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9.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tables/table10.xml" ContentType="application/vnd.openxmlformats-officedocument.spreadsheetml.table+xml"/>
  <Override PartName="/xl/queryTables/queryTable8.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tables/table11.xml" ContentType="application/vnd.openxmlformats-officedocument.spreadsheetml.table+xml"/>
  <Override PartName="/xl/queryTables/queryTable9.xml" ContentType="application/vnd.openxmlformats-officedocument.spreadsheetml.query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tables/table12.xml" ContentType="application/vnd.openxmlformats-officedocument.spreadsheetml.table+xml"/>
  <Override PartName="/xl/queryTables/queryTable10.xml" ContentType="application/vnd.openxmlformats-officedocument.spreadsheetml.queryTable+xml"/>
  <Override PartName="/xl/tables/table1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tables/table14.xml" ContentType="application/vnd.openxmlformats-officedocument.spreadsheetml.table+xml"/>
  <Override PartName="/xl/queryTables/queryTable11.xml" ContentType="application/vnd.openxmlformats-officedocument.spreadsheetml.query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tables/table15.xml" ContentType="application/vnd.openxmlformats-officedocument.spreadsheetml.table+xml"/>
  <Override PartName="/xl/queryTables/queryTable12.xml" ContentType="application/vnd.openxmlformats-officedocument.spreadsheetml.query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tables/table16.xml" ContentType="application/vnd.openxmlformats-officedocument.spreadsheetml.table+xml"/>
  <Override PartName="/xl/queryTables/queryTable13.xml" ContentType="application/vnd.openxmlformats-officedocument.spreadsheetml.query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0.xml" ContentType="application/vnd.openxmlformats-officedocument.drawing+xml"/>
  <Override PartName="/xl/tables/table17.xml" ContentType="application/vnd.openxmlformats-officedocument.spreadsheetml.table+xml"/>
  <Override PartName="/xl/queryTables/queryTable14.xml" ContentType="application/vnd.openxmlformats-officedocument.spreadsheetml.query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queryTables/queryTable15.xml" ContentType="application/vnd.openxmlformats-officedocument.spreadsheetml.queryTable+xml"/>
  <Override PartName="/xl/tables/table21.xml" ContentType="application/vnd.openxmlformats-officedocument.spreadsheetml.table+xml"/>
  <Override PartName="/xl/queryTables/queryTable16.xml" ContentType="application/vnd.openxmlformats-officedocument.spreadsheetml.query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1.xml" ContentType="application/vnd.openxmlformats-officedocument.drawing+xml"/>
  <Override PartName="/xl/tables/table22.xml" ContentType="application/vnd.openxmlformats-officedocument.spreadsheetml.table+xml"/>
  <Override PartName="/xl/queryTables/queryTable17.xml" ContentType="application/vnd.openxmlformats-officedocument.spreadsheetml.query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drawings/drawing12.xml" ContentType="application/vnd.openxmlformats-officedocument.drawing+xml"/>
  <Override PartName="/xl/tables/table23.xml" ContentType="application/vnd.openxmlformats-officedocument.spreadsheetml.table+xml"/>
  <Override PartName="/xl/queryTables/queryTable18.xml" ContentType="application/vnd.openxmlformats-officedocument.spreadsheetml.queryTable+xml"/>
  <Override PartName="/xl/tables/table24.xml" ContentType="application/vnd.openxmlformats-officedocument.spreadsheetml.tab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drawings/drawing13.xml" ContentType="application/vnd.openxmlformats-officedocument.drawing+xml"/>
  <Override PartName="/xl/tables/table25.xml" ContentType="application/vnd.openxmlformats-officedocument.spreadsheetml.table+xml"/>
  <Override PartName="/xl/queryTables/queryTable19.xml" ContentType="application/vnd.openxmlformats-officedocument.spreadsheetml.queryTab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0.xml" ContentType="application/vnd.openxmlformats-officedocument.spreadsheetml.pivotTable+xml"/>
  <Override PartName="/xl/drawings/drawing14.xml" ContentType="application/vnd.openxmlformats-officedocument.drawing+xml"/>
  <Override PartName="/xl/tables/table26.xml" ContentType="application/vnd.openxmlformats-officedocument.spreadsheetml.table+xml"/>
  <Override PartName="/xl/queryTables/queryTable20.xml" ContentType="application/vnd.openxmlformats-officedocument.spreadsheetml.query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drawings/drawing15.xml" ContentType="application/vnd.openxmlformats-officedocument.drawing+xml"/>
  <Override PartName="/xl/tables/table27.xml" ContentType="application/vnd.openxmlformats-officedocument.spreadsheetml.table+xml"/>
  <Override PartName="/xl/queryTables/queryTable21.xml" ContentType="application/vnd.openxmlformats-officedocument.spreadsheetml.queryTab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6.xml" ContentType="application/vnd.openxmlformats-officedocument.drawing+xml"/>
  <Override PartName="/xl/slicers/slicer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2.xml" ContentType="application/vnd.openxmlformats-officedocument.spreadsheetml.pivotTable+xml"/>
  <Override PartName="/xl/drawings/drawing17.xml" ContentType="application/vnd.openxmlformats-officedocument.drawing+xml"/>
  <Override PartName="/xl/tables/table28.xml" ContentType="application/vnd.openxmlformats-officedocument.spreadsheetml.table+xml"/>
  <Override PartName="/xl/queryTables/queryTable22.xml" ContentType="application/vnd.openxmlformats-officedocument.spreadsheetml.query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6dab40c369cd4128/Desktop/Capstone project 1/"/>
    </mc:Choice>
  </mc:AlternateContent>
  <xr:revisionPtr revIDLastSave="1824" documentId="8_{D69AF8CA-1383-40B8-B3FD-AA69DC54AA6F}" xr6:coauthVersionLast="47" xr6:coauthVersionMax="47" xr10:uidLastSave="{48E431AB-DCCB-4136-9664-1B6DD653240B}"/>
  <bookViews>
    <workbookView xWindow="-108" yWindow="-108" windowWidth="23256" windowHeight="12456" firstSheet="18" activeTab="24" xr2:uid="{A3E4EB11-2564-4A84-89C1-C96C8875ED99}"/>
  </bookViews>
  <sheets>
    <sheet name="categories" sheetId="2" r:id="rId1"/>
    <sheet name="customers " sheetId="12" r:id="rId2"/>
    <sheet name="employees" sheetId="4" r:id="rId3"/>
    <sheet name="order details" sheetId="5" r:id="rId4"/>
    <sheet name="orders" sheetId="6" r:id="rId5"/>
    <sheet name="products" sheetId="7" r:id="rId6"/>
    <sheet name="shippers" sheetId="8" r:id="rId7"/>
    <sheet name="suppliers" sheetId="9" r:id="rId8"/>
    <sheet name="Q1" sheetId="13" r:id="rId9"/>
    <sheet name="Q2" sheetId="14" r:id="rId10"/>
    <sheet name="Q3" sheetId="30" r:id="rId11"/>
    <sheet name="Q4" sheetId="31" r:id="rId12"/>
    <sheet name="Q5" sheetId="33" r:id="rId13"/>
    <sheet name="Q6" sheetId="35" r:id="rId14"/>
    <sheet name="Q7" sheetId="36" r:id="rId15"/>
    <sheet name="Q8" sheetId="37" r:id="rId16"/>
    <sheet name="Q9" sheetId="23" r:id="rId17"/>
    <sheet name="Q10" sheetId="24" r:id="rId18"/>
    <sheet name="Q11" sheetId="39" r:id="rId19"/>
    <sheet name="Q12" sheetId="40" r:id="rId20"/>
    <sheet name="Q13" sheetId="41" r:id="rId21"/>
    <sheet name="Q14" sheetId="42" r:id="rId22"/>
    <sheet name="Q15" sheetId="43" r:id="rId23"/>
    <sheet name="Dashboard" sheetId="44" r:id="rId24"/>
    <sheet name="KPI " sheetId="46" r:id="rId25"/>
  </sheets>
  <definedNames>
    <definedName name="_xlcn.WorksheetConnection_SalesAnalysis.xlsxcorrelation1" hidden="1">correlation[]</definedName>
    <definedName name="_xlcn.WorksheetConnection_SalesAnalysis.xlsxKPI1" hidden="1">KPI[]</definedName>
    <definedName name="_xlcn.WorksheetConnection_SalesAnalysis.xlsxorder_details1" hidden="1">order_details[]</definedName>
    <definedName name="_xlcn.WorksheetConnection_SalesAnalysis.xlsxorders1" hidden="1">orders[]</definedName>
    <definedName name="ExternalData_1" localSheetId="0" hidden="1">'categories'!$A$1:$D$9</definedName>
    <definedName name="ExternalData_1" localSheetId="2" hidden="1">employees!$A$1:$Q$10</definedName>
    <definedName name="ExternalData_1" localSheetId="24" hidden="1">'KPI '!$A$1:$I$2156</definedName>
    <definedName name="ExternalData_1" localSheetId="3" hidden="1">'order details'!$A$1:$F$2156</definedName>
    <definedName name="ExternalData_1" localSheetId="4" hidden="1">orders!$A$1:$N$831</definedName>
    <definedName name="ExternalData_1" localSheetId="5" hidden="1">products!$A$1:$J$78</definedName>
    <definedName name="ExternalData_1" localSheetId="17" hidden="1">'Q10'!$A$4:$J$2159</definedName>
    <definedName name="ExternalData_1" localSheetId="18" hidden="1">'Q11'!$A$1:$F$2156</definedName>
    <definedName name="ExternalData_1" localSheetId="19" hidden="1">'Q12'!$A$1:$L$2156</definedName>
    <definedName name="ExternalData_1" localSheetId="20" hidden="1">'Q13'!$A$1:$G$78</definedName>
    <definedName name="ExternalData_1" localSheetId="21" hidden="1">'Q14'!$A$1:$F$78</definedName>
    <definedName name="ExternalData_1" localSheetId="22" hidden="1">'Q15'!$A$1:$I$78</definedName>
    <definedName name="ExternalData_1" localSheetId="11" hidden="1">'Q4'!$A$1:$C$2156</definedName>
    <definedName name="ExternalData_1" localSheetId="12" hidden="1">'Q5'!$A$1:$E$2156</definedName>
    <definedName name="ExternalData_1" localSheetId="13" hidden="1">'Q6'!$A$1:$P$831</definedName>
    <definedName name="ExternalData_1" localSheetId="14" hidden="1">'Q7'!$A$1:$Q$10</definedName>
    <definedName name="ExternalData_1" localSheetId="15" hidden="1">'Q8'!$A$1:$Q$10</definedName>
    <definedName name="ExternalData_1" localSheetId="16" hidden="1">'Q9'!$A$1:$Q$10</definedName>
    <definedName name="ExternalData_1" localSheetId="6" hidden="1">shippers!$A$1:$C$4</definedName>
    <definedName name="ExternalData_1" localSheetId="7" hidden="1">suppliers!$A$1:$L$30</definedName>
    <definedName name="ExternalData_2" localSheetId="1" hidden="1">'customers '!$A$1:$M$92</definedName>
    <definedName name="ExternalData_2" localSheetId="17" hidden="1">'Q10'!$Y$10:$AA$11</definedName>
    <definedName name="ExternalData_2" localSheetId="10" hidden="1">'Q3'!$A$1:$J$90</definedName>
    <definedName name="ExternalData_3" localSheetId="17" hidden="1">'Q10'!$AC$10:$AE$11</definedName>
    <definedName name="Slicer_CategoryName">#N/A</definedName>
    <definedName name="Slicer_Country">#N/A</definedName>
    <definedName name="Slicer_OrderDate">#N/A</definedName>
  </definedNames>
  <calcPr calcId="191029"/>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 cacheId="10" r:id="rId36"/>
    <pivotCache cacheId="11" r:id="rId37"/>
    <pivotCache cacheId="12" r:id="rId38"/>
    <pivotCache cacheId="18" r:id="rId39"/>
    <pivotCache cacheId="21" r:id="rId40"/>
    <pivotCache cacheId="24" r:id="rId41"/>
  </pivotCaches>
  <extLst>
    <ext xmlns:x14="http://schemas.microsoft.com/office/spreadsheetml/2009/9/main" uri="{BBE1A952-AA13-448e-AADC-164F8A28A991}">
      <x14:slicerCaches>
        <x14:slicerCache r:id="rId42"/>
        <x14:slicerCache r:id="rId43"/>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es  2_6c107136-525c-4292-96c7-c1aef89774ff" name="categories  2" connection="Query - categories (2)"/>
          <x15:modelTable id="customers  2_0b23ef69-b385-4fb7-9c91-2a1a07293f29" name="customers  2" connection="Query - customers (2)"/>
          <x15:modelTable id="employees  2_847531f0-2ca2-4e69-8134-a543c74e4d65" name="employees  2" connection="Query - employees (2)"/>
          <x15:modelTable id="order details  2_c66cb7ec-8b97-4911-ae36-053bcbdce419" name="order details  2" connection="Query - order details (2)"/>
          <x15:modelTable id="orders  2_4e27e0b6-5053-4a37-8168-c7a109097922" name="orders  2" connection="Query - orders (2)"/>
          <x15:modelTable id="products  2_413c3c1a-c7bb-4400-9621-9bc4ff3a9372" name="products  2" connection="Query - products (2)"/>
          <x15:modelTable id="shippers  2_20835f88-2046-4553-be76-9202b0e33234" name="shippers  2" connection="Query - shippers (2)"/>
          <x15:modelTable id="suppliers  2_495d3aaa-0bdf-4423-aaf5-ec1c5dce4231" name="suppliers  2" connection="Query - suppliers (2)"/>
          <x15:modelTable id="summary  2_d6c12e2b-e1ab-4bc0-bc71-220d9812e858" name="summary  2" connection="Query - summary (2)"/>
          <x15:modelTable id="summary  4_d187256f-8d9d-4c48-ab26-9d2c85941655" name="summary  4" connection="Query - summary (4)"/>
          <x15:modelTable id="orders" name="orders" connection="WorksheetConnection_Sales Analysis.xlsx!orders"/>
          <x15:modelTable id="order_details" name="order_details" connection="WorksheetConnection_Sales Analysis.xlsx!order_details"/>
          <x15:modelTable id="KPI" name="KPI" connection="WorksheetConnection_Sales Analysis.xlsx!KPI"/>
          <x15:modelTable id="correlation" name="correlation" connection="WorksheetConnection_Sales Analysis.xlsx!correlation"/>
        </x15:modelTables>
        <x15:modelRelationships>
          <x15:modelRelationship fromTable="order details  2" fromColumn="ProductID" toTable="products  2" toColumn="ProductID"/>
          <x15:modelRelationship fromTable="order details  2" fromColumn="OrderID" toTable="orders" toColumn="OrderID"/>
          <x15:modelRelationship fromTable="orders  2" fromColumn="CustomerID" toTable="customers  2" toColumn="CustomerID"/>
          <x15:modelRelationship fromTable="orders  2" fromColumn="ShipVia" toTable="shippers  2" toColumn="ShipperID"/>
          <x15:modelRelationship fromTable="orders  2" fromColumn="EmployeeID" toTable="employees  2" toColumn="EmployeeID"/>
          <x15:modelRelationship fromTable="products  2" fromColumn="CategoryID" toTable="categories  2" toColumn="CategoryID"/>
          <x15:modelRelationship fromTable="products  2" fromColumn="SupplierID" toTable="suppliers  2" toColumn="SupplierID"/>
          <x15:modelRelationship fromTable="order_details" fromColumn="OrderID" toTable="orders" toColumn="OrderID"/>
          <x15:modelRelationship fromTable="order_details" fromColumn="ProductID" toTable="products  2" toColumn="ProductID"/>
          <x15:modelRelationship fromTable="orders" fromColumn="CustomerID" toTable="customers  2" toColumn="CustomerID"/>
          <x15:modelRelationship fromTable="orders" fromColumn="ShipVia" toTable="shippers  2" toColumn="ShipperID"/>
          <x15:modelRelationship fromTable="orders" fromColumn="EmployeeID" toTable="employees  2" toColumn="Employe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46" l="1"/>
  <c r="H3" i="46"/>
  <c r="H4" i="46"/>
  <c r="H5" i="46"/>
  <c r="H6" i="46"/>
  <c r="H7" i="46"/>
  <c r="H8" i="46"/>
  <c r="H9" i="46"/>
  <c r="H10" i="46"/>
  <c r="H11" i="46"/>
  <c r="H12" i="46"/>
  <c r="H13" i="46"/>
  <c r="H14" i="46"/>
  <c r="H15" i="46"/>
  <c r="H16" i="46"/>
  <c r="H17" i="46"/>
  <c r="H18" i="46"/>
  <c r="H19" i="46"/>
  <c r="H20" i="46"/>
  <c r="H21" i="46"/>
  <c r="H22" i="46"/>
  <c r="H23" i="46"/>
  <c r="H24" i="46"/>
  <c r="H25" i="46"/>
  <c r="H26" i="46"/>
  <c r="H27" i="46"/>
  <c r="H28" i="46"/>
  <c r="H29" i="46"/>
  <c r="H30" i="46"/>
  <c r="H31" i="46"/>
  <c r="H32" i="46"/>
  <c r="H33" i="46"/>
  <c r="H34" i="46"/>
  <c r="H35" i="46"/>
  <c r="H36" i="46"/>
  <c r="H37" i="46"/>
  <c r="H38" i="46"/>
  <c r="H39" i="46"/>
  <c r="H40" i="46"/>
  <c r="H41" i="46"/>
  <c r="H42" i="46"/>
  <c r="H43" i="46"/>
  <c r="H44" i="46"/>
  <c r="H45" i="46"/>
  <c r="H46" i="46"/>
  <c r="H47" i="46"/>
  <c r="H48" i="46"/>
  <c r="H49" i="46"/>
  <c r="H50" i="46"/>
  <c r="H51" i="46"/>
  <c r="H52" i="46"/>
  <c r="H53" i="46"/>
  <c r="H54" i="46"/>
  <c r="H55" i="46"/>
  <c r="H56" i="46"/>
  <c r="H57" i="46"/>
  <c r="H58" i="46"/>
  <c r="H59" i="46"/>
  <c r="H60" i="46"/>
  <c r="H61" i="46"/>
  <c r="H62" i="46"/>
  <c r="H63" i="46"/>
  <c r="H64" i="46"/>
  <c r="H65" i="46"/>
  <c r="H66" i="46"/>
  <c r="H67" i="46"/>
  <c r="H68" i="46"/>
  <c r="H69" i="46"/>
  <c r="H70" i="46"/>
  <c r="H71" i="46"/>
  <c r="H72" i="46"/>
  <c r="H73" i="46"/>
  <c r="H74" i="46"/>
  <c r="H75" i="46"/>
  <c r="H76" i="46"/>
  <c r="H77" i="46"/>
  <c r="H78" i="46"/>
  <c r="H79" i="46"/>
  <c r="H80" i="46"/>
  <c r="H81" i="46"/>
  <c r="H82" i="46"/>
  <c r="H83" i="46"/>
  <c r="H84" i="46"/>
  <c r="H85" i="46"/>
  <c r="H86" i="46"/>
  <c r="H87" i="46"/>
  <c r="H88" i="46"/>
  <c r="H89" i="46"/>
  <c r="H90" i="46"/>
  <c r="H91" i="46"/>
  <c r="H92" i="46"/>
  <c r="H93" i="46"/>
  <c r="H94" i="46"/>
  <c r="H95" i="46"/>
  <c r="H96" i="46"/>
  <c r="H97" i="46"/>
  <c r="H98" i="46"/>
  <c r="H99" i="46"/>
  <c r="H100" i="46"/>
  <c r="H101" i="46"/>
  <c r="H102" i="46"/>
  <c r="H103" i="46"/>
  <c r="H104" i="46"/>
  <c r="H105" i="46"/>
  <c r="H106" i="46"/>
  <c r="H107" i="46"/>
  <c r="H108" i="46"/>
  <c r="H109" i="46"/>
  <c r="H110" i="46"/>
  <c r="H111" i="46"/>
  <c r="H112" i="46"/>
  <c r="H113" i="46"/>
  <c r="H114" i="46"/>
  <c r="H115" i="46"/>
  <c r="H116" i="46"/>
  <c r="H117" i="46"/>
  <c r="H118" i="46"/>
  <c r="H119" i="46"/>
  <c r="H120" i="46"/>
  <c r="H121" i="46"/>
  <c r="H122" i="46"/>
  <c r="H123" i="46"/>
  <c r="H124" i="46"/>
  <c r="H125" i="46"/>
  <c r="H126" i="46"/>
  <c r="H127" i="46"/>
  <c r="H128" i="46"/>
  <c r="H129" i="46"/>
  <c r="H130" i="46"/>
  <c r="H131" i="46"/>
  <c r="H132" i="46"/>
  <c r="H133" i="46"/>
  <c r="H134" i="46"/>
  <c r="H135" i="46"/>
  <c r="H136" i="46"/>
  <c r="H137" i="46"/>
  <c r="H138" i="46"/>
  <c r="H139" i="46"/>
  <c r="H140" i="46"/>
  <c r="H141" i="46"/>
  <c r="H142" i="46"/>
  <c r="H143" i="46"/>
  <c r="H144" i="46"/>
  <c r="H145" i="46"/>
  <c r="H146" i="46"/>
  <c r="H147" i="46"/>
  <c r="H148" i="46"/>
  <c r="H149" i="46"/>
  <c r="H150" i="46"/>
  <c r="H151" i="46"/>
  <c r="H152" i="46"/>
  <c r="H153" i="46"/>
  <c r="H154" i="46"/>
  <c r="H155" i="46"/>
  <c r="H156" i="46"/>
  <c r="H157" i="46"/>
  <c r="H158" i="46"/>
  <c r="H159" i="46"/>
  <c r="H160" i="46"/>
  <c r="H161" i="46"/>
  <c r="H162" i="46"/>
  <c r="H163" i="46"/>
  <c r="H164" i="46"/>
  <c r="H165" i="46"/>
  <c r="H166" i="46"/>
  <c r="H167" i="46"/>
  <c r="H168" i="46"/>
  <c r="H169" i="46"/>
  <c r="H170" i="46"/>
  <c r="H171" i="46"/>
  <c r="H172" i="46"/>
  <c r="H173" i="46"/>
  <c r="H174" i="46"/>
  <c r="H175" i="46"/>
  <c r="H176" i="46"/>
  <c r="H177" i="46"/>
  <c r="H178" i="46"/>
  <c r="H179" i="46"/>
  <c r="H180" i="46"/>
  <c r="H181" i="46"/>
  <c r="H182" i="46"/>
  <c r="H183" i="46"/>
  <c r="H184" i="46"/>
  <c r="H185" i="46"/>
  <c r="H186" i="46"/>
  <c r="H187" i="46"/>
  <c r="H188" i="46"/>
  <c r="H189" i="46"/>
  <c r="H190" i="46"/>
  <c r="H191" i="46"/>
  <c r="H192" i="46"/>
  <c r="H193" i="46"/>
  <c r="H194" i="46"/>
  <c r="H195" i="46"/>
  <c r="H196" i="46"/>
  <c r="H197" i="46"/>
  <c r="H198" i="46"/>
  <c r="H199" i="46"/>
  <c r="H200" i="46"/>
  <c r="H201" i="46"/>
  <c r="H202" i="46"/>
  <c r="H203" i="46"/>
  <c r="H204" i="46"/>
  <c r="H205" i="46"/>
  <c r="H206" i="46"/>
  <c r="H207" i="46"/>
  <c r="H208" i="46"/>
  <c r="H209" i="46"/>
  <c r="H210" i="46"/>
  <c r="H211" i="46"/>
  <c r="H212" i="46"/>
  <c r="H213" i="46"/>
  <c r="H214" i="46"/>
  <c r="H215" i="46"/>
  <c r="H216" i="46"/>
  <c r="H217" i="46"/>
  <c r="H218" i="46"/>
  <c r="H219" i="46"/>
  <c r="H220" i="46"/>
  <c r="H221" i="46"/>
  <c r="H222" i="46"/>
  <c r="H223" i="46"/>
  <c r="H224" i="46"/>
  <c r="H225" i="46"/>
  <c r="H226" i="46"/>
  <c r="H227" i="46"/>
  <c r="H228" i="46"/>
  <c r="H229" i="46"/>
  <c r="H230" i="46"/>
  <c r="H231" i="46"/>
  <c r="H232" i="46"/>
  <c r="H233" i="46"/>
  <c r="H234" i="46"/>
  <c r="H235" i="46"/>
  <c r="H236" i="46"/>
  <c r="H237" i="46"/>
  <c r="H238" i="46"/>
  <c r="H239" i="46"/>
  <c r="H240" i="46"/>
  <c r="H241" i="46"/>
  <c r="H242" i="46"/>
  <c r="H243" i="46"/>
  <c r="H244" i="46"/>
  <c r="H245" i="46"/>
  <c r="H246" i="46"/>
  <c r="H247" i="46"/>
  <c r="H248" i="46"/>
  <c r="H249" i="46"/>
  <c r="H250" i="46"/>
  <c r="H251" i="46"/>
  <c r="H252" i="46"/>
  <c r="H253" i="46"/>
  <c r="H254" i="46"/>
  <c r="H255" i="46"/>
  <c r="H256" i="46"/>
  <c r="H257" i="46"/>
  <c r="H258" i="46"/>
  <c r="H259" i="46"/>
  <c r="H260" i="46"/>
  <c r="H261" i="46"/>
  <c r="H262" i="46"/>
  <c r="H263" i="46"/>
  <c r="H264" i="46"/>
  <c r="H265" i="46"/>
  <c r="H266" i="46"/>
  <c r="H267" i="46"/>
  <c r="H268" i="46"/>
  <c r="H269" i="46"/>
  <c r="H270" i="46"/>
  <c r="H271" i="46"/>
  <c r="H272" i="46"/>
  <c r="H273" i="46"/>
  <c r="H274" i="46"/>
  <c r="H275" i="46"/>
  <c r="H276" i="46"/>
  <c r="H277" i="46"/>
  <c r="H278" i="46"/>
  <c r="H279" i="46"/>
  <c r="H280" i="46"/>
  <c r="H281" i="46"/>
  <c r="H282" i="46"/>
  <c r="H283" i="46"/>
  <c r="H284" i="46"/>
  <c r="H285" i="46"/>
  <c r="H286" i="46"/>
  <c r="H287" i="46"/>
  <c r="H288" i="46"/>
  <c r="H289" i="46"/>
  <c r="H290" i="46"/>
  <c r="H291" i="46"/>
  <c r="H292" i="46"/>
  <c r="H293" i="46"/>
  <c r="H294" i="46"/>
  <c r="H295" i="46"/>
  <c r="H296" i="46"/>
  <c r="H297" i="46"/>
  <c r="H298" i="46"/>
  <c r="H299" i="46"/>
  <c r="H300" i="46"/>
  <c r="H301" i="46"/>
  <c r="H302" i="46"/>
  <c r="H303" i="46"/>
  <c r="H304" i="46"/>
  <c r="H305" i="46"/>
  <c r="H306" i="46"/>
  <c r="H307" i="46"/>
  <c r="H308" i="46"/>
  <c r="H309" i="46"/>
  <c r="H310" i="46"/>
  <c r="H311" i="46"/>
  <c r="H312" i="46"/>
  <c r="H313" i="46"/>
  <c r="H314" i="46"/>
  <c r="H315" i="46"/>
  <c r="H316" i="46"/>
  <c r="H317" i="46"/>
  <c r="H318" i="46"/>
  <c r="H319" i="46"/>
  <c r="H320" i="46"/>
  <c r="H321" i="46"/>
  <c r="H322" i="46"/>
  <c r="H323" i="46"/>
  <c r="H324" i="46"/>
  <c r="H325" i="46"/>
  <c r="H326" i="46"/>
  <c r="H327" i="46"/>
  <c r="H328" i="46"/>
  <c r="H329" i="46"/>
  <c r="H330" i="46"/>
  <c r="H331" i="46"/>
  <c r="H332" i="46"/>
  <c r="H333" i="46"/>
  <c r="H334" i="46"/>
  <c r="H335" i="46"/>
  <c r="H336" i="46"/>
  <c r="H337" i="46"/>
  <c r="H338" i="46"/>
  <c r="H339" i="46"/>
  <c r="H340" i="46"/>
  <c r="H341" i="46"/>
  <c r="H342" i="46"/>
  <c r="H343" i="46"/>
  <c r="H344" i="46"/>
  <c r="H345" i="46"/>
  <c r="H346" i="46"/>
  <c r="H347" i="46"/>
  <c r="H348" i="46"/>
  <c r="H349" i="46"/>
  <c r="H350" i="46"/>
  <c r="H351" i="46"/>
  <c r="H352" i="46"/>
  <c r="H353" i="46"/>
  <c r="H354" i="46"/>
  <c r="H355" i="46"/>
  <c r="H356" i="46"/>
  <c r="H357" i="46"/>
  <c r="H358" i="46"/>
  <c r="H359" i="46"/>
  <c r="H360" i="46"/>
  <c r="H361" i="46"/>
  <c r="H362" i="46"/>
  <c r="H363" i="46"/>
  <c r="H364" i="46"/>
  <c r="H365" i="46"/>
  <c r="H366" i="46"/>
  <c r="H367" i="46"/>
  <c r="H368" i="46"/>
  <c r="H369" i="46"/>
  <c r="H370" i="46"/>
  <c r="H371" i="46"/>
  <c r="H372" i="46"/>
  <c r="H373" i="46"/>
  <c r="H374" i="46"/>
  <c r="H375" i="46"/>
  <c r="H376" i="46"/>
  <c r="H377" i="46"/>
  <c r="H378" i="46"/>
  <c r="H379" i="46"/>
  <c r="H380" i="46"/>
  <c r="H381" i="46"/>
  <c r="H382" i="46"/>
  <c r="H383" i="46"/>
  <c r="H384" i="46"/>
  <c r="H385" i="46"/>
  <c r="H386" i="46"/>
  <c r="H387" i="46"/>
  <c r="H388" i="46"/>
  <c r="H389" i="46"/>
  <c r="H390" i="46"/>
  <c r="H391" i="46"/>
  <c r="H392" i="46"/>
  <c r="H393" i="46"/>
  <c r="H394" i="46"/>
  <c r="H395" i="46"/>
  <c r="H396" i="46"/>
  <c r="H397" i="46"/>
  <c r="H398" i="46"/>
  <c r="H399" i="46"/>
  <c r="H400" i="46"/>
  <c r="H401" i="46"/>
  <c r="H402" i="46"/>
  <c r="H403" i="46"/>
  <c r="H404" i="46"/>
  <c r="H405" i="46"/>
  <c r="H406" i="46"/>
  <c r="H407" i="46"/>
  <c r="H408" i="46"/>
  <c r="H409" i="46"/>
  <c r="H410" i="46"/>
  <c r="H411" i="46"/>
  <c r="H412" i="46"/>
  <c r="H413" i="46"/>
  <c r="H414" i="46"/>
  <c r="H415" i="46"/>
  <c r="H416" i="46"/>
  <c r="H417" i="46"/>
  <c r="H418" i="46"/>
  <c r="H419" i="46"/>
  <c r="H420" i="46"/>
  <c r="H421" i="46"/>
  <c r="H422" i="46"/>
  <c r="H423" i="46"/>
  <c r="H424" i="46"/>
  <c r="H425" i="46"/>
  <c r="H426" i="46"/>
  <c r="H427" i="46"/>
  <c r="H428" i="46"/>
  <c r="H429" i="46"/>
  <c r="H430" i="46"/>
  <c r="H431" i="46"/>
  <c r="H432" i="46"/>
  <c r="H433" i="46"/>
  <c r="H434" i="46"/>
  <c r="H435" i="46"/>
  <c r="H436" i="46"/>
  <c r="H437" i="46"/>
  <c r="H438" i="46"/>
  <c r="H439" i="46"/>
  <c r="H440" i="46"/>
  <c r="H441" i="46"/>
  <c r="H442" i="46"/>
  <c r="H443" i="46"/>
  <c r="H444" i="46"/>
  <c r="H445" i="46"/>
  <c r="H446" i="46"/>
  <c r="H447" i="46"/>
  <c r="H448" i="46"/>
  <c r="H449" i="46"/>
  <c r="H450" i="46"/>
  <c r="H451" i="46"/>
  <c r="H452" i="46"/>
  <c r="H453" i="46"/>
  <c r="H454" i="46"/>
  <c r="H455" i="46"/>
  <c r="H456" i="46"/>
  <c r="H457" i="46"/>
  <c r="H458" i="46"/>
  <c r="H459" i="46"/>
  <c r="H460" i="46"/>
  <c r="H461" i="46"/>
  <c r="H462" i="46"/>
  <c r="H463" i="46"/>
  <c r="H464" i="46"/>
  <c r="H465" i="46"/>
  <c r="H466" i="46"/>
  <c r="H467" i="46"/>
  <c r="H468" i="46"/>
  <c r="H469" i="46"/>
  <c r="H470" i="46"/>
  <c r="H471" i="46"/>
  <c r="H472" i="46"/>
  <c r="H473" i="46"/>
  <c r="H474" i="46"/>
  <c r="H475" i="46"/>
  <c r="H476" i="46"/>
  <c r="H477" i="46"/>
  <c r="H478" i="46"/>
  <c r="H479" i="46"/>
  <c r="H480" i="46"/>
  <c r="H481" i="46"/>
  <c r="H482" i="46"/>
  <c r="H483" i="46"/>
  <c r="H484" i="46"/>
  <c r="H485" i="46"/>
  <c r="H486" i="46"/>
  <c r="H487" i="46"/>
  <c r="H488" i="46"/>
  <c r="H489" i="46"/>
  <c r="H490" i="46"/>
  <c r="H491" i="46"/>
  <c r="H492" i="46"/>
  <c r="H493" i="46"/>
  <c r="H494" i="46"/>
  <c r="H495" i="46"/>
  <c r="H496" i="46"/>
  <c r="H497" i="46"/>
  <c r="H498" i="46"/>
  <c r="H499" i="46"/>
  <c r="H500" i="46"/>
  <c r="H501" i="46"/>
  <c r="H502" i="46"/>
  <c r="H503" i="46"/>
  <c r="H504" i="46"/>
  <c r="H505" i="46"/>
  <c r="H506" i="46"/>
  <c r="H507" i="46"/>
  <c r="H508" i="46"/>
  <c r="H509" i="46"/>
  <c r="H510" i="46"/>
  <c r="H511" i="46"/>
  <c r="H512" i="46"/>
  <c r="H513" i="46"/>
  <c r="H514" i="46"/>
  <c r="H515" i="46"/>
  <c r="H516" i="46"/>
  <c r="H517" i="46"/>
  <c r="H518" i="46"/>
  <c r="H519" i="46"/>
  <c r="H520" i="46"/>
  <c r="H521" i="46"/>
  <c r="H522" i="46"/>
  <c r="H523" i="46"/>
  <c r="H524" i="46"/>
  <c r="H525" i="46"/>
  <c r="H526" i="46"/>
  <c r="H527" i="46"/>
  <c r="H528" i="46"/>
  <c r="H529" i="46"/>
  <c r="H530" i="46"/>
  <c r="H531" i="46"/>
  <c r="H532" i="46"/>
  <c r="H533" i="46"/>
  <c r="H534" i="46"/>
  <c r="H535" i="46"/>
  <c r="H536" i="46"/>
  <c r="H537" i="46"/>
  <c r="H538" i="46"/>
  <c r="H539" i="46"/>
  <c r="H540" i="46"/>
  <c r="H541" i="46"/>
  <c r="H542" i="46"/>
  <c r="H543" i="46"/>
  <c r="H544" i="46"/>
  <c r="H545" i="46"/>
  <c r="H546" i="46"/>
  <c r="H547" i="46"/>
  <c r="H548" i="46"/>
  <c r="H549" i="46"/>
  <c r="H550" i="46"/>
  <c r="H551" i="46"/>
  <c r="H552" i="46"/>
  <c r="H553" i="46"/>
  <c r="H554" i="46"/>
  <c r="H555" i="46"/>
  <c r="H556" i="46"/>
  <c r="H557" i="46"/>
  <c r="H558" i="46"/>
  <c r="H559" i="46"/>
  <c r="H560" i="46"/>
  <c r="H561" i="46"/>
  <c r="H562" i="46"/>
  <c r="H563" i="46"/>
  <c r="H564" i="46"/>
  <c r="H565" i="46"/>
  <c r="H566" i="46"/>
  <c r="H567" i="46"/>
  <c r="H568" i="46"/>
  <c r="H569" i="46"/>
  <c r="H570" i="46"/>
  <c r="H571" i="46"/>
  <c r="H572" i="46"/>
  <c r="H573" i="46"/>
  <c r="H574" i="46"/>
  <c r="H575" i="46"/>
  <c r="H576" i="46"/>
  <c r="H577" i="46"/>
  <c r="H578" i="46"/>
  <c r="H579" i="46"/>
  <c r="H580" i="46"/>
  <c r="H581" i="46"/>
  <c r="H582" i="46"/>
  <c r="H583" i="46"/>
  <c r="H584" i="46"/>
  <c r="H585" i="46"/>
  <c r="H586" i="46"/>
  <c r="H587" i="46"/>
  <c r="H588" i="46"/>
  <c r="H589" i="46"/>
  <c r="H590" i="46"/>
  <c r="H591" i="46"/>
  <c r="H592" i="46"/>
  <c r="H593" i="46"/>
  <c r="H594" i="46"/>
  <c r="H595" i="46"/>
  <c r="H596" i="46"/>
  <c r="H597" i="46"/>
  <c r="H598" i="46"/>
  <c r="H599" i="46"/>
  <c r="H600" i="46"/>
  <c r="H601" i="46"/>
  <c r="H602" i="46"/>
  <c r="H603" i="46"/>
  <c r="H604" i="46"/>
  <c r="H605" i="46"/>
  <c r="H606" i="46"/>
  <c r="H607" i="46"/>
  <c r="H608" i="46"/>
  <c r="H609" i="46"/>
  <c r="H610" i="46"/>
  <c r="H611" i="46"/>
  <c r="H612" i="46"/>
  <c r="H613" i="46"/>
  <c r="H614" i="46"/>
  <c r="H615" i="46"/>
  <c r="H616" i="46"/>
  <c r="H617" i="46"/>
  <c r="H618" i="46"/>
  <c r="H619" i="46"/>
  <c r="H620" i="46"/>
  <c r="H621" i="46"/>
  <c r="H622" i="46"/>
  <c r="H623" i="46"/>
  <c r="H624" i="46"/>
  <c r="H625" i="46"/>
  <c r="H626" i="46"/>
  <c r="H627" i="46"/>
  <c r="H628" i="46"/>
  <c r="H629" i="46"/>
  <c r="H630" i="46"/>
  <c r="H631" i="46"/>
  <c r="H632" i="46"/>
  <c r="H633" i="46"/>
  <c r="H634" i="46"/>
  <c r="H635" i="46"/>
  <c r="H636" i="46"/>
  <c r="H637" i="46"/>
  <c r="H638" i="46"/>
  <c r="H639" i="46"/>
  <c r="H640" i="46"/>
  <c r="H641" i="46"/>
  <c r="H642" i="46"/>
  <c r="H643" i="46"/>
  <c r="H644" i="46"/>
  <c r="H645" i="46"/>
  <c r="H646" i="46"/>
  <c r="H647" i="46"/>
  <c r="H648" i="46"/>
  <c r="H649" i="46"/>
  <c r="H650" i="46"/>
  <c r="H651" i="46"/>
  <c r="H652" i="46"/>
  <c r="H653" i="46"/>
  <c r="H654" i="46"/>
  <c r="H655" i="46"/>
  <c r="H656" i="46"/>
  <c r="H657" i="46"/>
  <c r="H658" i="46"/>
  <c r="H659" i="46"/>
  <c r="H660" i="46"/>
  <c r="H661" i="46"/>
  <c r="H662" i="46"/>
  <c r="H663" i="46"/>
  <c r="H664" i="46"/>
  <c r="H665" i="46"/>
  <c r="H666" i="46"/>
  <c r="H667" i="46"/>
  <c r="H668" i="46"/>
  <c r="H669" i="46"/>
  <c r="H670" i="46"/>
  <c r="H671" i="46"/>
  <c r="H672" i="46"/>
  <c r="H673" i="46"/>
  <c r="H674" i="46"/>
  <c r="H675" i="46"/>
  <c r="H676" i="46"/>
  <c r="H677" i="46"/>
  <c r="H678" i="46"/>
  <c r="H679" i="46"/>
  <c r="H680" i="46"/>
  <c r="H681" i="46"/>
  <c r="H682" i="46"/>
  <c r="H683" i="46"/>
  <c r="H684" i="46"/>
  <c r="H685" i="46"/>
  <c r="H686" i="46"/>
  <c r="H687" i="46"/>
  <c r="H688" i="46"/>
  <c r="H689" i="46"/>
  <c r="H690" i="46"/>
  <c r="H691" i="46"/>
  <c r="H692" i="46"/>
  <c r="H693" i="46"/>
  <c r="H694" i="46"/>
  <c r="H695" i="46"/>
  <c r="H696" i="46"/>
  <c r="H697" i="46"/>
  <c r="H698" i="46"/>
  <c r="H699" i="46"/>
  <c r="H700" i="46"/>
  <c r="H701" i="46"/>
  <c r="H702" i="46"/>
  <c r="H703" i="46"/>
  <c r="H704" i="46"/>
  <c r="H705" i="46"/>
  <c r="H706" i="46"/>
  <c r="H707" i="46"/>
  <c r="H708" i="46"/>
  <c r="H709" i="46"/>
  <c r="H710" i="46"/>
  <c r="H711" i="46"/>
  <c r="H712" i="46"/>
  <c r="H713" i="46"/>
  <c r="H714" i="46"/>
  <c r="H715" i="46"/>
  <c r="H716" i="46"/>
  <c r="H717" i="46"/>
  <c r="H718" i="46"/>
  <c r="H719" i="46"/>
  <c r="H720" i="46"/>
  <c r="H721" i="46"/>
  <c r="H722" i="46"/>
  <c r="H723" i="46"/>
  <c r="H724" i="46"/>
  <c r="H725" i="46"/>
  <c r="H726" i="46"/>
  <c r="H727" i="46"/>
  <c r="H728" i="46"/>
  <c r="H729" i="46"/>
  <c r="H730" i="46"/>
  <c r="H731" i="46"/>
  <c r="H732" i="46"/>
  <c r="H733" i="46"/>
  <c r="H734" i="46"/>
  <c r="H735" i="46"/>
  <c r="H736" i="46"/>
  <c r="H737" i="46"/>
  <c r="H738" i="46"/>
  <c r="H739" i="46"/>
  <c r="H740" i="46"/>
  <c r="H741" i="46"/>
  <c r="H742" i="46"/>
  <c r="H743" i="46"/>
  <c r="H744" i="46"/>
  <c r="H745" i="46"/>
  <c r="H746" i="46"/>
  <c r="H747" i="46"/>
  <c r="H748" i="46"/>
  <c r="H749" i="46"/>
  <c r="H750" i="46"/>
  <c r="H751" i="46"/>
  <c r="H752" i="46"/>
  <c r="H753" i="46"/>
  <c r="H754" i="46"/>
  <c r="H755" i="46"/>
  <c r="H756" i="46"/>
  <c r="H757" i="46"/>
  <c r="H758" i="46"/>
  <c r="H759" i="46"/>
  <c r="H760" i="46"/>
  <c r="H761" i="46"/>
  <c r="H762" i="46"/>
  <c r="H763" i="46"/>
  <c r="H764" i="46"/>
  <c r="H765" i="46"/>
  <c r="H766" i="46"/>
  <c r="H767" i="46"/>
  <c r="H768" i="46"/>
  <c r="H769" i="46"/>
  <c r="H770" i="46"/>
  <c r="H771" i="46"/>
  <c r="H772" i="46"/>
  <c r="H773" i="46"/>
  <c r="H774" i="46"/>
  <c r="H775" i="46"/>
  <c r="H776" i="46"/>
  <c r="H777" i="46"/>
  <c r="H778" i="46"/>
  <c r="H779" i="46"/>
  <c r="H780" i="46"/>
  <c r="H781" i="46"/>
  <c r="H782" i="46"/>
  <c r="H783" i="46"/>
  <c r="H784" i="46"/>
  <c r="H785" i="46"/>
  <c r="H786" i="46"/>
  <c r="H787" i="46"/>
  <c r="H788" i="46"/>
  <c r="H789" i="46"/>
  <c r="H790" i="46"/>
  <c r="H791" i="46"/>
  <c r="H792" i="46"/>
  <c r="H793" i="46"/>
  <c r="H794" i="46"/>
  <c r="H795" i="46"/>
  <c r="H796" i="46"/>
  <c r="H797" i="46"/>
  <c r="H798" i="46"/>
  <c r="H799" i="46"/>
  <c r="H800" i="46"/>
  <c r="H801" i="46"/>
  <c r="H802" i="46"/>
  <c r="H803" i="46"/>
  <c r="H804" i="46"/>
  <c r="H805" i="46"/>
  <c r="H806" i="46"/>
  <c r="H807" i="46"/>
  <c r="H808" i="46"/>
  <c r="H809" i="46"/>
  <c r="H810" i="46"/>
  <c r="H811" i="46"/>
  <c r="H812" i="46"/>
  <c r="H813" i="46"/>
  <c r="H814" i="46"/>
  <c r="H815" i="46"/>
  <c r="H816" i="46"/>
  <c r="H817" i="46"/>
  <c r="H818" i="46"/>
  <c r="H819" i="46"/>
  <c r="H820" i="46"/>
  <c r="H821" i="46"/>
  <c r="H822" i="46"/>
  <c r="H823" i="46"/>
  <c r="H824" i="46"/>
  <c r="H825" i="46"/>
  <c r="H826" i="46"/>
  <c r="H827" i="46"/>
  <c r="H828" i="46"/>
  <c r="H829" i="46"/>
  <c r="H830" i="46"/>
  <c r="H831" i="46"/>
  <c r="H832" i="46"/>
  <c r="H833" i="46"/>
  <c r="H834" i="46"/>
  <c r="H835" i="46"/>
  <c r="H836" i="46"/>
  <c r="H837" i="46"/>
  <c r="H838" i="46"/>
  <c r="H839" i="46"/>
  <c r="H840" i="46"/>
  <c r="H841" i="46"/>
  <c r="H842" i="46"/>
  <c r="H843" i="46"/>
  <c r="H844" i="46"/>
  <c r="H845" i="46"/>
  <c r="H846" i="46"/>
  <c r="H847" i="46"/>
  <c r="H848" i="46"/>
  <c r="H849" i="46"/>
  <c r="H850" i="46"/>
  <c r="H851" i="46"/>
  <c r="H852" i="46"/>
  <c r="H853" i="46"/>
  <c r="H854" i="46"/>
  <c r="H855" i="46"/>
  <c r="H856" i="46"/>
  <c r="H857" i="46"/>
  <c r="H858" i="46"/>
  <c r="H859" i="46"/>
  <c r="H860" i="46"/>
  <c r="H861" i="46"/>
  <c r="H862" i="46"/>
  <c r="H863" i="46"/>
  <c r="H864" i="46"/>
  <c r="H865" i="46"/>
  <c r="H866" i="46"/>
  <c r="H867" i="46"/>
  <c r="H868" i="46"/>
  <c r="H869" i="46"/>
  <c r="H870" i="46"/>
  <c r="H871" i="46"/>
  <c r="H872" i="46"/>
  <c r="H873" i="46"/>
  <c r="H874" i="46"/>
  <c r="H875" i="46"/>
  <c r="H876" i="46"/>
  <c r="H877" i="46"/>
  <c r="H878" i="46"/>
  <c r="H879" i="46"/>
  <c r="H880" i="46"/>
  <c r="H881" i="46"/>
  <c r="H882" i="46"/>
  <c r="H883" i="46"/>
  <c r="H884" i="46"/>
  <c r="H885" i="46"/>
  <c r="H886" i="46"/>
  <c r="H887" i="46"/>
  <c r="H888" i="46"/>
  <c r="H889" i="46"/>
  <c r="H890" i="46"/>
  <c r="H891" i="46"/>
  <c r="H892" i="46"/>
  <c r="H893" i="46"/>
  <c r="H894" i="46"/>
  <c r="H895" i="46"/>
  <c r="H896" i="46"/>
  <c r="H897" i="46"/>
  <c r="H898" i="46"/>
  <c r="H899" i="46"/>
  <c r="H900" i="46"/>
  <c r="H901" i="46"/>
  <c r="H902" i="46"/>
  <c r="H903" i="46"/>
  <c r="H904" i="46"/>
  <c r="H905" i="46"/>
  <c r="H906" i="46"/>
  <c r="H907" i="46"/>
  <c r="H908" i="46"/>
  <c r="H909" i="46"/>
  <c r="H910" i="46"/>
  <c r="H911" i="46"/>
  <c r="H912" i="46"/>
  <c r="H913" i="46"/>
  <c r="H914" i="46"/>
  <c r="H915" i="46"/>
  <c r="H916" i="46"/>
  <c r="H917" i="46"/>
  <c r="H918" i="46"/>
  <c r="H919" i="46"/>
  <c r="H920" i="46"/>
  <c r="H921" i="46"/>
  <c r="H922" i="46"/>
  <c r="H923" i="46"/>
  <c r="H924" i="46"/>
  <c r="H925" i="46"/>
  <c r="H926" i="46"/>
  <c r="H927" i="46"/>
  <c r="H928" i="46"/>
  <c r="H929" i="46"/>
  <c r="H930" i="46"/>
  <c r="H931" i="46"/>
  <c r="H932" i="46"/>
  <c r="H933" i="46"/>
  <c r="H934" i="46"/>
  <c r="H935" i="46"/>
  <c r="H936" i="46"/>
  <c r="H937" i="46"/>
  <c r="H938" i="46"/>
  <c r="H939" i="46"/>
  <c r="H940" i="46"/>
  <c r="H941" i="46"/>
  <c r="H942" i="46"/>
  <c r="H943" i="46"/>
  <c r="H944" i="46"/>
  <c r="H945" i="46"/>
  <c r="H946" i="46"/>
  <c r="H947" i="46"/>
  <c r="H948" i="46"/>
  <c r="H949" i="46"/>
  <c r="H950" i="46"/>
  <c r="H951" i="46"/>
  <c r="H952" i="46"/>
  <c r="H953" i="46"/>
  <c r="H954" i="46"/>
  <c r="H955" i="46"/>
  <c r="H956" i="46"/>
  <c r="H957" i="46"/>
  <c r="H958" i="46"/>
  <c r="H959" i="46"/>
  <c r="H960" i="46"/>
  <c r="H961" i="46"/>
  <c r="H962" i="46"/>
  <c r="H963" i="46"/>
  <c r="H964" i="46"/>
  <c r="H965" i="46"/>
  <c r="H966" i="46"/>
  <c r="H967" i="46"/>
  <c r="H968" i="46"/>
  <c r="H969" i="46"/>
  <c r="H970" i="46"/>
  <c r="H971" i="46"/>
  <c r="H972" i="46"/>
  <c r="H973" i="46"/>
  <c r="H974" i="46"/>
  <c r="H975" i="46"/>
  <c r="H976" i="46"/>
  <c r="H977" i="46"/>
  <c r="H978" i="46"/>
  <c r="H979" i="46"/>
  <c r="H980" i="46"/>
  <c r="H981" i="46"/>
  <c r="H982" i="46"/>
  <c r="H983" i="46"/>
  <c r="H984" i="46"/>
  <c r="H985" i="46"/>
  <c r="H986" i="46"/>
  <c r="H987" i="46"/>
  <c r="H988" i="46"/>
  <c r="H989" i="46"/>
  <c r="H990" i="46"/>
  <c r="H991" i="46"/>
  <c r="H992" i="46"/>
  <c r="H993" i="46"/>
  <c r="H994" i="46"/>
  <c r="H995" i="46"/>
  <c r="H996" i="46"/>
  <c r="H997" i="46"/>
  <c r="H998" i="46"/>
  <c r="H999" i="46"/>
  <c r="H1000" i="46"/>
  <c r="H1001" i="46"/>
  <c r="H1002" i="46"/>
  <c r="H1003" i="46"/>
  <c r="H1004" i="46"/>
  <c r="H1005" i="46"/>
  <c r="H1006" i="46"/>
  <c r="H1007" i="46"/>
  <c r="H1008" i="46"/>
  <c r="H1009" i="46"/>
  <c r="H1010" i="46"/>
  <c r="H1011" i="46"/>
  <c r="H1012" i="46"/>
  <c r="H1013" i="46"/>
  <c r="H1014" i="46"/>
  <c r="H1015" i="46"/>
  <c r="H1016" i="46"/>
  <c r="H1017" i="46"/>
  <c r="H1018" i="46"/>
  <c r="H1019" i="46"/>
  <c r="H1020" i="46"/>
  <c r="H1021" i="46"/>
  <c r="H1022" i="46"/>
  <c r="H1023" i="46"/>
  <c r="H1024" i="46"/>
  <c r="H1025" i="46"/>
  <c r="H1026" i="46"/>
  <c r="H1027" i="46"/>
  <c r="H1028" i="46"/>
  <c r="H1029" i="46"/>
  <c r="H1030" i="46"/>
  <c r="H1031" i="46"/>
  <c r="H1032" i="46"/>
  <c r="H1033" i="46"/>
  <c r="H1034" i="46"/>
  <c r="H1035" i="46"/>
  <c r="H1036" i="46"/>
  <c r="H1037" i="46"/>
  <c r="H1038" i="46"/>
  <c r="H1039" i="46"/>
  <c r="H1040" i="46"/>
  <c r="H1041" i="46"/>
  <c r="H1042" i="46"/>
  <c r="H1043" i="46"/>
  <c r="H1044" i="46"/>
  <c r="H1045" i="46"/>
  <c r="H1046" i="46"/>
  <c r="H1047" i="46"/>
  <c r="H1048" i="46"/>
  <c r="H1049" i="46"/>
  <c r="H1050" i="46"/>
  <c r="H1051" i="46"/>
  <c r="H1052" i="46"/>
  <c r="H1053" i="46"/>
  <c r="H1054" i="46"/>
  <c r="H1055" i="46"/>
  <c r="H1056" i="46"/>
  <c r="H1057" i="46"/>
  <c r="H1058" i="46"/>
  <c r="H1059" i="46"/>
  <c r="H1060" i="46"/>
  <c r="H1061" i="46"/>
  <c r="H1062" i="46"/>
  <c r="H1063" i="46"/>
  <c r="H1064" i="46"/>
  <c r="H1065" i="46"/>
  <c r="H1066" i="46"/>
  <c r="H1067" i="46"/>
  <c r="H1068" i="46"/>
  <c r="H1069" i="46"/>
  <c r="H1070" i="46"/>
  <c r="H1071" i="46"/>
  <c r="H1072" i="46"/>
  <c r="H1073" i="46"/>
  <c r="H1074" i="46"/>
  <c r="H1075" i="46"/>
  <c r="H1076" i="46"/>
  <c r="H1077" i="46"/>
  <c r="H1078" i="46"/>
  <c r="H1079" i="46"/>
  <c r="H1080" i="46"/>
  <c r="H1081" i="46"/>
  <c r="H1082" i="46"/>
  <c r="H1083" i="46"/>
  <c r="H1084" i="46"/>
  <c r="H1085" i="46"/>
  <c r="H1086" i="46"/>
  <c r="H1087" i="46"/>
  <c r="H1088" i="46"/>
  <c r="H1089" i="46"/>
  <c r="H1090" i="46"/>
  <c r="H1091" i="46"/>
  <c r="H1092" i="46"/>
  <c r="H1093" i="46"/>
  <c r="H1094" i="46"/>
  <c r="H1095" i="46"/>
  <c r="H1096" i="46"/>
  <c r="H1097" i="46"/>
  <c r="H1098" i="46"/>
  <c r="H1099" i="46"/>
  <c r="H1100" i="46"/>
  <c r="H1101" i="46"/>
  <c r="H1102" i="46"/>
  <c r="H1103" i="46"/>
  <c r="H1104" i="46"/>
  <c r="H1105" i="46"/>
  <c r="H1106" i="46"/>
  <c r="H1107" i="46"/>
  <c r="H1108" i="46"/>
  <c r="H1109" i="46"/>
  <c r="H1110" i="46"/>
  <c r="H1111" i="46"/>
  <c r="H1112" i="46"/>
  <c r="H1113" i="46"/>
  <c r="H1114" i="46"/>
  <c r="H1115" i="46"/>
  <c r="H1116" i="46"/>
  <c r="H1117" i="46"/>
  <c r="H1118" i="46"/>
  <c r="H1119" i="46"/>
  <c r="H1120" i="46"/>
  <c r="H1121" i="46"/>
  <c r="H1122" i="46"/>
  <c r="H1123" i="46"/>
  <c r="H1124" i="46"/>
  <c r="H1125" i="46"/>
  <c r="H1126" i="46"/>
  <c r="H1127" i="46"/>
  <c r="H1128" i="46"/>
  <c r="H1129" i="46"/>
  <c r="H1130" i="46"/>
  <c r="H1131" i="46"/>
  <c r="H1132" i="46"/>
  <c r="H1133" i="46"/>
  <c r="H1134" i="46"/>
  <c r="H1135" i="46"/>
  <c r="H1136" i="46"/>
  <c r="H1137" i="46"/>
  <c r="H1138" i="46"/>
  <c r="H1139" i="46"/>
  <c r="H1140" i="46"/>
  <c r="H1141" i="46"/>
  <c r="H1142" i="46"/>
  <c r="H1143" i="46"/>
  <c r="H1144" i="46"/>
  <c r="H1145" i="46"/>
  <c r="H1146" i="46"/>
  <c r="H1147" i="46"/>
  <c r="H1148" i="46"/>
  <c r="H1149" i="46"/>
  <c r="H1150" i="46"/>
  <c r="H1151" i="46"/>
  <c r="H1152" i="46"/>
  <c r="H1153" i="46"/>
  <c r="H1154" i="46"/>
  <c r="H1155" i="46"/>
  <c r="H1156" i="46"/>
  <c r="H1157" i="46"/>
  <c r="H1158" i="46"/>
  <c r="H1159" i="46"/>
  <c r="H1160" i="46"/>
  <c r="H1161" i="46"/>
  <c r="H1162" i="46"/>
  <c r="H1163" i="46"/>
  <c r="H1164" i="46"/>
  <c r="H1165" i="46"/>
  <c r="H1166" i="46"/>
  <c r="H1167" i="46"/>
  <c r="H1168" i="46"/>
  <c r="H1169" i="46"/>
  <c r="H1170" i="46"/>
  <c r="H1171" i="46"/>
  <c r="H1172" i="46"/>
  <c r="H1173" i="46"/>
  <c r="H1174" i="46"/>
  <c r="H1175" i="46"/>
  <c r="H1176" i="46"/>
  <c r="H1177" i="46"/>
  <c r="H1178" i="46"/>
  <c r="H1179" i="46"/>
  <c r="H1180" i="46"/>
  <c r="H1181" i="46"/>
  <c r="H1182" i="46"/>
  <c r="H1183" i="46"/>
  <c r="H1184" i="46"/>
  <c r="H1185" i="46"/>
  <c r="H1186" i="46"/>
  <c r="H1187" i="46"/>
  <c r="H1188" i="46"/>
  <c r="H1189" i="46"/>
  <c r="H1190" i="46"/>
  <c r="H1191" i="46"/>
  <c r="H1192" i="46"/>
  <c r="H1193" i="46"/>
  <c r="H1194" i="46"/>
  <c r="H1195" i="46"/>
  <c r="H1196" i="46"/>
  <c r="H1197" i="46"/>
  <c r="H1198" i="46"/>
  <c r="H1199" i="46"/>
  <c r="H1200" i="46"/>
  <c r="H1201" i="46"/>
  <c r="H1202" i="46"/>
  <c r="H1203" i="46"/>
  <c r="H1204" i="46"/>
  <c r="H1205" i="46"/>
  <c r="H1206" i="46"/>
  <c r="H1207" i="46"/>
  <c r="H1208" i="46"/>
  <c r="H1209" i="46"/>
  <c r="H1210" i="46"/>
  <c r="H1211" i="46"/>
  <c r="H1212" i="46"/>
  <c r="H1213" i="46"/>
  <c r="H1214" i="46"/>
  <c r="H1215" i="46"/>
  <c r="H1216" i="46"/>
  <c r="H1217" i="46"/>
  <c r="H1218" i="46"/>
  <c r="H1219" i="46"/>
  <c r="H1220" i="46"/>
  <c r="H1221" i="46"/>
  <c r="H1222" i="46"/>
  <c r="H1223" i="46"/>
  <c r="H1224" i="46"/>
  <c r="H1225" i="46"/>
  <c r="H1226" i="46"/>
  <c r="H1227" i="46"/>
  <c r="H1228" i="46"/>
  <c r="H1229" i="46"/>
  <c r="H1230" i="46"/>
  <c r="H1231" i="46"/>
  <c r="H1232" i="46"/>
  <c r="H1233" i="46"/>
  <c r="H1234" i="46"/>
  <c r="H1235" i="46"/>
  <c r="H1236" i="46"/>
  <c r="H1237" i="46"/>
  <c r="H1238" i="46"/>
  <c r="H1239" i="46"/>
  <c r="H1240" i="46"/>
  <c r="H1241" i="46"/>
  <c r="H1242" i="46"/>
  <c r="H1243" i="46"/>
  <c r="H1244" i="46"/>
  <c r="H1245" i="46"/>
  <c r="H1246" i="46"/>
  <c r="H1247" i="46"/>
  <c r="H1248" i="46"/>
  <c r="H1249" i="46"/>
  <c r="H1250" i="46"/>
  <c r="H1251" i="46"/>
  <c r="H1252" i="46"/>
  <c r="H1253" i="46"/>
  <c r="H1254" i="46"/>
  <c r="H1255" i="46"/>
  <c r="H1256" i="46"/>
  <c r="H1257" i="46"/>
  <c r="H1258" i="46"/>
  <c r="H1259" i="46"/>
  <c r="H1260" i="46"/>
  <c r="H1261" i="46"/>
  <c r="H1262" i="46"/>
  <c r="H1263" i="46"/>
  <c r="H1264" i="46"/>
  <c r="H1265" i="46"/>
  <c r="H1266" i="46"/>
  <c r="H1267" i="46"/>
  <c r="H1268" i="46"/>
  <c r="H1269" i="46"/>
  <c r="H1270" i="46"/>
  <c r="H1271" i="46"/>
  <c r="H1272" i="46"/>
  <c r="H1273" i="46"/>
  <c r="H1274" i="46"/>
  <c r="H1275" i="46"/>
  <c r="H1276" i="46"/>
  <c r="H1277" i="46"/>
  <c r="H1278" i="46"/>
  <c r="H1279" i="46"/>
  <c r="H1280" i="46"/>
  <c r="H1281" i="46"/>
  <c r="H1282" i="46"/>
  <c r="H1283" i="46"/>
  <c r="H1284" i="46"/>
  <c r="H1285" i="46"/>
  <c r="H1286" i="46"/>
  <c r="H1287" i="46"/>
  <c r="H1288" i="46"/>
  <c r="H1289" i="46"/>
  <c r="H1290" i="46"/>
  <c r="H1291" i="46"/>
  <c r="H1292" i="46"/>
  <c r="H1293" i="46"/>
  <c r="H1294" i="46"/>
  <c r="H1295" i="46"/>
  <c r="H1296" i="46"/>
  <c r="H1297" i="46"/>
  <c r="H1298" i="46"/>
  <c r="H1299" i="46"/>
  <c r="H1300" i="46"/>
  <c r="H1301" i="46"/>
  <c r="H1302" i="46"/>
  <c r="H1303" i="46"/>
  <c r="H1304" i="46"/>
  <c r="H1305" i="46"/>
  <c r="H1306" i="46"/>
  <c r="H1307" i="46"/>
  <c r="H1308" i="46"/>
  <c r="H1309" i="46"/>
  <c r="H1310" i="46"/>
  <c r="H1311" i="46"/>
  <c r="H1312" i="46"/>
  <c r="H1313" i="46"/>
  <c r="H1314" i="46"/>
  <c r="H1315" i="46"/>
  <c r="H1316" i="46"/>
  <c r="H1317" i="46"/>
  <c r="H1318" i="46"/>
  <c r="H1319" i="46"/>
  <c r="H1320" i="46"/>
  <c r="H1321" i="46"/>
  <c r="H1322" i="46"/>
  <c r="H1323" i="46"/>
  <c r="H1324" i="46"/>
  <c r="H1325" i="46"/>
  <c r="H1326" i="46"/>
  <c r="H1327" i="46"/>
  <c r="H1328" i="46"/>
  <c r="H1329" i="46"/>
  <c r="H1330" i="46"/>
  <c r="H1331" i="46"/>
  <c r="H1332" i="46"/>
  <c r="H1333" i="46"/>
  <c r="H1334" i="46"/>
  <c r="H1335" i="46"/>
  <c r="H1336" i="46"/>
  <c r="H1337" i="46"/>
  <c r="H1338" i="46"/>
  <c r="H1339" i="46"/>
  <c r="H1340" i="46"/>
  <c r="H1341" i="46"/>
  <c r="H1342" i="46"/>
  <c r="H1343" i="46"/>
  <c r="H1344" i="46"/>
  <c r="H1345" i="46"/>
  <c r="H1346" i="46"/>
  <c r="H1347" i="46"/>
  <c r="H1348" i="46"/>
  <c r="H1349" i="46"/>
  <c r="H1350" i="46"/>
  <c r="H1351" i="46"/>
  <c r="H1352" i="46"/>
  <c r="H1353" i="46"/>
  <c r="H1354" i="46"/>
  <c r="H1355" i="46"/>
  <c r="H1356" i="46"/>
  <c r="H1357" i="46"/>
  <c r="H1358" i="46"/>
  <c r="H1359" i="46"/>
  <c r="H1360" i="46"/>
  <c r="H1361" i="46"/>
  <c r="H1362" i="46"/>
  <c r="H1363" i="46"/>
  <c r="H1364" i="46"/>
  <c r="H1365" i="46"/>
  <c r="H1366" i="46"/>
  <c r="H1367" i="46"/>
  <c r="H1368" i="46"/>
  <c r="H1369" i="46"/>
  <c r="H1370" i="46"/>
  <c r="H1371" i="46"/>
  <c r="H1372" i="46"/>
  <c r="H1373" i="46"/>
  <c r="H1374" i="46"/>
  <c r="H1375" i="46"/>
  <c r="H1376" i="46"/>
  <c r="H1377" i="46"/>
  <c r="H1378" i="46"/>
  <c r="H1379" i="46"/>
  <c r="H1380" i="46"/>
  <c r="H1381" i="46"/>
  <c r="H1382" i="46"/>
  <c r="H1383" i="46"/>
  <c r="H1384" i="46"/>
  <c r="H1385" i="46"/>
  <c r="H1386" i="46"/>
  <c r="H1387" i="46"/>
  <c r="H1388" i="46"/>
  <c r="H1389" i="46"/>
  <c r="H1390" i="46"/>
  <c r="H1391" i="46"/>
  <c r="H1392" i="46"/>
  <c r="H1393" i="46"/>
  <c r="H1394" i="46"/>
  <c r="H1395" i="46"/>
  <c r="H1396" i="46"/>
  <c r="H1397" i="46"/>
  <c r="H1398" i="46"/>
  <c r="H1399" i="46"/>
  <c r="H1400" i="46"/>
  <c r="H1401" i="46"/>
  <c r="H1402" i="46"/>
  <c r="H1403" i="46"/>
  <c r="H1404" i="46"/>
  <c r="H1405" i="46"/>
  <c r="H1406" i="46"/>
  <c r="H1407" i="46"/>
  <c r="H1408" i="46"/>
  <c r="H1409" i="46"/>
  <c r="H1410" i="46"/>
  <c r="H1411" i="46"/>
  <c r="H1412" i="46"/>
  <c r="H1413" i="46"/>
  <c r="H1414" i="46"/>
  <c r="H1415" i="46"/>
  <c r="H1416" i="46"/>
  <c r="H1417" i="46"/>
  <c r="H1418" i="46"/>
  <c r="H1419" i="46"/>
  <c r="H1420" i="46"/>
  <c r="H1421" i="46"/>
  <c r="H1422" i="46"/>
  <c r="H1423" i="46"/>
  <c r="H1424" i="46"/>
  <c r="H1425" i="46"/>
  <c r="H1426" i="46"/>
  <c r="H1427" i="46"/>
  <c r="H1428" i="46"/>
  <c r="H1429" i="46"/>
  <c r="H1430" i="46"/>
  <c r="H1431" i="46"/>
  <c r="H1432" i="46"/>
  <c r="H1433" i="46"/>
  <c r="H1434" i="46"/>
  <c r="H1435" i="46"/>
  <c r="H1436" i="46"/>
  <c r="H1437" i="46"/>
  <c r="H1438" i="46"/>
  <c r="H1439" i="46"/>
  <c r="H1440" i="46"/>
  <c r="H1441" i="46"/>
  <c r="H1442" i="46"/>
  <c r="H1443" i="46"/>
  <c r="H1444" i="46"/>
  <c r="H1445" i="46"/>
  <c r="H1446" i="46"/>
  <c r="H1447" i="46"/>
  <c r="H1448" i="46"/>
  <c r="H1449" i="46"/>
  <c r="H1450" i="46"/>
  <c r="H1451" i="46"/>
  <c r="H1452" i="46"/>
  <c r="H1453" i="46"/>
  <c r="H1454" i="46"/>
  <c r="H1455" i="46"/>
  <c r="H1456" i="46"/>
  <c r="H1457" i="46"/>
  <c r="H1458" i="46"/>
  <c r="H1459" i="46"/>
  <c r="H1460" i="46"/>
  <c r="H1461" i="46"/>
  <c r="H1462" i="46"/>
  <c r="H1463" i="46"/>
  <c r="H1464" i="46"/>
  <c r="H1465" i="46"/>
  <c r="H1466" i="46"/>
  <c r="H1467" i="46"/>
  <c r="H1468" i="46"/>
  <c r="H1469" i="46"/>
  <c r="H1470" i="46"/>
  <c r="H1471" i="46"/>
  <c r="H1472" i="46"/>
  <c r="H1473" i="46"/>
  <c r="H1474" i="46"/>
  <c r="H1475" i="46"/>
  <c r="H1476" i="46"/>
  <c r="H1477" i="46"/>
  <c r="H1478" i="46"/>
  <c r="H1479" i="46"/>
  <c r="H1480" i="46"/>
  <c r="H1481" i="46"/>
  <c r="H1482" i="46"/>
  <c r="H1483" i="46"/>
  <c r="H1484" i="46"/>
  <c r="H1485" i="46"/>
  <c r="H1486" i="46"/>
  <c r="H1487" i="46"/>
  <c r="H1488" i="46"/>
  <c r="H1489" i="46"/>
  <c r="H1490" i="46"/>
  <c r="H1491" i="46"/>
  <c r="H1492" i="46"/>
  <c r="H1493" i="46"/>
  <c r="H1494" i="46"/>
  <c r="H1495" i="46"/>
  <c r="H1496" i="46"/>
  <c r="H1497" i="46"/>
  <c r="H1498" i="46"/>
  <c r="H1499" i="46"/>
  <c r="H1500" i="46"/>
  <c r="H1501" i="46"/>
  <c r="H1502" i="46"/>
  <c r="H1503" i="46"/>
  <c r="H1504" i="46"/>
  <c r="H1505" i="46"/>
  <c r="H1506" i="46"/>
  <c r="H1507" i="46"/>
  <c r="H1508" i="46"/>
  <c r="H1509" i="46"/>
  <c r="H1510" i="46"/>
  <c r="H1511" i="46"/>
  <c r="H1512" i="46"/>
  <c r="H1513" i="46"/>
  <c r="H1514" i="46"/>
  <c r="H1515" i="46"/>
  <c r="H1516" i="46"/>
  <c r="H1517" i="46"/>
  <c r="H1518" i="46"/>
  <c r="H1519" i="46"/>
  <c r="H1520" i="46"/>
  <c r="H1521" i="46"/>
  <c r="H1522" i="46"/>
  <c r="H1523" i="46"/>
  <c r="H1524" i="46"/>
  <c r="H1525" i="46"/>
  <c r="H1526" i="46"/>
  <c r="H1527" i="46"/>
  <c r="H1528" i="46"/>
  <c r="H1529" i="46"/>
  <c r="H1530" i="46"/>
  <c r="H1531" i="46"/>
  <c r="H1532" i="46"/>
  <c r="H1533" i="46"/>
  <c r="H1534" i="46"/>
  <c r="H1535" i="46"/>
  <c r="H1536" i="46"/>
  <c r="H1537" i="46"/>
  <c r="H1538" i="46"/>
  <c r="H1539" i="46"/>
  <c r="H1540" i="46"/>
  <c r="H1541" i="46"/>
  <c r="H1542" i="46"/>
  <c r="H1543" i="46"/>
  <c r="H1544" i="46"/>
  <c r="H1545" i="46"/>
  <c r="H1546" i="46"/>
  <c r="H1547" i="46"/>
  <c r="H1548" i="46"/>
  <c r="H1549" i="46"/>
  <c r="H1550" i="46"/>
  <c r="H1551" i="46"/>
  <c r="H1552" i="46"/>
  <c r="H1553" i="46"/>
  <c r="H1554" i="46"/>
  <c r="H1555" i="46"/>
  <c r="H1556" i="46"/>
  <c r="H1557" i="46"/>
  <c r="H1558" i="46"/>
  <c r="H1559" i="46"/>
  <c r="H1560" i="46"/>
  <c r="H1561" i="46"/>
  <c r="H1562" i="46"/>
  <c r="H1563" i="46"/>
  <c r="H1564" i="46"/>
  <c r="H1565" i="46"/>
  <c r="H1566" i="46"/>
  <c r="H1567" i="46"/>
  <c r="H1568" i="46"/>
  <c r="H1569" i="46"/>
  <c r="H1570" i="46"/>
  <c r="H1571" i="46"/>
  <c r="H1572" i="46"/>
  <c r="H1573" i="46"/>
  <c r="H1574" i="46"/>
  <c r="H1575" i="46"/>
  <c r="H1576" i="46"/>
  <c r="H1577" i="46"/>
  <c r="H1578" i="46"/>
  <c r="H1579" i="46"/>
  <c r="H1580" i="46"/>
  <c r="H1581" i="46"/>
  <c r="H1582" i="46"/>
  <c r="H1583" i="46"/>
  <c r="H1584" i="46"/>
  <c r="H1585" i="46"/>
  <c r="H1586" i="46"/>
  <c r="H1587" i="46"/>
  <c r="H1588" i="46"/>
  <c r="H1589" i="46"/>
  <c r="H1590" i="46"/>
  <c r="H1591" i="46"/>
  <c r="H1592" i="46"/>
  <c r="H1593" i="46"/>
  <c r="H1594" i="46"/>
  <c r="H1595" i="46"/>
  <c r="H1596" i="46"/>
  <c r="H1597" i="46"/>
  <c r="H1598" i="46"/>
  <c r="H1599" i="46"/>
  <c r="H1600" i="46"/>
  <c r="H1601" i="46"/>
  <c r="H1602" i="46"/>
  <c r="H1603" i="46"/>
  <c r="H1604" i="46"/>
  <c r="H1605" i="46"/>
  <c r="H1606" i="46"/>
  <c r="H1607" i="46"/>
  <c r="H1608" i="46"/>
  <c r="H1609" i="46"/>
  <c r="H1610" i="46"/>
  <c r="H1611" i="46"/>
  <c r="H1612" i="46"/>
  <c r="H1613" i="46"/>
  <c r="H1614" i="46"/>
  <c r="H1615" i="46"/>
  <c r="H1616" i="46"/>
  <c r="H1617" i="46"/>
  <c r="H1618" i="46"/>
  <c r="H1619" i="46"/>
  <c r="H1620" i="46"/>
  <c r="H1621" i="46"/>
  <c r="H1622" i="46"/>
  <c r="H1623" i="46"/>
  <c r="H1624" i="46"/>
  <c r="H1625" i="46"/>
  <c r="H1626" i="46"/>
  <c r="H1627" i="46"/>
  <c r="H1628" i="46"/>
  <c r="H1629" i="46"/>
  <c r="H1630" i="46"/>
  <c r="H1631" i="46"/>
  <c r="H1632" i="46"/>
  <c r="H1633" i="46"/>
  <c r="H1634" i="46"/>
  <c r="H1635" i="46"/>
  <c r="H1636" i="46"/>
  <c r="H1637" i="46"/>
  <c r="H1638" i="46"/>
  <c r="H1639" i="46"/>
  <c r="H1640" i="46"/>
  <c r="H1641" i="46"/>
  <c r="H1642" i="46"/>
  <c r="H1643" i="46"/>
  <c r="H1644" i="46"/>
  <c r="H1645" i="46"/>
  <c r="H1646" i="46"/>
  <c r="H1647" i="46"/>
  <c r="H1648" i="46"/>
  <c r="H1649" i="46"/>
  <c r="H1650" i="46"/>
  <c r="H1651" i="46"/>
  <c r="H1652" i="46"/>
  <c r="H1653" i="46"/>
  <c r="H1654" i="46"/>
  <c r="H1655" i="46"/>
  <c r="H1656" i="46"/>
  <c r="H1657" i="46"/>
  <c r="H1658" i="46"/>
  <c r="H1659" i="46"/>
  <c r="H1660" i="46"/>
  <c r="H1661" i="46"/>
  <c r="H1662" i="46"/>
  <c r="H1663" i="46"/>
  <c r="H1664" i="46"/>
  <c r="H1665" i="46"/>
  <c r="H1666" i="46"/>
  <c r="H1667" i="46"/>
  <c r="H1668" i="46"/>
  <c r="H1669" i="46"/>
  <c r="H1670" i="46"/>
  <c r="H1671" i="46"/>
  <c r="H1672" i="46"/>
  <c r="H1673" i="46"/>
  <c r="H1674" i="46"/>
  <c r="H1675" i="46"/>
  <c r="H1676" i="46"/>
  <c r="H1677" i="46"/>
  <c r="H1678" i="46"/>
  <c r="H1679" i="46"/>
  <c r="H1680" i="46"/>
  <c r="H1681" i="46"/>
  <c r="H1682" i="46"/>
  <c r="H1683" i="46"/>
  <c r="H1684" i="46"/>
  <c r="H1685" i="46"/>
  <c r="H1686" i="46"/>
  <c r="H1687" i="46"/>
  <c r="H1688" i="46"/>
  <c r="H1689" i="46"/>
  <c r="H1690" i="46"/>
  <c r="H1691" i="46"/>
  <c r="H1692" i="46"/>
  <c r="H1693" i="46"/>
  <c r="H1694" i="46"/>
  <c r="H1695" i="46"/>
  <c r="H1696" i="46"/>
  <c r="H1697" i="46"/>
  <c r="H1698" i="46"/>
  <c r="H1699" i="46"/>
  <c r="H1700" i="46"/>
  <c r="H1701" i="46"/>
  <c r="H1702" i="46"/>
  <c r="H1703" i="46"/>
  <c r="H1704" i="46"/>
  <c r="H1705" i="46"/>
  <c r="H1706" i="46"/>
  <c r="H1707" i="46"/>
  <c r="H1708" i="46"/>
  <c r="H1709" i="46"/>
  <c r="H1710" i="46"/>
  <c r="H1711" i="46"/>
  <c r="H1712" i="46"/>
  <c r="H1713" i="46"/>
  <c r="H1714" i="46"/>
  <c r="H1715" i="46"/>
  <c r="H1716" i="46"/>
  <c r="H1717" i="46"/>
  <c r="H1718" i="46"/>
  <c r="H1719" i="46"/>
  <c r="H1720" i="46"/>
  <c r="H1721" i="46"/>
  <c r="H1722" i="46"/>
  <c r="H1723" i="46"/>
  <c r="H1724" i="46"/>
  <c r="H1725" i="46"/>
  <c r="H1726" i="46"/>
  <c r="H1727" i="46"/>
  <c r="H1728" i="46"/>
  <c r="H1729" i="46"/>
  <c r="H1730" i="46"/>
  <c r="H1731" i="46"/>
  <c r="H1732" i="46"/>
  <c r="H1733" i="46"/>
  <c r="H1734" i="46"/>
  <c r="H1735" i="46"/>
  <c r="H1736" i="46"/>
  <c r="H1737" i="46"/>
  <c r="H1738" i="46"/>
  <c r="H1739" i="46"/>
  <c r="H1740" i="46"/>
  <c r="H1741" i="46"/>
  <c r="H1742" i="46"/>
  <c r="H1743" i="46"/>
  <c r="H1744" i="46"/>
  <c r="H1745" i="46"/>
  <c r="H1746" i="46"/>
  <c r="H1747" i="46"/>
  <c r="H1748" i="46"/>
  <c r="H1749" i="46"/>
  <c r="H1750" i="46"/>
  <c r="H1751" i="46"/>
  <c r="H1752" i="46"/>
  <c r="H1753" i="46"/>
  <c r="H1754" i="46"/>
  <c r="H1755" i="46"/>
  <c r="H1756" i="46"/>
  <c r="H1757" i="46"/>
  <c r="H1758" i="46"/>
  <c r="H1759" i="46"/>
  <c r="H1760" i="46"/>
  <c r="H1761" i="46"/>
  <c r="H1762" i="46"/>
  <c r="H1763" i="46"/>
  <c r="H1764" i="46"/>
  <c r="H1765" i="46"/>
  <c r="H1766" i="46"/>
  <c r="H1767" i="46"/>
  <c r="H1768" i="46"/>
  <c r="H1769" i="46"/>
  <c r="H1770" i="46"/>
  <c r="H1771" i="46"/>
  <c r="H1772" i="46"/>
  <c r="H1773" i="46"/>
  <c r="H1774" i="46"/>
  <c r="H1775" i="46"/>
  <c r="H1776" i="46"/>
  <c r="H1777" i="46"/>
  <c r="H1778" i="46"/>
  <c r="H1779" i="46"/>
  <c r="H1780" i="46"/>
  <c r="H1781" i="46"/>
  <c r="H1782" i="46"/>
  <c r="H1783" i="46"/>
  <c r="H1784" i="46"/>
  <c r="H1785" i="46"/>
  <c r="H1786" i="46"/>
  <c r="H1787" i="46"/>
  <c r="H1788" i="46"/>
  <c r="H1789" i="46"/>
  <c r="H1790" i="46"/>
  <c r="H1791" i="46"/>
  <c r="H1792" i="46"/>
  <c r="H1793" i="46"/>
  <c r="H1794" i="46"/>
  <c r="H1795" i="46"/>
  <c r="H1796" i="46"/>
  <c r="H1797" i="46"/>
  <c r="H1798" i="46"/>
  <c r="H1799" i="46"/>
  <c r="H1800" i="46"/>
  <c r="H1801" i="46"/>
  <c r="H1802" i="46"/>
  <c r="H1803" i="46"/>
  <c r="H1804" i="46"/>
  <c r="H1805" i="46"/>
  <c r="H1806" i="46"/>
  <c r="H1807" i="46"/>
  <c r="H1808" i="46"/>
  <c r="H1809" i="46"/>
  <c r="H1810" i="46"/>
  <c r="H1811" i="46"/>
  <c r="H1812" i="46"/>
  <c r="H1813" i="46"/>
  <c r="H1814" i="46"/>
  <c r="H1815" i="46"/>
  <c r="H1816" i="46"/>
  <c r="H1817" i="46"/>
  <c r="H1818" i="46"/>
  <c r="H1819" i="46"/>
  <c r="H1820" i="46"/>
  <c r="H1821" i="46"/>
  <c r="H1822" i="46"/>
  <c r="H1823" i="46"/>
  <c r="H1824" i="46"/>
  <c r="H1825" i="46"/>
  <c r="H1826" i="46"/>
  <c r="H1827" i="46"/>
  <c r="H1828" i="46"/>
  <c r="H1829" i="46"/>
  <c r="H1830" i="46"/>
  <c r="H1831" i="46"/>
  <c r="H1832" i="46"/>
  <c r="H1833" i="46"/>
  <c r="H1834" i="46"/>
  <c r="H1835" i="46"/>
  <c r="H1836" i="46"/>
  <c r="H1837" i="46"/>
  <c r="H1838" i="46"/>
  <c r="H1839" i="46"/>
  <c r="H1840" i="46"/>
  <c r="H1841" i="46"/>
  <c r="H1842" i="46"/>
  <c r="H1843" i="46"/>
  <c r="H1844" i="46"/>
  <c r="H1845" i="46"/>
  <c r="H1846" i="46"/>
  <c r="H1847" i="46"/>
  <c r="H1848" i="46"/>
  <c r="H1849" i="46"/>
  <c r="H1850" i="46"/>
  <c r="H1851" i="46"/>
  <c r="H1852" i="46"/>
  <c r="H1853" i="46"/>
  <c r="H1854" i="46"/>
  <c r="H1855" i="46"/>
  <c r="H1856" i="46"/>
  <c r="H1857" i="46"/>
  <c r="H1858" i="46"/>
  <c r="H1859" i="46"/>
  <c r="H1860" i="46"/>
  <c r="H1861" i="46"/>
  <c r="H1862" i="46"/>
  <c r="H1863" i="46"/>
  <c r="H1864" i="46"/>
  <c r="H1865" i="46"/>
  <c r="H1866" i="46"/>
  <c r="H1867" i="46"/>
  <c r="H1868" i="46"/>
  <c r="H1869" i="46"/>
  <c r="H1870" i="46"/>
  <c r="H1871" i="46"/>
  <c r="H1872" i="46"/>
  <c r="H1873" i="46"/>
  <c r="H1874" i="46"/>
  <c r="H1875" i="46"/>
  <c r="H1876" i="46"/>
  <c r="H1877" i="46"/>
  <c r="H1878" i="46"/>
  <c r="H1879" i="46"/>
  <c r="H1880" i="46"/>
  <c r="H1881" i="46"/>
  <c r="H1882" i="46"/>
  <c r="H1883" i="46"/>
  <c r="H1884" i="46"/>
  <c r="H1885" i="46"/>
  <c r="H1886" i="46"/>
  <c r="H1887" i="46"/>
  <c r="H1888" i="46"/>
  <c r="H1889" i="46"/>
  <c r="H1890" i="46"/>
  <c r="H1891" i="46"/>
  <c r="H1892" i="46"/>
  <c r="H1893" i="46"/>
  <c r="H1894" i="46"/>
  <c r="H1895" i="46"/>
  <c r="H1896" i="46"/>
  <c r="H1897" i="46"/>
  <c r="H1898" i="46"/>
  <c r="H1899" i="46"/>
  <c r="H1900" i="46"/>
  <c r="H1901" i="46"/>
  <c r="H1902" i="46"/>
  <c r="H1903" i="46"/>
  <c r="H1904" i="46"/>
  <c r="H1905" i="46"/>
  <c r="H1906" i="46"/>
  <c r="H1907" i="46"/>
  <c r="H1908" i="46"/>
  <c r="H1909" i="46"/>
  <c r="H1910" i="46"/>
  <c r="H1911" i="46"/>
  <c r="H1912" i="46"/>
  <c r="H1913" i="46"/>
  <c r="H1914" i="46"/>
  <c r="H1915" i="46"/>
  <c r="H1916" i="46"/>
  <c r="H1917" i="46"/>
  <c r="H1918" i="46"/>
  <c r="H1919" i="46"/>
  <c r="H1920" i="46"/>
  <c r="H1921" i="46"/>
  <c r="H1922" i="46"/>
  <c r="H1923" i="46"/>
  <c r="H1924" i="46"/>
  <c r="H1925" i="46"/>
  <c r="H1926" i="46"/>
  <c r="H1927" i="46"/>
  <c r="H1928" i="46"/>
  <c r="H1929" i="46"/>
  <c r="H1930" i="46"/>
  <c r="H1931" i="46"/>
  <c r="H1932" i="46"/>
  <c r="H1933" i="46"/>
  <c r="H1934" i="46"/>
  <c r="H1935" i="46"/>
  <c r="H1936" i="46"/>
  <c r="H1937" i="46"/>
  <c r="H1938" i="46"/>
  <c r="H1939" i="46"/>
  <c r="H1940" i="46"/>
  <c r="H1941" i="46"/>
  <c r="H1942" i="46"/>
  <c r="H1943" i="46"/>
  <c r="H1944" i="46"/>
  <c r="H1945" i="46"/>
  <c r="H1946" i="46"/>
  <c r="H1947" i="46"/>
  <c r="H1948" i="46"/>
  <c r="H1949" i="46"/>
  <c r="H1950" i="46"/>
  <c r="H1951" i="46"/>
  <c r="H1952" i="46"/>
  <c r="H1953" i="46"/>
  <c r="H1954" i="46"/>
  <c r="H1955" i="46"/>
  <c r="H1956" i="46"/>
  <c r="H1957" i="46"/>
  <c r="H1958" i="46"/>
  <c r="H1959" i="46"/>
  <c r="H1960" i="46"/>
  <c r="H1961" i="46"/>
  <c r="H1962" i="46"/>
  <c r="H1963" i="46"/>
  <c r="H1964" i="46"/>
  <c r="H1965" i="46"/>
  <c r="H1966" i="46"/>
  <c r="H1967" i="46"/>
  <c r="H1968" i="46"/>
  <c r="H1969" i="46"/>
  <c r="H1970" i="46"/>
  <c r="H1971" i="46"/>
  <c r="H1972" i="46"/>
  <c r="H1973" i="46"/>
  <c r="H1974" i="46"/>
  <c r="H1975" i="46"/>
  <c r="H1976" i="46"/>
  <c r="H1977" i="46"/>
  <c r="H1978" i="46"/>
  <c r="H1979" i="46"/>
  <c r="H1980" i="46"/>
  <c r="H1981" i="46"/>
  <c r="H1982" i="46"/>
  <c r="H1983" i="46"/>
  <c r="H1984" i="46"/>
  <c r="H1985" i="46"/>
  <c r="H1986" i="46"/>
  <c r="H1987" i="46"/>
  <c r="H1988" i="46"/>
  <c r="H1989" i="46"/>
  <c r="H1990" i="46"/>
  <c r="H1991" i="46"/>
  <c r="H1992" i="46"/>
  <c r="H1993" i="46"/>
  <c r="H1994" i="46"/>
  <c r="H1995" i="46"/>
  <c r="H1996" i="46"/>
  <c r="H1997" i="46"/>
  <c r="H1998" i="46"/>
  <c r="H1999" i="46"/>
  <c r="H2000" i="46"/>
  <c r="H2001" i="46"/>
  <c r="H2002" i="46"/>
  <c r="H2003" i="46"/>
  <c r="H2004" i="46"/>
  <c r="H2005" i="46"/>
  <c r="H2006" i="46"/>
  <c r="H2007" i="46"/>
  <c r="H2008" i="46"/>
  <c r="H2009" i="46"/>
  <c r="H2010" i="46"/>
  <c r="H2011" i="46"/>
  <c r="H2012" i="46"/>
  <c r="H2013" i="46"/>
  <c r="H2014" i="46"/>
  <c r="H2015" i="46"/>
  <c r="H2016" i="46"/>
  <c r="H2017" i="46"/>
  <c r="H2018" i="46"/>
  <c r="H2019" i="46"/>
  <c r="H2020" i="46"/>
  <c r="H2021" i="46"/>
  <c r="H2022" i="46"/>
  <c r="H2023" i="46"/>
  <c r="H2024" i="46"/>
  <c r="H2025" i="46"/>
  <c r="H2026" i="46"/>
  <c r="H2027" i="46"/>
  <c r="H2028" i="46"/>
  <c r="H2029" i="46"/>
  <c r="H2030" i="46"/>
  <c r="H2031" i="46"/>
  <c r="H2032" i="46"/>
  <c r="H2033" i="46"/>
  <c r="H2034" i="46"/>
  <c r="H2035" i="46"/>
  <c r="H2036" i="46"/>
  <c r="H2037" i="46"/>
  <c r="H2038" i="46"/>
  <c r="H2039" i="46"/>
  <c r="H2040" i="46"/>
  <c r="H2041" i="46"/>
  <c r="H2042" i="46"/>
  <c r="H2043" i="46"/>
  <c r="H2044" i="46"/>
  <c r="H2045" i="46"/>
  <c r="H2046" i="46"/>
  <c r="H2047" i="46"/>
  <c r="H2048" i="46"/>
  <c r="H2049" i="46"/>
  <c r="H2050" i="46"/>
  <c r="H2051" i="46"/>
  <c r="H2052" i="46"/>
  <c r="H2053" i="46"/>
  <c r="H2054" i="46"/>
  <c r="H2055" i="46"/>
  <c r="H2056" i="46"/>
  <c r="H2057" i="46"/>
  <c r="H2058" i="46"/>
  <c r="H2059" i="46"/>
  <c r="H2060" i="46"/>
  <c r="H2061" i="46"/>
  <c r="H2062" i="46"/>
  <c r="H2063" i="46"/>
  <c r="H2064" i="46"/>
  <c r="H2065" i="46"/>
  <c r="H2066" i="46"/>
  <c r="H2067" i="46"/>
  <c r="H2068" i="46"/>
  <c r="H2069" i="46"/>
  <c r="H2070" i="46"/>
  <c r="H2071" i="46"/>
  <c r="H2072" i="46"/>
  <c r="H2073" i="46"/>
  <c r="H2074" i="46"/>
  <c r="H2075" i="46"/>
  <c r="H2076" i="46"/>
  <c r="H2077" i="46"/>
  <c r="H2078" i="46"/>
  <c r="H2079" i="46"/>
  <c r="H2080" i="46"/>
  <c r="H2081" i="46"/>
  <c r="H2082" i="46"/>
  <c r="H2083" i="46"/>
  <c r="H2084" i="46"/>
  <c r="H2085" i="46"/>
  <c r="H2086" i="46"/>
  <c r="H2087" i="46"/>
  <c r="H2088" i="46"/>
  <c r="H2089" i="46"/>
  <c r="H2090" i="46"/>
  <c r="H2091" i="46"/>
  <c r="H2092" i="46"/>
  <c r="H2093" i="46"/>
  <c r="H2094" i="46"/>
  <c r="H2095" i="46"/>
  <c r="H2096" i="46"/>
  <c r="H2097" i="46"/>
  <c r="H2098" i="46"/>
  <c r="H2099" i="46"/>
  <c r="H2100" i="46"/>
  <c r="H2101" i="46"/>
  <c r="H2102" i="46"/>
  <c r="H2103" i="46"/>
  <c r="H2104" i="46"/>
  <c r="H2105" i="46"/>
  <c r="H2106" i="46"/>
  <c r="H2107" i="46"/>
  <c r="H2108" i="46"/>
  <c r="H2109" i="46"/>
  <c r="H2110" i="46"/>
  <c r="H2111" i="46"/>
  <c r="H2112" i="46"/>
  <c r="H2113" i="46"/>
  <c r="H2114" i="46"/>
  <c r="H2115" i="46"/>
  <c r="H2116" i="46"/>
  <c r="H2117" i="46"/>
  <c r="H2118" i="46"/>
  <c r="H2119" i="46"/>
  <c r="H2120" i="46"/>
  <c r="H2121" i="46"/>
  <c r="H2122" i="46"/>
  <c r="H2123" i="46"/>
  <c r="H2124" i="46"/>
  <c r="H2125" i="46"/>
  <c r="H2126" i="46"/>
  <c r="H2127" i="46"/>
  <c r="H2128" i="46"/>
  <c r="H2129" i="46"/>
  <c r="H2130" i="46"/>
  <c r="H2131" i="46"/>
  <c r="H2132" i="46"/>
  <c r="H2133" i="46"/>
  <c r="H2134" i="46"/>
  <c r="H2135" i="46"/>
  <c r="H2136" i="46"/>
  <c r="H2137" i="46"/>
  <c r="H2138" i="46"/>
  <c r="H2139" i="46"/>
  <c r="H2140" i="46"/>
  <c r="H2141" i="46"/>
  <c r="H2142" i="46"/>
  <c r="H2143" i="46"/>
  <c r="H2144" i="46"/>
  <c r="H2145" i="46"/>
  <c r="H2146" i="46"/>
  <c r="H2147" i="46"/>
  <c r="H2148" i="46"/>
  <c r="H2149" i="46"/>
  <c r="H2150" i="46"/>
  <c r="H2151" i="46"/>
  <c r="H2152" i="46"/>
  <c r="H2153" i="46"/>
  <c r="H2154" i="46"/>
  <c r="H2155" i="46"/>
  <c r="H2156" i="46"/>
  <c r="J2" i="40"/>
  <c r="J3" i="40"/>
  <c r="J4" i="40"/>
  <c r="J5" i="40"/>
  <c r="J6" i="40"/>
  <c r="J7" i="40"/>
  <c r="J8" i="40"/>
  <c r="J9" i="40"/>
  <c r="J10" i="40"/>
  <c r="J11" i="40"/>
  <c r="J12" i="40"/>
  <c r="J13" i="40"/>
  <c r="J14" i="40"/>
  <c r="J15" i="40"/>
  <c r="J16" i="40"/>
  <c r="J17" i="40"/>
  <c r="J18" i="40"/>
  <c r="J19" i="40"/>
  <c r="J20" i="40"/>
  <c r="J21" i="40"/>
  <c r="J22" i="40"/>
  <c r="J23" i="40"/>
  <c r="J24" i="40"/>
  <c r="J25" i="40"/>
  <c r="J26" i="40"/>
  <c r="J27" i="40"/>
  <c r="J28" i="40"/>
  <c r="J29" i="40"/>
  <c r="J30" i="40"/>
  <c r="J31" i="40"/>
  <c r="J32" i="40"/>
  <c r="J33" i="40"/>
  <c r="J34" i="40"/>
  <c r="J35" i="40"/>
  <c r="J36" i="40"/>
  <c r="J37" i="40"/>
  <c r="J38" i="40"/>
  <c r="J39" i="40"/>
  <c r="J40" i="40"/>
  <c r="J41" i="40"/>
  <c r="J42" i="40"/>
  <c r="J43" i="40"/>
  <c r="J44" i="40"/>
  <c r="J45" i="40"/>
  <c r="J46" i="40"/>
  <c r="J47" i="40"/>
  <c r="J48" i="40"/>
  <c r="J49" i="40"/>
  <c r="J50" i="40"/>
  <c r="J51" i="40"/>
  <c r="J52" i="40"/>
  <c r="J53" i="40"/>
  <c r="J54" i="40"/>
  <c r="J55" i="40"/>
  <c r="J56" i="40"/>
  <c r="J57" i="40"/>
  <c r="J58" i="40"/>
  <c r="J59" i="40"/>
  <c r="J60" i="40"/>
  <c r="J61" i="40"/>
  <c r="J62" i="40"/>
  <c r="J63" i="40"/>
  <c r="J64" i="40"/>
  <c r="J65" i="40"/>
  <c r="J66" i="40"/>
  <c r="J67" i="40"/>
  <c r="J68" i="40"/>
  <c r="J69" i="40"/>
  <c r="J70" i="40"/>
  <c r="J71" i="40"/>
  <c r="J72" i="40"/>
  <c r="J73" i="40"/>
  <c r="J74" i="40"/>
  <c r="J75" i="40"/>
  <c r="J76" i="40"/>
  <c r="J77" i="40"/>
  <c r="J78" i="40"/>
  <c r="J79" i="40"/>
  <c r="J80" i="40"/>
  <c r="J81" i="40"/>
  <c r="J82" i="40"/>
  <c r="J83" i="40"/>
  <c r="J84" i="40"/>
  <c r="J85" i="40"/>
  <c r="J86" i="40"/>
  <c r="J87" i="40"/>
  <c r="J88" i="40"/>
  <c r="J89" i="40"/>
  <c r="J90" i="40"/>
  <c r="J91" i="40"/>
  <c r="J92" i="40"/>
  <c r="J93" i="40"/>
  <c r="J94" i="40"/>
  <c r="J95" i="40"/>
  <c r="J96" i="40"/>
  <c r="J97" i="40"/>
  <c r="J98" i="40"/>
  <c r="J99" i="40"/>
  <c r="J100" i="40"/>
  <c r="J101" i="40"/>
  <c r="J102" i="40"/>
  <c r="J103" i="40"/>
  <c r="J104" i="40"/>
  <c r="J105" i="40"/>
  <c r="J106" i="40"/>
  <c r="J107" i="40"/>
  <c r="J108" i="40"/>
  <c r="J109" i="40"/>
  <c r="J110" i="40"/>
  <c r="J111" i="40"/>
  <c r="J112" i="40"/>
  <c r="J113" i="40"/>
  <c r="J114" i="40"/>
  <c r="J115" i="40"/>
  <c r="J116" i="40"/>
  <c r="J117" i="40"/>
  <c r="J118" i="40"/>
  <c r="J119" i="40"/>
  <c r="J120" i="40"/>
  <c r="J121" i="40"/>
  <c r="J122" i="40"/>
  <c r="J123" i="40"/>
  <c r="J124" i="40"/>
  <c r="J125" i="40"/>
  <c r="J126" i="40"/>
  <c r="J127" i="40"/>
  <c r="J128" i="40"/>
  <c r="J129" i="40"/>
  <c r="J130" i="40"/>
  <c r="J131" i="40"/>
  <c r="J132" i="40"/>
  <c r="J133" i="40"/>
  <c r="J134" i="40"/>
  <c r="J135" i="40"/>
  <c r="J136" i="40"/>
  <c r="J137" i="40"/>
  <c r="J138" i="40"/>
  <c r="J139" i="40"/>
  <c r="J140" i="40"/>
  <c r="J141" i="40"/>
  <c r="J142" i="40"/>
  <c r="J143" i="40"/>
  <c r="J144" i="40"/>
  <c r="J145" i="40"/>
  <c r="J146" i="40"/>
  <c r="J147" i="40"/>
  <c r="J148" i="40"/>
  <c r="J149" i="40"/>
  <c r="J150" i="40"/>
  <c r="J151" i="40"/>
  <c r="J152" i="40"/>
  <c r="J153" i="40"/>
  <c r="J154" i="40"/>
  <c r="J155" i="40"/>
  <c r="J156" i="40"/>
  <c r="J157" i="40"/>
  <c r="J158" i="40"/>
  <c r="J159" i="40"/>
  <c r="J160" i="40"/>
  <c r="J161" i="40"/>
  <c r="J162" i="40"/>
  <c r="J163" i="40"/>
  <c r="J164" i="40"/>
  <c r="J165" i="40"/>
  <c r="J166" i="40"/>
  <c r="J167" i="40"/>
  <c r="J168" i="40"/>
  <c r="J169" i="40"/>
  <c r="J170" i="40"/>
  <c r="J171" i="40"/>
  <c r="J172" i="40"/>
  <c r="J173" i="40"/>
  <c r="J174" i="40"/>
  <c r="J175" i="40"/>
  <c r="J176" i="40"/>
  <c r="J177" i="40"/>
  <c r="J178" i="40"/>
  <c r="J179" i="40"/>
  <c r="J180" i="40"/>
  <c r="J181" i="40"/>
  <c r="J182" i="40"/>
  <c r="J183" i="40"/>
  <c r="J184" i="40"/>
  <c r="J185" i="40"/>
  <c r="J186" i="40"/>
  <c r="J187" i="40"/>
  <c r="J188" i="40"/>
  <c r="J189" i="40"/>
  <c r="J190" i="40"/>
  <c r="J191" i="40"/>
  <c r="J192" i="40"/>
  <c r="J193" i="40"/>
  <c r="J194" i="40"/>
  <c r="J195" i="40"/>
  <c r="J196" i="40"/>
  <c r="J197" i="40"/>
  <c r="J198" i="40"/>
  <c r="J199" i="40"/>
  <c r="J200" i="40"/>
  <c r="J201" i="40"/>
  <c r="J202" i="40"/>
  <c r="J203" i="40"/>
  <c r="J204" i="40"/>
  <c r="J205" i="40"/>
  <c r="J206" i="40"/>
  <c r="J207" i="40"/>
  <c r="J208" i="40"/>
  <c r="J209" i="40"/>
  <c r="J210" i="40"/>
  <c r="J211" i="40"/>
  <c r="J212" i="40"/>
  <c r="J213" i="40"/>
  <c r="J214" i="40"/>
  <c r="J215" i="40"/>
  <c r="J216" i="40"/>
  <c r="J217" i="40"/>
  <c r="J218" i="40"/>
  <c r="J219" i="40"/>
  <c r="J220" i="40"/>
  <c r="J221" i="40"/>
  <c r="J222" i="40"/>
  <c r="J223" i="40"/>
  <c r="J224" i="40"/>
  <c r="J225" i="40"/>
  <c r="J226" i="40"/>
  <c r="J227" i="40"/>
  <c r="J228" i="40"/>
  <c r="J229" i="40"/>
  <c r="J230" i="40"/>
  <c r="J231" i="40"/>
  <c r="J232" i="40"/>
  <c r="J233" i="40"/>
  <c r="J234" i="40"/>
  <c r="J235" i="40"/>
  <c r="J236" i="40"/>
  <c r="J237" i="40"/>
  <c r="J238" i="40"/>
  <c r="J239" i="40"/>
  <c r="J240" i="40"/>
  <c r="J241" i="40"/>
  <c r="J242" i="40"/>
  <c r="J243" i="40"/>
  <c r="J244" i="40"/>
  <c r="J245" i="40"/>
  <c r="J246" i="40"/>
  <c r="J247" i="40"/>
  <c r="J248" i="40"/>
  <c r="J249" i="40"/>
  <c r="J250" i="40"/>
  <c r="J251" i="40"/>
  <c r="J252" i="40"/>
  <c r="J253" i="40"/>
  <c r="J254" i="40"/>
  <c r="J255" i="40"/>
  <c r="J256" i="40"/>
  <c r="J257" i="40"/>
  <c r="J258" i="40"/>
  <c r="J259" i="40"/>
  <c r="J260" i="40"/>
  <c r="J261" i="40"/>
  <c r="J262" i="40"/>
  <c r="J263" i="40"/>
  <c r="J264" i="40"/>
  <c r="J265" i="40"/>
  <c r="J266" i="40"/>
  <c r="J267" i="40"/>
  <c r="J268" i="40"/>
  <c r="J269" i="40"/>
  <c r="J270" i="40"/>
  <c r="J271" i="40"/>
  <c r="J272" i="40"/>
  <c r="J273" i="40"/>
  <c r="J274" i="40"/>
  <c r="J275" i="40"/>
  <c r="J276" i="40"/>
  <c r="J277" i="40"/>
  <c r="J278" i="40"/>
  <c r="J279" i="40"/>
  <c r="J280" i="40"/>
  <c r="J281" i="40"/>
  <c r="J282" i="40"/>
  <c r="J283" i="40"/>
  <c r="J284" i="40"/>
  <c r="J285" i="40"/>
  <c r="J286" i="40"/>
  <c r="J287" i="40"/>
  <c r="J288" i="40"/>
  <c r="J289" i="40"/>
  <c r="J290" i="40"/>
  <c r="J291" i="40"/>
  <c r="J292" i="40"/>
  <c r="J293" i="40"/>
  <c r="J294" i="40"/>
  <c r="J295" i="40"/>
  <c r="J296" i="40"/>
  <c r="J297" i="40"/>
  <c r="J298" i="40"/>
  <c r="J299" i="40"/>
  <c r="J300" i="40"/>
  <c r="J301" i="40"/>
  <c r="J302" i="40"/>
  <c r="J303" i="40"/>
  <c r="J304" i="40"/>
  <c r="J305" i="40"/>
  <c r="J306" i="40"/>
  <c r="J307" i="40"/>
  <c r="J308" i="40"/>
  <c r="J309" i="40"/>
  <c r="J310" i="40"/>
  <c r="J311" i="40"/>
  <c r="J312" i="40"/>
  <c r="J313" i="40"/>
  <c r="J314" i="40"/>
  <c r="J315" i="40"/>
  <c r="J316" i="40"/>
  <c r="J317" i="40"/>
  <c r="J318" i="40"/>
  <c r="J319" i="40"/>
  <c r="J320" i="40"/>
  <c r="J321" i="40"/>
  <c r="J322" i="40"/>
  <c r="J323" i="40"/>
  <c r="J324" i="40"/>
  <c r="J325" i="40"/>
  <c r="J326" i="40"/>
  <c r="J327" i="40"/>
  <c r="J328" i="40"/>
  <c r="J329" i="40"/>
  <c r="J330" i="40"/>
  <c r="J331" i="40"/>
  <c r="J332" i="40"/>
  <c r="J333" i="40"/>
  <c r="J334" i="40"/>
  <c r="J335" i="40"/>
  <c r="J336" i="40"/>
  <c r="J337" i="40"/>
  <c r="J338" i="40"/>
  <c r="J339" i="40"/>
  <c r="J340" i="40"/>
  <c r="J341" i="40"/>
  <c r="J342" i="40"/>
  <c r="J343" i="40"/>
  <c r="J344" i="40"/>
  <c r="J345" i="40"/>
  <c r="J346" i="40"/>
  <c r="J347" i="40"/>
  <c r="J348" i="40"/>
  <c r="J349" i="40"/>
  <c r="J350" i="40"/>
  <c r="J351" i="40"/>
  <c r="J352" i="40"/>
  <c r="J353" i="40"/>
  <c r="J354" i="40"/>
  <c r="J355" i="40"/>
  <c r="J356" i="40"/>
  <c r="J357" i="40"/>
  <c r="J358" i="40"/>
  <c r="J359" i="40"/>
  <c r="J360" i="40"/>
  <c r="J361" i="40"/>
  <c r="J362" i="40"/>
  <c r="J363" i="40"/>
  <c r="J364" i="40"/>
  <c r="J365" i="40"/>
  <c r="J366" i="40"/>
  <c r="J367" i="40"/>
  <c r="J368" i="40"/>
  <c r="J369" i="40"/>
  <c r="J370" i="40"/>
  <c r="J371" i="40"/>
  <c r="J372" i="40"/>
  <c r="J373" i="40"/>
  <c r="J374" i="40"/>
  <c r="J375" i="40"/>
  <c r="J376" i="40"/>
  <c r="J377" i="40"/>
  <c r="J378" i="40"/>
  <c r="J379" i="40"/>
  <c r="J380" i="40"/>
  <c r="J381" i="40"/>
  <c r="J382" i="40"/>
  <c r="J383" i="40"/>
  <c r="J384" i="40"/>
  <c r="J385" i="40"/>
  <c r="J386" i="40"/>
  <c r="J387" i="40"/>
  <c r="J388" i="40"/>
  <c r="J389" i="40"/>
  <c r="J390" i="40"/>
  <c r="J391" i="40"/>
  <c r="J392" i="40"/>
  <c r="J393" i="40"/>
  <c r="J394" i="40"/>
  <c r="J395" i="40"/>
  <c r="J396" i="40"/>
  <c r="J397" i="40"/>
  <c r="J398" i="40"/>
  <c r="J399" i="40"/>
  <c r="J400" i="40"/>
  <c r="J401" i="40"/>
  <c r="J402" i="40"/>
  <c r="J403" i="40"/>
  <c r="J404" i="40"/>
  <c r="J405" i="40"/>
  <c r="J406" i="40"/>
  <c r="J407" i="40"/>
  <c r="J408" i="40"/>
  <c r="J409" i="40"/>
  <c r="J410" i="40"/>
  <c r="J411" i="40"/>
  <c r="J412" i="40"/>
  <c r="J413" i="40"/>
  <c r="J414" i="40"/>
  <c r="J415" i="40"/>
  <c r="J416" i="40"/>
  <c r="J417" i="40"/>
  <c r="J418" i="40"/>
  <c r="J419" i="40"/>
  <c r="J420" i="40"/>
  <c r="J421" i="40"/>
  <c r="J422" i="40"/>
  <c r="J423" i="40"/>
  <c r="J424" i="40"/>
  <c r="J425" i="40"/>
  <c r="J426" i="40"/>
  <c r="J427" i="40"/>
  <c r="J428" i="40"/>
  <c r="J429" i="40"/>
  <c r="J430" i="40"/>
  <c r="J431" i="40"/>
  <c r="J432" i="40"/>
  <c r="J433" i="40"/>
  <c r="J434" i="40"/>
  <c r="J435" i="40"/>
  <c r="J436" i="40"/>
  <c r="J437" i="40"/>
  <c r="J438" i="40"/>
  <c r="J439" i="40"/>
  <c r="J440" i="40"/>
  <c r="J441" i="40"/>
  <c r="J442" i="40"/>
  <c r="J443" i="40"/>
  <c r="J444" i="40"/>
  <c r="J445" i="40"/>
  <c r="J446" i="40"/>
  <c r="J447" i="40"/>
  <c r="J448" i="40"/>
  <c r="J449" i="40"/>
  <c r="J450" i="40"/>
  <c r="J451" i="40"/>
  <c r="J452" i="40"/>
  <c r="J453" i="40"/>
  <c r="J454" i="40"/>
  <c r="J455" i="40"/>
  <c r="J456" i="40"/>
  <c r="J457" i="40"/>
  <c r="J458" i="40"/>
  <c r="J459" i="40"/>
  <c r="J460" i="40"/>
  <c r="J461" i="40"/>
  <c r="J462" i="40"/>
  <c r="J463" i="40"/>
  <c r="J464" i="40"/>
  <c r="J465" i="40"/>
  <c r="J466" i="40"/>
  <c r="J467" i="40"/>
  <c r="J468" i="40"/>
  <c r="J469" i="40"/>
  <c r="J470" i="40"/>
  <c r="J471" i="40"/>
  <c r="J472" i="40"/>
  <c r="J473" i="40"/>
  <c r="J474" i="40"/>
  <c r="J475" i="40"/>
  <c r="J476" i="40"/>
  <c r="J477" i="40"/>
  <c r="J478" i="40"/>
  <c r="J479" i="40"/>
  <c r="J480" i="40"/>
  <c r="J481" i="40"/>
  <c r="J482" i="40"/>
  <c r="J483" i="40"/>
  <c r="J484" i="40"/>
  <c r="J485" i="40"/>
  <c r="J486" i="40"/>
  <c r="J487" i="40"/>
  <c r="J488" i="40"/>
  <c r="J489" i="40"/>
  <c r="J490" i="40"/>
  <c r="J491" i="40"/>
  <c r="J492" i="40"/>
  <c r="J493" i="40"/>
  <c r="J494" i="40"/>
  <c r="J495" i="40"/>
  <c r="J496" i="40"/>
  <c r="J497" i="40"/>
  <c r="J498" i="40"/>
  <c r="J499" i="40"/>
  <c r="J500" i="40"/>
  <c r="J501" i="40"/>
  <c r="J502" i="40"/>
  <c r="J503" i="40"/>
  <c r="J504" i="40"/>
  <c r="J505" i="40"/>
  <c r="J506" i="40"/>
  <c r="J507" i="40"/>
  <c r="J508" i="40"/>
  <c r="J509" i="40"/>
  <c r="J510" i="40"/>
  <c r="J511" i="40"/>
  <c r="J512" i="40"/>
  <c r="J513" i="40"/>
  <c r="J514" i="40"/>
  <c r="J515" i="40"/>
  <c r="J516" i="40"/>
  <c r="J517" i="40"/>
  <c r="J518" i="40"/>
  <c r="J519" i="40"/>
  <c r="J520" i="40"/>
  <c r="J521" i="40"/>
  <c r="J522" i="40"/>
  <c r="J523" i="40"/>
  <c r="J524" i="40"/>
  <c r="J525" i="40"/>
  <c r="J526" i="40"/>
  <c r="J527" i="40"/>
  <c r="J528" i="40"/>
  <c r="J529" i="40"/>
  <c r="J530" i="40"/>
  <c r="J531" i="40"/>
  <c r="J532" i="40"/>
  <c r="J533" i="40"/>
  <c r="J534" i="40"/>
  <c r="J535" i="40"/>
  <c r="J536" i="40"/>
  <c r="J537" i="40"/>
  <c r="J538" i="40"/>
  <c r="J539" i="40"/>
  <c r="J540" i="40"/>
  <c r="J541" i="40"/>
  <c r="J542" i="40"/>
  <c r="J543" i="40"/>
  <c r="J544" i="40"/>
  <c r="J545" i="40"/>
  <c r="J546" i="40"/>
  <c r="J547" i="40"/>
  <c r="J548" i="40"/>
  <c r="J549" i="40"/>
  <c r="J550" i="40"/>
  <c r="J551" i="40"/>
  <c r="J552" i="40"/>
  <c r="J553" i="40"/>
  <c r="J554" i="40"/>
  <c r="J555" i="40"/>
  <c r="J556" i="40"/>
  <c r="J557" i="40"/>
  <c r="J558" i="40"/>
  <c r="J559" i="40"/>
  <c r="J560" i="40"/>
  <c r="J561" i="40"/>
  <c r="J562" i="40"/>
  <c r="J563" i="40"/>
  <c r="J564" i="40"/>
  <c r="J565" i="40"/>
  <c r="J566" i="40"/>
  <c r="J567" i="40"/>
  <c r="J568" i="40"/>
  <c r="J569" i="40"/>
  <c r="J570" i="40"/>
  <c r="J571" i="40"/>
  <c r="J572" i="40"/>
  <c r="J573" i="40"/>
  <c r="J574" i="40"/>
  <c r="J575" i="40"/>
  <c r="J576" i="40"/>
  <c r="J577" i="40"/>
  <c r="J578" i="40"/>
  <c r="J579" i="40"/>
  <c r="J580" i="40"/>
  <c r="J581" i="40"/>
  <c r="J582" i="40"/>
  <c r="J583" i="40"/>
  <c r="J584" i="40"/>
  <c r="J585" i="40"/>
  <c r="J586" i="40"/>
  <c r="J587" i="40"/>
  <c r="J588" i="40"/>
  <c r="J589" i="40"/>
  <c r="J590" i="40"/>
  <c r="J591" i="40"/>
  <c r="J592" i="40"/>
  <c r="J593" i="40"/>
  <c r="J594" i="40"/>
  <c r="J595" i="40"/>
  <c r="J596" i="40"/>
  <c r="J597" i="40"/>
  <c r="J598" i="40"/>
  <c r="J599" i="40"/>
  <c r="J600" i="40"/>
  <c r="J601" i="40"/>
  <c r="J602" i="40"/>
  <c r="J603" i="40"/>
  <c r="J604" i="40"/>
  <c r="J605" i="40"/>
  <c r="J606" i="40"/>
  <c r="J607" i="40"/>
  <c r="J608" i="40"/>
  <c r="J609" i="40"/>
  <c r="J610" i="40"/>
  <c r="J611" i="40"/>
  <c r="J612" i="40"/>
  <c r="J613" i="40"/>
  <c r="J614" i="40"/>
  <c r="J615" i="40"/>
  <c r="J616" i="40"/>
  <c r="J617" i="40"/>
  <c r="J618" i="40"/>
  <c r="J619" i="40"/>
  <c r="J620" i="40"/>
  <c r="J621" i="40"/>
  <c r="J622" i="40"/>
  <c r="J623" i="40"/>
  <c r="J624" i="40"/>
  <c r="J625" i="40"/>
  <c r="J626" i="40"/>
  <c r="J627" i="40"/>
  <c r="J628" i="40"/>
  <c r="J629" i="40"/>
  <c r="J630" i="40"/>
  <c r="J631" i="40"/>
  <c r="J632" i="40"/>
  <c r="J633" i="40"/>
  <c r="J634" i="40"/>
  <c r="J635" i="40"/>
  <c r="J636" i="40"/>
  <c r="J637" i="40"/>
  <c r="J638" i="40"/>
  <c r="J639" i="40"/>
  <c r="J640" i="40"/>
  <c r="J641" i="40"/>
  <c r="J642" i="40"/>
  <c r="J643" i="40"/>
  <c r="J644" i="40"/>
  <c r="J645" i="40"/>
  <c r="J646" i="40"/>
  <c r="J647" i="40"/>
  <c r="J648" i="40"/>
  <c r="J649" i="40"/>
  <c r="J650" i="40"/>
  <c r="J651" i="40"/>
  <c r="J652" i="40"/>
  <c r="J653" i="40"/>
  <c r="J654" i="40"/>
  <c r="J655" i="40"/>
  <c r="J656" i="40"/>
  <c r="J657" i="40"/>
  <c r="J658" i="40"/>
  <c r="J659" i="40"/>
  <c r="J660" i="40"/>
  <c r="J661" i="40"/>
  <c r="J662" i="40"/>
  <c r="J663" i="40"/>
  <c r="J664" i="40"/>
  <c r="J665" i="40"/>
  <c r="J666" i="40"/>
  <c r="J667" i="40"/>
  <c r="J668" i="40"/>
  <c r="J669" i="40"/>
  <c r="J670" i="40"/>
  <c r="J671" i="40"/>
  <c r="J672" i="40"/>
  <c r="J673" i="40"/>
  <c r="J674" i="40"/>
  <c r="J675" i="40"/>
  <c r="J676" i="40"/>
  <c r="J677" i="40"/>
  <c r="J678" i="40"/>
  <c r="J679" i="40"/>
  <c r="J680" i="40"/>
  <c r="J681" i="40"/>
  <c r="J682" i="40"/>
  <c r="J683" i="40"/>
  <c r="J684" i="40"/>
  <c r="J685" i="40"/>
  <c r="J686" i="40"/>
  <c r="J687" i="40"/>
  <c r="J688" i="40"/>
  <c r="J689" i="40"/>
  <c r="J690" i="40"/>
  <c r="J691" i="40"/>
  <c r="J692" i="40"/>
  <c r="J693" i="40"/>
  <c r="J694" i="40"/>
  <c r="J695" i="40"/>
  <c r="J696" i="40"/>
  <c r="J697" i="40"/>
  <c r="J698" i="40"/>
  <c r="J699" i="40"/>
  <c r="J700" i="40"/>
  <c r="J701" i="40"/>
  <c r="J702" i="40"/>
  <c r="J703" i="40"/>
  <c r="J704" i="40"/>
  <c r="J705" i="40"/>
  <c r="J706" i="40"/>
  <c r="J707" i="40"/>
  <c r="J708" i="40"/>
  <c r="J709" i="40"/>
  <c r="J710" i="40"/>
  <c r="J711" i="40"/>
  <c r="J712" i="40"/>
  <c r="J713" i="40"/>
  <c r="J714" i="40"/>
  <c r="J715" i="40"/>
  <c r="J716" i="40"/>
  <c r="J717" i="40"/>
  <c r="J718" i="40"/>
  <c r="J719" i="40"/>
  <c r="J720" i="40"/>
  <c r="J721" i="40"/>
  <c r="J722" i="40"/>
  <c r="J723" i="40"/>
  <c r="J724" i="40"/>
  <c r="J725" i="40"/>
  <c r="J726" i="40"/>
  <c r="J727" i="40"/>
  <c r="J728" i="40"/>
  <c r="J729" i="40"/>
  <c r="J730" i="40"/>
  <c r="J731" i="40"/>
  <c r="J732" i="40"/>
  <c r="J733" i="40"/>
  <c r="J734" i="40"/>
  <c r="J735" i="40"/>
  <c r="J736" i="40"/>
  <c r="J737" i="40"/>
  <c r="J738" i="40"/>
  <c r="J739" i="40"/>
  <c r="J740" i="40"/>
  <c r="J741" i="40"/>
  <c r="J742" i="40"/>
  <c r="J743" i="40"/>
  <c r="J744" i="40"/>
  <c r="J745" i="40"/>
  <c r="J746" i="40"/>
  <c r="J747" i="40"/>
  <c r="J748" i="40"/>
  <c r="J749" i="40"/>
  <c r="J750" i="40"/>
  <c r="J751" i="40"/>
  <c r="J752" i="40"/>
  <c r="J753" i="40"/>
  <c r="J754" i="40"/>
  <c r="J755" i="40"/>
  <c r="J756" i="40"/>
  <c r="J757" i="40"/>
  <c r="J758" i="40"/>
  <c r="J759" i="40"/>
  <c r="J760" i="40"/>
  <c r="J761" i="40"/>
  <c r="J762" i="40"/>
  <c r="J763" i="40"/>
  <c r="J764" i="40"/>
  <c r="J765" i="40"/>
  <c r="J766" i="40"/>
  <c r="J767" i="40"/>
  <c r="J768" i="40"/>
  <c r="J769" i="40"/>
  <c r="J770" i="40"/>
  <c r="J771" i="40"/>
  <c r="J772" i="40"/>
  <c r="J773" i="40"/>
  <c r="J774" i="40"/>
  <c r="J775" i="40"/>
  <c r="J776" i="40"/>
  <c r="J777" i="40"/>
  <c r="J778" i="40"/>
  <c r="J779" i="40"/>
  <c r="J780" i="40"/>
  <c r="J781" i="40"/>
  <c r="J782" i="40"/>
  <c r="J783" i="40"/>
  <c r="J784" i="40"/>
  <c r="J785" i="40"/>
  <c r="J786" i="40"/>
  <c r="J787" i="40"/>
  <c r="J788" i="40"/>
  <c r="J789" i="40"/>
  <c r="J790" i="40"/>
  <c r="J791" i="40"/>
  <c r="J792" i="40"/>
  <c r="J793" i="40"/>
  <c r="J794" i="40"/>
  <c r="J795" i="40"/>
  <c r="J796" i="40"/>
  <c r="J797" i="40"/>
  <c r="J798" i="40"/>
  <c r="J799" i="40"/>
  <c r="J800" i="40"/>
  <c r="J801" i="40"/>
  <c r="J802" i="40"/>
  <c r="J803" i="40"/>
  <c r="J804" i="40"/>
  <c r="J805" i="40"/>
  <c r="J806" i="40"/>
  <c r="J807" i="40"/>
  <c r="J808" i="40"/>
  <c r="J809" i="40"/>
  <c r="J810" i="40"/>
  <c r="J811" i="40"/>
  <c r="J812" i="40"/>
  <c r="J813" i="40"/>
  <c r="J814" i="40"/>
  <c r="J815" i="40"/>
  <c r="J816" i="40"/>
  <c r="J817" i="40"/>
  <c r="J818" i="40"/>
  <c r="J819" i="40"/>
  <c r="J820" i="40"/>
  <c r="J821" i="40"/>
  <c r="J822" i="40"/>
  <c r="J823" i="40"/>
  <c r="J824" i="40"/>
  <c r="J825" i="40"/>
  <c r="J826" i="40"/>
  <c r="J827" i="40"/>
  <c r="J828" i="40"/>
  <c r="J829" i="40"/>
  <c r="J830" i="40"/>
  <c r="J831" i="40"/>
  <c r="J832" i="40"/>
  <c r="J833" i="40"/>
  <c r="J834" i="40"/>
  <c r="J835" i="40"/>
  <c r="J836" i="40"/>
  <c r="J837" i="40"/>
  <c r="J838" i="40"/>
  <c r="J839" i="40"/>
  <c r="J840" i="40"/>
  <c r="J841" i="40"/>
  <c r="J842" i="40"/>
  <c r="J843" i="40"/>
  <c r="J844" i="40"/>
  <c r="J845" i="40"/>
  <c r="J846" i="40"/>
  <c r="J847" i="40"/>
  <c r="J848" i="40"/>
  <c r="J849" i="40"/>
  <c r="J850" i="40"/>
  <c r="J851" i="40"/>
  <c r="J852" i="40"/>
  <c r="J853" i="40"/>
  <c r="J854" i="40"/>
  <c r="J855" i="40"/>
  <c r="J856" i="40"/>
  <c r="J857" i="40"/>
  <c r="J858" i="40"/>
  <c r="J859" i="40"/>
  <c r="J860" i="40"/>
  <c r="J861" i="40"/>
  <c r="J862" i="40"/>
  <c r="J863" i="40"/>
  <c r="J864" i="40"/>
  <c r="J865" i="40"/>
  <c r="J866" i="40"/>
  <c r="J867" i="40"/>
  <c r="J868" i="40"/>
  <c r="J869" i="40"/>
  <c r="J870" i="40"/>
  <c r="J871" i="40"/>
  <c r="J872" i="40"/>
  <c r="J873" i="40"/>
  <c r="J874" i="40"/>
  <c r="J875" i="40"/>
  <c r="J876" i="40"/>
  <c r="J877" i="40"/>
  <c r="J878" i="40"/>
  <c r="J879" i="40"/>
  <c r="J880" i="40"/>
  <c r="J881" i="40"/>
  <c r="J882" i="40"/>
  <c r="J883" i="40"/>
  <c r="J884" i="40"/>
  <c r="J885" i="40"/>
  <c r="J886" i="40"/>
  <c r="J887" i="40"/>
  <c r="J888" i="40"/>
  <c r="J889" i="40"/>
  <c r="J890" i="40"/>
  <c r="J891" i="40"/>
  <c r="J892" i="40"/>
  <c r="J893" i="40"/>
  <c r="J894" i="40"/>
  <c r="J895" i="40"/>
  <c r="J896" i="40"/>
  <c r="J897" i="40"/>
  <c r="J898" i="40"/>
  <c r="J899" i="40"/>
  <c r="J900" i="40"/>
  <c r="J901" i="40"/>
  <c r="J902" i="40"/>
  <c r="J903" i="40"/>
  <c r="J904" i="40"/>
  <c r="J905" i="40"/>
  <c r="J906" i="40"/>
  <c r="J907" i="40"/>
  <c r="J908" i="40"/>
  <c r="J909" i="40"/>
  <c r="J910" i="40"/>
  <c r="J911" i="40"/>
  <c r="J912" i="40"/>
  <c r="J913" i="40"/>
  <c r="J914" i="40"/>
  <c r="J915" i="40"/>
  <c r="J916" i="40"/>
  <c r="J917" i="40"/>
  <c r="J918" i="40"/>
  <c r="J919" i="40"/>
  <c r="J920" i="40"/>
  <c r="J921" i="40"/>
  <c r="J922" i="40"/>
  <c r="J923" i="40"/>
  <c r="J924" i="40"/>
  <c r="J925" i="40"/>
  <c r="J926" i="40"/>
  <c r="J927" i="40"/>
  <c r="J928" i="40"/>
  <c r="J929" i="40"/>
  <c r="J930" i="40"/>
  <c r="J931" i="40"/>
  <c r="J932" i="40"/>
  <c r="J933" i="40"/>
  <c r="J934" i="40"/>
  <c r="J935" i="40"/>
  <c r="J936" i="40"/>
  <c r="J937" i="40"/>
  <c r="J938" i="40"/>
  <c r="J939" i="40"/>
  <c r="J940" i="40"/>
  <c r="J941" i="40"/>
  <c r="J942" i="40"/>
  <c r="J943" i="40"/>
  <c r="J944" i="40"/>
  <c r="J945" i="40"/>
  <c r="J946" i="40"/>
  <c r="J947" i="40"/>
  <c r="J948" i="40"/>
  <c r="J949" i="40"/>
  <c r="J950" i="40"/>
  <c r="J951" i="40"/>
  <c r="J952" i="40"/>
  <c r="J953" i="40"/>
  <c r="J954" i="40"/>
  <c r="J955" i="40"/>
  <c r="J956" i="40"/>
  <c r="J957" i="40"/>
  <c r="J958" i="40"/>
  <c r="J959" i="40"/>
  <c r="J960" i="40"/>
  <c r="J961" i="40"/>
  <c r="J962" i="40"/>
  <c r="J963" i="40"/>
  <c r="J964" i="40"/>
  <c r="J965" i="40"/>
  <c r="J966" i="40"/>
  <c r="J967" i="40"/>
  <c r="J968" i="40"/>
  <c r="J969" i="40"/>
  <c r="J970" i="40"/>
  <c r="J971" i="40"/>
  <c r="J972" i="40"/>
  <c r="J973" i="40"/>
  <c r="J974" i="40"/>
  <c r="J975" i="40"/>
  <c r="J976" i="40"/>
  <c r="J977" i="40"/>
  <c r="J978" i="40"/>
  <c r="J979" i="40"/>
  <c r="J980" i="40"/>
  <c r="J981" i="40"/>
  <c r="J982" i="40"/>
  <c r="J983" i="40"/>
  <c r="J984" i="40"/>
  <c r="J985" i="40"/>
  <c r="J986" i="40"/>
  <c r="J987" i="40"/>
  <c r="J988" i="40"/>
  <c r="J989" i="40"/>
  <c r="J990" i="40"/>
  <c r="J991" i="40"/>
  <c r="J992" i="40"/>
  <c r="J993" i="40"/>
  <c r="J994" i="40"/>
  <c r="J995" i="40"/>
  <c r="J996" i="40"/>
  <c r="J997" i="40"/>
  <c r="J998" i="40"/>
  <c r="J999" i="40"/>
  <c r="J1000" i="40"/>
  <c r="J1001" i="40"/>
  <c r="J1002" i="40"/>
  <c r="J1003" i="40"/>
  <c r="J1004" i="40"/>
  <c r="J1005" i="40"/>
  <c r="J1006" i="40"/>
  <c r="J1007" i="40"/>
  <c r="J1008" i="40"/>
  <c r="J1009" i="40"/>
  <c r="J1010" i="40"/>
  <c r="J1011" i="40"/>
  <c r="J1012" i="40"/>
  <c r="J1013" i="40"/>
  <c r="J1014" i="40"/>
  <c r="J1015" i="40"/>
  <c r="J1016" i="40"/>
  <c r="J1017" i="40"/>
  <c r="J1018" i="40"/>
  <c r="J1019" i="40"/>
  <c r="J1020" i="40"/>
  <c r="J1021" i="40"/>
  <c r="J1022" i="40"/>
  <c r="J1023" i="40"/>
  <c r="J1024" i="40"/>
  <c r="J1025" i="40"/>
  <c r="J1026" i="40"/>
  <c r="J1027" i="40"/>
  <c r="J1028" i="40"/>
  <c r="J1029" i="40"/>
  <c r="J1030" i="40"/>
  <c r="J1031" i="40"/>
  <c r="J1032" i="40"/>
  <c r="J1033" i="40"/>
  <c r="J1034" i="40"/>
  <c r="J1035" i="40"/>
  <c r="J1036" i="40"/>
  <c r="J1037" i="40"/>
  <c r="J1038" i="40"/>
  <c r="J1039" i="40"/>
  <c r="J1040" i="40"/>
  <c r="J1041" i="40"/>
  <c r="J1042" i="40"/>
  <c r="J1043" i="40"/>
  <c r="J1044" i="40"/>
  <c r="J1045" i="40"/>
  <c r="J1046" i="40"/>
  <c r="J1047" i="40"/>
  <c r="J1048" i="40"/>
  <c r="J1049" i="40"/>
  <c r="J1050" i="40"/>
  <c r="J1051" i="40"/>
  <c r="J1052" i="40"/>
  <c r="J1053" i="40"/>
  <c r="J1054" i="40"/>
  <c r="J1055" i="40"/>
  <c r="J1056" i="40"/>
  <c r="J1057" i="40"/>
  <c r="J1058" i="40"/>
  <c r="J1059" i="40"/>
  <c r="J1060" i="40"/>
  <c r="J1061" i="40"/>
  <c r="J1062" i="40"/>
  <c r="J1063" i="40"/>
  <c r="J1064" i="40"/>
  <c r="J1065" i="40"/>
  <c r="J1066" i="40"/>
  <c r="J1067" i="40"/>
  <c r="J1068" i="40"/>
  <c r="J1069" i="40"/>
  <c r="J1070" i="40"/>
  <c r="J1071" i="40"/>
  <c r="J1072" i="40"/>
  <c r="J1073" i="40"/>
  <c r="J1074" i="40"/>
  <c r="J1075" i="40"/>
  <c r="J1076" i="40"/>
  <c r="J1077" i="40"/>
  <c r="J1078" i="40"/>
  <c r="J1079" i="40"/>
  <c r="J1080" i="40"/>
  <c r="J1081" i="40"/>
  <c r="J1082" i="40"/>
  <c r="J1083" i="40"/>
  <c r="J1084" i="40"/>
  <c r="J1085" i="40"/>
  <c r="J1086" i="40"/>
  <c r="J1087" i="40"/>
  <c r="J1088" i="40"/>
  <c r="J1089" i="40"/>
  <c r="J1090" i="40"/>
  <c r="J1091" i="40"/>
  <c r="J1092" i="40"/>
  <c r="J1093" i="40"/>
  <c r="J1094" i="40"/>
  <c r="J1095" i="40"/>
  <c r="J1096" i="40"/>
  <c r="J1097" i="40"/>
  <c r="J1098" i="40"/>
  <c r="J1099" i="40"/>
  <c r="J1100" i="40"/>
  <c r="J1101" i="40"/>
  <c r="J1102" i="40"/>
  <c r="J1103" i="40"/>
  <c r="J1104" i="40"/>
  <c r="J1105" i="40"/>
  <c r="J1106" i="40"/>
  <c r="J1107" i="40"/>
  <c r="J1108" i="40"/>
  <c r="J1109" i="40"/>
  <c r="J1110" i="40"/>
  <c r="J1111" i="40"/>
  <c r="J1112" i="40"/>
  <c r="J1113" i="40"/>
  <c r="J1114" i="40"/>
  <c r="J1115" i="40"/>
  <c r="J1116" i="40"/>
  <c r="J1117" i="40"/>
  <c r="J1118" i="40"/>
  <c r="J1119" i="40"/>
  <c r="J1120" i="40"/>
  <c r="J1121" i="40"/>
  <c r="J1122" i="40"/>
  <c r="J1123" i="40"/>
  <c r="J1124" i="40"/>
  <c r="J1125" i="40"/>
  <c r="J1126" i="40"/>
  <c r="J1127" i="40"/>
  <c r="J1128" i="40"/>
  <c r="J1129" i="40"/>
  <c r="J1130" i="40"/>
  <c r="J1131" i="40"/>
  <c r="J1132" i="40"/>
  <c r="J1133" i="40"/>
  <c r="J1134" i="40"/>
  <c r="J1135" i="40"/>
  <c r="J1136" i="40"/>
  <c r="J1137" i="40"/>
  <c r="J1138" i="40"/>
  <c r="J1139" i="40"/>
  <c r="J1140" i="40"/>
  <c r="J1141" i="40"/>
  <c r="J1142" i="40"/>
  <c r="J1143" i="40"/>
  <c r="J1144" i="40"/>
  <c r="J1145" i="40"/>
  <c r="J1146" i="40"/>
  <c r="J1147" i="40"/>
  <c r="J1148" i="40"/>
  <c r="J1149" i="40"/>
  <c r="J1150" i="40"/>
  <c r="J1151" i="40"/>
  <c r="J1152" i="40"/>
  <c r="J1153" i="40"/>
  <c r="J1154" i="40"/>
  <c r="J1155" i="40"/>
  <c r="J1156" i="40"/>
  <c r="J1157" i="40"/>
  <c r="J1158" i="40"/>
  <c r="J1159" i="40"/>
  <c r="J1160" i="40"/>
  <c r="J1161" i="40"/>
  <c r="J1162" i="40"/>
  <c r="J1163" i="40"/>
  <c r="J1164" i="40"/>
  <c r="J1165" i="40"/>
  <c r="J1166" i="40"/>
  <c r="J1167" i="40"/>
  <c r="J1168" i="40"/>
  <c r="J1169" i="40"/>
  <c r="J1170" i="40"/>
  <c r="J1171" i="40"/>
  <c r="J1172" i="40"/>
  <c r="J1173" i="40"/>
  <c r="J1174" i="40"/>
  <c r="J1175" i="40"/>
  <c r="J1176" i="40"/>
  <c r="J1177" i="40"/>
  <c r="J1178" i="40"/>
  <c r="J1179" i="40"/>
  <c r="J1180" i="40"/>
  <c r="J1181" i="40"/>
  <c r="J1182" i="40"/>
  <c r="J1183" i="40"/>
  <c r="J1184" i="40"/>
  <c r="J1185" i="40"/>
  <c r="J1186" i="40"/>
  <c r="J1187" i="40"/>
  <c r="J1188" i="40"/>
  <c r="J1189" i="40"/>
  <c r="J1190" i="40"/>
  <c r="J1191" i="40"/>
  <c r="J1192" i="40"/>
  <c r="J1193" i="40"/>
  <c r="J1194" i="40"/>
  <c r="J1195" i="40"/>
  <c r="J1196" i="40"/>
  <c r="J1197" i="40"/>
  <c r="J1198" i="40"/>
  <c r="J1199" i="40"/>
  <c r="J1200" i="40"/>
  <c r="J1201" i="40"/>
  <c r="J1202" i="40"/>
  <c r="J1203" i="40"/>
  <c r="J1204" i="40"/>
  <c r="J1205" i="40"/>
  <c r="J1206" i="40"/>
  <c r="J1207" i="40"/>
  <c r="J1208" i="40"/>
  <c r="J1209" i="40"/>
  <c r="J1210" i="40"/>
  <c r="J1211" i="40"/>
  <c r="J1212" i="40"/>
  <c r="J1213" i="40"/>
  <c r="J1214" i="40"/>
  <c r="J1215" i="40"/>
  <c r="J1216" i="40"/>
  <c r="J1217" i="40"/>
  <c r="J1218" i="40"/>
  <c r="J1219" i="40"/>
  <c r="J1220" i="40"/>
  <c r="J1221" i="40"/>
  <c r="J1222" i="40"/>
  <c r="J1223" i="40"/>
  <c r="J1224" i="40"/>
  <c r="J1225" i="40"/>
  <c r="J1226" i="40"/>
  <c r="J1227" i="40"/>
  <c r="J1228" i="40"/>
  <c r="J1229" i="40"/>
  <c r="J1230" i="40"/>
  <c r="J1231" i="40"/>
  <c r="J1232" i="40"/>
  <c r="J1233" i="40"/>
  <c r="J1234" i="40"/>
  <c r="J1235" i="40"/>
  <c r="J1236" i="40"/>
  <c r="J1237" i="40"/>
  <c r="J1238" i="40"/>
  <c r="J1239" i="40"/>
  <c r="J1240" i="40"/>
  <c r="J1241" i="40"/>
  <c r="J1242" i="40"/>
  <c r="J1243" i="40"/>
  <c r="J1244" i="40"/>
  <c r="J1245" i="40"/>
  <c r="J1246" i="40"/>
  <c r="J1247" i="40"/>
  <c r="J1248" i="40"/>
  <c r="J1249" i="40"/>
  <c r="J1250" i="40"/>
  <c r="J1251" i="40"/>
  <c r="J1252" i="40"/>
  <c r="J1253" i="40"/>
  <c r="J1254" i="40"/>
  <c r="J1255" i="40"/>
  <c r="J1256" i="40"/>
  <c r="J1257" i="40"/>
  <c r="J1258" i="40"/>
  <c r="J1259" i="40"/>
  <c r="J1260" i="40"/>
  <c r="J1261" i="40"/>
  <c r="J1262" i="40"/>
  <c r="J1263" i="40"/>
  <c r="J1264" i="40"/>
  <c r="J1265" i="40"/>
  <c r="J1266" i="40"/>
  <c r="J1267" i="40"/>
  <c r="J1268" i="40"/>
  <c r="J1269" i="40"/>
  <c r="J1270" i="40"/>
  <c r="J1271" i="40"/>
  <c r="J1272" i="40"/>
  <c r="J1273" i="40"/>
  <c r="J1274" i="40"/>
  <c r="J1275" i="40"/>
  <c r="J1276" i="40"/>
  <c r="J1277" i="40"/>
  <c r="J1278" i="40"/>
  <c r="J1279" i="40"/>
  <c r="J1280" i="40"/>
  <c r="J1281" i="40"/>
  <c r="J1282" i="40"/>
  <c r="J1283" i="40"/>
  <c r="J1284" i="40"/>
  <c r="J1285" i="40"/>
  <c r="J1286" i="40"/>
  <c r="J1287" i="40"/>
  <c r="J1288" i="40"/>
  <c r="J1289" i="40"/>
  <c r="J1290" i="40"/>
  <c r="J1291" i="40"/>
  <c r="J1292" i="40"/>
  <c r="J1293" i="40"/>
  <c r="J1294" i="40"/>
  <c r="J1295" i="40"/>
  <c r="J1296" i="40"/>
  <c r="J1297" i="40"/>
  <c r="J1298" i="40"/>
  <c r="J1299" i="40"/>
  <c r="J1300" i="40"/>
  <c r="J1301" i="40"/>
  <c r="J1302" i="40"/>
  <c r="J1303" i="40"/>
  <c r="J1304" i="40"/>
  <c r="J1305" i="40"/>
  <c r="J1306" i="40"/>
  <c r="J1307" i="40"/>
  <c r="J1308" i="40"/>
  <c r="J1309" i="40"/>
  <c r="J1310" i="40"/>
  <c r="J1311" i="40"/>
  <c r="J1312" i="40"/>
  <c r="J1313" i="40"/>
  <c r="J1314" i="40"/>
  <c r="J1315" i="40"/>
  <c r="J1316" i="40"/>
  <c r="J1317" i="40"/>
  <c r="J1318" i="40"/>
  <c r="J1319" i="40"/>
  <c r="J1320" i="40"/>
  <c r="J1321" i="40"/>
  <c r="J1322" i="40"/>
  <c r="J1323" i="40"/>
  <c r="J1324" i="40"/>
  <c r="J1325" i="40"/>
  <c r="J1326" i="40"/>
  <c r="J1327" i="40"/>
  <c r="J1328" i="40"/>
  <c r="J1329" i="40"/>
  <c r="J1330" i="40"/>
  <c r="J1331" i="40"/>
  <c r="J1332" i="40"/>
  <c r="J1333" i="40"/>
  <c r="J1334" i="40"/>
  <c r="J1335" i="40"/>
  <c r="J1336" i="40"/>
  <c r="J1337" i="40"/>
  <c r="J1338" i="40"/>
  <c r="J1339" i="40"/>
  <c r="J1340" i="40"/>
  <c r="J1341" i="40"/>
  <c r="J1342" i="40"/>
  <c r="J1343" i="40"/>
  <c r="J1344" i="40"/>
  <c r="J1345" i="40"/>
  <c r="J1346" i="40"/>
  <c r="J1347" i="40"/>
  <c r="J1348" i="40"/>
  <c r="J1349" i="40"/>
  <c r="J1350" i="40"/>
  <c r="J1351" i="40"/>
  <c r="J1352" i="40"/>
  <c r="J1353" i="40"/>
  <c r="J1354" i="40"/>
  <c r="J1355" i="40"/>
  <c r="J1356" i="40"/>
  <c r="J1357" i="40"/>
  <c r="J1358" i="40"/>
  <c r="J1359" i="40"/>
  <c r="J1360" i="40"/>
  <c r="J1361" i="40"/>
  <c r="J1362" i="40"/>
  <c r="J1363" i="40"/>
  <c r="J1364" i="40"/>
  <c r="J1365" i="40"/>
  <c r="J1366" i="40"/>
  <c r="J1367" i="40"/>
  <c r="J1368" i="40"/>
  <c r="J1369" i="40"/>
  <c r="J1370" i="40"/>
  <c r="J1371" i="40"/>
  <c r="J1372" i="40"/>
  <c r="J1373" i="40"/>
  <c r="J1374" i="40"/>
  <c r="J1375" i="40"/>
  <c r="J1376" i="40"/>
  <c r="J1377" i="40"/>
  <c r="J1378" i="40"/>
  <c r="J1379" i="40"/>
  <c r="J1380" i="40"/>
  <c r="J1381" i="40"/>
  <c r="J1382" i="40"/>
  <c r="J1383" i="40"/>
  <c r="J1384" i="40"/>
  <c r="J1385" i="40"/>
  <c r="J1386" i="40"/>
  <c r="J1387" i="40"/>
  <c r="J1388" i="40"/>
  <c r="J1389" i="40"/>
  <c r="J1390" i="40"/>
  <c r="J1391" i="40"/>
  <c r="J1392" i="40"/>
  <c r="J1393" i="40"/>
  <c r="J1394" i="40"/>
  <c r="J1395" i="40"/>
  <c r="J1396" i="40"/>
  <c r="J1397" i="40"/>
  <c r="J1398" i="40"/>
  <c r="J1399" i="40"/>
  <c r="J1400" i="40"/>
  <c r="J1401" i="40"/>
  <c r="J1402" i="40"/>
  <c r="J1403" i="40"/>
  <c r="J1404" i="40"/>
  <c r="J1405" i="40"/>
  <c r="J1406" i="40"/>
  <c r="J1407" i="40"/>
  <c r="J1408" i="40"/>
  <c r="J1409" i="40"/>
  <c r="J1410" i="40"/>
  <c r="J1411" i="40"/>
  <c r="J1412" i="40"/>
  <c r="J1413" i="40"/>
  <c r="J1414" i="40"/>
  <c r="J1415" i="40"/>
  <c r="J1416" i="40"/>
  <c r="J1417" i="40"/>
  <c r="J1418" i="40"/>
  <c r="J1419" i="40"/>
  <c r="J1420" i="40"/>
  <c r="J1421" i="40"/>
  <c r="J1422" i="40"/>
  <c r="J1423" i="40"/>
  <c r="J1424" i="40"/>
  <c r="J1425" i="40"/>
  <c r="J1426" i="40"/>
  <c r="J1427" i="40"/>
  <c r="J1428" i="40"/>
  <c r="J1429" i="40"/>
  <c r="J1430" i="40"/>
  <c r="J1431" i="40"/>
  <c r="J1432" i="40"/>
  <c r="J1433" i="40"/>
  <c r="J1434" i="40"/>
  <c r="J1435" i="40"/>
  <c r="J1436" i="40"/>
  <c r="J1437" i="40"/>
  <c r="J1438" i="40"/>
  <c r="J1439" i="40"/>
  <c r="J1440" i="40"/>
  <c r="J1441" i="40"/>
  <c r="J1442" i="40"/>
  <c r="J1443" i="40"/>
  <c r="J1444" i="40"/>
  <c r="J1445" i="40"/>
  <c r="J1446" i="40"/>
  <c r="J1447" i="40"/>
  <c r="J1448" i="40"/>
  <c r="J1449" i="40"/>
  <c r="J1450" i="40"/>
  <c r="J1451" i="40"/>
  <c r="J1452" i="40"/>
  <c r="J1453" i="40"/>
  <c r="J1454" i="40"/>
  <c r="J1455" i="40"/>
  <c r="J1456" i="40"/>
  <c r="J1457" i="40"/>
  <c r="J1458" i="40"/>
  <c r="J1459" i="40"/>
  <c r="J1460" i="40"/>
  <c r="J1461" i="40"/>
  <c r="J1462" i="40"/>
  <c r="J1463" i="40"/>
  <c r="J1464" i="40"/>
  <c r="J1465" i="40"/>
  <c r="J1466" i="40"/>
  <c r="J1467" i="40"/>
  <c r="J1468" i="40"/>
  <c r="J1469" i="40"/>
  <c r="J1470" i="40"/>
  <c r="J1471" i="40"/>
  <c r="J1472" i="40"/>
  <c r="J1473" i="40"/>
  <c r="J1474" i="40"/>
  <c r="J1475" i="40"/>
  <c r="J1476" i="40"/>
  <c r="J1477" i="40"/>
  <c r="J1478" i="40"/>
  <c r="J1479" i="40"/>
  <c r="J1480" i="40"/>
  <c r="J1481" i="40"/>
  <c r="J1482" i="40"/>
  <c r="J1483" i="40"/>
  <c r="J1484" i="40"/>
  <c r="J1485" i="40"/>
  <c r="J1486" i="40"/>
  <c r="J1487" i="40"/>
  <c r="J1488" i="40"/>
  <c r="J1489" i="40"/>
  <c r="J1490" i="40"/>
  <c r="J1491" i="40"/>
  <c r="J1492" i="40"/>
  <c r="J1493" i="40"/>
  <c r="J1494" i="40"/>
  <c r="J1495" i="40"/>
  <c r="J1496" i="40"/>
  <c r="J1497" i="40"/>
  <c r="J1498" i="40"/>
  <c r="J1499" i="40"/>
  <c r="J1500" i="40"/>
  <c r="J1501" i="40"/>
  <c r="J1502" i="40"/>
  <c r="J1503" i="40"/>
  <c r="J1504" i="40"/>
  <c r="J1505" i="40"/>
  <c r="J1506" i="40"/>
  <c r="J1507" i="40"/>
  <c r="J1508" i="40"/>
  <c r="J1509" i="40"/>
  <c r="J1510" i="40"/>
  <c r="J1511" i="40"/>
  <c r="J1512" i="40"/>
  <c r="J1513" i="40"/>
  <c r="J1514" i="40"/>
  <c r="J1515" i="40"/>
  <c r="J1516" i="40"/>
  <c r="J1517" i="40"/>
  <c r="J1518" i="40"/>
  <c r="J1519" i="40"/>
  <c r="J1520" i="40"/>
  <c r="J1521" i="40"/>
  <c r="J1522" i="40"/>
  <c r="J1523" i="40"/>
  <c r="J1524" i="40"/>
  <c r="J1525" i="40"/>
  <c r="J1526" i="40"/>
  <c r="J1527" i="40"/>
  <c r="J1528" i="40"/>
  <c r="J1529" i="40"/>
  <c r="J1530" i="40"/>
  <c r="J1531" i="40"/>
  <c r="J1532" i="40"/>
  <c r="J1533" i="40"/>
  <c r="J1534" i="40"/>
  <c r="J1535" i="40"/>
  <c r="J1536" i="40"/>
  <c r="J1537" i="40"/>
  <c r="J1538" i="40"/>
  <c r="J1539" i="40"/>
  <c r="J1540" i="40"/>
  <c r="J1541" i="40"/>
  <c r="J1542" i="40"/>
  <c r="J1543" i="40"/>
  <c r="J1544" i="40"/>
  <c r="J1545" i="40"/>
  <c r="J1546" i="40"/>
  <c r="J1547" i="40"/>
  <c r="J1548" i="40"/>
  <c r="J1549" i="40"/>
  <c r="J1550" i="40"/>
  <c r="J1551" i="40"/>
  <c r="J1552" i="40"/>
  <c r="J1553" i="40"/>
  <c r="J1554" i="40"/>
  <c r="J1555" i="40"/>
  <c r="J1556" i="40"/>
  <c r="J1557" i="40"/>
  <c r="J1558" i="40"/>
  <c r="J1559" i="40"/>
  <c r="J1560" i="40"/>
  <c r="J1561" i="40"/>
  <c r="J1562" i="40"/>
  <c r="J1563" i="40"/>
  <c r="J1564" i="40"/>
  <c r="J1565" i="40"/>
  <c r="J1566" i="40"/>
  <c r="J1567" i="40"/>
  <c r="J1568" i="40"/>
  <c r="J1569" i="40"/>
  <c r="J1570" i="40"/>
  <c r="J1571" i="40"/>
  <c r="J1572" i="40"/>
  <c r="J1573" i="40"/>
  <c r="J1574" i="40"/>
  <c r="J1575" i="40"/>
  <c r="J1576" i="40"/>
  <c r="J1577" i="40"/>
  <c r="J1578" i="40"/>
  <c r="J1579" i="40"/>
  <c r="J1580" i="40"/>
  <c r="J1581" i="40"/>
  <c r="J1582" i="40"/>
  <c r="J1583" i="40"/>
  <c r="J1584" i="40"/>
  <c r="J1585" i="40"/>
  <c r="J1586" i="40"/>
  <c r="J1587" i="40"/>
  <c r="J1588" i="40"/>
  <c r="J1589" i="40"/>
  <c r="J1590" i="40"/>
  <c r="J1591" i="40"/>
  <c r="J1592" i="40"/>
  <c r="J1593" i="40"/>
  <c r="J1594" i="40"/>
  <c r="J1595" i="40"/>
  <c r="J1596" i="40"/>
  <c r="J1597" i="40"/>
  <c r="J1598" i="40"/>
  <c r="J1599" i="40"/>
  <c r="J1600" i="40"/>
  <c r="J1601" i="40"/>
  <c r="J1602" i="40"/>
  <c r="J1603" i="40"/>
  <c r="J1604" i="40"/>
  <c r="J1605" i="40"/>
  <c r="J1606" i="40"/>
  <c r="J1607" i="40"/>
  <c r="J1608" i="40"/>
  <c r="J1609" i="40"/>
  <c r="J1610" i="40"/>
  <c r="J1611" i="40"/>
  <c r="J1612" i="40"/>
  <c r="J1613" i="40"/>
  <c r="J1614" i="40"/>
  <c r="J1615" i="40"/>
  <c r="J1616" i="40"/>
  <c r="J1617" i="40"/>
  <c r="J1618" i="40"/>
  <c r="J1619" i="40"/>
  <c r="J1620" i="40"/>
  <c r="J1621" i="40"/>
  <c r="J1622" i="40"/>
  <c r="J1623" i="40"/>
  <c r="J1624" i="40"/>
  <c r="J1625" i="40"/>
  <c r="J1626" i="40"/>
  <c r="J1627" i="40"/>
  <c r="J1628" i="40"/>
  <c r="J1629" i="40"/>
  <c r="J1630" i="40"/>
  <c r="J1631" i="40"/>
  <c r="J1632" i="40"/>
  <c r="J1633" i="40"/>
  <c r="J1634" i="40"/>
  <c r="J1635" i="40"/>
  <c r="J1636" i="40"/>
  <c r="J1637" i="40"/>
  <c r="J1638" i="40"/>
  <c r="J1639" i="40"/>
  <c r="J1640" i="40"/>
  <c r="J1641" i="40"/>
  <c r="J1642" i="40"/>
  <c r="J1643" i="40"/>
  <c r="J1644" i="40"/>
  <c r="J1645" i="40"/>
  <c r="J1646" i="40"/>
  <c r="J1647" i="40"/>
  <c r="J1648" i="40"/>
  <c r="J1649" i="40"/>
  <c r="J1650" i="40"/>
  <c r="J1651" i="40"/>
  <c r="J1652" i="40"/>
  <c r="J1653" i="40"/>
  <c r="J1654" i="40"/>
  <c r="J1655" i="40"/>
  <c r="J1656" i="40"/>
  <c r="J1657" i="40"/>
  <c r="J1658" i="40"/>
  <c r="J1659" i="40"/>
  <c r="J1660" i="40"/>
  <c r="J1661" i="40"/>
  <c r="J1662" i="40"/>
  <c r="J1663" i="40"/>
  <c r="J1664" i="40"/>
  <c r="J1665" i="40"/>
  <c r="J1666" i="40"/>
  <c r="J1667" i="40"/>
  <c r="J1668" i="40"/>
  <c r="J1669" i="40"/>
  <c r="J1670" i="40"/>
  <c r="J1671" i="40"/>
  <c r="J1672" i="40"/>
  <c r="J1673" i="40"/>
  <c r="J1674" i="40"/>
  <c r="J1675" i="40"/>
  <c r="J1676" i="40"/>
  <c r="J1677" i="40"/>
  <c r="J1678" i="40"/>
  <c r="J1679" i="40"/>
  <c r="J1680" i="40"/>
  <c r="J1681" i="40"/>
  <c r="J1682" i="40"/>
  <c r="J1683" i="40"/>
  <c r="J1684" i="40"/>
  <c r="J1685" i="40"/>
  <c r="J1686" i="40"/>
  <c r="J1687" i="40"/>
  <c r="J1688" i="40"/>
  <c r="J1689" i="40"/>
  <c r="J1690" i="40"/>
  <c r="J1691" i="40"/>
  <c r="J1692" i="40"/>
  <c r="J1693" i="40"/>
  <c r="J1694" i="40"/>
  <c r="J1695" i="40"/>
  <c r="J1696" i="40"/>
  <c r="J1697" i="40"/>
  <c r="J1698" i="40"/>
  <c r="J1699" i="40"/>
  <c r="J1700" i="40"/>
  <c r="J1701" i="40"/>
  <c r="J1702" i="40"/>
  <c r="J1703" i="40"/>
  <c r="J1704" i="40"/>
  <c r="J1705" i="40"/>
  <c r="J1706" i="40"/>
  <c r="J1707" i="40"/>
  <c r="J1708" i="40"/>
  <c r="J1709" i="40"/>
  <c r="J1710" i="40"/>
  <c r="J1711" i="40"/>
  <c r="J1712" i="40"/>
  <c r="J1713" i="40"/>
  <c r="J1714" i="40"/>
  <c r="J1715" i="40"/>
  <c r="J1716" i="40"/>
  <c r="J1717" i="40"/>
  <c r="J1718" i="40"/>
  <c r="J1719" i="40"/>
  <c r="J1720" i="40"/>
  <c r="J1721" i="40"/>
  <c r="J1722" i="40"/>
  <c r="J1723" i="40"/>
  <c r="J1724" i="40"/>
  <c r="J1725" i="40"/>
  <c r="J1726" i="40"/>
  <c r="J1727" i="40"/>
  <c r="J1728" i="40"/>
  <c r="J1729" i="40"/>
  <c r="J1730" i="40"/>
  <c r="J1731" i="40"/>
  <c r="J1732" i="40"/>
  <c r="J1733" i="40"/>
  <c r="J1734" i="40"/>
  <c r="J1735" i="40"/>
  <c r="J1736" i="40"/>
  <c r="J1737" i="40"/>
  <c r="J1738" i="40"/>
  <c r="J1739" i="40"/>
  <c r="J1740" i="40"/>
  <c r="J1741" i="40"/>
  <c r="J1742" i="40"/>
  <c r="J1743" i="40"/>
  <c r="J1744" i="40"/>
  <c r="J1745" i="40"/>
  <c r="J1746" i="40"/>
  <c r="J1747" i="40"/>
  <c r="J1748" i="40"/>
  <c r="J1749" i="40"/>
  <c r="J1750" i="40"/>
  <c r="J1751" i="40"/>
  <c r="J1752" i="40"/>
  <c r="J1753" i="40"/>
  <c r="J1754" i="40"/>
  <c r="J1755" i="40"/>
  <c r="J1756" i="40"/>
  <c r="J1757" i="40"/>
  <c r="J1758" i="40"/>
  <c r="J1759" i="40"/>
  <c r="J1760" i="40"/>
  <c r="J1761" i="40"/>
  <c r="J1762" i="40"/>
  <c r="J1763" i="40"/>
  <c r="J1764" i="40"/>
  <c r="J1765" i="40"/>
  <c r="J1766" i="40"/>
  <c r="J1767" i="40"/>
  <c r="J1768" i="40"/>
  <c r="J1769" i="40"/>
  <c r="J1770" i="40"/>
  <c r="J1771" i="40"/>
  <c r="J1772" i="40"/>
  <c r="J1773" i="40"/>
  <c r="J1774" i="40"/>
  <c r="J1775" i="40"/>
  <c r="J1776" i="40"/>
  <c r="J1777" i="40"/>
  <c r="J1778" i="40"/>
  <c r="J1779" i="40"/>
  <c r="J1780" i="40"/>
  <c r="J1781" i="40"/>
  <c r="J1782" i="40"/>
  <c r="J1783" i="40"/>
  <c r="J1784" i="40"/>
  <c r="J1785" i="40"/>
  <c r="J1786" i="40"/>
  <c r="J1787" i="40"/>
  <c r="J1788" i="40"/>
  <c r="J1789" i="40"/>
  <c r="J1790" i="40"/>
  <c r="J1791" i="40"/>
  <c r="J1792" i="40"/>
  <c r="J1793" i="40"/>
  <c r="J1794" i="40"/>
  <c r="J1795" i="40"/>
  <c r="J1796" i="40"/>
  <c r="J1797" i="40"/>
  <c r="J1798" i="40"/>
  <c r="J1799" i="40"/>
  <c r="J1800" i="40"/>
  <c r="J1801" i="40"/>
  <c r="J1802" i="40"/>
  <c r="J1803" i="40"/>
  <c r="J1804" i="40"/>
  <c r="J1805" i="40"/>
  <c r="J1806" i="40"/>
  <c r="J1807" i="40"/>
  <c r="J1808" i="40"/>
  <c r="J1809" i="40"/>
  <c r="J1810" i="40"/>
  <c r="J1811" i="40"/>
  <c r="J1812" i="40"/>
  <c r="J1813" i="40"/>
  <c r="J1814" i="40"/>
  <c r="J1815" i="40"/>
  <c r="J1816" i="40"/>
  <c r="J1817" i="40"/>
  <c r="J1818" i="40"/>
  <c r="J1819" i="40"/>
  <c r="J1820" i="40"/>
  <c r="J1821" i="40"/>
  <c r="J1822" i="40"/>
  <c r="J1823" i="40"/>
  <c r="J1824" i="40"/>
  <c r="J1825" i="40"/>
  <c r="J1826" i="40"/>
  <c r="J1827" i="40"/>
  <c r="J1828" i="40"/>
  <c r="J1829" i="40"/>
  <c r="J1830" i="40"/>
  <c r="J1831" i="40"/>
  <c r="J1832" i="40"/>
  <c r="J1833" i="40"/>
  <c r="J1834" i="40"/>
  <c r="J1835" i="40"/>
  <c r="J1836" i="40"/>
  <c r="J1837" i="40"/>
  <c r="J1838" i="40"/>
  <c r="J1839" i="40"/>
  <c r="J1840" i="40"/>
  <c r="J1841" i="40"/>
  <c r="J1842" i="40"/>
  <c r="J1843" i="40"/>
  <c r="J1844" i="40"/>
  <c r="J1845" i="40"/>
  <c r="J1846" i="40"/>
  <c r="J1847" i="40"/>
  <c r="J1848" i="40"/>
  <c r="J1849" i="40"/>
  <c r="J1850" i="40"/>
  <c r="J1851" i="40"/>
  <c r="J1852" i="40"/>
  <c r="J1853" i="40"/>
  <c r="J1854" i="40"/>
  <c r="J1855" i="40"/>
  <c r="J1856" i="40"/>
  <c r="J1857" i="40"/>
  <c r="J1858" i="40"/>
  <c r="J1859" i="40"/>
  <c r="J1860" i="40"/>
  <c r="J1861" i="40"/>
  <c r="J1862" i="40"/>
  <c r="J1863" i="40"/>
  <c r="J1864" i="40"/>
  <c r="J1865" i="40"/>
  <c r="J1866" i="40"/>
  <c r="J1867" i="40"/>
  <c r="J1868" i="40"/>
  <c r="J1869" i="40"/>
  <c r="J1870" i="40"/>
  <c r="J1871" i="40"/>
  <c r="J1872" i="40"/>
  <c r="J1873" i="40"/>
  <c r="J1874" i="40"/>
  <c r="J1875" i="40"/>
  <c r="J1876" i="40"/>
  <c r="J1877" i="40"/>
  <c r="J1878" i="40"/>
  <c r="J1879" i="40"/>
  <c r="J1880" i="40"/>
  <c r="J1881" i="40"/>
  <c r="J1882" i="40"/>
  <c r="J1883" i="40"/>
  <c r="J1884" i="40"/>
  <c r="J1885" i="40"/>
  <c r="J1886" i="40"/>
  <c r="J1887" i="40"/>
  <c r="J1888" i="40"/>
  <c r="J1889" i="40"/>
  <c r="J1890" i="40"/>
  <c r="J1891" i="40"/>
  <c r="J1892" i="40"/>
  <c r="J1893" i="40"/>
  <c r="J1894" i="40"/>
  <c r="J1895" i="40"/>
  <c r="J1896" i="40"/>
  <c r="J1897" i="40"/>
  <c r="J1898" i="40"/>
  <c r="J1899" i="40"/>
  <c r="J1900" i="40"/>
  <c r="J1901" i="40"/>
  <c r="J1902" i="40"/>
  <c r="J1903" i="40"/>
  <c r="J1904" i="40"/>
  <c r="J1905" i="40"/>
  <c r="J1906" i="40"/>
  <c r="J1907" i="40"/>
  <c r="J1908" i="40"/>
  <c r="J1909" i="40"/>
  <c r="J1910" i="40"/>
  <c r="J1911" i="40"/>
  <c r="J1912" i="40"/>
  <c r="J1913" i="40"/>
  <c r="J1914" i="40"/>
  <c r="J1915" i="40"/>
  <c r="J1916" i="40"/>
  <c r="J1917" i="40"/>
  <c r="J1918" i="40"/>
  <c r="J1919" i="40"/>
  <c r="J1920" i="40"/>
  <c r="J1921" i="40"/>
  <c r="J1922" i="40"/>
  <c r="J1923" i="40"/>
  <c r="J1924" i="40"/>
  <c r="J1925" i="40"/>
  <c r="J1926" i="40"/>
  <c r="J1927" i="40"/>
  <c r="J1928" i="40"/>
  <c r="J1929" i="40"/>
  <c r="J1930" i="40"/>
  <c r="J1931" i="40"/>
  <c r="J1932" i="40"/>
  <c r="J1933" i="40"/>
  <c r="J1934" i="40"/>
  <c r="J1935" i="40"/>
  <c r="J1936" i="40"/>
  <c r="J1937" i="40"/>
  <c r="J1938" i="40"/>
  <c r="J1939" i="40"/>
  <c r="J1940" i="40"/>
  <c r="J1941" i="40"/>
  <c r="J1942" i="40"/>
  <c r="J1943" i="40"/>
  <c r="J1944" i="40"/>
  <c r="J1945" i="40"/>
  <c r="J1946" i="40"/>
  <c r="J1947" i="40"/>
  <c r="J1948" i="40"/>
  <c r="J1949" i="40"/>
  <c r="J1950" i="40"/>
  <c r="J1951" i="40"/>
  <c r="J1952" i="40"/>
  <c r="J1953" i="40"/>
  <c r="J1954" i="40"/>
  <c r="J1955" i="40"/>
  <c r="J1956" i="40"/>
  <c r="J1957" i="40"/>
  <c r="J1958" i="40"/>
  <c r="J1959" i="40"/>
  <c r="J1960" i="40"/>
  <c r="J1961" i="40"/>
  <c r="J1962" i="40"/>
  <c r="J1963" i="40"/>
  <c r="J1964" i="40"/>
  <c r="J1965" i="40"/>
  <c r="J1966" i="40"/>
  <c r="J1967" i="40"/>
  <c r="J1968" i="40"/>
  <c r="J1969" i="40"/>
  <c r="J1970" i="40"/>
  <c r="J1971" i="40"/>
  <c r="J1972" i="40"/>
  <c r="J1973" i="40"/>
  <c r="J1974" i="40"/>
  <c r="J1975" i="40"/>
  <c r="J1976" i="40"/>
  <c r="J1977" i="40"/>
  <c r="J1978" i="40"/>
  <c r="J1979" i="40"/>
  <c r="J1980" i="40"/>
  <c r="J1981" i="40"/>
  <c r="J1982" i="40"/>
  <c r="J1983" i="40"/>
  <c r="J1984" i="40"/>
  <c r="J1985" i="40"/>
  <c r="J1986" i="40"/>
  <c r="J1987" i="40"/>
  <c r="J1988" i="40"/>
  <c r="J1989" i="40"/>
  <c r="J1990" i="40"/>
  <c r="J1991" i="40"/>
  <c r="J1992" i="40"/>
  <c r="J1993" i="40"/>
  <c r="J1994" i="40"/>
  <c r="J1995" i="40"/>
  <c r="J1996" i="40"/>
  <c r="J1997" i="40"/>
  <c r="J1998" i="40"/>
  <c r="J1999" i="40"/>
  <c r="J2000" i="40"/>
  <c r="J2001" i="40"/>
  <c r="J2002" i="40"/>
  <c r="J2003" i="40"/>
  <c r="J2004" i="40"/>
  <c r="J2005" i="40"/>
  <c r="J2006" i="40"/>
  <c r="J2007" i="40"/>
  <c r="J2008" i="40"/>
  <c r="J2009" i="40"/>
  <c r="J2010" i="40"/>
  <c r="J2011" i="40"/>
  <c r="J2012" i="40"/>
  <c r="J2013" i="40"/>
  <c r="J2014" i="40"/>
  <c r="J2015" i="40"/>
  <c r="J2016" i="40"/>
  <c r="J2017" i="40"/>
  <c r="J2018" i="40"/>
  <c r="J2019" i="40"/>
  <c r="J2020" i="40"/>
  <c r="J2021" i="40"/>
  <c r="J2022" i="40"/>
  <c r="J2023" i="40"/>
  <c r="J2024" i="40"/>
  <c r="J2025" i="40"/>
  <c r="J2026" i="40"/>
  <c r="J2027" i="40"/>
  <c r="J2028" i="40"/>
  <c r="J2029" i="40"/>
  <c r="J2030" i="40"/>
  <c r="J2031" i="40"/>
  <c r="J2032" i="40"/>
  <c r="J2033" i="40"/>
  <c r="J2034" i="40"/>
  <c r="J2035" i="40"/>
  <c r="J2036" i="40"/>
  <c r="J2037" i="40"/>
  <c r="J2038" i="40"/>
  <c r="J2039" i="40"/>
  <c r="J2040" i="40"/>
  <c r="J2041" i="40"/>
  <c r="J2042" i="40"/>
  <c r="J2043" i="40"/>
  <c r="J2044" i="40"/>
  <c r="J2045" i="40"/>
  <c r="J2046" i="40"/>
  <c r="J2047" i="40"/>
  <c r="J2048" i="40"/>
  <c r="J2049" i="40"/>
  <c r="J2050" i="40"/>
  <c r="J2051" i="40"/>
  <c r="J2052" i="40"/>
  <c r="J2053" i="40"/>
  <c r="J2054" i="40"/>
  <c r="J2055" i="40"/>
  <c r="J2056" i="40"/>
  <c r="J2057" i="40"/>
  <c r="J2058" i="40"/>
  <c r="J2059" i="40"/>
  <c r="J2060" i="40"/>
  <c r="J2061" i="40"/>
  <c r="J2062" i="40"/>
  <c r="J2063" i="40"/>
  <c r="J2064" i="40"/>
  <c r="J2065" i="40"/>
  <c r="J2066" i="40"/>
  <c r="J2067" i="40"/>
  <c r="J2068" i="40"/>
  <c r="J2069" i="40"/>
  <c r="J2070" i="40"/>
  <c r="J2071" i="40"/>
  <c r="J2072" i="40"/>
  <c r="J2073" i="40"/>
  <c r="J2074" i="40"/>
  <c r="J2075" i="40"/>
  <c r="J2076" i="40"/>
  <c r="J2077" i="40"/>
  <c r="J2078" i="40"/>
  <c r="J2079" i="40"/>
  <c r="J2080" i="40"/>
  <c r="J2081" i="40"/>
  <c r="J2082" i="40"/>
  <c r="J2083" i="40"/>
  <c r="J2084" i="40"/>
  <c r="J2085" i="40"/>
  <c r="J2086" i="40"/>
  <c r="J2087" i="40"/>
  <c r="J2088" i="40"/>
  <c r="J2089" i="40"/>
  <c r="J2090" i="40"/>
  <c r="J2091" i="40"/>
  <c r="J2092" i="40"/>
  <c r="J2093" i="40"/>
  <c r="J2094" i="40"/>
  <c r="J2095" i="40"/>
  <c r="J2096" i="40"/>
  <c r="J2097" i="40"/>
  <c r="J2098" i="40"/>
  <c r="J2099" i="40"/>
  <c r="J2100" i="40"/>
  <c r="J2101" i="40"/>
  <c r="J2102" i="40"/>
  <c r="J2103" i="40"/>
  <c r="J2104" i="40"/>
  <c r="J2105" i="40"/>
  <c r="J2106" i="40"/>
  <c r="J2107" i="40"/>
  <c r="J2108" i="40"/>
  <c r="J2109" i="40"/>
  <c r="J2110" i="40"/>
  <c r="J2111" i="40"/>
  <c r="J2112" i="40"/>
  <c r="J2113" i="40"/>
  <c r="J2114" i="40"/>
  <c r="J2115" i="40"/>
  <c r="J2116" i="40"/>
  <c r="J2117" i="40"/>
  <c r="J2118" i="40"/>
  <c r="J2119" i="40"/>
  <c r="J2120" i="40"/>
  <c r="J2121" i="40"/>
  <c r="J2122" i="40"/>
  <c r="J2123" i="40"/>
  <c r="J2124" i="40"/>
  <c r="J2125" i="40"/>
  <c r="J2126" i="40"/>
  <c r="J2127" i="40"/>
  <c r="J2128" i="40"/>
  <c r="J2129" i="40"/>
  <c r="J2130" i="40"/>
  <c r="J2131" i="40"/>
  <c r="J2132" i="40"/>
  <c r="J2133" i="40"/>
  <c r="J2134" i="40"/>
  <c r="J2135" i="40"/>
  <c r="J2136" i="40"/>
  <c r="J2137" i="40"/>
  <c r="J2138" i="40"/>
  <c r="J2139" i="40"/>
  <c r="J2140" i="40"/>
  <c r="J2141" i="40"/>
  <c r="J2142" i="40"/>
  <c r="J2143" i="40"/>
  <c r="J2144" i="40"/>
  <c r="J2145" i="40"/>
  <c r="J2146" i="40"/>
  <c r="J2147" i="40"/>
  <c r="J2148" i="40"/>
  <c r="J2149" i="40"/>
  <c r="J2150" i="40"/>
  <c r="J2151" i="40"/>
  <c r="J2152" i="40"/>
  <c r="J2153" i="40"/>
  <c r="J2154" i="40"/>
  <c r="J2155" i="40"/>
  <c r="J2156" i="40"/>
  <c r="K2" i="40"/>
  <c r="K3" i="40"/>
  <c r="K4" i="40"/>
  <c r="K5" i="40"/>
  <c r="K6" i="40"/>
  <c r="K7" i="40"/>
  <c r="K8" i="40"/>
  <c r="K9" i="40"/>
  <c r="K10" i="40"/>
  <c r="K11" i="40"/>
  <c r="K12" i="40"/>
  <c r="K13" i="40"/>
  <c r="K14" i="40"/>
  <c r="K15" i="40"/>
  <c r="K16" i="40"/>
  <c r="K17" i="40"/>
  <c r="K18" i="40"/>
  <c r="K19" i="40"/>
  <c r="K20" i="40"/>
  <c r="K21" i="40"/>
  <c r="K22" i="40"/>
  <c r="K23" i="40"/>
  <c r="K24" i="40"/>
  <c r="K25" i="40"/>
  <c r="K26" i="40"/>
  <c r="K27" i="40"/>
  <c r="K28" i="40"/>
  <c r="K29" i="40"/>
  <c r="K30" i="40"/>
  <c r="K31" i="40"/>
  <c r="K32" i="40"/>
  <c r="K33" i="40"/>
  <c r="K34" i="40"/>
  <c r="K35" i="40"/>
  <c r="K36" i="40"/>
  <c r="K37" i="40"/>
  <c r="K38" i="40"/>
  <c r="K39" i="40"/>
  <c r="K40" i="40"/>
  <c r="K41" i="40"/>
  <c r="K42" i="40"/>
  <c r="K43" i="40"/>
  <c r="K44" i="40"/>
  <c r="K45" i="40"/>
  <c r="K46" i="40"/>
  <c r="K47" i="40"/>
  <c r="K48" i="40"/>
  <c r="K49" i="40"/>
  <c r="K50" i="40"/>
  <c r="K51" i="40"/>
  <c r="K52" i="40"/>
  <c r="K53" i="40"/>
  <c r="K54" i="40"/>
  <c r="K55" i="40"/>
  <c r="K56" i="40"/>
  <c r="K57" i="40"/>
  <c r="K58" i="40"/>
  <c r="K59" i="40"/>
  <c r="K60" i="40"/>
  <c r="K61" i="40"/>
  <c r="K62" i="40"/>
  <c r="K63" i="40"/>
  <c r="K64" i="40"/>
  <c r="K65" i="40"/>
  <c r="K66" i="40"/>
  <c r="K67" i="40"/>
  <c r="K68" i="40"/>
  <c r="K69" i="40"/>
  <c r="K70" i="40"/>
  <c r="K71" i="40"/>
  <c r="K72" i="40"/>
  <c r="K73" i="40"/>
  <c r="K74" i="40"/>
  <c r="K75" i="40"/>
  <c r="K76" i="40"/>
  <c r="K77" i="40"/>
  <c r="K78" i="40"/>
  <c r="K79" i="40"/>
  <c r="K80" i="40"/>
  <c r="K81" i="40"/>
  <c r="K82" i="40"/>
  <c r="K83" i="40"/>
  <c r="K84" i="40"/>
  <c r="K85" i="40"/>
  <c r="K86" i="40"/>
  <c r="K87" i="40"/>
  <c r="K88" i="40"/>
  <c r="K89" i="40"/>
  <c r="K90" i="40"/>
  <c r="K91" i="40"/>
  <c r="K92" i="40"/>
  <c r="K93" i="40"/>
  <c r="K94" i="40"/>
  <c r="K95" i="40"/>
  <c r="K96" i="40"/>
  <c r="K97" i="40"/>
  <c r="K98" i="40"/>
  <c r="K99" i="40"/>
  <c r="K100" i="40"/>
  <c r="K101" i="40"/>
  <c r="K102" i="40"/>
  <c r="K103" i="40"/>
  <c r="K104" i="40"/>
  <c r="K105" i="40"/>
  <c r="K106" i="40"/>
  <c r="K107" i="40"/>
  <c r="K108" i="40"/>
  <c r="K109" i="40"/>
  <c r="K110" i="40"/>
  <c r="K111" i="40"/>
  <c r="K112" i="40"/>
  <c r="K113" i="40"/>
  <c r="K114" i="40"/>
  <c r="K115" i="40"/>
  <c r="K116" i="40"/>
  <c r="K117" i="40"/>
  <c r="K118" i="40"/>
  <c r="K119" i="40"/>
  <c r="K120" i="40"/>
  <c r="K121" i="40"/>
  <c r="K122" i="40"/>
  <c r="K123" i="40"/>
  <c r="K124" i="40"/>
  <c r="K125" i="40"/>
  <c r="K126" i="40"/>
  <c r="K127" i="40"/>
  <c r="K128" i="40"/>
  <c r="K129" i="40"/>
  <c r="K130" i="40"/>
  <c r="K131" i="40"/>
  <c r="K132" i="40"/>
  <c r="K133" i="40"/>
  <c r="K134" i="40"/>
  <c r="K135" i="40"/>
  <c r="K136" i="40"/>
  <c r="K137" i="40"/>
  <c r="K138" i="40"/>
  <c r="K139" i="40"/>
  <c r="K140" i="40"/>
  <c r="K141" i="40"/>
  <c r="K142" i="40"/>
  <c r="K143" i="40"/>
  <c r="K144" i="40"/>
  <c r="K145" i="40"/>
  <c r="K146" i="40"/>
  <c r="K147" i="40"/>
  <c r="K148" i="40"/>
  <c r="K149" i="40"/>
  <c r="K150" i="40"/>
  <c r="K151" i="40"/>
  <c r="K152" i="40"/>
  <c r="K153" i="40"/>
  <c r="K154" i="40"/>
  <c r="K155" i="40"/>
  <c r="K156" i="40"/>
  <c r="K157" i="40"/>
  <c r="K158" i="40"/>
  <c r="K159" i="40"/>
  <c r="K160" i="40"/>
  <c r="K161" i="40"/>
  <c r="K162" i="40"/>
  <c r="K163" i="40"/>
  <c r="K164" i="40"/>
  <c r="K165" i="40"/>
  <c r="K166" i="40"/>
  <c r="K167" i="40"/>
  <c r="K168" i="40"/>
  <c r="K169" i="40"/>
  <c r="K170" i="40"/>
  <c r="K171" i="40"/>
  <c r="K172" i="40"/>
  <c r="K173" i="40"/>
  <c r="K174" i="40"/>
  <c r="K175" i="40"/>
  <c r="K176" i="40"/>
  <c r="K177" i="40"/>
  <c r="K178" i="40"/>
  <c r="K179" i="40"/>
  <c r="K180" i="40"/>
  <c r="K181" i="40"/>
  <c r="K182" i="40"/>
  <c r="K183" i="40"/>
  <c r="K184" i="40"/>
  <c r="K185" i="40"/>
  <c r="K186" i="40"/>
  <c r="K187" i="40"/>
  <c r="K188" i="40"/>
  <c r="K189" i="40"/>
  <c r="K190" i="40"/>
  <c r="K191" i="40"/>
  <c r="K192" i="40"/>
  <c r="K193" i="40"/>
  <c r="K194" i="40"/>
  <c r="K195" i="40"/>
  <c r="K196" i="40"/>
  <c r="K197" i="40"/>
  <c r="K198" i="40"/>
  <c r="K199" i="40"/>
  <c r="K200" i="40"/>
  <c r="K201" i="40"/>
  <c r="K202" i="40"/>
  <c r="K203" i="40"/>
  <c r="K204" i="40"/>
  <c r="K205" i="40"/>
  <c r="K206" i="40"/>
  <c r="K207" i="40"/>
  <c r="K208" i="40"/>
  <c r="K209" i="40"/>
  <c r="K210" i="40"/>
  <c r="K211" i="40"/>
  <c r="K212" i="40"/>
  <c r="K213" i="40"/>
  <c r="K214" i="40"/>
  <c r="K215" i="40"/>
  <c r="K216" i="40"/>
  <c r="K217" i="40"/>
  <c r="K218" i="40"/>
  <c r="K219" i="40"/>
  <c r="K220" i="40"/>
  <c r="K221" i="40"/>
  <c r="K222" i="40"/>
  <c r="K223" i="40"/>
  <c r="K224" i="40"/>
  <c r="K225" i="40"/>
  <c r="K226" i="40"/>
  <c r="K227" i="40"/>
  <c r="K228" i="40"/>
  <c r="K229" i="40"/>
  <c r="K230" i="40"/>
  <c r="K231" i="40"/>
  <c r="K232" i="40"/>
  <c r="K233" i="40"/>
  <c r="K234" i="40"/>
  <c r="K235" i="40"/>
  <c r="K236" i="40"/>
  <c r="K237" i="40"/>
  <c r="K238" i="40"/>
  <c r="K239" i="40"/>
  <c r="K240" i="40"/>
  <c r="K241" i="40"/>
  <c r="K242" i="40"/>
  <c r="K243" i="40"/>
  <c r="K244" i="40"/>
  <c r="K245" i="40"/>
  <c r="K246" i="40"/>
  <c r="K247" i="40"/>
  <c r="K248" i="40"/>
  <c r="K249" i="40"/>
  <c r="K250" i="40"/>
  <c r="K251" i="40"/>
  <c r="K252" i="40"/>
  <c r="K253" i="40"/>
  <c r="K254" i="40"/>
  <c r="K255" i="40"/>
  <c r="K256" i="40"/>
  <c r="K257" i="40"/>
  <c r="K258" i="40"/>
  <c r="K259" i="40"/>
  <c r="K260" i="40"/>
  <c r="K261" i="40"/>
  <c r="K262" i="40"/>
  <c r="K263" i="40"/>
  <c r="K264" i="40"/>
  <c r="K265" i="40"/>
  <c r="K266" i="40"/>
  <c r="K267" i="40"/>
  <c r="K268" i="40"/>
  <c r="K269" i="40"/>
  <c r="K270" i="40"/>
  <c r="K271" i="40"/>
  <c r="K272" i="40"/>
  <c r="K273" i="40"/>
  <c r="K274" i="40"/>
  <c r="K275" i="40"/>
  <c r="K276" i="40"/>
  <c r="K277" i="40"/>
  <c r="K278" i="40"/>
  <c r="K279" i="40"/>
  <c r="K280" i="40"/>
  <c r="K281" i="40"/>
  <c r="K282" i="40"/>
  <c r="K283" i="40"/>
  <c r="K284" i="40"/>
  <c r="K285" i="40"/>
  <c r="K286" i="40"/>
  <c r="K287" i="40"/>
  <c r="K288" i="40"/>
  <c r="K289" i="40"/>
  <c r="K290" i="40"/>
  <c r="K291" i="40"/>
  <c r="K292" i="40"/>
  <c r="K293" i="40"/>
  <c r="K294" i="40"/>
  <c r="K295" i="40"/>
  <c r="K296" i="40"/>
  <c r="K297" i="40"/>
  <c r="K298" i="40"/>
  <c r="K299" i="40"/>
  <c r="K300" i="40"/>
  <c r="K301" i="40"/>
  <c r="K302" i="40"/>
  <c r="K303" i="40"/>
  <c r="K304" i="40"/>
  <c r="K305" i="40"/>
  <c r="K306" i="40"/>
  <c r="K307" i="40"/>
  <c r="K308" i="40"/>
  <c r="K309" i="40"/>
  <c r="K310" i="40"/>
  <c r="K311" i="40"/>
  <c r="K312" i="40"/>
  <c r="K313" i="40"/>
  <c r="K314" i="40"/>
  <c r="K315" i="40"/>
  <c r="K316" i="40"/>
  <c r="K317" i="40"/>
  <c r="K318" i="40"/>
  <c r="K319" i="40"/>
  <c r="K320" i="40"/>
  <c r="K321" i="40"/>
  <c r="K322" i="40"/>
  <c r="K323" i="40"/>
  <c r="K324" i="40"/>
  <c r="K325" i="40"/>
  <c r="K326" i="40"/>
  <c r="K327" i="40"/>
  <c r="K328" i="40"/>
  <c r="K329" i="40"/>
  <c r="K330" i="40"/>
  <c r="K331" i="40"/>
  <c r="K332" i="40"/>
  <c r="K333" i="40"/>
  <c r="K334" i="40"/>
  <c r="K335" i="40"/>
  <c r="K336" i="40"/>
  <c r="K337" i="40"/>
  <c r="K338" i="40"/>
  <c r="K339" i="40"/>
  <c r="K340" i="40"/>
  <c r="K341" i="40"/>
  <c r="K342" i="40"/>
  <c r="K343" i="40"/>
  <c r="K344" i="40"/>
  <c r="K345" i="40"/>
  <c r="K346" i="40"/>
  <c r="K347" i="40"/>
  <c r="K348" i="40"/>
  <c r="K349" i="40"/>
  <c r="K350" i="40"/>
  <c r="K351" i="40"/>
  <c r="K352" i="40"/>
  <c r="K353" i="40"/>
  <c r="K354" i="40"/>
  <c r="K355" i="40"/>
  <c r="K356" i="40"/>
  <c r="K357" i="40"/>
  <c r="K358" i="40"/>
  <c r="K359" i="40"/>
  <c r="K360" i="40"/>
  <c r="K361" i="40"/>
  <c r="K362" i="40"/>
  <c r="K363" i="40"/>
  <c r="K364" i="40"/>
  <c r="K365" i="40"/>
  <c r="K366" i="40"/>
  <c r="K367" i="40"/>
  <c r="K368" i="40"/>
  <c r="K369" i="40"/>
  <c r="K370" i="40"/>
  <c r="K371" i="40"/>
  <c r="K372" i="40"/>
  <c r="K373" i="40"/>
  <c r="K374" i="40"/>
  <c r="K375" i="40"/>
  <c r="K376" i="40"/>
  <c r="K377" i="40"/>
  <c r="K378" i="40"/>
  <c r="K379" i="40"/>
  <c r="K380" i="40"/>
  <c r="K381" i="40"/>
  <c r="K382" i="40"/>
  <c r="K383" i="40"/>
  <c r="K384" i="40"/>
  <c r="K385" i="40"/>
  <c r="K386" i="40"/>
  <c r="K387" i="40"/>
  <c r="K388" i="40"/>
  <c r="K389" i="40"/>
  <c r="K390" i="40"/>
  <c r="K391" i="40"/>
  <c r="K392" i="40"/>
  <c r="K393" i="40"/>
  <c r="K394" i="40"/>
  <c r="K395" i="40"/>
  <c r="K396" i="40"/>
  <c r="K397" i="40"/>
  <c r="K398" i="40"/>
  <c r="K399" i="40"/>
  <c r="K400" i="40"/>
  <c r="K401" i="40"/>
  <c r="K402" i="40"/>
  <c r="K403" i="40"/>
  <c r="K404" i="40"/>
  <c r="K405" i="40"/>
  <c r="K406" i="40"/>
  <c r="K407" i="40"/>
  <c r="K408" i="40"/>
  <c r="K409" i="40"/>
  <c r="K410" i="40"/>
  <c r="K411" i="40"/>
  <c r="K412" i="40"/>
  <c r="K413" i="40"/>
  <c r="K414" i="40"/>
  <c r="K415" i="40"/>
  <c r="K416" i="40"/>
  <c r="K417" i="40"/>
  <c r="K418" i="40"/>
  <c r="K419" i="40"/>
  <c r="K420" i="40"/>
  <c r="K421" i="40"/>
  <c r="K422" i="40"/>
  <c r="K423" i="40"/>
  <c r="K424" i="40"/>
  <c r="K425" i="40"/>
  <c r="K426" i="40"/>
  <c r="K427" i="40"/>
  <c r="K428" i="40"/>
  <c r="K429" i="40"/>
  <c r="K430" i="40"/>
  <c r="K431" i="40"/>
  <c r="K432" i="40"/>
  <c r="K433" i="40"/>
  <c r="K434" i="40"/>
  <c r="K435" i="40"/>
  <c r="K436" i="40"/>
  <c r="K437" i="40"/>
  <c r="K438" i="40"/>
  <c r="K439" i="40"/>
  <c r="K440" i="40"/>
  <c r="K441" i="40"/>
  <c r="K442" i="40"/>
  <c r="K443" i="40"/>
  <c r="K444" i="40"/>
  <c r="K445" i="40"/>
  <c r="K446" i="40"/>
  <c r="K447" i="40"/>
  <c r="K448" i="40"/>
  <c r="K449" i="40"/>
  <c r="K450" i="40"/>
  <c r="K451" i="40"/>
  <c r="K452" i="40"/>
  <c r="K453" i="40"/>
  <c r="K454" i="40"/>
  <c r="K455" i="40"/>
  <c r="K456" i="40"/>
  <c r="K457" i="40"/>
  <c r="K458" i="40"/>
  <c r="K459" i="40"/>
  <c r="K460" i="40"/>
  <c r="K461" i="40"/>
  <c r="K462" i="40"/>
  <c r="K463" i="40"/>
  <c r="K464" i="40"/>
  <c r="K465" i="40"/>
  <c r="K466" i="40"/>
  <c r="K467" i="40"/>
  <c r="K468" i="40"/>
  <c r="K469" i="40"/>
  <c r="K470" i="40"/>
  <c r="K471" i="40"/>
  <c r="K472" i="40"/>
  <c r="K473" i="40"/>
  <c r="K474" i="40"/>
  <c r="K475" i="40"/>
  <c r="K476" i="40"/>
  <c r="K477" i="40"/>
  <c r="K478" i="40"/>
  <c r="K479" i="40"/>
  <c r="K480" i="40"/>
  <c r="K481" i="40"/>
  <c r="K482" i="40"/>
  <c r="K483" i="40"/>
  <c r="K484" i="40"/>
  <c r="K485" i="40"/>
  <c r="K486" i="40"/>
  <c r="K487" i="40"/>
  <c r="K488" i="40"/>
  <c r="K489" i="40"/>
  <c r="K490" i="40"/>
  <c r="K491" i="40"/>
  <c r="K492" i="40"/>
  <c r="K493" i="40"/>
  <c r="K494" i="40"/>
  <c r="K495" i="40"/>
  <c r="K496" i="40"/>
  <c r="K497" i="40"/>
  <c r="K498" i="40"/>
  <c r="K499" i="40"/>
  <c r="K500" i="40"/>
  <c r="K501" i="40"/>
  <c r="K502" i="40"/>
  <c r="K503" i="40"/>
  <c r="K504" i="40"/>
  <c r="K505" i="40"/>
  <c r="K506" i="40"/>
  <c r="K507" i="40"/>
  <c r="K508" i="40"/>
  <c r="K509" i="40"/>
  <c r="K510" i="40"/>
  <c r="K511" i="40"/>
  <c r="K512" i="40"/>
  <c r="K513" i="40"/>
  <c r="K514" i="40"/>
  <c r="K515" i="40"/>
  <c r="K516" i="40"/>
  <c r="K517" i="40"/>
  <c r="K518" i="40"/>
  <c r="K519" i="40"/>
  <c r="K520" i="40"/>
  <c r="K521" i="40"/>
  <c r="K522" i="40"/>
  <c r="K523" i="40"/>
  <c r="K524" i="40"/>
  <c r="K525" i="40"/>
  <c r="K526" i="40"/>
  <c r="K527" i="40"/>
  <c r="K528" i="40"/>
  <c r="K529" i="40"/>
  <c r="K530" i="40"/>
  <c r="K531" i="40"/>
  <c r="K532" i="40"/>
  <c r="K533" i="40"/>
  <c r="K534" i="40"/>
  <c r="K535" i="40"/>
  <c r="K536" i="40"/>
  <c r="K537" i="40"/>
  <c r="K538" i="40"/>
  <c r="K539" i="40"/>
  <c r="K540" i="40"/>
  <c r="K541" i="40"/>
  <c r="K542" i="40"/>
  <c r="K543" i="40"/>
  <c r="K544" i="40"/>
  <c r="K545" i="40"/>
  <c r="K546" i="40"/>
  <c r="K547" i="40"/>
  <c r="K548" i="40"/>
  <c r="K549" i="40"/>
  <c r="K550" i="40"/>
  <c r="K551" i="40"/>
  <c r="K552" i="40"/>
  <c r="K553" i="40"/>
  <c r="K554" i="40"/>
  <c r="K555" i="40"/>
  <c r="K556" i="40"/>
  <c r="K557" i="40"/>
  <c r="K558" i="40"/>
  <c r="K559" i="40"/>
  <c r="K560" i="40"/>
  <c r="K561" i="40"/>
  <c r="K562" i="40"/>
  <c r="K563" i="40"/>
  <c r="K564" i="40"/>
  <c r="K565" i="40"/>
  <c r="K566" i="40"/>
  <c r="K567" i="40"/>
  <c r="K568" i="40"/>
  <c r="K569" i="40"/>
  <c r="K570" i="40"/>
  <c r="K571" i="40"/>
  <c r="K572" i="40"/>
  <c r="K573" i="40"/>
  <c r="K574" i="40"/>
  <c r="K575" i="40"/>
  <c r="K576" i="40"/>
  <c r="K577" i="40"/>
  <c r="K578" i="40"/>
  <c r="K579" i="40"/>
  <c r="K580" i="40"/>
  <c r="K581" i="40"/>
  <c r="K582" i="40"/>
  <c r="K583" i="40"/>
  <c r="K584" i="40"/>
  <c r="K585" i="40"/>
  <c r="K586" i="40"/>
  <c r="K587" i="40"/>
  <c r="K588" i="40"/>
  <c r="K589" i="40"/>
  <c r="K590" i="40"/>
  <c r="K591" i="40"/>
  <c r="K592" i="40"/>
  <c r="K593" i="40"/>
  <c r="K594" i="40"/>
  <c r="K595" i="40"/>
  <c r="K596" i="40"/>
  <c r="K597" i="40"/>
  <c r="K598" i="40"/>
  <c r="K599" i="40"/>
  <c r="K600" i="40"/>
  <c r="K601" i="40"/>
  <c r="K602" i="40"/>
  <c r="K603" i="40"/>
  <c r="K604" i="40"/>
  <c r="K605" i="40"/>
  <c r="K606" i="40"/>
  <c r="K607" i="40"/>
  <c r="K608" i="40"/>
  <c r="K609" i="40"/>
  <c r="K610" i="40"/>
  <c r="K611" i="40"/>
  <c r="K612" i="40"/>
  <c r="K613" i="40"/>
  <c r="K614" i="40"/>
  <c r="K615" i="40"/>
  <c r="K616" i="40"/>
  <c r="K617" i="40"/>
  <c r="K618" i="40"/>
  <c r="K619" i="40"/>
  <c r="K620" i="40"/>
  <c r="K621" i="40"/>
  <c r="K622" i="40"/>
  <c r="K623" i="40"/>
  <c r="K624" i="40"/>
  <c r="K625" i="40"/>
  <c r="K626" i="40"/>
  <c r="K627" i="40"/>
  <c r="K628" i="40"/>
  <c r="K629" i="40"/>
  <c r="K630" i="40"/>
  <c r="K631" i="40"/>
  <c r="K632" i="40"/>
  <c r="K633" i="40"/>
  <c r="K634" i="40"/>
  <c r="K635" i="40"/>
  <c r="K636" i="40"/>
  <c r="K637" i="40"/>
  <c r="K638" i="40"/>
  <c r="K639" i="40"/>
  <c r="K640" i="40"/>
  <c r="K641" i="40"/>
  <c r="K642" i="40"/>
  <c r="K643" i="40"/>
  <c r="K644" i="40"/>
  <c r="K645" i="40"/>
  <c r="K646" i="40"/>
  <c r="K647" i="40"/>
  <c r="K648" i="40"/>
  <c r="K649" i="40"/>
  <c r="K650" i="40"/>
  <c r="K651" i="40"/>
  <c r="K652" i="40"/>
  <c r="K653" i="40"/>
  <c r="K654" i="40"/>
  <c r="K655" i="40"/>
  <c r="K656" i="40"/>
  <c r="K657" i="40"/>
  <c r="K658" i="40"/>
  <c r="K659" i="40"/>
  <c r="K660" i="40"/>
  <c r="K661" i="40"/>
  <c r="K662" i="40"/>
  <c r="K663" i="40"/>
  <c r="K664" i="40"/>
  <c r="K665" i="40"/>
  <c r="K666" i="40"/>
  <c r="K667" i="40"/>
  <c r="K668" i="40"/>
  <c r="K669" i="40"/>
  <c r="K670" i="40"/>
  <c r="K671" i="40"/>
  <c r="K672" i="40"/>
  <c r="K673" i="40"/>
  <c r="K674" i="40"/>
  <c r="K675" i="40"/>
  <c r="K676" i="40"/>
  <c r="K677" i="40"/>
  <c r="K678" i="40"/>
  <c r="K679" i="40"/>
  <c r="K680" i="40"/>
  <c r="K681" i="40"/>
  <c r="K682" i="40"/>
  <c r="K683" i="40"/>
  <c r="K684" i="40"/>
  <c r="K685" i="40"/>
  <c r="K686" i="40"/>
  <c r="K687" i="40"/>
  <c r="K688" i="40"/>
  <c r="K689" i="40"/>
  <c r="K690" i="40"/>
  <c r="K691" i="40"/>
  <c r="K692" i="40"/>
  <c r="K693" i="40"/>
  <c r="K694" i="40"/>
  <c r="K695" i="40"/>
  <c r="K696" i="40"/>
  <c r="K697" i="40"/>
  <c r="K698" i="40"/>
  <c r="K699" i="40"/>
  <c r="K700" i="40"/>
  <c r="K701" i="40"/>
  <c r="K702" i="40"/>
  <c r="K703" i="40"/>
  <c r="K704" i="40"/>
  <c r="K705" i="40"/>
  <c r="K706" i="40"/>
  <c r="K707" i="40"/>
  <c r="K708" i="40"/>
  <c r="K709" i="40"/>
  <c r="K710" i="40"/>
  <c r="K711" i="40"/>
  <c r="K712" i="40"/>
  <c r="K713" i="40"/>
  <c r="K714" i="40"/>
  <c r="K715" i="40"/>
  <c r="K716" i="40"/>
  <c r="K717" i="40"/>
  <c r="K718" i="40"/>
  <c r="K719" i="40"/>
  <c r="K720" i="40"/>
  <c r="K721" i="40"/>
  <c r="K722" i="40"/>
  <c r="K723" i="40"/>
  <c r="K724" i="40"/>
  <c r="K725" i="40"/>
  <c r="K726" i="40"/>
  <c r="K727" i="40"/>
  <c r="K728" i="40"/>
  <c r="K729" i="40"/>
  <c r="K730" i="40"/>
  <c r="K731" i="40"/>
  <c r="K732" i="40"/>
  <c r="K733" i="40"/>
  <c r="K734" i="40"/>
  <c r="K735" i="40"/>
  <c r="K736" i="40"/>
  <c r="K737" i="40"/>
  <c r="K738" i="40"/>
  <c r="K739" i="40"/>
  <c r="K740" i="40"/>
  <c r="K741" i="40"/>
  <c r="K742" i="40"/>
  <c r="K743" i="40"/>
  <c r="K744" i="40"/>
  <c r="K745" i="40"/>
  <c r="K746" i="40"/>
  <c r="K747" i="40"/>
  <c r="K748" i="40"/>
  <c r="K749" i="40"/>
  <c r="K750" i="40"/>
  <c r="K751" i="40"/>
  <c r="K752" i="40"/>
  <c r="K753" i="40"/>
  <c r="K754" i="40"/>
  <c r="K755" i="40"/>
  <c r="K756" i="40"/>
  <c r="K757" i="40"/>
  <c r="K758" i="40"/>
  <c r="K759" i="40"/>
  <c r="K760" i="40"/>
  <c r="K761" i="40"/>
  <c r="K762" i="40"/>
  <c r="K763" i="40"/>
  <c r="K764" i="40"/>
  <c r="K765" i="40"/>
  <c r="K766" i="40"/>
  <c r="K767" i="40"/>
  <c r="K768" i="40"/>
  <c r="K769" i="40"/>
  <c r="K770" i="40"/>
  <c r="K771" i="40"/>
  <c r="K772" i="40"/>
  <c r="K773" i="40"/>
  <c r="K774" i="40"/>
  <c r="K775" i="40"/>
  <c r="K776" i="40"/>
  <c r="K777" i="40"/>
  <c r="K778" i="40"/>
  <c r="K779" i="40"/>
  <c r="K780" i="40"/>
  <c r="K781" i="40"/>
  <c r="K782" i="40"/>
  <c r="K783" i="40"/>
  <c r="K784" i="40"/>
  <c r="K785" i="40"/>
  <c r="K786" i="40"/>
  <c r="K787" i="40"/>
  <c r="K788" i="40"/>
  <c r="K789" i="40"/>
  <c r="K790" i="40"/>
  <c r="K791" i="40"/>
  <c r="K792" i="40"/>
  <c r="K793" i="40"/>
  <c r="K794" i="40"/>
  <c r="K795" i="40"/>
  <c r="K796" i="40"/>
  <c r="K797" i="40"/>
  <c r="K798" i="40"/>
  <c r="K799" i="40"/>
  <c r="K800" i="40"/>
  <c r="K801" i="40"/>
  <c r="K802" i="40"/>
  <c r="K803" i="40"/>
  <c r="K804" i="40"/>
  <c r="K805" i="40"/>
  <c r="K806" i="40"/>
  <c r="K807" i="40"/>
  <c r="K808" i="40"/>
  <c r="K809" i="40"/>
  <c r="K810" i="40"/>
  <c r="K811" i="40"/>
  <c r="K812" i="40"/>
  <c r="K813" i="40"/>
  <c r="K814" i="40"/>
  <c r="K815" i="40"/>
  <c r="K816" i="40"/>
  <c r="K817" i="40"/>
  <c r="K818" i="40"/>
  <c r="K819" i="40"/>
  <c r="K820" i="40"/>
  <c r="K821" i="40"/>
  <c r="K822" i="40"/>
  <c r="K823" i="40"/>
  <c r="K824" i="40"/>
  <c r="K825" i="40"/>
  <c r="K826" i="40"/>
  <c r="K827" i="40"/>
  <c r="K828" i="40"/>
  <c r="K829" i="40"/>
  <c r="K830" i="40"/>
  <c r="K831" i="40"/>
  <c r="K832" i="40"/>
  <c r="K833" i="40"/>
  <c r="K834" i="40"/>
  <c r="K835" i="40"/>
  <c r="K836" i="40"/>
  <c r="K837" i="40"/>
  <c r="K838" i="40"/>
  <c r="K839" i="40"/>
  <c r="K840" i="40"/>
  <c r="K841" i="40"/>
  <c r="K842" i="40"/>
  <c r="K843" i="40"/>
  <c r="K844" i="40"/>
  <c r="K845" i="40"/>
  <c r="K846" i="40"/>
  <c r="K847" i="40"/>
  <c r="K848" i="40"/>
  <c r="K849" i="40"/>
  <c r="K850" i="40"/>
  <c r="K851" i="40"/>
  <c r="K852" i="40"/>
  <c r="K853" i="40"/>
  <c r="K854" i="40"/>
  <c r="K855" i="40"/>
  <c r="K856" i="40"/>
  <c r="K857" i="40"/>
  <c r="K858" i="40"/>
  <c r="K859" i="40"/>
  <c r="K860" i="40"/>
  <c r="K861" i="40"/>
  <c r="K862" i="40"/>
  <c r="K863" i="40"/>
  <c r="K864" i="40"/>
  <c r="K865" i="40"/>
  <c r="K866" i="40"/>
  <c r="K867" i="40"/>
  <c r="K868" i="40"/>
  <c r="K869" i="40"/>
  <c r="K870" i="40"/>
  <c r="K871" i="40"/>
  <c r="K872" i="40"/>
  <c r="K873" i="40"/>
  <c r="K874" i="40"/>
  <c r="K875" i="40"/>
  <c r="K876" i="40"/>
  <c r="K877" i="40"/>
  <c r="K878" i="40"/>
  <c r="K879" i="40"/>
  <c r="K880" i="40"/>
  <c r="K881" i="40"/>
  <c r="K882" i="40"/>
  <c r="K883" i="40"/>
  <c r="K884" i="40"/>
  <c r="K885" i="40"/>
  <c r="K886" i="40"/>
  <c r="K887" i="40"/>
  <c r="K888" i="40"/>
  <c r="K889" i="40"/>
  <c r="K890" i="40"/>
  <c r="K891" i="40"/>
  <c r="K892" i="40"/>
  <c r="K893" i="40"/>
  <c r="K894" i="40"/>
  <c r="K895" i="40"/>
  <c r="K896" i="40"/>
  <c r="K897" i="40"/>
  <c r="K898" i="40"/>
  <c r="K899" i="40"/>
  <c r="K900" i="40"/>
  <c r="K901" i="40"/>
  <c r="K902" i="40"/>
  <c r="K903" i="40"/>
  <c r="K904" i="40"/>
  <c r="K905" i="40"/>
  <c r="K906" i="40"/>
  <c r="K907" i="40"/>
  <c r="K908" i="40"/>
  <c r="K909" i="40"/>
  <c r="K910" i="40"/>
  <c r="K911" i="40"/>
  <c r="K912" i="40"/>
  <c r="K913" i="40"/>
  <c r="K914" i="40"/>
  <c r="K915" i="40"/>
  <c r="K916" i="40"/>
  <c r="K917" i="40"/>
  <c r="K918" i="40"/>
  <c r="K919" i="40"/>
  <c r="K920" i="40"/>
  <c r="K921" i="40"/>
  <c r="K922" i="40"/>
  <c r="K923" i="40"/>
  <c r="K924" i="40"/>
  <c r="K925" i="40"/>
  <c r="K926" i="40"/>
  <c r="K927" i="40"/>
  <c r="K928" i="40"/>
  <c r="K929" i="40"/>
  <c r="K930" i="40"/>
  <c r="K931" i="40"/>
  <c r="K932" i="40"/>
  <c r="K933" i="40"/>
  <c r="K934" i="40"/>
  <c r="K935" i="40"/>
  <c r="K936" i="40"/>
  <c r="K937" i="40"/>
  <c r="K938" i="40"/>
  <c r="K939" i="40"/>
  <c r="K940" i="40"/>
  <c r="K941" i="40"/>
  <c r="K942" i="40"/>
  <c r="K943" i="40"/>
  <c r="K944" i="40"/>
  <c r="K945" i="40"/>
  <c r="K946" i="40"/>
  <c r="K947" i="40"/>
  <c r="K948" i="40"/>
  <c r="K949" i="40"/>
  <c r="K950" i="40"/>
  <c r="K951" i="40"/>
  <c r="K952" i="40"/>
  <c r="K953" i="40"/>
  <c r="K954" i="40"/>
  <c r="K955" i="40"/>
  <c r="K956" i="40"/>
  <c r="K957" i="40"/>
  <c r="K958" i="40"/>
  <c r="K959" i="40"/>
  <c r="K960" i="40"/>
  <c r="K961" i="40"/>
  <c r="K962" i="40"/>
  <c r="K963" i="40"/>
  <c r="K964" i="40"/>
  <c r="K965" i="40"/>
  <c r="K966" i="40"/>
  <c r="K967" i="40"/>
  <c r="K968" i="40"/>
  <c r="K969" i="40"/>
  <c r="K970" i="40"/>
  <c r="K971" i="40"/>
  <c r="K972" i="40"/>
  <c r="K973" i="40"/>
  <c r="K974" i="40"/>
  <c r="K975" i="40"/>
  <c r="K976" i="40"/>
  <c r="K977" i="40"/>
  <c r="K978" i="40"/>
  <c r="K979" i="40"/>
  <c r="K980" i="40"/>
  <c r="K981" i="40"/>
  <c r="K982" i="40"/>
  <c r="K983" i="40"/>
  <c r="K984" i="40"/>
  <c r="K985" i="40"/>
  <c r="K986" i="40"/>
  <c r="K987" i="40"/>
  <c r="K988" i="40"/>
  <c r="K989" i="40"/>
  <c r="K990" i="40"/>
  <c r="K991" i="40"/>
  <c r="K992" i="40"/>
  <c r="K993" i="40"/>
  <c r="K994" i="40"/>
  <c r="K995" i="40"/>
  <c r="K996" i="40"/>
  <c r="K997" i="40"/>
  <c r="K998" i="40"/>
  <c r="K999" i="40"/>
  <c r="K1000" i="40"/>
  <c r="K1001" i="40"/>
  <c r="K1002" i="40"/>
  <c r="K1003" i="40"/>
  <c r="K1004" i="40"/>
  <c r="K1005" i="40"/>
  <c r="K1006" i="40"/>
  <c r="K1007" i="40"/>
  <c r="K1008" i="40"/>
  <c r="K1009" i="40"/>
  <c r="K1010" i="40"/>
  <c r="K1011" i="40"/>
  <c r="K1012" i="40"/>
  <c r="K1013" i="40"/>
  <c r="K1014" i="40"/>
  <c r="K1015" i="40"/>
  <c r="K1016" i="40"/>
  <c r="K1017" i="40"/>
  <c r="K1018" i="40"/>
  <c r="K1019" i="40"/>
  <c r="K1020" i="40"/>
  <c r="K1021" i="40"/>
  <c r="K1022" i="40"/>
  <c r="K1023" i="40"/>
  <c r="K1024" i="40"/>
  <c r="K1025" i="40"/>
  <c r="K1026" i="40"/>
  <c r="K1027" i="40"/>
  <c r="K1028" i="40"/>
  <c r="K1029" i="40"/>
  <c r="K1030" i="40"/>
  <c r="K1031" i="40"/>
  <c r="K1032" i="40"/>
  <c r="K1033" i="40"/>
  <c r="K1034" i="40"/>
  <c r="K1035" i="40"/>
  <c r="K1036" i="40"/>
  <c r="K1037" i="40"/>
  <c r="K1038" i="40"/>
  <c r="K1039" i="40"/>
  <c r="K1040" i="40"/>
  <c r="K1041" i="40"/>
  <c r="K1042" i="40"/>
  <c r="K1043" i="40"/>
  <c r="K1044" i="40"/>
  <c r="K1045" i="40"/>
  <c r="K1046" i="40"/>
  <c r="K1047" i="40"/>
  <c r="K1048" i="40"/>
  <c r="K1049" i="40"/>
  <c r="K1050" i="40"/>
  <c r="K1051" i="40"/>
  <c r="K1052" i="40"/>
  <c r="K1053" i="40"/>
  <c r="K1054" i="40"/>
  <c r="K1055" i="40"/>
  <c r="K1056" i="40"/>
  <c r="K1057" i="40"/>
  <c r="K1058" i="40"/>
  <c r="K1059" i="40"/>
  <c r="K1060" i="40"/>
  <c r="K1061" i="40"/>
  <c r="K1062" i="40"/>
  <c r="K1063" i="40"/>
  <c r="K1064" i="40"/>
  <c r="K1065" i="40"/>
  <c r="K1066" i="40"/>
  <c r="K1067" i="40"/>
  <c r="K1068" i="40"/>
  <c r="K1069" i="40"/>
  <c r="K1070" i="40"/>
  <c r="K1071" i="40"/>
  <c r="K1072" i="40"/>
  <c r="K1073" i="40"/>
  <c r="K1074" i="40"/>
  <c r="K1075" i="40"/>
  <c r="K1076" i="40"/>
  <c r="K1077" i="40"/>
  <c r="K1078" i="40"/>
  <c r="K1079" i="40"/>
  <c r="K1080" i="40"/>
  <c r="K1081" i="40"/>
  <c r="K1082" i="40"/>
  <c r="K1083" i="40"/>
  <c r="K1084" i="40"/>
  <c r="K1085" i="40"/>
  <c r="K1086" i="40"/>
  <c r="K1087" i="40"/>
  <c r="K1088" i="40"/>
  <c r="K1089" i="40"/>
  <c r="K1090" i="40"/>
  <c r="K1091" i="40"/>
  <c r="K1092" i="40"/>
  <c r="K1093" i="40"/>
  <c r="K1094" i="40"/>
  <c r="K1095" i="40"/>
  <c r="K1096" i="40"/>
  <c r="K1097" i="40"/>
  <c r="K1098" i="40"/>
  <c r="K1099" i="40"/>
  <c r="K1100" i="40"/>
  <c r="K1101" i="40"/>
  <c r="K1102" i="40"/>
  <c r="K1103" i="40"/>
  <c r="K1104" i="40"/>
  <c r="K1105" i="40"/>
  <c r="K1106" i="40"/>
  <c r="K1107" i="40"/>
  <c r="K1108" i="40"/>
  <c r="K1109" i="40"/>
  <c r="K1110" i="40"/>
  <c r="K1111" i="40"/>
  <c r="K1112" i="40"/>
  <c r="K1113" i="40"/>
  <c r="K1114" i="40"/>
  <c r="K1115" i="40"/>
  <c r="K1116" i="40"/>
  <c r="K1117" i="40"/>
  <c r="K1118" i="40"/>
  <c r="K1119" i="40"/>
  <c r="K1120" i="40"/>
  <c r="K1121" i="40"/>
  <c r="K1122" i="40"/>
  <c r="K1123" i="40"/>
  <c r="K1124" i="40"/>
  <c r="K1125" i="40"/>
  <c r="K1126" i="40"/>
  <c r="K1127" i="40"/>
  <c r="K1128" i="40"/>
  <c r="K1129" i="40"/>
  <c r="K1130" i="40"/>
  <c r="K1131" i="40"/>
  <c r="K1132" i="40"/>
  <c r="K1133" i="40"/>
  <c r="K1134" i="40"/>
  <c r="K1135" i="40"/>
  <c r="K1136" i="40"/>
  <c r="K1137" i="40"/>
  <c r="K1138" i="40"/>
  <c r="K1139" i="40"/>
  <c r="K1140" i="40"/>
  <c r="K1141" i="40"/>
  <c r="K1142" i="40"/>
  <c r="K1143" i="40"/>
  <c r="K1144" i="40"/>
  <c r="K1145" i="40"/>
  <c r="K1146" i="40"/>
  <c r="K1147" i="40"/>
  <c r="K1148" i="40"/>
  <c r="K1149" i="40"/>
  <c r="K1150" i="40"/>
  <c r="K1151" i="40"/>
  <c r="K1152" i="40"/>
  <c r="K1153" i="40"/>
  <c r="K1154" i="40"/>
  <c r="K1155" i="40"/>
  <c r="K1156" i="40"/>
  <c r="K1157" i="40"/>
  <c r="K1158" i="40"/>
  <c r="K1159" i="40"/>
  <c r="K1160" i="40"/>
  <c r="K1161" i="40"/>
  <c r="K1162" i="40"/>
  <c r="K1163" i="40"/>
  <c r="K1164" i="40"/>
  <c r="K1165" i="40"/>
  <c r="K1166" i="40"/>
  <c r="K1167" i="40"/>
  <c r="K1168" i="40"/>
  <c r="K1169" i="40"/>
  <c r="K1170" i="40"/>
  <c r="K1171" i="40"/>
  <c r="K1172" i="40"/>
  <c r="K1173" i="40"/>
  <c r="K1174" i="40"/>
  <c r="K1175" i="40"/>
  <c r="K1176" i="40"/>
  <c r="K1177" i="40"/>
  <c r="K1178" i="40"/>
  <c r="K1179" i="40"/>
  <c r="K1180" i="40"/>
  <c r="K1181" i="40"/>
  <c r="K1182" i="40"/>
  <c r="K1183" i="40"/>
  <c r="K1184" i="40"/>
  <c r="K1185" i="40"/>
  <c r="K1186" i="40"/>
  <c r="K1187" i="40"/>
  <c r="K1188" i="40"/>
  <c r="K1189" i="40"/>
  <c r="K1190" i="40"/>
  <c r="K1191" i="40"/>
  <c r="K1192" i="40"/>
  <c r="K1193" i="40"/>
  <c r="K1194" i="40"/>
  <c r="K1195" i="40"/>
  <c r="K1196" i="40"/>
  <c r="K1197" i="40"/>
  <c r="K1198" i="40"/>
  <c r="K1199" i="40"/>
  <c r="K1200" i="40"/>
  <c r="K1201" i="40"/>
  <c r="K1202" i="40"/>
  <c r="K1203" i="40"/>
  <c r="K1204" i="40"/>
  <c r="K1205" i="40"/>
  <c r="K1206" i="40"/>
  <c r="K1207" i="40"/>
  <c r="K1208" i="40"/>
  <c r="K1209" i="40"/>
  <c r="K1210" i="40"/>
  <c r="K1211" i="40"/>
  <c r="K1212" i="40"/>
  <c r="K1213" i="40"/>
  <c r="K1214" i="40"/>
  <c r="K1215" i="40"/>
  <c r="K1216" i="40"/>
  <c r="K1217" i="40"/>
  <c r="K1218" i="40"/>
  <c r="K1219" i="40"/>
  <c r="K1220" i="40"/>
  <c r="K1221" i="40"/>
  <c r="K1222" i="40"/>
  <c r="K1223" i="40"/>
  <c r="K1224" i="40"/>
  <c r="K1225" i="40"/>
  <c r="K1226" i="40"/>
  <c r="K1227" i="40"/>
  <c r="K1228" i="40"/>
  <c r="K1229" i="40"/>
  <c r="K1230" i="40"/>
  <c r="K1231" i="40"/>
  <c r="K1232" i="40"/>
  <c r="K1233" i="40"/>
  <c r="K1234" i="40"/>
  <c r="K1235" i="40"/>
  <c r="K1236" i="40"/>
  <c r="K1237" i="40"/>
  <c r="K1238" i="40"/>
  <c r="K1239" i="40"/>
  <c r="K1240" i="40"/>
  <c r="K1241" i="40"/>
  <c r="K1242" i="40"/>
  <c r="K1243" i="40"/>
  <c r="K1244" i="40"/>
  <c r="K1245" i="40"/>
  <c r="K1246" i="40"/>
  <c r="K1247" i="40"/>
  <c r="K1248" i="40"/>
  <c r="K1249" i="40"/>
  <c r="K1250" i="40"/>
  <c r="K1251" i="40"/>
  <c r="K1252" i="40"/>
  <c r="K1253" i="40"/>
  <c r="K1254" i="40"/>
  <c r="K1255" i="40"/>
  <c r="K1256" i="40"/>
  <c r="K1257" i="40"/>
  <c r="K1258" i="40"/>
  <c r="K1259" i="40"/>
  <c r="K1260" i="40"/>
  <c r="K1261" i="40"/>
  <c r="K1262" i="40"/>
  <c r="K1263" i="40"/>
  <c r="K1264" i="40"/>
  <c r="K1265" i="40"/>
  <c r="K1266" i="40"/>
  <c r="K1267" i="40"/>
  <c r="K1268" i="40"/>
  <c r="K1269" i="40"/>
  <c r="K1270" i="40"/>
  <c r="K1271" i="40"/>
  <c r="K1272" i="40"/>
  <c r="K1273" i="40"/>
  <c r="K1274" i="40"/>
  <c r="K1275" i="40"/>
  <c r="K1276" i="40"/>
  <c r="K1277" i="40"/>
  <c r="K1278" i="40"/>
  <c r="K1279" i="40"/>
  <c r="K1280" i="40"/>
  <c r="K1281" i="40"/>
  <c r="K1282" i="40"/>
  <c r="K1283" i="40"/>
  <c r="K1284" i="40"/>
  <c r="K1285" i="40"/>
  <c r="K1286" i="40"/>
  <c r="K1287" i="40"/>
  <c r="K1288" i="40"/>
  <c r="K1289" i="40"/>
  <c r="K1290" i="40"/>
  <c r="K1291" i="40"/>
  <c r="K1292" i="40"/>
  <c r="K1293" i="40"/>
  <c r="K1294" i="40"/>
  <c r="K1295" i="40"/>
  <c r="K1296" i="40"/>
  <c r="K1297" i="40"/>
  <c r="K1298" i="40"/>
  <c r="K1299" i="40"/>
  <c r="K1300" i="40"/>
  <c r="K1301" i="40"/>
  <c r="K1302" i="40"/>
  <c r="K1303" i="40"/>
  <c r="K1304" i="40"/>
  <c r="K1305" i="40"/>
  <c r="K1306" i="40"/>
  <c r="K1307" i="40"/>
  <c r="K1308" i="40"/>
  <c r="K1309" i="40"/>
  <c r="K1310" i="40"/>
  <c r="K1311" i="40"/>
  <c r="K1312" i="40"/>
  <c r="K1313" i="40"/>
  <c r="K1314" i="40"/>
  <c r="K1315" i="40"/>
  <c r="K1316" i="40"/>
  <c r="K1317" i="40"/>
  <c r="K1318" i="40"/>
  <c r="K1319" i="40"/>
  <c r="K1320" i="40"/>
  <c r="K1321" i="40"/>
  <c r="K1322" i="40"/>
  <c r="K1323" i="40"/>
  <c r="K1324" i="40"/>
  <c r="K1325" i="40"/>
  <c r="K1326" i="40"/>
  <c r="K1327" i="40"/>
  <c r="K1328" i="40"/>
  <c r="K1329" i="40"/>
  <c r="K1330" i="40"/>
  <c r="K1331" i="40"/>
  <c r="K1332" i="40"/>
  <c r="K1333" i="40"/>
  <c r="K1334" i="40"/>
  <c r="K1335" i="40"/>
  <c r="K1336" i="40"/>
  <c r="K1337" i="40"/>
  <c r="K1338" i="40"/>
  <c r="K1339" i="40"/>
  <c r="K1340" i="40"/>
  <c r="K1341" i="40"/>
  <c r="K1342" i="40"/>
  <c r="K1343" i="40"/>
  <c r="K1344" i="40"/>
  <c r="K1345" i="40"/>
  <c r="K1346" i="40"/>
  <c r="K1347" i="40"/>
  <c r="K1348" i="40"/>
  <c r="K1349" i="40"/>
  <c r="K1350" i="40"/>
  <c r="K1351" i="40"/>
  <c r="K1352" i="40"/>
  <c r="K1353" i="40"/>
  <c r="K1354" i="40"/>
  <c r="K1355" i="40"/>
  <c r="K1356" i="40"/>
  <c r="K1357" i="40"/>
  <c r="K1358" i="40"/>
  <c r="K1359" i="40"/>
  <c r="K1360" i="40"/>
  <c r="K1361" i="40"/>
  <c r="K1362" i="40"/>
  <c r="K1363" i="40"/>
  <c r="K1364" i="40"/>
  <c r="K1365" i="40"/>
  <c r="K1366" i="40"/>
  <c r="K1367" i="40"/>
  <c r="K1368" i="40"/>
  <c r="K1369" i="40"/>
  <c r="K1370" i="40"/>
  <c r="K1371" i="40"/>
  <c r="K1372" i="40"/>
  <c r="K1373" i="40"/>
  <c r="K1374" i="40"/>
  <c r="K1375" i="40"/>
  <c r="K1376" i="40"/>
  <c r="K1377" i="40"/>
  <c r="K1378" i="40"/>
  <c r="K1379" i="40"/>
  <c r="K1380" i="40"/>
  <c r="K1381" i="40"/>
  <c r="K1382" i="40"/>
  <c r="K1383" i="40"/>
  <c r="K1384" i="40"/>
  <c r="K1385" i="40"/>
  <c r="K1386" i="40"/>
  <c r="K1387" i="40"/>
  <c r="K1388" i="40"/>
  <c r="K1389" i="40"/>
  <c r="K1390" i="40"/>
  <c r="K1391" i="40"/>
  <c r="K1392" i="40"/>
  <c r="K1393" i="40"/>
  <c r="K1394" i="40"/>
  <c r="K1395" i="40"/>
  <c r="K1396" i="40"/>
  <c r="K1397" i="40"/>
  <c r="K1398" i="40"/>
  <c r="K1399" i="40"/>
  <c r="K1400" i="40"/>
  <c r="K1401" i="40"/>
  <c r="K1402" i="40"/>
  <c r="K1403" i="40"/>
  <c r="K1404" i="40"/>
  <c r="K1405" i="40"/>
  <c r="K1406" i="40"/>
  <c r="K1407" i="40"/>
  <c r="K1408" i="40"/>
  <c r="K1409" i="40"/>
  <c r="K1410" i="40"/>
  <c r="K1411" i="40"/>
  <c r="K1412" i="40"/>
  <c r="K1413" i="40"/>
  <c r="K1414" i="40"/>
  <c r="K1415" i="40"/>
  <c r="K1416" i="40"/>
  <c r="K1417" i="40"/>
  <c r="K1418" i="40"/>
  <c r="K1419" i="40"/>
  <c r="K1420" i="40"/>
  <c r="K1421" i="40"/>
  <c r="K1422" i="40"/>
  <c r="K1423" i="40"/>
  <c r="K1424" i="40"/>
  <c r="K1425" i="40"/>
  <c r="K1426" i="40"/>
  <c r="K1427" i="40"/>
  <c r="K1428" i="40"/>
  <c r="K1429" i="40"/>
  <c r="K1430" i="40"/>
  <c r="K1431" i="40"/>
  <c r="K1432" i="40"/>
  <c r="K1433" i="40"/>
  <c r="K1434" i="40"/>
  <c r="K1435" i="40"/>
  <c r="K1436" i="40"/>
  <c r="K1437" i="40"/>
  <c r="K1438" i="40"/>
  <c r="K1439" i="40"/>
  <c r="K1440" i="40"/>
  <c r="K1441" i="40"/>
  <c r="K1442" i="40"/>
  <c r="K1443" i="40"/>
  <c r="K1444" i="40"/>
  <c r="K1445" i="40"/>
  <c r="K1446" i="40"/>
  <c r="K1447" i="40"/>
  <c r="K1448" i="40"/>
  <c r="K1449" i="40"/>
  <c r="K1450" i="40"/>
  <c r="K1451" i="40"/>
  <c r="K1452" i="40"/>
  <c r="K1453" i="40"/>
  <c r="K1454" i="40"/>
  <c r="K1455" i="40"/>
  <c r="K1456" i="40"/>
  <c r="K1457" i="40"/>
  <c r="K1458" i="40"/>
  <c r="K1459" i="40"/>
  <c r="K1460" i="40"/>
  <c r="K1461" i="40"/>
  <c r="K1462" i="40"/>
  <c r="K1463" i="40"/>
  <c r="K1464" i="40"/>
  <c r="K1465" i="40"/>
  <c r="K1466" i="40"/>
  <c r="K1467" i="40"/>
  <c r="K1468" i="40"/>
  <c r="K1469" i="40"/>
  <c r="K1470" i="40"/>
  <c r="K1471" i="40"/>
  <c r="K1472" i="40"/>
  <c r="K1473" i="40"/>
  <c r="K1474" i="40"/>
  <c r="K1475" i="40"/>
  <c r="K1476" i="40"/>
  <c r="K1477" i="40"/>
  <c r="K1478" i="40"/>
  <c r="K1479" i="40"/>
  <c r="K1480" i="40"/>
  <c r="K1481" i="40"/>
  <c r="K1482" i="40"/>
  <c r="K1483" i="40"/>
  <c r="K1484" i="40"/>
  <c r="K1485" i="40"/>
  <c r="K1486" i="40"/>
  <c r="K1487" i="40"/>
  <c r="K1488" i="40"/>
  <c r="K1489" i="40"/>
  <c r="K1490" i="40"/>
  <c r="K1491" i="40"/>
  <c r="K1492" i="40"/>
  <c r="K1493" i="40"/>
  <c r="K1494" i="40"/>
  <c r="K1495" i="40"/>
  <c r="K1496" i="40"/>
  <c r="K1497" i="40"/>
  <c r="K1498" i="40"/>
  <c r="K1499" i="40"/>
  <c r="K1500" i="40"/>
  <c r="K1501" i="40"/>
  <c r="K1502" i="40"/>
  <c r="K1503" i="40"/>
  <c r="K1504" i="40"/>
  <c r="K1505" i="40"/>
  <c r="K1506" i="40"/>
  <c r="K1507" i="40"/>
  <c r="K1508" i="40"/>
  <c r="K1509" i="40"/>
  <c r="K1510" i="40"/>
  <c r="K1511" i="40"/>
  <c r="K1512" i="40"/>
  <c r="K1513" i="40"/>
  <c r="K1514" i="40"/>
  <c r="K1515" i="40"/>
  <c r="K1516" i="40"/>
  <c r="K1517" i="40"/>
  <c r="K1518" i="40"/>
  <c r="K1519" i="40"/>
  <c r="K1520" i="40"/>
  <c r="K1521" i="40"/>
  <c r="K1522" i="40"/>
  <c r="K1523" i="40"/>
  <c r="K1524" i="40"/>
  <c r="K1525" i="40"/>
  <c r="K1526" i="40"/>
  <c r="K1527" i="40"/>
  <c r="K1528" i="40"/>
  <c r="K1529" i="40"/>
  <c r="K1530" i="40"/>
  <c r="K1531" i="40"/>
  <c r="K1532" i="40"/>
  <c r="K1533" i="40"/>
  <c r="K1534" i="40"/>
  <c r="K1535" i="40"/>
  <c r="K1536" i="40"/>
  <c r="K1537" i="40"/>
  <c r="K1538" i="40"/>
  <c r="K1539" i="40"/>
  <c r="K1540" i="40"/>
  <c r="K1541" i="40"/>
  <c r="K1542" i="40"/>
  <c r="K1543" i="40"/>
  <c r="K1544" i="40"/>
  <c r="K1545" i="40"/>
  <c r="K1546" i="40"/>
  <c r="K1547" i="40"/>
  <c r="K1548" i="40"/>
  <c r="K1549" i="40"/>
  <c r="K1550" i="40"/>
  <c r="K1551" i="40"/>
  <c r="K1552" i="40"/>
  <c r="K1553" i="40"/>
  <c r="K1554" i="40"/>
  <c r="K1555" i="40"/>
  <c r="K1556" i="40"/>
  <c r="K1557" i="40"/>
  <c r="K1558" i="40"/>
  <c r="K1559" i="40"/>
  <c r="K1560" i="40"/>
  <c r="K1561" i="40"/>
  <c r="K1562" i="40"/>
  <c r="K1563" i="40"/>
  <c r="K1564" i="40"/>
  <c r="K1565" i="40"/>
  <c r="K1566" i="40"/>
  <c r="K1567" i="40"/>
  <c r="K1568" i="40"/>
  <c r="K1569" i="40"/>
  <c r="K1570" i="40"/>
  <c r="K1571" i="40"/>
  <c r="K1572" i="40"/>
  <c r="K1573" i="40"/>
  <c r="K1574" i="40"/>
  <c r="K1575" i="40"/>
  <c r="K1576" i="40"/>
  <c r="K1577" i="40"/>
  <c r="K1578" i="40"/>
  <c r="K1579" i="40"/>
  <c r="K1580" i="40"/>
  <c r="K1581" i="40"/>
  <c r="K1582" i="40"/>
  <c r="K1583" i="40"/>
  <c r="K1584" i="40"/>
  <c r="K1585" i="40"/>
  <c r="K1586" i="40"/>
  <c r="K1587" i="40"/>
  <c r="K1588" i="40"/>
  <c r="K1589" i="40"/>
  <c r="K1590" i="40"/>
  <c r="K1591" i="40"/>
  <c r="K1592" i="40"/>
  <c r="K1593" i="40"/>
  <c r="K1594" i="40"/>
  <c r="K1595" i="40"/>
  <c r="K1596" i="40"/>
  <c r="K1597" i="40"/>
  <c r="K1598" i="40"/>
  <c r="K1599" i="40"/>
  <c r="K1600" i="40"/>
  <c r="K1601" i="40"/>
  <c r="K1602" i="40"/>
  <c r="K1603" i="40"/>
  <c r="K1604" i="40"/>
  <c r="K1605" i="40"/>
  <c r="K1606" i="40"/>
  <c r="K1607" i="40"/>
  <c r="K1608" i="40"/>
  <c r="K1609" i="40"/>
  <c r="K1610" i="40"/>
  <c r="K1611" i="40"/>
  <c r="K1612" i="40"/>
  <c r="K1613" i="40"/>
  <c r="K1614" i="40"/>
  <c r="K1615" i="40"/>
  <c r="K1616" i="40"/>
  <c r="K1617" i="40"/>
  <c r="K1618" i="40"/>
  <c r="K1619" i="40"/>
  <c r="K1620" i="40"/>
  <c r="K1621" i="40"/>
  <c r="K1622" i="40"/>
  <c r="K1623" i="40"/>
  <c r="K1624" i="40"/>
  <c r="K1625" i="40"/>
  <c r="K1626" i="40"/>
  <c r="K1627" i="40"/>
  <c r="K1628" i="40"/>
  <c r="K1629" i="40"/>
  <c r="K1630" i="40"/>
  <c r="K1631" i="40"/>
  <c r="K1632" i="40"/>
  <c r="K1633" i="40"/>
  <c r="K1634" i="40"/>
  <c r="K1635" i="40"/>
  <c r="K1636" i="40"/>
  <c r="K1637" i="40"/>
  <c r="K1638" i="40"/>
  <c r="K1639" i="40"/>
  <c r="K1640" i="40"/>
  <c r="K1641" i="40"/>
  <c r="K1642" i="40"/>
  <c r="K1643" i="40"/>
  <c r="K1644" i="40"/>
  <c r="K1645" i="40"/>
  <c r="K1646" i="40"/>
  <c r="K1647" i="40"/>
  <c r="K1648" i="40"/>
  <c r="K1649" i="40"/>
  <c r="K1650" i="40"/>
  <c r="K1651" i="40"/>
  <c r="K1652" i="40"/>
  <c r="K1653" i="40"/>
  <c r="K1654" i="40"/>
  <c r="K1655" i="40"/>
  <c r="K1656" i="40"/>
  <c r="K1657" i="40"/>
  <c r="K1658" i="40"/>
  <c r="K1659" i="40"/>
  <c r="K1660" i="40"/>
  <c r="K1661" i="40"/>
  <c r="K1662" i="40"/>
  <c r="K1663" i="40"/>
  <c r="K1664" i="40"/>
  <c r="K1665" i="40"/>
  <c r="K1666" i="40"/>
  <c r="K1667" i="40"/>
  <c r="K1668" i="40"/>
  <c r="K1669" i="40"/>
  <c r="K1670" i="40"/>
  <c r="K1671" i="40"/>
  <c r="K1672" i="40"/>
  <c r="K1673" i="40"/>
  <c r="K1674" i="40"/>
  <c r="K1675" i="40"/>
  <c r="K1676" i="40"/>
  <c r="K1677" i="40"/>
  <c r="K1678" i="40"/>
  <c r="K1679" i="40"/>
  <c r="K1680" i="40"/>
  <c r="K1681" i="40"/>
  <c r="K1682" i="40"/>
  <c r="K1683" i="40"/>
  <c r="K1684" i="40"/>
  <c r="K1685" i="40"/>
  <c r="K1686" i="40"/>
  <c r="K1687" i="40"/>
  <c r="K1688" i="40"/>
  <c r="K1689" i="40"/>
  <c r="K1690" i="40"/>
  <c r="K1691" i="40"/>
  <c r="K1692" i="40"/>
  <c r="K1693" i="40"/>
  <c r="K1694" i="40"/>
  <c r="K1695" i="40"/>
  <c r="K1696" i="40"/>
  <c r="K1697" i="40"/>
  <c r="K1698" i="40"/>
  <c r="K1699" i="40"/>
  <c r="K1700" i="40"/>
  <c r="K1701" i="40"/>
  <c r="K1702" i="40"/>
  <c r="K1703" i="40"/>
  <c r="K1704" i="40"/>
  <c r="K1705" i="40"/>
  <c r="K1706" i="40"/>
  <c r="K1707" i="40"/>
  <c r="K1708" i="40"/>
  <c r="K1709" i="40"/>
  <c r="K1710" i="40"/>
  <c r="K1711" i="40"/>
  <c r="K1712" i="40"/>
  <c r="K1713" i="40"/>
  <c r="K1714" i="40"/>
  <c r="K1715" i="40"/>
  <c r="K1716" i="40"/>
  <c r="K1717" i="40"/>
  <c r="K1718" i="40"/>
  <c r="K1719" i="40"/>
  <c r="K1720" i="40"/>
  <c r="K1721" i="40"/>
  <c r="K1722" i="40"/>
  <c r="K1723" i="40"/>
  <c r="K1724" i="40"/>
  <c r="K1725" i="40"/>
  <c r="K1726" i="40"/>
  <c r="K1727" i="40"/>
  <c r="K1728" i="40"/>
  <c r="K1729" i="40"/>
  <c r="K1730" i="40"/>
  <c r="K1731" i="40"/>
  <c r="K1732" i="40"/>
  <c r="K1733" i="40"/>
  <c r="K1734" i="40"/>
  <c r="K1735" i="40"/>
  <c r="K1736" i="40"/>
  <c r="K1737" i="40"/>
  <c r="K1738" i="40"/>
  <c r="K1739" i="40"/>
  <c r="K1740" i="40"/>
  <c r="K1741" i="40"/>
  <c r="K1742" i="40"/>
  <c r="K1743" i="40"/>
  <c r="K1744" i="40"/>
  <c r="K1745" i="40"/>
  <c r="K1746" i="40"/>
  <c r="K1747" i="40"/>
  <c r="K1748" i="40"/>
  <c r="K1749" i="40"/>
  <c r="K1750" i="40"/>
  <c r="K1751" i="40"/>
  <c r="K1752" i="40"/>
  <c r="K1753" i="40"/>
  <c r="K1754" i="40"/>
  <c r="K1755" i="40"/>
  <c r="K1756" i="40"/>
  <c r="K1757" i="40"/>
  <c r="K1758" i="40"/>
  <c r="K1759" i="40"/>
  <c r="K1760" i="40"/>
  <c r="K1761" i="40"/>
  <c r="K1762" i="40"/>
  <c r="K1763" i="40"/>
  <c r="K1764" i="40"/>
  <c r="K1765" i="40"/>
  <c r="K1766" i="40"/>
  <c r="K1767" i="40"/>
  <c r="K1768" i="40"/>
  <c r="K1769" i="40"/>
  <c r="K1770" i="40"/>
  <c r="K1771" i="40"/>
  <c r="K1772" i="40"/>
  <c r="K1773" i="40"/>
  <c r="K1774" i="40"/>
  <c r="K1775" i="40"/>
  <c r="K1776" i="40"/>
  <c r="K1777" i="40"/>
  <c r="K1778" i="40"/>
  <c r="K1779" i="40"/>
  <c r="K1780" i="40"/>
  <c r="K1781" i="40"/>
  <c r="K1782" i="40"/>
  <c r="K1783" i="40"/>
  <c r="K1784" i="40"/>
  <c r="K1785" i="40"/>
  <c r="K1786" i="40"/>
  <c r="K1787" i="40"/>
  <c r="K1788" i="40"/>
  <c r="K1789" i="40"/>
  <c r="K1790" i="40"/>
  <c r="K1791" i="40"/>
  <c r="K1792" i="40"/>
  <c r="K1793" i="40"/>
  <c r="K1794" i="40"/>
  <c r="K1795" i="40"/>
  <c r="K1796" i="40"/>
  <c r="K1797" i="40"/>
  <c r="K1798" i="40"/>
  <c r="K1799" i="40"/>
  <c r="K1800" i="40"/>
  <c r="K1801" i="40"/>
  <c r="K1802" i="40"/>
  <c r="K1803" i="40"/>
  <c r="K1804" i="40"/>
  <c r="K1805" i="40"/>
  <c r="K1806" i="40"/>
  <c r="K1807" i="40"/>
  <c r="K1808" i="40"/>
  <c r="K1809" i="40"/>
  <c r="K1810" i="40"/>
  <c r="K1811" i="40"/>
  <c r="K1812" i="40"/>
  <c r="K1813" i="40"/>
  <c r="K1814" i="40"/>
  <c r="K1815" i="40"/>
  <c r="K1816" i="40"/>
  <c r="K1817" i="40"/>
  <c r="K1818" i="40"/>
  <c r="K1819" i="40"/>
  <c r="K1820" i="40"/>
  <c r="K1821" i="40"/>
  <c r="K1822" i="40"/>
  <c r="K1823" i="40"/>
  <c r="K1824" i="40"/>
  <c r="K1825" i="40"/>
  <c r="K1826" i="40"/>
  <c r="K1827" i="40"/>
  <c r="K1828" i="40"/>
  <c r="K1829" i="40"/>
  <c r="K1830" i="40"/>
  <c r="K1831" i="40"/>
  <c r="K1832" i="40"/>
  <c r="K1833" i="40"/>
  <c r="K1834" i="40"/>
  <c r="K1835" i="40"/>
  <c r="K1836" i="40"/>
  <c r="K1837" i="40"/>
  <c r="K1838" i="40"/>
  <c r="K1839" i="40"/>
  <c r="K1840" i="40"/>
  <c r="K1841" i="40"/>
  <c r="K1842" i="40"/>
  <c r="K1843" i="40"/>
  <c r="K1844" i="40"/>
  <c r="K1845" i="40"/>
  <c r="K1846" i="40"/>
  <c r="K1847" i="40"/>
  <c r="K1848" i="40"/>
  <c r="K1849" i="40"/>
  <c r="K1850" i="40"/>
  <c r="K1851" i="40"/>
  <c r="K1852" i="40"/>
  <c r="K1853" i="40"/>
  <c r="K1854" i="40"/>
  <c r="K1855" i="40"/>
  <c r="K1856" i="40"/>
  <c r="K1857" i="40"/>
  <c r="K1858" i="40"/>
  <c r="K1859" i="40"/>
  <c r="K1860" i="40"/>
  <c r="K1861" i="40"/>
  <c r="K1862" i="40"/>
  <c r="K1863" i="40"/>
  <c r="K1864" i="40"/>
  <c r="K1865" i="40"/>
  <c r="K1866" i="40"/>
  <c r="K1867" i="40"/>
  <c r="K1868" i="40"/>
  <c r="K1869" i="40"/>
  <c r="K1870" i="40"/>
  <c r="K1871" i="40"/>
  <c r="K1872" i="40"/>
  <c r="K1873" i="40"/>
  <c r="K1874" i="40"/>
  <c r="K1875" i="40"/>
  <c r="K1876" i="40"/>
  <c r="K1877" i="40"/>
  <c r="K1878" i="40"/>
  <c r="K1879" i="40"/>
  <c r="K1880" i="40"/>
  <c r="K1881" i="40"/>
  <c r="K1882" i="40"/>
  <c r="K1883" i="40"/>
  <c r="K1884" i="40"/>
  <c r="K1885" i="40"/>
  <c r="K1886" i="40"/>
  <c r="K1887" i="40"/>
  <c r="K1888" i="40"/>
  <c r="K1889" i="40"/>
  <c r="K1890" i="40"/>
  <c r="K1891" i="40"/>
  <c r="K1892" i="40"/>
  <c r="K1893" i="40"/>
  <c r="K1894" i="40"/>
  <c r="K1895" i="40"/>
  <c r="K1896" i="40"/>
  <c r="K1897" i="40"/>
  <c r="K1898" i="40"/>
  <c r="K1899" i="40"/>
  <c r="K1900" i="40"/>
  <c r="K1901" i="40"/>
  <c r="K1902" i="40"/>
  <c r="K1903" i="40"/>
  <c r="K1904" i="40"/>
  <c r="K1905" i="40"/>
  <c r="K1906" i="40"/>
  <c r="K1907" i="40"/>
  <c r="K1908" i="40"/>
  <c r="K1909" i="40"/>
  <c r="K1910" i="40"/>
  <c r="K1911" i="40"/>
  <c r="K1912" i="40"/>
  <c r="K1913" i="40"/>
  <c r="K1914" i="40"/>
  <c r="K1915" i="40"/>
  <c r="K1916" i="40"/>
  <c r="K1917" i="40"/>
  <c r="K1918" i="40"/>
  <c r="K1919" i="40"/>
  <c r="K1920" i="40"/>
  <c r="K1921" i="40"/>
  <c r="K1922" i="40"/>
  <c r="K1923" i="40"/>
  <c r="K1924" i="40"/>
  <c r="K1925" i="40"/>
  <c r="K1926" i="40"/>
  <c r="K1927" i="40"/>
  <c r="K1928" i="40"/>
  <c r="K1929" i="40"/>
  <c r="K1930" i="40"/>
  <c r="K1931" i="40"/>
  <c r="K1932" i="40"/>
  <c r="K1933" i="40"/>
  <c r="K1934" i="40"/>
  <c r="K1935" i="40"/>
  <c r="K1936" i="40"/>
  <c r="K1937" i="40"/>
  <c r="K1938" i="40"/>
  <c r="K1939" i="40"/>
  <c r="K1940" i="40"/>
  <c r="K1941" i="40"/>
  <c r="K1942" i="40"/>
  <c r="K1943" i="40"/>
  <c r="K1944" i="40"/>
  <c r="K1945" i="40"/>
  <c r="K1946" i="40"/>
  <c r="K1947" i="40"/>
  <c r="K1948" i="40"/>
  <c r="K1949" i="40"/>
  <c r="K1950" i="40"/>
  <c r="K1951" i="40"/>
  <c r="K1952" i="40"/>
  <c r="K1953" i="40"/>
  <c r="K1954" i="40"/>
  <c r="K1955" i="40"/>
  <c r="K1956" i="40"/>
  <c r="K1957" i="40"/>
  <c r="K1958" i="40"/>
  <c r="K1959" i="40"/>
  <c r="K1960" i="40"/>
  <c r="K1961" i="40"/>
  <c r="K1962" i="40"/>
  <c r="K1963" i="40"/>
  <c r="K1964" i="40"/>
  <c r="K1965" i="40"/>
  <c r="K1966" i="40"/>
  <c r="K1967" i="40"/>
  <c r="K1968" i="40"/>
  <c r="K1969" i="40"/>
  <c r="K1970" i="40"/>
  <c r="K1971" i="40"/>
  <c r="K1972" i="40"/>
  <c r="K1973" i="40"/>
  <c r="K1974" i="40"/>
  <c r="K1975" i="40"/>
  <c r="K1976" i="40"/>
  <c r="K1977" i="40"/>
  <c r="K1978" i="40"/>
  <c r="K1979" i="40"/>
  <c r="K1980" i="40"/>
  <c r="K1981" i="40"/>
  <c r="K1982" i="40"/>
  <c r="K1983" i="40"/>
  <c r="K1984" i="40"/>
  <c r="K1985" i="40"/>
  <c r="K1986" i="40"/>
  <c r="K1987" i="40"/>
  <c r="K1988" i="40"/>
  <c r="K1989" i="40"/>
  <c r="K1990" i="40"/>
  <c r="K1991" i="40"/>
  <c r="K1992" i="40"/>
  <c r="K1993" i="40"/>
  <c r="K1994" i="40"/>
  <c r="K1995" i="40"/>
  <c r="K1996" i="40"/>
  <c r="K1997" i="40"/>
  <c r="K1998" i="40"/>
  <c r="K1999" i="40"/>
  <c r="K2000" i="40"/>
  <c r="K2001" i="40"/>
  <c r="K2002" i="40"/>
  <c r="K2003" i="40"/>
  <c r="K2004" i="40"/>
  <c r="K2005" i="40"/>
  <c r="K2006" i="40"/>
  <c r="K2007" i="40"/>
  <c r="K2008" i="40"/>
  <c r="K2009" i="40"/>
  <c r="K2010" i="40"/>
  <c r="K2011" i="40"/>
  <c r="K2012" i="40"/>
  <c r="K2013" i="40"/>
  <c r="K2014" i="40"/>
  <c r="K2015" i="40"/>
  <c r="K2016" i="40"/>
  <c r="K2017" i="40"/>
  <c r="K2018" i="40"/>
  <c r="K2019" i="40"/>
  <c r="K2020" i="40"/>
  <c r="K2021" i="40"/>
  <c r="K2022" i="40"/>
  <c r="K2023" i="40"/>
  <c r="K2024" i="40"/>
  <c r="K2025" i="40"/>
  <c r="K2026" i="40"/>
  <c r="K2027" i="40"/>
  <c r="K2028" i="40"/>
  <c r="K2029" i="40"/>
  <c r="K2030" i="40"/>
  <c r="K2031" i="40"/>
  <c r="K2032" i="40"/>
  <c r="K2033" i="40"/>
  <c r="K2034" i="40"/>
  <c r="K2035" i="40"/>
  <c r="K2036" i="40"/>
  <c r="K2037" i="40"/>
  <c r="K2038" i="40"/>
  <c r="K2039" i="40"/>
  <c r="K2040" i="40"/>
  <c r="K2041" i="40"/>
  <c r="K2042" i="40"/>
  <c r="K2043" i="40"/>
  <c r="K2044" i="40"/>
  <c r="K2045" i="40"/>
  <c r="K2046" i="40"/>
  <c r="K2047" i="40"/>
  <c r="K2048" i="40"/>
  <c r="K2049" i="40"/>
  <c r="K2050" i="40"/>
  <c r="K2051" i="40"/>
  <c r="K2052" i="40"/>
  <c r="K2053" i="40"/>
  <c r="K2054" i="40"/>
  <c r="K2055" i="40"/>
  <c r="K2056" i="40"/>
  <c r="K2057" i="40"/>
  <c r="K2058" i="40"/>
  <c r="K2059" i="40"/>
  <c r="K2060" i="40"/>
  <c r="K2061" i="40"/>
  <c r="K2062" i="40"/>
  <c r="K2063" i="40"/>
  <c r="K2064" i="40"/>
  <c r="K2065" i="40"/>
  <c r="K2066" i="40"/>
  <c r="K2067" i="40"/>
  <c r="K2068" i="40"/>
  <c r="K2069" i="40"/>
  <c r="K2070" i="40"/>
  <c r="K2071" i="40"/>
  <c r="K2072" i="40"/>
  <c r="K2073" i="40"/>
  <c r="K2074" i="40"/>
  <c r="K2075" i="40"/>
  <c r="K2076" i="40"/>
  <c r="K2077" i="40"/>
  <c r="K2078" i="40"/>
  <c r="K2079" i="40"/>
  <c r="K2080" i="40"/>
  <c r="K2081" i="40"/>
  <c r="K2082" i="40"/>
  <c r="K2083" i="40"/>
  <c r="K2084" i="40"/>
  <c r="K2085" i="40"/>
  <c r="K2086" i="40"/>
  <c r="K2087" i="40"/>
  <c r="K2088" i="40"/>
  <c r="K2089" i="40"/>
  <c r="K2090" i="40"/>
  <c r="K2091" i="40"/>
  <c r="K2092" i="40"/>
  <c r="K2093" i="40"/>
  <c r="K2094" i="40"/>
  <c r="K2095" i="40"/>
  <c r="K2096" i="40"/>
  <c r="K2097" i="40"/>
  <c r="K2098" i="40"/>
  <c r="K2099" i="40"/>
  <c r="K2100" i="40"/>
  <c r="K2101" i="40"/>
  <c r="K2102" i="40"/>
  <c r="K2103" i="40"/>
  <c r="K2104" i="40"/>
  <c r="K2105" i="40"/>
  <c r="K2106" i="40"/>
  <c r="K2107" i="40"/>
  <c r="K2108" i="40"/>
  <c r="K2109" i="40"/>
  <c r="K2110" i="40"/>
  <c r="K2111" i="40"/>
  <c r="K2112" i="40"/>
  <c r="K2113" i="40"/>
  <c r="K2114" i="40"/>
  <c r="K2115" i="40"/>
  <c r="K2116" i="40"/>
  <c r="K2117" i="40"/>
  <c r="K2118" i="40"/>
  <c r="K2119" i="40"/>
  <c r="K2120" i="40"/>
  <c r="K2121" i="40"/>
  <c r="K2122" i="40"/>
  <c r="K2123" i="40"/>
  <c r="K2124" i="40"/>
  <c r="K2125" i="40"/>
  <c r="K2126" i="40"/>
  <c r="K2127" i="40"/>
  <c r="K2128" i="40"/>
  <c r="K2129" i="40"/>
  <c r="K2130" i="40"/>
  <c r="K2131" i="40"/>
  <c r="K2132" i="40"/>
  <c r="K2133" i="40"/>
  <c r="K2134" i="40"/>
  <c r="K2135" i="40"/>
  <c r="K2136" i="40"/>
  <c r="K2137" i="40"/>
  <c r="K2138" i="40"/>
  <c r="K2139" i="40"/>
  <c r="K2140" i="40"/>
  <c r="K2141" i="40"/>
  <c r="K2142" i="40"/>
  <c r="K2143" i="40"/>
  <c r="K2144" i="40"/>
  <c r="K2145" i="40"/>
  <c r="K2146" i="40"/>
  <c r="K2147" i="40"/>
  <c r="K2148" i="40"/>
  <c r="K2149" i="40"/>
  <c r="K2150" i="40"/>
  <c r="K2151" i="40"/>
  <c r="K2152" i="40"/>
  <c r="K2153" i="40"/>
  <c r="K2154" i="40"/>
  <c r="K2155" i="40"/>
  <c r="K2156" i="40"/>
  <c r="G5" i="24"/>
  <c r="G6" i="24"/>
  <c r="G7" i="24"/>
  <c r="G8" i="24"/>
  <c r="G9" i="24"/>
  <c r="G10" i="24"/>
  <c r="G11" i="24"/>
  <c r="G12" i="24"/>
  <c r="G13" i="24"/>
  <c r="G14" i="24"/>
  <c r="G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G87" i="24"/>
  <c r="G88" i="24"/>
  <c r="G89" i="24"/>
  <c r="G90" i="24"/>
  <c r="G91" i="24"/>
  <c r="G92" i="24"/>
  <c r="G93" i="24"/>
  <c r="G94" i="24"/>
  <c r="G95" i="24"/>
  <c r="G96" i="24"/>
  <c r="G97" i="24"/>
  <c r="G98" i="24"/>
  <c r="G99" i="24"/>
  <c r="G100" i="24"/>
  <c r="G101" i="24"/>
  <c r="G102" i="24"/>
  <c r="G103" i="24"/>
  <c r="G104" i="24"/>
  <c r="G105" i="24"/>
  <c r="G106" i="24"/>
  <c r="G107" i="24"/>
  <c r="G108" i="24"/>
  <c r="G109" i="24"/>
  <c r="G110" i="24"/>
  <c r="G111" i="24"/>
  <c r="G112" i="24"/>
  <c r="G113" i="24"/>
  <c r="G114" i="24"/>
  <c r="G115" i="24"/>
  <c r="G116" i="24"/>
  <c r="G117" i="24"/>
  <c r="G118" i="24"/>
  <c r="G119" i="24"/>
  <c r="G120" i="24"/>
  <c r="G121" i="24"/>
  <c r="G122" i="24"/>
  <c r="G123" i="24"/>
  <c r="G124" i="24"/>
  <c r="G125" i="24"/>
  <c r="G126" i="24"/>
  <c r="G127" i="24"/>
  <c r="G128" i="24"/>
  <c r="G129" i="24"/>
  <c r="G130" i="24"/>
  <c r="G131" i="24"/>
  <c r="G132" i="24"/>
  <c r="G133" i="24"/>
  <c r="G134" i="24"/>
  <c r="G135" i="24"/>
  <c r="G136" i="24"/>
  <c r="G137" i="24"/>
  <c r="G138" i="24"/>
  <c r="G139" i="24"/>
  <c r="G140" i="24"/>
  <c r="G141" i="24"/>
  <c r="G142" i="24"/>
  <c r="G143" i="24"/>
  <c r="G144" i="24"/>
  <c r="G145" i="24"/>
  <c r="G146" i="24"/>
  <c r="G147" i="24"/>
  <c r="G148" i="24"/>
  <c r="G149" i="24"/>
  <c r="G150" i="24"/>
  <c r="G151" i="24"/>
  <c r="G152" i="24"/>
  <c r="G153" i="24"/>
  <c r="G154" i="24"/>
  <c r="G155" i="24"/>
  <c r="G156" i="24"/>
  <c r="G157" i="24"/>
  <c r="G158" i="24"/>
  <c r="G159" i="24"/>
  <c r="G160" i="24"/>
  <c r="G161" i="24"/>
  <c r="G162" i="24"/>
  <c r="G163" i="24"/>
  <c r="G164" i="24"/>
  <c r="G165" i="24"/>
  <c r="G166" i="24"/>
  <c r="G167" i="24"/>
  <c r="G168" i="24"/>
  <c r="G169" i="24"/>
  <c r="G170" i="24"/>
  <c r="G171" i="24"/>
  <c r="G172" i="24"/>
  <c r="G173" i="24"/>
  <c r="G174" i="24"/>
  <c r="G175" i="24"/>
  <c r="G176" i="24"/>
  <c r="G177" i="24"/>
  <c r="G178" i="24"/>
  <c r="G179" i="24"/>
  <c r="G180" i="24"/>
  <c r="G181" i="24"/>
  <c r="G182" i="24"/>
  <c r="G183" i="24"/>
  <c r="G184" i="24"/>
  <c r="G185" i="24"/>
  <c r="G186" i="24"/>
  <c r="G187" i="24"/>
  <c r="G188" i="24"/>
  <c r="G189" i="24"/>
  <c r="G190" i="24"/>
  <c r="G191" i="24"/>
  <c r="G192" i="24"/>
  <c r="G193" i="24"/>
  <c r="G194" i="24"/>
  <c r="G195" i="24"/>
  <c r="G196" i="24"/>
  <c r="G197" i="24"/>
  <c r="G198" i="24"/>
  <c r="G199" i="24"/>
  <c r="G200" i="24"/>
  <c r="G201" i="24"/>
  <c r="G202" i="24"/>
  <c r="G203" i="24"/>
  <c r="G204" i="24"/>
  <c r="G205" i="24"/>
  <c r="G206" i="24"/>
  <c r="G207" i="24"/>
  <c r="G208" i="24"/>
  <c r="G209" i="24"/>
  <c r="G210" i="24"/>
  <c r="G211" i="24"/>
  <c r="G212" i="24"/>
  <c r="G213" i="24"/>
  <c r="G214" i="24"/>
  <c r="G215" i="24"/>
  <c r="G216" i="24"/>
  <c r="G217" i="24"/>
  <c r="G218" i="24"/>
  <c r="G219" i="24"/>
  <c r="G220" i="24"/>
  <c r="G221" i="24"/>
  <c r="G222" i="24"/>
  <c r="G223" i="24"/>
  <c r="G224" i="24"/>
  <c r="G225" i="24"/>
  <c r="G226" i="24"/>
  <c r="G227" i="24"/>
  <c r="G228" i="24"/>
  <c r="G229" i="24"/>
  <c r="G230" i="24"/>
  <c r="G231" i="24"/>
  <c r="G232" i="24"/>
  <c r="G233" i="24"/>
  <c r="G234" i="24"/>
  <c r="G235" i="24"/>
  <c r="G236" i="24"/>
  <c r="G237" i="24"/>
  <c r="G238" i="24"/>
  <c r="G239" i="24"/>
  <c r="G240" i="24"/>
  <c r="G241" i="24"/>
  <c r="G242" i="24"/>
  <c r="G243" i="24"/>
  <c r="G244" i="24"/>
  <c r="G245" i="24"/>
  <c r="G246" i="24"/>
  <c r="G247" i="24"/>
  <c r="G248" i="24"/>
  <c r="G249" i="24"/>
  <c r="G250" i="24"/>
  <c r="G251" i="24"/>
  <c r="G252" i="24"/>
  <c r="G253" i="24"/>
  <c r="G254" i="24"/>
  <c r="G255" i="24"/>
  <c r="G256" i="24"/>
  <c r="G257" i="24"/>
  <c r="G258" i="24"/>
  <c r="G259" i="24"/>
  <c r="G260" i="24"/>
  <c r="G261" i="24"/>
  <c r="G262" i="24"/>
  <c r="G263" i="24"/>
  <c r="G264" i="24"/>
  <c r="G265" i="24"/>
  <c r="G266" i="24"/>
  <c r="G267" i="24"/>
  <c r="G268" i="24"/>
  <c r="G269" i="24"/>
  <c r="G270" i="24"/>
  <c r="G271" i="24"/>
  <c r="G272" i="24"/>
  <c r="G273" i="24"/>
  <c r="G274" i="24"/>
  <c r="G275" i="24"/>
  <c r="G276" i="24"/>
  <c r="G277" i="24"/>
  <c r="G278" i="24"/>
  <c r="G279" i="24"/>
  <c r="G280" i="24"/>
  <c r="G281" i="24"/>
  <c r="G282" i="24"/>
  <c r="G283" i="24"/>
  <c r="G284" i="24"/>
  <c r="G285" i="24"/>
  <c r="G286" i="24"/>
  <c r="G287" i="24"/>
  <c r="G288" i="24"/>
  <c r="G289" i="24"/>
  <c r="G290" i="24"/>
  <c r="G291" i="24"/>
  <c r="G292" i="24"/>
  <c r="G293" i="24"/>
  <c r="G294" i="24"/>
  <c r="G295" i="24"/>
  <c r="G296" i="24"/>
  <c r="G297" i="24"/>
  <c r="G298" i="24"/>
  <c r="G299" i="24"/>
  <c r="G300" i="24"/>
  <c r="G301" i="24"/>
  <c r="G302" i="24"/>
  <c r="G303" i="24"/>
  <c r="G304" i="24"/>
  <c r="G305" i="24"/>
  <c r="G306" i="24"/>
  <c r="G307" i="24"/>
  <c r="G308" i="24"/>
  <c r="G309" i="24"/>
  <c r="G310" i="24"/>
  <c r="G311" i="24"/>
  <c r="G312" i="24"/>
  <c r="G313" i="24"/>
  <c r="G314" i="24"/>
  <c r="G315" i="24"/>
  <c r="G316" i="24"/>
  <c r="G317" i="24"/>
  <c r="G318" i="24"/>
  <c r="G319" i="24"/>
  <c r="G320" i="24"/>
  <c r="G321" i="24"/>
  <c r="G322" i="24"/>
  <c r="G323" i="24"/>
  <c r="G324" i="24"/>
  <c r="G325" i="24"/>
  <c r="G326" i="24"/>
  <c r="G327" i="24"/>
  <c r="G328" i="24"/>
  <c r="G329" i="24"/>
  <c r="G330" i="24"/>
  <c r="G331" i="24"/>
  <c r="G332" i="24"/>
  <c r="G333" i="24"/>
  <c r="G334" i="24"/>
  <c r="G335" i="24"/>
  <c r="G336" i="24"/>
  <c r="G337" i="24"/>
  <c r="G338" i="24"/>
  <c r="G339" i="24"/>
  <c r="G340" i="24"/>
  <c r="G341" i="24"/>
  <c r="G342" i="24"/>
  <c r="G343" i="24"/>
  <c r="G344" i="24"/>
  <c r="G345" i="24"/>
  <c r="G346" i="24"/>
  <c r="G347" i="24"/>
  <c r="G348" i="24"/>
  <c r="G349" i="24"/>
  <c r="G350" i="24"/>
  <c r="G351" i="24"/>
  <c r="G352" i="24"/>
  <c r="G353" i="24"/>
  <c r="G354" i="24"/>
  <c r="G355" i="24"/>
  <c r="G356" i="24"/>
  <c r="G357" i="24"/>
  <c r="G358" i="24"/>
  <c r="G359" i="24"/>
  <c r="G360" i="24"/>
  <c r="G361" i="24"/>
  <c r="G362" i="24"/>
  <c r="G363" i="24"/>
  <c r="G364" i="24"/>
  <c r="G365" i="24"/>
  <c r="G366" i="24"/>
  <c r="G367" i="24"/>
  <c r="G368" i="24"/>
  <c r="G369" i="24"/>
  <c r="G370" i="24"/>
  <c r="G371" i="24"/>
  <c r="G372" i="24"/>
  <c r="G373" i="24"/>
  <c r="G374" i="24"/>
  <c r="G375" i="24"/>
  <c r="G376" i="24"/>
  <c r="G377" i="24"/>
  <c r="G378" i="24"/>
  <c r="G379" i="24"/>
  <c r="G380" i="24"/>
  <c r="G381" i="24"/>
  <c r="G382" i="24"/>
  <c r="G383" i="24"/>
  <c r="G384" i="24"/>
  <c r="G385" i="24"/>
  <c r="G386" i="24"/>
  <c r="G387" i="24"/>
  <c r="G388" i="24"/>
  <c r="G389" i="24"/>
  <c r="G390" i="24"/>
  <c r="G391" i="24"/>
  <c r="G392" i="24"/>
  <c r="G393" i="24"/>
  <c r="G394" i="24"/>
  <c r="G395" i="24"/>
  <c r="G396" i="24"/>
  <c r="G397" i="24"/>
  <c r="G398" i="24"/>
  <c r="G399" i="24"/>
  <c r="G400" i="24"/>
  <c r="G401" i="24"/>
  <c r="G402" i="24"/>
  <c r="G403" i="24"/>
  <c r="G404" i="24"/>
  <c r="G405" i="24"/>
  <c r="G406" i="24"/>
  <c r="G407" i="24"/>
  <c r="G408" i="24"/>
  <c r="G409" i="24"/>
  <c r="G410" i="24"/>
  <c r="G411" i="24"/>
  <c r="G412" i="24"/>
  <c r="G413" i="24"/>
  <c r="G414" i="24"/>
  <c r="G415" i="24"/>
  <c r="G416" i="24"/>
  <c r="G417" i="24"/>
  <c r="G418" i="24"/>
  <c r="G419" i="24"/>
  <c r="G420" i="24"/>
  <c r="G421" i="24"/>
  <c r="G422" i="24"/>
  <c r="G423" i="24"/>
  <c r="G424" i="24"/>
  <c r="G425" i="24"/>
  <c r="G426" i="24"/>
  <c r="G427" i="24"/>
  <c r="G428" i="24"/>
  <c r="G429" i="24"/>
  <c r="G430" i="24"/>
  <c r="G431" i="24"/>
  <c r="G432" i="24"/>
  <c r="G433" i="24"/>
  <c r="G434" i="24"/>
  <c r="G435" i="24"/>
  <c r="G436" i="24"/>
  <c r="G437" i="24"/>
  <c r="G438" i="24"/>
  <c r="G439" i="24"/>
  <c r="G440" i="24"/>
  <c r="G441" i="24"/>
  <c r="G442" i="24"/>
  <c r="G443" i="24"/>
  <c r="G444" i="24"/>
  <c r="G445" i="24"/>
  <c r="G446" i="24"/>
  <c r="G447" i="24"/>
  <c r="G448" i="24"/>
  <c r="G449" i="24"/>
  <c r="G450" i="24"/>
  <c r="G451" i="24"/>
  <c r="G452" i="24"/>
  <c r="G453" i="24"/>
  <c r="G454" i="24"/>
  <c r="G455" i="24"/>
  <c r="G456" i="24"/>
  <c r="G457" i="24"/>
  <c r="G458" i="24"/>
  <c r="G459" i="24"/>
  <c r="G460" i="24"/>
  <c r="G461" i="24"/>
  <c r="G462" i="24"/>
  <c r="G463" i="24"/>
  <c r="G464" i="24"/>
  <c r="G465" i="24"/>
  <c r="G466" i="24"/>
  <c r="G467" i="24"/>
  <c r="G468" i="24"/>
  <c r="G469" i="24"/>
  <c r="G470" i="24"/>
  <c r="G471" i="24"/>
  <c r="G472" i="24"/>
  <c r="G473" i="24"/>
  <c r="G474" i="24"/>
  <c r="G475" i="24"/>
  <c r="G476" i="24"/>
  <c r="G477" i="24"/>
  <c r="G478" i="24"/>
  <c r="G479" i="24"/>
  <c r="G480" i="24"/>
  <c r="G481" i="24"/>
  <c r="G482" i="24"/>
  <c r="G483" i="24"/>
  <c r="G484" i="24"/>
  <c r="G485" i="24"/>
  <c r="G486" i="24"/>
  <c r="G487" i="24"/>
  <c r="G488" i="24"/>
  <c r="G489" i="24"/>
  <c r="G490" i="24"/>
  <c r="G491" i="24"/>
  <c r="G492" i="24"/>
  <c r="G493" i="24"/>
  <c r="G494" i="24"/>
  <c r="G495" i="24"/>
  <c r="G496" i="24"/>
  <c r="G497" i="24"/>
  <c r="G498" i="24"/>
  <c r="G499" i="24"/>
  <c r="G500" i="24"/>
  <c r="G501" i="24"/>
  <c r="G502" i="24"/>
  <c r="G503" i="24"/>
  <c r="G504" i="24"/>
  <c r="G505" i="24"/>
  <c r="G506" i="24"/>
  <c r="G507" i="24"/>
  <c r="G508" i="24"/>
  <c r="G509" i="24"/>
  <c r="G510" i="24"/>
  <c r="G511" i="24"/>
  <c r="G512" i="24"/>
  <c r="G513" i="24"/>
  <c r="G514" i="24"/>
  <c r="G515" i="24"/>
  <c r="G516" i="24"/>
  <c r="G517" i="24"/>
  <c r="G518" i="24"/>
  <c r="G519" i="24"/>
  <c r="G520" i="24"/>
  <c r="G521" i="24"/>
  <c r="G522" i="24"/>
  <c r="G523" i="24"/>
  <c r="G524" i="24"/>
  <c r="G525" i="24"/>
  <c r="G526" i="24"/>
  <c r="G527" i="24"/>
  <c r="G528" i="24"/>
  <c r="G529" i="24"/>
  <c r="G530" i="24"/>
  <c r="G531" i="24"/>
  <c r="G532" i="24"/>
  <c r="G533" i="24"/>
  <c r="G534" i="24"/>
  <c r="G535" i="24"/>
  <c r="G536" i="24"/>
  <c r="G537" i="24"/>
  <c r="G538" i="24"/>
  <c r="G539" i="24"/>
  <c r="G540" i="24"/>
  <c r="G541" i="24"/>
  <c r="G542" i="24"/>
  <c r="G543" i="24"/>
  <c r="G544" i="24"/>
  <c r="G545" i="24"/>
  <c r="G546" i="24"/>
  <c r="G547" i="24"/>
  <c r="G548" i="24"/>
  <c r="G549" i="24"/>
  <c r="G550" i="24"/>
  <c r="G551" i="24"/>
  <c r="G552" i="24"/>
  <c r="G553" i="24"/>
  <c r="G554" i="24"/>
  <c r="G555" i="24"/>
  <c r="G556" i="24"/>
  <c r="G557" i="24"/>
  <c r="G558" i="24"/>
  <c r="G559" i="24"/>
  <c r="G560" i="24"/>
  <c r="G561" i="24"/>
  <c r="G562" i="24"/>
  <c r="G563" i="24"/>
  <c r="G564" i="24"/>
  <c r="G565" i="24"/>
  <c r="G566" i="24"/>
  <c r="G567" i="24"/>
  <c r="G568" i="24"/>
  <c r="G569" i="24"/>
  <c r="G570" i="24"/>
  <c r="G571" i="24"/>
  <c r="G572" i="24"/>
  <c r="G573" i="24"/>
  <c r="G574" i="24"/>
  <c r="G575" i="24"/>
  <c r="G576" i="24"/>
  <c r="G577" i="24"/>
  <c r="G578" i="24"/>
  <c r="G579" i="24"/>
  <c r="G580" i="24"/>
  <c r="G581" i="24"/>
  <c r="G582" i="24"/>
  <c r="G583" i="24"/>
  <c r="G584" i="24"/>
  <c r="G585" i="24"/>
  <c r="G586" i="24"/>
  <c r="G587" i="24"/>
  <c r="G588" i="24"/>
  <c r="G589" i="24"/>
  <c r="G590" i="24"/>
  <c r="G591" i="24"/>
  <c r="G592" i="24"/>
  <c r="G593" i="24"/>
  <c r="G594" i="24"/>
  <c r="G595" i="24"/>
  <c r="G596" i="24"/>
  <c r="G597" i="24"/>
  <c r="G598" i="24"/>
  <c r="G599" i="24"/>
  <c r="G600" i="24"/>
  <c r="G601" i="24"/>
  <c r="G602" i="24"/>
  <c r="G603" i="24"/>
  <c r="G604" i="24"/>
  <c r="G605" i="24"/>
  <c r="G606" i="24"/>
  <c r="G607" i="24"/>
  <c r="G608" i="24"/>
  <c r="G609" i="24"/>
  <c r="G610" i="24"/>
  <c r="G611" i="24"/>
  <c r="G612" i="24"/>
  <c r="G613" i="24"/>
  <c r="G614" i="24"/>
  <c r="G615" i="24"/>
  <c r="G616" i="24"/>
  <c r="G617" i="24"/>
  <c r="G618" i="24"/>
  <c r="G619" i="24"/>
  <c r="G620" i="24"/>
  <c r="G621" i="24"/>
  <c r="G622" i="24"/>
  <c r="G623" i="24"/>
  <c r="G624" i="24"/>
  <c r="G625" i="24"/>
  <c r="G626" i="24"/>
  <c r="G627" i="24"/>
  <c r="G628" i="24"/>
  <c r="G629" i="24"/>
  <c r="G630" i="24"/>
  <c r="G631" i="24"/>
  <c r="G632" i="24"/>
  <c r="G633" i="24"/>
  <c r="G634" i="24"/>
  <c r="G635" i="24"/>
  <c r="G636" i="24"/>
  <c r="G637" i="24"/>
  <c r="G638" i="24"/>
  <c r="G639" i="24"/>
  <c r="G640" i="24"/>
  <c r="G641" i="24"/>
  <c r="G642" i="24"/>
  <c r="G643" i="24"/>
  <c r="G644" i="24"/>
  <c r="G645" i="24"/>
  <c r="G646" i="24"/>
  <c r="G647" i="24"/>
  <c r="G648" i="24"/>
  <c r="G649" i="24"/>
  <c r="G650" i="24"/>
  <c r="G651" i="24"/>
  <c r="G652" i="24"/>
  <c r="G653" i="24"/>
  <c r="G654" i="24"/>
  <c r="G655" i="24"/>
  <c r="G656" i="24"/>
  <c r="G657" i="24"/>
  <c r="G658" i="24"/>
  <c r="G659" i="24"/>
  <c r="G660" i="24"/>
  <c r="G661" i="24"/>
  <c r="G662" i="24"/>
  <c r="G663" i="24"/>
  <c r="G664" i="24"/>
  <c r="G665" i="24"/>
  <c r="G666" i="24"/>
  <c r="G667" i="24"/>
  <c r="G668" i="24"/>
  <c r="G669" i="24"/>
  <c r="G670" i="24"/>
  <c r="G671" i="24"/>
  <c r="G672" i="24"/>
  <c r="G673" i="24"/>
  <c r="G674" i="24"/>
  <c r="G675" i="24"/>
  <c r="G676" i="24"/>
  <c r="G677" i="24"/>
  <c r="G678" i="24"/>
  <c r="G679" i="24"/>
  <c r="G680" i="24"/>
  <c r="G681" i="24"/>
  <c r="G682" i="24"/>
  <c r="G683" i="24"/>
  <c r="G684" i="24"/>
  <c r="G685" i="24"/>
  <c r="G686" i="24"/>
  <c r="G687" i="24"/>
  <c r="G688" i="24"/>
  <c r="G689" i="24"/>
  <c r="G690" i="24"/>
  <c r="G691" i="24"/>
  <c r="G692" i="24"/>
  <c r="G693" i="24"/>
  <c r="G694" i="24"/>
  <c r="G695" i="24"/>
  <c r="G696" i="24"/>
  <c r="G697" i="24"/>
  <c r="G698" i="24"/>
  <c r="G699" i="24"/>
  <c r="G700" i="24"/>
  <c r="G701" i="24"/>
  <c r="G702" i="24"/>
  <c r="G703" i="24"/>
  <c r="G704" i="24"/>
  <c r="G705" i="24"/>
  <c r="G706" i="24"/>
  <c r="G707" i="24"/>
  <c r="G708" i="24"/>
  <c r="G709" i="24"/>
  <c r="G710" i="24"/>
  <c r="G711" i="24"/>
  <c r="G712" i="24"/>
  <c r="G713" i="24"/>
  <c r="G714" i="24"/>
  <c r="G715" i="24"/>
  <c r="G716" i="24"/>
  <c r="G717" i="24"/>
  <c r="G718" i="24"/>
  <c r="G719" i="24"/>
  <c r="G720" i="24"/>
  <c r="G721" i="24"/>
  <c r="G722" i="24"/>
  <c r="G723" i="24"/>
  <c r="G724" i="24"/>
  <c r="G725" i="24"/>
  <c r="G726" i="24"/>
  <c r="G727" i="24"/>
  <c r="G728" i="24"/>
  <c r="G729" i="24"/>
  <c r="G730" i="24"/>
  <c r="G731" i="24"/>
  <c r="G732" i="24"/>
  <c r="G733" i="24"/>
  <c r="G734" i="24"/>
  <c r="G735" i="24"/>
  <c r="G736" i="24"/>
  <c r="G737" i="24"/>
  <c r="G738" i="24"/>
  <c r="G739" i="24"/>
  <c r="G740" i="24"/>
  <c r="G741" i="24"/>
  <c r="G742" i="24"/>
  <c r="G743" i="24"/>
  <c r="G744" i="24"/>
  <c r="G745" i="24"/>
  <c r="G746" i="24"/>
  <c r="G747" i="24"/>
  <c r="G748" i="24"/>
  <c r="G749" i="24"/>
  <c r="G750" i="24"/>
  <c r="G751" i="24"/>
  <c r="G752" i="24"/>
  <c r="G753" i="24"/>
  <c r="G754" i="24"/>
  <c r="G755" i="24"/>
  <c r="G756" i="24"/>
  <c r="G757" i="24"/>
  <c r="G758" i="24"/>
  <c r="G759" i="24"/>
  <c r="G760" i="24"/>
  <c r="G761" i="24"/>
  <c r="G762" i="24"/>
  <c r="G763" i="24"/>
  <c r="G764" i="24"/>
  <c r="G765" i="24"/>
  <c r="G766" i="24"/>
  <c r="G767" i="24"/>
  <c r="G768" i="24"/>
  <c r="G769" i="24"/>
  <c r="G770" i="24"/>
  <c r="G771" i="24"/>
  <c r="G772" i="24"/>
  <c r="G773" i="24"/>
  <c r="G774" i="24"/>
  <c r="G775" i="24"/>
  <c r="G776" i="24"/>
  <c r="G777" i="24"/>
  <c r="G778" i="24"/>
  <c r="G779" i="24"/>
  <c r="G780" i="24"/>
  <c r="G781" i="24"/>
  <c r="G782" i="24"/>
  <c r="G783" i="24"/>
  <c r="G784" i="24"/>
  <c r="G785" i="24"/>
  <c r="G786" i="24"/>
  <c r="G787" i="24"/>
  <c r="G788" i="24"/>
  <c r="G789" i="24"/>
  <c r="G790" i="24"/>
  <c r="G791" i="24"/>
  <c r="G792" i="24"/>
  <c r="G793" i="24"/>
  <c r="G794" i="24"/>
  <c r="G795" i="24"/>
  <c r="G796" i="24"/>
  <c r="G797" i="24"/>
  <c r="G798" i="24"/>
  <c r="G799" i="24"/>
  <c r="G800" i="24"/>
  <c r="G801" i="24"/>
  <c r="G802" i="24"/>
  <c r="G803" i="24"/>
  <c r="G804" i="24"/>
  <c r="G805" i="24"/>
  <c r="G806" i="24"/>
  <c r="G807" i="24"/>
  <c r="G808" i="24"/>
  <c r="G809" i="24"/>
  <c r="G810" i="24"/>
  <c r="G811" i="24"/>
  <c r="G812" i="24"/>
  <c r="G813" i="24"/>
  <c r="G814" i="24"/>
  <c r="G815" i="24"/>
  <c r="G816" i="24"/>
  <c r="G817" i="24"/>
  <c r="G818" i="24"/>
  <c r="G819" i="24"/>
  <c r="G820" i="24"/>
  <c r="G821" i="24"/>
  <c r="G822" i="24"/>
  <c r="G823" i="24"/>
  <c r="G824" i="24"/>
  <c r="G825" i="24"/>
  <c r="G826" i="24"/>
  <c r="G827" i="24"/>
  <c r="G828" i="24"/>
  <c r="G829" i="24"/>
  <c r="G830" i="24"/>
  <c r="G831" i="24"/>
  <c r="G832" i="24"/>
  <c r="G833" i="24"/>
  <c r="G834" i="24"/>
  <c r="G835" i="24"/>
  <c r="G836" i="24"/>
  <c r="G837" i="24"/>
  <c r="G838" i="24"/>
  <c r="G839" i="24"/>
  <c r="G840" i="24"/>
  <c r="G841" i="24"/>
  <c r="G842" i="24"/>
  <c r="G843" i="24"/>
  <c r="G844" i="24"/>
  <c r="G845" i="24"/>
  <c r="G846" i="24"/>
  <c r="G847" i="24"/>
  <c r="G848" i="24"/>
  <c r="G849" i="24"/>
  <c r="G850" i="24"/>
  <c r="G851" i="24"/>
  <c r="G852" i="24"/>
  <c r="G853" i="24"/>
  <c r="G854" i="24"/>
  <c r="G855" i="24"/>
  <c r="G856" i="24"/>
  <c r="G857" i="24"/>
  <c r="G858" i="24"/>
  <c r="G859" i="24"/>
  <c r="G860" i="24"/>
  <c r="G861" i="24"/>
  <c r="G862" i="24"/>
  <c r="G863" i="24"/>
  <c r="G864" i="24"/>
  <c r="G865" i="24"/>
  <c r="G866" i="24"/>
  <c r="G867" i="24"/>
  <c r="G868" i="24"/>
  <c r="G869" i="24"/>
  <c r="G870" i="24"/>
  <c r="G871" i="24"/>
  <c r="G872" i="24"/>
  <c r="G873" i="24"/>
  <c r="G874" i="24"/>
  <c r="G875" i="24"/>
  <c r="G876" i="24"/>
  <c r="G877" i="24"/>
  <c r="G878" i="24"/>
  <c r="G879" i="24"/>
  <c r="G880" i="24"/>
  <c r="G881" i="24"/>
  <c r="G882" i="24"/>
  <c r="G883" i="24"/>
  <c r="G884" i="24"/>
  <c r="G885" i="24"/>
  <c r="G886" i="24"/>
  <c r="G887" i="24"/>
  <c r="G888" i="24"/>
  <c r="G889" i="24"/>
  <c r="G890" i="24"/>
  <c r="G891" i="24"/>
  <c r="G892" i="24"/>
  <c r="G893" i="24"/>
  <c r="G894" i="24"/>
  <c r="G895" i="24"/>
  <c r="G896" i="24"/>
  <c r="G897" i="24"/>
  <c r="G898" i="24"/>
  <c r="G899" i="24"/>
  <c r="G900" i="24"/>
  <c r="G901" i="24"/>
  <c r="G902" i="24"/>
  <c r="G903" i="24"/>
  <c r="G904" i="24"/>
  <c r="G905" i="24"/>
  <c r="G906" i="24"/>
  <c r="G907" i="24"/>
  <c r="G908" i="24"/>
  <c r="G909" i="24"/>
  <c r="G910" i="24"/>
  <c r="G911" i="24"/>
  <c r="G912" i="24"/>
  <c r="G913" i="24"/>
  <c r="G914" i="24"/>
  <c r="G915" i="24"/>
  <c r="G916" i="24"/>
  <c r="G917" i="24"/>
  <c r="G918" i="24"/>
  <c r="G919" i="24"/>
  <c r="G920" i="24"/>
  <c r="G921" i="24"/>
  <c r="G922" i="24"/>
  <c r="G923" i="24"/>
  <c r="G924" i="24"/>
  <c r="G925" i="24"/>
  <c r="G926" i="24"/>
  <c r="G927" i="24"/>
  <c r="G928" i="24"/>
  <c r="G929" i="24"/>
  <c r="G930" i="24"/>
  <c r="G931" i="24"/>
  <c r="G932" i="24"/>
  <c r="G933" i="24"/>
  <c r="G934" i="24"/>
  <c r="G935" i="24"/>
  <c r="G936" i="24"/>
  <c r="G937" i="24"/>
  <c r="G938" i="24"/>
  <c r="G939" i="24"/>
  <c r="G940" i="24"/>
  <c r="G941" i="24"/>
  <c r="G942" i="24"/>
  <c r="G943" i="24"/>
  <c r="G944" i="24"/>
  <c r="G945" i="24"/>
  <c r="G946" i="24"/>
  <c r="G947" i="24"/>
  <c r="G948" i="24"/>
  <c r="G949" i="24"/>
  <c r="G950" i="24"/>
  <c r="G951" i="24"/>
  <c r="G952" i="24"/>
  <c r="G953" i="24"/>
  <c r="G954" i="24"/>
  <c r="G955" i="24"/>
  <c r="G956" i="24"/>
  <c r="G957" i="24"/>
  <c r="G958" i="24"/>
  <c r="G959" i="24"/>
  <c r="G960" i="24"/>
  <c r="G961" i="24"/>
  <c r="G962" i="24"/>
  <c r="G963" i="24"/>
  <c r="G964" i="24"/>
  <c r="G965" i="24"/>
  <c r="G966" i="24"/>
  <c r="G967" i="24"/>
  <c r="G968" i="24"/>
  <c r="G969" i="24"/>
  <c r="G970" i="24"/>
  <c r="G971" i="24"/>
  <c r="G972" i="24"/>
  <c r="G973" i="24"/>
  <c r="G974" i="24"/>
  <c r="G975" i="24"/>
  <c r="G976" i="24"/>
  <c r="G977" i="24"/>
  <c r="G978" i="24"/>
  <c r="G979" i="24"/>
  <c r="G980" i="24"/>
  <c r="G981" i="24"/>
  <c r="G982" i="24"/>
  <c r="G983" i="24"/>
  <c r="G984" i="24"/>
  <c r="G985" i="24"/>
  <c r="G986" i="24"/>
  <c r="G987" i="24"/>
  <c r="G988" i="24"/>
  <c r="G989" i="24"/>
  <c r="G990" i="24"/>
  <c r="G991" i="24"/>
  <c r="G992" i="24"/>
  <c r="G993" i="24"/>
  <c r="G994" i="24"/>
  <c r="G995" i="24"/>
  <c r="G996" i="24"/>
  <c r="G997" i="24"/>
  <c r="G998" i="24"/>
  <c r="G999" i="24"/>
  <c r="G1000" i="24"/>
  <c r="G1001" i="24"/>
  <c r="G1002" i="24"/>
  <c r="G1003" i="24"/>
  <c r="G1004" i="24"/>
  <c r="G1005" i="24"/>
  <c r="G1006" i="24"/>
  <c r="G1007" i="24"/>
  <c r="G1008" i="24"/>
  <c r="G1009" i="24"/>
  <c r="G1010" i="24"/>
  <c r="G1011" i="24"/>
  <c r="G1012" i="24"/>
  <c r="G1013" i="24"/>
  <c r="G1014" i="24"/>
  <c r="G1015" i="24"/>
  <c r="G1016" i="24"/>
  <c r="G1017" i="24"/>
  <c r="G1018" i="24"/>
  <c r="G1019" i="24"/>
  <c r="G1020" i="24"/>
  <c r="G1021" i="24"/>
  <c r="G1022" i="24"/>
  <c r="G1023" i="24"/>
  <c r="G1024" i="24"/>
  <c r="G1025" i="24"/>
  <c r="G1026" i="24"/>
  <c r="G1027" i="24"/>
  <c r="G1028" i="24"/>
  <c r="G1029" i="24"/>
  <c r="G1030" i="24"/>
  <c r="G1031" i="24"/>
  <c r="G1032" i="24"/>
  <c r="G1033" i="24"/>
  <c r="G1034" i="24"/>
  <c r="G1035" i="24"/>
  <c r="G1036" i="24"/>
  <c r="G1037" i="24"/>
  <c r="G1038" i="24"/>
  <c r="G1039" i="24"/>
  <c r="G1040" i="24"/>
  <c r="G1041" i="24"/>
  <c r="G1042" i="24"/>
  <c r="G1043" i="24"/>
  <c r="G1044" i="24"/>
  <c r="G1045" i="24"/>
  <c r="G1046" i="24"/>
  <c r="G1047" i="24"/>
  <c r="G1048" i="24"/>
  <c r="G1049" i="24"/>
  <c r="G1050" i="24"/>
  <c r="G1051" i="24"/>
  <c r="G1052" i="24"/>
  <c r="G1053" i="24"/>
  <c r="G1054" i="24"/>
  <c r="G1055" i="24"/>
  <c r="G1056" i="24"/>
  <c r="G1057" i="24"/>
  <c r="G1058" i="24"/>
  <c r="G1059" i="24"/>
  <c r="G1060" i="24"/>
  <c r="G1061" i="24"/>
  <c r="G1062" i="24"/>
  <c r="G1063" i="24"/>
  <c r="G1064" i="24"/>
  <c r="G1065" i="24"/>
  <c r="G1066" i="24"/>
  <c r="G1067" i="24"/>
  <c r="G1068" i="24"/>
  <c r="G1069" i="24"/>
  <c r="G1070" i="24"/>
  <c r="G1071" i="24"/>
  <c r="G1072" i="24"/>
  <c r="G1073" i="24"/>
  <c r="G1074" i="24"/>
  <c r="G1075" i="24"/>
  <c r="G1076" i="24"/>
  <c r="G1077" i="24"/>
  <c r="G1078" i="24"/>
  <c r="G1079" i="24"/>
  <c r="G1080" i="24"/>
  <c r="G1081" i="24"/>
  <c r="G1082" i="24"/>
  <c r="G1083" i="24"/>
  <c r="G1084" i="24"/>
  <c r="G1085" i="24"/>
  <c r="G1086" i="24"/>
  <c r="G1087" i="24"/>
  <c r="G1088" i="24"/>
  <c r="G1089" i="24"/>
  <c r="G1090" i="24"/>
  <c r="G1091" i="24"/>
  <c r="G1092" i="24"/>
  <c r="G1093" i="24"/>
  <c r="G1094" i="24"/>
  <c r="G1095" i="24"/>
  <c r="G1096" i="24"/>
  <c r="G1097" i="24"/>
  <c r="G1098" i="24"/>
  <c r="G1099" i="24"/>
  <c r="G1100" i="24"/>
  <c r="G1101" i="24"/>
  <c r="G1102" i="24"/>
  <c r="G1103" i="24"/>
  <c r="G1104" i="24"/>
  <c r="G1105" i="24"/>
  <c r="G1106" i="24"/>
  <c r="G1107" i="24"/>
  <c r="G1108" i="24"/>
  <c r="G1109" i="24"/>
  <c r="G1110" i="24"/>
  <c r="G1111" i="24"/>
  <c r="G1112" i="24"/>
  <c r="G1113" i="24"/>
  <c r="G1114" i="24"/>
  <c r="G1115" i="24"/>
  <c r="G1116" i="24"/>
  <c r="G1117" i="24"/>
  <c r="G1118" i="24"/>
  <c r="G1119" i="24"/>
  <c r="G1120" i="24"/>
  <c r="G1121" i="24"/>
  <c r="G1122" i="24"/>
  <c r="G1123" i="24"/>
  <c r="G1124" i="24"/>
  <c r="G1125" i="24"/>
  <c r="G1126" i="24"/>
  <c r="G1127" i="24"/>
  <c r="G1128" i="24"/>
  <c r="G1129" i="24"/>
  <c r="G1130" i="24"/>
  <c r="G1131" i="24"/>
  <c r="G1132" i="24"/>
  <c r="G1133" i="24"/>
  <c r="G1134" i="24"/>
  <c r="G1135" i="24"/>
  <c r="G1136" i="24"/>
  <c r="G1137" i="24"/>
  <c r="G1138" i="24"/>
  <c r="G1139" i="24"/>
  <c r="G1140" i="24"/>
  <c r="G1141" i="24"/>
  <c r="G1142" i="24"/>
  <c r="G1143" i="24"/>
  <c r="G1144" i="24"/>
  <c r="G1145" i="24"/>
  <c r="G1146" i="24"/>
  <c r="G1147" i="24"/>
  <c r="G1148" i="24"/>
  <c r="G1149" i="24"/>
  <c r="G1150" i="24"/>
  <c r="G1151" i="24"/>
  <c r="G1152" i="24"/>
  <c r="G1153" i="24"/>
  <c r="G1154" i="24"/>
  <c r="G1155" i="24"/>
  <c r="G1156" i="24"/>
  <c r="G1157" i="24"/>
  <c r="G1158" i="24"/>
  <c r="G1159" i="24"/>
  <c r="G1160" i="24"/>
  <c r="G1161" i="24"/>
  <c r="G1162" i="24"/>
  <c r="G1163" i="24"/>
  <c r="G1164" i="24"/>
  <c r="G1165" i="24"/>
  <c r="G1166" i="24"/>
  <c r="G1167" i="24"/>
  <c r="G1168" i="24"/>
  <c r="G1169" i="24"/>
  <c r="G1170" i="24"/>
  <c r="G1171" i="24"/>
  <c r="G1172" i="24"/>
  <c r="G1173" i="24"/>
  <c r="G1174" i="24"/>
  <c r="G1175" i="24"/>
  <c r="G1176" i="24"/>
  <c r="G1177" i="24"/>
  <c r="G1178" i="24"/>
  <c r="G1179" i="24"/>
  <c r="G1180" i="24"/>
  <c r="G1181" i="24"/>
  <c r="G1182" i="24"/>
  <c r="G1183" i="24"/>
  <c r="G1184" i="24"/>
  <c r="G1185" i="24"/>
  <c r="G1186" i="24"/>
  <c r="G1187" i="24"/>
  <c r="G1188" i="24"/>
  <c r="G1189" i="24"/>
  <c r="G1190" i="24"/>
  <c r="G1191" i="24"/>
  <c r="G1192" i="24"/>
  <c r="G1193" i="24"/>
  <c r="G1194" i="24"/>
  <c r="G1195" i="24"/>
  <c r="G1196" i="24"/>
  <c r="G1197" i="24"/>
  <c r="G1198" i="24"/>
  <c r="G1199" i="24"/>
  <c r="G1200" i="24"/>
  <c r="G1201" i="24"/>
  <c r="G1202" i="24"/>
  <c r="G1203" i="24"/>
  <c r="G1204" i="24"/>
  <c r="G1205" i="24"/>
  <c r="G1206" i="24"/>
  <c r="G1207" i="24"/>
  <c r="G1208" i="24"/>
  <c r="G1209" i="24"/>
  <c r="G1210" i="24"/>
  <c r="G1211" i="24"/>
  <c r="G1212" i="24"/>
  <c r="G1213" i="24"/>
  <c r="G1214" i="24"/>
  <c r="G1215" i="24"/>
  <c r="G1216" i="24"/>
  <c r="G1217" i="24"/>
  <c r="G1218" i="24"/>
  <c r="G1219" i="24"/>
  <c r="G1220" i="24"/>
  <c r="G1221" i="24"/>
  <c r="G1222" i="24"/>
  <c r="G1223" i="24"/>
  <c r="G1224" i="24"/>
  <c r="G1225" i="24"/>
  <c r="G1226" i="24"/>
  <c r="G1227" i="24"/>
  <c r="G1228" i="24"/>
  <c r="G1229" i="24"/>
  <c r="G1230" i="24"/>
  <c r="G1231" i="24"/>
  <c r="G1232" i="24"/>
  <c r="G1233" i="24"/>
  <c r="G1234" i="24"/>
  <c r="G1235" i="24"/>
  <c r="G1236" i="24"/>
  <c r="G1237" i="24"/>
  <c r="G1238" i="24"/>
  <c r="G1239" i="24"/>
  <c r="G1240" i="24"/>
  <c r="G1241" i="24"/>
  <c r="G1242" i="24"/>
  <c r="G1243" i="24"/>
  <c r="G1244" i="24"/>
  <c r="G1245" i="24"/>
  <c r="G1246" i="24"/>
  <c r="G1247" i="24"/>
  <c r="G1248" i="24"/>
  <c r="G1249" i="24"/>
  <c r="G1250" i="24"/>
  <c r="G1251" i="24"/>
  <c r="G1252" i="24"/>
  <c r="G1253" i="24"/>
  <c r="G1254" i="24"/>
  <c r="G1255" i="24"/>
  <c r="G1256" i="24"/>
  <c r="G1257" i="24"/>
  <c r="G1258" i="24"/>
  <c r="G1259" i="24"/>
  <c r="G1260" i="24"/>
  <c r="G1261" i="24"/>
  <c r="G1262" i="24"/>
  <c r="G1263" i="24"/>
  <c r="G1264" i="24"/>
  <c r="G1265" i="24"/>
  <c r="G1266" i="24"/>
  <c r="G1267" i="24"/>
  <c r="G1268" i="24"/>
  <c r="G1269" i="24"/>
  <c r="G1270" i="24"/>
  <c r="G1271" i="24"/>
  <c r="G1272" i="24"/>
  <c r="G1273" i="24"/>
  <c r="G1274" i="24"/>
  <c r="G1275" i="24"/>
  <c r="G1276" i="24"/>
  <c r="G1277" i="24"/>
  <c r="G1278" i="24"/>
  <c r="G1279" i="24"/>
  <c r="G1280" i="24"/>
  <c r="G1281" i="24"/>
  <c r="G1282" i="24"/>
  <c r="G1283" i="24"/>
  <c r="G1284" i="24"/>
  <c r="G1285" i="24"/>
  <c r="G1286" i="24"/>
  <c r="G1287" i="24"/>
  <c r="G1288" i="24"/>
  <c r="G1289" i="24"/>
  <c r="G1290" i="24"/>
  <c r="G1291" i="24"/>
  <c r="G1292" i="24"/>
  <c r="G1293" i="24"/>
  <c r="G1294" i="24"/>
  <c r="G1295" i="24"/>
  <c r="G1296" i="24"/>
  <c r="G1297" i="24"/>
  <c r="G1298" i="24"/>
  <c r="G1299" i="24"/>
  <c r="G1300" i="24"/>
  <c r="G1301" i="24"/>
  <c r="G1302" i="24"/>
  <c r="G1303" i="24"/>
  <c r="G1304" i="24"/>
  <c r="G1305" i="24"/>
  <c r="G1306" i="24"/>
  <c r="G1307" i="24"/>
  <c r="G1308" i="24"/>
  <c r="G1309" i="24"/>
  <c r="G1310" i="24"/>
  <c r="G1311" i="24"/>
  <c r="G1312" i="24"/>
  <c r="G1313" i="24"/>
  <c r="G1314" i="24"/>
  <c r="G1315" i="24"/>
  <c r="G1316" i="24"/>
  <c r="G1317" i="24"/>
  <c r="G1318" i="24"/>
  <c r="G1319" i="24"/>
  <c r="G1320" i="24"/>
  <c r="G1321" i="24"/>
  <c r="G1322" i="24"/>
  <c r="G1323" i="24"/>
  <c r="G1324" i="24"/>
  <c r="G1325" i="24"/>
  <c r="G1326" i="24"/>
  <c r="G1327" i="24"/>
  <c r="G1328" i="24"/>
  <c r="G1329" i="24"/>
  <c r="G1330" i="24"/>
  <c r="G1331" i="24"/>
  <c r="G1332" i="24"/>
  <c r="G1333" i="24"/>
  <c r="G1334" i="24"/>
  <c r="G1335" i="24"/>
  <c r="G1336" i="24"/>
  <c r="G1337" i="24"/>
  <c r="G1338" i="24"/>
  <c r="G1339" i="24"/>
  <c r="G1340" i="24"/>
  <c r="G1341" i="24"/>
  <c r="G1342" i="24"/>
  <c r="G1343" i="24"/>
  <c r="G1344" i="24"/>
  <c r="G1345" i="24"/>
  <c r="G1346" i="24"/>
  <c r="G1347" i="24"/>
  <c r="G1348" i="24"/>
  <c r="G1349" i="24"/>
  <c r="G1350" i="24"/>
  <c r="G1351" i="24"/>
  <c r="G1352" i="24"/>
  <c r="G1353" i="24"/>
  <c r="G1354" i="24"/>
  <c r="G1355" i="24"/>
  <c r="G1356" i="24"/>
  <c r="G1357" i="24"/>
  <c r="G1358" i="24"/>
  <c r="G1359" i="24"/>
  <c r="G1360" i="24"/>
  <c r="G1361" i="24"/>
  <c r="G1362" i="24"/>
  <c r="G1363" i="24"/>
  <c r="G1364" i="24"/>
  <c r="G1365" i="24"/>
  <c r="G1366" i="24"/>
  <c r="G1367" i="24"/>
  <c r="G1368" i="24"/>
  <c r="G1369" i="24"/>
  <c r="G1370" i="24"/>
  <c r="G1371" i="24"/>
  <c r="G1372" i="24"/>
  <c r="G1373" i="24"/>
  <c r="G1374" i="24"/>
  <c r="G1375" i="24"/>
  <c r="G1376" i="24"/>
  <c r="G1377" i="24"/>
  <c r="G1378" i="24"/>
  <c r="G1379" i="24"/>
  <c r="G1380" i="24"/>
  <c r="G1381" i="24"/>
  <c r="G1382" i="24"/>
  <c r="G1383" i="24"/>
  <c r="G1384" i="24"/>
  <c r="G1385" i="24"/>
  <c r="G1386" i="24"/>
  <c r="G1387" i="24"/>
  <c r="G1388" i="24"/>
  <c r="G1389" i="24"/>
  <c r="G1390" i="24"/>
  <c r="G1391" i="24"/>
  <c r="G1392" i="24"/>
  <c r="G1393" i="24"/>
  <c r="G1394" i="24"/>
  <c r="G1395" i="24"/>
  <c r="G1396" i="24"/>
  <c r="G1397" i="24"/>
  <c r="G1398" i="24"/>
  <c r="G1399" i="24"/>
  <c r="G1400" i="24"/>
  <c r="G1401" i="24"/>
  <c r="G1402" i="24"/>
  <c r="G1403" i="24"/>
  <c r="G1404" i="24"/>
  <c r="G1405" i="24"/>
  <c r="G1406" i="24"/>
  <c r="G1407" i="24"/>
  <c r="G1408" i="24"/>
  <c r="G1409" i="24"/>
  <c r="G1410" i="24"/>
  <c r="G1411" i="24"/>
  <c r="G1412" i="24"/>
  <c r="G1413" i="24"/>
  <c r="G1414" i="24"/>
  <c r="G1415" i="24"/>
  <c r="G1416" i="24"/>
  <c r="G1417" i="24"/>
  <c r="G1418" i="24"/>
  <c r="G1419" i="24"/>
  <c r="G1420" i="24"/>
  <c r="G1421" i="24"/>
  <c r="G1422" i="24"/>
  <c r="G1423" i="24"/>
  <c r="G1424" i="24"/>
  <c r="G1425" i="24"/>
  <c r="G1426" i="24"/>
  <c r="G1427" i="24"/>
  <c r="G1428" i="24"/>
  <c r="G1429" i="24"/>
  <c r="G1430" i="24"/>
  <c r="G1431" i="24"/>
  <c r="G1432" i="24"/>
  <c r="G1433" i="24"/>
  <c r="G1434" i="24"/>
  <c r="G1435" i="24"/>
  <c r="G1436" i="24"/>
  <c r="G1437" i="24"/>
  <c r="G1438" i="24"/>
  <c r="G1439" i="24"/>
  <c r="G1440" i="24"/>
  <c r="G1441" i="24"/>
  <c r="G1442" i="24"/>
  <c r="G1443" i="24"/>
  <c r="G1444" i="24"/>
  <c r="G1445" i="24"/>
  <c r="G1446" i="24"/>
  <c r="G1447" i="24"/>
  <c r="G1448" i="24"/>
  <c r="G1449" i="24"/>
  <c r="G1450" i="24"/>
  <c r="G1451" i="24"/>
  <c r="G1452" i="24"/>
  <c r="G1453" i="24"/>
  <c r="G1454" i="24"/>
  <c r="G1455" i="24"/>
  <c r="G1456" i="24"/>
  <c r="G1457" i="24"/>
  <c r="G1458" i="24"/>
  <c r="G1459" i="24"/>
  <c r="G1460" i="24"/>
  <c r="G1461" i="24"/>
  <c r="G1462" i="24"/>
  <c r="G1463" i="24"/>
  <c r="G1464" i="24"/>
  <c r="G1465" i="24"/>
  <c r="G1466" i="24"/>
  <c r="G1467" i="24"/>
  <c r="G1468" i="24"/>
  <c r="G1469" i="24"/>
  <c r="G1470" i="24"/>
  <c r="G1471" i="24"/>
  <c r="G1472" i="24"/>
  <c r="G1473" i="24"/>
  <c r="G1474" i="24"/>
  <c r="G1475" i="24"/>
  <c r="G1476" i="24"/>
  <c r="G1477" i="24"/>
  <c r="G1478" i="24"/>
  <c r="G1479" i="24"/>
  <c r="G1480" i="24"/>
  <c r="G1481" i="24"/>
  <c r="G1482" i="24"/>
  <c r="G1483" i="24"/>
  <c r="G1484" i="24"/>
  <c r="G1485" i="24"/>
  <c r="G1486" i="24"/>
  <c r="G1487" i="24"/>
  <c r="G1488" i="24"/>
  <c r="G1489" i="24"/>
  <c r="G1490" i="24"/>
  <c r="G1491" i="24"/>
  <c r="G1492" i="24"/>
  <c r="G1493" i="24"/>
  <c r="G1494" i="24"/>
  <c r="G1495" i="24"/>
  <c r="G1496" i="24"/>
  <c r="G1497" i="24"/>
  <c r="G1498" i="24"/>
  <c r="G1499" i="24"/>
  <c r="G1500" i="24"/>
  <c r="G1501" i="24"/>
  <c r="G1502" i="24"/>
  <c r="G1503" i="24"/>
  <c r="G1504" i="24"/>
  <c r="G1505" i="24"/>
  <c r="G1506" i="24"/>
  <c r="G1507" i="24"/>
  <c r="G1508" i="24"/>
  <c r="G1509" i="24"/>
  <c r="G1510" i="24"/>
  <c r="G1511" i="24"/>
  <c r="G1512" i="24"/>
  <c r="G1513" i="24"/>
  <c r="G1514" i="24"/>
  <c r="G1515" i="24"/>
  <c r="G1516" i="24"/>
  <c r="G1517" i="24"/>
  <c r="G1518" i="24"/>
  <c r="G1519" i="24"/>
  <c r="G1520" i="24"/>
  <c r="G1521" i="24"/>
  <c r="G1522" i="24"/>
  <c r="G1523" i="24"/>
  <c r="G1524" i="24"/>
  <c r="G1525" i="24"/>
  <c r="G1526" i="24"/>
  <c r="G1527" i="24"/>
  <c r="G1528" i="24"/>
  <c r="G1529" i="24"/>
  <c r="G1530" i="24"/>
  <c r="G1531" i="24"/>
  <c r="G1532" i="24"/>
  <c r="G1533" i="24"/>
  <c r="G1534" i="24"/>
  <c r="G1535" i="24"/>
  <c r="G1536" i="24"/>
  <c r="G1537" i="24"/>
  <c r="G1538" i="24"/>
  <c r="G1539" i="24"/>
  <c r="G1540" i="24"/>
  <c r="G1541" i="24"/>
  <c r="G1542" i="24"/>
  <c r="G1543" i="24"/>
  <c r="G1544" i="24"/>
  <c r="G1545" i="24"/>
  <c r="G1546" i="24"/>
  <c r="G1547" i="24"/>
  <c r="G1548" i="24"/>
  <c r="G1549" i="24"/>
  <c r="G1550" i="24"/>
  <c r="G1551" i="24"/>
  <c r="G1552" i="24"/>
  <c r="G1553" i="24"/>
  <c r="G1554" i="24"/>
  <c r="G1555" i="24"/>
  <c r="G1556" i="24"/>
  <c r="G1557" i="24"/>
  <c r="G1558" i="24"/>
  <c r="G1559" i="24"/>
  <c r="G1560" i="24"/>
  <c r="G1561" i="24"/>
  <c r="G1562" i="24"/>
  <c r="G1563" i="24"/>
  <c r="G1564" i="24"/>
  <c r="G1565" i="24"/>
  <c r="G1566" i="24"/>
  <c r="G1567" i="24"/>
  <c r="G1568" i="24"/>
  <c r="G1569" i="24"/>
  <c r="G1570" i="24"/>
  <c r="G1571" i="24"/>
  <c r="G1572" i="24"/>
  <c r="G1573" i="24"/>
  <c r="G1574" i="24"/>
  <c r="G1575" i="24"/>
  <c r="G1576" i="24"/>
  <c r="G1577" i="24"/>
  <c r="G1578" i="24"/>
  <c r="G1579" i="24"/>
  <c r="G1580" i="24"/>
  <c r="G1581" i="24"/>
  <c r="G1582" i="24"/>
  <c r="G1583" i="24"/>
  <c r="G1584" i="24"/>
  <c r="G1585" i="24"/>
  <c r="G1586" i="24"/>
  <c r="G1587" i="24"/>
  <c r="G1588" i="24"/>
  <c r="G1589" i="24"/>
  <c r="G1590" i="24"/>
  <c r="G1591" i="24"/>
  <c r="G1592" i="24"/>
  <c r="G1593" i="24"/>
  <c r="G1594" i="24"/>
  <c r="G1595" i="24"/>
  <c r="G1596" i="24"/>
  <c r="G1597" i="24"/>
  <c r="G1598" i="24"/>
  <c r="G1599" i="24"/>
  <c r="G1600" i="24"/>
  <c r="G1601" i="24"/>
  <c r="G1602" i="24"/>
  <c r="G1603" i="24"/>
  <c r="G1604" i="24"/>
  <c r="G1605" i="24"/>
  <c r="G1606" i="24"/>
  <c r="G1607" i="24"/>
  <c r="G1608" i="24"/>
  <c r="G1609" i="24"/>
  <c r="G1610" i="24"/>
  <c r="G1611" i="24"/>
  <c r="G1612" i="24"/>
  <c r="G1613" i="24"/>
  <c r="G1614" i="24"/>
  <c r="G1615" i="24"/>
  <c r="G1616" i="24"/>
  <c r="G1617" i="24"/>
  <c r="G1618" i="24"/>
  <c r="G1619" i="24"/>
  <c r="G1620" i="24"/>
  <c r="G1621" i="24"/>
  <c r="G1622" i="24"/>
  <c r="G1623" i="24"/>
  <c r="G1624" i="24"/>
  <c r="G1625" i="24"/>
  <c r="G1626" i="24"/>
  <c r="G1627" i="24"/>
  <c r="G1628" i="24"/>
  <c r="G1629" i="24"/>
  <c r="G1630" i="24"/>
  <c r="G1631" i="24"/>
  <c r="G1632" i="24"/>
  <c r="G1633" i="24"/>
  <c r="G1634" i="24"/>
  <c r="G1635" i="24"/>
  <c r="G1636" i="24"/>
  <c r="G1637" i="24"/>
  <c r="G1638" i="24"/>
  <c r="G1639" i="24"/>
  <c r="G1640" i="24"/>
  <c r="G1641" i="24"/>
  <c r="G1642" i="24"/>
  <c r="G1643" i="24"/>
  <c r="G1644" i="24"/>
  <c r="G1645" i="24"/>
  <c r="G1646" i="24"/>
  <c r="G1647" i="24"/>
  <c r="G1648" i="24"/>
  <c r="G1649" i="24"/>
  <c r="G1650" i="24"/>
  <c r="G1651" i="24"/>
  <c r="G1652" i="24"/>
  <c r="G1653" i="24"/>
  <c r="G1654" i="24"/>
  <c r="G1655" i="24"/>
  <c r="G1656" i="24"/>
  <c r="G1657" i="24"/>
  <c r="G1658" i="24"/>
  <c r="G1659" i="24"/>
  <c r="G1660" i="24"/>
  <c r="G1661" i="24"/>
  <c r="G1662" i="24"/>
  <c r="G1663" i="24"/>
  <c r="G1664" i="24"/>
  <c r="G1665" i="24"/>
  <c r="G1666" i="24"/>
  <c r="G1667" i="24"/>
  <c r="G1668" i="24"/>
  <c r="G1669" i="24"/>
  <c r="G1670" i="24"/>
  <c r="G1671" i="24"/>
  <c r="G1672" i="24"/>
  <c r="G1673" i="24"/>
  <c r="G1674" i="24"/>
  <c r="G1675" i="24"/>
  <c r="G1676" i="24"/>
  <c r="G1677" i="24"/>
  <c r="G1678" i="24"/>
  <c r="G1679" i="24"/>
  <c r="G1680" i="24"/>
  <c r="G1681" i="24"/>
  <c r="G1682" i="24"/>
  <c r="G1683" i="24"/>
  <c r="G1684" i="24"/>
  <c r="G1685" i="24"/>
  <c r="G1686" i="24"/>
  <c r="G1687" i="24"/>
  <c r="G1688" i="24"/>
  <c r="G1689" i="24"/>
  <c r="G1690" i="24"/>
  <c r="G1691" i="24"/>
  <c r="G1692" i="24"/>
  <c r="G1693" i="24"/>
  <c r="G1694" i="24"/>
  <c r="G1695" i="24"/>
  <c r="G1696" i="24"/>
  <c r="G1697" i="24"/>
  <c r="G1698" i="24"/>
  <c r="G1699" i="24"/>
  <c r="G1700" i="24"/>
  <c r="G1701" i="24"/>
  <c r="G1702" i="24"/>
  <c r="G1703" i="24"/>
  <c r="G1704" i="24"/>
  <c r="G1705" i="24"/>
  <c r="G1706" i="24"/>
  <c r="G1707" i="24"/>
  <c r="G1708" i="24"/>
  <c r="G1709" i="24"/>
  <c r="G1710" i="24"/>
  <c r="G1711" i="24"/>
  <c r="G1712" i="24"/>
  <c r="G1713" i="24"/>
  <c r="G1714" i="24"/>
  <c r="G1715" i="24"/>
  <c r="G1716" i="24"/>
  <c r="G1717" i="24"/>
  <c r="G1718" i="24"/>
  <c r="G1719" i="24"/>
  <c r="G1720" i="24"/>
  <c r="G1721" i="24"/>
  <c r="G1722" i="24"/>
  <c r="G1723" i="24"/>
  <c r="G1724" i="24"/>
  <c r="G1725" i="24"/>
  <c r="G1726" i="24"/>
  <c r="G1727" i="24"/>
  <c r="G1728" i="24"/>
  <c r="G1729" i="24"/>
  <c r="G1730" i="24"/>
  <c r="G1731" i="24"/>
  <c r="G1732" i="24"/>
  <c r="G1733" i="24"/>
  <c r="G1734" i="24"/>
  <c r="G1735" i="24"/>
  <c r="G1736" i="24"/>
  <c r="G1737" i="24"/>
  <c r="G1738" i="24"/>
  <c r="G1739" i="24"/>
  <c r="G1740" i="24"/>
  <c r="G1741" i="24"/>
  <c r="G1742" i="24"/>
  <c r="G1743" i="24"/>
  <c r="G1744" i="24"/>
  <c r="G1745" i="24"/>
  <c r="G1746" i="24"/>
  <c r="G1747" i="24"/>
  <c r="G1748" i="24"/>
  <c r="G1749" i="24"/>
  <c r="G1750" i="24"/>
  <c r="G1751" i="24"/>
  <c r="G1752" i="24"/>
  <c r="G1753" i="24"/>
  <c r="G1754" i="24"/>
  <c r="G1755" i="24"/>
  <c r="G1756" i="24"/>
  <c r="G1757" i="24"/>
  <c r="G1758" i="24"/>
  <c r="G1759" i="24"/>
  <c r="G1760" i="24"/>
  <c r="G1761" i="24"/>
  <c r="G1762" i="24"/>
  <c r="G1763" i="24"/>
  <c r="G1764" i="24"/>
  <c r="G1765" i="24"/>
  <c r="G1766" i="24"/>
  <c r="G1767" i="24"/>
  <c r="G1768" i="24"/>
  <c r="G1769" i="24"/>
  <c r="G1770" i="24"/>
  <c r="G1771" i="24"/>
  <c r="G1772" i="24"/>
  <c r="G1773" i="24"/>
  <c r="G1774" i="24"/>
  <c r="G1775" i="24"/>
  <c r="G1776" i="24"/>
  <c r="G1777" i="24"/>
  <c r="G1778" i="24"/>
  <c r="G1779" i="24"/>
  <c r="G1780" i="24"/>
  <c r="G1781" i="24"/>
  <c r="G1782" i="24"/>
  <c r="G1783" i="24"/>
  <c r="G1784" i="24"/>
  <c r="G1785" i="24"/>
  <c r="G1786" i="24"/>
  <c r="G1787" i="24"/>
  <c r="G1788" i="24"/>
  <c r="G1789" i="24"/>
  <c r="G1790" i="24"/>
  <c r="G1791" i="24"/>
  <c r="G1792" i="24"/>
  <c r="G1793" i="24"/>
  <c r="G1794" i="24"/>
  <c r="G1795" i="24"/>
  <c r="G1796" i="24"/>
  <c r="G1797" i="24"/>
  <c r="G1798" i="24"/>
  <c r="G1799" i="24"/>
  <c r="G1800" i="24"/>
  <c r="G1801" i="24"/>
  <c r="G1802" i="24"/>
  <c r="G1803" i="24"/>
  <c r="G1804" i="24"/>
  <c r="G1805" i="24"/>
  <c r="G1806" i="24"/>
  <c r="G1807" i="24"/>
  <c r="G1808" i="24"/>
  <c r="G1809" i="24"/>
  <c r="G1810" i="24"/>
  <c r="G1811" i="24"/>
  <c r="G1812" i="24"/>
  <c r="G1813" i="24"/>
  <c r="G1814" i="24"/>
  <c r="G1815" i="24"/>
  <c r="G1816" i="24"/>
  <c r="G1817" i="24"/>
  <c r="G1818" i="24"/>
  <c r="G1819" i="24"/>
  <c r="G1820" i="24"/>
  <c r="G1821" i="24"/>
  <c r="G1822" i="24"/>
  <c r="G1823" i="24"/>
  <c r="G1824" i="24"/>
  <c r="G1825" i="24"/>
  <c r="G1826" i="24"/>
  <c r="G1827" i="24"/>
  <c r="G1828" i="24"/>
  <c r="G1829" i="24"/>
  <c r="G1830" i="24"/>
  <c r="G1831" i="24"/>
  <c r="G1832" i="24"/>
  <c r="G1833" i="24"/>
  <c r="G1834" i="24"/>
  <c r="G1835" i="24"/>
  <c r="G1836" i="24"/>
  <c r="G1837" i="24"/>
  <c r="G1838" i="24"/>
  <c r="G1839" i="24"/>
  <c r="G1840" i="24"/>
  <c r="G1841" i="24"/>
  <c r="G1842" i="24"/>
  <c r="G1843" i="24"/>
  <c r="G1844" i="24"/>
  <c r="G1845" i="24"/>
  <c r="G1846" i="24"/>
  <c r="G1847" i="24"/>
  <c r="G1848" i="24"/>
  <c r="G1849" i="24"/>
  <c r="G1850" i="24"/>
  <c r="G1851" i="24"/>
  <c r="G1852" i="24"/>
  <c r="G1853" i="24"/>
  <c r="G1854" i="24"/>
  <c r="G1855" i="24"/>
  <c r="G1856" i="24"/>
  <c r="G1857" i="24"/>
  <c r="G1858" i="24"/>
  <c r="G1859" i="24"/>
  <c r="G1860" i="24"/>
  <c r="G1861" i="24"/>
  <c r="G1862" i="24"/>
  <c r="G1863" i="24"/>
  <c r="G1864" i="24"/>
  <c r="G1865" i="24"/>
  <c r="G1866" i="24"/>
  <c r="G1867" i="24"/>
  <c r="G1868" i="24"/>
  <c r="G1869" i="24"/>
  <c r="G1870" i="24"/>
  <c r="G1871" i="24"/>
  <c r="G1872" i="24"/>
  <c r="G1873" i="24"/>
  <c r="G1874" i="24"/>
  <c r="G1875" i="24"/>
  <c r="G1876" i="24"/>
  <c r="G1877" i="24"/>
  <c r="G1878" i="24"/>
  <c r="G1879" i="24"/>
  <c r="G1880" i="24"/>
  <c r="G1881" i="24"/>
  <c r="G1882" i="24"/>
  <c r="G1883" i="24"/>
  <c r="G1884" i="24"/>
  <c r="G1885" i="24"/>
  <c r="G1886" i="24"/>
  <c r="G1887" i="24"/>
  <c r="G1888" i="24"/>
  <c r="G1889" i="24"/>
  <c r="G1890" i="24"/>
  <c r="G1891" i="24"/>
  <c r="G1892" i="24"/>
  <c r="G1893" i="24"/>
  <c r="G1894" i="24"/>
  <c r="G1895" i="24"/>
  <c r="G1896" i="24"/>
  <c r="G1897" i="24"/>
  <c r="G1898" i="24"/>
  <c r="G1899" i="24"/>
  <c r="G1900" i="24"/>
  <c r="G1901" i="24"/>
  <c r="G1902" i="24"/>
  <c r="G1903" i="24"/>
  <c r="G1904" i="24"/>
  <c r="G1905" i="24"/>
  <c r="G1906" i="24"/>
  <c r="G1907" i="24"/>
  <c r="G1908" i="24"/>
  <c r="G1909" i="24"/>
  <c r="G1910" i="24"/>
  <c r="G1911" i="24"/>
  <c r="G1912" i="24"/>
  <c r="G1913" i="24"/>
  <c r="G1914" i="24"/>
  <c r="G1915" i="24"/>
  <c r="G1916" i="24"/>
  <c r="G1917" i="24"/>
  <c r="G1918" i="24"/>
  <c r="G1919" i="24"/>
  <c r="G1920" i="24"/>
  <c r="G1921" i="24"/>
  <c r="G1922" i="24"/>
  <c r="G1923" i="24"/>
  <c r="G1924" i="24"/>
  <c r="G1925" i="24"/>
  <c r="G1926" i="24"/>
  <c r="G1927" i="24"/>
  <c r="G1928" i="24"/>
  <c r="G1929" i="24"/>
  <c r="G1930" i="24"/>
  <c r="G1931" i="24"/>
  <c r="G1932" i="24"/>
  <c r="G1933" i="24"/>
  <c r="G1934" i="24"/>
  <c r="G1935" i="24"/>
  <c r="G1936" i="24"/>
  <c r="G1937" i="24"/>
  <c r="G1938" i="24"/>
  <c r="G1939" i="24"/>
  <c r="G1940" i="24"/>
  <c r="G1941" i="24"/>
  <c r="G1942" i="24"/>
  <c r="G1943" i="24"/>
  <c r="G1944" i="24"/>
  <c r="G1945" i="24"/>
  <c r="G1946" i="24"/>
  <c r="G1947" i="24"/>
  <c r="G1948" i="24"/>
  <c r="G1949" i="24"/>
  <c r="G1950" i="24"/>
  <c r="G1951" i="24"/>
  <c r="G1952" i="24"/>
  <c r="G1953" i="24"/>
  <c r="G1954" i="24"/>
  <c r="G1955" i="24"/>
  <c r="G1956" i="24"/>
  <c r="G1957" i="24"/>
  <c r="G1958" i="24"/>
  <c r="G1959" i="24"/>
  <c r="G1960" i="24"/>
  <c r="G1961" i="24"/>
  <c r="G1962" i="24"/>
  <c r="G1963" i="24"/>
  <c r="G1964" i="24"/>
  <c r="G1965" i="24"/>
  <c r="G1966" i="24"/>
  <c r="G1967" i="24"/>
  <c r="G1968" i="24"/>
  <c r="G1969" i="24"/>
  <c r="G1970" i="24"/>
  <c r="G1971" i="24"/>
  <c r="G1972" i="24"/>
  <c r="G1973" i="24"/>
  <c r="G1974" i="24"/>
  <c r="G1975" i="24"/>
  <c r="G1976" i="24"/>
  <c r="G1977" i="24"/>
  <c r="G1978" i="24"/>
  <c r="G1979" i="24"/>
  <c r="G1980" i="24"/>
  <c r="G1981" i="24"/>
  <c r="G1982" i="24"/>
  <c r="G1983" i="24"/>
  <c r="G1984" i="24"/>
  <c r="G1985" i="24"/>
  <c r="G1986" i="24"/>
  <c r="G1987" i="24"/>
  <c r="G1988" i="24"/>
  <c r="G1989" i="24"/>
  <c r="G1990" i="24"/>
  <c r="G1991" i="24"/>
  <c r="G1992" i="24"/>
  <c r="G1993" i="24"/>
  <c r="G1994" i="24"/>
  <c r="G1995" i="24"/>
  <c r="G1996" i="24"/>
  <c r="G1997" i="24"/>
  <c r="G1998" i="24"/>
  <c r="G1999" i="24"/>
  <c r="G2000" i="24"/>
  <c r="G2001" i="24"/>
  <c r="G2002" i="24"/>
  <c r="G2003" i="24"/>
  <c r="G2004" i="24"/>
  <c r="G2005" i="24"/>
  <c r="G2006" i="24"/>
  <c r="G2007" i="24"/>
  <c r="G2008" i="24"/>
  <c r="G2009" i="24"/>
  <c r="G2010" i="24"/>
  <c r="G2011" i="24"/>
  <c r="G2012" i="24"/>
  <c r="G2013" i="24"/>
  <c r="G2014" i="24"/>
  <c r="G2015" i="24"/>
  <c r="G2016" i="24"/>
  <c r="G2017" i="24"/>
  <c r="G2018" i="24"/>
  <c r="G2019" i="24"/>
  <c r="G2020" i="24"/>
  <c r="G2021" i="24"/>
  <c r="G2022" i="24"/>
  <c r="G2023" i="24"/>
  <c r="G2024" i="24"/>
  <c r="G2025" i="24"/>
  <c r="G2026" i="24"/>
  <c r="G2027" i="24"/>
  <c r="G2028" i="24"/>
  <c r="G2029" i="24"/>
  <c r="G2030" i="24"/>
  <c r="G2031" i="24"/>
  <c r="G2032" i="24"/>
  <c r="G2033" i="24"/>
  <c r="G2034" i="24"/>
  <c r="G2035" i="24"/>
  <c r="G2036" i="24"/>
  <c r="G2037" i="24"/>
  <c r="G2038" i="24"/>
  <c r="G2039" i="24"/>
  <c r="G2040" i="24"/>
  <c r="G2041" i="24"/>
  <c r="G2042" i="24"/>
  <c r="G2043" i="24"/>
  <c r="G2044" i="24"/>
  <c r="G2045" i="24"/>
  <c r="G2046" i="24"/>
  <c r="G2047" i="24"/>
  <c r="G2048" i="24"/>
  <c r="G2049" i="24"/>
  <c r="G2050" i="24"/>
  <c r="G2051" i="24"/>
  <c r="G2052" i="24"/>
  <c r="G2053" i="24"/>
  <c r="G2054" i="24"/>
  <c r="G2055" i="24"/>
  <c r="G2056" i="24"/>
  <c r="G2057" i="24"/>
  <c r="G2058" i="24"/>
  <c r="G2059" i="24"/>
  <c r="G2060" i="24"/>
  <c r="G2061" i="24"/>
  <c r="G2062" i="24"/>
  <c r="G2063" i="24"/>
  <c r="G2064" i="24"/>
  <c r="G2065" i="24"/>
  <c r="G2066" i="24"/>
  <c r="G2067" i="24"/>
  <c r="G2068" i="24"/>
  <c r="G2069" i="24"/>
  <c r="G2070" i="24"/>
  <c r="G2071" i="24"/>
  <c r="G2072" i="24"/>
  <c r="G2073" i="24"/>
  <c r="G2074" i="24"/>
  <c r="G2075" i="24"/>
  <c r="G2076" i="24"/>
  <c r="G2077" i="24"/>
  <c r="G2078" i="24"/>
  <c r="G2079" i="24"/>
  <c r="G2080" i="24"/>
  <c r="G2081" i="24"/>
  <c r="G2082" i="24"/>
  <c r="G2083" i="24"/>
  <c r="G2084" i="24"/>
  <c r="G2085" i="24"/>
  <c r="G2086" i="24"/>
  <c r="G2087" i="24"/>
  <c r="G2088" i="24"/>
  <c r="G2089" i="24"/>
  <c r="G2090" i="24"/>
  <c r="G2091" i="24"/>
  <c r="G2092" i="24"/>
  <c r="G2093" i="24"/>
  <c r="G2094" i="24"/>
  <c r="G2095" i="24"/>
  <c r="G2096" i="24"/>
  <c r="G2097" i="24"/>
  <c r="G2098" i="24"/>
  <c r="G2099" i="24"/>
  <c r="G2100" i="24"/>
  <c r="G2101" i="24"/>
  <c r="G2102" i="24"/>
  <c r="G2103" i="24"/>
  <c r="G2104" i="24"/>
  <c r="G2105" i="24"/>
  <c r="G2106" i="24"/>
  <c r="G2107" i="24"/>
  <c r="G2108" i="24"/>
  <c r="G2109" i="24"/>
  <c r="G2110" i="24"/>
  <c r="G2111" i="24"/>
  <c r="G2112" i="24"/>
  <c r="G2113" i="24"/>
  <c r="G2114" i="24"/>
  <c r="G2115" i="24"/>
  <c r="G2116" i="24"/>
  <c r="G2117" i="24"/>
  <c r="G2118" i="24"/>
  <c r="G2119" i="24"/>
  <c r="G2120" i="24"/>
  <c r="G2121" i="24"/>
  <c r="G2122" i="24"/>
  <c r="G2123" i="24"/>
  <c r="G2124" i="24"/>
  <c r="G2125" i="24"/>
  <c r="G2126" i="24"/>
  <c r="G2127" i="24"/>
  <c r="G2128" i="24"/>
  <c r="G2129" i="24"/>
  <c r="G2130" i="24"/>
  <c r="G2131" i="24"/>
  <c r="G2132" i="24"/>
  <c r="G2133" i="24"/>
  <c r="G2134" i="24"/>
  <c r="G2135" i="24"/>
  <c r="G2136" i="24"/>
  <c r="G2137" i="24"/>
  <c r="G2138" i="24"/>
  <c r="G2139" i="24"/>
  <c r="G2140" i="24"/>
  <c r="G2141" i="24"/>
  <c r="G2142" i="24"/>
  <c r="G2143" i="24"/>
  <c r="G2144" i="24"/>
  <c r="G2145" i="24"/>
  <c r="G2146" i="24"/>
  <c r="G2147" i="24"/>
  <c r="G2148" i="24"/>
  <c r="G2149" i="24"/>
  <c r="G2150" i="24"/>
  <c r="G2151" i="24"/>
  <c r="G2152" i="24"/>
  <c r="G2153" i="24"/>
  <c r="G2154" i="24"/>
  <c r="G2155" i="24"/>
  <c r="G2156" i="24"/>
  <c r="G2157" i="24"/>
  <c r="G2158" i="24"/>
  <c r="G2159" i="24"/>
  <c r="H5" i="24"/>
  <c r="H6" i="24"/>
  <c r="H7" i="24"/>
  <c r="H8" i="24"/>
  <c r="H9" i="24"/>
  <c r="H10" i="24"/>
  <c r="H11" i="24"/>
  <c r="H12" i="24"/>
  <c r="H13" i="24"/>
  <c r="H14" i="24"/>
  <c r="H15" i="24"/>
  <c r="H16" i="24"/>
  <c r="H17" i="24"/>
  <c r="H18" i="24"/>
  <c r="H19" i="24"/>
  <c r="H20" i="24"/>
  <c r="H21" i="24"/>
  <c r="H22" i="24"/>
  <c r="H23" i="24"/>
  <c r="H24" i="24"/>
  <c r="H25" i="24"/>
  <c r="H26" i="24"/>
  <c r="H27" i="24"/>
  <c r="H28" i="24"/>
  <c r="H29" i="24"/>
  <c r="H30" i="24"/>
  <c r="H31" i="24"/>
  <c r="H32"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58" i="24"/>
  <c r="H59" i="24"/>
  <c r="H60" i="24"/>
  <c r="H61" i="24"/>
  <c r="H62" i="24"/>
  <c r="H63" i="24"/>
  <c r="H64" i="24"/>
  <c r="H65" i="24"/>
  <c r="H66" i="24"/>
  <c r="H67" i="24"/>
  <c r="H68" i="24"/>
  <c r="H69" i="24"/>
  <c r="H70" i="24"/>
  <c r="H71" i="24"/>
  <c r="H72" i="24"/>
  <c r="H73" i="24"/>
  <c r="H74" i="24"/>
  <c r="H75" i="24"/>
  <c r="H76" i="24"/>
  <c r="H77" i="24"/>
  <c r="H78" i="24"/>
  <c r="H79" i="24"/>
  <c r="H80" i="24"/>
  <c r="H81" i="24"/>
  <c r="H82" i="24"/>
  <c r="H83" i="24"/>
  <c r="H84" i="24"/>
  <c r="H85" i="24"/>
  <c r="H86" i="24"/>
  <c r="H87" i="24"/>
  <c r="H88" i="24"/>
  <c r="H89" i="24"/>
  <c r="H90" i="24"/>
  <c r="H91" i="24"/>
  <c r="H92" i="24"/>
  <c r="H93" i="24"/>
  <c r="H94" i="24"/>
  <c r="H95" i="24"/>
  <c r="H96" i="24"/>
  <c r="H97" i="24"/>
  <c r="H98" i="24"/>
  <c r="H99" i="24"/>
  <c r="H100" i="24"/>
  <c r="H101" i="24"/>
  <c r="H102" i="24"/>
  <c r="H103" i="24"/>
  <c r="H104" i="24"/>
  <c r="H105" i="24"/>
  <c r="H106" i="24"/>
  <c r="H107" i="24"/>
  <c r="H108" i="24"/>
  <c r="H109" i="24"/>
  <c r="H110" i="24"/>
  <c r="H111" i="24"/>
  <c r="H112" i="24"/>
  <c r="H113" i="24"/>
  <c r="H114" i="24"/>
  <c r="H115" i="24"/>
  <c r="H116" i="24"/>
  <c r="H117" i="24"/>
  <c r="H118" i="24"/>
  <c r="H119" i="24"/>
  <c r="H120" i="24"/>
  <c r="H121" i="24"/>
  <c r="H122" i="24"/>
  <c r="H123" i="24"/>
  <c r="H124" i="24"/>
  <c r="H125" i="24"/>
  <c r="H126" i="24"/>
  <c r="H127" i="24"/>
  <c r="H128" i="24"/>
  <c r="H129" i="24"/>
  <c r="H130" i="24"/>
  <c r="H131" i="24"/>
  <c r="H132" i="24"/>
  <c r="H133" i="24"/>
  <c r="H134" i="24"/>
  <c r="H135" i="24"/>
  <c r="H136" i="24"/>
  <c r="H137" i="24"/>
  <c r="H138" i="24"/>
  <c r="H139" i="24"/>
  <c r="H140" i="24"/>
  <c r="H141" i="24"/>
  <c r="H142" i="24"/>
  <c r="H143" i="24"/>
  <c r="H144" i="24"/>
  <c r="H145" i="24"/>
  <c r="H146" i="24"/>
  <c r="H147" i="24"/>
  <c r="H148" i="24"/>
  <c r="H149" i="24"/>
  <c r="H150" i="24"/>
  <c r="H151" i="24"/>
  <c r="H152" i="24"/>
  <c r="H153" i="24"/>
  <c r="H154" i="24"/>
  <c r="H155" i="24"/>
  <c r="H156" i="24"/>
  <c r="H157" i="24"/>
  <c r="H158" i="24"/>
  <c r="H159" i="24"/>
  <c r="H160" i="24"/>
  <c r="H161" i="24"/>
  <c r="H162" i="24"/>
  <c r="H163" i="24"/>
  <c r="H164" i="24"/>
  <c r="H165" i="24"/>
  <c r="H166" i="24"/>
  <c r="H167" i="24"/>
  <c r="H168" i="24"/>
  <c r="H169" i="24"/>
  <c r="H170" i="24"/>
  <c r="H171" i="24"/>
  <c r="H172" i="24"/>
  <c r="H173" i="24"/>
  <c r="H174" i="24"/>
  <c r="H175" i="24"/>
  <c r="H176" i="24"/>
  <c r="H177" i="24"/>
  <c r="H178" i="24"/>
  <c r="H179" i="24"/>
  <c r="H180" i="24"/>
  <c r="H181" i="24"/>
  <c r="H182" i="24"/>
  <c r="H183" i="24"/>
  <c r="H184" i="24"/>
  <c r="H185" i="24"/>
  <c r="H186" i="24"/>
  <c r="H187" i="24"/>
  <c r="H188" i="24"/>
  <c r="H189" i="24"/>
  <c r="H190" i="24"/>
  <c r="H191" i="24"/>
  <c r="H192" i="24"/>
  <c r="H193" i="24"/>
  <c r="H194" i="24"/>
  <c r="H195" i="24"/>
  <c r="H196" i="24"/>
  <c r="H197" i="24"/>
  <c r="H198" i="24"/>
  <c r="H199" i="24"/>
  <c r="H200" i="24"/>
  <c r="H201" i="24"/>
  <c r="H202" i="24"/>
  <c r="H203" i="24"/>
  <c r="H204" i="24"/>
  <c r="H205" i="24"/>
  <c r="H206" i="24"/>
  <c r="H207" i="24"/>
  <c r="H208" i="24"/>
  <c r="H209" i="24"/>
  <c r="H210" i="24"/>
  <c r="H211" i="24"/>
  <c r="H212" i="24"/>
  <c r="H213" i="24"/>
  <c r="H214" i="24"/>
  <c r="H215" i="24"/>
  <c r="H216" i="24"/>
  <c r="H217" i="24"/>
  <c r="H218" i="24"/>
  <c r="H219" i="24"/>
  <c r="H220" i="24"/>
  <c r="H221" i="24"/>
  <c r="H222" i="24"/>
  <c r="H223" i="24"/>
  <c r="H224" i="24"/>
  <c r="H225" i="24"/>
  <c r="H226" i="24"/>
  <c r="H227" i="24"/>
  <c r="H228" i="24"/>
  <c r="H229" i="24"/>
  <c r="H230" i="24"/>
  <c r="H231" i="24"/>
  <c r="H232" i="24"/>
  <c r="H233" i="24"/>
  <c r="H234" i="24"/>
  <c r="H235" i="24"/>
  <c r="H236" i="24"/>
  <c r="H237" i="24"/>
  <c r="H238" i="24"/>
  <c r="H239" i="24"/>
  <c r="H240" i="24"/>
  <c r="H241" i="24"/>
  <c r="H242" i="24"/>
  <c r="H243" i="24"/>
  <c r="H244" i="24"/>
  <c r="H245" i="24"/>
  <c r="H246" i="24"/>
  <c r="H247" i="24"/>
  <c r="H248" i="24"/>
  <c r="H249" i="24"/>
  <c r="H250" i="24"/>
  <c r="H251" i="24"/>
  <c r="H252" i="24"/>
  <c r="H253" i="24"/>
  <c r="H254" i="24"/>
  <c r="H255" i="24"/>
  <c r="H256" i="24"/>
  <c r="H257" i="24"/>
  <c r="H258" i="24"/>
  <c r="H259" i="24"/>
  <c r="H260" i="24"/>
  <c r="H261" i="24"/>
  <c r="H262" i="24"/>
  <c r="H263" i="24"/>
  <c r="H264" i="24"/>
  <c r="H265" i="24"/>
  <c r="H266" i="24"/>
  <c r="H267" i="24"/>
  <c r="H268" i="24"/>
  <c r="H269" i="24"/>
  <c r="H270" i="24"/>
  <c r="H271" i="24"/>
  <c r="H272" i="24"/>
  <c r="H273" i="24"/>
  <c r="H274" i="24"/>
  <c r="H275" i="24"/>
  <c r="H276" i="24"/>
  <c r="H277" i="24"/>
  <c r="H278" i="24"/>
  <c r="H279" i="24"/>
  <c r="H280" i="24"/>
  <c r="H281" i="24"/>
  <c r="H282" i="24"/>
  <c r="H283" i="24"/>
  <c r="H284" i="24"/>
  <c r="H285" i="24"/>
  <c r="H286" i="24"/>
  <c r="H287" i="24"/>
  <c r="H288" i="24"/>
  <c r="H289" i="24"/>
  <c r="H290" i="24"/>
  <c r="H291" i="24"/>
  <c r="H292" i="24"/>
  <c r="H293" i="24"/>
  <c r="H294" i="24"/>
  <c r="H295" i="24"/>
  <c r="H296" i="24"/>
  <c r="H297" i="24"/>
  <c r="H298" i="24"/>
  <c r="H299" i="24"/>
  <c r="H300" i="24"/>
  <c r="H301" i="24"/>
  <c r="H302" i="24"/>
  <c r="H303" i="24"/>
  <c r="H304" i="24"/>
  <c r="H305" i="24"/>
  <c r="H306" i="24"/>
  <c r="H307" i="24"/>
  <c r="H308" i="24"/>
  <c r="H309" i="24"/>
  <c r="H310" i="24"/>
  <c r="H311" i="24"/>
  <c r="H312" i="24"/>
  <c r="H313" i="24"/>
  <c r="H314" i="24"/>
  <c r="H315" i="24"/>
  <c r="H316" i="24"/>
  <c r="H317" i="24"/>
  <c r="H318" i="24"/>
  <c r="H319" i="24"/>
  <c r="H320" i="24"/>
  <c r="H321" i="24"/>
  <c r="H322" i="24"/>
  <c r="H323" i="24"/>
  <c r="H324" i="24"/>
  <c r="H325" i="24"/>
  <c r="H326" i="24"/>
  <c r="H327" i="24"/>
  <c r="H328" i="24"/>
  <c r="H329" i="24"/>
  <c r="H330" i="24"/>
  <c r="H331" i="24"/>
  <c r="H332" i="24"/>
  <c r="H333" i="24"/>
  <c r="H334" i="24"/>
  <c r="H335" i="24"/>
  <c r="H336" i="24"/>
  <c r="H337" i="24"/>
  <c r="H338" i="24"/>
  <c r="H339" i="24"/>
  <c r="H340" i="24"/>
  <c r="H341" i="24"/>
  <c r="H342" i="24"/>
  <c r="H343" i="24"/>
  <c r="H344" i="24"/>
  <c r="H345" i="24"/>
  <c r="H346" i="24"/>
  <c r="H347" i="24"/>
  <c r="H348" i="24"/>
  <c r="H349" i="24"/>
  <c r="H350" i="24"/>
  <c r="H351" i="24"/>
  <c r="H352" i="24"/>
  <c r="H353" i="24"/>
  <c r="H354" i="24"/>
  <c r="H355" i="24"/>
  <c r="H356" i="24"/>
  <c r="H357" i="24"/>
  <c r="H358" i="24"/>
  <c r="H359" i="24"/>
  <c r="H360" i="24"/>
  <c r="H361" i="24"/>
  <c r="H362" i="24"/>
  <c r="H363" i="24"/>
  <c r="H364" i="24"/>
  <c r="H365" i="24"/>
  <c r="H366" i="24"/>
  <c r="H367" i="24"/>
  <c r="H368" i="24"/>
  <c r="H369" i="24"/>
  <c r="H370" i="24"/>
  <c r="H371" i="24"/>
  <c r="H372" i="24"/>
  <c r="H373" i="24"/>
  <c r="H374" i="24"/>
  <c r="H375" i="24"/>
  <c r="H376" i="24"/>
  <c r="H377" i="24"/>
  <c r="H378" i="24"/>
  <c r="H379" i="24"/>
  <c r="H380" i="24"/>
  <c r="H381" i="24"/>
  <c r="H382" i="24"/>
  <c r="H383" i="24"/>
  <c r="H384" i="24"/>
  <c r="H385" i="24"/>
  <c r="H386" i="24"/>
  <c r="H387" i="24"/>
  <c r="H388" i="24"/>
  <c r="H389" i="24"/>
  <c r="H390" i="24"/>
  <c r="H391" i="24"/>
  <c r="H392" i="24"/>
  <c r="H393" i="24"/>
  <c r="H394" i="24"/>
  <c r="H395" i="24"/>
  <c r="H396" i="24"/>
  <c r="H397" i="24"/>
  <c r="H398" i="24"/>
  <c r="H399" i="24"/>
  <c r="H400" i="24"/>
  <c r="H401" i="24"/>
  <c r="H402" i="24"/>
  <c r="H403" i="24"/>
  <c r="H404" i="24"/>
  <c r="H405" i="24"/>
  <c r="H406" i="24"/>
  <c r="H407" i="24"/>
  <c r="H408" i="24"/>
  <c r="H409" i="24"/>
  <c r="H410" i="24"/>
  <c r="H411" i="24"/>
  <c r="H412" i="24"/>
  <c r="H413" i="24"/>
  <c r="H414" i="24"/>
  <c r="H415" i="24"/>
  <c r="H416" i="24"/>
  <c r="H417" i="24"/>
  <c r="H418" i="24"/>
  <c r="H419" i="24"/>
  <c r="H420" i="24"/>
  <c r="H421" i="24"/>
  <c r="H422" i="24"/>
  <c r="H423" i="24"/>
  <c r="H424" i="24"/>
  <c r="H425" i="24"/>
  <c r="H426" i="24"/>
  <c r="H427" i="24"/>
  <c r="H428" i="24"/>
  <c r="H429" i="24"/>
  <c r="H430" i="24"/>
  <c r="H431" i="24"/>
  <c r="H432" i="24"/>
  <c r="H433" i="24"/>
  <c r="H434" i="24"/>
  <c r="H435" i="24"/>
  <c r="H436" i="24"/>
  <c r="H437" i="24"/>
  <c r="H438" i="24"/>
  <c r="H439" i="24"/>
  <c r="H440" i="24"/>
  <c r="H441" i="24"/>
  <c r="H442" i="24"/>
  <c r="H443" i="24"/>
  <c r="H444" i="24"/>
  <c r="H445" i="24"/>
  <c r="H446" i="24"/>
  <c r="H447" i="24"/>
  <c r="H448" i="24"/>
  <c r="H449" i="24"/>
  <c r="H450" i="24"/>
  <c r="H451" i="24"/>
  <c r="H452" i="24"/>
  <c r="H453" i="24"/>
  <c r="H454" i="24"/>
  <c r="H455" i="24"/>
  <c r="H456" i="24"/>
  <c r="H457" i="24"/>
  <c r="H458" i="24"/>
  <c r="H459" i="24"/>
  <c r="H460" i="24"/>
  <c r="H461" i="24"/>
  <c r="H462" i="24"/>
  <c r="H463" i="24"/>
  <c r="H464" i="24"/>
  <c r="H465" i="24"/>
  <c r="H466" i="24"/>
  <c r="H467" i="24"/>
  <c r="H468" i="24"/>
  <c r="H469" i="24"/>
  <c r="H470" i="24"/>
  <c r="H471" i="24"/>
  <c r="H472" i="24"/>
  <c r="H473" i="24"/>
  <c r="H474" i="24"/>
  <c r="H475" i="24"/>
  <c r="H476" i="24"/>
  <c r="H477" i="24"/>
  <c r="H478" i="24"/>
  <c r="H479" i="24"/>
  <c r="H480" i="24"/>
  <c r="H481" i="24"/>
  <c r="H482" i="24"/>
  <c r="H483" i="24"/>
  <c r="H484" i="24"/>
  <c r="H485" i="24"/>
  <c r="H486" i="24"/>
  <c r="H487" i="24"/>
  <c r="H488" i="24"/>
  <c r="H489" i="24"/>
  <c r="H490" i="24"/>
  <c r="H491" i="24"/>
  <c r="H492" i="24"/>
  <c r="H493" i="24"/>
  <c r="H494" i="24"/>
  <c r="H495" i="24"/>
  <c r="H496" i="24"/>
  <c r="H497" i="24"/>
  <c r="H498" i="24"/>
  <c r="H499" i="24"/>
  <c r="H500" i="24"/>
  <c r="H501" i="24"/>
  <c r="H502" i="24"/>
  <c r="H503" i="24"/>
  <c r="H504" i="24"/>
  <c r="H505" i="24"/>
  <c r="H506" i="24"/>
  <c r="H507" i="24"/>
  <c r="H508" i="24"/>
  <c r="H509" i="24"/>
  <c r="H510" i="24"/>
  <c r="H511" i="24"/>
  <c r="H512" i="24"/>
  <c r="H513" i="24"/>
  <c r="H514" i="24"/>
  <c r="H515" i="24"/>
  <c r="H516" i="24"/>
  <c r="H517" i="24"/>
  <c r="H518" i="24"/>
  <c r="H519" i="24"/>
  <c r="H520" i="24"/>
  <c r="H521" i="24"/>
  <c r="H522" i="24"/>
  <c r="H523" i="24"/>
  <c r="H524" i="24"/>
  <c r="H525" i="24"/>
  <c r="H526" i="24"/>
  <c r="H527" i="24"/>
  <c r="H528" i="24"/>
  <c r="H529" i="24"/>
  <c r="H530" i="24"/>
  <c r="H531" i="24"/>
  <c r="H532" i="24"/>
  <c r="H533" i="24"/>
  <c r="H534" i="24"/>
  <c r="H535" i="24"/>
  <c r="H536" i="24"/>
  <c r="H537" i="24"/>
  <c r="H538" i="24"/>
  <c r="H539" i="24"/>
  <c r="H540" i="24"/>
  <c r="H541" i="24"/>
  <c r="H542" i="24"/>
  <c r="H543" i="24"/>
  <c r="H544" i="24"/>
  <c r="H545" i="24"/>
  <c r="H546" i="24"/>
  <c r="H547" i="24"/>
  <c r="H548" i="24"/>
  <c r="H549" i="24"/>
  <c r="H550" i="24"/>
  <c r="H551" i="24"/>
  <c r="H552" i="24"/>
  <c r="H553" i="24"/>
  <c r="H554" i="24"/>
  <c r="H555" i="24"/>
  <c r="H556" i="24"/>
  <c r="H557" i="24"/>
  <c r="H558" i="24"/>
  <c r="H559" i="24"/>
  <c r="H560" i="24"/>
  <c r="H561" i="24"/>
  <c r="H562" i="24"/>
  <c r="H563" i="24"/>
  <c r="H564" i="24"/>
  <c r="H565" i="24"/>
  <c r="H566" i="24"/>
  <c r="H567" i="24"/>
  <c r="H568" i="24"/>
  <c r="H569" i="24"/>
  <c r="H570" i="24"/>
  <c r="H571" i="24"/>
  <c r="H572" i="24"/>
  <c r="H573" i="24"/>
  <c r="H574" i="24"/>
  <c r="H575" i="24"/>
  <c r="H576" i="24"/>
  <c r="H577" i="24"/>
  <c r="H578" i="24"/>
  <c r="H579" i="24"/>
  <c r="H580" i="24"/>
  <c r="H581" i="24"/>
  <c r="H582" i="24"/>
  <c r="H583" i="24"/>
  <c r="H584" i="24"/>
  <c r="H585" i="24"/>
  <c r="H586" i="24"/>
  <c r="H587" i="24"/>
  <c r="H588" i="24"/>
  <c r="H589" i="24"/>
  <c r="H590" i="24"/>
  <c r="H591" i="24"/>
  <c r="H592" i="24"/>
  <c r="H593" i="24"/>
  <c r="H594" i="24"/>
  <c r="H595" i="24"/>
  <c r="H596" i="24"/>
  <c r="H597" i="24"/>
  <c r="H598" i="24"/>
  <c r="H599" i="24"/>
  <c r="H600" i="24"/>
  <c r="H601" i="24"/>
  <c r="H602" i="24"/>
  <c r="H603" i="24"/>
  <c r="H604" i="24"/>
  <c r="H605" i="24"/>
  <c r="H606" i="24"/>
  <c r="H607" i="24"/>
  <c r="H608" i="24"/>
  <c r="H609" i="24"/>
  <c r="H610" i="24"/>
  <c r="H611" i="24"/>
  <c r="H612" i="24"/>
  <c r="H613" i="24"/>
  <c r="H614" i="24"/>
  <c r="H615" i="24"/>
  <c r="H616" i="24"/>
  <c r="H617" i="24"/>
  <c r="H618" i="24"/>
  <c r="H619" i="24"/>
  <c r="H620" i="24"/>
  <c r="H621" i="24"/>
  <c r="H622" i="24"/>
  <c r="H623" i="24"/>
  <c r="H624" i="24"/>
  <c r="H625" i="24"/>
  <c r="H626" i="24"/>
  <c r="H627" i="24"/>
  <c r="H628" i="24"/>
  <c r="H629" i="24"/>
  <c r="H630" i="24"/>
  <c r="H631" i="24"/>
  <c r="H632" i="24"/>
  <c r="H633" i="24"/>
  <c r="H634" i="24"/>
  <c r="H635" i="24"/>
  <c r="H636" i="24"/>
  <c r="H637" i="24"/>
  <c r="H638" i="24"/>
  <c r="H639" i="24"/>
  <c r="H640" i="24"/>
  <c r="H641" i="24"/>
  <c r="H642" i="24"/>
  <c r="H643" i="24"/>
  <c r="H644" i="24"/>
  <c r="H645" i="24"/>
  <c r="H646" i="24"/>
  <c r="H647" i="24"/>
  <c r="H648" i="24"/>
  <c r="H649" i="24"/>
  <c r="H650" i="24"/>
  <c r="H651" i="24"/>
  <c r="H652" i="24"/>
  <c r="H653" i="24"/>
  <c r="H654" i="24"/>
  <c r="H655" i="24"/>
  <c r="H656" i="24"/>
  <c r="H657" i="24"/>
  <c r="H658" i="24"/>
  <c r="H659" i="24"/>
  <c r="H660" i="24"/>
  <c r="H661" i="24"/>
  <c r="H662" i="24"/>
  <c r="H663" i="24"/>
  <c r="H664" i="24"/>
  <c r="H665" i="24"/>
  <c r="H666" i="24"/>
  <c r="H667" i="24"/>
  <c r="H668" i="24"/>
  <c r="H669" i="24"/>
  <c r="H670" i="24"/>
  <c r="H671" i="24"/>
  <c r="H672" i="24"/>
  <c r="H673" i="24"/>
  <c r="H674" i="24"/>
  <c r="H675" i="24"/>
  <c r="H676" i="24"/>
  <c r="H677" i="24"/>
  <c r="H678" i="24"/>
  <c r="H679" i="24"/>
  <c r="H680" i="24"/>
  <c r="H681" i="24"/>
  <c r="H682" i="24"/>
  <c r="H683" i="24"/>
  <c r="H684" i="24"/>
  <c r="H685" i="24"/>
  <c r="H686" i="24"/>
  <c r="H687" i="24"/>
  <c r="H688" i="24"/>
  <c r="H689" i="24"/>
  <c r="H690" i="24"/>
  <c r="H691" i="24"/>
  <c r="H692" i="24"/>
  <c r="H693" i="24"/>
  <c r="H694" i="24"/>
  <c r="H695" i="24"/>
  <c r="H696" i="24"/>
  <c r="H697" i="24"/>
  <c r="H698" i="24"/>
  <c r="H699" i="24"/>
  <c r="H700" i="24"/>
  <c r="H701" i="24"/>
  <c r="H702" i="24"/>
  <c r="H703" i="24"/>
  <c r="H704" i="24"/>
  <c r="H705" i="24"/>
  <c r="H706" i="24"/>
  <c r="H707" i="24"/>
  <c r="H708" i="24"/>
  <c r="H709" i="24"/>
  <c r="H710" i="24"/>
  <c r="H711" i="24"/>
  <c r="H712" i="24"/>
  <c r="H713" i="24"/>
  <c r="H714" i="24"/>
  <c r="H715" i="24"/>
  <c r="H716" i="24"/>
  <c r="H717" i="24"/>
  <c r="H718" i="24"/>
  <c r="H719" i="24"/>
  <c r="H720" i="24"/>
  <c r="H721" i="24"/>
  <c r="H722" i="24"/>
  <c r="H723" i="24"/>
  <c r="H724" i="24"/>
  <c r="H725" i="24"/>
  <c r="H726" i="24"/>
  <c r="H727" i="24"/>
  <c r="H728" i="24"/>
  <c r="H729" i="24"/>
  <c r="H730" i="24"/>
  <c r="H731" i="24"/>
  <c r="H732" i="24"/>
  <c r="H733" i="24"/>
  <c r="H734" i="24"/>
  <c r="H735" i="24"/>
  <c r="H736" i="24"/>
  <c r="H737" i="24"/>
  <c r="H738" i="24"/>
  <c r="H739" i="24"/>
  <c r="H740" i="24"/>
  <c r="H741" i="24"/>
  <c r="H742" i="24"/>
  <c r="H743" i="24"/>
  <c r="H744" i="24"/>
  <c r="H745" i="24"/>
  <c r="H746" i="24"/>
  <c r="H747" i="24"/>
  <c r="H748" i="24"/>
  <c r="H749" i="24"/>
  <c r="H750" i="24"/>
  <c r="H751" i="24"/>
  <c r="H752" i="24"/>
  <c r="H753" i="24"/>
  <c r="H754" i="24"/>
  <c r="H755" i="24"/>
  <c r="H756" i="24"/>
  <c r="H757" i="24"/>
  <c r="H758" i="24"/>
  <c r="H759" i="24"/>
  <c r="H760" i="24"/>
  <c r="H761" i="24"/>
  <c r="H762" i="24"/>
  <c r="H763" i="24"/>
  <c r="H764" i="24"/>
  <c r="H765" i="24"/>
  <c r="H766" i="24"/>
  <c r="H767" i="24"/>
  <c r="H768" i="24"/>
  <c r="H769" i="24"/>
  <c r="H770" i="24"/>
  <c r="H771" i="24"/>
  <c r="H772" i="24"/>
  <c r="H773" i="24"/>
  <c r="H774" i="24"/>
  <c r="H775" i="24"/>
  <c r="H776" i="24"/>
  <c r="H777" i="24"/>
  <c r="H778" i="24"/>
  <c r="H779" i="24"/>
  <c r="H780" i="24"/>
  <c r="H781" i="24"/>
  <c r="H782" i="24"/>
  <c r="H783" i="24"/>
  <c r="H784" i="24"/>
  <c r="H785" i="24"/>
  <c r="H786" i="24"/>
  <c r="H787" i="24"/>
  <c r="H788" i="24"/>
  <c r="H789" i="24"/>
  <c r="H790" i="24"/>
  <c r="H791" i="24"/>
  <c r="H792" i="24"/>
  <c r="H793" i="24"/>
  <c r="H794" i="24"/>
  <c r="H795" i="24"/>
  <c r="H796" i="24"/>
  <c r="H797" i="24"/>
  <c r="H798" i="24"/>
  <c r="H799" i="24"/>
  <c r="H800" i="24"/>
  <c r="H801" i="24"/>
  <c r="H802" i="24"/>
  <c r="H803" i="24"/>
  <c r="H804" i="24"/>
  <c r="H805" i="24"/>
  <c r="H806" i="24"/>
  <c r="H807" i="24"/>
  <c r="H808" i="24"/>
  <c r="H809" i="24"/>
  <c r="H810" i="24"/>
  <c r="H811" i="24"/>
  <c r="H812" i="24"/>
  <c r="H813" i="24"/>
  <c r="H814" i="24"/>
  <c r="H815" i="24"/>
  <c r="H816" i="24"/>
  <c r="H817" i="24"/>
  <c r="H818" i="24"/>
  <c r="H819" i="24"/>
  <c r="H820" i="24"/>
  <c r="H821" i="24"/>
  <c r="H822" i="24"/>
  <c r="H823" i="24"/>
  <c r="H824" i="24"/>
  <c r="H825" i="24"/>
  <c r="H826" i="24"/>
  <c r="H827" i="24"/>
  <c r="H828" i="24"/>
  <c r="H829" i="24"/>
  <c r="H830" i="24"/>
  <c r="H831" i="24"/>
  <c r="H832" i="24"/>
  <c r="H833" i="24"/>
  <c r="H834" i="24"/>
  <c r="H835" i="24"/>
  <c r="H836" i="24"/>
  <c r="H837" i="24"/>
  <c r="H838" i="24"/>
  <c r="H839" i="24"/>
  <c r="H840" i="24"/>
  <c r="H841" i="24"/>
  <c r="H842" i="24"/>
  <c r="H843" i="24"/>
  <c r="H844" i="24"/>
  <c r="H845" i="24"/>
  <c r="H846" i="24"/>
  <c r="H847" i="24"/>
  <c r="H848" i="24"/>
  <c r="H849" i="24"/>
  <c r="H850" i="24"/>
  <c r="H851" i="24"/>
  <c r="H852" i="24"/>
  <c r="H853" i="24"/>
  <c r="H854" i="24"/>
  <c r="H855" i="24"/>
  <c r="H856" i="24"/>
  <c r="H857" i="24"/>
  <c r="H858" i="24"/>
  <c r="H859" i="24"/>
  <c r="H860" i="24"/>
  <c r="H861" i="24"/>
  <c r="H862" i="24"/>
  <c r="H863" i="24"/>
  <c r="H864" i="24"/>
  <c r="H865" i="24"/>
  <c r="H866" i="24"/>
  <c r="H867" i="24"/>
  <c r="H868" i="24"/>
  <c r="H869" i="24"/>
  <c r="H870" i="24"/>
  <c r="H871" i="24"/>
  <c r="H872" i="24"/>
  <c r="H873" i="24"/>
  <c r="H874" i="24"/>
  <c r="H875" i="24"/>
  <c r="H876" i="24"/>
  <c r="H877" i="24"/>
  <c r="H878" i="24"/>
  <c r="H879" i="24"/>
  <c r="H880" i="24"/>
  <c r="H881" i="24"/>
  <c r="H882" i="24"/>
  <c r="H883" i="24"/>
  <c r="H884" i="24"/>
  <c r="H885" i="24"/>
  <c r="H886" i="24"/>
  <c r="H887" i="24"/>
  <c r="H888" i="24"/>
  <c r="H889" i="24"/>
  <c r="H890" i="24"/>
  <c r="H891" i="24"/>
  <c r="H892" i="24"/>
  <c r="H893" i="24"/>
  <c r="H894" i="24"/>
  <c r="H895" i="24"/>
  <c r="H896" i="24"/>
  <c r="H897" i="24"/>
  <c r="H898" i="24"/>
  <c r="H899" i="24"/>
  <c r="H900" i="24"/>
  <c r="H901" i="24"/>
  <c r="H902" i="24"/>
  <c r="H903" i="24"/>
  <c r="H904" i="24"/>
  <c r="H905" i="24"/>
  <c r="H906" i="24"/>
  <c r="H907" i="24"/>
  <c r="H908" i="24"/>
  <c r="H909" i="24"/>
  <c r="H910" i="24"/>
  <c r="H911" i="24"/>
  <c r="H912" i="24"/>
  <c r="H913" i="24"/>
  <c r="H914" i="24"/>
  <c r="H915" i="24"/>
  <c r="H916" i="24"/>
  <c r="H917" i="24"/>
  <c r="H918" i="24"/>
  <c r="H919" i="24"/>
  <c r="H920" i="24"/>
  <c r="H921" i="24"/>
  <c r="H922" i="24"/>
  <c r="H923" i="24"/>
  <c r="H924" i="24"/>
  <c r="H925" i="24"/>
  <c r="H926" i="24"/>
  <c r="H927" i="24"/>
  <c r="H928" i="24"/>
  <c r="H929" i="24"/>
  <c r="H930" i="24"/>
  <c r="H931" i="24"/>
  <c r="H932" i="24"/>
  <c r="H933" i="24"/>
  <c r="H934" i="24"/>
  <c r="H935" i="24"/>
  <c r="H936" i="24"/>
  <c r="H937" i="24"/>
  <c r="H938" i="24"/>
  <c r="H939" i="24"/>
  <c r="H940" i="24"/>
  <c r="H941" i="24"/>
  <c r="H942" i="24"/>
  <c r="H943" i="24"/>
  <c r="H944" i="24"/>
  <c r="H945" i="24"/>
  <c r="H946" i="24"/>
  <c r="H947" i="24"/>
  <c r="H948" i="24"/>
  <c r="H949" i="24"/>
  <c r="H950" i="24"/>
  <c r="H951" i="24"/>
  <c r="H952" i="24"/>
  <c r="H953" i="24"/>
  <c r="H954" i="24"/>
  <c r="H955" i="24"/>
  <c r="H956" i="24"/>
  <c r="H957" i="24"/>
  <c r="H958" i="24"/>
  <c r="H959" i="24"/>
  <c r="H960" i="24"/>
  <c r="H961" i="24"/>
  <c r="H962" i="24"/>
  <c r="H963" i="24"/>
  <c r="H964" i="24"/>
  <c r="H965" i="24"/>
  <c r="H966" i="24"/>
  <c r="H967" i="24"/>
  <c r="H968" i="24"/>
  <c r="H969" i="24"/>
  <c r="H970" i="24"/>
  <c r="H971" i="24"/>
  <c r="H972" i="24"/>
  <c r="H973" i="24"/>
  <c r="H974" i="24"/>
  <c r="H975" i="24"/>
  <c r="H976" i="24"/>
  <c r="H977" i="24"/>
  <c r="H978" i="24"/>
  <c r="H979" i="24"/>
  <c r="H980" i="24"/>
  <c r="H981" i="24"/>
  <c r="H982" i="24"/>
  <c r="H983" i="24"/>
  <c r="H984" i="24"/>
  <c r="H985" i="24"/>
  <c r="H986" i="24"/>
  <c r="H987" i="24"/>
  <c r="H988" i="24"/>
  <c r="H989" i="24"/>
  <c r="H990" i="24"/>
  <c r="H991" i="24"/>
  <c r="H992" i="24"/>
  <c r="H993" i="24"/>
  <c r="H994" i="24"/>
  <c r="H995" i="24"/>
  <c r="H996" i="24"/>
  <c r="H997" i="24"/>
  <c r="H998" i="24"/>
  <c r="H999" i="24"/>
  <c r="H1000" i="24"/>
  <c r="H1001" i="24"/>
  <c r="H1002" i="24"/>
  <c r="H1003" i="24"/>
  <c r="H1004" i="24"/>
  <c r="H1005" i="24"/>
  <c r="H1006" i="24"/>
  <c r="H1007" i="24"/>
  <c r="H1008" i="24"/>
  <c r="H1009" i="24"/>
  <c r="H1010" i="24"/>
  <c r="H1011" i="24"/>
  <c r="H1012" i="24"/>
  <c r="H1013" i="24"/>
  <c r="H1014" i="24"/>
  <c r="H1015" i="24"/>
  <c r="H1016" i="24"/>
  <c r="H1017" i="24"/>
  <c r="H1018" i="24"/>
  <c r="H1019" i="24"/>
  <c r="H1020" i="24"/>
  <c r="H1021" i="24"/>
  <c r="H1022" i="24"/>
  <c r="H1023" i="24"/>
  <c r="H1024" i="24"/>
  <c r="H1025" i="24"/>
  <c r="H1026" i="24"/>
  <c r="H1027" i="24"/>
  <c r="H1028" i="24"/>
  <c r="H1029" i="24"/>
  <c r="H1030" i="24"/>
  <c r="H1031" i="24"/>
  <c r="H1032" i="24"/>
  <c r="H1033" i="24"/>
  <c r="H1034" i="24"/>
  <c r="H1035" i="24"/>
  <c r="H1036" i="24"/>
  <c r="H1037" i="24"/>
  <c r="H1038" i="24"/>
  <c r="H1039" i="24"/>
  <c r="H1040" i="24"/>
  <c r="H1041" i="24"/>
  <c r="H1042" i="24"/>
  <c r="H1043" i="24"/>
  <c r="H1044" i="24"/>
  <c r="H1045" i="24"/>
  <c r="H1046" i="24"/>
  <c r="H1047" i="24"/>
  <c r="H1048" i="24"/>
  <c r="H1049" i="24"/>
  <c r="H1050" i="24"/>
  <c r="H1051" i="24"/>
  <c r="H1052" i="24"/>
  <c r="H1053" i="24"/>
  <c r="H1054" i="24"/>
  <c r="H1055" i="24"/>
  <c r="H1056" i="24"/>
  <c r="H1057" i="24"/>
  <c r="H1058" i="24"/>
  <c r="H1059" i="24"/>
  <c r="H1060" i="24"/>
  <c r="H1061" i="24"/>
  <c r="H1062" i="24"/>
  <c r="H1063" i="24"/>
  <c r="H1064" i="24"/>
  <c r="H1065" i="24"/>
  <c r="H1066" i="24"/>
  <c r="H1067" i="24"/>
  <c r="H1068" i="24"/>
  <c r="H1069" i="24"/>
  <c r="H1070" i="24"/>
  <c r="H1071" i="24"/>
  <c r="H1072" i="24"/>
  <c r="H1073" i="24"/>
  <c r="H1074" i="24"/>
  <c r="H1075" i="24"/>
  <c r="H1076" i="24"/>
  <c r="H1077" i="24"/>
  <c r="H1078" i="24"/>
  <c r="H1079" i="24"/>
  <c r="H1080" i="24"/>
  <c r="H1081" i="24"/>
  <c r="H1082" i="24"/>
  <c r="H1083" i="24"/>
  <c r="H1084" i="24"/>
  <c r="H1085" i="24"/>
  <c r="H1086" i="24"/>
  <c r="H1087" i="24"/>
  <c r="H1088" i="24"/>
  <c r="H1089" i="24"/>
  <c r="H1090" i="24"/>
  <c r="H1091" i="24"/>
  <c r="H1092" i="24"/>
  <c r="H1093" i="24"/>
  <c r="H1094" i="24"/>
  <c r="H1095" i="24"/>
  <c r="H1096" i="24"/>
  <c r="H1097" i="24"/>
  <c r="H1098" i="24"/>
  <c r="H1099" i="24"/>
  <c r="H1100" i="24"/>
  <c r="H1101" i="24"/>
  <c r="H1102" i="24"/>
  <c r="H1103" i="24"/>
  <c r="H1104" i="24"/>
  <c r="H1105" i="24"/>
  <c r="H1106" i="24"/>
  <c r="H1107" i="24"/>
  <c r="H1108" i="24"/>
  <c r="H1109" i="24"/>
  <c r="H1110" i="24"/>
  <c r="H1111" i="24"/>
  <c r="H1112" i="24"/>
  <c r="H1113" i="24"/>
  <c r="H1114" i="24"/>
  <c r="H1115" i="24"/>
  <c r="H1116" i="24"/>
  <c r="H1117" i="24"/>
  <c r="H1118" i="24"/>
  <c r="H1119" i="24"/>
  <c r="H1120" i="24"/>
  <c r="H1121" i="24"/>
  <c r="H1122" i="24"/>
  <c r="H1123" i="24"/>
  <c r="H1124" i="24"/>
  <c r="H1125" i="24"/>
  <c r="H1126" i="24"/>
  <c r="H1127" i="24"/>
  <c r="H1128" i="24"/>
  <c r="H1129" i="24"/>
  <c r="H1130" i="24"/>
  <c r="H1131" i="24"/>
  <c r="H1132" i="24"/>
  <c r="H1133" i="24"/>
  <c r="H1134" i="24"/>
  <c r="H1135" i="24"/>
  <c r="H1136" i="24"/>
  <c r="H1137" i="24"/>
  <c r="H1138" i="24"/>
  <c r="H1139" i="24"/>
  <c r="H1140" i="24"/>
  <c r="H1141" i="24"/>
  <c r="H1142" i="24"/>
  <c r="H1143" i="24"/>
  <c r="H1144" i="24"/>
  <c r="H1145" i="24"/>
  <c r="H1146" i="24"/>
  <c r="H1147" i="24"/>
  <c r="H1148" i="24"/>
  <c r="H1149" i="24"/>
  <c r="H1150" i="24"/>
  <c r="H1151" i="24"/>
  <c r="H1152" i="24"/>
  <c r="H1153" i="24"/>
  <c r="H1154" i="24"/>
  <c r="H1155" i="24"/>
  <c r="H1156" i="24"/>
  <c r="H1157" i="24"/>
  <c r="H1158" i="24"/>
  <c r="H1159" i="24"/>
  <c r="H1160" i="24"/>
  <c r="H1161" i="24"/>
  <c r="H1162" i="24"/>
  <c r="H1163" i="24"/>
  <c r="H1164" i="24"/>
  <c r="H1165" i="24"/>
  <c r="H1166" i="24"/>
  <c r="H1167" i="24"/>
  <c r="H1168" i="24"/>
  <c r="H1169" i="24"/>
  <c r="H1170" i="24"/>
  <c r="H1171" i="24"/>
  <c r="H1172" i="24"/>
  <c r="H1173" i="24"/>
  <c r="H1174" i="24"/>
  <c r="H1175" i="24"/>
  <c r="H1176" i="24"/>
  <c r="H1177" i="24"/>
  <c r="H1178" i="24"/>
  <c r="H1179" i="24"/>
  <c r="H1180" i="24"/>
  <c r="H1181" i="24"/>
  <c r="H1182" i="24"/>
  <c r="H1183" i="24"/>
  <c r="H1184" i="24"/>
  <c r="H1185" i="24"/>
  <c r="H1186" i="24"/>
  <c r="H1187" i="24"/>
  <c r="H1188" i="24"/>
  <c r="H1189" i="24"/>
  <c r="H1190" i="24"/>
  <c r="H1191" i="24"/>
  <c r="H1192" i="24"/>
  <c r="H1193" i="24"/>
  <c r="H1194" i="24"/>
  <c r="H1195" i="24"/>
  <c r="H1196" i="24"/>
  <c r="H1197" i="24"/>
  <c r="H1198" i="24"/>
  <c r="H1199" i="24"/>
  <c r="H1200" i="24"/>
  <c r="H1201" i="24"/>
  <c r="H1202" i="24"/>
  <c r="H1203" i="24"/>
  <c r="H1204" i="24"/>
  <c r="H1205" i="24"/>
  <c r="H1206" i="24"/>
  <c r="H1207" i="24"/>
  <c r="H1208" i="24"/>
  <c r="H1209" i="24"/>
  <c r="H1210" i="24"/>
  <c r="H1211" i="24"/>
  <c r="H1212" i="24"/>
  <c r="H1213" i="24"/>
  <c r="H1214" i="24"/>
  <c r="H1215" i="24"/>
  <c r="H1216" i="24"/>
  <c r="H1217" i="24"/>
  <c r="H1218" i="24"/>
  <c r="H1219" i="24"/>
  <c r="H1220" i="24"/>
  <c r="H1221" i="24"/>
  <c r="H1222" i="24"/>
  <c r="H1223" i="24"/>
  <c r="H1224" i="24"/>
  <c r="H1225" i="24"/>
  <c r="H1226" i="24"/>
  <c r="H1227" i="24"/>
  <c r="H1228" i="24"/>
  <c r="H1229" i="24"/>
  <c r="H1230" i="24"/>
  <c r="H1231" i="24"/>
  <c r="H1232" i="24"/>
  <c r="H1233" i="24"/>
  <c r="H1234" i="24"/>
  <c r="H1235" i="24"/>
  <c r="H1236" i="24"/>
  <c r="H1237" i="24"/>
  <c r="H1238" i="24"/>
  <c r="H1239" i="24"/>
  <c r="H1240" i="24"/>
  <c r="H1241" i="24"/>
  <c r="H1242" i="24"/>
  <c r="H1243" i="24"/>
  <c r="H1244" i="24"/>
  <c r="H1245" i="24"/>
  <c r="H1246" i="24"/>
  <c r="H1247" i="24"/>
  <c r="H1248" i="24"/>
  <c r="H1249" i="24"/>
  <c r="H1250" i="24"/>
  <c r="H1251" i="24"/>
  <c r="H1252" i="24"/>
  <c r="H1253" i="24"/>
  <c r="H1254" i="24"/>
  <c r="H1255" i="24"/>
  <c r="H1256" i="24"/>
  <c r="H1257" i="24"/>
  <c r="H1258" i="24"/>
  <c r="H1259" i="24"/>
  <c r="H1260" i="24"/>
  <c r="H1261" i="24"/>
  <c r="H1262" i="24"/>
  <c r="H1263" i="24"/>
  <c r="H1264" i="24"/>
  <c r="H1265" i="24"/>
  <c r="H1266" i="24"/>
  <c r="H1267" i="24"/>
  <c r="H1268" i="24"/>
  <c r="H1269" i="24"/>
  <c r="H1270" i="24"/>
  <c r="H1271" i="24"/>
  <c r="H1272" i="24"/>
  <c r="H1273" i="24"/>
  <c r="H1274" i="24"/>
  <c r="H1275" i="24"/>
  <c r="H1276" i="24"/>
  <c r="H1277" i="24"/>
  <c r="H1278" i="24"/>
  <c r="H1279" i="24"/>
  <c r="H1280" i="24"/>
  <c r="H1281" i="24"/>
  <c r="H1282" i="24"/>
  <c r="H1283" i="24"/>
  <c r="H1284" i="24"/>
  <c r="H1285" i="24"/>
  <c r="H1286" i="24"/>
  <c r="H1287" i="24"/>
  <c r="H1288" i="24"/>
  <c r="H1289" i="24"/>
  <c r="H1290" i="24"/>
  <c r="H1291" i="24"/>
  <c r="H1292" i="24"/>
  <c r="H1293" i="24"/>
  <c r="H1294" i="24"/>
  <c r="H1295" i="24"/>
  <c r="H1296" i="24"/>
  <c r="H1297" i="24"/>
  <c r="H1298" i="24"/>
  <c r="H1299" i="24"/>
  <c r="H1300" i="24"/>
  <c r="H1301" i="24"/>
  <c r="H1302" i="24"/>
  <c r="H1303" i="24"/>
  <c r="H1304" i="24"/>
  <c r="H1305" i="24"/>
  <c r="H1306" i="24"/>
  <c r="H1307" i="24"/>
  <c r="H1308" i="24"/>
  <c r="H1309" i="24"/>
  <c r="H1310" i="24"/>
  <c r="H1311" i="24"/>
  <c r="H1312" i="24"/>
  <c r="H1313" i="24"/>
  <c r="H1314" i="24"/>
  <c r="H1315" i="24"/>
  <c r="H1316" i="24"/>
  <c r="H1317" i="24"/>
  <c r="H1318" i="24"/>
  <c r="H1319" i="24"/>
  <c r="H1320" i="24"/>
  <c r="H1321" i="24"/>
  <c r="H1322" i="24"/>
  <c r="H1323" i="24"/>
  <c r="H1324" i="24"/>
  <c r="H1325" i="24"/>
  <c r="H1326" i="24"/>
  <c r="H1327" i="24"/>
  <c r="H1328" i="24"/>
  <c r="H1329" i="24"/>
  <c r="H1330" i="24"/>
  <c r="H1331" i="24"/>
  <c r="H1332" i="24"/>
  <c r="H1333" i="24"/>
  <c r="H1334" i="24"/>
  <c r="H1335" i="24"/>
  <c r="H1336" i="24"/>
  <c r="H1337" i="24"/>
  <c r="H1338" i="24"/>
  <c r="H1339" i="24"/>
  <c r="H1340" i="24"/>
  <c r="H1341" i="24"/>
  <c r="H1342" i="24"/>
  <c r="H1343" i="24"/>
  <c r="H1344" i="24"/>
  <c r="H1345" i="24"/>
  <c r="H1346" i="24"/>
  <c r="H1347" i="24"/>
  <c r="H1348" i="24"/>
  <c r="H1349" i="24"/>
  <c r="H1350" i="24"/>
  <c r="H1351" i="24"/>
  <c r="H1352" i="24"/>
  <c r="H1353" i="24"/>
  <c r="H1354" i="24"/>
  <c r="H1355" i="24"/>
  <c r="H1356" i="24"/>
  <c r="H1357" i="24"/>
  <c r="H1358" i="24"/>
  <c r="H1359" i="24"/>
  <c r="H1360" i="24"/>
  <c r="H1361" i="24"/>
  <c r="H1362" i="24"/>
  <c r="H1363" i="24"/>
  <c r="H1364" i="24"/>
  <c r="H1365" i="24"/>
  <c r="H1366" i="24"/>
  <c r="H1367" i="24"/>
  <c r="H1368" i="24"/>
  <c r="H1369" i="24"/>
  <c r="H1370" i="24"/>
  <c r="H1371" i="24"/>
  <c r="H1372" i="24"/>
  <c r="H1373" i="24"/>
  <c r="H1374" i="24"/>
  <c r="H1375" i="24"/>
  <c r="H1376" i="24"/>
  <c r="H1377" i="24"/>
  <c r="H1378" i="24"/>
  <c r="H1379" i="24"/>
  <c r="H1380" i="24"/>
  <c r="H1381" i="24"/>
  <c r="H1382" i="24"/>
  <c r="H1383" i="24"/>
  <c r="H1384" i="24"/>
  <c r="H1385" i="24"/>
  <c r="H1386" i="24"/>
  <c r="H1387" i="24"/>
  <c r="H1388" i="24"/>
  <c r="H1389" i="24"/>
  <c r="H1390" i="24"/>
  <c r="H1391" i="24"/>
  <c r="H1392" i="24"/>
  <c r="H1393" i="24"/>
  <c r="H1394" i="24"/>
  <c r="H1395" i="24"/>
  <c r="H1396" i="24"/>
  <c r="H1397" i="24"/>
  <c r="H1398" i="24"/>
  <c r="H1399" i="24"/>
  <c r="H1400" i="24"/>
  <c r="H1401" i="24"/>
  <c r="H1402" i="24"/>
  <c r="H1403" i="24"/>
  <c r="H1404" i="24"/>
  <c r="H1405" i="24"/>
  <c r="H1406" i="24"/>
  <c r="H1407" i="24"/>
  <c r="H1408" i="24"/>
  <c r="H1409" i="24"/>
  <c r="H1410" i="24"/>
  <c r="H1411" i="24"/>
  <c r="H1412" i="24"/>
  <c r="H1413" i="24"/>
  <c r="H1414" i="24"/>
  <c r="H1415" i="24"/>
  <c r="H1416" i="24"/>
  <c r="H1417" i="24"/>
  <c r="H1418" i="24"/>
  <c r="H1419" i="24"/>
  <c r="H1420" i="24"/>
  <c r="H1421" i="24"/>
  <c r="H1422" i="24"/>
  <c r="H1423" i="24"/>
  <c r="H1424" i="24"/>
  <c r="H1425" i="24"/>
  <c r="H1426" i="24"/>
  <c r="H1427" i="24"/>
  <c r="H1428" i="24"/>
  <c r="H1429" i="24"/>
  <c r="H1430" i="24"/>
  <c r="H1431" i="24"/>
  <c r="H1432" i="24"/>
  <c r="H1433" i="24"/>
  <c r="H1434" i="24"/>
  <c r="H1435" i="24"/>
  <c r="H1436" i="24"/>
  <c r="H1437" i="24"/>
  <c r="H1438" i="24"/>
  <c r="H1439" i="24"/>
  <c r="H1440" i="24"/>
  <c r="H1441" i="24"/>
  <c r="H1442" i="24"/>
  <c r="H1443" i="24"/>
  <c r="H1444" i="24"/>
  <c r="H1445" i="24"/>
  <c r="H1446" i="24"/>
  <c r="H1447" i="24"/>
  <c r="H1448" i="24"/>
  <c r="H1449" i="24"/>
  <c r="H1450" i="24"/>
  <c r="H1451" i="24"/>
  <c r="H1452" i="24"/>
  <c r="H1453" i="24"/>
  <c r="H1454" i="24"/>
  <c r="H1455" i="24"/>
  <c r="H1456" i="24"/>
  <c r="H1457" i="24"/>
  <c r="H1458" i="24"/>
  <c r="H1459" i="24"/>
  <c r="H1460" i="24"/>
  <c r="H1461" i="24"/>
  <c r="H1462" i="24"/>
  <c r="H1463" i="24"/>
  <c r="H1464" i="24"/>
  <c r="H1465" i="24"/>
  <c r="H1466" i="24"/>
  <c r="H1467" i="24"/>
  <c r="H1468" i="24"/>
  <c r="H1469" i="24"/>
  <c r="H1470" i="24"/>
  <c r="H1471" i="24"/>
  <c r="H1472" i="24"/>
  <c r="H1473" i="24"/>
  <c r="H1474" i="24"/>
  <c r="H1475" i="24"/>
  <c r="H1476" i="24"/>
  <c r="H1477" i="24"/>
  <c r="H1478" i="24"/>
  <c r="H1479" i="24"/>
  <c r="H1480" i="24"/>
  <c r="H1481" i="24"/>
  <c r="H1482" i="24"/>
  <c r="H1483" i="24"/>
  <c r="H1484" i="24"/>
  <c r="H1485" i="24"/>
  <c r="H1486" i="24"/>
  <c r="H1487" i="24"/>
  <c r="H1488" i="24"/>
  <c r="H1489" i="24"/>
  <c r="H1490" i="24"/>
  <c r="H1491" i="24"/>
  <c r="H1492" i="24"/>
  <c r="H1493" i="24"/>
  <c r="H1494" i="24"/>
  <c r="H1495" i="24"/>
  <c r="H1496" i="24"/>
  <c r="H1497" i="24"/>
  <c r="H1498" i="24"/>
  <c r="H1499" i="24"/>
  <c r="H1500" i="24"/>
  <c r="H1501" i="24"/>
  <c r="H1502" i="24"/>
  <c r="H1503" i="24"/>
  <c r="H1504" i="24"/>
  <c r="H1505" i="24"/>
  <c r="H1506" i="24"/>
  <c r="H1507" i="24"/>
  <c r="H1508" i="24"/>
  <c r="H1509" i="24"/>
  <c r="H1510" i="24"/>
  <c r="H1511" i="24"/>
  <c r="H1512" i="24"/>
  <c r="H1513" i="24"/>
  <c r="H1514" i="24"/>
  <c r="H1515" i="24"/>
  <c r="H1516" i="24"/>
  <c r="H1517" i="24"/>
  <c r="H1518" i="24"/>
  <c r="H1519" i="24"/>
  <c r="H1520" i="24"/>
  <c r="H1521" i="24"/>
  <c r="H1522" i="24"/>
  <c r="H1523" i="24"/>
  <c r="H1524" i="24"/>
  <c r="H1525" i="24"/>
  <c r="H1526" i="24"/>
  <c r="H1527" i="24"/>
  <c r="H1528" i="24"/>
  <c r="H1529" i="24"/>
  <c r="H1530" i="24"/>
  <c r="H1531" i="24"/>
  <c r="H1532" i="24"/>
  <c r="H1533" i="24"/>
  <c r="H1534" i="24"/>
  <c r="H1535" i="24"/>
  <c r="H1536" i="24"/>
  <c r="H1537" i="24"/>
  <c r="H1538" i="24"/>
  <c r="H1539" i="24"/>
  <c r="H1540" i="24"/>
  <c r="H1541" i="24"/>
  <c r="H1542" i="24"/>
  <c r="H1543" i="24"/>
  <c r="H1544" i="24"/>
  <c r="H1545" i="24"/>
  <c r="H1546" i="24"/>
  <c r="H1547" i="24"/>
  <c r="H1548" i="24"/>
  <c r="H1549" i="24"/>
  <c r="H1550" i="24"/>
  <c r="H1551" i="24"/>
  <c r="H1552" i="24"/>
  <c r="H1553" i="24"/>
  <c r="H1554" i="24"/>
  <c r="H1555" i="24"/>
  <c r="H1556" i="24"/>
  <c r="H1557" i="24"/>
  <c r="H1558" i="24"/>
  <c r="H1559" i="24"/>
  <c r="H1560" i="24"/>
  <c r="H1561" i="24"/>
  <c r="H1562" i="24"/>
  <c r="H1563" i="24"/>
  <c r="H1564" i="24"/>
  <c r="H1565" i="24"/>
  <c r="H1566" i="24"/>
  <c r="H1567" i="24"/>
  <c r="H1568" i="24"/>
  <c r="H1569" i="24"/>
  <c r="H1570" i="24"/>
  <c r="H1571" i="24"/>
  <c r="H1572" i="24"/>
  <c r="H1573" i="24"/>
  <c r="H1574" i="24"/>
  <c r="H1575" i="24"/>
  <c r="H1576" i="24"/>
  <c r="H1577" i="24"/>
  <c r="H1578" i="24"/>
  <c r="H1579" i="24"/>
  <c r="H1580" i="24"/>
  <c r="H1581" i="24"/>
  <c r="H1582" i="24"/>
  <c r="H1583" i="24"/>
  <c r="H1584" i="24"/>
  <c r="H1585" i="24"/>
  <c r="H1586" i="24"/>
  <c r="H1587" i="24"/>
  <c r="H1588" i="24"/>
  <c r="H1589" i="24"/>
  <c r="H1590" i="24"/>
  <c r="H1591" i="24"/>
  <c r="H1592" i="24"/>
  <c r="H1593" i="24"/>
  <c r="H1594" i="24"/>
  <c r="H1595" i="24"/>
  <c r="H1596" i="24"/>
  <c r="H1597" i="24"/>
  <c r="H1598" i="24"/>
  <c r="H1599" i="24"/>
  <c r="H1600" i="24"/>
  <c r="H1601" i="24"/>
  <c r="H1602" i="24"/>
  <c r="H1603" i="24"/>
  <c r="H1604" i="24"/>
  <c r="H1605" i="24"/>
  <c r="H1606" i="24"/>
  <c r="H1607" i="24"/>
  <c r="H1608" i="24"/>
  <c r="H1609" i="24"/>
  <c r="H1610" i="24"/>
  <c r="H1611" i="24"/>
  <c r="H1612" i="24"/>
  <c r="H1613" i="24"/>
  <c r="H1614" i="24"/>
  <c r="H1615" i="24"/>
  <c r="H1616" i="24"/>
  <c r="H1617" i="24"/>
  <c r="H1618" i="24"/>
  <c r="H1619" i="24"/>
  <c r="H1620" i="24"/>
  <c r="H1621" i="24"/>
  <c r="H1622" i="24"/>
  <c r="H1623" i="24"/>
  <c r="H1624" i="24"/>
  <c r="H1625" i="24"/>
  <c r="H1626" i="24"/>
  <c r="H1627" i="24"/>
  <c r="H1628" i="24"/>
  <c r="H1629" i="24"/>
  <c r="H1630" i="24"/>
  <c r="H1631" i="24"/>
  <c r="H1632" i="24"/>
  <c r="H1633" i="24"/>
  <c r="H1634" i="24"/>
  <c r="H1635" i="24"/>
  <c r="H1636" i="24"/>
  <c r="H1637" i="24"/>
  <c r="H1638" i="24"/>
  <c r="H1639" i="24"/>
  <c r="H1640" i="24"/>
  <c r="H1641" i="24"/>
  <c r="H1642" i="24"/>
  <c r="H1643" i="24"/>
  <c r="H1644" i="24"/>
  <c r="H1645" i="24"/>
  <c r="H1646" i="24"/>
  <c r="H1647" i="24"/>
  <c r="H1648" i="24"/>
  <c r="H1649" i="24"/>
  <c r="H1650" i="24"/>
  <c r="H1651" i="24"/>
  <c r="H1652" i="24"/>
  <c r="H1653" i="24"/>
  <c r="H1654" i="24"/>
  <c r="H1655" i="24"/>
  <c r="H1656" i="24"/>
  <c r="H1657" i="24"/>
  <c r="H1658" i="24"/>
  <c r="H1659" i="24"/>
  <c r="H1660" i="24"/>
  <c r="H1661" i="24"/>
  <c r="H1662" i="24"/>
  <c r="H1663" i="24"/>
  <c r="H1664" i="24"/>
  <c r="H1665" i="24"/>
  <c r="H1666" i="24"/>
  <c r="H1667" i="24"/>
  <c r="H1668" i="24"/>
  <c r="H1669" i="24"/>
  <c r="H1670" i="24"/>
  <c r="H1671" i="24"/>
  <c r="H1672" i="24"/>
  <c r="H1673" i="24"/>
  <c r="H1674" i="24"/>
  <c r="H1675" i="24"/>
  <c r="H1676" i="24"/>
  <c r="H1677" i="24"/>
  <c r="H1678" i="24"/>
  <c r="H1679" i="24"/>
  <c r="H1680" i="24"/>
  <c r="H1681" i="24"/>
  <c r="H1682" i="24"/>
  <c r="H1683" i="24"/>
  <c r="H1684" i="24"/>
  <c r="H1685" i="24"/>
  <c r="H1686" i="24"/>
  <c r="H1687" i="24"/>
  <c r="H1688" i="24"/>
  <c r="H1689" i="24"/>
  <c r="H1690" i="24"/>
  <c r="H1691" i="24"/>
  <c r="H1692" i="24"/>
  <c r="H1693" i="24"/>
  <c r="H1694" i="24"/>
  <c r="H1695" i="24"/>
  <c r="H1696" i="24"/>
  <c r="H1697" i="24"/>
  <c r="H1698" i="24"/>
  <c r="H1699" i="24"/>
  <c r="H1700" i="24"/>
  <c r="H1701" i="24"/>
  <c r="H1702" i="24"/>
  <c r="H1703" i="24"/>
  <c r="H1704" i="24"/>
  <c r="H1705" i="24"/>
  <c r="H1706" i="24"/>
  <c r="H1707" i="24"/>
  <c r="H1708" i="24"/>
  <c r="H1709" i="24"/>
  <c r="H1710" i="24"/>
  <c r="H1711" i="24"/>
  <c r="H1712" i="24"/>
  <c r="H1713" i="24"/>
  <c r="H1714" i="24"/>
  <c r="H1715" i="24"/>
  <c r="H1716" i="24"/>
  <c r="H1717" i="24"/>
  <c r="H1718" i="24"/>
  <c r="H1719" i="24"/>
  <c r="H1720" i="24"/>
  <c r="H1721" i="24"/>
  <c r="H1722" i="24"/>
  <c r="H1723" i="24"/>
  <c r="H1724" i="24"/>
  <c r="H1725" i="24"/>
  <c r="H1726" i="24"/>
  <c r="H1727" i="24"/>
  <c r="H1728" i="24"/>
  <c r="H1729" i="24"/>
  <c r="H1730" i="24"/>
  <c r="H1731" i="24"/>
  <c r="H1732" i="24"/>
  <c r="H1733" i="24"/>
  <c r="H1734" i="24"/>
  <c r="H1735" i="24"/>
  <c r="H1736" i="24"/>
  <c r="H1737" i="24"/>
  <c r="H1738" i="24"/>
  <c r="H1739" i="24"/>
  <c r="H1740" i="24"/>
  <c r="H1741" i="24"/>
  <c r="H1742" i="24"/>
  <c r="H1743" i="24"/>
  <c r="H1744" i="24"/>
  <c r="H1745" i="24"/>
  <c r="H1746" i="24"/>
  <c r="H1747" i="24"/>
  <c r="H1748" i="24"/>
  <c r="H1749" i="24"/>
  <c r="H1750" i="24"/>
  <c r="H1751" i="24"/>
  <c r="H1752" i="24"/>
  <c r="H1753" i="24"/>
  <c r="H1754" i="24"/>
  <c r="H1755" i="24"/>
  <c r="H1756" i="24"/>
  <c r="H1757" i="24"/>
  <c r="H1758" i="24"/>
  <c r="H1759" i="24"/>
  <c r="H1760" i="24"/>
  <c r="H1761" i="24"/>
  <c r="H1762" i="24"/>
  <c r="H1763" i="24"/>
  <c r="H1764" i="24"/>
  <c r="H1765" i="24"/>
  <c r="H1766" i="24"/>
  <c r="H1767" i="24"/>
  <c r="H1768" i="24"/>
  <c r="H1769" i="24"/>
  <c r="H1770" i="24"/>
  <c r="H1771" i="24"/>
  <c r="H1772" i="24"/>
  <c r="H1773" i="24"/>
  <c r="H1774" i="24"/>
  <c r="H1775" i="24"/>
  <c r="H1776" i="24"/>
  <c r="H1777" i="24"/>
  <c r="H1778" i="24"/>
  <c r="H1779" i="24"/>
  <c r="H1780" i="24"/>
  <c r="H1781" i="24"/>
  <c r="H1782" i="24"/>
  <c r="H1783" i="24"/>
  <c r="H1784" i="24"/>
  <c r="H1785" i="24"/>
  <c r="H1786" i="24"/>
  <c r="H1787" i="24"/>
  <c r="H1788" i="24"/>
  <c r="H1789" i="24"/>
  <c r="H1790" i="24"/>
  <c r="H1791" i="24"/>
  <c r="H1792" i="24"/>
  <c r="H1793" i="24"/>
  <c r="H1794" i="24"/>
  <c r="H1795" i="24"/>
  <c r="H1796" i="24"/>
  <c r="H1797" i="24"/>
  <c r="H1798" i="24"/>
  <c r="H1799" i="24"/>
  <c r="H1800" i="24"/>
  <c r="H1801" i="24"/>
  <c r="H1802" i="24"/>
  <c r="H1803" i="24"/>
  <c r="H1804" i="24"/>
  <c r="H1805" i="24"/>
  <c r="H1806" i="24"/>
  <c r="H1807" i="24"/>
  <c r="H1808" i="24"/>
  <c r="H1809" i="24"/>
  <c r="H1810" i="24"/>
  <c r="H1811" i="24"/>
  <c r="H1812" i="24"/>
  <c r="H1813" i="24"/>
  <c r="H1814" i="24"/>
  <c r="H1815" i="24"/>
  <c r="H1816" i="24"/>
  <c r="H1817" i="24"/>
  <c r="H1818" i="24"/>
  <c r="H1819" i="24"/>
  <c r="H1820" i="24"/>
  <c r="H1821" i="24"/>
  <c r="H1822" i="24"/>
  <c r="H1823" i="24"/>
  <c r="H1824" i="24"/>
  <c r="H1825" i="24"/>
  <c r="H1826" i="24"/>
  <c r="H1827" i="24"/>
  <c r="H1828" i="24"/>
  <c r="H1829" i="24"/>
  <c r="H1830" i="24"/>
  <c r="H1831" i="24"/>
  <c r="H1832" i="24"/>
  <c r="H1833" i="24"/>
  <c r="H1834" i="24"/>
  <c r="H1835" i="24"/>
  <c r="H1836" i="24"/>
  <c r="H1837" i="24"/>
  <c r="H1838" i="24"/>
  <c r="H1839" i="24"/>
  <c r="H1840" i="24"/>
  <c r="H1841" i="24"/>
  <c r="H1842" i="24"/>
  <c r="H1843" i="24"/>
  <c r="H1844" i="24"/>
  <c r="H1845" i="24"/>
  <c r="H1846" i="24"/>
  <c r="H1847" i="24"/>
  <c r="H1848" i="24"/>
  <c r="H1849" i="24"/>
  <c r="H1850" i="24"/>
  <c r="H1851" i="24"/>
  <c r="H1852" i="24"/>
  <c r="H1853" i="24"/>
  <c r="H1854" i="24"/>
  <c r="H1855" i="24"/>
  <c r="H1856" i="24"/>
  <c r="H1857" i="24"/>
  <c r="H1858" i="24"/>
  <c r="H1859" i="24"/>
  <c r="H1860" i="24"/>
  <c r="H1861" i="24"/>
  <c r="H1862" i="24"/>
  <c r="H1863" i="24"/>
  <c r="H1864" i="24"/>
  <c r="H1865" i="24"/>
  <c r="H1866" i="24"/>
  <c r="H1867" i="24"/>
  <c r="H1868" i="24"/>
  <c r="H1869" i="24"/>
  <c r="H1870" i="24"/>
  <c r="H1871" i="24"/>
  <c r="H1872" i="24"/>
  <c r="H1873" i="24"/>
  <c r="H1874" i="24"/>
  <c r="H1875" i="24"/>
  <c r="H1876" i="24"/>
  <c r="H1877" i="24"/>
  <c r="H1878" i="24"/>
  <c r="H1879" i="24"/>
  <c r="H1880" i="24"/>
  <c r="H1881" i="24"/>
  <c r="H1882" i="24"/>
  <c r="H1883" i="24"/>
  <c r="H1884" i="24"/>
  <c r="H1885" i="24"/>
  <c r="H1886" i="24"/>
  <c r="H1887" i="24"/>
  <c r="H1888" i="24"/>
  <c r="H1889" i="24"/>
  <c r="H1890" i="24"/>
  <c r="H1891" i="24"/>
  <c r="H1892" i="24"/>
  <c r="H1893" i="24"/>
  <c r="H1894" i="24"/>
  <c r="H1895" i="24"/>
  <c r="H1896" i="24"/>
  <c r="H1897" i="24"/>
  <c r="H1898" i="24"/>
  <c r="H1899" i="24"/>
  <c r="H1900" i="24"/>
  <c r="H1901" i="24"/>
  <c r="H1902" i="24"/>
  <c r="H1903" i="24"/>
  <c r="H1904" i="24"/>
  <c r="H1905" i="24"/>
  <c r="H1906" i="24"/>
  <c r="H1907" i="24"/>
  <c r="H1908" i="24"/>
  <c r="H1909" i="24"/>
  <c r="H1910" i="24"/>
  <c r="H1911" i="24"/>
  <c r="H1912" i="24"/>
  <c r="H1913" i="24"/>
  <c r="H1914" i="24"/>
  <c r="H1915" i="24"/>
  <c r="H1916" i="24"/>
  <c r="H1917" i="24"/>
  <c r="H1918" i="24"/>
  <c r="H1919" i="24"/>
  <c r="H1920" i="24"/>
  <c r="H1921" i="24"/>
  <c r="H1922" i="24"/>
  <c r="H1923" i="24"/>
  <c r="H1924" i="24"/>
  <c r="H1925" i="24"/>
  <c r="H1926" i="24"/>
  <c r="H1927" i="24"/>
  <c r="H1928" i="24"/>
  <c r="H1929" i="24"/>
  <c r="H1930" i="24"/>
  <c r="H1931" i="24"/>
  <c r="H1932" i="24"/>
  <c r="H1933" i="24"/>
  <c r="H1934" i="24"/>
  <c r="H1935" i="24"/>
  <c r="H1936" i="24"/>
  <c r="H1937" i="24"/>
  <c r="H1938" i="24"/>
  <c r="H1939" i="24"/>
  <c r="H1940" i="24"/>
  <c r="H1941" i="24"/>
  <c r="H1942" i="24"/>
  <c r="H1943" i="24"/>
  <c r="H1944" i="24"/>
  <c r="H1945" i="24"/>
  <c r="H1946" i="24"/>
  <c r="H1947" i="24"/>
  <c r="H1948" i="24"/>
  <c r="H1949" i="24"/>
  <c r="H1950" i="24"/>
  <c r="H1951" i="24"/>
  <c r="H1952" i="24"/>
  <c r="H1953" i="24"/>
  <c r="H1954" i="24"/>
  <c r="H1955" i="24"/>
  <c r="H1956" i="24"/>
  <c r="H1957" i="24"/>
  <c r="H1958" i="24"/>
  <c r="H1959" i="24"/>
  <c r="H1960" i="24"/>
  <c r="H1961" i="24"/>
  <c r="H1962" i="24"/>
  <c r="H1963" i="24"/>
  <c r="H1964" i="24"/>
  <c r="H1965" i="24"/>
  <c r="H1966" i="24"/>
  <c r="H1967" i="24"/>
  <c r="H1968" i="24"/>
  <c r="H1969" i="24"/>
  <c r="H1970" i="24"/>
  <c r="H1971" i="24"/>
  <c r="H1972" i="24"/>
  <c r="H1973" i="24"/>
  <c r="H1974" i="24"/>
  <c r="H1975" i="24"/>
  <c r="H1976" i="24"/>
  <c r="H1977" i="24"/>
  <c r="H1978" i="24"/>
  <c r="H1979" i="24"/>
  <c r="H1980" i="24"/>
  <c r="H1981" i="24"/>
  <c r="H1982" i="24"/>
  <c r="H1983" i="24"/>
  <c r="H1984" i="24"/>
  <c r="H1985" i="24"/>
  <c r="H1986" i="24"/>
  <c r="H1987" i="24"/>
  <c r="H1988" i="24"/>
  <c r="H1989" i="24"/>
  <c r="H1990" i="24"/>
  <c r="H1991" i="24"/>
  <c r="H1992" i="24"/>
  <c r="H1993" i="24"/>
  <c r="H1994" i="24"/>
  <c r="H1995" i="24"/>
  <c r="H1996" i="24"/>
  <c r="H1997" i="24"/>
  <c r="H1998" i="24"/>
  <c r="H1999" i="24"/>
  <c r="H2000" i="24"/>
  <c r="H2001" i="24"/>
  <c r="H2002" i="24"/>
  <c r="H2003" i="24"/>
  <c r="H2004" i="24"/>
  <c r="H2005" i="24"/>
  <c r="H2006" i="24"/>
  <c r="H2007" i="24"/>
  <c r="H2008" i="24"/>
  <c r="H2009" i="24"/>
  <c r="H2010" i="24"/>
  <c r="H2011" i="24"/>
  <c r="H2012" i="24"/>
  <c r="H2013" i="24"/>
  <c r="H2014" i="24"/>
  <c r="H2015" i="24"/>
  <c r="H2016" i="24"/>
  <c r="H2017" i="24"/>
  <c r="H2018" i="24"/>
  <c r="H2019" i="24"/>
  <c r="H2020" i="24"/>
  <c r="H2021" i="24"/>
  <c r="H2022" i="24"/>
  <c r="H2023" i="24"/>
  <c r="H2024" i="24"/>
  <c r="H2025" i="24"/>
  <c r="H2026" i="24"/>
  <c r="H2027" i="24"/>
  <c r="H2028" i="24"/>
  <c r="H2029" i="24"/>
  <c r="H2030" i="24"/>
  <c r="H2031" i="24"/>
  <c r="H2032" i="24"/>
  <c r="H2033" i="24"/>
  <c r="H2034" i="24"/>
  <c r="H2035" i="24"/>
  <c r="H2036" i="24"/>
  <c r="H2037" i="24"/>
  <c r="H2038" i="24"/>
  <c r="H2039" i="24"/>
  <c r="H2040" i="24"/>
  <c r="H2041" i="24"/>
  <c r="H2042" i="24"/>
  <c r="H2043" i="24"/>
  <c r="H2044" i="24"/>
  <c r="H2045" i="24"/>
  <c r="H2046" i="24"/>
  <c r="H2047" i="24"/>
  <c r="H2048" i="24"/>
  <c r="H2049" i="24"/>
  <c r="H2050" i="24"/>
  <c r="H2051" i="24"/>
  <c r="H2052" i="24"/>
  <c r="H2053" i="24"/>
  <c r="H2054" i="24"/>
  <c r="H2055" i="24"/>
  <c r="H2056" i="24"/>
  <c r="H2057" i="24"/>
  <c r="H2058" i="24"/>
  <c r="H2059" i="24"/>
  <c r="H2060" i="24"/>
  <c r="H2061" i="24"/>
  <c r="H2062" i="24"/>
  <c r="H2063" i="24"/>
  <c r="H2064" i="24"/>
  <c r="H2065" i="24"/>
  <c r="H2066" i="24"/>
  <c r="H2067" i="24"/>
  <c r="H2068" i="24"/>
  <c r="H2069" i="24"/>
  <c r="H2070" i="24"/>
  <c r="H2071" i="24"/>
  <c r="H2072" i="24"/>
  <c r="H2073" i="24"/>
  <c r="H2074" i="24"/>
  <c r="H2075" i="24"/>
  <c r="H2076" i="24"/>
  <c r="H2077" i="24"/>
  <c r="H2078" i="24"/>
  <c r="H2079" i="24"/>
  <c r="H2080" i="24"/>
  <c r="H2081" i="24"/>
  <c r="H2082" i="24"/>
  <c r="H2083" i="24"/>
  <c r="H2084" i="24"/>
  <c r="H2085" i="24"/>
  <c r="H2086" i="24"/>
  <c r="H2087" i="24"/>
  <c r="H2088" i="24"/>
  <c r="H2089" i="24"/>
  <c r="H2090" i="24"/>
  <c r="H2091" i="24"/>
  <c r="H2092" i="24"/>
  <c r="H2093" i="24"/>
  <c r="H2094" i="24"/>
  <c r="H2095" i="24"/>
  <c r="H2096" i="24"/>
  <c r="H2097" i="24"/>
  <c r="H2098" i="24"/>
  <c r="H2099" i="24"/>
  <c r="H2100" i="24"/>
  <c r="H2101" i="24"/>
  <c r="H2102" i="24"/>
  <c r="H2103" i="24"/>
  <c r="H2104" i="24"/>
  <c r="H2105" i="24"/>
  <c r="H2106" i="24"/>
  <c r="H2107" i="24"/>
  <c r="H2108" i="24"/>
  <c r="H2109" i="24"/>
  <c r="H2110" i="24"/>
  <c r="H2111" i="24"/>
  <c r="H2112" i="24"/>
  <c r="H2113" i="24"/>
  <c r="H2114" i="24"/>
  <c r="H2115" i="24"/>
  <c r="H2116" i="24"/>
  <c r="H2117" i="24"/>
  <c r="H2118" i="24"/>
  <c r="H2119" i="24"/>
  <c r="H2120" i="24"/>
  <c r="H2121" i="24"/>
  <c r="H2122" i="24"/>
  <c r="H2123" i="24"/>
  <c r="H2124" i="24"/>
  <c r="H2125" i="24"/>
  <c r="H2126" i="24"/>
  <c r="H2127" i="24"/>
  <c r="H2128" i="24"/>
  <c r="H2129" i="24"/>
  <c r="H2130" i="24"/>
  <c r="H2131" i="24"/>
  <c r="H2132" i="24"/>
  <c r="H2133" i="24"/>
  <c r="H2134" i="24"/>
  <c r="H2135" i="24"/>
  <c r="H2136" i="24"/>
  <c r="H2137" i="24"/>
  <c r="H2138" i="24"/>
  <c r="H2139" i="24"/>
  <c r="H2140" i="24"/>
  <c r="H2141" i="24"/>
  <c r="H2142" i="24"/>
  <c r="H2143" i="24"/>
  <c r="H2144" i="24"/>
  <c r="H2145" i="24"/>
  <c r="H2146" i="24"/>
  <c r="H2147" i="24"/>
  <c r="H2148" i="24"/>
  <c r="H2149" i="24"/>
  <c r="H2150" i="24"/>
  <c r="H2151" i="24"/>
  <c r="H2152" i="24"/>
  <c r="H2153" i="24"/>
  <c r="H2154" i="24"/>
  <c r="H2155" i="24"/>
  <c r="H2156" i="24"/>
  <c r="H2157" i="24"/>
  <c r="H2158" i="24"/>
  <c r="H2159" i="24"/>
  <c r="I5" i="24"/>
  <c r="I6" i="24"/>
  <c r="I7" i="24"/>
  <c r="I8" i="24"/>
  <c r="I9" i="24"/>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2" i="24"/>
  <c r="I63" i="24"/>
  <c r="I64" i="24"/>
  <c r="I65" i="24"/>
  <c r="I66" i="24"/>
  <c r="I67" i="24"/>
  <c r="I68" i="24"/>
  <c r="I69" i="24"/>
  <c r="I70" i="24"/>
  <c r="I71" i="24"/>
  <c r="I72" i="24"/>
  <c r="I73" i="24"/>
  <c r="I74" i="24"/>
  <c r="I75" i="24"/>
  <c r="I76" i="24"/>
  <c r="I77" i="24"/>
  <c r="I78" i="24"/>
  <c r="I79" i="24"/>
  <c r="I80" i="24"/>
  <c r="I81" i="24"/>
  <c r="I82" i="24"/>
  <c r="I83" i="24"/>
  <c r="I84" i="24"/>
  <c r="I85" i="24"/>
  <c r="I86" i="24"/>
  <c r="I87" i="24"/>
  <c r="I88" i="24"/>
  <c r="I89" i="24"/>
  <c r="I90" i="24"/>
  <c r="I91" i="24"/>
  <c r="I92" i="24"/>
  <c r="I93" i="24"/>
  <c r="I94" i="24"/>
  <c r="I95" i="24"/>
  <c r="I96" i="24"/>
  <c r="I97" i="24"/>
  <c r="I98" i="24"/>
  <c r="I99" i="24"/>
  <c r="I100" i="24"/>
  <c r="I101" i="24"/>
  <c r="I102" i="24"/>
  <c r="I103" i="24"/>
  <c r="I104" i="24"/>
  <c r="I105" i="24"/>
  <c r="I106" i="24"/>
  <c r="I107" i="24"/>
  <c r="I108" i="24"/>
  <c r="I109" i="24"/>
  <c r="I110" i="24"/>
  <c r="I111" i="24"/>
  <c r="I112" i="24"/>
  <c r="I113" i="24"/>
  <c r="I114" i="24"/>
  <c r="I115" i="24"/>
  <c r="I116" i="24"/>
  <c r="I117" i="24"/>
  <c r="I118" i="24"/>
  <c r="I119" i="24"/>
  <c r="I120" i="24"/>
  <c r="I121" i="24"/>
  <c r="I122" i="24"/>
  <c r="I123" i="24"/>
  <c r="I124" i="24"/>
  <c r="I125" i="24"/>
  <c r="I126" i="24"/>
  <c r="I127" i="24"/>
  <c r="I128" i="24"/>
  <c r="I129" i="24"/>
  <c r="I130" i="24"/>
  <c r="I131" i="24"/>
  <c r="I132" i="24"/>
  <c r="I133" i="24"/>
  <c r="I134" i="24"/>
  <c r="I135" i="24"/>
  <c r="I136" i="24"/>
  <c r="I137" i="24"/>
  <c r="I138" i="24"/>
  <c r="I139" i="24"/>
  <c r="I140" i="24"/>
  <c r="I141" i="24"/>
  <c r="I142" i="24"/>
  <c r="I143" i="24"/>
  <c r="I144" i="24"/>
  <c r="I145" i="24"/>
  <c r="I146" i="24"/>
  <c r="I147" i="24"/>
  <c r="I148" i="24"/>
  <c r="I149" i="24"/>
  <c r="I150" i="24"/>
  <c r="I151" i="24"/>
  <c r="I152" i="24"/>
  <c r="I153" i="24"/>
  <c r="I154" i="24"/>
  <c r="I155" i="24"/>
  <c r="I156" i="24"/>
  <c r="I157" i="24"/>
  <c r="I158" i="24"/>
  <c r="I159" i="24"/>
  <c r="I160" i="24"/>
  <c r="I161" i="24"/>
  <c r="I162" i="24"/>
  <c r="I163" i="24"/>
  <c r="I164" i="24"/>
  <c r="I165" i="24"/>
  <c r="I166" i="24"/>
  <c r="I167" i="24"/>
  <c r="I168" i="24"/>
  <c r="I169" i="24"/>
  <c r="I170" i="24"/>
  <c r="I171" i="24"/>
  <c r="I172" i="24"/>
  <c r="I173" i="24"/>
  <c r="I174" i="24"/>
  <c r="I175" i="24"/>
  <c r="I176" i="24"/>
  <c r="I177" i="24"/>
  <c r="I178" i="24"/>
  <c r="I179" i="24"/>
  <c r="I180" i="24"/>
  <c r="I181" i="24"/>
  <c r="I182" i="24"/>
  <c r="I183" i="24"/>
  <c r="I184" i="24"/>
  <c r="I185" i="24"/>
  <c r="I186" i="24"/>
  <c r="I187" i="24"/>
  <c r="I188" i="24"/>
  <c r="I189" i="24"/>
  <c r="I190" i="24"/>
  <c r="I191" i="24"/>
  <c r="I192" i="24"/>
  <c r="I193" i="24"/>
  <c r="I194" i="24"/>
  <c r="I195" i="24"/>
  <c r="I196" i="24"/>
  <c r="I197" i="24"/>
  <c r="I198" i="24"/>
  <c r="I199" i="24"/>
  <c r="I200" i="24"/>
  <c r="I201" i="24"/>
  <c r="I202" i="24"/>
  <c r="I203" i="24"/>
  <c r="I204" i="24"/>
  <c r="I205" i="24"/>
  <c r="I206" i="24"/>
  <c r="I207" i="24"/>
  <c r="I208" i="24"/>
  <c r="I209" i="24"/>
  <c r="I210" i="24"/>
  <c r="I211" i="24"/>
  <c r="I212" i="24"/>
  <c r="I213" i="24"/>
  <c r="I214" i="24"/>
  <c r="I215" i="24"/>
  <c r="I216" i="24"/>
  <c r="I217" i="24"/>
  <c r="I218" i="24"/>
  <c r="I219" i="24"/>
  <c r="I220" i="24"/>
  <c r="I221" i="24"/>
  <c r="I222" i="24"/>
  <c r="I223" i="24"/>
  <c r="I224" i="24"/>
  <c r="I225" i="24"/>
  <c r="I226" i="24"/>
  <c r="I227" i="24"/>
  <c r="I228" i="24"/>
  <c r="I229" i="24"/>
  <c r="I230" i="24"/>
  <c r="I231" i="24"/>
  <c r="I232" i="24"/>
  <c r="I233" i="24"/>
  <c r="I234" i="24"/>
  <c r="I235" i="24"/>
  <c r="I236" i="24"/>
  <c r="I237" i="24"/>
  <c r="I238" i="24"/>
  <c r="I239" i="24"/>
  <c r="I240" i="24"/>
  <c r="I241" i="24"/>
  <c r="I242" i="24"/>
  <c r="I243" i="24"/>
  <c r="I244" i="24"/>
  <c r="I245" i="24"/>
  <c r="I246" i="24"/>
  <c r="I247" i="24"/>
  <c r="I248" i="24"/>
  <c r="I249" i="24"/>
  <c r="I250" i="24"/>
  <c r="I251" i="24"/>
  <c r="I252" i="24"/>
  <c r="I253" i="24"/>
  <c r="I254" i="24"/>
  <c r="I255" i="24"/>
  <c r="I256" i="24"/>
  <c r="I257" i="24"/>
  <c r="I258" i="24"/>
  <c r="I259" i="24"/>
  <c r="I260" i="24"/>
  <c r="I261" i="24"/>
  <c r="I262" i="24"/>
  <c r="I263" i="24"/>
  <c r="I264" i="24"/>
  <c r="I265" i="24"/>
  <c r="I266" i="24"/>
  <c r="I267" i="24"/>
  <c r="I268" i="24"/>
  <c r="I269" i="24"/>
  <c r="I270" i="24"/>
  <c r="I271" i="24"/>
  <c r="I272" i="24"/>
  <c r="I273" i="24"/>
  <c r="I274" i="24"/>
  <c r="I275" i="24"/>
  <c r="I276" i="24"/>
  <c r="I277" i="24"/>
  <c r="I278" i="24"/>
  <c r="I279" i="24"/>
  <c r="I280" i="24"/>
  <c r="I281" i="24"/>
  <c r="I282" i="24"/>
  <c r="I283" i="24"/>
  <c r="I284" i="24"/>
  <c r="I285" i="24"/>
  <c r="I286" i="24"/>
  <c r="I287" i="24"/>
  <c r="I288" i="24"/>
  <c r="I289" i="24"/>
  <c r="I290" i="24"/>
  <c r="I291" i="24"/>
  <c r="I292" i="24"/>
  <c r="I293" i="24"/>
  <c r="I294" i="24"/>
  <c r="I295" i="24"/>
  <c r="I296" i="24"/>
  <c r="I297" i="24"/>
  <c r="I298" i="24"/>
  <c r="I299" i="24"/>
  <c r="I300" i="24"/>
  <c r="I301" i="24"/>
  <c r="I302" i="24"/>
  <c r="I303" i="24"/>
  <c r="I304" i="24"/>
  <c r="I305" i="24"/>
  <c r="I306" i="24"/>
  <c r="I307" i="24"/>
  <c r="I308" i="24"/>
  <c r="I309" i="24"/>
  <c r="I310" i="24"/>
  <c r="I311" i="24"/>
  <c r="I312" i="24"/>
  <c r="I313" i="24"/>
  <c r="I314" i="24"/>
  <c r="I315" i="24"/>
  <c r="I316" i="24"/>
  <c r="I317" i="24"/>
  <c r="I318" i="24"/>
  <c r="I319" i="24"/>
  <c r="I320" i="24"/>
  <c r="I321" i="24"/>
  <c r="I322" i="24"/>
  <c r="I323" i="24"/>
  <c r="I324" i="24"/>
  <c r="I325" i="24"/>
  <c r="I326" i="24"/>
  <c r="I327" i="24"/>
  <c r="I328" i="24"/>
  <c r="I329" i="24"/>
  <c r="I330" i="24"/>
  <c r="I331" i="24"/>
  <c r="I332" i="24"/>
  <c r="I333" i="24"/>
  <c r="I334" i="24"/>
  <c r="I335" i="24"/>
  <c r="I336" i="24"/>
  <c r="I337" i="24"/>
  <c r="I338" i="24"/>
  <c r="I339" i="24"/>
  <c r="I340" i="24"/>
  <c r="I341" i="24"/>
  <c r="I342" i="24"/>
  <c r="I343" i="24"/>
  <c r="I344" i="24"/>
  <c r="I345" i="24"/>
  <c r="I346" i="24"/>
  <c r="I347" i="24"/>
  <c r="I348" i="24"/>
  <c r="I349" i="24"/>
  <c r="I350" i="24"/>
  <c r="I351" i="24"/>
  <c r="I352" i="24"/>
  <c r="I353" i="24"/>
  <c r="I354" i="24"/>
  <c r="I355" i="24"/>
  <c r="I356" i="24"/>
  <c r="I357" i="24"/>
  <c r="I358" i="24"/>
  <c r="I359" i="24"/>
  <c r="I360" i="24"/>
  <c r="I361" i="24"/>
  <c r="I362" i="24"/>
  <c r="I363" i="24"/>
  <c r="I364" i="24"/>
  <c r="I365" i="24"/>
  <c r="I366" i="24"/>
  <c r="I367" i="24"/>
  <c r="I368" i="24"/>
  <c r="I369" i="24"/>
  <c r="I370" i="24"/>
  <c r="I371" i="24"/>
  <c r="I372" i="24"/>
  <c r="I373" i="24"/>
  <c r="I374" i="24"/>
  <c r="I375" i="24"/>
  <c r="I376" i="24"/>
  <c r="I377" i="24"/>
  <c r="I378" i="24"/>
  <c r="I379" i="24"/>
  <c r="I380" i="24"/>
  <c r="I381" i="24"/>
  <c r="I382" i="24"/>
  <c r="I383" i="24"/>
  <c r="I384" i="24"/>
  <c r="I385" i="24"/>
  <c r="I386" i="24"/>
  <c r="I387" i="24"/>
  <c r="I388" i="24"/>
  <c r="I389" i="24"/>
  <c r="I390" i="24"/>
  <c r="I391" i="24"/>
  <c r="I392" i="24"/>
  <c r="I393" i="24"/>
  <c r="I394" i="24"/>
  <c r="I395" i="24"/>
  <c r="I396" i="24"/>
  <c r="I397" i="24"/>
  <c r="I398" i="24"/>
  <c r="I399" i="24"/>
  <c r="I400" i="24"/>
  <c r="I401" i="24"/>
  <c r="I402" i="24"/>
  <c r="I403" i="24"/>
  <c r="I404" i="24"/>
  <c r="I405" i="24"/>
  <c r="I406" i="24"/>
  <c r="I407" i="24"/>
  <c r="I408" i="24"/>
  <c r="I409" i="24"/>
  <c r="I410" i="24"/>
  <c r="I411" i="24"/>
  <c r="I412" i="24"/>
  <c r="I413" i="24"/>
  <c r="I414" i="24"/>
  <c r="I415" i="24"/>
  <c r="I416" i="24"/>
  <c r="I417" i="24"/>
  <c r="I418" i="24"/>
  <c r="I419" i="24"/>
  <c r="I420" i="24"/>
  <c r="I421" i="24"/>
  <c r="I422" i="24"/>
  <c r="I423" i="24"/>
  <c r="I424" i="24"/>
  <c r="I425" i="24"/>
  <c r="I426" i="24"/>
  <c r="I427" i="24"/>
  <c r="I428" i="24"/>
  <c r="I429" i="24"/>
  <c r="I430" i="24"/>
  <c r="I431" i="24"/>
  <c r="I432" i="24"/>
  <c r="I433" i="24"/>
  <c r="I434" i="24"/>
  <c r="I435" i="24"/>
  <c r="I436" i="24"/>
  <c r="I437" i="24"/>
  <c r="I438" i="24"/>
  <c r="I439" i="24"/>
  <c r="I440" i="24"/>
  <c r="I441" i="24"/>
  <c r="I442" i="24"/>
  <c r="I443" i="24"/>
  <c r="I444" i="24"/>
  <c r="I445" i="24"/>
  <c r="I446" i="24"/>
  <c r="I447" i="24"/>
  <c r="I448" i="24"/>
  <c r="I449" i="24"/>
  <c r="I450" i="24"/>
  <c r="I451" i="24"/>
  <c r="I452" i="24"/>
  <c r="I453" i="24"/>
  <c r="I454" i="24"/>
  <c r="I455" i="24"/>
  <c r="I456" i="24"/>
  <c r="I457" i="24"/>
  <c r="I458" i="24"/>
  <c r="I459" i="24"/>
  <c r="I460" i="24"/>
  <c r="I461" i="24"/>
  <c r="I462" i="24"/>
  <c r="I463" i="24"/>
  <c r="I464" i="24"/>
  <c r="I465" i="24"/>
  <c r="I466" i="24"/>
  <c r="I467" i="24"/>
  <c r="I468" i="24"/>
  <c r="I469" i="24"/>
  <c r="I470" i="24"/>
  <c r="I471" i="24"/>
  <c r="I472" i="24"/>
  <c r="I473" i="24"/>
  <c r="I474" i="24"/>
  <c r="I475" i="24"/>
  <c r="I476" i="24"/>
  <c r="I477" i="24"/>
  <c r="I478" i="24"/>
  <c r="I479" i="24"/>
  <c r="I480" i="24"/>
  <c r="I481" i="24"/>
  <c r="I482" i="24"/>
  <c r="I483" i="24"/>
  <c r="I484" i="24"/>
  <c r="I485" i="24"/>
  <c r="I486" i="24"/>
  <c r="I487" i="24"/>
  <c r="I488" i="24"/>
  <c r="I489" i="24"/>
  <c r="I490" i="24"/>
  <c r="I491" i="24"/>
  <c r="I492" i="24"/>
  <c r="I493" i="24"/>
  <c r="I494" i="24"/>
  <c r="I495" i="24"/>
  <c r="I496" i="24"/>
  <c r="I497" i="24"/>
  <c r="I498" i="24"/>
  <c r="I499" i="24"/>
  <c r="I500" i="24"/>
  <c r="I501" i="24"/>
  <c r="I502" i="24"/>
  <c r="I503" i="24"/>
  <c r="I504" i="24"/>
  <c r="I505" i="24"/>
  <c r="I506" i="24"/>
  <c r="I507" i="24"/>
  <c r="I508" i="24"/>
  <c r="I509" i="24"/>
  <c r="I510" i="24"/>
  <c r="I511" i="24"/>
  <c r="I512" i="24"/>
  <c r="I513" i="24"/>
  <c r="I514" i="24"/>
  <c r="I515" i="24"/>
  <c r="I516" i="24"/>
  <c r="I517" i="24"/>
  <c r="I518" i="24"/>
  <c r="I519" i="24"/>
  <c r="I520" i="24"/>
  <c r="I521" i="24"/>
  <c r="I522" i="24"/>
  <c r="I523" i="24"/>
  <c r="I524" i="24"/>
  <c r="I525" i="24"/>
  <c r="I526" i="24"/>
  <c r="I527" i="24"/>
  <c r="I528" i="24"/>
  <c r="I529" i="24"/>
  <c r="I530" i="24"/>
  <c r="I531" i="24"/>
  <c r="I532" i="24"/>
  <c r="I533" i="24"/>
  <c r="I534" i="24"/>
  <c r="I535" i="24"/>
  <c r="I536" i="24"/>
  <c r="I537" i="24"/>
  <c r="I538" i="24"/>
  <c r="I539" i="24"/>
  <c r="I540" i="24"/>
  <c r="I541" i="24"/>
  <c r="I542" i="24"/>
  <c r="I543" i="24"/>
  <c r="I544" i="24"/>
  <c r="I545" i="24"/>
  <c r="I546" i="24"/>
  <c r="I547" i="24"/>
  <c r="I548" i="24"/>
  <c r="I549" i="24"/>
  <c r="I550" i="24"/>
  <c r="I551" i="24"/>
  <c r="I552" i="24"/>
  <c r="I553" i="24"/>
  <c r="I554" i="24"/>
  <c r="I555" i="24"/>
  <c r="I556" i="24"/>
  <c r="I557" i="24"/>
  <c r="I558" i="24"/>
  <c r="I559" i="24"/>
  <c r="I560" i="24"/>
  <c r="I561" i="24"/>
  <c r="I562" i="24"/>
  <c r="I563" i="24"/>
  <c r="I564" i="24"/>
  <c r="I565" i="24"/>
  <c r="I566" i="24"/>
  <c r="I567" i="24"/>
  <c r="I568" i="24"/>
  <c r="I569" i="24"/>
  <c r="I570" i="24"/>
  <c r="I571" i="24"/>
  <c r="I572" i="24"/>
  <c r="I573" i="24"/>
  <c r="I574" i="24"/>
  <c r="I575" i="24"/>
  <c r="I576" i="24"/>
  <c r="I577" i="24"/>
  <c r="I578" i="24"/>
  <c r="I579" i="24"/>
  <c r="I580" i="24"/>
  <c r="I581" i="24"/>
  <c r="I582" i="24"/>
  <c r="I583" i="24"/>
  <c r="I584" i="24"/>
  <c r="I585" i="24"/>
  <c r="I586" i="24"/>
  <c r="I587" i="24"/>
  <c r="I588" i="24"/>
  <c r="I589" i="24"/>
  <c r="I590" i="24"/>
  <c r="I591" i="24"/>
  <c r="I592" i="24"/>
  <c r="I593" i="24"/>
  <c r="I594" i="24"/>
  <c r="I595" i="24"/>
  <c r="I596" i="24"/>
  <c r="I597" i="24"/>
  <c r="I598" i="24"/>
  <c r="I599" i="24"/>
  <c r="I600" i="24"/>
  <c r="I601" i="24"/>
  <c r="I602" i="24"/>
  <c r="I603" i="24"/>
  <c r="I604" i="24"/>
  <c r="I605" i="24"/>
  <c r="I606" i="24"/>
  <c r="I607" i="24"/>
  <c r="I608" i="24"/>
  <c r="I609" i="24"/>
  <c r="I610" i="24"/>
  <c r="I611" i="24"/>
  <c r="I612" i="24"/>
  <c r="I613" i="24"/>
  <c r="I614" i="24"/>
  <c r="I615" i="24"/>
  <c r="I616" i="24"/>
  <c r="I617" i="24"/>
  <c r="I618" i="24"/>
  <c r="I619" i="24"/>
  <c r="I620" i="24"/>
  <c r="I621" i="24"/>
  <c r="I622" i="24"/>
  <c r="I623" i="24"/>
  <c r="I624" i="24"/>
  <c r="I625" i="24"/>
  <c r="I626" i="24"/>
  <c r="I627" i="24"/>
  <c r="I628" i="24"/>
  <c r="I629" i="24"/>
  <c r="I630" i="24"/>
  <c r="I631" i="24"/>
  <c r="I632" i="24"/>
  <c r="I633" i="24"/>
  <c r="I634" i="24"/>
  <c r="I635" i="24"/>
  <c r="I636" i="24"/>
  <c r="I637" i="24"/>
  <c r="I638" i="24"/>
  <c r="I639" i="24"/>
  <c r="I640" i="24"/>
  <c r="I641" i="24"/>
  <c r="I642" i="24"/>
  <c r="I643" i="24"/>
  <c r="I644" i="24"/>
  <c r="I645" i="24"/>
  <c r="I646" i="24"/>
  <c r="I647" i="24"/>
  <c r="I648" i="24"/>
  <c r="I649" i="24"/>
  <c r="I650" i="24"/>
  <c r="I651" i="24"/>
  <c r="I652" i="24"/>
  <c r="I653" i="24"/>
  <c r="I654" i="24"/>
  <c r="I655" i="24"/>
  <c r="I656" i="24"/>
  <c r="I657" i="24"/>
  <c r="I658" i="24"/>
  <c r="I659" i="24"/>
  <c r="I660" i="24"/>
  <c r="I661" i="24"/>
  <c r="I662" i="24"/>
  <c r="I663" i="24"/>
  <c r="I664" i="24"/>
  <c r="I665" i="24"/>
  <c r="I666" i="24"/>
  <c r="I667" i="24"/>
  <c r="I668" i="24"/>
  <c r="I669" i="24"/>
  <c r="I670" i="24"/>
  <c r="I671" i="24"/>
  <c r="I672" i="24"/>
  <c r="I673" i="24"/>
  <c r="I674" i="24"/>
  <c r="I675" i="24"/>
  <c r="I676" i="24"/>
  <c r="I677" i="24"/>
  <c r="I678" i="24"/>
  <c r="I679" i="24"/>
  <c r="I680" i="24"/>
  <c r="I681" i="24"/>
  <c r="I682" i="24"/>
  <c r="I683" i="24"/>
  <c r="I684" i="24"/>
  <c r="I685" i="24"/>
  <c r="I686" i="24"/>
  <c r="I687" i="24"/>
  <c r="I688" i="24"/>
  <c r="I689" i="24"/>
  <c r="I690" i="24"/>
  <c r="I691" i="24"/>
  <c r="I692" i="24"/>
  <c r="I693" i="24"/>
  <c r="I694" i="24"/>
  <c r="I695" i="24"/>
  <c r="I696" i="24"/>
  <c r="I697" i="24"/>
  <c r="I698" i="24"/>
  <c r="I699" i="24"/>
  <c r="I700" i="24"/>
  <c r="I701" i="24"/>
  <c r="I702" i="24"/>
  <c r="I703" i="24"/>
  <c r="I704" i="24"/>
  <c r="I705" i="24"/>
  <c r="I706" i="24"/>
  <c r="I707" i="24"/>
  <c r="I708" i="24"/>
  <c r="I709" i="24"/>
  <c r="I710" i="24"/>
  <c r="I711" i="24"/>
  <c r="I712" i="24"/>
  <c r="I713" i="24"/>
  <c r="I714" i="24"/>
  <c r="I715" i="24"/>
  <c r="I716" i="24"/>
  <c r="I717" i="24"/>
  <c r="I718" i="24"/>
  <c r="I719" i="24"/>
  <c r="I720" i="24"/>
  <c r="I721" i="24"/>
  <c r="I722" i="24"/>
  <c r="I723" i="24"/>
  <c r="I724" i="24"/>
  <c r="I725" i="24"/>
  <c r="I726" i="24"/>
  <c r="I727" i="24"/>
  <c r="I728" i="24"/>
  <c r="I729" i="24"/>
  <c r="I730" i="24"/>
  <c r="I731" i="24"/>
  <c r="I732" i="24"/>
  <c r="I733" i="24"/>
  <c r="I734" i="24"/>
  <c r="I735" i="24"/>
  <c r="I736" i="24"/>
  <c r="I737" i="24"/>
  <c r="I738" i="24"/>
  <c r="I739" i="24"/>
  <c r="I740" i="24"/>
  <c r="I741" i="24"/>
  <c r="I742" i="24"/>
  <c r="I743" i="24"/>
  <c r="I744" i="24"/>
  <c r="I745" i="24"/>
  <c r="I746" i="24"/>
  <c r="I747" i="24"/>
  <c r="I748" i="24"/>
  <c r="I749" i="24"/>
  <c r="I750" i="24"/>
  <c r="I751" i="24"/>
  <c r="I752" i="24"/>
  <c r="I753" i="24"/>
  <c r="I754" i="24"/>
  <c r="I755" i="24"/>
  <c r="I756" i="24"/>
  <c r="I757" i="24"/>
  <c r="I758" i="24"/>
  <c r="I759" i="24"/>
  <c r="I760" i="24"/>
  <c r="I761" i="24"/>
  <c r="I762" i="24"/>
  <c r="I763" i="24"/>
  <c r="I764" i="24"/>
  <c r="I765" i="24"/>
  <c r="I766" i="24"/>
  <c r="I767" i="24"/>
  <c r="I768" i="24"/>
  <c r="I769" i="24"/>
  <c r="I770" i="24"/>
  <c r="I771" i="24"/>
  <c r="I772" i="24"/>
  <c r="I773" i="24"/>
  <c r="I774" i="24"/>
  <c r="I775" i="24"/>
  <c r="I776" i="24"/>
  <c r="I777" i="24"/>
  <c r="I778" i="24"/>
  <c r="I779" i="24"/>
  <c r="I780" i="24"/>
  <c r="I781" i="24"/>
  <c r="I782" i="24"/>
  <c r="I783" i="24"/>
  <c r="I784" i="24"/>
  <c r="I785" i="24"/>
  <c r="I786" i="24"/>
  <c r="I787" i="24"/>
  <c r="I788" i="24"/>
  <c r="I789" i="24"/>
  <c r="I790" i="24"/>
  <c r="I791" i="24"/>
  <c r="I792" i="24"/>
  <c r="I793" i="24"/>
  <c r="I794" i="24"/>
  <c r="I795" i="24"/>
  <c r="I796" i="24"/>
  <c r="I797" i="24"/>
  <c r="I798" i="24"/>
  <c r="I799" i="24"/>
  <c r="I800" i="24"/>
  <c r="I801" i="24"/>
  <c r="I802" i="24"/>
  <c r="I803" i="24"/>
  <c r="I804" i="24"/>
  <c r="I805" i="24"/>
  <c r="I806" i="24"/>
  <c r="I807" i="24"/>
  <c r="I808" i="24"/>
  <c r="I809" i="24"/>
  <c r="I810" i="24"/>
  <c r="I811" i="24"/>
  <c r="I812" i="24"/>
  <c r="I813" i="24"/>
  <c r="I814" i="24"/>
  <c r="I815" i="24"/>
  <c r="I816" i="24"/>
  <c r="I817" i="24"/>
  <c r="I818" i="24"/>
  <c r="I819" i="24"/>
  <c r="I820" i="24"/>
  <c r="I821" i="24"/>
  <c r="I822" i="24"/>
  <c r="I823" i="24"/>
  <c r="I824" i="24"/>
  <c r="I825" i="24"/>
  <c r="I826" i="24"/>
  <c r="I827" i="24"/>
  <c r="I828" i="24"/>
  <c r="I829" i="24"/>
  <c r="I830" i="24"/>
  <c r="I831" i="24"/>
  <c r="I832" i="24"/>
  <c r="I833" i="24"/>
  <c r="I834" i="24"/>
  <c r="I835" i="24"/>
  <c r="I836" i="24"/>
  <c r="I837" i="24"/>
  <c r="I838" i="24"/>
  <c r="I839" i="24"/>
  <c r="I840" i="24"/>
  <c r="I841" i="24"/>
  <c r="I842" i="24"/>
  <c r="I843" i="24"/>
  <c r="I844" i="24"/>
  <c r="I845" i="24"/>
  <c r="I846" i="24"/>
  <c r="I847" i="24"/>
  <c r="I848" i="24"/>
  <c r="I849" i="24"/>
  <c r="I850" i="24"/>
  <c r="I851" i="24"/>
  <c r="I852" i="24"/>
  <c r="I853" i="24"/>
  <c r="I854" i="24"/>
  <c r="I855" i="24"/>
  <c r="I856" i="24"/>
  <c r="I857" i="24"/>
  <c r="I858" i="24"/>
  <c r="I859" i="24"/>
  <c r="I860" i="24"/>
  <c r="I861" i="24"/>
  <c r="I862" i="24"/>
  <c r="I863" i="24"/>
  <c r="I864" i="24"/>
  <c r="I865" i="24"/>
  <c r="I866" i="24"/>
  <c r="I867" i="24"/>
  <c r="I868" i="24"/>
  <c r="I869" i="24"/>
  <c r="I870" i="24"/>
  <c r="I871" i="24"/>
  <c r="I872" i="24"/>
  <c r="I873" i="24"/>
  <c r="I874" i="24"/>
  <c r="I875" i="24"/>
  <c r="I876" i="24"/>
  <c r="I877" i="24"/>
  <c r="I878" i="24"/>
  <c r="I879" i="24"/>
  <c r="I880" i="24"/>
  <c r="I881" i="24"/>
  <c r="I882" i="24"/>
  <c r="I883" i="24"/>
  <c r="I884" i="24"/>
  <c r="I885" i="24"/>
  <c r="I886" i="24"/>
  <c r="I887" i="24"/>
  <c r="I888" i="24"/>
  <c r="I889" i="24"/>
  <c r="I890" i="24"/>
  <c r="I891" i="24"/>
  <c r="I892" i="24"/>
  <c r="I893" i="24"/>
  <c r="I894" i="24"/>
  <c r="I895" i="24"/>
  <c r="I896" i="24"/>
  <c r="I897" i="24"/>
  <c r="I898" i="24"/>
  <c r="I899" i="24"/>
  <c r="I900" i="24"/>
  <c r="I901" i="24"/>
  <c r="I902" i="24"/>
  <c r="I903" i="24"/>
  <c r="I904" i="24"/>
  <c r="I905" i="24"/>
  <c r="I906" i="24"/>
  <c r="I907" i="24"/>
  <c r="I908" i="24"/>
  <c r="I909" i="24"/>
  <c r="I910" i="24"/>
  <c r="I911" i="24"/>
  <c r="I912" i="24"/>
  <c r="I913" i="24"/>
  <c r="I914" i="24"/>
  <c r="I915" i="24"/>
  <c r="I916" i="24"/>
  <c r="I917" i="24"/>
  <c r="I918" i="24"/>
  <c r="I919" i="24"/>
  <c r="I920" i="24"/>
  <c r="I921" i="24"/>
  <c r="I922" i="24"/>
  <c r="I923" i="24"/>
  <c r="I924" i="24"/>
  <c r="I925" i="24"/>
  <c r="I926" i="24"/>
  <c r="I927" i="24"/>
  <c r="I928" i="24"/>
  <c r="I929" i="24"/>
  <c r="I930" i="24"/>
  <c r="I931" i="24"/>
  <c r="I932" i="24"/>
  <c r="I933" i="24"/>
  <c r="I934" i="24"/>
  <c r="I935" i="24"/>
  <c r="I936" i="24"/>
  <c r="I937" i="24"/>
  <c r="I938" i="24"/>
  <c r="I939" i="24"/>
  <c r="I940" i="24"/>
  <c r="I941" i="24"/>
  <c r="I942" i="24"/>
  <c r="I943" i="24"/>
  <c r="I944" i="24"/>
  <c r="I945" i="24"/>
  <c r="I946" i="24"/>
  <c r="I947" i="24"/>
  <c r="I948" i="24"/>
  <c r="I949" i="24"/>
  <c r="I950" i="24"/>
  <c r="I951" i="24"/>
  <c r="I952" i="24"/>
  <c r="I953" i="24"/>
  <c r="I954" i="24"/>
  <c r="I955" i="24"/>
  <c r="I956" i="24"/>
  <c r="I957" i="24"/>
  <c r="I958" i="24"/>
  <c r="I959" i="24"/>
  <c r="I960" i="24"/>
  <c r="I961" i="24"/>
  <c r="I962" i="24"/>
  <c r="I963" i="24"/>
  <c r="I964" i="24"/>
  <c r="I965" i="24"/>
  <c r="I966" i="24"/>
  <c r="I967" i="24"/>
  <c r="I968" i="24"/>
  <c r="I969" i="24"/>
  <c r="I970" i="24"/>
  <c r="I971" i="24"/>
  <c r="I972" i="24"/>
  <c r="I973" i="24"/>
  <c r="I974" i="24"/>
  <c r="I975" i="24"/>
  <c r="I976" i="24"/>
  <c r="I977" i="24"/>
  <c r="I978" i="24"/>
  <c r="I979" i="24"/>
  <c r="I980" i="24"/>
  <c r="I981" i="24"/>
  <c r="I982" i="24"/>
  <c r="I983" i="24"/>
  <c r="I984" i="24"/>
  <c r="I985" i="24"/>
  <c r="I986" i="24"/>
  <c r="I987" i="24"/>
  <c r="I988" i="24"/>
  <c r="I989" i="24"/>
  <c r="I990" i="24"/>
  <c r="I991" i="24"/>
  <c r="I992" i="24"/>
  <c r="I993" i="24"/>
  <c r="I994" i="24"/>
  <c r="I995" i="24"/>
  <c r="I996" i="24"/>
  <c r="I997" i="24"/>
  <c r="I998" i="24"/>
  <c r="I999" i="24"/>
  <c r="I1000" i="24"/>
  <c r="I1001" i="24"/>
  <c r="I1002" i="24"/>
  <c r="I1003" i="24"/>
  <c r="I1004" i="24"/>
  <c r="I1005" i="24"/>
  <c r="I1006" i="24"/>
  <c r="I1007" i="24"/>
  <c r="I1008" i="24"/>
  <c r="I1009" i="24"/>
  <c r="I1010" i="24"/>
  <c r="I1011" i="24"/>
  <c r="I1012" i="24"/>
  <c r="I1013" i="24"/>
  <c r="I1014" i="24"/>
  <c r="I1015" i="24"/>
  <c r="I1016" i="24"/>
  <c r="I1017" i="24"/>
  <c r="I1018" i="24"/>
  <c r="I1019" i="24"/>
  <c r="I1020" i="24"/>
  <c r="I1021" i="24"/>
  <c r="I1022" i="24"/>
  <c r="I1023" i="24"/>
  <c r="I1024" i="24"/>
  <c r="I1025" i="24"/>
  <c r="I1026" i="24"/>
  <c r="I1027" i="24"/>
  <c r="I1028" i="24"/>
  <c r="I1029" i="24"/>
  <c r="I1030" i="24"/>
  <c r="I1031" i="24"/>
  <c r="I1032" i="24"/>
  <c r="I1033" i="24"/>
  <c r="I1034" i="24"/>
  <c r="I1035" i="24"/>
  <c r="I1036" i="24"/>
  <c r="I1037" i="24"/>
  <c r="I1038" i="24"/>
  <c r="I1039" i="24"/>
  <c r="I1040" i="24"/>
  <c r="I1041" i="24"/>
  <c r="I1042" i="24"/>
  <c r="I1043" i="24"/>
  <c r="I1044" i="24"/>
  <c r="I1045" i="24"/>
  <c r="I1046" i="24"/>
  <c r="I1047" i="24"/>
  <c r="I1048" i="24"/>
  <c r="I1049" i="24"/>
  <c r="I1050" i="24"/>
  <c r="I1051" i="24"/>
  <c r="I1052" i="24"/>
  <c r="I1053" i="24"/>
  <c r="I1054" i="24"/>
  <c r="I1055" i="24"/>
  <c r="I1056" i="24"/>
  <c r="I1057" i="24"/>
  <c r="I1058" i="24"/>
  <c r="I1059" i="24"/>
  <c r="I1060" i="24"/>
  <c r="I1061" i="24"/>
  <c r="I1062" i="24"/>
  <c r="I1063" i="24"/>
  <c r="I1064" i="24"/>
  <c r="I1065" i="24"/>
  <c r="I1066" i="24"/>
  <c r="I1067" i="24"/>
  <c r="I1068" i="24"/>
  <c r="I1069" i="24"/>
  <c r="I1070" i="24"/>
  <c r="I1071" i="24"/>
  <c r="I1072" i="24"/>
  <c r="I1073" i="24"/>
  <c r="I1074" i="24"/>
  <c r="I1075" i="24"/>
  <c r="I1076" i="24"/>
  <c r="I1077" i="24"/>
  <c r="I1078" i="24"/>
  <c r="I1079" i="24"/>
  <c r="I1080" i="24"/>
  <c r="I1081" i="24"/>
  <c r="I1082" i="24"/>
  <c r="I1083" i="24"/>
  <c r="I1084" i="24"/>
  <c r="I1085" i="24"/>
  <c r="I1086" i="24"/>
  <c r="I1087" i="24"/>
  <c r="I1088" i="24"/>
  <c r="I1089" i="24"/>
  <c r="I1090" i="24"/>
  <c r="I1091" i="24"/>
  <c r="I1092" i="24"/>
  <c r="I1093" i="24"/>
  <c r="I1094" i="24"/>
  <c r="I1095" i="24"/>
  <c r="I1096" i="24"/>
  <c r="I1097" i="24"/>
  <c r="I1098" i="24"/>
  <c r="I1099" i="24"/>
  <c r="I1100" i="24"/>
  <c r="I1101" i="24"/>
  <c r="I1102" i="24"/>
  <c r="I1103" i="24"/>
  <c r="I1104" i="24"/>
  <c r="I1105" i="24"/>
  <c r="I1106" i="24"/>
  <c r="I1107" i="24"/>
  <c r="I1108" i="24"/>
  <c r="I1109" i="24"/>
  <c r="I1110" i="24"/>
  <c r="I1111" i="24"/>
  <c r="I1112" i="24"/>
  <c r="I1113" i="24"/>
  <c r="I1114" i="24"/>
  <c r="I1115" i="24"/>
  <c r="I1116" i="24"/>
  <c r="I1117" i="24"/>
  <c r="I1118" i="24"/>
  <c r="I1119" i="24"/>
  <c r="I1120" i="24"/>
  <c r="I1121" i="24"/>
  <c r="I1122" i="24"/>
  <c r="I1123" i="24"/>
  <c r="I1124" i="24"/>
  <c r="I1125" i="24"/>
  <c r="I1126" i="24"/>
  <c r="I1127" i="24"/>
  <c r="I1128" i="24"/>
  <c r="I1129" i="24"/>
  <c r="I1130" i="24"/>
  <c r="I1131" i="24"/>
  <c r="I1132" i="24"/>
  <c r="I1133" i="24"/>
  <c r="I1134" i="24"/>
  <c r="I1135" i="24"/>
  <c r="I1136" i="24"/>
  <c r="I1137" i="24"/>
  <c r="I1138" i="24"/>
  <c r="I1139" i="24"/>
  <c r="I1140" i="24"/>
  <c r="I1141" i="24"/>
  <c r="I1142" i="24"/>
  <c r="I1143" i="24"/>
  <c r="I1144" i="24"/>
  <c r="I1145" i="24"/>
  <c r="I1146" i="24"/>
  <c r="I1147" i="24"/>
  <c r="I1148" i="24"/>
  <c r="I1149" i="24"/>
  <c r="I1150" i="24"/>
  <c r="I1151" i="24"/>
  <c r="I1152" i="24"/>
  <c r="I1153" i="24"/>
  <c r="I1154" i="24"/>
  <c r="I1155" i="24"/>
  <c r="I1156" i="24"/>
  <c r="I1157" i="24"/>
  <c r="I1158" i="24"/>
  <c r="I1159" i="24"/>
  <c r="I1160" i="24"/>
  <c r="I1161" i="24"/>
  <c r="I1162" i="24"/>
  <c r="I1163" i="24"/>
  <c r="I1164" i="24"/>
  <c r="I1165" i="24"/>
  <c r="I1166" i="24"/>
  <c r="I1167" i="24"/>
  <c r="I1168" i="24"/>
  <c r="I1169" i="24"/>
  <c r="I1170" i="24"/>
  <c r="I1171" i="24"/>
  <c r="I1172" i="24"/>
  <c r="I1173" i="24"/>
  <c r="I1174" i="24"/>
  <c r="I1175" i="24"/>
  <c r="I1176" i="24"/>
  <c r="I1177" i="24"/>
  <c r="I1178" i="24"/>
  <c r="I1179" i="24"/>
  <c r="I1180" i="24"/>
  <c r="I1181" i="24"/>
  <c r="I1182" i="24"/>
  <c r="I1183" i="24"/>
  <c r="I1184" i="24"/>
  <c r="I1185" i="24"/>
  <c r="I1186" i="24"/>
  <c r="I1187" i="24"/>
  <c r="I1188" i="24"/>
  <c r="I1189" i="24"/>
  <c r="I1190" i="24"/>
  <c r="I1191" i="24"/>
  <c r="I1192" i="24"/>
  <c r="I1193" i="24"/>
  <c r="I1194" i="24"/>
  <c r="I1195" i="24"/>
  <c r="I1196" i="24"/>
  <c r="I1197" i="24"/>
  <c r="I1198" i="24"/>
  <c r="I1199" i="24"/>
  <c r="I1200" i="24"/>
  <c r="I1201" i="24"/>
  <c r="I1202" i="24"/>
  <c r="I1203" i="24"/>
  <c r="I1204" i="24"/>
  <c r="I1205" i="24"/>
  <c r="I1206" i="24"/>
  <c r="I1207" i="24"/>
  <c r="I1208" i="24"/>
  <c r="I1209" i="24"/>
  <c r="I1210" i="24"/>
  <c r="I1211" i="24"/>
  <c r="I1212" i="24"/>
  <c r="I1213" i="24"/>
  <c r="I1214" i="24"/>
  <c r="I1215" i="24"/>
  <c r="I1216" i="24"/>
  <c r="I1217" i="24"/>
  <c r="I1218" i="24"/>
  <c r="I1219" i="24"/>
  <c r="I1220" i="24"/>
  <c r="I1221" i="24"/>
  <c r="I1222" i="24"/>
  <c r="I1223" i="24"/>
  <c r="I1224" i="24"/>
  <c r="I1225" i="24"/>
  <c r="I1226" i="24"/>
  <c r="I1227" i="24"/>
  <c r="I1228" i="24"/>
  <c r="I1229" i="24"/>
  <c r="I1230" i="24"/>
  <c r="I1231" i="24"/>
  <c r="I1232" i="24"/>
  <c r="I1233" i="24"/>
  <c r="I1234" i="24"/>
  <c r="I1235" i="24"/>
  <c r="I1236" i="24"/>
  <c r="I1237" i="24"/>
  <c r="I1238" i="24"/>
  <c r="I1239" i="24"/>
  <c r="I1240" i="24"/>
  <c r="I1241" i="24"/>
  <c r="I1242" i="24"/>
  <c r="I1243" i="24"/>
  <c r="I1244" i="24"/>
  <c r="I1245" i="24"/>
  <c r="I1246" i="24"/>
  <c r="I1247" i="24"/>
  <c r="I1248" i="24"/>
  <c r="I1249" i="24"/>
  <c r="I1250" i="24"/>
  <c r="I1251" i="24"/>
  <c r="I1252" i="24"/>
  <c r="I1253" i="24"/>
  <c r="I1254" i="24"/>
  <c r="I1255" i="24"/>
  <c r="I1256" i="24"/>
  <c r="I1257" i="24"/>
  <c r="I1258" i="24"/>
  <c r="I1259" i="24"/>
  <c r="I1260" i="24"/>
  <c r="I1261" i="24"/>
  <c r="I1262" i="24"/>
  <c r="I1263" i="24"/>
  <c r="I1264" i="24"/>
  <c r="I1265" i="24"/>
  <c r="I1266" i="24"/>
  <c r="I1267" i="24"/>
  <c r="I1268" i="24"/>
  <c r="I1269" i="24"/>
  <c r="I1270" i="24"/>
  <c r="I1271" i="24"/>
  <c r="I1272" i="24"/>
  <c r="I1273" i="24"/>
  <c r="I1274" i="24"/>
  <c r="I1275" i="24"/>
  <c r="I1276" i="24"/>
  <c r="I1277" i="24"/>
  <c r="I1278" i="24"/>
  <c r="I1279" i="24"/>
  <c r="I1280" i="24"/>
  <c r="I1281" i="24"/>
  <c r="I1282" i="24"/>
  <c r="I1283" i="24"/>
  <c r="I1284" i="24"/>
  <c r="I1285" i="24"/>
  <c r="I1286" i="24"/>
  <c r="I1287" i="24"/>
  <c r="I1288" i="24"/>
  <c r="I1289" i="24"/>
  <c r="I1290" i="24"/>
  <c r="I1291" i="24"/>
  <c r="I1292" i="24"/>
  <c r="I1293" i="24"/>
  <c r="I1294" i="24"/>
  <c r="I1295" i="24"/>
  <c r="I1296" i="24"/>
  <c r="I1297" i="24"/>
  <c r="I1298" i="24"/>
  <c r="I1299" i="24"/>
  <c r="I1300" i="24"/>
  <c r="I1301" i="24"/>
  <c r="I1302" i="24"/>
  <c r="I1303" i="24"/>
  <c r="I1304" i="24"/>
  <c r="I1305" i="24"/>
  <c r="I1306" i="24"/>
  <c r="I1307" i="24"/>
  <c r="I1308" i="24"/>
  <c r="I1309" i="24"/>
  <c r="I1310" i="24"/>
  <c r="I1311" i="24"/>
  <c r="I1312" i="24"/>
  <c r="I1313" i="24"/>
  <c r="I1314" i="24"/>
  <c r="I1315" i="24"/>
  <c r="I1316" i="24"/>
  <c r="I1317" i="24"/>
  <c r="I1318" i="24"/>
  <c r="I1319" i="24"/>
  <c r="I1320" i="24"/>
  <c r="I1321" i="24"/>
  <c r="I1322" i="24"/>
  <c r="I1323" i="24"/>
  <c r="I1324" i="24"/>
  <c r="I1325" i="24"/>
  <c r="I1326" i="24"/>
  <c r="I1327" i="24"/>
  <c r="I1328" i="24"/>
  <c r="I1329" i="24"/>
  <c r="I1330" i="24"/>
  <c r="I1331" i="24"/>
  <c r="I1332" i="24"/>
  <c r="I1333" i="24"/>
  <c r="I1334" i="24"/>
  <c r="I1335" i="24"/>
  <c r="I1336" i="24"/>
  <c r="I1337" i="24"/>
  <c r="I1338" i="24"/>
  <c r="I1339" i="24"/>
  <c r="I1340" i="24"/>
  <c r="I1341" i="24"/>
  <c r="I1342" i="24"/>
  <c r="I1343" i="24"/>
  <c r="I1344" i="24"/>
  <c r="I1345" i="24"/>
  <c r="I1346" i="24"/>
  <c r="I1347" i="24"/>
  <c r="I1348" i="24"/>
  <c r="I1349" i="24"/>
  <c r="I1350" i="24"/>
  <c r="I1351" i="24"/>
  <c r="I1352" i="24"/>
  <c r="I1353" i="24"/>
  <c r="I1354" i="24"/>
  <c r="I1355" i="24"/>
  <c r="I1356" i="24"/>
  <c r="I1357" i="24"/>
  <c r="I1358" i="24"/>
  <c r="I1359" i="24"/>
  <c r="I1360" i="24"/>
  <c r="I1361" i="24"/>
  <c r="I1362" i="24"/>
  <c r="I1363" i="24"/>
  <c r="I1364" i="24"/>
  <c r="I1365" i="24"/>
  <c r="I1366" i="24"/>
  <c r="I1367" i="24"/>
  <c r="I1368" i="24"/>
  <c r="I1369" i="24"/>
  <c r="I1370" i="24"/>
  <c r="I1371" i="24"/>
  <c r="I1372" i="24"/>
  <c r="I1373" i="24"/>
  <c r="I1374" i="24"/>
  <c r="I1375" i="24"/>
  <c r="I1376" i="24"/>
  <c r="I1377" i="24"/>
  <c r="I1378" i="24"/>
  <c r="I1379" i="24"/>
  <c r="I1380" i="24"/>
  <c r="I1381" i="24"/>
  <c r="I1382" i="24"/>
  <c r="I1383" i="24"/>
  <c r="I1384" i="24"/>
  <c r="I1385" i="24"/>
  <c r="I1386" i="24"/>
  <c r="I1387" i="24"/>
  <c r="I1388" i="24"/>
  <c r="I1389" i="24"/>
  <c r="I1390" i="24"/>
  <c r="I1391" i="24"/>
  <c r="I1392" i="24"/>
  <c r="I1393" i="24"/>
  <c r="I1394" i="24"/>
  <c r="I1395" i="24"/>
  <c r="I1396" i="24"/>
  <c r="I1397" i="24"/>
  <c r="I1398" i="24"/>
  <c r="I1399" i="24"/>
  <c r="I1400" i="24"/>
  <c r="I1401" i="24"/>
  <c r="I1402" i="24"/>
  <c r="I1403" i="24"/>
  <c r="I1404" i="24"/>
  <c r="I1405" i="24"/>
  <c r="I1406" i="24"/>
  <c r="I1407" i="24"/>
  <c r="I1408" i="24"/>
  <c r="I1409" i="24"/>
  <c r="I1410" i="24"/>
  <c r="I1411" i="24"/>
  <c r="I1412" i="24"/>
  <c r="I1413" i="24"/>
  <c r="I1414" i="24"/>
  <c r="I1415" i="24"/>
  <c r="I1416" i="24"/>
  <c r="I1417" i="24"/>
  <c r="I1418" i="24"/>
  <c r="I1419" i="24"/>
  <c r="I1420" i="24"/>
  <c r="I1421" i="24"/>
  <c r="I1422" i="24"/>
  <c r="I1423" i="24"/>
  <c r="I1424" i="24"/>
  <c r="I1425" i="24"/>
  <c r="I1426" i="24"/>
  <c r="I1427" i="24"/>
  <c r="I1428" i="24"/>
  <c r="I1429" i="24"/>
  <c r="I1430" i="24"/>
  <c r="I1431" i="24"/>
  <c r="I1432" i="24"/>
  <c r="I1433" i="24"/>
  <c r="I1434" i="24"/>
  <c r="I1435" i="24"/>
  <c r="I1436" i="24"/>
  <c r="I1437" i="24"/>
  <c r="I1438" i="24"/>
  <c r="I1439" i="24"/>
  <c r="I1440" i="24"/>
  <c r="I1441" i="24"/>
  <c r="I1442" i="24"/>
  <c r="I1443" i="24"/>
  <c r="I1444" i="24"/>
  <c r="I1445" i="24"/>
  <c r="I1446" i="24"/>
  <c r="I1447" i="24"/>
  <c r="I1448" i="24"/>
  <c r="I1449" i="24"/>
  <c r="I1450" i="24"/>
  <c r="I1451" i="24"/>
  <c r="I1452" i="24"/>
  <c r="I1453" i="24"/>
  <c r="I1454" i="24"/>
  <c r="I1455" i="24"/>
  <c r="I1456" i="24"/>
  <c r="I1457" i="24"/>
  <c r="I1458" i="24"/>
  <c r="I1459" i="24"/>
  <c r="I1460" i="24"/>
  <c r="I1461" i="24"/>
  <c r="I1462" i="24"/>
  <c r="I1463" i="24"/>
  <c r="I1464" i="24"/>
  <c r="I1465" i="24"/>
  <c r="I1466" i="24"/>
  <c r="I1467" i="24"/>
  <c r="I1468" i="24"/>
  <c r="I1469" i="24"/>
  <c r="I1470" i="24"/>
  <c r="I1471" i="24"/>
  <c r="I1472" i="24"/>
  <c r="I1473" i="24"/>
  <c r="I1474" i="24"/>
  <c r="I1475" i="24"/>
  <c r="I1476" i="24"/>
  <c r="I1477" i="24"/>
  <c r="I1478" i="24"/>
  <c r="I1479" i="24"/>
  <c r="I1480" i="24"/>
  <c r="I1481" i="24"/>
  <c r="I1482" i="24"/>
  <c r="I1483" i="24"/>
  <c r="I1484" i="24"/>
  <c r="I1485" i="24"/>
  <c r="I1486" i="24"/>
  <c r="I1487" i="24"/>
  <c r="I1488" i="24"/>
  <c r="I1489" i="24"/>
  <c r="I1490" i="24"/>
  <c r="I1491" i="24"/>
  <c r="I1492" i="24"/>
  <c r="I1493" i="24"/>
  <c r="I1494" i="24"/>
  <c r="I1495" i="24"/>
  <c r="I1496" i="24"/>
  <c r="I1497" i="24"/>
  <c r="I1498" i="24"/>
  <c r="I1499" i="24"/>
  <c r="I1500" i="24"/>
  <c r="I1501" i="24"/>
  <c r="I1502" i="24"/>
  <c r="I1503" i="24"/>
  <c r="I1504" i="24"/>
  <c r="I1505" i="24"/>
  <c r="I1506" i="24"/>
  <c r="I1507" i="24"/>
  <c r="I1508" i="24"/>
  <c r="I1509" i="24"/>
  <c r="I1510" i="24"/>
  <c r="I1511" i="24"/>
  <c r="I1512" i="24"/>
  <c r="I1513" i="24"/>
  <c r="I1514" i="24"/>
  <c r="I1515" i="24"/>
  <c r="I1516" i="24"/>
  <c r="I1517" i="24"/>
  <c r="I1518" i="24"/>
  <c r="I1519" i="24"/>
  <c r="I1520" i="24"/>
  <c r="I1521" i="24"/>
  <c r="I1522" i="24"/>
  <c r="I1523" i="24"/>
  <c r="I1524" i="24"/>
  <c r="I1525" i="24"/>
  <c r="I1526" i="24"/>
  <c r="I1527" i="24"/>
  <c r="I1528" i="24"/>
  <c r="I1529" i="24"/>
  <c r="I1530" i="24"/>
  <c r="I1531" i="24"/>
  <c r="I1532" i="24"/>
  <c r="I1533" i="24"/>
  <c r="I1534" i="24"/>
  <c r="I1535" i="24"/>
  <c r="I1536" i="24"/>
  <c r="I1537" i="24"/>
  <c r="I1538" i="24"/>
  <c r="I1539" i="24"/>
  <c r="I1540" i="24"/>
  <c r="I1541" i="24"/>
  <c r="I1542" i="24"/>
  <c r="I1543" i="24"/>
  <c r="I1544" i="24"/>
  <c r="I1545" i="24"/>
  <c r="I1546" i="24"/>
  <c r="I1547" i="24"/>
  <c r="I1548" i="24"/>
  <c r="I1549" i="24"/>
  <c r="I1550" i="24"/>
  <c r="I1551" i="24"/>
  <c r="I1552" i="24"/>
  <c r="I1553" i="24"/>
  <c r="I1554" i="24"/>
  <c r="I1555" i="24"/>
  <c r="I1556" i="24"/>
  <c r="I1557" i="24"/>
  <c r="I1558" i="24"/>
  <c r="I1559" i="24"/>
  <c r="I1560" i="24"/>
  <c r="I1561" i="24"/>
  <c r="I1562" i="24"/>
  <c r="I1563" i="24"/>
  <c r="I1564" i="24"/>
  <c r="I1565" i="24"/>
  <c r="I1566" i="24"/>
  <c r="I1567" i="24"/>
  <c r="I1568" i="24"/>
  <c r="I1569" i="24"/>
  <c r="I1570" i="24"/>
  <c r="I1571" i="24"/>
  <c r="I1572" i="24"/>
  <c r="I1573" i="24"/>
  <c r="I1574" i="24"/>
  <c r="I1575" i="24"/>
  <c r="I1576" i="24"/>
  <c r="I1577" i="24"/>
  <c r="I1578" i="24"/>
  <c r="I1579" i="24"/>
  <c r="I1580" i="24"/>
  <c r="I1581" i="24"/>
  <c r="I1582" i="24"/>
  <c r="I1583" i="24"/>
  <c r="I1584" i="24"/>
  <c r="I1585" i="24"/>
  <c r="I1586" i="24"/>
  <c r="I1587" i="24"/>
  <c r="I1588" i="24"/>
  <c r="I1589" i="24"/>
  <c r="I1590" i="24"/>
  <c r="I1591" i="24"/>
  <c r="I1592" i="24"/>
  <c r="I1593" i="24"/>
  <c r="I1594" i="24"/>
  <c r="I1595" i="24"/>
  <c r="I1596" i="24"/>
  <c r="I1597" i="24"/>
  <c r="I1598" i="24"/>
  <c r="I1599" i="24"/>
  <c r="I1600" i="24"/>
  <c r="I1601" i="24"/>
  <c r="I1602" i="24"/>
  <c r="I1603" i="24"/>
  <c r="I1604" i="24"/>
  <c r="I1605" i="24"/>
  <c r="I1606" i="24"/>
  <c r="I1607" i="24"/>
  <c r="I1608" i="24"/>
  <c r="I1609" i="24"/>
  <c r="I1610" i="24"/>
  <c r="I1611" i="24"/>
  <c r="I1612" i="24"/>
  <c r="I1613" i="24"/>
  <c r="I1614" i="24"/>
  <c r="I1615" i="24"/>
  <c r="I1616" i="24"/>
  <c r="I1617" i="24"/>
  <c r="I1618" i="24"/>
  <c r="I1619" i="24"/>
  <c r="I1620" i="24"/>
  <c r="I1621" i="24"/>
  <c r="I1622" i="24"/>
  <c r="I1623" i="24"/>
  <c r="I1624" i="24"/>
  <c r="I1625" i="24"/>
  <c r="I1626" i="24"/>
  <c r="I1627" i="24"/>
  <c r="I1628" i="24"/>
  <c r="I1629" i="24"/>
  <c r="I1630" i="24"/>
  <c r="I1631" i="24"/>
  <c r="I1632" i="24"/>
  <c r="I1633" i="24"/>
  <c r="I1634" i="24"/>
  <c r="I1635" i="24"/>
  <c r="I1636" i="24"/>
  <c r="I1637" i="24"/>
  <c r="I1638" i="24"/>
  <c r="I1639" i="24"/>
  <c r="I1640" i="24"/>
  <c r="I1641" i="24"/>
  <c r="I1642" i="24"/>
  <c r="I1643" i="24"/>
  <c r="I1644" i="24"/>
  <c r="I1645" i="24"/>
  <c r="I1646" i="24"/>
  <c r="I1647" i="24"/>
  <c r="I1648" i="24"/>
  <c r="I1649" i="24"/>
  <c r="I1650" i="24"/>
  <c r="I1651" i="24"/>
  <c r="I1652" i="24"/>
  <c r="I1653" i="24"/>
  <c r="I1654" i="24"/>
  <c r="I1655" i="24"/>
  <c r="I1656" i="24"/>
  <c r="I1657" i="24"/>
  <c r="I1658" i="24"/>
  <c r="I1659" i="24"/>
  <c r="I1660" i="24"/>
  <c r="I1661" i="24"/>
  <c r="I1662" i="24"/>
  <c r="I1663" i="24"/>
  <c r="I1664" i="24"/>
  <c r="I1665" i="24"/>
  <c r="I1666" i="24"/>
  <c r="I1667" i="24"/>
  <c r="I1668" i="24"/>
  <c r="I1669" i="24"/>
  <c r="I1670" i="24"/>
  <c r="I1671" i="24"/>
  <c r="I1672" i="24"/>
  <c r="I1673" i="24"/>
  <c r="I1674" i="24"/>
  <c r="I1675" i="24"/>
  <c r="I1676" i="24"/>
  <c r="I1677" i="24"/>
  <c r="I1678" i="24"/>
  <c r="I1679" i="24"/>
  <c r="I1680" i="24"/>
  <c r="I1681" i="24"/>
  <c r="I1682" i="24"/>
  <c r="I1683" i="24"/>
  <c r="I1684" i="24"/>
  <c r="I1685" i="24"/>
  <c r="I1686" i="24"/>
  <c r="I1687" i="24"/>
  <c r="I1688" i="24"/>
  <c r="I1689" i="24"/>
  <c r="I1690" i="24"/>
  <c r="I1691" i="24"/>
  <c r="I1692" i="24"/>
  <c r="I1693" i="24"/>
  <c r="I1694" i="24"/>
  <c r="I1695" i="24"/>
  <c r="I1696" i="24"/>
  <c r="I1697" i="24"/>
  <c r="I1698" i="24"/>
  <c r="I1699" i="24"/>
  <c r="I1700" i="24"/>
  <c r="I1701" i="24"/>
  <c r="I1702" i="24"/>
  <c r="I1703" i="24"/>
  <c r="I1704" i="24"/>
  <c r="I1705" i="24"/>
  <c r="I1706" i="24"/>
  <c r="I1707" i="24"/>
  <c r="I1708" i="24"/>
  <c r="I1709" i="24"/>
  <c r="I1710" i="24"/>
  <c r="I1711" i="24"/>
  <c r="I1712" i="24"/>
  <c r="I1713" i="24"/>
  <c r="I1714" i="24"/>
  <c r="I1715" i="24"/>
  <c r="I1716" i="24"/>
  <c r="I1717" i="24"/>
  <c r="I1718" i="24"/>
  <c r="I1719" i="24"/>
  <c r="I1720" i="24"/>
  <c r="I1721" i="24"/>
  <c r="I1722" i="24"/>
  <c r="I1723" i="24"/>
  <c r="I1724" i="24"/>
  <c r="I1725" i="24"/>
  <c r="I1726" i="24"/>
  <c r="I1727" i="24"/>
  <c r="I1728" i="24"/>
  <c r="I1729" i="24"/>
  <c r="I1730" i="24"/>
  <c r="I1731" i="24"/>
  <c r="I1732" i="24"/>
  <c r="I1733" i="24"/>
  <c r="I1734" i="24"/>
  <c r="I1735" i="24"/>
  <c r="I1736" i="24"/>
  <c r="I1737" i="24"/>
  <c r="I1738" i="24"/>
  <c r="I1739" i="24"/>
  <c r="I1740" i="24"/>
  <c r="I1741" i="24"/>
  <c r="I1742" i="24"/>
  <c r="I1743" i="24"/>
  <c r="I1744" i="24"/>
  <c r="I1745" i="24"/>
  <c r="I1746" i="24"/>
  <c r="I1747" i="24"/>
  <c r="I1748" i="24"/>
  <c r="I1749" i="24"/>
  <c r="I1750" i="24"/>
  <c r="I1751" i="24"/>
  <c r="I1752" i="24"/>
  <c r="I1753" i="24"/>
  <c r="I1754" i="24"/>
  <c r="I1755" i="24"/>
  <c r="I1756" i="24"/>
  <c r="I1757" i="24"/>
  <c r="I1758" i="24"/>
  <c r="I1759" i="24"/>
  <c r="I1760" i="24"/>
  <c r="I1761" i="24"/>
  <c r="I1762" i="24"/>
  <c r="I1763" i="24"/>
  <c r="I1764" i="24"/>
  <c r="I1765" i="24"/>
  <c r="I1766" i="24"/>
  <c r="I1767" i="24"/>
  <c r="I1768" i="24"/>
  <c r="I1769" i="24"/>
  <c r="I1770" i="24"/>
  <c r="I1771" i="24"/>
  <c r="I1772" i="24"/>
  <c r="I1773" i="24"/>
  <c r="I1774" i="24"/>
  <c r="I1775" i="24"/>
  <c r="I1776" i="24"/>
  <c r="I1777" i="24"/>
  <c r="I1778" i="24"/>
  <c r="I1779" i="24"/>
  <c r="I1780" i="24"/>
  <c r="I1781" i="24"/>
  <c r="I1782" i="24"/>
  <c r="I1783" i="24"/>
  <c r="I1784" i="24"/>
  <c r="I1785" i="24"/>
  <c r="I1786" i="24"/>
  <c r="I1787" i="24"/>
  <c r="I1788" i="24"/>
  <c r="I1789" i="24"/>
  <c r="I1790" i="24"/>
  <c r="I1791" i="24"/>
  <c r="I1792" i="24"/>
  <c r="I1793" i="24"/>
  <c r="I1794" i="24"/>
  <c r="I1795" i="24"/>
  <c r="I1796" i="24"/>
  <c r="I1797" i="24"/>
  <c r="I1798" i="24"/>
  <c r="I1799" i="24"/>
  <c r="I1800" i="24"/>
  <c r="I1801" i="24"/>
  <c r="I1802" i="24"/>
  <c r="I1803" i="24"/>
  <c r="I1804" i="24"/>
  <c r="I1805" i="24"/>
  <c r="I1806" i="24"/>
  <c r="I1807" i="24"/>
  <c r="I1808" i="24"/>
  <c r="I1809" i="24"/>
  <c r="I1810" i="24"/>
  <c r="I1811" i="24"/>
  <c r="I1812" i="24"/>
  <c r="I1813" i="24"/>
  <c r="I1814" i="24"/>
  <c r="I1815" i="24"/>
  <c r="I1816" i="24"/>
  <c r="I1817" i="24"/>
  <c r="I1818" i="24"/>
  <c r="I1819" i="24"/>
  <c r="I1820" i="24"/>
  <c r="I1821" i="24"/>
  <c r="I1822" i="24"/>
  <c r="I1823" i="24"/>
  <c r="I1824" i="24"/>
  <c r="I1825" i="24"/>
  <c r="I1826" i="24"/>
  <c r="I1827" i="24"/>
  <c r="I1828" i="24"/>
  <c r="I1829" i="24"/>
  <c r="I1830" i="24"/>
  <c r="I1831" i="24"/>
  <c r="I1832" i="24"/>
  <c r="I1833" i="24"/>
  <c r="I1834" i="24"/>
  <c r="I1835" i="24"/>
  <c r="I1836" i="24"/>
  <c r="I1837" i="24"/>
  <c r="I1838" i="24"/>
  <c r="I1839" i="24"/>
  <c r="I1840" i="24"/>
  <c r="I1841" i="24"/>
  <c r="I1842" i="24"/>
  <c r="I1843" i="24"/>
  <c r="I1844" i="24"/>
  <c r="I1845" i="24"/>
  <c r="I1846" i="24"/>
  <c r="I1847" i="24"/>
  <c r="I1848" i="24"/>
  <c r="I1849" i="24"/>
  <c r="I1850" i="24"/>
  <c r="I1851" i="24"/>
  <c r="I1852" i="24"/>
  <c r="I1853" i="24"/>
  <c r="I1854" i="24"/>
  <c r="I1855" i="24"/>
  <c r="I1856" i="24"/>
  <c r="I1857" i="24"/>
  <c r="I1858" i="24"/>
  <c r="I1859" i="24"/>
  <c r="I1860" i="24"/>
  <c r="I1861" i="24"/>
  <c r="I1862" i="24"/>
  <c r="I1863" i="24"/>
  <c r="I1864" i="24"/>
  <c r="I1865" i="24"/>
  <c r="I1866" i="24"/>
  <c r="I1867" i="24"/>
  <c r="I1868" i="24"/>
  <c r="I1869" i="24"/>
  <c r="I1870" i="24"/>
  <c r="I1871" i="24"/>
  <c r="I1872" i="24"/>
  <c r="I1873" i="24"/>
  <c r="I1874" i="24"/>
  <c r="I1875" i="24"/>
  <c r="I1876" i="24"/>
  <c r="I1877" i="24"/>
  <c r="I1878" i="24"/>
  <c r="I1879" i="24"/>
  <c r="I1880" i="24"/>
  <c r="I1881" i="24"/>
  <c r="I1882" i="24"/>
  <c r="I1883" i="24"/>
  <c r="I1884" i="24"/>
  <c r="I1885" i="24"/>
  <c r="I1886" i="24"/>
  <c r="I1887" i="24"/>
  <c r="I1888" i="24"/>
  <c r="I1889" i="24"/>
  <c r="I1890" i="24"/>
  <c r="I1891" i="24"/>
  <c r="I1892" i="24"/>
  <c r="I1893" i="24"/>
  <c r="I1894" i="24"/>
  <c r="I1895" i="24"/>
  <c r="I1896" i="24"/>
  <c r="I1897" i="24"/>
  <c r="I1898" i="24"/>
  <c r="I1899" i="24"/>
  <c r="I1900" i="24"/>
  <c r="I1901" i="24"/>
  <c r="I1902" i="24"/>
  <c r="I1903" i="24"/>
  <c r="I1904" i="24"/>
  <c r="I1905" i="24"/>
  <c r="I1906" i="24"/>
  <c r="I1907" i="24"/>
  <c r="I1908" i="24"/>
  <c r="I1909" i="24"/>
  <c r="I1910" i="24"/>
  <c r="I1911" i="24"/>
  <c r="I1912" i="24"/>
  <c r="I1913" i="24"/>
  <c r="I1914" i="24"/>
  <c r="I1915" i="24"/>
  <c r="I1916" i="24"/>
  <c r="I1917" i="24"/>
  <c r="I1918" i="24"/>
  <c r="I1919" i="24"/>
  <c r="I1920" i="24"/>
  <c r="I1921" i="24"/>
  <c r="I1922" i="24"/>
  <c r="I1923" i="24"/>
  <c r="I1924" i="24"/>
  <c r="I1925" i="24"/>
  <c r="I1926" i="24"/>
  <c r="I1927" i="24"/>
  <c r="I1928" i="24"/>
  <c r="I1929" i="24"/>
  <c r="I1930" i="24"/>
  <c r="I1931" i="24"/>
  <c r="I1932" i="24"/>
  <c r="I1933" i="24"/>
  <c r="I1934" i="24"/>
  <c r="I1935" i="24"/>
  <c r="I1936" i="24"/>
  <c r="I1937" i="24"/>
  <c r="I1938" i="24"/>
  <c r="I1939" i="24"/>
  <c r="I1940" i="24"/>
  <c r="I1941" i="24"/>
  <c r="I1942" i="24"/>
  <c r="I1943" i="24"/>
  <c r="I1944" i="24"/>
  <c r="I1945" i="24"/>
  <c r="I1946" i="24"/>
  <c r="I1947" i="24"/>
  <c r="I1948" i="24"/>
  <c r="I1949" i="24"/>
  <c r="I1950" i="24"/>
  <c r="I1951" i="24"/>
  <c r="I1952" i="24"/>
  <c r="I1953" i="24"/>
  <c r="I1954" i="24"/>
  <c r="I1955" i="24"/>
  <c r="I1956" i="24"/>
  <c r="I1957" i="24"/>
  <c r="I1958" i="24"/>
  <c r="I1959" i="24"/>
  <c r="I1960" i="24"/>
  <c r="I1961" i="24"/>
  <c r="I1962" i="24"/>
  <c r="I1963" i="24"/>
  <c r="I1964" i="24"/>
  <c r="I1965" i="24"/>
  <c r="I1966" i="24"/>
  <c r="I1967" i="24"/>
  <c r="I1968" i="24"/>
  <c r="I1969" i="24"/>
  <c r="I1970" i="24"/>
  <c r="I1971" i="24"/>
  <c r="I1972" i="24"/>
  <c r="I1973" i="24"/>
  <c r="I1974" i="24"/>
  <c r="I1975" i="24"/>
  <c r="I1976" i="24"/>
  <c r="I1977" i="24"/>
  <c r="I1978" i="24"/>
  <c r="I1979" i="24"/>
  <c r="I1980" i="24"/>
  <c r="I1981" i="24"/>
  <c r="I1982" i="24"/>
  <c r="I1983" i="24"/>
  <c r="I1984" i="24"/>
  <c r="I1985" i="24"/>
  <c r="I1986" i="24"/>
  <c r="I1987" i="24"/>
  <c r="I1988" i="24"/>
  <c r="I1989" i="24"/>
  <c r="I1990" i="24"/>
  <c r="I1991" i="24"/>
  <c r="I1992" i="24"/>
  <c r="I1993" i="24"/>
  <c r="I1994" i="24"/>
  <c r="I1995" i="24"/>
  <c r="I1996" i="24"/>
  <c r="I1997" i="24"/>
  <c r="I1998" i="24"/>
  <c r="I1999" i="24"/>
  <c r="I2000" i="24"/>
  <c r="I2001" i="24"/>
  <c r="I2002" i="24"/>
  <c r="I2003" i="24"/>
  <c r="I2004" i="24"/>
  <c r="I2005" i="24"/>
  <c r="I2006" i="24"/>
  <c r="I2007" i="24"/>
  <c r="I2008" i="24"/>
  <c r="I2009" i="24"/>
  <c r="I2010" i="24"/>
  <c r="I2011" i="24"/>
  <c r="I2012" i="24"/>
  <c r="I2013" i="24"/>
  <c r="I2014" i="24"/>
  <c r="I2015" i="24"/>
  <c r="I2016" i="24"/>
  <c r="I2017" i="24"/>
  <c r="I2018" i="24"/>
  <c r="I2019" i="24"/>
  <c r="I2020" i="24"/>
  <c r="I2021" i="24"/>
  <c r="I2022" i="24"/>
  <c r="I2023" i="24"/>
  <c r="I2024" i="24"/>
  <c r="I2025" i="24"/>
  <c r="I2026" i="24"/>
  <c r="I2027" i="24"/>
  <c r="I2028" i="24"/>
  <c r="I2029" i="24"/>
  <c r="I2030" i="24"/>
  <c r="I2031" i="24"/>
  <c r="I2032" i="24"/>
  <c r="I2033" i="24"/>
  <c r="I2034" i="24"/>
  <c r="I2035" i="24"/>
  <c r="I2036" i="24"/>
  <c r="I2037" i="24"/>
  <c r="I2038" i="24"/>
  <c r="I2039" i="24"/>
  <c r="I2040" i="24"/>
  <c r="I2041" i="24"/>
  <c r="I2042" i="24"/>
  <c r="I2043" i="24"/>
  <c r="I2044" i="24"/>
  <c r="I2045" i="24"/>
  <c r="I2046" i="24"/>
  <c r="I2047" i="24"/>
  <c r="I2048" i="24"/>
  <c r="I2049" i="24"/>
  <c r="I2050" i="24"/>
  <c r="I2051" i="24"/>
  <c r="I2052" i="24"/>
  <c r="I2053" i="24"/>
  <c r="I2054" i="24"/>
  <c r="I2055" i="24"/>
  <c r="I2056" i="24"/>
  <c r="I2057" i="24"/>
  <c r="I2058" i="24"/>
  <c r="I2059" i="24"/>
  <c r="I2060" i="24"/>
  <c r="I2061" i="24"/>
  <c r="I2062" i="24"/>
  <c r="I2063" i="24"/>
  <c r="I2064" i="24"/>
  <c r="I2065" i="24"/>
  <c r="I2066" i="24"/>
  <c r="I2067" i="24"/>
  <c r="I2068" i="24"/>
  <c r="I2069" i="24"/>
  <c r="I2070" i="24"/>
  <c r="I2071" i="24"/>
  <c r="I2072" i="24"/>
  <c r="I2073" i="24"/>
  <c r="I2074" i="24"/>
  <c r="I2075" i="24"/>
  <c r="I2076" i="24"/>
  <c r="I2077" i="24"/>
  <c r="I2078" i="24"/>
  <c r="I2079" i="24"/>
  <c r="I2080" i="24"/>
  <c r="I2081" i="24"/>
  <c r="I2082" i="24"/>
  <c r="I2083" i="24"/>
  <c r="I2084" i="24"/>
  <c r="I2085" i="24"/>
  <c r="I2086" i="24"/>
  <c r="I2087" i="24"/>
  <c r="I2088" i="24"/>
  <c r="I2089" i="24"/>
  <c r="I2090" i="24"/>
  <c r="I2091" i="24"/>
  <c r="I2092" i="24"/>
  <c r="I2093" i="24"/>
  <c r="I2094" i="24"/>
  <c r="I2095" i="24"/>
  <c r="I2096" i="24"/>
  <c r="I2097" i="24"/>
  <c r="I2098" i="24"/>
  <c r="I2099" i="24"/>
  <c r="I2100" i="24"/>
  <c r="I2101" i="24"/>
  <c r="I2102" i="24"/>
  <c r="I2103" i="24"/>
  <c r="I2104" i="24"/>
  <c r="I2105" i="24"/>
  <c r="I2106" i="24"/>
  <c r="I2107" i="24"/>
  <c r="I2108" i="24"/>
  <c r="I2109" i="24"/>
  <c r="I2110" i="24"/>
  <c r="I2111" i="24"/>
  <c r="I2112" i="24"/>
  <c r="I2113" i="24"/>
  <c r="I2114" i="24"/>
  <c r="I2115" i="24"/>
  <c r="I2116" i="24"/>
  <c r="I2117" i="24"/>
  <c r="I2118" i="24"/>
  <c r="I2119" i="24"/>
  <c r="I2120" i="24"/>
  <c r="I2121" i="24"/>
  <c r="I2122" i="24"/>
  <c r="I2123" i="24"/>
  <c r="I2124" i="24"/>
  <c r="I2125" i="24"/>
  <c r="I2126" i="24"/>
  <c r="I2127" i="24"/>
  <c r="I2128" i="24"/>
  <c r="I2129" i="24"/>
  <c r="I2130" i="24"/>
  <c r="I2131" i="24"/>
  <c r="I2132" i="24"/>
  <c r="I2133" i="24"/>
  <c r="I2134" i="24"/>
  <c r="I2135" i="24"/>
  <c r="I2136" i="24"/>
  <c r="I2137" i="24"/>
  <c r="I2138" i="24"/>
  <c r="I2139" i="24"/>
  <c r="I2140" i="24"/>
  <c r="I2141" i="24"/>
  <c r="I2142" i="24"/>
  <c r="I2143" i="24"/>
  <c r="I2144" i="24"/>
  <c r="I2145" i="24"/>
  <c r="I2146" i="24"/>
  <c r="I2147" i="24"/>
  <c r="I2148" i="24"/>
  <c r="I2149" i="24"/>
  <c r="I2150" i="24"/>
  <c r="I2151" i="24"/>
  <c r="I2152" i="24"/>
  <c r="I2153" i="24"/>
  <c r="I2154" i="24"/>
  <c r="I2155" i="24"/>
  <c r="I2156" i="24"/>
  <c r="I2157" i="24"/>
  <c r="I2158" i="24"/>
  <c r="I2159" i="24"/>
  <c r="O2" i="35"/>
  <c r="O3" i="35"/>
  <c r="O4" i="35"/>
  <c r="O5" i="35"/>
  <c r="O6" i="35"/>
  <c r="O7" i="35"/>
  <c r="O8" i="35"/>
  <c r="O9" i="35"/>
  <c r="O10" i="35"/>
  <c r="O11" i="35"/>
  <c r="O12" i="35"/>
  <c r="O13" i="35"/>
  <c r="O14" i="35"/>
  <c r="O15" i="35"/>
  <c r="O16" i="35"/>
  <c r="O17" i="35"/>
  <c r="O18" i="35"/>
  <c r="O19" i="35"/>
  <c r="O20" i="35"/>
  <c r="O21" i="35"/>
  <c r="O22" i="35"/>
  <c r="O23" i="35"/>
  <c r="O24" i="35"/>
  <c r="O25" i="35"/>
  <c r="O26" i="35"/>
  <c r="O27" i="35"/>
  <c r="O28" i="35"/>
  <c r="O29" i="35"/>
  <c r="O30" i="35"/>
  <c r="O31" i="35"/>
  <c r="O32" i="35"/>
  <c r="O33" i="35"/>
  <c r="O34" i="35"/>
  <c r="O35" i="35"/>
  <c r="O36" i="35"/>
  <c r="O37" i="35"/>
  <c r="O38" i="35"/>
  <c r="O39" i="35"/>
  <c r="O40" i="35"/>
  <c r="O41" i="35"/>
  <c r="O42" i="35"/>
  <c r="O43" i="35"/>
  <c r="O44" i="35"/>
  <c r="O45" i="35"/>
  <c r="O46" i="35"/>
  <c r="O47" i="35"/>
  <c r="O48" i="35"/>
  <c r="O49" i="35"/>
  <c r="O50" i="35"/>
  <c r="O51" i="35"/>
  <c r="O52" i="35"/>
  <c r="O53" i="35"/>
  <c r="O54" i="35"/>
  <c r="O55" i="35"/>
  <c r="O56" i="35"/>
  <c r="O57" i="35"/>
  <c r="O58" i="35"/>
  <c r="O59" i="35"/>
  <c r="O60" i="35"/>
  <c r="O61" i="35"/>
  <c r="O62" i="35"/>
  <c r="O63" i="35"/>
  <c r="O64" i="35"/>
  <c r="O65" i="35"/>
  <c r="O66" i="35"/>
  <c r="O67" i="35"/>
  <c r="O68" i="35"/>
  <c r="O69" i="35"/>
  <c r="O70" i="35"/>
  <c r="O71" i="35"/>
  <c r="O72" i="35"/>
  <c r="O73" i="35"/>
  <c r="O74" i="35"/>
  <c r="O75" i="35"/>
  <c r="O76" i="35"/>
  <c r="O77" i="35"/>
  <c r="O78" i="35"/>
  <c r="O79" i="35"/>
  <c r="O80" i="35"/>
  <c r="O81" i="35"/>
  <c r="O82" i="35"/>
  <c r="O83" i="35"/>
  <c r="O84" i="35"/>
  <c r="O85" i="35"/>
  <c r="O86" i="35"/>
  <c r="O87" i="35"/>
  <c r="O88" i="35"/>
  <c r="O89" i="35"/>
  <c r="O90" i="35"/>
  <c r="O91" i="35"/>
  <c r="O92" i="35"/>
  <c r="O93" i="35"/>
  <c r="O94" i="35"/>
  <c r="O95" i="35"/>
  <c r="O96" i="35"/>
  <c r="O97" i="35"/>
  <c r="O98" i="35"/>
  <c r="O99" i="35"/>
  <c r="O100" i="35"/>
  <c r="O101" i="35"/>
  <c r="O102" i="35"/>
  <c r="O103" i="35"/>
  <c r="O104" i="35"/>
  <c r="O105" i="35"/>
  <c r="O106" i="35"/>
  <c r="O107" i="35"/>
  <c r="O108" i="35"/>
  <c r="O109" i="35"/>
  <c r="O110" i="35"/>
  <c r="O111" i="35"/>
  <c r="O112" i="35"/>
  <c r="O113" i="35"/>
  <c r="O114" i="35"/>
  <c r="O115" i="35"/>
  <c r="O116" i="35"/>
  <c r="O117" i="35"/>
  <c r="O118" i="35"/>
  <c r="O119" i="35"/>
  <c r="O120" i="35"/>
  <c r="O121" i="35"/>
  <c r="O122" i="35"/>
  <c r="O123" i="35"/>
  <c r="O124" i="35"/>
  <c r="O125" i="35"/>
  <c r="O126" i="35"/>
  <c r="O127" i="35"/>
  <c r="O128" i="35"/>
  <c r="O129" i="35"/>
  <c r="O130" i="35"/>
  <c r="O131" i="35"/>
  <c r="O132" i="35"/>
  <c r="O133" i="35"/>
  <c r="O134" i="35"/>
  <c r="O135" i="35"/>
  <c r="O136" i="35"/>
  <c r="O137" i="35"/>
  <c r="O138" i="35"/>
  <c r="O139" i="35"/>
  <c r="O140" i="35"/>
  <c r="O141" i="35"/>
  <c r="O142" i="35"/>
  <c r="O143" i="35"/>
  <c r="O144" i="35"/>
  <c r="O145" i="35"/>
  <c r="O146" i="35"/>
  <c r="O147" i="35"/>
  <c r="O148" i="35"/>
  <c r="O149" i="35"/>
  <c r="O150" i="35"/>
  <c r="O151" i="35"/>
  <c r="O152" i="35"/>
  <c r="O153" i="35"/>
  <c r="O154" i="35"/>
  <c r="O155" i="35"/>
  <c r="O156" i="35"/>
  <c r="O157" i="35"/>
  <c r="O158" i="35"/>
  <c r="O159" i="35"/>
  <c r="O160" i="35"/>
  <c r="O161" i="35"/>
  <c r="O162" i="35"/>
  <c r="O163" i="35"/>
  <c r="O164" i="35"/>
  <c r="O165" i="35"/>
  <c r="O166" i="35"/>
  <c r="O167" i="35"/>
  <c r="O168" i="35"/>
  <c r="O169" i="35"/>
  <c r="O170" i="35"/>
  <c r="O171" i="35"/>
  <c r="O172" i="35"/>
  <c r="O173" i="35"/>
  <c r="O174" i="35"/>
  <c r="O175" i="35"/>
  <c r="O176" i="35"/>
  <c r="O177" i="35"/>
  <c r="O178" i="35"/>
  <c r="O179" i="35"/>
  <c r="O180" i="35"/>
  <c r="O181" i="35"/>
  <c r="O182" i="35"/>
  <c r="O183" i="35"/>
  <c r="O184" i="35"/>
  <c r="O185" i="35"/>
  <c r="O186" i="35"/>
  <c r="O187" i="35"/>
  <c r="O188" i="35"/>
  <c r="O189" i="35"/>
  <c r="O190" i="35"/>
  <c r="O191" i="35"/>
  <c r="O192" i="35"/>
  <c r="O193" i="35"/>
  <c r="O194" i="35"/>
  <c r="O195" i="35"/>
  <c r="O196" i="35"/>
  <c r="O197" i="35"/>
  <c r="O198" i="35"/>
  <c r="O199" i="35"/>
  <c r="O200" i="35"/>
  <c r="O201" i="35"/>
  <c r="O202" i="35"/>
  <c r="O203" i="35"/>
  <c r="O204" i="35"/>
  <c r="O205" i="35"/>
  <c r="O206" i="35"/>
  <c r="O207" i="35"/>
  <c r="O208" i="35"/>
  <c r="O209" i="35"/>
  <c r="O210" i="35"/>
  <c r="O211" i="35"/>
  <c r="O212" i="35"/>
  <c r="O213" i="35"/>
  <c r="O214" i="35"/>
  <c r="O215" i="35"/>
  <c r="O216" i="35"/>
  <c r="O217" i="35"/>
  <c r="O218" i="35"/>
  <c r="O219" i="35"/>
  <c r="O220" i="35"/>
  <c r="O221" i="35"/>
  <c r="O222" i="35"/>
  <c r="O223" i="35"/>
  <c r="O224" i="35"/>
  <c r="O225" i="35"/>
  <c r="O226" i="35"/>
  <c r="O227" i="35"/>
  <c r="O228" i="35"/>
  <c r="O229" i="35"/>
  <c r="O230" i="35"/>
  <c r="O231" i="35"/>
  <c r="O232" i="35"/>
  <c r="O233" i="35"/>
  <c r="O234" i="35"/>
  <c r="O235" i="35"/>
  <c r="O236" i="35"/>
  <c r="O237" i="35"/>
  <c r="O238" i="35"/>
  <c r="O239" i="35"/>
  <c r="O240" i="35"/>
  <c r="O241" i="35"/>
  <c r="O242" i="35"/>
  <c r="O243" i="35"/>
  <c r="O244" i="35"/>
  <c r="O245" i="35"/>
  <c r="O246" i="35"/>
  <c r="O247" i="35"/>
  <c r="O248" i="35"/>
  <c r="O249" i="35"/>
  <c r="O250" i="35"/>
  <c r="O251" i="35"/>
  <c r="O252" i="35"/>
  <c r="O253" i="35"/>
  <c r="O254" i="35"/>
  <c r="O255" i="35"/>
  <c r="O256" i="35"/>
  <c r="O257" i="35"/>
  <c r="O258" i="35"/>
  <c r="O259" i="35"/>
  <c r="O260" i="35"/>
  <c r="O261" i="35"/>
  <c r="O262" i="35"/>
  <c r="O263" i="35"/>
  <c r="O264" i="35"/>
  <c r="O265" i="35"/>
  <c r="O266" i="35"/>
  <c r="O267" i="35"/>
  <c r="O268" i="35"/>
  <c r="O269" i="35"/>
  <c r="O270" i="35"/>
  <c r="O271" i="35"/>
  <c r="O272" i="35"/>
  <c r="O273" i="35"/>
  <c r="O274" i="35"/>
  <c r="O275" i="35"/>
  <c r="O276" i="35"/>
  <c r="O277" i="35"/>
  <c r="O278" i="35"/>
  <c r="O279" i="35"/>
  <c r="O280" i="35"/>
  <c r="O281" i="35"/>
  <c r="O282" i="35"/>
  <c r="O283" i="35"/>
  <c r="O284" i="35"/>
  <c r="O285" i="35"/>
  <c r="O286" i="35"/>
  <c r="O287" i="35"/>
  <c r="O288" i="35"/>
  <c r="O289" i="35"/>
  <c r="O290" i="35"/>
  <c r="O291" i="35"/>
  <c r="O292" i="35"/>
  <c r="O293" i="35"/>
  <c r="O294" i="35"/>
  <c r="O295" i="35"/>
  <c r="O296" i="35"/>
  <c r="O297" i="35"/>
  <c r="O298" i="35"/>
  <c r="O299" i="35"/>
  <c r="O300" i="35"/>
  <c r="O301" i="35"/>
  <c r="O302" i="35"/>
  <c r="O303" i="35"/>
  <c r="O304" i="35"/>
  <c r="O305" i="35"/>
  <c r="O306" i="35"/>
  <c r="O307" i="35"/>
  <c r="O308" i="35"/>
  <c r="O309" i="35"/>
  <c r="O310" i="35"/>
  <c r="O311" i="35"/>
  <c r="O312" i="35"/>
  <c r="O313" i="35"/>
  <c r="O314" i="35"/>
  <c r="O315" i="35"/>
  <c r="O316" i="35"/>
  <c r="O317" i="35"/>
  <c r="O318" i="35"/>
  <c r="O319" i="35"/>
  <c r="O320" i="35"/>
  <c r="O321" i="35"/>
  <c r="O322" i="35"/>
  <c r="O323" i="35"/>
  <c r="O324" i="35"/>
  <c r="O325" i="35"/>
  <c r="O326" i="35"/>
  <c r="O327" i="35"/>
  <c r="O328" i="35"/>
  <c r="O329" i="35"/>
  <c r="O330" i="35"/>
  <c r="O331" i="35"/>
  <c r="O332" i="35"/>
  <c r="O333" i="35"/>
  <c r="O334" i="35"/>
  <c r="O335" i="35"/>
  <c r="O336" i="35"/>
  <c r="O337" i="35"/>
  <c r="O338" i="35"/>
  <c r="O339" i="35"/>
  <c r="O340" i="35"/>
  <c r="O341" i="35"/>
  <c r="O342" i="35"/>
  <c r="O343" i="35"/>
  <c r="O344" i="35"/>
  <c r="O345" i="35"/>
  <c r="O346" i="35"/>
  <c r="O347" i="35"/>
  <c r="O348" i="35"/>
  <c r="O349" i="35"/>
  <c r="O350" i="35"/>
  <c r="O351" i="35"/>
  <c r="O352" i="35"/>
  <c r="O353" i="35"/>
  <c r="O354" i="35"/>
  <c r="O355" i="35"/>
  <c r="O356" i="35"/>
  <c r="O357" i="35"/>
  <c r="O358" i="35"/>
  <c r="O359" i="35"/>
  <c r="O360" i="35"/>
  <c r="O361" i="35"/>
  <c r="O362" i="35"/>
  <c r="O363" i="35"/>
  <c r="O364" i="35"/>
  <c r="O365" i="35"/>
  <c r="O366" i="35"/>
  <c r="O367" i="35"/>
  <c r="O368" i="35"/>
  <c r="O369" i="35"/>
  <c r="O370" i="35"/>
  <c r="O371" i="35"/>
  <c r="O372" i="35"/>
  <c r="O373" i="35"/>
  <c r="O374" i="35"/>
  <c r="O375" i="35"/>
  <c r="O376" i="35"/>
  <c r="O377" i="35"/>
  <c r="O378" i="35"/>
  <c r="O379" i="35"/>
  <c r="O380" i="35"/>
  <c r="O381" i="35"/>
  <c r="O382" i="35"/>
  <c r="O383" i="35"/>
  <c r="O384" i="35"/>
  <c r="O385" i="35"/>
  <c r="O386" i="35"/>
  <c r="O387" i="35"/>
  <c r="O388" i="35"/>
  <c r="O389" i="35"/>
  <c r="O390" i="35"/>
  <c r="O391" i="35"/>
  <c r="O392" i="35"/>
  <c r="O393" i="35"/>
  <c r="O394" i="35"/>
  <c r="O395" i="35"/>
  <c r="O396" i="35"/>
  <c r="O397" i="35"/>
  <c r="O398" i="35"/>
  <c r="O399" i="35"/>
  <c r="O400" i="35"/>
  <c r="O401" i="35"/>
  <c r="O402" i="35"/>
  <c r="O403" i="35"/>
  <c r="O404" i="35"/>
  <c r="O405" i="35"/>
  <c r="O406" i="35"/>
  <c r="O407" i="35"/>
  <c r="O408" i="35"/>
  <c r="O409" i="35"/>
  <c r="O410" i="35"/>
  <c r="O411" i="35"/>
  <c r="O412" i="35"/>
  <c r="O413" i="35"/>
  <c r="O414" i="35"/>
  <c r="O415" i="35"/>
  <c r="O416" i="35"/>
  <c r="O417" i="35"/>
  <c r="O418" i="35"/>
  <c r="O419" i="35"/>
  <c r="O420" i="35"/>
  <c r="O421" i="35"/>
  <c r="O422" i="35"/>
  <c r="O423" i="35"/>
  <c r="O424" i="35"/>
  <c r="O425" i="35"/>
  <c r="O426" i="35"/>
  <c r="O427" i="35"/>
  <c r="O428" i="35"/>
  <c r="O429" i="35"/>
  <c r="O430" i="35"/>
  <c r="O431" i="35"/>
  <c r="O432" i="35"/>
  <c r="O433" i="35"/>
  <c r="O434" i="35"/>
  <c r="O435" i="35"/>
  <c r="O436" i="35"/>
  <c r="O437" i="35"/>
  <c r="O438" i="35"/>
  <c r="O439" i="35"/>
  <c r="O440" i="35"/>
  <c r="O441" i="35"/>
  <c r="O442" i="35"/>
  <c r="O443" i="35"/>
  <c r="O444" i="35"/>
  <c r="O445" i="35"/>
  <c r="O446" i="35"/>
  <c r="O447" i="35"/>
  <c r="O448" i="35"/>
  <c r="O449" i="35"/>
  <c r="O450" i="35"/>
  <c r="O451" i="35"/>
  <c r="O452" i="35"/>
  <c r="O453" i="35"/>
  <c r="O454" i="35"/>
  <c r="O455" i="35"/>
  <c r="O456" i="35"/>
  <c r="O457" i="35"/>
  <c r="O458" i="35"/>
  <c r="O459" i="35"/>
  <c r="O460" i="35"/>
  <c r="O461" i="35"/>
  <c r="O462" i="35"/>
  <c r="O463" i="35"/>
  <c r="O464" i="35"/>
  <c r="O465" i="35"/>
  <c r="O466" i="35"/>
  <c r="O467" i="35"/>
  <c r="O468" i="35"/>
  <c r="O469" i="35"/>
  <c r="O470" i="35"/>
  <c r="O471" i="35"/>
  <c r="O472" i="35"/>
  <c r="O473" i="35"/>
  <c r="O474" i="35"/>
  <c r="O475" i="35"/>
  <c r="O476" i="35"/>
  <c r="O477" i="35"/>
  <c r="O478" i="35"/>
  <c r="O479" i="35"/>
  <c r="O480" i="35"/>
  <c r="O481" i="35"/>
  <c r="O482" i="35"/>
  <c r="O483" i="35"/>
  <c r="O484" i="35"/>
  <c r="O485" i="35"/>
  <c r="O486" i="35"/>
  <c r="O487" i="35"/>
  <c r="O488" i="35"/>
  <c r="O489" i="35"/>
  <c r="O490" i="35"/>
  <c r="O491" i="35"/>
  <c r="O492" i="35"/>
  <c r="O493" i="35"/>
  <c r="O494" i="35"/>
  <c r="O495" i="35"/>
  <c r="O496" i="35"/>
  <c r="O497" i="35"/>
  <c r="O498" i="35"/>
  <c r="O499" i="35"/>
  <c r="O500" i="35"/>
  <c r="O501" i="35"/>
  <c r="O502" i="35"/>
  <c r="O503" i="35"/>
  <c r="O504" i="35"/>
  <c r="O505" i="35"/>
  <c r="O506" i="35"/>
  <c r="O507" i="35"/>
  <c r="O508" i="35"/>
  <c r="O509" i="35"/>
  <c r="O510" i="35"/>
  <c r="O511" i="35"/>
  <c r="O512" i="35"/>
  <c r="O513" i="35"/>
  <c r="O514" i="35"/>
  <c r="O515" i="35"/>
  <c r="O516" i="35"/>
  <c r="O517" i="35"/>
  <c r="O518" i="35"/>
  <c r="O519" i="35"/>
  <c r="O520" i="35"/>
  <c r="O521" i="35"/>
  <c r="O522" i="35"/>
  <c r="O523" i="35"/>
  <c r="O524" i="35"/>
  <c r="O525" i="35"/>
  <c r="O526" i="35"/>
  <c r="O527" i="35"/>
  <c r="O528" i="35"/>
  <c r="O529" i="35"/>
  <c r="O530" i="35"/>
  <c r="O531" i="35"/>
  <c r="O532" i="35"/>
  <c r="O533" i="35"/>
  <c r="O534" i="35"/>
  <c r="O535" i="35"/>
  <c r="O536" i="35"/>
  <c r="O537" i="35"/>
  <c r="O538" i="35"/>
  <c r="O539" i="35"/>
  <c r="O540" i="35"/>
  <c r="O541" i="35"/>
  <c r="O542" i="35"/>
  <c r="O543" i="35"/>
  <c r="O544" i="35"/>
  <c r="O545" i="35"/>
  <c r="O546" i="35"/>
  <c r="O547" i="35"/>
  <c r="O548" i="35"/>
  <c r="O549" i="35"/>
  <c r="O550" i="35"/>
  <c r="O551" i="35"/>
  <c r="O552" i="35"/>
  <c r="O553" i="35"/>
  <c r="O554" i="35"/>
  <c r="O555" i="35"/>
  <c r="O556" i="35"/>
  <c r="O557" i="35"/>
  <c r="O558" i="35"/>
  <c r="O559" i="35"/>
  <c r="O560" i="35"/>
  <c r="O561" i="35"/>
  <c r="O562" i="35"/>
  <c r="O563" i="35"/>
  <c r="O564" i="35"/>
  <c r="O565" i="35"/>
  <c r="O566" i="35"/>
  <c r="O567" i="35"/>
  <c r="O568" i="35"/>
  <c r="O569" i="35"/>
  <c r="O570" i="35"/>
  <c r="O571" i="35"/>
  <c r="O572" i="35"/>
  <c r="O573" i="35"/>
  <c r="O574" i="35"/>
  <c r="O575" i="35"/>
  <c r="O576" i="35"/>
  <c r="O577" i="35"/>
  <c r="O578" i="35"/>
  <c r="O579" i="35"/>
  <c r="O580" i="35"/>
  <c r="O581" i="35"/>
  <c r="O582" i="35"/>
  <c r="O583" i="35"/>
  <c r="O584" i="35"/>
  <c r="O585" i="35"/>
  <c r="O586" i="35"/>
  <c r="O587" i="35"/>
  <c r="O588" i="35"/>
  <c r="O589" i="35"/>
  <c r="O590" i="35"/>
  <c r="O591" i="35"/>
  <c r="O592" i="35"/>
  <c r="O593" i="35"/>
  <c r="O594" i="35"/>
  <c r="O595" i="35"/>
  <c r="O596" i="35"/>
  <c r="O597" i="35"/>
  <c r="O598" i="35"/>
  <c r="O599" i="35"/>
  <c r="O600" i="35"/>
  <c r="O601" i="35"/>
  <c r="O602" i="35"/>
  <c r="O603" i="35"/>
  <c r="O604" i="35"/>
  <c r="O605" i="35"/>
  <c r="O606" i="35"/>
  <c r="O607" i="35"/>
  <c r="O608" i="35"/>
  <c r="O609" i="35"/>
  <c r="O610" i="35"/>
  <c r="O611" i="35"/>
  <c r="O612" i="35"/>
  <c r="O613" i="35"/>
  <c r="O614" i="35"/>
  <c r="O615" i="35"/>
  <c r="O616" i="35"/>
  <c r="O617" i="35"/>
  <c r="O618" i="35"/>
  <c r="O619" i="35"/>
  <c r="O620" i="35"/>
  <c r="O621" i="35"/>
  <c r="O622" i="35"/>
  <c r="O623" i="35"/>
  <c r="O624" i="35"/>
  <c r="O625" i="35"/>
  <c r="O626" i="35"/>
  <c r="O627" i="35"/>
  <c r="O628" i="35"/>
  <c r="O629" i="35"/>
  <c r="O630" i="35"/>
  <c r="O631" i="35"/>
  <c r="O632" i="35"/>
  <c r="O633" i="35"/>
  <c r="O634" i="35"/>
  <c r="O635" i="35"/>
  <c r="O636" i="35"/>
  <c r="O637" i="35"/>
  <c r="O638" i="35"/>
  <c r="O639" i="35"/>
  <c r="O640" i="35"/>
  <c r="O641" i="35"/>
  <c r="O642" i="35"/>
  <c r="O643" i="35"/>
  <c r="O644" i="35"/>
  <c r="O645" i="35"/>
  <c r="O646" i="35"/>
  <c r="O647" i="35"/>
  <c r="O648" i="35"/>
  <c r="O649" i="35"/>
  <c r="O650" i="35"/>
  <c r="O651" i="35"/>
  <c r="O652" i="35"/>
  <c r="O653" i="35"/>
  <c r="O654" i="35"/>
  <c r="O655" i="35"/>
  <c r="O656" i="35"/>
  <c r="O657" i="35"/>
  <c r="O658" i="35"/>
  <c r="O659" i="35"/>
  <c r="O660" i="35"/>
  <c r="O661" i="35"/>
  <c r="O662" i="35"/>
  <c r="O663" i="35"/>
  <c r="O664" i="35"/>
  <c r="O665" i="35"/>
  <c r="O666" i="35"/>
  <c r="O667" i="35"/>
  <c r="O668" i="35"/>
  <c r="O669" i="35"/>
  <c r="O670" i="35"/>
  <c r="O671" i="35"/>
  <c r="O672" i="35"/>
  <c r="O673" i="35"/>
  <c r="O674" i="35"/>
  <c r="O675" i="35"/>
  <c r="O676" i="35"/>
  <c r="O677" i="35"/>
  <c r="O678" i="35"/>
  <c r="O679" i="35"/>
  <c r="O680" i="35"/>
  <c r="O681" i="35"/>
  <c r="O682" i="35"/>
  <c r="O683" i="35"/>
  <c r="O684" i="35"/>
  <c r="O685" i="35"/>
  <c r="O686" i="35"/>
  <c r="O687" i="35"/>
  <c r="O688" i="35"/>
  <c r="O689" i="35"/>
  <c r="O690" i="35"/>
  <c r="O691" i="35"/>
  <c r="O692" i="35"/>
  <c r="O693" i="35"/>
  <c r="O694" i="35"/>
  <c r="O695" i="35"/>
  <c r="O696" i="35"/>
  <c r="O697" i="35"/>
  <c r="O698" i="35"/>
  <c r="O699" i="35"/>
  <c r="O700" i="35"/>
  <c r="O701" i="35"/>
  <c r="O702" i="35"/>
  <c r="O703" i="35"/>
  <c r="O704" i="35"/>
  <c r="O705" i="35"/>
  <c r="O706" i="35"/>
  <c r="O707" i="35"/>
  <c r="O708" i="35"/>
  <c r="O709" i="35"/>
  <c r="O710" i="35"/>
  <c r="O711" i="35"/>
  <c r="O712" i="35"/>
  <c r="O713" i="35"/>
  <c r="O714" i="35"/>
  <c r="O715" i="35"/>
  <c r="O716" i="35"/>
  <c r="O717" i="35"/>
  <c r="O718" i="35"/>
  <c r="O719" i="35"/>
  <c r="O720" i="35"/>
  <c r="O721" i="35"/>
  <c r="O722" i="35"/>
  <c r="O723" i="35"/>
  <c r="O724" i="35"/>
  <c r="O725" i="35"/>
  <c r="O726" i="35"/>
  <c r="O727" i="35"/>
  <c r="O728" i="35"/>
  <c r="O729" i="35"/>
  <c r="O730" i="35"/>
  <c r="O731" i="35"/>
  <c r="O732" i="35"/>
  <c r="O733" i="35"/>
  <c r="O734" i="35"/>
  <c r="O735" i="35"/>
  <c r="O736" i="35"/>
  <c r="O737" i="35"/>
  <c r="O738" i="35"/>
  <c r="O739" i="35"/>
  <c r="O740" i="35"/>
  <c r="O741" i="35"/>
  <c r="O742" i="35"/>
  <c r="O743" i="35"/>
  <c r="O744" i="35"/>
  <c r="O745" i="35"/>
  <c r="O746" i="35"/>
  <c r="O747" i="35"/>
  <c r="O748" i="35"/>
  <c r="O749" i="35"/>
  <c r="O750" i="35"/>
  <c r="O751" i="35"/>
  <c r="O752" i="35"/>
  <c r="O753" i="35"/>
  <c r="O754" i="35"/>
  <c r="O755" i="35"/>
  <c r="O756" i="35"/>
  <c r="O757" i="35"/>
  <c r="O758" i="35"/>
  <c r="O759" i="35"/>
  <c r="O760" i="35"/>
  <c r="O761" i="35"/>
  <c r="O762" i="35"/>
  <c r="O763" i="35"/>
  <c r="O764" i="35"/>
  <c r="O765" i="35"/>
  <c r="O766" i="35"/>
  <c r="O767" i="35"/>
  <c r="O768" i="35"/>
  <c r="O769" i="35"/>
  <c r="O770" i="35"/>
  <c r="O771" i="35"/>
  <c r="O772" i="35"/>
  <c r="O773" i="35"/>
  <c r="O774" i="35"/>
  <c r="O775" i="35"/>
  <c r="O776" i="35"/>
  <c r="O777" i="35"/>
  <c r="O778" i="35"/>
  <c r="O779" i="35"/>
  <c r="O780" i="35"/>
  <c r="O781" i="35"/>
  <c r="O782" i="35"/>
  <c r="O783" i="35"/>
  <c r="O784" i="35"/>
  <c r="O785" i="35"/>
  <c r="O786" i="35"/>
  <c r="O787" i="35"/>
  <c r="O788" i="35"/>
  <c r="O789" i="35"/>
  <c r="O790" i="35"/>
  <c r="O791" i="35"/>
  <c r="O792" i="35"/>
  <c r="O793" i="35"/>
  <c r="O794" i="35"/>
  <c r="O795" i="35"/>
  <c r="O796" i="35"/>
  <c r="O797" i="35"/>
  <c r="O798" i="35"/>
  <c r="O799" i="35"/>
  <c r="O800" i="35"/>
  <c r="O801" i="35"/>
  <c r="O802" i="35"/>
  <c r="O803" i="35"/>
  <c r="O804" i="35"/>
  <c r="O805" i="35"/>
  <c r="O806" i="35"/>
  <c r="O807" i="35"/>
  <c r="O808" i="35"/>
  <c r="O809" i="35"/>
  <c r="O810" i="35"/>
  <c r="O811" i="35"/>
  <c r="O812" i="35"/>
  <c r="O813" i="35"/>
  <c r="O814" i="35"/>
  <c r="O815" i="35"/>
  <c r="O816" i="35"/>
  <c r="O817" i="35"/>
  <c r="O818" i="35"/>
  <c r="O819" i="35"/>
  <c r="O820" i="35"/>
  <c r="O821" i="35"/>
  <c r="O822" i="35"/>
  <c r="O823" i="35"/>
  <c r="O824" i="35"/>
  <c r="O825" i="35"/>
  <c r="O826" i="35"/>
  <c r="O827" i="35"/>
  <c r="O828" i="35"/>
  <c r="O829" i="35"/>
  <c r="O830" i="35"/>
  <c r="O831" i="35"/>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Y7" i="24"/>
  <c r="T5" i="24"/>
  <c r="T6" i="24"/>
  <c r="T7" i="24"/>
  <c r="T8" i="24"/>
  <c r="T9" i="24"/>
  <c r="T10" i="24"/>
  <c r="T11" i="24"/>
  <c r="T12" i="24"/>
  <c r="T13" i="24"/>
  <c r="T14" i="24"/>
  <c r="T15" i="24"/>
  <c r="T16" i="24"/>
  <c r="T17" i="24"/>
  <c r="T18" i="24"/>
  <c r="T19" i="24"/>
  <c r="T20" i="24"/>
  <c r="T21" i="24"/>
  <c r="T22"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2" i="24"/>
  <c r="T63" i="24"/>
  <c r="T64" i="24"/>
  <c r="T65" i="24"/>
  <c r="T66" i="24"/>
  <c r="T67" i="24"/>
  <c r="T68" i="24"/>
  <c r="T69" i="24"/>
  <c r="T70" i="24"/>
  <c r="T71" i="24"/>
  <c r="T72" i="24"/>
  <c r="T73" i="24"/>
  <c r="T74" i="24"/>
  <c r="T75" i="24"/>
  <c r="T76" i="24"/>
  <c r="T77" i="24"/>
  <c r="T78" i="24"/>
  <c r="T79" i="24"/>
  <c r="T80" i="24"/>
  <c r="T81" i="24"/>
  <c r="S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R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G6" i="13"/>
  <c r="V5" i="35"/>
  <c r="N765" i="35" s="1"/>
  <c r="V6" i="35"/>
  <c r="N680" i="35" s="1"/>
  <c r="V7" i="35"/>
  <c r="V8" i="35"/>
  <c r="N522" i="35" s="1"/>
  <c r="V9" i="35"/>
  <c r="N487" i="35" s="1"/>
  <c r="V10" i="35"/>
  <c r="V11" i="35"/>
  <c r="V12" i="35"/>
  <c r="N80" i="35" s="1"/>
  <c r="V13" i="35"/>
  <c r="N686" i="35" s="1"/>
  <c r="V14" i="35"/>
  <c r="N703" i="35" s="1"/>
  <c r="V15" i="35"/>
  <c r="N697" i="35" s="1"/>
  <c r="V16" i="35"/>
  <c r="N808" i="35" s="1"/>
  <c r="V17" i="35"/>
  <c r="N13" i="35" s="1"/>
  <c r="V18" i="35"/>
  <c r="N795" i="35" s="1"/>
  <c r="V19" i="35"/>
  <c r="N723" i="35" s="1"/>
  <c r="V20" i="35"/>
  <c r="V21" i="35"/>
  <c r="N821" i="35" s="1"/>
  <c r="V22" i="35"/>
  <c r="V23" i="35"/>
  <c r="N801" i="35" s="1"/>
  <c r="V24" i="35"/>
  <c r="N518" i="35" s="1"/>
  <c r="V25" i="35"/>
  <c r="V26" i="35"/>
  <c r="V27" i="35"/>
  <c r="N731" i="35" s="1"/>
  <c r="V28" i="35"/>
  <c r="V29" i="35"/>
  <c r="N425" i="35" s="1"/>
  <c r="V30" i="35"/>
  <c r="N814" i="35" s="1"/>
  <c r="V31" i="35"/>
  <c r="N358" i="35" s="1"/>
  <c r="V32" i="35"/>
  <c r="N682" i="35" s="1"/>
  <c r="V33" i="35"/>
  <c r="N626" i="35" s="1"/>
  <c r="V34" i="35"/>
  <c r="N803" i="35" s="1"/>
  <c r="V35" i="35"/>
  <c r="V36" i="35"/>
  <c r="N22" i="35" s="1"/>
  <c r="V37" i="35"/>
  <c r="V38" i="35"/>
  <c r="N711" i="35" s="1"/>
  <c r="V39" i="35"/>
  <c r="N354" i="35" s="1"/>
  <c r="V40" i="35"/>
  <c r="N455" i="35" s="1"/>
  <c r="V41" i="35"/>
  <c r="N687" i="35" s="1"/>
  <c r="V42" i="35"/>
  <c r="N571" i="35" s="1"/>
  <c r="V43" i="35"/>
  <c r="N612" i="35" s="1"/>
  <c r="V44" i="35"/>
  <c r="V45" i="35"/>
  <c r="V46" i="35"/>
  <c r="V47" i="35"/>
  <c r="N347" i="35" s="1"/>
  <c r="V48" i="35"/>
  <c r="V49" i="35"/>
  <c r="N751" i="35" s="1"/>
  <c r="V50" i="35"/>
  <c r="N673" i="35" s="1"/>
  <c r="V51" i="35"/>
  <c r="V52" i="35"/>
  <c r="V53" i="35"/>
  <c r="N283" i="35" s="1"/>
  <c r="V54" i="35"/>
  <c r="V55" i="35"/>
  <c r="N699" i="35" s="1"/>
  <c r="V56" i="35"/>
  <c r="N271" i="35" s="1"/>
  <c r="V57" i="35"/>
  <c r="V58" i="35"/>
  <c r="V59" i="35"/>
  <c r="N587" i="35" s="1"/>
  <c r="V60" i="35"/>
  <c r="V61" i="35"/>
  <c r="V62" i="35"/>
  <c r="N761" i="35" s="1"/>
  <c r="V63" i="35"/>
  <c r="N743" i="35" s="1"/>
  <c r="V64" i="35"/>
  <c r="N391" i="35" s="1"/>
  <c r="V65" i="35"/>
  <c r="N499" i="35" s="1"/>
  <c r="V66" i="35"/>
  <c r="N202" i="35" s="1"/>
  <c r="V67" i="35"/>
  <c r="V68" i="35"/>
  <c r="V69" i="35"/>
  <c r="V70" i="35"/>
  <c r="N705" i="35" s="1"/>
  <c r="V71" i="35"/>
  <c r="N767" i="35" s="1"/>
  <c r="V72" i="35"/>
  <c r="N769" i="35" s="1"/>
  <c r="V73" i="35"/>
  <c r="N467" i="35" s="1"/>
  <c r="V74" i="35"/>
  <c r="N554" i="35" s="1"/>
  <c r="V75" i="35"/>
  <c r="V76" i="35"/>
  <c r="V77" i="35"/>
  <c r="V78" i="35"/>
  <c r="N595" i="35" s="1"/>
  <c r="V79" i="35"/>
  <c r="N64" i="35" s="1"/>
  <c r="V80" i="35"/>
  <c r="N529" i="35" s="1"/>
  <c r="V81" i="35"/>
  <c r="N362" i="35" s="1"/>
  <c r="V82" i="35"/>
  <c r="V83" i="35"/>
  <c r="V84" i="35"/>
  <c r="V85" i="35"/>
  <c r="N442" i="35" s="1"/>
  <c r="V86" i="35"/>
  <c r="V87" i="35"/>
  <c r="N491" i="35" s="1"/>
  <c r="V88" i="35"/>
  <c r="N386" i="35" s="1"/>
  <c r="V89" i="35"/>
  <c r="N390" i="35" s="1"/>
  <c r="V90" i="35"/>
  <c r="V91" i="35"/>
  <c r="V92" i="35"/>
  <c r="V93" i="35"/>
  <c r="J3" i="30" a="1"/>
  <c r="J3" i="30" s="1"/>
  <c r="J4" i="30" a="1"/>
  <c r="J4" i="30"/>
  <c r="J5" i="30" a="1"/>
  <c r="J5" i="30"/>
  <c r="J6" i="30" a="1"/>
  <c r="J6" i="30"/>
  <c r="J7" i="30" a="1"/>
  <c r="J7" i="30" s="1"/>
  <c r="J8" i="30" a="1"/>
  <c r="J8" i="30"/>
  <c r="J9" i="30" a="1"/>
  <c r="J9" i="30"/>
  <c r="J10" i="30" a="1"/>
  <c r="J10" i="30"/>
  <c r="J11" i="30" a="1"/>
  <c r="J11" i="30" s="1"/>
  <c r="J12" i="30" a="1"/>
  <c r="J12" i="30"/>
  <c r="J13" i="30" a="1"/>
  <c r="J13" i="30"/>
  <c r="J14" i="30" a="1"/>
  <c r="J14" i="30"/>
  <c r="J15" i="30" a="1"/>
  <c r="J15" i="30" s="1"/>
  <c r="J16" i="30" a="1"/>
  <c r="J16" i="30"/>
  <c r="J17" i="30" a="1"/>
  <c r="J17" i="30"/>
  <c r="J18" i="30" a="1"/>
  <c r="J18" i="30"/>
  <c r="J19" i="30" a="1"/>
  <c r="J19" i="30" s="1"/>
  <c r="J20" i="30" a="1"/>
  <c r="J20" i="30"/>
  <c r="J21" i="30" a="1"/>
  <c r="J21" i="30"/>
  <c r="J22" i="30" a="1"/>
  <c r="J22" i="30"/>
  <c r="J23" i="30" a="1"/>
  <c r="J23" i="30" s="1"/>
  <c r="J24" i="30" a="1"/>
  <c r="J24" i="30"/>
  <c r="J25" i="30" a="1"/>
  <c r="J25" i="30"/>
  <c r="J26" i="30" a="1"/>
  <c r="J26" i="30"/>
  <c r="J27" i="30" a="1"/>
  <c r="J27" i="30" s="1"/>
  <c r="J28" i="30" a="1"/>
  <c r="J28" i="30"/>
  <c r="J29" i="30" a="1"/>
  <c r="J29" i="30"/>
  <c r="J30" i="30" a="1"/>
  <c r="J30" i="30"/>
  <c r="J31" i="30" a="1"/>
  <c r="J31" i="30" s="1"/>
  <c r="J32" i="30" a="1"/>
  <c r="J32" i="30"/>
  <c r="J33" i="30" a="1"/>
  <c r="J33" i="30"/>
  <c r="J34" i="30" a="1"/>
  <c r="J34" i="30"/>
  <c r="J35" i="30" a="1"/>
  <c r="J35" i="30" s="1"/>
  <c r="J36" i="30" a="1"/>
  <c r="J36" i="30"/>
  <c r="J37" i="30" a="1"/>
  <c r="J37" i="30"/>
  <c r="J38" i="30" a="1"/>
  <c r="J38" i="30"/>
  <c r="J39" i="30" a="1"/>
  <c r="J39" i="30" s="1"/>
  <c r="J40" i="30" a="1"/>
  <c r="J40" i="30"/>
  <c r="J41" i="30" a="1"/>
  <c r="J41" i="30"/>
  <c r="J42" i="30" a="1"/>
  <c r="J42" i="30"/>
  <c r="J43" i="30" a="1"/>
  <c r="J43" i="30" s="1"/>
  <c r="J44" i="30" a="1"/>
  <c r="J44" i="30"/>
  <c r="J45" i="30" a="1"/>
  <c r="J45" i="30"/>
  <c r="J46" i="30" a="1"/>
  <c r="J46" i="30"/>
  <c r="J47" i="30" a="1"/>
  <c r="J47" i="30" s="1"/>
  <c r="J48" i="30" a="1"/>
  <c r="J48" i="30"/>
  <c r="J49" i="30" a="1"/>
  <c r="J49" i="30"/>
  <c r="J50" i="30" a="1"/>
  <c r="J50" i="30"/>
  <c r="J51" i="30" a="1"/>
  <c r="J51" i="30" s="1"/>
  <c r="J52" i="30" a="1"/>
  <c r="J52" i="30"/>
  <c r="J53" i="30" a="1"/>
  <c r="J53" i="30"/>
  <c r="J54" i="30" a="1"/>
  <c r="J54" i="30"/>
  <c r="J55" i="30" a="1"/>
  <c r="J55" i="30" s="1"/>
  <c r="J56" i="30" a="1"/>
  <c r="J56" i="30"/>
  <c r="J57" i="30" a="1"/>
  <c r="J57" i="30"/>
  <c r="J58" i="30" a="1"/>
  <c r="J58" i="30"/>
  <c r="J59" i="30" a="1"/>
  <c r="J59" i="30" s="1"/>
  <c r="J60" i="30" a="1"/>
  <c r="J60" i="30"/>
  <c r="J61" i="30" a="1"/>
  <c r="J61" i="30"/>
  <c r="J62" i="30" a="1"/>
  <c r="J62" i="30"/>
  <c r="J63" i="30" a="1"/>
  <c r="J63" i="30" s="1"/>
  <c r="J64" i="30" a="1"/>
  <c r="J64" i="30"/>
  <c r="J65" i="30" a="1"/>
  <c r="J65" i="30"/>
  <c r="J66" i="30" a="1"/>
  <c r="J66" i="30"/>
  <c r="J67" i="30" a="1"/>
  <c r="J67" i="30" s="1"/>
  <c r="J68" i="30" a="1"/>
  <c r="J68" i="30"/>
  <c r="J69" i="30" a="1"/>
  <c r="J69" i="30"/>
  <c r="J70" i="30" a="1"/>
  <c r="J70" i="30"/>
  <c r="J71" i="30" a="1"/>
  <c r="J71" i="30" s="1"/>
  <c r="J72" i="30" a="1"/>
  <c r="J72" i="30"/>
  <c r="J73" i="30" a="1"/>
  <c r="J73" i="30"/>
  <c r="J74" i="30" a="1"/>
  <c r="J74" i="30"/>
  <c r="J75" i="30" a="1"/>
  <c r="J75" i="30" s="1"/>
  <c r="J76" i="30" a="1"/>
  <c r="J76" i="30"/>
  <c r="J77" i="30" a="1"/>
  <c r="J77" i="30"/>
  <c r="J78" i="30" a="1"/>
  <c r="J78" i="30"/>
  <c r="J79" i="30" a="1"/>
  <c r="J79" i="30" s="1"/>
  <c r="J80" i="30" a="1"/>
  <c r="J80" i="30"/>
  <c r="J81" i="30" a="1"/>
  <c r="J81" i="30"/>
  <c r="J82" i="30" a="1"/>
  <c r="J82" i="30"/>
  <c r="J83" i="30" a="1"/>
  <c r="J83" i="30" s="1"/>
  <c r="J84" i="30" a="1"/>
  <c r="J84" i="30"/>
  <c r="J85" i="30" a="1"/>
  <c r="J85" i="30"/>
  <c r="J86" i="30" a="1"/>
  <c r="J86" i="30"/>
  <c r="J87" i="30" a="1"/>
  <c r="J87" i="30" s="1"/>
  <c r="J88" i="30" a="1"/>
  <c r="J88" i="30"/>
  <c r="J89" i="30" a="1"/>
  <c r="J89" i="30"/>
  <c r="J90" i="30" a="1"/>
  <c r="J90" i="30" s="1"/>
  <c r="J2" i="30" a="1"/>
  <c r="J2" i="30" s="1"/>
  <c r="N5" i="30"/>
  <c r="N3" i="30"/>
  <c r="M5" i="30"/>
  <c r="M3" i="30"/>
  <c r="N369" i="35" l="1"/>
  <c r="N449" i="35"/>
  <c r="N633" i="35"/>
  <c r="N328" i="35"/>
  <c r="N576" i="35"/>
  <c r="N492" i="35"/>
  <c r="N661" i="35"/>
  <c r="N42" i="35"/>
  <c r="N316" i="35"/>
  <c r="N340" i="35"/>
  <c r="N197" i="35"/>
  <c r="N182" i="35"/>
  <c r="N409" i="35"/>
  <c r="N481" i="35"/>
  <c r="N76" i="35"/>
  <c r="N108" i="35"/>
  <c r="N228" i="35"/>
  <c r="N256" i="35"/>
  <c r="N508" i="35"/>
  <c r="N572" i="35"/>
  <c r="N29" i="35"/>
  <c r="N221" i="35"/>
  <c r="N389" i="35"/>
  <c r="N54" i="35"/>
  <c r="N158" i="35"/>
  <c r="N179" i="35"/>
  <c r="N364" i="35"/>
  <c r="N125" i="35"/>
  <c r="N541" i="35"/>
  <c r="N677" i="35"/>
  <c r="N254" i="35"/>
  <c r="N167" i="35"/>
  <c r="N247" i="35"/>
  <c r="N104" i="35"/>
  <c r="N112" i="35"/>
  <c r="N208" i="35"/>
  <c r="N385" i="35"/>
  <c r="N242" i="35"/>
  <c r="N314" i="35"/>
  <c r="N91" i="35"/>
  <c r="N21" i="35"/>
  <c r="N429" i="35"/>
  <c r="N613" i="35"/>
  <c r="N150" i="35"/>
  <c r="N96" i="35"/>
  <c r="N424" i="35"/>
  <c r="N377" i="35"/>
  <c r="N545" i="35"/>
  <c r="N189" i="35"/>
  <c r="N216" i="35"/>
  <c r="N827" i="35"/>
  <c r="N819" i="35"/>
  <c r="N811" i="35"/>
  <c r="N787" i="35"/>
  <c r="N779" i="35"/>
  <c r="N771" i="35"/>
  <c r="N763" i="35"/>
  <c r="N755" i="35"/>
  <c r="N747" i="35"/>
  <c r="N739" i="35"/>
  <c r="N715" i="35"/>
  <c r="N707" i="35"/>
  <c r="N691" i="35"/>
  <c r="N683" i="35"/>
  <c r="N674" i="35"/>
  <c r="N664" i="35"/>
  <c r="N651" i="35"/>
  <c r="N635" i="35"/>
  <c r="N619" i="35"/>
  <c r="N603" i="35"/>
  <c r="N555" i="35"/>
  <c r="N539" i="35"/>
  <c r="N523" i="35"/>
  <c r="N507" i="35"/>
  <c r="N475" i="35"/>
  <c r="N459" i="35"/>
  <c r="N443" i="35"/>
  <c r="N427" i="35"/>
  <c r="N411" i="35"/>
  <c r="N395" i="35"/>
  <c r="N379" i="35"/>
  <c r="N660" i="35"/>
  <c r="N365" i="35"/>
  <c r="N128" i="35"/>
  <c r="N624" i="35"/>
  <c r="N186" i="35"/>
  <c r="N83" i="35"/>
  <c r="N123" i="35"/>
  <c r="N139" i="35"/>
  <c r="N103" i="35"/>
  <c r="N25" i="35"/>
  <c r="N146" i="35"/>
  <c r="N107" i="35"/>
  <c r="N243" i="35"/>
  <c r="N284" i="35"/>
  <c r="N181" i="35"/>
  <c r="N501" i="35"/>
  <c r="N351" i="35"/>
  <c r="N440" i="35"/>
  <c r="N4" i="35"/>
  <c r="N444" i="35"/>
  <c r="N524" i="35"/>
  <c r="N7" i="35"/>
  <c r="N295" i="35"/>
  <c r="N640" i="35"/>
  <c r="N537" i="35"/>
  <c r="N657" i="35"/>
  <c r="N98" i="35"/>
  <c r="N258" i="35"/>
  <c r="N237" i="35"/>
  <c r="N477" i="35"/>
  <c r="N350" i="35"/>
  <c r="N23" i="35"/>
  <c r="N223" i="35"/>
  <c r="N250" i="35"/>
  <c r="N588" i="35"/>
  <c r="N46" i="35"/>
  <c r="N360" i="35"/>
  <c r="N584" i="35"/>
  <c r="N593" i="35"/>
  <c r="N171" i="35"/>
  <c r="N396" i="35"/>
  <c r="N556" i="35"/>
  <c r="N310" i="35"/>
  <c r="N95" i="35"/>
  <c r="N26" i="35"/>
  <c r="N155" i="35"/>
  <c r="N323" i="35"/>
  <c r="N68" i="35"/>
  <c r="N100" i="35"/>
  <c r="N70" i="35"/>
  <c r="N318" i="35"/>
  <c r="N16" i="35"/>
  <c r="N48" i="35"/>
  <c r="N352" i="35"/>
  <c r="N233" i="35"/>
  <c r="N308" i="35"/>
  <c r="N14" i="35"/>
  <c r="N262" i="35"/>
  <c r="N334" i="35"/>
  <c r="N520" i="35"/>
  <c r="N161" i="35"/>
  <c r="N298" i="35"/>
  <c r="N61" i="35"/>
  <c r="N621" i="35"/>
  <c r="N637" i="35"/>
  <c r="N71" i="35"/>
  <c r="N416" i="35"/>
  <c r="N282" i="35"/>
  <c r="N343" i="35"/>
  <c r="N18" i="35"/>
  <c r="N315" i="35"/>
  <c r="N132" i="35"/>
  <c r="N188" i="35"/>
  <c r="N516" i="35"/>
  <c r="N214" i="35"/>
  <c r="N287" i="35"/>
  <c r="N528" i="35"/>
  <c r="N81" i="35"/>
  <c r="N457" i="35"/>
  <c r="N44" i="35"/>
  <c r="N220" i="35"/>
  <c r="N248" i="35"/>
  <c r="N114" i="35"/>
  <c r="N338" i="35"/>
  <c r="N19" i="35"/>
  <c r="N51" i="35"/>
  <c r="N203" i="35"/>
  <c r="N580" i="35"/>
  <c r="N190" i="35"/>
  <c r="N320" i="35"/>
  <c r="N313" i="35"/>
  <c r="N433" i="35"/>
  <c r="N826" i="35"/>
  <c r="N818" i="35"/>
  <c r="N810" i="35"/>
  <c r="N802" i="35"/>
  <c r="N794" i="35"/>
  <c r="N786" i="35"/>
  <c r="N778" i="35"/>
  <c r="N770" i="35"/>
  <c r="N762" i="35"/>
  <c r="N754" i="35"/>
  <c r="N746" i="35"/>
  <c r="N738" i="35"/>
  <c r="N730" i="35"/>
  <c r="N722" i="35"/>
  <c r="N714" i="35"/>
  <c r="N706" i="35"/>
  <c r="N698" i="35"/>
  <c r="N690" i="35"/>
  <c r="N663" i="35"/>
  <c r="N650" i="35"/>
  <c r="N634" i="35"/>
  <c r="N618" i="35"/>
  <c r="N602" i="35"/>
  <c r="N586" i="35"/>
  <c r="N570" i="35"/>
  <c r="N538" i="35"/>
  <c r="N506" i="35"/>
  <c r="N490" i="35"/>
  <c r="N474" i="35"/>
  <c r="N458" i="35"/>
  <c r="N426" i="35"/>
  <c r="N410" i="35"/>
  <c r="N394" i="35"/>
  <c r="N378" i="35"/>
  <c r="N3" i="35"/>
  <c r="N302" i="35"/>
  <c r="N192" i="35"/>
  <c r="N200" i="35"/>
  <c r="N219" i="35"/>
  <c r="N356" i="35"/>
  <c r="N121" i="35"/>
  <c r="N153" i="35"/>
  <c r="N345" i="35"/>
  <c r="N235" i="35"/>
  <c r="N53" i="35"/>
  <c r="N317" i="35"/>
  <c r="N605" i="35"/>
  <c r="N376" i="35"/>
  <c r="N41" i="35"/>
  <c r="N201" i="35"/>
  <c r="N564" i="35"/>
  <c r="N249" i="35"/>
  <c r="N10" i="35"/>
  <c r="N557" i="35"/>
  <c r="N174" i="35"/>
  <c r="N58" i="35"/>
  <c r="N330" i="35"/>
  <c r="N596" i="35"/>
  <c r="N669" i="35"/>
  <c r="N30" i="35"/>
  <c r="N47" i="35"/>
  <c r="N272" i="35"/>
  <c r="N73" i="35"/>
  <c r="N226" i="35"/>
  <c r="N131" i="35"/>
  <c r="N277" i="35"/>
  <c r="N301" i="35"/>
  <c r="N142" i="35"/>
  <c r="N113" i="35"/>
  <c r="N59" i="35"/>
  <c r="N195" i="35"/>
  <c r="N92" i="35"/>
  <c r="N348" i="35"/>
  <c r="N460" i="35"/>
  <c r="N609" i="35"/>
  <c r="N565" i="35"/>
  <c r="N159" i="35"/>
  <c r="N239" i="35"/>
  <c r="N392" i="35"/>
  <c r="N592" i="35"/>
  <c r="N210" i="35"/>
  <c r="N211" i="35"/>
  <c r="N260" i="35"/>
  <c r="N77" i="35"/>
  <c r="N222" i="35"/>
  <c r="N79" i="35"/>
  <c r="N296" i="35"/>
  <c r="N384" i="35"/>
  <c r="N472" i="35"/>
  <c r="N553" i="35"/>
  <c r="N488" i="35"/>
  <c r="N544" i="35"/>
  <c r="N177" i="35"/>
  <c r="N162" i="35"/>
  <c r="N234" i="35"/>
  <c r="N388" i="35"/>
  <c r="N517" i="35"/>
  <c r="N124" i="35"/>
  <c r="N500" i="35"/>
  <c r="N485" i="35"/>
  <c r="N8" i="35"/>
  <c r="N273" i="35"/>
  <c r="N255" i="35"/>
  <c r="N263" i="35"/>
  <c r="N336" i="35"/>
  <c r="N368" i="35"/>
  <c r="N825" i="35"/>
  <c r="N817" i="35"/>
  <c r="N809" i="35"/>
  <c r="N793" i="35"/>
  <c r="N785" i="35"/>
  <c r="N777" i="35"/>
  <c r="N753" i="35"/>
  <c r="N745" i="35"/>
  <c r="N737" i="35"/>
  <c r="N729" i="35"/>
  <c r="N721" i="35"/>
  <c r="N713" i="35"/>
  <c r="N689" i="35"/>
  <c r="N681" i="35"/>
  <c r="N672" i="35"/>
  <c r="N662" i="35"/>
  <c r="N647" i="35"/>
  <c r="N631" i="35"/>
  <c r="N615" i="35"/>
  <c r="N599" i="35"/>
  <c r="N583" i="35"/>
  <c r="N567" i="35"/>
  <c r="N551" i="35"/>
  <c r="N535" i="35"/>
  <c r="N519" i="35"/>
  <c r="N503" i="35"/>
  <c r="N471" i="35"/>
  <c r="N439" i="35"/>
  <c r="N423" i="35"/>
  <c r="N407" i="35"/>
  <c r="N375" i="35"/>
  <c r="N355" i="35"/>
  <c r="N163" i="35"/>
  <c r="N652" i="35"/>
  <c r="N285" i="35"/>
  <c r="N34" i="35"/>
  <c r="N138" i="35"/>
  <c r="N380" i="35"/>
  <c r="N532" i="35"/>
  <c r="N620" i="35"/>
  <c r="N629" i="35"/>
  <c r="N198" i="35"/>
  <c r="N278" i="35"/>
  <c r="N326" i="35"/>
  <c r="N199" i="35"/>
  <c r="N32" i="35"/>
  <c r="N408" i="35"/>
  <c r="N824" i="35"/>
  <c r="N816" i="35"/>
  <c r="N800" i="35"/>
  <c r="N792" i="35"/>
  <c r="N784" i="35"/>
  <c r="N776" i="35"/>
  <c r="N768" i="35"/>
  <c r="N760" i="35"/>
  <c r="N752" i="35"/>
  <c r="N744" i="35"/>
  <c r="N736" i="35"/>
  <c r="N728" i="35"/>
  <c r="N720" i="35"/>
  <c r="N712" i="35"/>
  <c r="N704" i="35"/>
  <c r="N696" i="35"/>
  <c r="N688" i="35"/>
  <c r="N671" i="35"/>
  <c r="N659" i="35"/>
  <c r="N646" i="35"/>
  <c r="N630" i="35"/>
  <c r="N614" i="35"/>
  <c r="N598" i="35"/>
  <c r="N582" i="35"/>
  <c r="N566" i="35"/>
  <c r="N550" i="35"/>
  <c r="N534" i="35"/>
  <c r="N502" i="35"/>
  <c r="N486" i="35"/>
  <c r="N470" i="35"/>
  <c r="N454" i="35"/>
  <c r="N438" i="35"/>
  <c r="N422" i="35"/>
  <c r="N406" i="35"/>
  <c r="N374" i="35"/>
  <c r="N274" i="35"/>
  <c r="N141" i="35"/>
  <c r="N393" i="35"/>
  <c r="N585" i="35"/>
  <c r="N540" i="35"/>
  <c r="N413" i="35"/>
  <c r="N126" i="35"/>
  <c r="N160" i="35"/>
  <c r="N241" i="35"/>
  <c r="N333" i="35"/>
  <c r="N473" i="35"/>
  <c r="N489" i="35"/>
  <c r="N52" i="35"/>
  <c r="N134" i="35"/>
  <c r="N270" i="35"/>
  <c r="N63" i="35"/>
  <c r="N127" i="35"/>
  <c r="N183" i="35"/>
  <c r="N400" i="35"/>
  <c r="N89" i="35"/>
  <c r="N257" i="35"/>
  <c r="N321" i="35"/>
  <c r="N441" i="35"/>
  <c r="N322" i="35"/>
  <c r="N180" i="35"/>
  <c r="N120" i="35"/>
  <c r="N641" i="35"/>
  <c r="N122" i="35"/>
  <c r="N12" i="35"/>
  <c r="N156" i="35"/>
  <c r="N196" i="35"/>
  <c r="N268" i="35"/>
  <c r="N452" i="35"/>
  <c r="N157" i="35"/>
  <c r="N325" i="35"/>
  <c r="N349" i="35"/>
  <c r="N421" i="35"/>
  <c r="N525" i="35"/>
  <c r="N549" i="35"/>
  <c r="N136" i="35"/>
  <c r="N144" i="35"/>
  <c r="N184" i="35"/>
  <c r="N608" i="35"/>
  <c r="N17" i="35"/>
  <c r="N105" i="35"/>
  <c r="N649" i="35"/>
  <c r="N275" i="35"/>
  <c r="N573" i="35"/>
  <c r="N536" i="35"/>
  <c r="N109" i="35"/>
  <c r="N461" i="35"/>
  <c r="N207" i="35"/>
  <c r="N312" i="35"/>
  <c r="N137" i="35"/>
  <c r="N497" i="35"/>
  <c r="N831" i="35"/>
  <c r="N823" i="35"/>
  <c r="N815" i="35"/>
  <c r="N807" i="35"/>
  <c r="N799" i="35"/>
  <c r="N791" i="35"/>
  <c r="N783" i="35"/>
  <c r="N775" i="35"/>
  <c r="N759" i="35"/>
  <c r="N735" i="35"/>
  <c r="N727" i="35"/>
  <c r="N719" i="35"/>
  <c r="N695" i="35"/>
  <c r="N679" i="35"/>
  <c r="N670" i="35"/>
  <c r="N658" i="35"/>
  <c r="N643" i="35"/>
  <c r="N627" i="35"/>
  <c r="N611" i="35"/>
  <c r="N579" i="35"/>
  <c r="N563" i="35"/>
  <c r="N547" i="35"/>
  <c r="N531" i="35"/>
  <c r="N515" i="35"/>
  <c r="N483" i="35"/>
  <c r="N451" i="35"/>
  <c r="N435" i="35"/>
  <c r="N419" i="35"/>
  <c r="N403" i="35"/>
  <c r="N387" i="35"/>
  <c r="N371" i="35"/>
  <c r="N74" i="35"/>
  <c r="N170" i="35"/>
  <c r="N307" i="35"/>
  <c r="N20" i="35"/>
  <c r="N166" i="35"/>
  <c r="N87" i="35"/>
  <c r="N191" i="35"/>
  <c r="N24" i="35"/>
  <c r="N280" i="35"/>
  <c r="N504" i="35"/>
  <c r="N209" i="35"/>
  <c r="N337" i="35"/>
  <c r="N27" i="35"/>
  <c r="N67" i="35"/>
  <c r="N99" i="35"/>
  <c r="N115" i="35"/>
  <c r="N172" i="35"/>
  <c r="N412" i="35"/>
  <c r="N205" i="35"/>
  <c r="N269" i="35"/>
  <c r="N445" i="35"/>
  <c r="N294" i="35"/>
  <c r="N342" i="35"/>
  <c r="N39" i="35"/>
  <c r="N303" i="35"/>
  <c r="N40" i="35"/>
  <c r="N448" i="35"/>
  <c r="N632" i="35"/>
  <c r="N281" i="35"/>
  <c r="N75" i="35"/>
  <c r="N227" i="35"/>
  <c r="N428" i="35"/>
  <c r="N69" i="35"/>
  <c r="N72" i="35"/>
  <c r="N552" i="35"/>
  <c r="N266" i="35"/>
  <c r="N140" i="35"/>
  <c r="N404" i="35"/>
  <c r="N101" i="35"/>
  <c r="N335" i="35"/>
  <c r="N168" i="35"/>
  <c r="N2" i="35"/>
  <c r="N28" i="35"/>
  <c r="N493" i="35"/>
  <c r="N49" i="35"/>
  <c r="N35" i="35"/>
  <c r="N36" i="35"/>
  <c r="N60" i="35"/>
  <c r="N548" i="35"/>
  <c r="N45" i="35"/>
  <c r="N133" i="35"/>
  <c r="N341" i="35"/>
  <c r="N15" i="35"/>
  <c r="N175" i="35"/>
  <c r="N401" i="35"/>
  <c r="N453" i="35"/>
  <c r="N533" i="35"/>
  <c r="N31" i="35"/>
  <c r="N329" i="35"/>
  <c r="N290" i="35"/>
  <c r="N251" i="35"/>
  <c r="N276" i="35"/>
  <c r="N645" i="35"/>
  <c r="N38" i="35"/>
  <c r="N311" i="35"/>
  <c r="N288" i="35"/>
  <c r="N616" i="35"/>
  <c r="N33" i="35"/>
  <c r="N97" i="35"/>
  <c r="N148" i="35"/>
  <c r="N129" i="35"/>
  <c r="N169" i="35"/>
  <c r="N82" i="35"/>
  <c r="N106" i="35"/>
  <c r="N218" i="35"/>
  <c r="N245" i="35"/>
  <c r="N305" i="35"/>
  <c r="N154" i="35"/>
  <c r="N118" i="35"/>
  <c r="N286" i="35"/>
  <c r="N480" i="35"/>
  <c r="N43" i="35"/>
  <c r="N292" i="35"/>
  <c r="N332" i="35"/>
  <c r="N293" i="35"/>
  <c r="N238" i="35"/>
  <c r="N225" i="35"/>
  <c r="N353" i="35"/>
  <c r="N436" i="35"/>
  <c r="N261" i="35"/>
  <c r="N119" i="35"/>
  <c r="N327" i="35"/>
  <c r="N289" i="35"/>
  <c r="N830" i="35"/>
  <c r="N822" i="35"/>
  <c r="N806" i="35"/>
  <c r="N798" i="35"/>
  <c r="N790" i="35"/>
  <c r="N782" i="35"/>
  <c r="N774" i="35"/>
  <c r="N766" i="35"/>
  <c r="N758" i="35"/>
  <c r="N750" i="35"/>
  <c r="N742" i="35"/>
  <c r="N734" i="35"/>
  <c r="N726" i="35"/>
  <c r="N718" i="35"/>
  <c r="N710" i="35"/>
  <c r="N702" i="35"/>
  <c r="N694" i="35"/>
  <c r="N678" i="35"/>
  <c r="N668" i="35"/>
  <c r="N656" i="35"/>
  <c r="N642" i="35"/>
  <c r="N610" i="35"/>
  <c r="N594" i="35"/>
  <c r="N578" i="35"/>
  <c r="N562" i="35"/>
  <c r="N546" i="35"/>
  <c r="N530" i="35"/>
  <c r="N514" i="35"/>
  <c r="N498" i="35"/>
  <c r="N482" i="35"/>
  <c r="N466" i="35"/>
  <c r="N450" i="35"/>
  <c r="N434" i="35"/>
  <c r="N418" i="35"/>
  <c r="N402" i="35"/>
  <c r="N370" i="35"/>
  <c r="N346" i="35"/>
  <c r="N194" i="35"/>
  <c r="N147" i="35"/>
  <c r="N468" i="35"/>
  <c r="N476" i="35"/>
  <c r="N636" i="35"/>
  <c r="N309" i="35"/>
  <c r="N357" i="35"/>
  <c r="N381" i="35"/>
  <c r="N78" i="35"/>
  <c r="N206" i="35"/>
  <c r="N152" i="35"/>
  <c r="N264" i="35"/>
  <c r="N432" i="35"/>
  <c r="N648" i="35"/>
  <c r="N361" i="35"/>
  <c r="N465" i="35"/>
  <c r="N569" i="35"/>
  <c r="N601" i="35"/>
  <c r="N50" i="35"/>
  <c r="N84" i="35"/>
  <c r="N37" i="35"/>
  <c r="N253" i="35"/>
  <c r="N653" i="35"/>
  <c r="N111" i="35"/>
  <c r="N135" i="35"/>
  <c r="N215" i="35"/>
  <c r="N297" i="35"/>
  <c r="N577" i="35"/>
  <c r="N628" i="35"/>
  <c r="N304" i="35"/>
  <c r="N57" i="35"/>
  <c r="N665" i="35"/>
  <c r="N66" i="35"/>
  <c r="N267" i="35"/>
  <c r="N405" i="35"/>
  <c r="N102" i="35"/>
  <c r="N110" i="35"/>
  <c r="N55" i="35"/>
  <c r="N204" i="35"/>
  <c r="N300" i="35"/>
  <c r="N604" i="35"/>
  <c r="N5" i="35"/>
  <c r="N213" i="35"/>
  <c r="N597" i="35"/>
  <c r="N88" i="35"/>
  <c r="N232" i="35"/>
  <c r="N560" i="35"/>
  <c r="N568" i="35"/>
  <c r="N212" i="35"/>
  <c r="N229" i="35"/>
  <c r="N6" i="35"/>
  <c r="N56" i="35"/>
  <c r="N600" i="35"/>
  <c r="N217" i="35"/>
  <c r="N521" i="35"/>
  <c r="N291" i="35"/>
  <c r="N420" i="35"/>
  <c r="N173" i="35"/>
  <c r="N512" i="35"/>
  <c r="N9" i="35"/>
  <c r="N505" i="35"/>
  <c r="N90" i="35"/>
  <c r="N187" i="35"/>
  <c r="N151" i="35"/>
  <c r="N231" i="35"/>
  <c r="N130" i="35"/>
  <c r="N178" i="35"/>
  <c r="N259" i="35"/>
  <c r="N324" i="35"/>
  <c r="N372" i="35"/>
  <c r="N93" i="35"/>
  <c r="N373" i="35"/>
  <c r="N86" i="35"/>
  <c r="N319" i="35"/>
  <c r="N359" i="35"/>
  <c r="N344" i="35"/>
  <c r="N193" i="35"/>
  <c r="N299" i="35"/>
  <c r="N236" i="35"/>
  <c r="N306" i="35"/>
  <c r="N11" i="35"/>
  <c r="N244" i="35"/>
  <c r="N252" i="35"/>
  <c r="N149" i="35"/>
  <c r="N230" i="35"/>
  <c r="N367" i="35"/>
  <c r="N240" i="35"/>
  <c r="N617" i="35"/>
  <c r="N176" i="35"/>
  <c r="N464" i="35"/>
  <c r="N561" i="35"/>
  <c r="N644" i="35"/>
  <c r="N437" i="35"/>
  <c r="N65" i="35"/>
  <c r="N164" i="35"/>
  <c r="N165" i="35"/>
  <c r="N246" i="35"/>
  <c r="N143" i="35"/>
  <c r="N496" i="35"/>
  <c r="N185" i="35"/>
  <c r="N62" i="35"/>
  <c r="N513" i="35"/>
  <c r="N829" i="35"/>
  <c r="N813" i="35"/>
  <c r="N805" i="35"/>
  <c r="N797" i="35"/>
  <c r="N789" i="35"/>
  <c r="N781" i="35"/>
  <c r="N773" i="35"/>
  <c r="N757" i="35"/>
  <c r="N749" i="35"/>
  <c r="N741" i="35"/>
  <c r="N733" i="35"/>
  <c r="N725" i="35"/>
  <c r="N717" i="35"/>
  <c r="N709" i="35"/>
  <c r="N701" i="35"/>
  <c r="N693" i="35"/>
  <c r="N685" i="35"/>
  <c r="N676" i="35"/>
  <c r="N667" i="35"/>
  <c r="N655" i="35"/>
  <c r="N639" i="35"/>
  <c r="N623" i="35"/>
  <c r="N607" i="35"/>
  <c r="N591" i="35"/>
  <c r="N575" i="35"/>
  <c r="N559" i="35"/>
  <c r="N543" i="35"/>
  <c r="N527" i="35"/>
  <c r="N511" i="35"/>
  <c r="N495" i="35"/>
  <c r="N479" i="35"/>
  <c r="N463" i="35"/>
  <c r="N447" i="35"/>
  <c r="N431" i="35"/>
  <c r="N415" i="35"/>
  <c r="N399" i="35"/>
  <c r="N383" i="35"/>
  <c r="N366" i="35"/>
  <c r="N339" i="35"/>
  <c r="N117" i="35"/>
  <c r="N145" i="35"/>
  <c r="N116" i="35"/>
  <c r="N484" i="35"/>
  <c r="N85" i="35"/>
  <c r="N469" i="35"/>
  <c r="N509" i="35"/>
  <c r="N581" i="35"/>
  <c r="N94" i="35"/>
  <c r="N279" i="35"/>
  <c r="N224" i="35"/>
  <c r="N265" i="35"/>
  <c r="N417" i="35"/>
  <c r="N625" i="35"/>
  <c r="N397" i="35"/>
  <c r="N589" i="35"/>
  <c r="N456" i="35"/>
  <c r="N828" i="35"/>
  <c r="N820" i="35"/>
  <c r="N812" i="35"/>
  <c r="N804" i="35"/>
  <c r="N796" i="35"/>
  <c r="N788" i="35"/>
  <c r="N780" i="35"/>
  <c r="N772" i="35"/>
  <c r="N764" i="35"/>
  <c r="N756" i="35"/>
  <c r="N748" i="35"/>
  <c r="N740" i="35"/>
  <c r="N732" i="35"/>
  <c r="N724" i="35"/>
  <c r="N716" i="35"/>
  <c r="N708" i="35"/>
  <c r="N700" i="35"/>
  <c r="N692" i="35"/>
  <c r="N684" i="35"/>
  <c r="N675" i="35"/>
  <c r="N666" i="35"/>
  <c r="N654" i="35"/>
  <c r="N638" i="35"/>
  <c r="N622" i="35"/>
  <c r="N606" i="35"/>
  <c r="N590" i="35"/>
  <c r="N574" i="35"/>
  <c r="N558" i="35"/>
  <c r="N542" i="35"/>
  <c r="N526" i="35"/>
  <c r="N510" i="35"/>
  <c r="N494" i="35"/>
  <c r="N478" i="35"/>
  <c r="N462" i="35"/>
  <c r="N446" i="35"/>
  <c r="N430" i="35"/>
  <c r="N414" i="35"/>
  <c r="N398" i="35"/>
  <c r="N382" i="35"/>
  <c r="N363" i="35"/>
  <c r="N331" i="35"/>
  <c r="AA7" i="24"/>
  <c r="Z7"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2F7489-2649-4E3C-A906-D27786A3E556}" keepAlive="1" name="Query - categories" description="Connection to the 'categories' query in the workbook." type="5" refreshedVersion="8" background="1" saveData="1">
    <dbPr connection="Provider=Microsoft.Mashup.OleDb.1;Data Source=$Workbook$;Location=categories;Extended Properties=&quot;&quot;" command="SELECT * FROM [categories]"/>
  </connection>
  <connection id="2" xr16:uid="{F0EF6CB6-E26E-4E36-8396-EF3DF3E77B10}" name="Query - categories (2)" description="Connection to the 'categories (2)' query in the workbook." type="100" refreshedVersion="8" minRefreshableVersion="5">
    <extLst>
      <ext xmlns:x15="http://schemas.microsoft.com/office/spreadsheetml/2010/11/main" uri="{DE250136-89BD-433C-8126-D09CA5730AF9}">
        <x15:connection id="567192bb-044c-4eda-90e5-061093b3c73a"/>
      </ext>
    </extLst>
  </connection>
  <connection id="3" xr16:uid="{6C260CF7-2015-4424-9F6A-19D5CE49CBBF}" keepAlive="1" name="Query - correlation" description="Connection to the 'correlation' query in the workbook." type="5" refreshedVersion="8" background="1" saveData="1">
    <dbPr connection="Provider=Microsoft.Mashup.OleDb.1;Data Source=$Workbook$;Location=correlation;Extended Properties=&quot;&quot;" command="SELECT * FROM [correlation]"/>
  </connection>
  <connection id="4" xr16:uid="{71663A09-AEAD-4488-9A58-CEFFB0E5F8F2}"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5" xr16:uid="{1AC02D8B-E6A7-421C-91E9-219C26811806}" name="Query - customers (2)" description="Connection to the 'customers (2)' query in the workbook." type="100" refreshedVersion="8" minRefreshableVersion="5">
    <extLst>
      <ext xmlns:x15="http://schemas.microsoft.com/office/spreadsheetml/2010/11/main" uri="{DE250136-89BD-433C-8126-D09CA5730AF9}">
        <x15:connection id="80f6fca3-587d-490b-aa07-b0100e800165"/>
      </ext>
    </extLst>
  </connection>
  <connection id="6" xr16:uid="{03137ECB-46EF-47E9-96AD-7D65115F8A5B}" keepAlive="1" name="Query - Demand" description="Connection to the 'Demand' query in the workbook." type="5" refreshedVersion="8" background="1" saveData="1">
    <dbPr connection="Provider=Microsoft.Mashup.OleDb.1;Data Source=$Workbook$;Location=Demand;Extended Properties=&quot;&quot;" command="SELECT * FROM [Demand]"/>
  </connection>
  <connection id="7" xr16:uid="{1C66B1B3-9FB3-45D9-8F00-340ED6B88E96}" keepAlive="1" name="Query - Distribution" description="Connection to the 'Distribution' query in the workbook." type="5" refreshedVersion="8" background="1" saveData="1">
    <dbPr connection="Provider=Microsoft.Mashup.OleDb.1;Data Source=$Workbook$;Location=Distribution;Extended Properties=&quot;&quot;" command="SELECT * FROM [Distribution]"/>
  </connection>
  <connection id="8" xr16:uid="{479E7878-900A-413A-8948-A60049C2DD0C}"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9" xr16:uid="{5273A0EC-E24A-4B91-8D22-358EA2D87523}" name="Query - employees (2)" description="Connection to the 'employees (2)' query in the workbook." type="100" refreshedVersion="8" minRefreshableVersion="5">
    <extLst>
      <ext xmlns:x15="http://schemas.microsoft.com/office/spreadsheetml/2010/11/main" uri="{DE250136-89BD-433C-8126-D09CA5730AF9}">
        <x15:connection id="47907ea1-f34a-4ef3-8ad7-dc34bb13e63f"/>
      </ext>
    </extLst>
  </connection>
  <connection id="10" xr16:uid="{96701F15-48C3-4FE7-8E71-645DEA065CD8}" keepAlive="1" name="Query - employees (3)" description="Connection to the 'employees (3)' query in the workbook." type="5" refreshedVersion="8" background="1" saveData="1">
    <dbPr connection="Provider=Microsoft.Mashup.OleDb.1;Data Source=$Workbook$;Location=&quot;employees (3)&quot;;Extended Properties=&quot;&quot;" command="SELECT * FROM [employees (3)]"/>
  </connection>
  <connection id="11" xr16:uid="{AD1EECD7-C6CB-4302-ADFD-8EED5B1042ED}" keepAlive="1" name="Query - employees (4)" description="Connection to the 'employees (4)' query in the workbook." type="5" refreshedVersion="8" background="1" saveData="1">
    <dbPr connection="Provider=Microsoft.Mashup.OleDb.1;Data Source=$Workbook$;Location=&quot;employees (4)&quot;;Extended Properties=&quot;&quot;" command="SELECT * FROM [employees (4)]"/>
  </connection>
  <connection id="12" xr16:uid="{B93D8CDB-4B26-414C-9C51-1C1BD74E9497}" keepAlive="1" name="Query - employees (5)" description="Connection to the 'employees (5)' query in the workbook." type="5" refreshedVersion="8" background="1" saveData="1">
    <dbPr connection="Provider=Microsoft.Mashup.OleDb.1;Data Source=$Workbook$;Location=&quot;employees (5)&quot;;Extended Properties=&quot;&quot;" command="SELECT * FROM [employees (5)]"/>
  </connection>
  <connection id="13" xr16:uid="{AB601112-0C6D-4D64-9DD9-1D4476577108}" keepAlive="1" name="Query - KPI" description="Connection to the 'KPI' query in the workbook." type="5" refreshedVersion="8" background="1" saveData="1">
    <dbPr connection="Provider=Microsoft.Mashup.OleDb.1;Data Source=$Workbook$;Location=KPI;Extended Properties=&quot;&quot;" command="SELECT * FROM [KPI]"/>
  </connection>
  <connection id="14" xr16:uid="{DD117625-A75B-41DF-897B-DECBF36D3E5B}" keepAlive="1" name="Query - order details" description="Connection to the 'order details' query in the workbook." type="5" refreshedVersion="8" background="1" saveData="1">
    <dbPr connection="Provider=Microsoft.Mashup.OleDb.1;Data Source=$Workbook$;Location=&quot;order details&quot;;Extended Properties=&quot;&quot;" command="SELECT * FROM [order details]"/>
  </connection>
  <connection id="15" xr16:uid="{D4DB7672-C0E8-4AFF-80D0-89B4E78D1D18}" name="Query - order details (2)" description="Connection to the 'order details (2)' query in the workbook." type="100" refreshedVersion="8" minRefreshableVersion="5">
    <extLst>
      <ext xmlns:x15="http://schemas.microsoft.com/office/spreadsheetml/2010/11/main" uri="{DE250136-89BD-433C-8126-D09CA5730AF9}">
        <x15:connection id="08afd462-0815-4c07-993c-3372636425fd"/>
      </ext>
    </extLst>
  </connection>
  <connection id="16" xr16:uid="{7A485B26-44B8-4498-8205-5AAD0D51966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17" xr16:uid="{18A372A7-7F2D-48C8-A1F4-0572B5174713}" name="Query - orders (2)" description="Connection to the 'orders (2)' query in the workbook." type="100" refreshedVersion="8" minRefreshableVersion="5">
    <extLst>
      <ext xmlns:x15="http://schemas.microsoft.com/office/spreadsheetml/2010/11/main" uri="{DE250136-89BD-433C-8126-D09CA5730AF9}">
        <x15:connection id="8c318df1-af3e-48e0-bb96-20defcbb3f5a"/>
      </ext>
    </extLst>
  </connection>
  <connection id="18" xr16:uid="{CFFF76D4-E72D-434A-9968-D832A88F64A5}" keepAlive="1" name="Query - orders (3)" description="Connection to the 'orders (3)' query in the workbook." type="5" refreshedVersion="8" background="1" saveData="1">
    <dbPr connection="Provider=Microsoft.Mashup.OleDb.1;Data Source=$Workbook$;Location=&quot;orders (3)&quot;;Extended Properties=&quot;&quot;" command="SELECT * FROM [orders (3)]"/>
  </connection>
  <connection id="19" xr16:uid="{CDB27517-9EB5-4566-BA57-3FDB423B3D81}" keepAlive="1" name="Query - orders expanded" description="Connection to the 'orders expanded' query in the workbook." type="5" refreshedVersion="0" background="1" saveData="1">
    <dbPr connection="Provider=Microsoft.Mashup.OleDb.1;Data Source=$Workbook$;Location=&quot;orders expanded&quot;;Extended Properties=&quot;&quot;" command="SELECT * FROM [orders expanded]"/>
  </connection>
  <connection id="20" xr16:uid="{4DB45BD2-66C6-4813-91AB-888FFF1189AC}" keepAlive="1" name="Query - p_summary" description="Connection to the 'p_summary' query in the workbook." type="5" refreshedVersion="8" background="1" saveData="1">
    <dbPr connection="Provider=Microsoft.Mashup.OleDb.1;Data Source=$Workbook$;Location=p_summary;Extended Properties=&quot;&quot;" command="SELECT * FROM [p_summary]"/>
  </connection>
  <connection id="21" xr16:uid="{453EC409-3BB1-4424-B29A-85570BC1BDED}" keepAlive="1" name="Query - p_summarys" description="Connection to the 'p_summarys' query in the workbook." type="5" refreshedVersion="0" background="1" saveData="1">
    <dbPr connection="Provider=Microsoft.Mashup.OleDb.1;Data Source=$Workbook$;Location=p_summarys;Extended Properties=&quot;&quot;" command="SELECT * FROM [p_summarys]"/>
  </connection>
  <connection id="22" xr16:uid="{5CCAC42C-F42F-4021-90E1-B5D64E7C7EA4}" keepAlive="1" name="Query - Product_summary" description="Connection to the 'Product_summary' query in the workbook." type="5" refreshedVersion="8" background="1" saveData="1">
    <dbPr connection="Provider=Microsoft.Mashup.OleDb.1;Data Source=$Workbook$;Location=Product_summary;Extended Properties=&quot;&quot;" command="SELECT * FROM [Product_summary]"/>
  </connection>
  <connection id="23" xr16:uid="{FAB62994-1F09-484E-A4A7-204A21B70B75}"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24" xr16:uid="{9EC5857A-A978-41C3-88B2-F3AE846D84AB}" name="Query - products (2)" description="Connection to the 'products (2)' query in the workbook." type="100" refreshedVersion="8" minRefreshableVersion="5">
    <extLst>
      <ext xmlns:x15="http://schemas.microsoft.com/office/spreadsheetml/2010/11/main" uri="{DE250136-89BD-433C-8126-D09CA5730AF9}">
        <x15:connection id="70591d26-1d91-486e-a5e7-d97f7fc69ea0"/>
      </ext>
    </extLst>
  </connection>
  <connection id="25" xr16:uid="{1A59DA3B-AD60-4C5E-AA44-98EC1315632B}" keepAlive="1" name="Query - Sales_Fact" description="Connection to the 'Sales_Fact' query in the workbook." type="5" refreshedVersion="8" background="1" saveData="1">
    <dbPr connection="Provider=Microsoft.Mashup.OleDb.1;Data Source=$Workbook$;Location=Sales_Fact;Extended Properties=&quot;&quot;" command="SELECT * FROM [Sales_Fact]"/>
  </connection>
  <connection id="26" xr16:uid="{CE5D2B68-1F41-4A06-BD6C-143C48D9AB6F}" keepAlive="1" name="Query - shippers" description="Connection to the 'shippers' query in the workbook." type="5" refreshedVersion="8" background="1" saveData="1">
    <dbPr connection="Provider=Microsoft.Mashup.OleDb.1;Data Source=$Workbook$;Location=shippers;Extended Properties=&quot;&quot;" command="SELECT * FROM [shippers]"/>
  </connection>
  <connection id="27" xr16:uid="{FC2AADBC-7DA7-4C80-A8A4-DC7F6D26DEE1}" name="Query - shippers (2)" description="Connection to the 'shippers (2)' query in the workbook." type="100" refreshedVersion="8" minRefreshableVersion="5">
    <extLst>
      <ext xmlns:x15="http://schemas.microsoft.com/office/spreadsheetml/2010/11/main" uri="{DE250136-89BD-433C-8126-D09CA5730AF9}">
        <x15:connection id="60f47663-c05f-435e-a3d5-4591872627cc"/>
      </ext>
    </extLst>
  </connection>
  <connection id="28" xr16:uid="{2553818F-DE48-42CC-BF45-45EC61E0D606}" keepAlive="1" name="Query - summary" description="Connection to the 'summary' query in the workbook." type="5" refreshedVersion="8" background="1" saveData="1">
    <dbPr connection="Provider=Microsoft.Mashup.OleDb.1;Data Source=$Workbook$;Location=summary;Extended Properties=&quot;&quot;" command="SELECT * FROM [summary]"/>
  </connection>
  <connection id="29" xr16:uid="{03AA4C51-C195-4F33-A3FE-084E6F1F8E95}" name="Query - summary (2)" description="Connection to the 'summary (2)' query in the workbook." type="100" refreshedVersion="8" minRefreshableVersion="5">
    <extLst>
      <ext xmlns:x15="http://schemas.microsoft.com/office/spreadsheetml/2010/11/main" uri="{DE250136-89BD-433C-8126-D09CA5730AF9}">
        <x15:connection id="853cbd51-bf3f-4835-8669-e7d2bd79731d"/>
      </ext>
    </extLst>
  </connection>
  <connection id="30" xr16:uid="{B51C1D10-B166-47A2-8AD1-530E89ACF3C9}" keepAlive="1" name="Query - summary (3)" description="Connection to the 'summary (3)' query in the workbook." type="5" refreshedVersion="0" background="1">
    <dbPr connection="Provider=Microsoft.Mashup.OleDb.1;Data Source=$Workbook$;Location=&quot;summary (3)&quot;;Extended Properties=&quot;&quot;" command="SELECT * FROM [summary (3)]"/>
  </connection>
  <connection id="31" xr16:uid="{608C8F15-6A1F-4DDE-BC60-C703FD64E27C}" name="Query - summary (4)" description="Connection to the 'summary (4)' query in the workbook." type="100" refreshedVersion="8" minRefreshableVersion="5">
    <extLst>
      <ext xmlns:x15="http://schemas.microsoft.com/office/spreadsheetml/2010/11/main" uri="{DE250136-89BD-433C-8126-D09CA5730AF9}">
        <x15:connection id="e2412d07-6932-4aed-b6ba-c8e8a3c9c257"/>
      </ext>
    </extLst>
  </connection>
  <connection id="32" xr16:uid="{45D9FA15-1108-4491-97DF-DA5E9A6EC8BF}" keepAlive="1" name="Query - suppliers" description="Connection to the 'suppliers' query in the workbook." type="5" refreshedVersion="8" background="1" saveData="1">
    <dbPr connection="Provider=Microsoft.Mashup.OleDb.1;Data Source=$Workbook$;Location=suppliers;Extended Properties=&quot;&quot;" command="SELECT * FROM [suppliers]"/>
  </connection>
  <connection id="33" xr16:uid="{6E5B2AA9-E5F6-432F-9BBF-39818C6BDC27}" name="Query - suppliers (2)" description="Connection to the 'suppliers (2)' query in the workbook." type="100" refreshedVersion="8" minRefreshableVersion="5">
    <extLst>
      <ext xmlns:x15="http://schemas.microsoft.com/office/spreadsheetml/2010/11/main" uri="{DE250136-89BD-433C-8126-D09CA5730AF9}">
        <x15:connection id="4ff3d5fe-0e23-44f2-98c3-239cc1ec3294"/>
      </ext>
    </extLst>
  </connection>
  <connection id="34" xr16:uid="{1631FF72-0D69-443B-9BA6-C4343EAAFC31}" keepAlive="1" name="Query - suppliers_product" description="Connection to the 'suppliers_product' query in the workbook." type="5" refreshedVersion="8" background="1" saveData="1">
    <dbPr connection="Provider=Microsoft.Mashup.OleDb.1;Data Source=$Workbook$;Location=suppliers_product;Extended Properties=&quot;&quot;" command="SELECT * FROM [suppliers_product]"/>
  </connection>
  <connection id="35" xr16:uid="{C884F169-7108-4C84-AD73-215F69145A58}" keepAlive="1" name="Query - Table20" description="Connection to the 'Table20' query in the workbook." type="5" refreshedVersion="0" background="1" saveData="1">
    <dbPr connection="Provider=Microsoft.Mashup.OleDb.1;Data Source=$Workbook$;Location=Table20;Extended Properties=&quot;&quot;" command="SELECT * FROM [Table20]"/>
  </connection>
  <connection id="36" xr16:uid="{AD0BE942-494C-4110-8C0B-5F1C41B7D5BA}" keepAlive="1" name="Query - Table20 (2)" description="Connection to the 'Table20 (2)' query in the workbook." type="5" refreshedVersion="8" background="1" saveData="1">
    <dbPr connection="Provider=Microsoft.Mashup.OleDb.1;Data Source=$Workbook$;Location=&quot;Table20 (2)&quot;;Extended Properties=&quot;&quot;" command="SELECT * FROM [Table20 (2)]"/>
  </connection>
  <connection id="37" xr16:uid="{8A478F35-7462-4872-8CE9-989CE5C70868}" keepAlive="1" name="Query - Table20 (3)" description="Connection to the 'Table20 (3)' query in the workbook." type="5" refreshedVersion="8" background="1" saveData="1">
    <dbPr connection="Provider=Microsoft.Mashup.OleDb.1;Data Source=$Workbook$;Location=&quot;Table20 (3)&quot;;Extended Properties=&quot;&quot;" command="SELECT * FROM [Table20 (3)]"/>
  </connection>
  <connection id="38" xr16:uid="{0C8E67F1-D5BD-4ABF-BCF9-219750A96F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9" xr16:uid="{0D55CED8-CF7D-438D-B5F0-446BE72903E7}" name="WorksheetConnection_Sales Analysis.xlsx!correlation" type="102" refreshedVersion="8" minRefreshableVersion="5">
    <extLst>
      <ext xmlns:x15="http://schemas.microsoft.com/office/spreadsheetml/2010/11/main" uri="{DE250136-89BD-433C-8126-D09CA5730AF9}">
        <x15:connection id="correlation">
          <x15:rangePr sourceName="_xlcn.WorksheetConnection_SalesAnalysis.xlsxcorrelation1"/>
        </x15:connection>
      </ext>
    </extLst>
  </connection>
  <connection id="40" xr16:uid="{5E39090B-E4C6-4EF1-8A21-83BD1CC0E459}" name="WorksheetConnection_Sales Analysis.xlsx!KPI" type="102" refreshedVersion="8" minRefreshableVersion="5">
    <extLst>
      <ext xmlns:x15="http://schemas.microsoft.com/office/spreadsheetml/2010/11/main" uri="{DE250136-89BD-433C-8126-D09CA5730AF9}">
        <x15:connection id="KPI" autoDelete="1">
          <x15:rangePr sourceName="_xlcn.WorksheetConnection_SalesAnalysis.xlsxKPI1"/>
        </x15:connection>
      </ext>
    </extLst>
  </connection>
  <connection id="41" xr16:uid="{7BC2ECED-3300-44A4-993A-74C92C576B26}" name="WorksheetConnection_Sales Analysis.xlsx!order_details" type="102" refreshedVersion="8" minRefreshableVersion="5">
    <extLst>
      <ext xmlns:x15="http://schemas.microsoft.com/office/spreadsheetml/2010/11/main" uri="{DE250136-89BD-433C-8126-D09CA5730AF9}">
        <x15:connection id="order_details" autoDelete="1">
          <x15:rangePr sourceName="_xlcn.WorksheetConnection_SalesAnalysis.xlsxorder_details1"/>
        </x15:connection>
      </ext>
    </extLst>
  </connection>
  <connection id="42" xr16:uid="{9D3773D8-E82F-409F-9E70-D5E2997A8C36}" name="WorksheetConnection_Sales Analysis.xlsx!orders" type="102" refreshedVersion="8" minRefreshableVersion="5">
    <extLst>
      <ext xmlns:x15="http://schemas.microsoft.com/office/spreadsheetml/2010/11/main" uri="{DE250136-89BD-433C-8126-D09CA5730AF9}">
        <x15:connection id="orders">
          <x15:rangePr sourceName="_xlcn.WorksheetConnection_SalesAnalysis.xlsxord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<sst xmlns="http://schemas.openxmlformats.org/spreadsheetml/2006/main" count="38044" uniqueCount="1332">
  <si>
    <t>CategoryID</t>
  </si>
  <si>
    <t>CategoryName</t>
  </si>
  <si>
    <t>Description</t>
  </si>
  <si>
    <t>Picture</t>
  </si>
  <si>
    <t>Beverages</t>
  </si>
  <si>
    <t>Soft drinks, coffees, teas, beers, and ales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</si>
  <si>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x00\x00\x10\x00\x00\x00\x00\x10\x00\x00\x00\x01\x00\x10\x00\x00\x00\x00\x00\x00\x01\x01\x01\x00\x01\x00\x00\x10\x01\x00\x00\x00\x01\x01\x00\x01\x00\x00\x00\x10\x01\x00\x00\x01\x00\x00\x00\x10\x10\x10\x00\x10\x00\x00\x10\x00\x10\x00\x00\x00\x00\x00\x00\x00\x00\x00\x00\x10\x00\x00\x00\x01\x00\x00\x00\x00\x00\x00\x00\x10\x00\x00\x00\x00\x00\x00\x00\x00\x00\x00\x00\x10\x01\x00\x10\x00\x00\x00\x00\x00\x00\x00\x00\x00\x01\x00\x10\x01\x00\x00\x12Ppp\x10\x00\x00\x00\x10\x00\x00\x00\x01\x00\x01\x00\x10\x00\x00\x01\x00\x00\x00\x10\x00\x00\x00\x00\x10\x01\x00\x10\x00\x00\x00\x10\x01\x01\x01\x01\x01\x00\x00\x00\x00\x00\x00\x00\x00\x00\x00\x01\x00\x10\x00\x10\x00\x00\x10\x10\x10\x10\x10\x00\x00\x00\x00\x00\x00\x00\x00\x00\x00\x00\x00\x00\x00\x00\x00\x00\x01\x01\x02\x05%67wwwwwwSS\x01\x00\x10\x10\x00\x10\x00\x00\x00\x00\x01\x01\x00\x01\x00\x10\x00\x10\x01\x00\x10\x00\x00\x00\x00\x00\x10\x00\x00\x00\x00\x00\x00\x00\x00\x10\x00\x10\x00\x10\x01\x01\x00\x01\x00\x00\x00\x01\x00\x10\x00\x00\x00\x00\x00\x00\x10\x00\x00\x00\x00\x00\x00\x00\x00\x00\x00\x00\x00\x00\x00\x00\x10\x1445wwwwwwwwwwwwww\x01\x00\x12\x00\x01\x01\x01\x00\x10 \x00\x00\x00\x00\x00\x00\x00\x00\x00\x00\x00\x01\x00\x10\x00\x10\x01\x00\x00\x00\x00\x00\x10\x00\x10\x00\x00\x00\x00\x00\x00\x00\x00\x10\x01\x00\x00\x00\x10\x01\x00\x10\x10\x10\x00\x00\x00\x00\x00\x00\x00\x00\x00\x00\x00\x00\x00\x00\x00\x10!awwwwuuu555%wwwwwww\x01P\x12\x00\x00\x10\x00\x10\x10\x10\x00\x00\x00\x00\x00\x00\x00\x00\x10\x00\x00\x00\x00\x00\x00\x01\x00\x10\x01\x00\x00\x00\x00\x00\x10\x01\x00\x00\x01\x00\x10\x01\x00\x00\x10\x10\x01\x00\x10\x00\x00\x01\x00\x00\x00\x01\x00\x00\x00\x00\x00\x00\x00\x00\x00\x00\x00\x01Awwsv\x177cwwWgw\x17\x07u'wwwv4\x01a!\x03\x00\x00\x00\x00\x01\x00\x00\x00\x00\x00\x01\x00\x00\x00\x00\x00\x00\x00\x00\x00\x00\x00\x00\x00\x00\x00\x00\x00\x00\x00\x00\x10\x00\x00\x00\x00\x00\x10\x00\x00\x00\x00\x00\x01\x00\x00\x10\x00\x00\x00\x00\x00\x00\x00\x00\x00\x00\x00\x00\x01\x00P6wWuqpP\x14\x00\x00\x00\x10\x10pqwuwwwwS4\x10\x14\x00\x01\x01\x01\x01\x00\x01\x01\x00\x10\x10\x10\x00\x00\x00\x00\x00\x00\x00\x00\x00\x00\x00\x00\x00\x00\x10\x00\x00\x00\x00\x00\x00\x00\x00\x00\x00\x00\x00\x00\x00\x00\x01\x01\x00\x01\x00\x00\x01\x00\x00\x00\x00\x00\x00\x00\x00\x00\x00\x00\x00\x01\x03W50\x00\x00\x00\x00\x00\x00\x00\x00\x00\x00\x00\x00\x00\x17\x17wwwwG\x06\x12\x10\x10\x00\x00\x00\x01\x00\x00\x01\x00\x00\x00\x01\x00\x00\x00\x00\x00\x00\x00\x00\x00\x00\x00\x00\x00\x00\x00\x01\x00\x01\x07\x03\x01\x01\x01!\x00\x00\x00\x00\x00\x00\x00\x00\x00\x00\x00\x00\x00\x00\x00\x00\x00\x00\x00\x00\x00\x00\x00\x10\x1045\x00\x00\x00\x00\x10e45wupGttp\x00\x00\x10wWwqq\x00\x00\x00\x10\x10\x01\x00\x01\x01\x00\x01\x01\x01\x00\x00\x10\x00\x00\x00\x00\x00\x00\x00\x00\x00\x10AGq\x10\x13\x105u\x00 \x04\x04w0\x10\x00\x10\x00\x00\x00\x00\x00\x00\x00\x00\x00\x00\x00\x00\x00\x00\x00\x00\x00\x00\x00\x00\x01\x00\x04\x01AvWw\x07\x00\x00gwwwwe`@@\x077\x1746\x17\x01@\x00\x01$\x10\x00\x00\x10\x00\x00\x00\x01\x00\x00 @\x00\x00 \x00\x00\x10\x17Gvww\x00\x01\x01\x077wWwwwSr\x10\x00\x00\x00\x01\x00\x00\x00\x00\x00\x00\x00\x10\x01\x00\x00\x00\x00\x01\x00\x00\x01\x00\x00\x03vvGg\x00\x00@\x00WtpAg\x17Gt!@P\x00CA@40\x00VQ Q\x01\x000\x10\x14\x00!\x07\x17\x13pp\x147wwwwWwwq\x12\x101wwwwww\x05uwq\x01\x00\x00\x00\x01\x00\x00\x00\x00\x00\x00\x00\x01\x00\x00\x10\x00\x00\x10\x10\x00G\x04@D\x06q\x00twwgwwv\x14\x06\x06\x00t%$\x00\x17wwwGdgvu `%\x00\x03\x02\x17\x16swwwwwwwttw'WGw\x00\x10\x16wwwwwg\x173\x17p0\x00\x10\x10\x10\x00\x00\x00\x01\x00\x00\x00\x00\x01\x00\x00\x00\x00\x00\x00B\x04` \x00wBtwvwwwwugwwtdtef\x06vwwfWFwgW\x15\x12SPqfswws7FwuwwwwW'vw\x11\x00Qwwwwgw`\x15q1A\x03\x00 \x00\x10\x00\x00\x00\x01\x00\x10\x00\x00\x00\x00\x01\x01\x00\x06t@\x04@Gv\x14wvwvpggwvtvVsG\x06WPWg7VdtgWwrq%!gqw3w\x177wgwgugGewWq!\x107uwwwwg\x17\x02wS\x12\x10\x10\x10\x10\x00\x01\x00\x00\x00\x00\x00\x10\x00\x01\x01\x00\x00\x01\x07g\x06\x00\x04wgGwgvwwVwgwwww\x04$wg`gwtgGGGggwVRVS\x13\x11w\x11w7dwwuvuwwtw\x10\x11\x07\x01wwwvww@\x17\x174\x00\x00\x00\x00\x00\x10\x00\x01\x00\x00\x00\x00\x00\x01\x00\x00\x00\x10\x10\x04we@f`PwvwewwgtpwGwwgGfF\x07wsvttvwwwgw\x17\x17757w\x17swGwwwwwtwGp\x01\x12q\x07wwvwwv1qsR\x10\x12\x10\x10\x10\x00\x00\x00\x00\x00\x00\x00\x00\x00\x00\x10\x00\x00\x000\x04\x06vwWggu\x07p\x06vtwwGtwwttwpGgweg\x06tgwewwwwwwwwww7fwwGetwGww\x10\x01\x03\x17wwwvvwA7\x17q\x00\x00\x00\x00\x00\x10\x00\x00\x00\x00\x00\x00\x00\x00\x00\x00\x01\x01\x00W\x07D%geav\x00gg\x00GpGg\x07p\x07gw\x00\x00GwGsFVDgEgvvwwwwwwwww7Vgwwwwwwwws\x10\x00\x10wwwwwww\x17SR\x10\x10\x10\x10\x10\x00\x00\x00\x00\x01\x00\x01\x00\x00\x00\x00\x10\x00wwq!RP0\x04g\x00wwGgBpG$wvWudp\x00vswGg\x04t'wwwwwwww6wwwwewwwwwwCGwu\x07WwSwvvvw\x01rw1\x00\x00\x00\x00\x00\x10\x00\x00\x00\x00\x00\x00\x01\x00\x01\x01\x00qpp\x16\x14 @F\x00wF\x04\x06v\x16tpwAgt6Vww@\x07wv\x06t\x07FVwgwwwwwuw\x17ww7Gguqaa$4\x1000wwwwWwu!\x00\x00\x01\x13P\x00\x10\x01\x00\x10\x00\x00\x01\x01\x00\x01\x00\x00\x01\x00\x00!\x00\x17\x15%gPp\x07C@g\x00\x05\x00@vp\x07\x06W\x07Wwwgw\x00wtGFFegwvwwwwwwwwwswgwa\x00\x00\x00\x017wSP1www7wswPp\x10\x00\x10\x10!\x00\x10\x00\x10\x00\x00\x00\x00\x00\x01\x01\x00\x01\x00\x100\x00gwwae\x06\x04\x06PG`G`td\x04wd\x06pVVwgp\x07wdu\x04ttvwwwwwwwwwss7Gwws\x01\x175wwwwwwwwWwwwwwgA A\x00\x10\x01\x00\x00\x01\x00\x00\x01\x00\x00\x00\x01\x00\x01\x00\x05wtA@\x00\x06\x07@g\x06vvvwgwwdwuggwtGp\x07t\x07fFvGwVwwwwwww7777vFwtwSRwwwgwwwwwcesSSQ0\x100\x01 0\x10\x10\x00\x00\x00\x00\x00\x00\x00\x00\x01\x00\x01\x07\x00\x02\x10\x00aGvvtd`@@@@\x06fgvvwwTvwpFdFD\x04DVwggwwwww3ssswgwwgt$Gw7w\x17q'w\x16SWWu4$ @\x01\x00\x10\x01\x00\x00\x01\x00\x01\x00\x00\x00\x10\x00\x10\x00\x01\x000\x00P\x00\x01Ff@\x00\x00\x01\x01\x03\x0745!\x01\x10\x00egwg\x07wp\x04v\x04wCwggwvwwwww77737VGvW\x07Sw\x10\x07pw\x01wwe%'\x16s\x00\x10\x12\x10\x12\x100\x10\x01\x03\x00\x00\x00\x01\x00\x10\x00\x00\x00\x10\x00\x00P\x00\x06\x00F\x16\x00\x04\x00\x01%45\x10\x11\x01\x01\x00\x00\x00\x00\x00\x07t\x00\x00\x04wDs777wWgwwwww7777w7egWwww71\x01ggpww\x17wVqw0\x01\x01\x03\x00\x00\x00!\x02\x10\x10\x00\x00\x00\x00\x00\x00\x10\x00\x00\x00\x01\x00\x07t\x00\x00\x04\x14\x02\x14\x14\x00\x00\x00\x00\x00\x00\x00\x00\x00\x00\x00\x00\x00\x03\x00\x00\x07wwwssswgvwwwwwssss3sVwgww7w\x10\x17wwqwtpRqvs@0\x00\x00\x01\x01\x01\x00\x01\x00\x00\x01\x00\x00\x01\x00\x10\x00\x00\x00\x10\x14\x00V`\x00\x00\x00su``\x00\x00\x00\x00\x00\x00\x00\x00\x00\x00\x00\x00\x00\x04s\x07ww73777wwGgwwww73sSv\x16fwwwsw7\x01wqgpw57wWG51\x00\x12\x10\x10\x00\x00\x00\x10\x01\x01\x00\x00\x01\x00\x00\x00\x00\x01\x00\x040\x00e@\x00\x00\x00\x04\x00\x14\x12T\x14\x04\x04\x00\x00\x00\x00\x00\x00\x00\x00\x00\x03w7wgswsss7wgwwwwwgvFteeugGwwsw0\x17\x01w\x10vVT5'5w\x00\x17\x01\x03\x03\x03\x10\x10\x01\x00\x00\x00\x01\x00\x00\x10\x01\x01\x000p@\x00f\x00\x00\x00\x00\x00\x00\x00@\x00\x00\x00\x00\x00\x00\x00\x00\x00\x00\x00\x00\x00wwQFs73sswwwtvwwwwttdGdfgvwwww'\x11\x03\x10v\x11s\x077CWGss\x01\x03A\x05\x00C\x03\x00\x12\x10\x01\x00\x01\x01\x00\x10\x00\x12P\x00\x00\x04p\x00\x00\x00\x00\x04gB\x00\x00\x00\x00\x00\x00\x00\x00\x00\x00\x00\x00\x07wvgww7sw773swgwwwwwgdVvPutwvWa\x00W\x12\x11\x01s\x16\x11WGwcw5\x10Rp\x12R\x13\x01\x00P!\x01\x00\x00\x10p!\x03\x01e\x00\x00\x00\x06@\x00\x00\x00\x00gv@gvF@\x00\x04\x06ACAwwwgfv\x14ss73sswwwvvwwwvVGgGFdftwv\x17u'\x11\x12\x11a\x01\x00#1!\x11\x01\x05'!\x01a \x14\x01a\x03A\x06\x01\x01s\x07V\x17w\x00\x00W\x00G@\x00G@\x04F\x00\x00\x00FwpPGwvqsW7Vvwvvw7swssswwgwwwwwedtgeGuvwqvp\x07tedts\x10\x10\x01\x10\x00\x00\x12P\x16R\x14qap\x12\x10\x12\x01\x10pwqswt\x00\x067p\x04\x00\x00v\x04g`\x00\x00\x00\x07@v\x06\x00wpgwwwgggggg3s37777wGgwwwwvvwGBFvtvw\x15w\x01gvwga13\x12\x13\x13\x13\x017\x13\x171\x03\x12\x16\x15%\x050s\x07wwww\x00\x04uwp\x00\x00\x00`\x06v\x00\x00d\x04\x00\x00dt\x04g@wwwwvvvvvsw7wsswwwvwwwwwgGFvtgGwwt6p\x17S\x052SRRq53SS\x17\x01CACqaq0\x13\x12\x11wqwwww\x00\x177w\x00\x06v\x04vgpG\x06Df@\x00Gd\x00wtwwwwggggg7s733ssswgFwwwvTggG\x04tvtvSua\x071w5su%4st\x17\x01p5010\x10\x10\x10\x03\x00\x01Bwwww7w\x00Gwwp\x04t`pFD\x06D\x00\x00F@\x06p\x04vpwwwwvvvvvs7sww77wwvwwwwwfVVeg\x07gvwu\x07p\x07V1S4sps\x10\x13!6\x17\x03CCCC\x07\x03\x14\x17\x12\x11ww7www@%w7p\x00'Dp\x00\x06@\x00\x00\x00\x00d\x00d\x00g`wwwwggvwgw3s33sswwGgwwwwtgegDdtwgv4w\x02qru7\x17\x17WwuwW5qqqqqqt3aacwwwsW7@\x077w4\x00F\x06`\x04`\x00\x00\x00\x00\x00@\x00`\x06vtwwwwvvgfvsw7ww777wwGgwwwgVVtgtgewq\x17\x10\x057\x153Sw7wwwwwwwwwwww7uw7W7ww7sw GwsP\x00\x04t\x04F\x00D\x00\x00\x00\x00\x00\x04\x00Gw@\x07ww\x00fvwgv3333377wwfvwwwwwftvVFWGg``\x00\x0753u71wwwwwwwwwwwwwww7wsws7Sww@\x00qww\x00\x00f@$d\x06@\x00\x00\x00\x00\x00\x04dg\x00Gww\x00wgfvfwwwwwsswwwwwwwvwtFFueggwSSsRS\x17\x13qw\x17wwwwwwwwwwwwwwwSww7Sw\x177p\x00vssP\x00\x00\x00GFdfVFdD\x00@\x04d\x00\x00wp\x00ggvww33333777wfvwwwwwgwwfvwegwqq1u!p7\x177wwwwwwwwwwwwu7Sw\x177Swsww7\x00\x05ww\x00@\x07GvgvGfvvgFv\x00\x00\x00\x04w\x00\x00vvgffwwwwws7wwugwww\x17ww&amp;\x04\x00\x04\x04\x06wa\x17\x16\x13\x13\x15557\x17wwwwwwwwwswSwwwwwSw7\x17sStp\x00\x00P\x06pDfwwwvwwvwwvV\x10\x04f\x10\x00\x00ggvww311\x10\x11\x00wwwfegwugp@@PQ@ww\x16ScS\x14qs\x13SqwwwwwwwwwWuwwwwwwwwsSu7w7\x17\x00\x00\x00\x01w`@@@@@F\x06\x07ggwap\x00\x04p\x00\x00q\x10\x11\x00\x10\x00\x00\x00\x00\x00\x11\x01W\x17wvwwvG\x01$\x10\x00\x02S\x00\x04wq\x110\x13\x13\x01u57\x17wwwww\x17qssww7w7wSw7\x1752R\x16Sv\x16Dd&amp;W\x00@\x00\x00\x00\x00\x00\x00@@\x04\x00vw@\x00D\x00\x00wu\x00u\x00\x00\x00\x00\x00\x00\x00\x00\x01sGvgwted\x10\x00\x00\x00\x04\x000\x06RQ50u3\x03\x17\x077wwuwwwwwwswwwwswwSup55141q7153\x00\x00FD\x00\x00\x00D\x00\x00\x00\x00\x057p\x00\x00\x00\x00\x00w41\x00\x00\x00\x00\x00\x00\x00\x00\x00\x04\x13WwwVv\x17`\x00p\x00\x00\x00@D!0R\x151\x1553q5ww7w7swuwwwW7Wwww52\x13P1aaqcR\x16W%p\x00\x00g\x00\x06\x00B@\x00\x00\x00Rsq\x00\x00\x00\x00\x00\x00uw\x00\x00\x00\x00\x00\x00\x00\x00\x00S\x11\x17wveDt\x05$@\x00\x00\x00@\x03\x15\x01100r\x13SSw7wWwWwSsw\x17swwwwwwp543C\x13\x13\x03\x101q1s7\x13\x01\x00\x00\x05g\x00\x02\x00\x00\x001u`\x00\x00\x00\x00\x00\x00\x00\x07wq\x01!\x00\x10\x11\x01\x13\x11\x17\x133uFgGFW\x07\x04p\x00\x07\x15\x02\x16\x10\x11S\x15455\x17u7sssSww7wwwww7Sw\x13P3S\x17\x07\x17\x175a41\x050p0RSp\x04p\x14\x16\x17\x17C7\x00\x00\x00\x00\x00\x00\x00\x00\x00\x00\x10\x10\x11w\x00\x00\x00d\x02sssvtVFwwwws\x06WsQ\x0174511psswswWww7wWsusW7Www43u7ssg0q1cRs\x17\x17\x1717\x00\x00\x07ssRq5t\x00\x00\x00\x00\x00\x00\x00\x00\x00\x00\x00\x00F@\x00\x00\x00Fs7774Fdwwwwwt\x00\x07777\x11\x03\x10457\x17\x17sVSsSuw\x17suswwwwww3Ssw\x17\x17SWrwSqqcssWw\x00\x00\x07\x1757\x16wp\x00\x00\x00\x00\x00\x00\x00\x00\x00\x00\x00\x00\x04`\x00@\x04gasssttWwwwwwp\x04c\x17\x13\x11 1!111s7\x17w7www7wwwwwwwwwwu7w7wsw7\x17\x1757sW\x17GsswawqgwsW\x00\x00\x00\x00\x00\x00\x00\x00\x00\x00\x00\x00\x04\x00@\x00\x00\x00\x04\x063s3FFswwwwwt\x00w373\x11\x00\x10\x13\x13S\x17\x17w7wSw7wwwwwwwwwwwswwW7w7wwsgqw7sqg\x17SSC75%w7\x00\x00\x00\x00\x00\x00\x00\x00\x00\x00\x00\x00\x00\x00\x00\x00\x00\x00\x00\x03s77D377wwwwp\x00\x07t\x00\x10113\x17173sWu7wwwwwwwwwwwwwww7swu7W777\x176qqe75rsg7GSsqt\x00\x00\x00\x00\x00\x00\x00\x00\x00\x00F\x00\x00\x00\x00\x00\x00\x00\x00\x03ss6Cw3swwwwt\x04\x070\x00\x00\x00\x00\x01!73\x1777wwwwwwwwwwwwwwwwwWwsswsuuusS\x17'3SS\x17WSW77uv0\x00\x00\x00\x00\x00\x00\x00\x00\x00\x04$@\x00\x00\x00@\x00\x04\x00\x0773us3733wwwp\x00\x07\x00\x00\x00\x00\x00\x00\x00\x00\x00pGwwwwwwwwwwwwwwwwwswsuwSussswwwSW'6s77sSW75p\x00\x00\x00\x00\x00\x00\x00\x00\x00\x04@`\x00\x00\x00\x00@@\x04\x03s737ssw77wwp\x04\x00\x00\x00\x00\x00\x00\x04\x00d\x04\x047wwwsuwwwwwwwwwwwwwsw77w7www\x177\x1775qqu%sG7!ws@\x00\x00\x00\x00\x00\x00\x00\x00\x00\x00dF@\x00\x00\x00\x00\x04\x00C73s37373s7wq\x00\x00G\x054\x01\x00\x01e\x03wwGqw\x17uwwwwwwwwwwwwwsuwWw5w\x175wwWwWsww7w77Wwqwp\x00\x00\x00\x00\x00f\x00\x00d\x00Gg@\x00\x00\x00\x04\x00\x00\x03ss773w3ssswt\x04\x00wv\x00\x04\x00\x00\x00\x04@\x04swwwwwwwwwwwwwwwwww7sw5w7ww7sw7swSqwSWW757q\x00\x00\x00\x00\x00\x00@@\x00F@`F\x00\x00\x00\x00\x00\x04\x00\x0773ss737777wp\x00\x00\x04twB\x00\x00\x00\x00\x00CWwwwwwwwwwwwwwwwwwwWwwwwwwwwwwwwwwwsw77uwwp\x00\x00\x00\x00\x00F\x00\x00\x04`\x06F\x00\x00\x00\x04\x00\x00\x00\x00\x03s7373ssssswv\x00\x00\x00\x00\x00\x05P\x046\x17wwwwwwwwwwwwwwwwwwwwswwww7wwwwwwwwwwwwwww7sww\x00\x00\x00\x00\x00\x00\x00\x00\x00\x00\x04\x06@\x00\x00\x00@@\x00\x00\x0373sss777777p\x04\x00\x00\x00\x00\x02wsWwwwwwwwwwwwwwwwwwwwWwwwww7wW7\x17wWwwuw7wwwwwwwW4\x04\x00\x00\x00\x00\x00\x00\x00\x04\x00\x04\x06@\x00\x00\x00\x00\x00\x00\x00\x073s73733ssswu\x00\x00\x00\x00\x00\x05wwwwwwwwwwwwwwwqwwW7Ww7wwwsWww7ww7swSw7w5sW57W7sp\x00\x00\x00\x00\x00\x00\x00\x04F\x00@``\x00\x00\x00\x00\x00\x00\x04c73s777w773wp\x07F\x00\x00\x00\x03wwwwwwwwwwwwwwwwsw7wswwswww77\x17u57Su7wwwwwwwww7qwP\x00\x00\x00\x00\x00\x00\x00\x00\x00\x00\x04D@D\x00@\x00\x00\x00\x00cs773s33ss7wt\x06t\x00\x00\x00\x00wwwwwwwwwwww7WswwWwqw\x17swsWwwww7wwwwwwwwwwwwwwwwwp@\x00\x00\x00\x00\x00\x00\x00\x00\x00\x06\x00\x06f\x06`\x00\x00\x00\x04C733s77s37wwp\x06v\x00@\x04@wwwwwwwwwwwwwwusW7Swwwuww7wwwwwwwwwwwwwwwwwwwwww \x10\x00\x00\x00\x00\x00\x00\x00\x00\x00\x04\x00\x04@D@\x00\x00\x00\x00\x03sss73s77wwww\x04`\x06tf\x00wwwwwwwwwwwwwswwwwww7sw7wwwwwww7swww7wwSwwwwwwwwP\x04\x00\x00\x00\x00\x00\x00\x00\x00\x00\x00\x00F\x04`\x00\x00\x00\x00\x04cs73s73swwwwp\x04td\x06p\x00wwwwwwwwwwwwwwwwwwwwwwwwwwqsqwwwW7swu7wwwwswWw77\x00\x00\x00\x00\x00\x00\x00\x00\x00\x00\x06Dd\x00\x00F\x00\x00\x00\x00\x00\x073ss73s7wwwsu\x06`v\x04\x00\x01wwwwwwwwwwwwwwwwwwwwwwwwwwwww77swsW\x177u7w5sww7wWwr@\x00\x00\x00\x00\x00\x00\x00\x00\x00`d\x00\x00\x00\x00\x00\x00\x00\x00\x03s77ss7wwwwsv\x04td\x00@`WwwwwwwwwwwwwwwwwwwwwuwWqs757wW\x17quswSsu7wwWwwwwwP\x10\x00\x00\x00\x00\x00\x00\x00\x00\x04e@\x00\x00\x00\x00\x00\x00\x00\x00\x073s337wwwww\x17q\x06`ggGggwwwwwwwwwwwwwwwswwww7w7wwusussw677\x177Wswsssswwsq \x04\x00\x00\x00\x00\x00\x00\x00\x00\x00F\x00\x00\x00\x00\x00\x00\x00\x00\x00\x077777wwwwww7p\x06VGddawwwwwwwwwwwwwuuwwwuuuw5w757\x1775w7WSWcW3WswWwww7wwP\x00\x04\x00\x00\x00\x00\x00\x00\x04@d`\x00\x04\x00\x00\x00\x00\x00\x00\x073s3wwwwwww\x13q\x06`dv@\x00wwwwwwwwWwusWwwwuuw7suwwuswwWw5ssw7\x175w7W\x0777\x17Wwwsp\x00\x00\x00\x00\x00\x00\x00\x00FvFVTd\x00\x00\x00\x00\x00\x00\x07s77wu7wwwwwtGD\x07Fp\x05\x07wwwwwwWwuswsW7qw77wwsww7\x17ssssw5wSSsCpsswWWw757wp\x05\x00\x00\x00\x00\x00\x00\x04gdt&amp;f@\x00\x00\x00\x00\x00\x00\x04s3wpttwwwwwwegd'f\x02wwuu7wWw7\x175wwwWwwwuwwwu7wwwuwWwwswwWw7uwW777wwuwp\x00\x00\x04\x00\x00\x00\x00\x06t\x07`@@\x00\x00\x00\x00\x00\x00\x00\x00wwq\x03qaswwwsvvfVFG\x05wuswwWw7Wwwqw7wwwww5sWwwsswwwsqsW7w75u777www5w7sp\x00@\x00\x00\x00\x00\x00\x06fBF\x04\x04\x00\x00\x00\x00\x00\x00\x00\x00www\x00vwGwwwwggggG@\x03Wwwwwswwwwwwwwsw5swsww7wwuww7wwwww\x17uw7wusSu5w5www\x00\x10\x00\x00\x00\x00\x00@@d\x04\x00\x02D\x00\x00\x00\x00\x00\x00\x00\x07w7\x01AGugwwwv$vvv`\x06wwwwswwwswswwSwwwwwwwwwwwww7wwww7Sg7su5sgvwgsvsGq@$\x00\x00\x00\x00\x00\x00\x04F@\x00\x04f\x00\x00\x04\x00\x00\x00\x00\x07su \x07wruwww\x00@\x04vgvqwwwWwwwwwwWw7wwWww\x17u7\x17qwwwwWu555wwwWuwwwSWSsWW\x17sW\x00P\x04\x00\x00\x00\x00\x00\x00\x00\x00@@\x04vD\x04d\x00\x00\x00\x00ws@\x16\x16WWwwp\x06D\x00\x04vBVwsw7Wu7W5swwww7sw7w7wwwww7wwwwwwqw\x17wwwwwwswWw7uww0\x00\x00\x00@\x00\x00\x00\x00\x04\x00\x00\x00\x00\x00\x00g@\x00\x00\x00\x00ww\x14%wsgww\x00@\x00`\x00ge7ww7ww7w7wwwsW5wwwwwwwwwwwWwwwwwwwwwwwwwwwwww7sw57p\x07\x00@\x00\x00\x00\x00\x00\x00@\x00\x00@@\x00\x04\x00\x00\x00\x00\x00\x07wpRWewww\x00@\x04\x04\x04@\x06WswW\x177wwwswwwwwwwwwwwwwwwwwwwwwwwwww777\x17u7wswVWRwwP\x00\x04\x00\x00\x00\x00\x00\x00\x00\x00\x00D$$@\x00d\x00\x00\x00\x00\x07wr@wWgwp\x04\x00`\x00\x07\x00\x03susswWu7Suswwwwwwwwwwwwwwwwwww7wsw75wWWwwusWSss7qss\x00p\x00\x04\x00\x00\x00\x00\x00\x00\x00FFD\x00\x00g$@\x00\x00\x00wu\x07VvWwP\x00D@@d@GwswwwswwwwwWwwwwwwwwwwwwwwwusww\x17w7Wsssssssw3wu5u7uw@\x00\x04\x00\x00\x00\x00\x00\x00\x00\x00\x00@\x00\x00\x04\x04@d\x00\x00\x00Gw@wWww\x00@BF\x04F\x047Wwuw7wwwwwwwwww7wwwwwwwwwwwswwWsWW7\x17W\x17\x17W\x17W\x17W%3rsCrw0\x07\x00\x00@\x00\x00\x00\x00\x00\x00\x00\x00\x00\x00F\x00F@\x00\x00\x00\x07w%%gww\x00G\x04\x06B@\x12CswswWwwwwwwwsw7wwusWwwwwwuswssswssww76scrsssSV\x17\x177\x17qu\x00\x04\x00\x00\x04\x00\x00\x00\x00\x00\x00\x00\x00F\x00\x00\x04\x00\x00\x00\x00\x04w\x10Gwwp\x06v\x00edd\x05wwwwwwwwwwswswwwWqwwwwwwwwswsWuwSwuqsqu55qt5%7sssqw\x17s\x00p\x04\x00\x00\x00\x00\x00\x00\x00\x00\x00\x00@\x04`\x00\x00\x00\x00\x00\x00www\x115pG`\x04FP\x00rwwwww7www7wwwusW7wwwwwwwwwwsww7sw\x17swuwswswsww45t5gssw\x10\x06\x00@@\x04\x00\x00\x00\x00\x00\x00\x00\x00\x04\x00\x00\x00\x00\x00\x00\x00w\x15qqSVw\x04F\x00$puwuw7wwswuw5sWswwwwwwwwwwwwsWw7wwwwwww7W5w\x17u55wswsqtu'q\x01`\x00\x00\x00\x04\x00\x00\x00\x00\x00\x00\x00\x06\x00\x00\x00\x00\x00\x00\x00wq57wvv\x00\x05d@\x04'577u7suw7wwwwwwwwwwwwwwwwwwwwwwwwwusww7w7w7ww5wu7Wssqw\x00\x10@\x04\x00\x00\x00\x00\x00\x00\x00\x00\x00D\x00\x00\x00\x00\x00\x00\x00w\x17\x13Wwvt\x00`d!CWWwuswWwwwwwwwwwwwwwwwwwwwww7wwwwwwwwwwwwwwww7wssww7Www0\x04$\x00\x04\x00\x00\x00\x00\x00\x00\x00\x00\x00\x00\x00\x00\x00\x00\x00\x00wqtwwVvT\x04\x05\x14%775swwwwwwwwwwwwwwwwwwwwwwwwwwwwwwswwuwwwwwwwwsuww7wsSwq\x00\x10\x04\x00\x04\x04\x00\x00\x00\x00\x00\x00\x00\x00\x00\x00\x00\x00\x00\x00w\x17\x13uwvGg@@awwwwwwsw7wwwwwwwswwwwsu7wwwwwwwuwwwww7sww7wSw\x17uwssSu77w\x077\x10\x04\x00@\x00\x00\x00\x00\x00\x00\x00\x00\x00\x00\x00\x00\x00\x00\x00\x00wqqwwtgv\x000\x06SwWwwwwwwwwwww7wwwwwwwwwwwwwwwsssSqwwuwqwu7www7qwWwSuu5sSa\x00\x05\x00@@@@\x00\x00\x00\x00\x00\x00\x00\x00\x00\x00\x00\x00w\x17\x17\x17w vp\x00\x0477sw7swWswsw7wwwwwwwwwwwwwwwwwuwwwwww7w7wwwwwwwwwsw77ssw5wS\x00\x00\x04 \x00\x00\x00@@\x00\x00\x00\x00\x00\x00\x00\x00\x00\x04wsSwwP@\x04\x10Cuwusuww7\x17wwwww7wwwwwwwwwwwwwwsswwwwwwwwwwwwwwwwwwwwWwww7sswr\x00P@@@@\x00\x00\x04\x00\x00\x00\x00\x00\x00\x00\x00\x00w\x155ww\x00\x00\x01`u7Ssww7\x17wwqw\x17wwwwwwwwwwwwwwwwwwwwwwwwwwwwwwwwwwwwwww7SsWqwW550\x01\x00\x04\x01\x04\x00@\x00\x04\x04\x00\x04\x00@\x00@\x00\x17sSWwp\x07\x00\x07'swwu7wwSuwwwwwwwwwwwwwwwwwwwwwwwwwwwwWwwww7wWwwwSwSw'WcwqrRsA \x05\x00@@\x04\x04\x04\x00\x00\x04\x00\x00\x00\x04\x00\x00w557w\x00P\x06SSWww7w\x17swswwwwwwwwwwwwwwwwwwwwwwwW7wswww\x177wwwwswwwwwSu75u'qwQsP\x00\x07\x00\x00@\x00\x00\x04\x00@\x00@\x04\x00\x00\x04wqqwwP\x0457wssww7wwwwwwwwwwwwwwwwwwwwwwwwww77usw\x177\x17wwsWw7wwswwsw7ww7qw1647\x00\x00\x05a\x04\x04\x05\x00@\x00@\x04\x00\x04\x04\x00wS\x17ww\x006wqsuwSwWwwwwwwwwwwww7wwwwwwwwwwwwWWqwwwwwsqwWswwwuwwswsSqwsw\x17vSSSq`\x00\x04p\x00@@\x04\x00\x05\x00\x05\x00\x10\x00\x175qwwv\x17\x17wuswwwwwwwwwwwwwwW7Wwwwwwwwwwww77swsu7w\x17uwswwSu7swwuwwwwqusrSw7'\x17\x17\x10\x00\x05% \x04\x00@@`@\x04\x04\x00wS\x17\x17wqwwwwwwwswwwwuwwwwwwwwwwwwwwwwwwwwWqwSuwu7w7swswwwwwwwww\x17qsww7u7pwScwC \x00\x04\x16RA\x00\x00\x04\x00@\x00\x04w7\x17wwwww7wwwwwwwsw7wwwwwwwwwwwwwwwwwwwwswswwswwwwuwusw7wwwsw7wwu77u7qwSuuswWv\x00\x00\x01\x06\x14\x14\x10\x144\x05\x00wWSwwwwwwswswww7wwwwwwwwwwwwwwwwwwwwwwwwSww7wwwwwwswwwwwwwwwww7wwW7wwsw77u77570\x00\x00\x00\x00@\x00\x10\x00\x00w7w\x17ww7wwWuuqwwwwwwwwwwwwwwwwwwwwwwwwswswwwwwwwwwwwwwwwwwwwwwwwwwwwswuwww7wuwwwwqaa!acwwwq\x01wwww\x17qw7wwwwwwwwwwwwwwwwwwwwqwWswWwWwwwwwwwwwwwwwwwww7wwwwwwsw7wWssw\x17qwqsw7SwwwwwwwwwW\x17\x17www\x17wwww7wswwwwwwwwwwwwwwwwwwwwwwwwwwwwwwwww7swwswwwwwswWqwSwwwssuw7sw57w5sw77w7wWswswqqwwwwswwwwwwwwwswwwwwwwwwwwwwwwwwwwwwwwsWSu7wuww7uu5sWuwSswswSusWusWW\x17SwqqsW5wSWSw7W\x17ww\x17\x17Wwwwww7Ww7W57swwSwwwwwwwwwwwwwwwwwwwwwwswww\x17su7W7swww7wwwwwswswsw7ssw7Swww7W57swSw7wwww\x17wwwwuwW7uw7wwwuswwwwwwwwwwwwwwwwwwwwsWwwwwwwwwwwwwwwww7wwwwwwwwwwwwwwwwSw\x17w7wwwwwuwww\x17q\x177wqssswwswwww\x17swwwwwwwwwwwwwwwwwwwwwwsswwwwwwwwwwwwswwwww7wWwwwwuwwwSsswww7w7swSw7wwwq\x01\x01AwwuwW7www\x1757wwwwwwwwwwwwwwwwwwwwwwwwwwwswwww7swwwwwwuwWuwW7ww\x17qsqsSwWW577W\x17Seswww77wwww6\x177sswW7w7wwwwwwwwwwwwwwwwwwwwwwwwwwswuqwW77wuww5u75ssw7wwsw77wwwwwwssswqu3v7\x175sSwwWw\x17wwSwWwwSwwwwwwwwwwwwwwwwwwwwwwwwwwwwwwww77w7wW5su7wswwwwww7swuwWw757\x1755w\x17R\x17CwSWsw7wqsssw7w7Sw7SwwwwwwwwwwwwwwwwwwwwwwwwwwwwwwwuqSG\x17ssssw7qswqsswwwwwwsww7Wwwwww7w7s7\x1777\x17\x17w7wwwWww7Swwwwwwwwwwwwwwwwwwwwwwwwwwwwwwwwwww77w7quuwW5w7w\x17wuuqswwwwwsww7\x1757\x175ququwqwSwquw7sSwwwwwwwwwwwwwwwwwwwwwwwwwwwwwwwwwwwwwwwwSG557ssqsSqqqsSsswwwwwwwwswwwwwww7sw75757\x177sww7wwwwwwwwwwwwwwwwwwwwwwwwwwwwwwwwwwwwwwwwww7wwwwwwwwwwwwwwwwwwwwwwwwwwwwwwwwwwwwwwwwwwwwwwwwwwwwwwwwwwwwwwwwwwwwwwwwwwwwwwwwwwwwww55\x00\x00\x00\x00\x00\x00\x00\x00\x00\x00\x01\x05\x00\x00\x00\x00\x00\x00\xc7\xad\x05\xfe"</t>
  </si>
  <si>
    <t>Condiments</t>
  </si>
  <si>
    <t>Sweet and savory sauces, relishes, spreads, and seasonings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</si>
  <si>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ww7\x12SS171w5C\x11\x01\x050%\x02\x10S\x132\x17\x141sCqq57\x13s\x14s\x171qqqq!\x13S\x01a\x011!wwwwp\x14ge\x07GGwegagtweew@@7\x177\x03\x16\x11sw\x10\x11\x01\x00\x00wwwwwqt55sSS\x17\x134000\x11\x03\x11!apSS1sS47\x17\x13Sq7\x03\x17qw77\x174\x12P1\x13\x13R\x17\x17www\x14\x06eDrGgwgttvWp\x05wvGt4\x075uq\x007\x15\x07S\x02\x10wwwwwwww1ss\x17571pC\x11\x15\x13\x03\x11!\x10C\x1710S\x171Aqs\x17\x17\x17\x13Ts\x17\x13SSs\x10q1p0\x111qwwwpfEv\x07egGd\x04waGggwgAt\x07G@W3\x12A\x10\x02\x176\x11\x13wwwwwwsS\x16qqsS7\x1751\x161%5\x16\x150qs\x17\x177\x17\x17\x0771ss57\x021w7775\x16\x11\x01\x01\x13R\x177wwu$P\x06\x04tttt\x07wwwvvWwWGGt\x16V\x00u\x14\x12\x00\x11SQ\x100wwwwwww7qC\x16\x175qsSF1\x07\x111103C51q1ss\x10qw1qs\x17\x14w\x13SSqspss\x12P1sWww4G`Tpa`G`wwwwwwvFww`\x07G\x07t\x030\x01\x01\x005!!\x00wwwwwwwqsV553Sqs\x10S\x13\x07\x07\x07\x13Q\x16SC\x17\x17\x01w4\x175w\x17\x17q0\x17qsqw\x17\x13A\x01q3S\x177wtv@\x07`GDp\x00wwwwwwwwufupFw`w@@0\x10\x10\x10\x10S\x10wwwwwwwsq%13S7\x17\x1750\x1511143A553a7\x13PsS1sq7pq7571st3s\x17\x177www`@\x00\x04\x07dv\x04wwwwwwwwwF\x05Gt5e\x05Gv\x01\x10\x01\x03\x12\x13\x01\x00wwwwwww55asu4qs7\x16\x13R\x17\x17\x12qq\x03ss5\x13q7\x06\x13sW1qq\x10sS\x177\x17\x17\x105\x11qsSsww\x04t\x04`FGFwwwwwwwwwwp@fwFw`\x07u\x13\x00S\x01\x010\x13\x00wwwwwwwss\x07\x17\x13q7\x17\x13RA1\x100q\x13\x17`Q\x17S5\x17\x17\x10u53W774\x171sSsssSsw7wwwpF\x04dt\x04\x06uwwwwwwwww\x17wd\x05wt\x04Wwp\x00\x13\x1051\x07\x01\x00ww\x177wwwu541a7\x175q1c\x071q751\x1671qssqq#SS555rSwwwwwwwwwsswwVt\x04pd%\x04gwwwwwwwuwwwRFWwwvw\x115\x011\x03\x03\x110\x01wwsWwwwssPw\x171\x17\x137Q\x051\x07\x13Qa75SC\x17\x13\x17\x170W75sw70wwwwwwwwwwwwwwe@\x06\x04\x05dgwwwwwstwswwwtvwwtwq\x07`5\x03\x11\x10\x12\x10\x00\x1775wwww550q1qssQ2C5s\x17\x071q\x163Sq%qsPs\x17\x173SW5wwwwwwwwwwwwww\x04`\x05d\x06@wWwwwwwswwwwwBEwugq\x14wA\x12\x11a\x03q\x00\x01sWs5wwwss\x16\x03R\x17%\x152Q\x07\x135!3\x17\x07pq3Ss7\x172\x17ssW77wwwwwwww7swwwwvF\x04d`@FG7wwwwwwwww7wugwfW\x16vGB\x11!\x12\x11\x03\x00\x105wW77wwW\x17\x11a513sS7\x145\x13SQq11G\x171\x17\x175qaqw7Swwwww7wwww7wwwwwG@@VttwwwwwwwwwswsqvVwW7\x04p\x06pp\x12\x11!\x10\x00\x10s51quwwsqsAsSSS51\x07\x12w\x13c\x1757\x03qsqsSq\x077sswwwwwswsw7qq7wwwtD\x00f@FFwwwwwwwwwwwwwugwwGG\x04wA\x13q\x12\x11a\x000W7\x16\x13sww7\x171\x07151sSRG\x17\x13\x17\x11sSp\x17\x177\x17571cu5wwwwwwww7sw73qwwwpv\x06P@`GwwwwwwwpwwssCwww\x05ggGv\x01!\x01a\x12\x10\x01\x011qq55wwq2SBSCRSS\x13\x101qssSqqaqq7\x17\x17u\x057swwwwww77sw3q57wwwtD\x04ed@Fwwwwwwwwwsww\x15wwGd\x04GtG\x07\x17\x13\x10q0\x12\x10\x16\x135%0wwwW\x13\x1051177u4r\x17\x17\x17577\x167\x17\x173ssCSwwwwwwwwsw7u7\x13\x13swwwd`FFV\x04Wwwwwwww7w70\x01wutwwdGv\x110\x11!\x01\x00\x01\x01q5\x13\x13\x147ws\x13\x17\x161sS\x13S\x13\x00\x17\x1753Sqqe1sqq5s\x177wwwwwwwsusS3s57\x17wwwFT\x04\x00d\x00vwwwwwwswsP\x00\x13wv\x06vdpv@4\x12\x16\x13\x13\x000\x005%5!puw\x13Rqe51\x16\x17sqas7\x13u3SsS\x17\x17\x177W1gswwwwwww7sssw\x17\x13\x13w7ww\x04`\x00\x04@\x06gWwwwwwww7\x00\x01\x05wugd\x10\x06t\x03\x13\x111\x01\x00\x01\x01\x03\x13\x13\x13R\x10sww1\x13\x10Rw1q7\x13\x10qSw\x13W7\x17\x17s53S3w\x17wwwwwwwwsw7731153Swwvv@\x07d\x04V\x00gwwwwssq\x00\x00\x13WfDVeeg\x13A!\x0110\x00\x10\x105!p1p\x07757\x1701\x11s\x17\x13q5'57s577%5sSuqw\x17wwwwwwwww777qs1qsw7w4Ed\x04df@DD\x05dwwu70\x10\x0074\x05`gFv@\x113\x13R\x17\x10\x01 \x10\x13R1R\x10qwsS\x03PCs\x17\x13W\x01p\x053R\x17\x13S\x07\x10s\x177\x1377wwwwwwwww3w7171q353Sww\x06@\x00\x04@\x06v\x00\x06@gtq\x00\x10\x00\x17\x14dvtDV@10\x10R\x11q\x000\x10\x01p1\x17!\x16\x17\x1751q051a'3\x17\x10sqqqw1s@qsqqww7wwwwwwwwwsswsS3S\x177ww\x17tfT\x04pFD\x00Dp\x04ep\x00\x16\x110\x00VD@gfS\x13\x01q1\x13\x03\x00\x10\x1001R1\x13@!qsa50CS\x13Q51!\x07\x1716\x13SS\x12\x13\x17\x13w\x17wWwwwwwwww775337\x117\x13\x13\x13wwsDf\x02@@G@\x06@\x00\x00p\x03\x01$F\x06@\x00\x06VA0\x140\x12\x12\x17\x10\x03\x03\x01\x01\x17!CA0P0q5!w\x0051!SC\x13@1RQp57\x14\x07\x13S\x177w5swwwwwwssssqq3s\x111qqw\x17wqE@D\x00d`\x04d\x07GdTt\x07dGdGFa\x06\x17\x11\x13\x11q!0\x01\x10\x01!1\x1313\x043\x17\x13Sq1\x07\x12\x17\x13\x011p\x07\x1613\x13S\x110\x13\x071sSwRwwwwwwwwsss77117\x1711w\x077wvdf\x00\x00\x00\x00@\x04d\x00d`\x04\x00\x00Gda\x10\x01!!!c\x01\x17\x10C\x01\x03\x10CA\x17\x05\x105\x03\x07\x13\x17\x14\x03SS\x01s\x17\x03CS\x154\x17\x12R@sS\x17Sw\x177sswwwww7\x1757q17\x1113\x13Sq7w7w\x14\x04\x04t\x00\x00\x00\x00D\x00@\x00\x00FVF\x12\x11\x00\x16\x11\x12\x11\x11\x13\x03\x010\x12\x11\x031310415\x13CR3@1%\x12\x10qq\x0752\x13qq10\x011s77wuwwwwwwwsqsq77\x137\x13qq1wCSswwwfFDF\x00\x00`\x00\x04dBVFpQ40\x03\x16\x11\x03\x03\x01p\x00\x12\x11!1\x17\x05RS\x00C\x03%15\x13\x07\x17\x135117\x00qSQ05!\x10qc\x155sw\x16\x177wwwwww7773s51113q7\x077W7swWGF\x04d\x07F@eFD$\x11\x03\x03\x01\x10A\x11!\x01\x1001\x04\x01!\x12S101141Q\x13\x17\x13q@q5\x03\x17\x07\x11\x07\x1212S\x12\x15 \x03\x11ss57wwwwwwww7sssqss153S\x11w\x16SsWwwswwWGFDVRA5\x13\x12Q\x10\x13\x00\x12\x12\x11!!\x01\x10\x011R\x111RS\x17%\x00S\x03acC\x16\x03505!1\x02CSQa\x13A\x12\x14577\x17wwqswwwwwws\x177ss\x13\x17\x1715175\x077\x177\x175%sqw7577\x17\x13C\x07\x01\x10!!\x00!\x010\x10\x10\x13\x02\x02\x101\x16\x1211q\x13A!q\x13\x11514\x13S\x11551\x06\x13\x03\x11a\x13\x01\x00\x13SSsSspwwwwwww7w7\x1777317\x135\x11s@SqSqsRW77Qs@ps\x175\x110!\x10\x11 \x17\x12\x101\x03\x01\x10\x011%1q\x17%7\x11$0\x12Sqq5\x03R\x15'\x12\x12\x17\x01qp10100p5577wuswwwwwwssW3qqq1\x13q31s\x165757\x07\x14%pS'\x17\x16\x13RQ3\x07\x11\x12\x11!\x14\x01\x115\x02\x10\x12\x11\x04\x17\x13\x03\x03q\x13Sc\x10S10\x12\x12S\x041s\x11551\x07\x03\x11\x00\x11\x04\x11\x00\x07\x13sqw7swwwwwwsw73w\x1731q13SS\x17\x01CAr\x171ps\x17551pq52P00q\x02\x11 \x12\x03\x011\x13\x03\x12C0\x17\x17\x117\x113\x15\x045\x0557\x17\x17\x03q1\x07\x03\x13\x16\x051`1p10\x10q7\x17\x17qw4wwwwwwwsw7s77\x1315\x173\x13q$3\x1355\x17\x00qpSS\x07\x00qCQ\x13\x15\x01\x101\x12\x10q\x11\x13\x100\x10P\x01\x150\x12\x12Scus\x12\x13\x13\x03\x111!\x05\x17\x07\x13\x17\x16\x11\x02\x10\x11\x01\x01\x10\x03\x001q7777q7wwwwwwwwwwwsw731Sqt\x10\x11pSS!pW\x13rSSPs1!a!1!\x10q\x00\x03\x07\x01%\x1010\x06\x12\x13\x11\x013\x15\x13\x17\x05%!qaa7\x02\x13\x13C\x1015\x141\x03\x03\x12\x13\x10\x14\x03\x07\x17\x17\x17sVSwwwwwwwwwwSA0pq3\x13\x13\x13\x00`\x13\x03\x0510\x03A\x13\x1000\x14\x10S\x10\x10\x10\x12\x10\x12\x141\x110\x12\x11\x03\x13\x011A!0uswsR\x13\x17\x12\x13\x13Q\x055\x03\x11%\x12\x12\x02\x100\x11\x01\x01\x03\x0051s7sW1wwwwwwwwwuqq1\x01\x017551q\x00\x11%52\x16\x10a1a\x03Q\x10\x03\x13\x10\x13\x01\x03\x01\x011\x0000\x011\x12\x10P\x07\x03\x13\x01\x01\x13\x17s\x170qp1q\x16\x12\x01!5\x03S51\x05\x03\x11\x02\x12\x13\x01\x04q55q77\x16swwwwwwwww71\x00\x10\x13QS150\x000\x11\x01\x05\x11\x00\x12\x12\x11q!$0\x01\x03\x00\x12\x10\x11\x03\x01\x00Q\x011\x000\x110\x01\x100\x13\x00wswqu\x071s\x1615\x07\x17\x1301\x03S\x02\x11\x02\x11\x01\x01!053s7Sw1wwwwwwwwwwQ\x01\x00\x00\x00\x173S1q\x10C\x03\x03\x12\x12\x10A\x150\x10\x10\x10\x01\x12\x101\x01\x01\x02\x100\x1001\x001\x10\x12\x10\x01!\x01\x00\x10s\x177w71s\x17\x11S\x13\x001aS\x17\x13\x07\x11a\x11\x03P1\x10\x143Su3w\x17t7wwwwwwwS\x01!\x10\x11\x10\x00\x01V\x17\x13r\x00\x101\x101\x11! 1\x03\x03\x12\x10\x02\x11\x10\x01\x000\x10\x10\x10\x00\x01\x03\x11\x01!\x010\x00\x13\x011\x01wqwwqG\x13R70SRS\x131p7\x13\x06\x12\x10!\x03\x12\x13\x12W7\x13u7w7wswwwww5\x03SU7\x171Q\x00\x01qw\x01\x10\x03\x141\x140\x10\x01\x011\x10\x11\x02\x11\x02\x03\x12\x11\x01\x10\x10\x13\x00\x10\x10\x03\x12\x11!\x00\x03\x00\x12\x0007ww77s57S\x173\x0115\x161q1P\x11\x03\x110\x155\x01sSwsw7qwwwwwwsQ5\x13\x13\x01\x11\x053Q\x10\x17q\x13\x00p\x13\x13\x03\x13\x10S\x17\x01a0pP1\x11\x01\x03\x01\x02\x12\x10\x00\x12\x12\x11\x01\x00\x10\x10\x10\x13\x10\x11\x01wwwww\x16Sq1s\x15pqc1S\x13R5#\x11!\x07\x13\x013Cw7w7SwWwwwwwq1q1\x0157\x13\x1571\x03R\x00\x10\x111a1\x102\x07!\x13\x13\x11\x101\x12\x12\x12\x10\x12\x11\x01\x10\x03\x11\x01\x12\x12\x13\x03\x00\x03\x10\x01\x000w7wwsqq7\x17\x1711\x03\x153\x17\x0750\x140\x13\x11%3SW5sqswssw7www1w\x12SS\x13\x1753SW\x1011 %!\x13RqQ\x01\x13A!c\x10R\x11\x11\x11\x13\x11\x01!!\x00\x03\x10\x01\x11\x01\x11\x00\x10\x13\x01\x01\x01wwswwV7qs1spqsR\x131s\x17C\x174\x12\x13\x141sswwwwwWwwwws\x1711\x13\x10qswu1sqP\x10\x10\x13\x1701\x130Cq3S\x11\x061wswwss\x11\x10\x011\x03\x12\x12\x100\x01!!\x00\x02\x10wwww73\x17\x13\x16\x17\x16\x11\x07155\x171p1\x01\x011qs5%wwwe!\x04'ww7w1q554\x17\x175575uq1\x01\x00\x01\x03Q52P1\x03Q1swWu%\x01\x05\x055w00\x101\x01\x01\x12\x10\x02\x10\x10\x01\x01\x03swwwwus5sS1sCSqsq7\x17\x07\x13\x13C\x12\x17S\x17pP\x00\x10@\x01@www7q7\x13\x01\x1315wwwS7\x17P\x00\x10\x00\x107\x03Q1Gq7wuq4\x00\x10\x00\x00\x00\x00\x00Au1\x011010Q\x13\x01\x00\x01\x00wwwwwsE3\x17551%53\x107S\x13C\x05!5517wp\x00\x04\x00\x14\x00\x14\x05wwwsQqsQ\x07\x13Sw\x17u5s1\x00\x11\x11\x11\x13S52\x117wwC@\x01\x00\x00\x00\x00\x00\x00\x00\x00\x03S\x10Q\x01A\x10\x03\x01\x00\x10\x02\x10wwwsw53W1sR\x17\x103Asq754\x13\x11\x03\x13SSw\x10G\x00\x10gV wGw577\x17\x102Qu7Ww1w5\x11\x01\x10\x00\x11\x071sQgwqa\x10\x13@\x01\x00\x00\x00\x00\x00\x00\x00\x00\x07\x03\x12\x13\x13\x000\x12\x10\x00\x10\x01wwwwww43\x1711q\x07531\x13q\x03\x05041\x0777w\x07w@dV\x06Up\x01Gwu1\x03SQ\x13\x13wsq\x17q\x10\x11\x10\x01\x01\x00\x17\x17qsww\x17\x16\x07\x00\x00\x10\x00\x10\x00\x00\x00\x00\x00\x00\x00\x13\x01\x100\x06\x11\x10\x10\x10\x01\x10wswww7\x17qsSs\x170Su\x167\x177\x12S\x13\x171qwuudgGgefug\x04w7W\x11\x07\x17uwww7s\x13\x00\x00\x11\x10\x01\x11\x07q7wwQa\x01\x10P\x10\x00\x00\x00\x00\x00\x00\x00\x00\x00\x00\x052\x13\x11\x01r\x10\x00\x01 \x00wwww7wqs\x175414131qqqp50qsw7wwWG@\x04VUgVp\x17ssw\x11\x01\x03CW\x15\x13W\x11\x10\x01\x00\x10\x00\x10\x01wwwwsW4044\x10\x10\x00\x00P\x00\x00\x00\x00\x00\x00\x15\x01!\x00\x11!\x10\x00\x10\x10wwwwww\x1657\x13SsSCSSS7\x135C\x17\x13SSwwwp\x00`G`fwg@swwww\x17\x11\x111su0\x00\x00\x10\x00\x01\x01\x00\x17wwwu50QA\x00\x00\x00@\x10p\x00\x00\x00\x00\x00\x00\x00\x03\x13P\x03\x10\x10\x01\x00\x01\x00wwwwwssSp73\x150\x17571q7R1sw77wwwtvPF\x04GFVwwwwwwwwwwws\x00\x00\x11\x00\x00\x00\x10\x11\x07wwusS\x0507Au51\x07\x05s\x10\x00\x00\x00\x00\x00\x01q\x00q\x03\x00\x10\x10\x10\x10wwwwswu7\x13q5sqa7\x13\x173S5\x07\x17\x13Swwwwwtd\x05@v\x14eGwwwwwwwwwuu\x00\x00\x00\x00\x00\x00\x00\x00\x07wwwu5wWP1\x03RW\x050\x07p\x00\x00\x00\x00\x00\x001\x00\x12\x11!\x00\x03\x00\x00ww7WwssCq\x17\x13\x13\x17\x16\x13qqu53Cqsw7wwuvp\x07fpDebWwwwwwwwwwwsp\x00\x00\x00\x00\x00\x00\x00\x07wwwwsSpwWuav5q\x00\x10\x00\x00\x00\x00\x00\x00S\x01\x01!\x00\x10\x00\x11\x00www7wwsS\x173Sas%7\x1773sq\x17\x1757wwwwuPFVDvvtwwwwwwwwwwwq\x110\x00\x00\x11\x01\x01\x00\x07wwwSWwSq'\x07\x10\x01B\x07\x00p\x00\x00\x00\x01\x00\x100\x07\x13\x11\x01\x00\x01\x00\x007WqwssSCq53\x171Qqs\x17\x17\x17\x17\x0757w7wwwGfGFwdGGwwWwwwwwwww\x177\x01\x00\x010\x00\x00\x00\x07wwwwww5\x05t\x10\x00\x05%\x10\x07\x10\x00\x00\x00\x00\x00\x00\x06\x11!\x000\x00\x10\x00\x01w77\x17ww7\x16\x13Rqq\x172S577770sw\x17wwwwwu$$FGegwwwwwwwwwwwwqA\x01\x00\x11\x10\x00\x00\x07wwwwww\x07\x12\x17\x07\x100\x17\x01ap\x00\x00\x00\x00\x13\x00\x10S\x101\x01\x01\x01\x00\x10qw\x175qww\x13a1\x1771qasS\x17\x17\x13SSsswwwwtvTGgDdGwwwwwwwwwwww\x13\x00\x10\x11\x01\x01\x00\x10\x07wwwwwupW\x01\x10AAa`\x00q\x00\x00\x00\x00Ap\x000q\x01\x10\x00\x10\x00\x007\x177\x13wss4\x1771q7\x12\x17\x13sssw7w\x17wwwwwwwFtD`Fwwwwwwwwwwwwqp\x00\x00\x00\x10\x10\x01\x00\x17wwwWwW50RC\x12\x01\x00\x10\x154\x00\x00\x00\x00\x12\x10\x01q\x12\x12\x00\x10\x01\x01\x01\x175qws7SSsS\x17\x13q1a7\x17\x17\x171qsw7wwwww`\x07B\x07eegwwwwwwwwwwwsq\x00\x01\x01\x10\x10\x00\x00\x07wwwww0W\x05%\x15%\x03@\x00p!\x00\x00\x00\x00\x00P7\x101\x01\x10\x00\x10\x00\x007\x137\x10wW75!5#s\x175\x07\x13ssqw7w7wwwwwvPFT`FFwwwvuwwwwwww7\x10\x111\x10\x11\x01\x10\x00\x17wwwwwW0p\x10\x06\x12P\x10\x10\x00P\x00\x00\x00\x01\x000\x011\x03\x00\x00\x10\x00\x10\x10qw\x17777sSW\x13Q\x17qs455777sWswwwwwugtfDe\x04wWwuwwwwwwwwP\x13\x11\x00\x00\x01\x00\x10\x00wwwww\x17uq\x17S\x01\x050@\x00\x01\x01\x00\x00\x00\x00\x10\x01\x07\x03\x111\x00\x01\x00\x00\x007\x10sSW577\x03s3q3\x17\x13ssusw\x17777www7vVGE FFuwtwwwwwwwws10\x10\x01\x01\x01\x11\x00\x07wwwwuww\x16P4\x12R\x05\x10\x12\x10B\x00\x00\x00\x00\x00p\x015!\x00\x10\x10\x00\x10\x10\x1771qsssS\x16\x17\x17\x13qq451s7SsWwww7swudp\x06D\x04ewwwwvVwwwwwu\x11\x11\x10\x10\x00\x11\x00\x117wwwwwWqa\x03R\x14\x10R\x00\x04\x01\x01\x00\x00\x00\x00\x01\x01\x03\x10\x13\x01\x00\x01\x01\x00\x00sSw3Wsw5571s\x173Ssw7sw77777su7wwDtvpFwwwuwwwwwww\x13q0\x10\x01\x00\x10\x11\x01wwwwwSuw\x13A\x04\x03@\x01\x00\x10\x00\x00\x00\x00\x00\x00\x00p\x003\x10\x10\x00\x10\x00\x01\x001q5s1w\x177\x16\x01R\x171q5\x173qssqqwwSqswvvt`D`DwwwFwtwwwwwq1\x11\x11\x00\x11\x01\x01wwwwwwuwua41\x10\x12\x16\x14\x01\x00\x01\x00\x00\x00\x00\x01\x01\x01\x01!!\x01\x00\x00\x00\x00w3s5ssw7173SSsscW75777sS7\x171wua\x04p\x00FVwwwwWGwwwww\x11q1\x00\x01\x00\x117wwwwwwvqsQA\x04\x01E\x01\x01\x00\x00\x00\x00\x00\x00\x00\x00\x16\x01q\x10\x10\x00\x10\x00\x00\x105sqw1wsSqa537\x13SSsssw\x1751sq7\x17wVT\x06T\x00\x00FwwwtpwWwwwsS\x11\x01\x01\x12\x117wwwwwwwSWW\x16\x12R\x16\x12\x10\x00\x00\x10\x00\x10\x00\x00\x00\x10\x01\x03\x10!\x00\x01\x00\x10\x10\x00s57sw57sS\x07\x13SS73qsSsssSw1\x17\x13sweg\x00\x00\x00@\x04wweeewwwwwu11\x10\x10\x11\x17wwwwwwwwu65!A\x01\x00\x144\x01\x00\x00\x00\x00\x00\x00\x00\x01\x00\x001\x10\x10\x10\x00\x00\x00\x10qwS57sssqps75qu777\x177751ssqwurVP\x00\x04t\x04gwWwwgwwwwsq\x13\x1117wwwwwwwwwwWWW\x16\x10P\x00\x01\x00\x00\x00\x00\x00\x00\x00\x00\x00\x01\x00\x12\x10\x00\x01\x00\x00\x00\x007s5sw7ww715qs73qsssSSsw1573w\x05g\x00\x00\x07@\x00wwvwwuwwwwsS\x11\x17wwwwwwwwwwwW57\x01\x01\x161\x01\x00\x00\x00\x00\x00\x00\x00\x00\x00\x00\x00\x011\x01\x00\x10\x00\x00\x10\x10S5\x173Swsq50S3\x13S\x17\x17577777\x13\x17w7wwp\x01a@t\x00\x04wwWwwGwwwwu17wwwwwwwwwwwusGu7wqt\x00\x00\x00\x00\x00\x00\x00\x00\x00\x00\x00\x00\x10\x100\x01\x00\x00\x01\x00\x005sc\x175sW7s\x17'\x1777753qqssSws3sswqa@\x14\x10\x03G7wwgWFWwwwsSwwwwwwwwwwwwwuw\x17Wv\x16\x01\x00\x00\x00\x00\x00\x00\x00\x00\x00\x00\x00\x00\x001\x00\x00\x00\x01\x00\x10\x10\x173\x17qsw7ssq\x13sSSSsG77\x17\x177\x13wwwwwu\x02\x11 \x07\x04swwwVwwwwwwwwwwwwwwwwwwwwww\x17ww\x15\x01\x00\x01\x00\x00\x00\x00\x00\x00\x00\x00\x00\x00\x00\x00\x03\x100\x10\x00\x10!\x01c\x17C\x1657sw\x177'\x173s7\x13\x13S\x13ssswsw7ww3q@\x05\x00\x1777wwwwwwwwwwwwwwwwwwwwwwwwWwwaB\x14\x01\x00\x00\x00\x00\x00\x00\x00\x00\x00\x00\x00\x00\x00\x11\x00\x01\x00\x01\x01\x01 \x17q1sSswssS\x11s\x17\x13q747w777sssw77777\x13wswwwwwwwwwwwwwwwwwwwwwwwwwwwwP\x11!\x00\x10\x00\x00\x00\x00\x00\x00\x00\x00\x00\x00\x00\x00\x00\x12\x00\x10\x00\x100\x12\x11C\x16\x1757\x17ssS56\x13s573Ss3wws7773sssssw777wwtt$\x05gwwwwwwsqs0!7wwwwwwu454\x14\x10\x00\x10\x10\x00\x00\x00\x00\x00\x00\x00\x00\x00\x00\x00\x10\x01\x00\x03\x01\x01\x01\x001sas\x13susu3SCSs\x13S7w33ww3sss73s773swswwV\x10\x10\x00Pwwwwwwwv\x14\x05\x00\x00\x13wwwwwwSRR\x10%\x00\x00\x00\x00\x00\x00\x00\x00\x00\x00\x00\x00\x00\x00!\x00\x10\x01\x02\x1001\x175\x13\x14w\x17773q2\x173\x1777s377s373373s773w7sww\x14\x00\x04\x04\x07\x07Gwwwwt\x00\x00\x00\x00\x00\x04\x00%wwwwW\x17\x07\x14\x14\x10\x01\x00\x00\x00\x00\x00\x00\x00\x00\x00\x00\x00\x00\x00\x10\x03\x00\x10\x11\x01\x01\x00as5s157w\x17\x13qR5s3w373337377777sswsw7wwCWwptw\x17Wwww\x00\x00\x00\x00\x00\x00\x00\x00SwWwwqaqC\x03\x00\x10\x01\x00\x00\x00\x00\x00\x00\x00\x00\x00\x00\x00\x00\x00\x01\x00! \x12\x101\x13\x14\x12\x13Ssqsss\x13%33s3733s73733s7s7737swwq\x07wwPwWG\x07ww\x00\x00\x00\x00\x00\x00\x00\x01\x10\x077wWu7\x17\x07\x10P\x14\x00\x00\x00\x00\x00\x00\x00\x00\x00\x00\x00\x00\x00\x00\x00\x10\x00\x10\x13\x101\x005sqq%57\x17s\x1750Ws773333333ss73777wswwwwuGW%wwpGwp\x00\x00\x00\x00\x00\x00\x00\x00\x03\x00WwgwWqpp\x10!\x01\x00\x00\x00\x00\x00\x00\x00\x00\x00\x00\x00\x00\x00\x01!\x01\x01\x001\x03\x11\x12\x13\x12\x13SS477s3773s33s333ss33sssss77wwwww4p\x05%t\x17wwp\x00\x00\x00\x00\x00\x00\x00\x00\x01\x00wWWww\x17Q\x01`\x10\x00\x01\x00\x00\x00\x00\x00\x00\x00\x00\x00\x00\x00\x00\x00\x10\x0001\x0100qq543\x03SSw71qss3333s73337737777wwwwwwwG\x12SRuvWw\x00\x00\x00\x00\x00\x00\x00\x00\x00\x12PWwwu5q%%\x01A\x01\x00\x00\x00\x00\x00\x00\x00\x00\x00\x00\x00\x00\x00\x11\x00\x01\x01\x10\x13\x01\x01\x12\x13\x03\x13\x11s\x12ww323#3#7333377733ssssw7wwwwww\x14\x00\x16\x05\x02W@w\x00\x05\x00\x00\x00\x00\x00\x00\x00A\x007wwww5q\x03\x00\x00\x00\x00\x00\x00\x00\x00\x00\x00\x00\x00\x00\x00\x00\x00 0\x000q0\x12\x1354\x13Cp\x17qw773333333333333ss77777swwwwwwsu\x01rW@\x07G\x10\x00\x00\x00\x00\x00\x00\x00\x01\x00\x00uwuwWS\x07PQ\x01\x01\x00\x00\x00\x00\x00\x00\x00\x00\x00\x00\x00\x00\x00\x10\x10\x12\x11\x03SQ\x01\x03\x13p1\x13s373s333#333s73s3s33ssssswwwwwwwwGt\x05g\x00gwp\x00\x00\x00\x00\x00\x00\x00\x00\x00\x07t4www7S\x03\x02P\x00\x00\x10\x00\x00\x00\x00\x00\x00\x00\x00\x00\x00\x00\x13\x03\x0011!!0\x13C\x13Sg3w73#33333#33333s3777777wwwwwwwvtv@B@\x00GGu \x00\x00\x00\x00\x00\x00\x00\x07WW\x07pWSU1AA\x00\x10\x10\x00\x00\x00\x00\x00\x01\x00\x00\x00\x00\x00\x010\x11\x03R\x17\x13\x13\x01p173\x13s32333#33333333s773ssssw7wwwwwwugw\x00Gtw\x05vpW\x00\x00\x00\x00\x00\x00\x02\x17vw\x05wwwsG\x13\x00\x12\x00\x00\x00\x00\x00\x00\x005\x00\x00\x00\x00\x00\x00\x13\x12P5!pP\x13\x13S\x13s733\x1333#3233323s3333s77777swwwwwFFDd\x00\x04\x04t\x06p\x06wPP\x00\x10qaue\x05wp\x00WSW1aS\x05\x01\x01\x00\x00\x00\x00\x00\x17\x10\x00\x00\x00\x00\x00pq%\x13\x12\x13\x13\x01732s1323233333#3s33777773s77swwwwweg@\x00\x00t\x06v@\x00\x05uvw\x00Ae\x00Agwwwuwwwqu5!@\x10\x00\x00\x01\x00\x00\x057\x00\x00\x00\x00\x00BA3S\x03Q0!0\x13s3223333333333#33333333w3w777wwwutt\x00\x00\x04ee\x04pGVR@WG\x07p\x07\x12WwwwwwwW\x17q4\x141\x00\x10\x10\x00\x00\x10\x11t0\x00\x00\x00\x00t\x06u0q\x03A\x11\x012s3\x133232333#23333s73s7773w3swwwwwBFt\x00G\x00\x00dpG\x06v\x00w\x07utwGtWwwwwwwwu4q1\x02\x05\x00\x01\x00\x00\x03R\x10\x10\x00\x00\x00\x06ut\x02C\x10100032233\x133333#333333333733ss3sssswwed@@\x04\x06@\x00GD\x04\x00A\x04tw$t\x07vwgwwwwwwtsS\x17CQ\x02\x10\x00\x10\x01P5p\x00\x00\x00\x00\x04d$@\x041\x01\x01\x01\x013\x133233233#333233#337377377777www\x06@\x00\x00g\x04\x00\x00\x00\x00\x07\x04pGwwWptuwWwwwwwugWup\x15 Q\x05!\x00\x141P\x00\x10\x00\x00\x00p\x00@\x05a\x03\x12\x13\x12\x1023332333!332332333733s3sssssswwDG\x00\x00\x00@Ad\x05`\x04gGGwWUgwAvwpwwwwvVtg\x17\x13SA0\x01\x00aC\x044\x01\x00\x00\x00\x07@\x00\x00F@!\x01\x01\x00\x103203321333#333333737777773ssw7tgg@F\x00\x00d\x06F@gVwtwwguwFuDt\x07wgt\x05$gtrW%1CRP\x12\x10q\x00\x00\x00\x00\x00\x04d'\x00G\x04\x01!01!3332332333333#33337333333s773wd\x04D\x00@\x00\x00@\x04\x00\x00FwwppwVvwugwweut%dwVpW5pW\x17qqA\x05\x07\x11\x01\x00\x00\x00\x00\x05F@gg@\x10\x10\x01\x00033123323#3\x033323733777777777ww@@\x00\x06\x00\x00F@\x00\x04p\x04vwCDu\x03GtCGtu\x06vpVWt\x04\x00dW\x177wSC\x00\x01!G0\x00\x00\x00\x00\x06\x00\x00D\x04\x04!\x010\x13322333333333\x12333373s33s3s7777d \x00\x00\x04\x00`@B\x00\x06@ggvtw\x04$Wpt\x07\x04wew@gvG@\x06Acquu%\x10\x10\x00\x05sP\x00\x14BV\x04E\x00\x00\x04e\x00!\x01031123\x13#33333333733s3ss773sswwE@\x00D\x00@@\x00\x04\x05DwGtuww@P`@wDwGFWe\x04GG`GvDWwwR\x00\x01\x01\x015\x01\x02Ft\x06G\x06@\x00\x00F\x04\x100\x1123s3\x1233#23#233#3733s373sss77tfD\x00\x00\x00\x04\x00\x00\x00F\x04gvvvwgpgT$w\x07GrPFVVwe@\x04G`d\x06SQwwwwwp\x00TpG@\x04\x00\x06\x00G\x00\x01\x01 12333333333333333773ss7377ww\x00\x04\x00\x00\x00\x00\x00\x00@\x00\x00\x06vtwggwvW\x02W`\x04vT\x06w\x04d\x00F\x04p\x04@\x00\x05wwwwwwwu\x00v\x00\x00\x00\x00\x00\x07@vF\x00\x12\x11s303#21333332333733737ssssst@@\x00\x00\x00\x00\x00@dt\x00GvvvVWeed\x04vE\x07eged@ud%g@\x04p@Gwwwwwwww\x10@\x00\x07dv\x00T\x00De\x000\x1233331323#21#333s3773ss3777wp\x00\x04\x00\x00\x00\x00\x00\x04\x00\x04\x00\x04Et\x04\x00gdrG\x00Ag@\x04t\x04\x00\x04$GV\x04pBGGgwwwwwwwwv\x00\x04\x04pD\x06F\x00\x00\x06@\x17\x1103s\x03#33333333333s33s77777swe@\x04\x00\x00\x00\x00@\x00F\x00F\x00\x06@\x00@\x04\x00T\x04p\x04p@\x07`\x00G\x00Gdd\x04\x00G@\x00Cwwwwwwwwp@\x07pGpt\x00t\x00\x00t\x01!33173#333333#3333ss3s3sss7w\x04d\x00\x04\x00\x00\x00\x06@\x04\x00t\x00`\x046t\x00@v\x01dt\x00v@E`t\x04e\x04pWdt\x04\x06Twwwwwwwwp@D\x00td@\x04Ft\x04`\x02\x11s\x03\x13q3\x1323#\x123#377373373w777wpF@\x00\x00@\x00@@\x00\x00\x04@\x04@gD\x00\x04gd\x06G@\x04\x04\x10\x06RG\x00\x00\x06tfEdw\x04Bwwwwwwwwp\x06\x00\x04p\x04pFp@\x06t\x01017p2233333333#3733ss7377sst\x00\x00\x00\x00\x00\x00\x04\x04\x00tVr\x02@\x04`\x00\x00\x07@\x05dpgve`edd\x06\x00@\x07$pD\x04ewwwwwwwwp@F\x00Wp`\x00@\x00\x05g@\x01\x13q\x1713033333333333s373sss7w@@\x00\x04@\x00\x04\x00\x00\x04F@D\x04p\x04tt@\x04ed\x00`\x04E@Ed\x04te@\x04t@dv\x00\x06wwwwwwwww@\x04\x00gAGp\x07\x07`@`0p2173323#2\x13#3373s3ss7777w7t\x00\x04\x00\x00@\x00\x00@@\x00p\x00D\x06d\x04`pvVGP\x04\x00` \x06@GD\x16\x00G@\x07Ge\x00\x07wwwwwwwwt\x00\x00\x00\x00GF@d\x07@\x04@\x01\x1710s3333333337333s33s3sssw\x06\x00F\x00\x04`@\x00\x00p\x06FF@\x04Pa\x04d\x04e\x06@V\x00VD\x05@\x06Ft\x07\x04edt\x00@dwwwwwwww@\x00B\x00\x00v\x00\x00C@\x07\x06\x00\x0317SS7#3\x1333332333s7777777ww\x04p\x00@d\x00\x04\x00\x00D\x05\x00e\x00\x04`F\x00t\x00F\x04\x00eDd\x00Fp\x04pd\x04pt@\x06dp@\x04wwwwwwp\x00@\x04\x04\x00w\x04\x00\x04gD@D\x010s1'\x133\x03#23#2337333333sssswFd\x00@D\x00e@`\x00d`F\x04GG@P\x06\x00\x00F\x00F\x06G@\x00Dt@\x05dF@$\x04R@d\x00\x04wwwegD\x00\x06@\x07@GwpGD`Vp\x00SS\x17\x13s33333333337777773sswwD\x00\x00\x00\x00\x04vv@GFT\x00\x00tdGFT@\x04t\x06pE\x04\x00Dg@@Fte@G\x05d\x00G@\x04egvVVB@d\x04\x00`wwD\x04\x06\x10g@\x031'1533333333333333333sswwt\x00\x00D@\x00\x04dd\x00\x04\x04F\x04FFGggfte`@@F\x00\x04vwgggwv\x00FF@\x04\x04efvddddD\x00@\x06@@Gw`\x00\x04@\x04`\x01\x17\x13\x00\x00\x00\x00\x00\x00\x00\x00\x00\x00\x01\x05\x00\x00\x00\x00\x00\x00\xe0\xad\x05\xfe"</t>
  </si>
  <si>
    <t>Confections</t>
  </si>
  <si>
    <t>Desserts, candies, and sweet breads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</si>
  <si>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x1130sW7ww\x04\x00\x00\x00\x00\x00\x00\x00``\x00\x02R\x00\x00\x14\x13\x13\x151\x17\x16\x03pp\x02\x12@\x16\x10u7\x16\x17cu\x065qrQ!q5qp\x1757\x16\x00\x00\x02R\x14\x00 p\x00\x00\x12Cagwww\x1733sqqw777w\x00\x00\x11\x11\x13\x130\x13\x13Wsw\x00\x00\x00\x00\x00\x00\x10\x00\x00P\x04\x00\x063\x11113\x10pPsC\x00@\x00\x00\x03\x07\x07aat3QCVSuqw1qw\x17\x16\x16qp`@vwgugpd%47\x17wwssWS\x17777SSs7\x113\x13\x11\x11\x11\x1111#Ww\x00\x00Cq \x06vwsgwwq\x111S\x13\x11wsw\x07pC\x12Sapqq\x17wsV7775cwqw7\x13tsW\x16w\x17\x07qw5cw\x00\x01gwGgwsu1373Ssq77\x17S\x11\x11110\x13\x13\x16\x13\x11\x12\x16057\x13P\x00wSGqw1\x117\x131q3\x17wwwpsGrQawww\x17wsRWWw5swqu7S1swq`'wgwww\x0465g7\x17su33qq575ssSw7\x13\x11\x12q\x13\x1101p\x13\x11\x11\x11\x13\x111g\x00sgwvw\x173\x111\x13\x13Q7wwww\x14pwv\x16wwwwqu7su7sW\x17wsW7W\x075wwVwwvww\x03ecWwgu3u573sqssS7sw11\x11\x1210\x13\x13\x13\x1011111q\x17pGvpwsSS13S\x131\x17wwwwcwqwqwwwwwsSW7wWww7wsS55Ssw7wwwwwaw\x167SW3S33\x13S\x1777S7\x13\x177\x12q\x13\x11\x1115!13\x10\x11!1\x17\x137\x007\x177wq11\x17\x111q\x13\x17wwww\x17w\x16wwwwwwwwwsSSw7wwwwwWs6Wwwwwwwg\x16\x06wtvs\x177\x17\x11s73SswqwwS\x11\x121\x03\x12\x11\x13\x13\x03q\x13\x13\x17\x113\x13\x140GvWg\x17\x17\x153\x13\x13\x1317wwwwvwww47wwwwwCuwwsWwwwww75u0sWwwwww`qww71sqs73S\x177\x17s\x13s77\x13\x11\x1311\x1305\x11\x13\x01S1\x13\x111sC\x07www113\x11q51S\x13wwww57wwwwwwwwwu7sqwwwwwwwww7wwgwwwww\x17\x06\x16\x17qs13s\x13\x173qsw775sw1\x03\x11\x13\x13\x1012\x13\x013\x07\x13\x111\x13\x13\x00\x06\x17'qs\x17\x1713\x13\x13\x11\x117wwwwwW\x17Swwwwww6Ruw\x177WwWwwRWSqqww56\x17w%5%ag\x1775531q7\x177qqsu7\x1311!\x01\x13\x13\x111\x13\x1511\x13\x13q1\x00\x00`Ag\x1111\x17\x111q11\x17wwwSSsw6SWw\x177su7RvwW7w7swwsgWwqwwwv\x16R\x065753\x13\x173q33Ssu7777s\x11\x13\x11\x13\x13\x110\x13\x12\x13\x03101\x13\x13\x17\x01\x07\x01'\x013S\x1311q1\x13\x111qw77w5qu7sRvWvRt7\x17\x17sw7wwsw7Scqwww\x07\x17w\x16SRsS1ss\x17\x13qq3qsw1qw71!\x13\x11\x11\x12\x110111\x03\x13\x13151`\x00vPw\x111qS\x13\x13\x13\x111\x17wwwqqcv7wvwSqss\x13aacGwWqwuwWwug\x07W\x17wcSa47G3S\x13\x17713\x1353ss\x13ssS\x11\x13\x11\x03\x11\x111\x11\x13\x01s\x11\x1513\x13\x13\x11 \x01%\x071q31q1q1\x13\x13wsWw7u7SCSswvuue7SW6\x177wswsw5w7w6wwwgv\x17Cqs3s1ss\x1353Su7q3S7\x13\x11\x11\x11\x01101!s\x10s\x13\x10q114\x10v\x12w\x13\x13SS\x13S\x13\x1115sussSSu7wwVwCRrSG445vwSuw7WwsW\x17w\x17\x17\x17\x17qpqg1q1s571s\x113\x13s3q7\x13\x11\x033\x13\x13\x111\x11\x111\x131!3\x13\x13\x13P0qe\x011111S\x13\x1111suswuwwst7w7\x177wu6sCqwsSww7Wsswwwwwwww\x16w6SS371ss\x13\x13\x13571\x13\x1313\x11\x11\x11!50\x1103\x103S\x13\x11\x1311!agss\x13Ss\x1311\x13S\x11wswwssqu7qwwwwwrSW464wwwwwsuwWwwwwwwww\x16W73\x17\x13\x17\x17\x17317\x131s13\x13\x133\x131\x13\x03\x131\x11\x131\x113\x173\x11S\x13qu7wqq1\x17\x11\x17\x17111\x17wwwwuw7qwwwwwwwv4wWswwwwwwsw7swwwwwwww7w\x171333sS\x13\x1313\x133\x1311\x11!w3\x131\x1014\x13s\x051\x0511qw7ww\x13\x13Sq3q111\x117wwwwswwwwwwwwwu5wwwWwwwwwwwwwwwwwwwwwwww3\x13q5573\x131113\x11\x10\x1011\x13w\x01q\x01\x13\x11111s13113ww\x17w1s\x13\x111\x13\x17\x17\x111\x17wwwwwwwsqwwwww7w7777ww7wwuwwwwwwwwwwsWwq13\x13\x133\x13s\x13\x13\x13\x111\x11\x01\x01\x11w3q`\x07q!0\x110S\x13\x17\x11C\x17\x117www\x13\x17\x13\x13\x17111q\x13\x17wwwwwwwwwwwwsWw7wwtw\x077wqsssuwwwwwwwwwwW73\x13\x1311751\x13\x101\x133\x11\x11\x11w\x01gp\x00\x07\x15\x13\x13\x131513\x13\x131\x17w7u111517\x13\x13\x13\x11\x17wwww7wwww555wsww\x17sw7usqwwwu7wwwwwwwwwswsS\x1311113s\x111\x10\x11\x111\x111q`ww\x00\x00r\x11\x11\x11\x13C7\x1111\x137qww51q\x137\x13\x10\x11q\x13\x17wwwwwwwu7www7wSSw5qw7wwwu7ww5wswwwwwwwwq3133\x13\x13\x13\x13\x11\x01\x01\x111\x111\x11gpwp\x00\x00\x00\x00\x03711\x013SS7\x13wss\x13\x13\x13\x13Q51611wwwwwwsqsusw7w777qs71w7Sssw7ww7wu7wwwwww73\x13\x11\x1113\x133\x13\x11\x11153S\x13ww44\x00\x00\x00\x00\x00\x01\x13\x111\x111!\x11qsWq1q113\x13\x17\x17S\x11wwwwwsu7wsw\x17qqqqq7\x07S\x17SW757\x17w77w\x177ww7wwwwq1s\x133\x13\x110\x13111\x113w7qwp\x13Sp\x00\x00\x00\x00\x03\x117\x13\x12\x13\x13\x13\x13\x177\x13q1\x13\x17\x171q1q17wwssW7w57\x17q7777\x17q353r1qsSswuwwwww7wwwwww3\x131\x13\x11\x11\x13\x10\x13\x13\x13\x17W\x171s44\x10\x11\x13\x13A\x00\x00\x04\x13q5151577S5\x13\x171q1\x17\x13Sw\x17ww7wW7uw\x177swwsSS3\x17\x17\x13S\x11\x17757\x175777wsqqswwwww13\x13\x1111\x11\x11\x111\x11s3sW\x13\x13S\x13\x13\x01\x11\x13C\x03Sc\x13\x13\x17\x131\x131q7\x133\x13\x113\x13151c\x11w7wSwws17\x1751!\x0111qqq1!\x133\x13\x131!\x13wwSswwwuswwww\x13131\x11\x00\x01\x01\x11\x1101\x17qs1\x10\x11\x11\x11\x11\x03\x111u%u1s\x111S\x03S7q551s\x171S\x13\x17\x153\x15wsw757SSqsS\x113\x13\x13\x1311\x01\x10\x11\x0111\x13\x13\x10\x13\x13w5sswsw\x17swwq\x13111\x11\x11\x13\x131\x13\x13q77\x13\x13\x13\x13\x011\x111\x13\x13ssq\x177\x13\x13\x13\x17\x13w\x13\x13\x13\x151s\x13S\x13sQ3SWwWw\x1371s\x13\x133\x13\x12\x11\x1111\x10\x11\x011\x11\x11\x11\x11\x13\x13\x031su7swwsWsws13\x13313\x1313\x10\x11\x17\x17\x171\x11\x11\x11\x13\x03\x11\x111557sq\x131!q17\x13q1537\x13q1q\x177\x111773\x13qs\x13\x1311\x11\x11\x11\x13\x03\x01\x01!\x01\x11\x11\x00\x10\x10\x10\x11\x11\x11\x1013q577u0wws\x13\x1111313\x13\x11113swS\x13\x01\x101\x110\x13\x13\x13\x17ww\x137\x17\x13\x13\x1111\x13Ss1q7\x13\x13\x10qq\x13\x111\x13Ww\x13q\x13\x11\x11\x01\x01\x10\x11\x01\x11\x111\x11\x13\x10\x00\x11\x11\x01\x01\x00\x00\x10\x11\x11!\x13\x13wwsw0sw\x13\x13\x113\x10\x13\x1113q11\x11q1\x11\x13\x13P1\x131p501w511q1q\x13\x1711\x11q\x13q1511!1q\x1511\x13s\x1310\x10\x10\x10\x01\x01\x10\x10\x10\x11\x10\x10\x11\x11\x00\x01\x11\x01\x01\x01\x01\x01\x01\x10\x11\x111sw5wW\x07q\x11\x13\x11\x01\x013\x13q31\x131\x10\x17\x101\x13\x13R\x11R\x13\x13\x13\x13\x13\x13\x17\x13\x13S\x03\x13\x1153s7\x117\x17\x13\x13\x13\x17\x13\x1311\x13\x1311\x01\x13\x11\x111\x13\x01!\x11\x11\x1011\x01!\x13\x10\x01\x10\x10\x10\x10\x10\x10\x11\x00\x01\x137\x17w7sqs\x13\x11\x11\x10\x10\x11\x17753533\x13\x13P\x10\x13\x11\x161\x13\x17551sS531151151q713\x13\x17\x17\x13\x11\x11\x11\x11\x11\x11\x10\x10\x11\x01\x01!\x01!\x11\x11\x01\x01\x01\x10\x11\x13\x11\x01\x01\x10\x01\x10\x11\x03q\x01\x12\x11\x01\x01\x11ssw7we1\x13\x10\x11\x03\x13qs\x1353513\x13\x13\x13\x17\x13\x13\x110s\x13\x031!3S\x13SS\x13\x13\x03S\x173q\x1555111\x13\x13\x13\x13\x13\x17\x01\x01\x10\x11\x11\x111\x11\x10\x10\x10\x10\x11\x01\x10\x10\x101\x10\x10\x11\x01\x105\x13\x10\x155\x01\x01\x127\x17Sww\x13w\x11\x110\x11\x13\x1313S3Ss1\x10\x13\x111\x01!7\x13\x1011\x13\x13\x173Q15!3S1qq\x17313\x13\x13\x13\x11\x11\x11\x11!\x131\x13\x01\x10\x10\x10\x10\x11\x01\x10\x10\x10\x00\x10\x11\x01\x10\x10\x13\x03\x00\x10\x13\x101\x13\x13\x13S\x10\x11\x13s7\x13SpRq1\x11\x1333\x13S3S3\x17\x13\x13\x17s\x073Q\x12\x151qrSSq\x111q3\x13Q503s1qs\x17\x17\x11111\x131\x10\x17R\x10\x12\x11\x01\x01\x11\x00\x10\x10\x10\x01\x10\x10\x00\x10\x11\x11!\x11\x11\x10\x10\x13\x17\x01p\x1001!\x0153swsqG\x13\x1311\x1131s5771\x111\x11q\x153\x113\x133\x1111\x03\x17\x13\x13\x11q3\x13\x17\x157\x17\x13qq111\x1311\x10\x1111\x13\x11\x10\x11\x10\x10\x11\x11\x01\x01\x10\x01\x00\x11\x01\x01\x01\x1110\x13\x17\x01\x01\x13\x13\x13\x11\x11\x11\x133\x17\x131ww211\x13\x10\x03\x13\x1313113s\x07\x13\x1101\x03\x11!53\x1711\x13\x13\x17\x171q%13517\x13\x13\x13\x13\x111\x11\x01\x01551\x01\x01\x01\x11\x01\x01\x10\x10\x10\x10\x01\x11\x01\x00\x10\x10\x11\x12\x10\x11\x011111\x01\x01\x01\x03\x12\x11\x11\x135\x171wu\x07\x11\x11\x10113\x131\x1371\x11q\x11\x03\x13\x1157\x17\x13A1\x07\x11!\x111111\x13SW\x13sSq11\x11\x03\x10\x10\x13S\x111!\x11\x10\x10\x10\x10\x11\x01\x01\x01\x01\x10\x00\x10\x11\x01\x01\x10\x11\x11\x011\x01\x01\x13\x01\x13\x11\x13\x11\x110\x101\x131s57ps1\x11\x13\x10\x111\x1311q\x13\x11s\x17\x153\x13\x13\x13\x131s\x137\x13\x12\x17\x13SS\x12\x131q\x1753S\x13\x13\x11\x11\x11\x03\x11!\x11\x13\x01\x01\x11\x01\x10\x10\x10\x10\x11\x10\x11\x10\x10\x01\x10\x10\x13\x1011\x01\x11\x11\x01\x12\x10\x10\x10\x12\x10\x13\x11\x03\x113\x177sw\x07q1\x11\x113\x13\x010\x13\x13\x11\x03\x1111\x011111\x1151q51q511\x115\x17\x13s\x17\x171sw3\x01\x011\x13\x13\x03\x11\x11\x10\x10\x10\x13\x01\x03\x01\x12\x11\x01\x01\x01\x10\x10\x11\x01\x03\x10\x10\x10\x10\x10\x10\x11\x11\x01!\x11\x111!\x11\x03\x11s\x13\x17\x17\x12w103\x11!\x01\x0111s\x17\x13\x11\x13\x17\x01a`\x173s53\x13113\x17\x13\x03S751s3\x17qs\x11\x111\x13\x01\x111\x03\x03\x01\x01\x01\x10\x13\x11\x11\x01\x10\x10\x11\x13\x00\x10\x10\x111\x111\x11\x01\x00\x11\x01\x00\x10\x11\x01\x01\x01\x13\x10\x1131qswpwwWu1\x11\x11\x13\x01\x17\x111pp`pp\x00\x05 \x01\x01s\x171SSQs\x11q51s\x17\x17Ws7\x171\x03\x13\x01\x10\x11\x01\x11\x111\x11\x10\x11\x11\x01\x03\x10\x13\x11\x01\x010\x00\x01\x01\x10\x10\x12\x10\x10\x11\x00\x10\x11\x01\x10\x10\x11\x00\x10\x13\x11\x11\x13\x1351wWw7sw\x13\x13\x11\x117\x13\x11wwwww\x16pSG%51s\x13\x13171\x13SS\x17\x13s1wS1\x13Q\x01\x11\x01\x01\x11\x01\x01\x00\x10\x11\x01\x011\x10\x13\x10\x10\x11\x01\x11\x01\x01\x10\x13\x13\x11\x10\x10\x00\x10\x10\x01\x10\x10\x10\x01\x11\x01\x00#\x00\x111\x13w\x13p7wwwwww7wppw%wwwa\x0640Rw555571sq7\x13q7\x17w11\x0113\x13\x10\x11\x10\x10\x11\x11\x111\x01\x13\x11\x10\x11\x10\x111\x01\x17\x00\x10\x11\x01\x01\x01\x10\x11\x01\x01\x00\x10\x10\x01\x01\x01\x00\x00\x11\x03\x13q\x01\x13s\x13\x17\x17wpwsuuwWwwwww6wv\x10qwu sSsq1qw5557\x1717\x13\x13\x10\x13\x01\x11\x11\x01\x10\x01\x01\x01\x01\x10\x101\x10\x10\x11\x01\x01\x10\x10\x10s\x111\x10\x11\x10\x11\x01\x00\x10\x10\x01\x01\x01\x01\x13\x01\x03\x110\x11\x0730\x1317sw\x07wtwsw47Ww%wwwww\x07vp6W\x177u757\x13S\x13sSs\x17\x13s\x11\x011\x13\x03\x017u1\x10\x11\x10\x11\x11\x10\x11\x11\x01\x10\x10\x11\x11\x11q\x01\x00\x01\x01\x01\x10\x11\x11\x01\x01\x01\x00\x10\x11\x01\x111\x12\x11\x003\x13\x11\x01\x13\x11\x17\x17qwsuwwwSwwwgvwgwpw\x16Ssqq7\x17\x13Sw7qqq53\x11\x131\x110\x11\x11\x13\x137wQ\x00\x11\x01\x01\x11\x00\x10\x10\x11\x01\x01\x01\x013\x11\x11\x10\x10\x10\x11\x01\x01\x00\x11\x00\x10\x10\x10\x10\x10\x12\x11\x01\x10\x01\x10\x10\x10\x11\x03757wwwwwWwwwwwwwwwppw5577ssw51qw773\x1111\x10\x17\x110\x01\x01\x10\x11\x13s1\x00\x10\x11\x01\x11\x01\x01\x00\x10\x10\x11\x10\x11\x01\x01\x01\x01\x01\x10\x10\x10\x11\x00\x11\x101\x10\x10\x11\x11\x01\x10\x01\x10\x01!\x10\x101\x177u'wswwsWwgvwwwwwpRS\x137\x17\x1757\x13\x17\x1773Sqq3\x11\x1313\x11\x01\x11\x11\x0111\x03Wq\x00\x10\x10\x10\x10\x10\x11\x00\x11\x01\x01p\x11\x10\x10\x11\x01\x00\x10\x10\x10\x11\x10\x00\x11\x01\x01\x00\x10\x10\x01\x11\x01\x11\x11\x01\x00\x103S\x17wutwwwwSww\x17%pwww%1qSssssqswSWqssQ1\x11\x11\x01\x13\x10\x10\x01\x11\x01\x03\x1013q\x01\x10\x10\x10\x01\x00\x11\x00\x10\x101\x01\x01\x01\x00\x10\x01\x01\x01\x01\x01\x01\x111\x11\x10\x11\x01\x01\x11!\x10\x01\x01\x13\x11\x11\x111#ww7Wwuwwww\x04rW\x07Ce1q77\x17qsu557v77\x17\x133\x13\x13\x11\x11\x01\x11\x11\x010\x11\x11\x13\x10\x11\x130\x10\x10\x11\x00\x10\x01\x10\x11\x01\x11\x01\x01\x01\x10\x11\x10\x10\x11\x11\x10\x10\x13\x010\x11\x01\x10\x10\x01\x10\x11\x11\x10\x11\x10\x13\x13\x01\x17Sww7wwww\x17%\x075 qwSC\x13SSs\x175\x13swpquss1\x11\x11\x11\x13\x01\x11\x01\x01\x11\x01\x101\x01\x13\x10\x10\x13\x11\x01\x00\x11\x01\x10\x01\x10\x11\x03\x10\x01\x01\x01\x00\x11\x01\x100\x11\x110\x11\x01\x10\x11\x01\x01\x10\x01\x01\x01\x01\x10\x11\x10\x10\x10q7\x17wwwww\x17\x04r\x07BWv46q%151qswWW\x07ssu1\x111111\x10\x10\x11\x10\x10\x11\x01\x10\x13\x01\x01\x11\x01\x01\x11\x01\x10\x11\x01\x13\x01\x10\x11\x01\x10\x10\x10\x01\x01\x11\x01\x11\x101\x01\x10\x11\x01\x10\x11\x01\x01\x13\x13\x10\x10\x01\x01\x01\x11\x13\x11qwquwu5w\x075\x12u4qww\x07S\x17Sw7\x17sw7sSWww1\x111\x13\x131\x01\x01\x01\x01\x01\x10\x11\x01\x11\x10\x01\x10\x10\x10\x10\x01\x01\x01\x01\x11\x01\x01\x10\x00\x10\x10\x10\x10\x10\x10\x10\x11\x01\x11\x01\x01\x10\x01\x10\x10\x10\x11\x13\x13\x01\x10\x10\x11\x01\x0101wwsCwww\x07BacC\x06\x16\x17pvrqqwwwwwwg7sqq1\x13\x11\x11\x13\x11\x01\x01\x10\x10\x01\x01\x11\x01\x11\x10\x11\x01\x011\x01\x10\x10\x10\x10\x10\x10\x11\x10\x11\x01\x11\x01\x01\x11\x01\x01\x10\x10\x10\x10\x11\x10\x11\x01\x10\x10\x11\x11\x10\x101\x01\x10\x12\x11w\x17wwuwww\x12uRWwwww\x0755vwwwwwwqsW5ss\x13\x11\x10\x12\x11\x10\x10\x10\x11\x01\x11\x11\x00\x11\x01\x01\x00\x10\x10\x11\x10\x01\x01\x11\x01\x10\x10\x10\x01\x00\x10\x10\x11\x11\x01\x01\x10\x11\x01\x01\x01\x00\x11\x01\x10\x01\x03\x10\x11\x01\x01\x00\x11!\x11\x17swwwwwwWac'wwwwwwVwsWwwwwwwu7w5511\x00\x11\x11\x01\x10\x11\x00\x11\x00\x10\x11\x10\x10\x11\x11\x00\x11\x10\x10\x11\x11\x00\x11\x00\x10\x11\x01\x01\x01\x01\x10\x10\x11\x11\x01\x10\x11\x101\x11\x10\x10\x107\x17\x13\x10\x11\x13\x11\x10\x11\x10s\x13SwqquwwRWPwwwwwsswwswwwwwwswsw3\x13\x10\x111!\x13\x01\x00\x11\x00\x11\x01\x00\x01\x01\x00\x10\x11\x01\x01\x01\x10\x10\x11\x10\x11\x01\x01\x10\x01\x01\x11\x01\x01\x01\x010\x13\x12\x11\x01a\x01\x01!q0\x11\x01\x01\x01\x01\x01\x1011qwqwww\x17\x17'ww'wwwwtwwwwwwwwwww\x1757S1\x01\x01\x01\x12\x11\x10\x11\x01\x11\x01\x01\x11\x01\x01\x11\x01\x01\x01\x01\x01\x01\x01\x00\x01\x01\x01\x00\x10\x10\x10\x01\x11\x01\x10\x10\x11\x01\x11\x011\x13q1\x15%\x11\x01\x10\x10\x10\x13\x10\x11\x111\x03\x17wRW7wwPwvWwwwwwwwwwwwwwwww7sq7\x13\x13\x10\x17\x11\x10\x01\x00\x11\x01\x11\x10\x10\x10\x10\x00\x10\x10\x10\x11\x10\x10\x10\x110\x10\x10\x11\x01\x01\x01\x11\x01\x10\x10\x11\x01\x11\x01\x13\x13\x11\x11\x17\x03\x13\x03\x10\x11\x01\x01\x01\x01\x10\x10\x101u7wwWwww'57wwwww7wwwwwwwwww57Sq5q\x011!\x01\x11\x01\x10\x11\x01\x01\x01\x01\x00\x11\x10\x11\x01\x10\x00\x10\x11\x11\x01\x11\x01\x00\x00\x10\x11\x10\x11\x01\x10\x10\x10\x1010\x10\x11!!54\x11\x01\x10\x11\x01\x11\x11!\x11\x13\x157u7SwSWvWCGwwwwwWwwwwwwwwww7\x133\x13\x13555\x13\x10\x00\x11\x01\x0111\x10\x10\x11\x00\x01\x01\x01\x01\x11\x01\x10\x01\x10\x10\x10\x03\x11\x01\x10\x11\x01\x10\x11\x01\x01\x11\x10\x115!\x11S\x11\x13p\x11\x01\x10\x10\x01\x01\x110\x113\x17wWwwww57t7wwwwwsw77wwwwwwwWqq1ws\x173\x101\x11\x01\x01\x10\x11\x01\x11\x01\x01\x11\x10\x10\x11\x10\x10\x10\x11\x10\x111\x11Www7\x01\x10\x11\x01\x01\x10\x01\x01\x0111a56\x11\x13\x050\x10\x11\x10\x10\x11\x01\x03\x17\x01w7wwwwCG\x03Ag6\x17Ww'Wwwwwwwwwwss\x13\x131\x117\x151\x111\x11\x10\x11\x10\x11\x01\x10\x10\x10\x111\x01\x01\x01\x11\x01\x01\x03\x01\x07sw7w\x10\x11\x01\x10\x10\x11\x10\x111\x11S\x13S\x1165\x13\x01q\x01\x01s\x10\x111q7wWwwwwt746uerw7Wswwwwwwwww77\x13\x10\x111\x17\x13\x10\x105\x01\x01\x01\x01\x10\x11\x011\x07\x10\x10\x11\x10\x11\x00\x10\x13\x11\x11w7wWs\x13\x00\x01\x01\x11\x01\x011\x01!3\x17\x13C\x11\x117\x17!ps\x11\x01\x13\x13\x13\x17ww\x17www\x03AAasswvwswwwwwwwwwwwwq11\x03\x03\x1011\x13\x17ss\x01\x01\x01\x11\x0111\x11\x01\x01\x10\x11\x01\x01\x01\x017sw'\x17\x011\x10\x10\x00\x10\x11\x011\x13\x11\x03q5\x03\x17\x011S\x13\x15!\x11\x011\x12uwwwWww46!agVu5wwwwwwwwwwwwqssS\x13\x11\x151\x10\x11\x077wu7\x13\x1011\x17wq1\x10\x11\x01\x10\x11\x11\x10su!qs\x10\x10\x13q1\x01\x01\x11\x03\x11\x01q\x01\x13\x1411S\x11q3\x13\x01\x10\x13\x1177wwwwwAaRPqcRw7wwwwwwwwwwwww110\x10s\x01\x03\x10\x13Q3S\x175\x11\x11\x1053\x17\x17\x01p\x10\x10\x10\x01\x01\x17\x13Ssq\x01\x1157u\x10\x10\x10\x11\x10\x17\x13\x11\x03S\x17\x13\x010\x11\x10\x11\x10\x11\x10\x13WwWwwww!a\x02RwwwwwwwwwwwwwwwwssWsQ1\x11\x11\x11\x01\x10\x13\x153S\x170\x105\x13\x01\x011\x13\x11\x11\x01\x01\x11w'w7wq\x01\x12\x11%77\x13\x01\x01\x030\x11\x03\x17\x13\x1151\x11\x13\x07\x11!\x0117wWwwwwwRPu4wwwwwwwwwwwwwwwwwW3\x137\x17s\x01\x01\x12\x11\x01\x03\x155\x12\x131\x13A\x110\x17\x11!%\x11\x12\x17\x13Q7sS\x13\x12\x111\x110Sww\x175\x11\x01\x01!1p\x10\x13\x03\x01\x11!\x17\x11\x01\x017wsWwww\x02RvsGwwwwwwww7wwwwwww7qq\x131u1\x12\x11\x011\x111\x12\x17\x11R\x111!Q1%\x11\x13\x03\x11\x12Q4\x11ww\x01\x11\x10\x101\x13\x10\x13Sq\x12\x101\x11qR\x13\x13\x10\x11\x10\x11\x101q3\x13WsWwwwwu4st7ww7wswwwwwwwwwww7\x177553\x10\x11\x10\x10\x10\x12\x10q\x11\x03\x11\x10\x11\x113\x11\x13\x12\x11\x11\x03\x011\x03\x12\x1311\x01\x01\x01\x10\x10S51\x12\x11\x13\x10\x12\x13\x11\x11\x10\x11\x01\x01\x10\x13S\x13\x11\x117www55wvsuwwwwwwwwwwwwwwwwwwws\x13\x13\x130S\x11\x01\x11\x011\x13\x11!1\x01!\x101%\x101\x01\x11\x015\x17\x10\x10\x11\x11\x01\x00\x11\x01\x11\x011\x13Q1q\x110\x151\x110\x12\x11\x10\x11\x01\x01\x011\x13\x01%wwwWww7stwcGwwwwwwswwwwwwwww7wq11S\x01\x01\x13\x011\x111!\x11\x011\x111\x11\x111\x01\x11\x017\x0105\x13\x10\x10\x11\x11\x07\x11\x03\x11\x0101\x03\x13\x16\x17\x13\x12\x10\x13\x11\x01\x01\x01\x10\x10\x13\x13\x01\x11\x13wwwwWwwuw7W7wswwwswwwwwwwwww\x17sS\x10\x13\x1110\x10\x11\x01!\x05\x13\x03\x10\x11!\x01!0\x11\x10\x10wqs\x11\x12\x10s\x11\x01\x01\x101\x10\x110\x11\x13\x10\x1111!\x11\x13\x10\x11\x12\x10\x10\x11\x03\x11\x01\x12\x10qwwwww\x17WwcW'Wwwwswwww7wwwwwwwwwwq11q\x01\x11\x101\x11\x13\x151\x01\x01\x11\x11\x11\x01\x10\x117sS\x11q!\x17q\x01\x10\x01\x01\x17\x01\x01\x11\x100\x13\x12\x11\x11\x11!0\x11\x01\x01\x11\x17\x01u!\x111\x13\x13wwwwwww7WrW'wwwwwwwwwwwwwwwwsw71\x12\x1751\x01\x01\x0100\x13\x051\x13\x03\x01!\x13\x01ww\x17\x17\x13\x03\x11\x03\x10\x11\x01\x11\x13\x13q\x10\x01\x01\x11\x11\x01\x1100\x11\x01\x100\x10\x10s\x17\x13\x11!\x11sWwwwwwwwW'u5ww7swww77swwwwwwwswSS\x11qqp\x10\x11\x10\x11\x11\x01\x13\x13\x01\x111\x11\x01\x13ww\x13\x11q\x11\x03Wq0\x10\x10\x10\x11\x13\x01\x11\x10\x10\x10\x11\x10\x11\x11\x01\x13\x01\x11\x111\x01sqq\x10\x13\x177wwwwwwwrW'cSwwwsw7wwwwwwwsw7qw77\x13Ss\x13Q\x00\x11\x01\x011\x01\x011\x01\x03\x01\x10\x17w7\x171\x12\x11\x1070SQ\x01\x11\x01\x01\x13\x12\x11\x01\x11\x01\x01\x01\x01\x10\x11\x10\x12\x10\x13\x11\x1717101wwwwwwuwu5W\x17www7wwww7wwwwwwwwsww\x13\x13w\x17\x13\x13\x11\x01\x10\x11\x001\x11\x01\x13\x11\x11\x01wsS1\x07\x11R\x11wq12\x10\x10\x10\x11\x01\x01\x10\x10\x10\x10\x10\x10\x101\x01\x01\x01\x11\x01Cq\x13qsS\x13wwwwwwww'cswsw7w77w7wswwswwwwsWw11q1%50\x11\x01\x10\x11\x110\x13\x01\x10\x107w\x171\x151!!\x1751\x145\x11!\x110\x10\x13\x13\x11\x01\x10\x10\x11\x11\x10\x11\x13\x11!13\x100\x13q1\x17wwwwwwwwW\x17wwwww7wswwwwwwwssssw7wq01q\x13\x03\x17\x10\x11\x01\x10\x10\x11\x01\x10\x01\x01w\x171R\x13\x11\x11\x13\x17s\x12\x13\x11!\x12\x10\x11\x11\x10\x100\x11\x01\x11\x01\x01\x01\x01\x01\x01\x10P\x151S\x017q7wwwwwwwwswwwww7ssw7wswwwwwwwww3wwS\x13\x13\x11\x1111!\x10\x01\x01\x01\x10\x11\x10\x11wqs\x11101\x10\x171\x11\x01\x07\x17\x11q\x12\x10\x11\x01\x11\x100\x101\x10\x11\x10\x11\x10\x111!\x13\x13\x17\x13\x13wwwwwwwwwwwwww7w7w7wswsw77w7777\x17ww115\x03\x07\x10SQ\x01\x11\x01\x10\x11\x01\x01\x07s\x12\x11!\x01\x01\x10\x01r\x11\x01\x13\x13\x13\x03\x11%\x13\x10\x10\x10\x01\x11\x13\x12\x110\x13\x10\x13\x01\x01\x11!7\x13\x13wwwwwwwwwwwwwwwwsssW7wswwww7wwww7www\x11!1\x1110\x10q\x10\x11\x01\x10\x10\x117\x11!\x10\x11\x10\x11\x017q\x10\x10\x145%5!\x110q1\x11\x13\x12q\x01\x11\x01\x11\x01\x10\x12\x110\x11175wwwwwswwwwwwwww77w\x177swwqssww\x17777qwww1\x13W7sS\x13\x105\x10\x11\x01\x11\x01q1\x11\x01\x10\x01\x10\x10sW\x01111\x13\x13\x12\x13\x111R\x12\x10Q\x11\x11\x01\x11\x10\x10\x11\x11\x10\x13W\x11\x157wwwwwwwswwwwwwwwsssCw7swwwswcwssswwww11sW551\x03\x11!\x10\x10\x170\x10\x11\x10\x11\x10\x01\x11w1q\x03RS\x141QpsR\x11\x11\x13\x12\x101\x10\x12\x11\x13\x01\x01sW773wwwww7wwwwwwwwwwsw\x1755wwwwsW7sw77w7\x17ww1\x11wws\x175551\x11!\x11\x01\x11\x01\x00\x11\x00\x111\x07w505\x13\x10\x13\x13\x13\x13\x11\x1100\x10\x11\x13\x1015\x12\x14\x13\x13\x173usWwwwwwwswwwwwwwww5ssswwwwwwwwwqsssw1wwqss51sSq0p0\x11\x101\x00\x10\x11\x10\x11\x10P1qR\x17\x11!51p7\x03\x13\x03\x11\x11\x13\x13\x10S\x14\x10511a\x13qS1swwww7wwwwwwwwwwwsw'77\x07wwwwqwws7\x177ww\x17ww1\x17sw\x151sS\x17\x11\x01\x01\x10\x11\x01\x01\x01\x03\x011\x13w1\x11!\x17\x13\x12\x13\x11\x11\x01\x10\x12\x12\x10\x10\x11!\x13\x17\x13SS\x17131swwsw7wswwsw7wwwwww\x07SW545ww7wqqwRsswwwwww1S\x171sW51s\x12\x10\x11\x01\x10\x101\x11\x10\x13A\x07\x17\x03\x17\x01\x10q\x1101\x10\x11\x11\x111\x11!\x12Sqw557\x17\x11wwwwwwsSww7wwwwwwwwsw77'7747uwwwqsswwwwwwww1sS\x177\x17555\x130\x10\x01\x11\x100\x13\x10\x13\x11!\x11\x01\x13\x03\x13\x03\x01\x10\x11\x01\x03\x01\x01\x01\x1157\x13qw7qq7www7w7wwwwwwwwwwwwwwpwsSCesw\x167SW\x167\x177wwwwwwww17qswSSSsQ1q\x01\x01\x01\x11\x011\x07\x11\x12\x110\x11\x10\x11\x11\x01\x10\x10\x11\x11\x13\x100qqwSqw\x173Swwwwww777wwwswwwwwww7\x07\x16s52wwqAw7\x17'7wwwwwwwwww\x113SSsq7\x157\x17\x17w\x11\x11\x03\x11\x01\x110\x110\x1101\x01\x01\x10sq\x10\x12\x101\x13\x13\x13\x1357sw\x177wswwswwwsww7wwwwwswwsssv3SSQw0\x11PsSswwwwwwwwwws\x157557Ssqsq77\x07\x10\x13\x100\x13\x01\x13\x10\x11\x01\x10\x103qw51qwW\x16\x1553SW7w\x177wsswsswwswww7wwwww7w451r7'w54\x16\x171swwwwwwwwwwwwsSSsSqw\x17\x17\x17Sw110\x17\x115\x13\x05\x03\x10\x11\x01\x17WWsSSSq713\x13W73q1wwwwwwwwswwww7wwswwwwws67557swu57\x167wwwwwwwwwwwwq17qqwq7575sSC\x07\x12\x17\x03\x03Sq\x03\x107w77\x177577w\x17\x11q3\x13\x17Rwww7ww77swwwswwwwwww7wwwqpscW502RV77wwwwwwwwwwwwwwQ77swqw53W51qqqu57\x1757SqsSwSWw\x17\x13qs\x13\x11qcqwsww77wwwww7wwwwwww7ww7ww7%7#cSS517wwwwwwwwwwwwwwssSSu1w\x177SwsW\x17ws\x13sSqsSu7\x157\x177357qsSqpgRBGwswww7sw7wwwsw7wwwww7www7\x12qw7%!cwwwwwwwwwwwwwwwwuwsw7w1sQ7\x1757w7\x145u7\x17\x177\x13\x17757SWS131ss\x00\x10$\x10sCwsswwwww7w7wwww7ww7wwwww7\x12\x10\x10\x12\x177wwwwwwwwwwwwwwwwsgwSSs\x17\x13\x13qsSqww\x13w3575qqw\x17\x17\x177s1\x13\x10\x017\x10\x00\x00\x10\x00t4w5wsw7sww7wwswwwwwwww7wwwssswwwwwwwwwwwwwwwwwwsG\x17W77\x17pqu7\x17577\x11usWSqssw\x13ss5551!at!0\x00\x00\x00\x00\x16\x017sqw7ww7wwwswwww7wwwwwwwwwwwswwwwwwwwwwwwwwwwuw4rwusqw\x07\x02SqsSSs7\x173qsSu1qqusss\x17\x17\x0654q\x00\x00B\x10qbG677cswssssww7www7wswww7w7wwpwwwwwwwwwwwwwwwwswSWwwwwpsS\x17\x17\x1777\x17SsW\x1757\x13w773517\x00pqBS`\x00\x00\x01\x06\x16\x15\x03w\x17qw7swwwwssw7www7wsw7wwwws\x07wwwwwwwwwwwwwwwwwwvqwwwwwP@`1!1qw7qs1\x13\x17wq11\x10\x1041\x074t54\x10A\x06\x10awrvSccqw7\x17777\x16w7w7wwwwwwww7w7w\x01swwwwwww7wwwwwwwwwqgwwwww'7\x17\x07Wg\x13\x17sw1\x10`\x13\x13\x137\x17cCC@4w7vwa qa\x00pwW7\x13\x177qwcugRqsSwwswwsw7w7w7wpvwswwwwwwwwwwwwwwwww\x17wwwwwRVw\x02\x07Sg151\x16w\x16`r\x14ww\x14\x07t4\x03wgwwt\x16v\x16pww7gwarr3w7777swwwwswwww7W7w7\x07aswwwwwwwwwwwwwwwwwwwwwwwwwsWu'wqrS\x17p\x16q\x07usugcrSw4wwwwru4w\x12wvwwp7\x01wW\x13sssR5#swSwswsrwsSSww\x175wswsww7wwwwwwwsw7wwwwwwwqwarWwwwv\x07\x07ppwvwws\x14wV\x10Gwwww Sg\x10ewwwwpP3\x0327Cppsw5ws67wsww46wvp\x00vw7wwwwwwwwwwwwww\x17wwww7wwwwAv\x14'pwgw0pw\x07\x07swgwC\x067'\x07wwwwQ$\x167\x03vwWwrwe0\x17\x035777\x12\x12Swqp7t7\x17sSR\x13\x17\x00\x01\x07swswwwwwww7wwwwwwwwwWwwww6\x01!GwwSW@\x07\x05%%ww\x17v4\x10PP\x03Cw\x07\x17`\x12\x14\x05\x05qw'\x03P\x01\x00\x06\x0043\x03\x03\x005567\x167u7wcGv7vp\x07\x00\x03u'7sw7w7swww77wwwwwwwwwwwa\x04\x00\x03\x07\x07'c\x01\x00\x00\x00\x07%\x04v\x17\x00\x02\x00\x00\x07t\x10wg\x01`\x02\x10\x066\x00SG \x00\x02\x01\x00c\x04407\x02\x00qpw\x07\x12u%57\x03\x17\x07\x16\x10\x00\x07swwwwwwwwwwwwwwwwwwwwwww\x10\x10s\x00\x16u%\x054\x06\x000\x10CRC\x01pPp\x16\x12W\x03g`\x10\x00\x00P\x00'\x14\x17pC@\x14\x01@\x07QCppP\x01C\x167@pw\x03rsCvppp\x00\x01Cw577wwwwwsw7sw\x17\x17wwwwwwwwwwww\x05 wrR\x10\x14\x06\x07\x07awg\x07\x03\x05 @6W\x17\x17w\x16\x10\x01$\x15cg\x077\x14#\x00\x02\x10rpRW \x02\x00w\x070p\x07pqcp\x10\x10\x07\x07`\x00 Sgwwswsswwww\x17www\x07wwwwwwwwwwwwS\x07\x07u`!\x01\x10qv\x17\x16waaS\x14\x17'vpwag\x07\x17'\x16\x10pvqPp\x14%%rW%pP\x07@p\x0440\x07\x07\x16\x16wgwp\x10p\x01g\x17777swwsw7qgwwqqqw\x17wwwWwSWwwwRRR\x10P``\x16qaap\x10R\x04!cW\x07\x17p\x10\x104rWwwwq\x06\x07\x01a\x07wwww% p0pwp\x00qaawwwww\x07\x07psswwwwwwwww77wwwwwqwwwwwww\x07\x07wwwww\x07\x07\x17\x17wwwwwwsW5wwwwwwww5wwwwww\x17w\x07wwwwwRWw\x044\x00\x00\x00\x00\x00\x00\x00\x00\x00\x00\x01\x05\x00\x00\x00\x00\x00\x00\xe1\xad\x05\xfe"</t>
  </si>
  <si>
    <t>Dairy Products</t>
  </si>
  <si>
    <t>Cheeses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</si>
  <si>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wwwwWswW7w7swwwWwwwwwwwwwwwwwwwwwwwwwwwwwwwwwwwwwwwwwwwwwwwwwww\x1744qat6\x175psSCeqqsw#W\x00\x00wwww7ww7ww7e7wusw\x17w7Su7wwwwwwwwwwwwwwwwwwwwwtvW%!\x03\x06\x02\x06\x04$4wwwwwwwwwwwwsWw7St6\x17\x05%42\x166\x17\x07W\'wwwswwww7wwwwwwuwuwwsW7wwwwwwwwwwwwwwwwwwww%$\x14\x12\x10\x00\x00@`@\x04\x00\x00\x00\x00\x00\x04\x06\x16wwwwwww\x17wcSG6\x17Spw5\'WwWww7Wwwwwswwsuw\x17qw\x17qssswqwwwwwwwwwwwwwwwwwwwww\x12pRC\x02\x00@\x06\x04 \x00\x00\x00\x00\x00\x00\x00\x00\x00\x00\x00\x00\x00wwwwwwqwgsqr7\x07pRprqsW5gswssWwWsWw7wwwwwwuwSwwwwwwwwwwwwwwwwwwwRQ\x07e\x02A\x00@`\x06\x00\x00\x00\x00\x00\x00\x00\x00\x00\x00\x00\x00\x00\x00\x00\x00\x00\x00\x07wwwwqqugWWs\x077\x17\x17\x07g4sqwwwwwwsWwwwswwwwwwwwwwwwwwwwwwwwwwwwwwwwga\x07A B\x00\x00\x00\x00\x00\x04\x00\x00\x00\x00\x00\x00\x00\x00\x00\x00\x00\x00\x00\x00\x00\x00\x00wwwww7scpu5%%asWsuv\x17sWwsWww7WwwwSqsW7wwwwwwwwwwwwwwwwwwV\x16\x00\x00\x00\x16p\x06\x04\x00@\x04\x00@\x00\x00\x00\x00\x00\x00\x00\x00\x00\x00\x00\x00\x00\x00\x00\x00\x00\x00\x00\x00\x07wwww\x17ww7vww7erWrswwwwwswwwsW5swwwwwwwwwwwwwwwwwwwwwvSawwwwe\x00`\x00\x00\x00\x00\x00\x00@@\x00\x00\x00\x00\x00\x00\x00\x00\x00\x00\x00\x00\x00\x00\x00\x00\x00\x00\x00\x07wwwwW7vqqpu7wwWuswswwwwwwwwwwwwwwwwwwwwwwwwwwwwwww\x17%wwwwqww\x04\x00@\x00\x02\x00\x00\x02\x02\x00@\x04\x00\x00\x00\x00\x00\x00\x00\x00\x00\x00\x00\x00\x00\x00\x00\x00\x00\x00www7WuwwwrqqwssWwwwwwwwwwwwwwwwwwwwwwwwwwwwwwwwwVu7wWgwV\x00$qB\x00`@@@@@@\x00\x00\x00\x00\x00\x00\x00\x00\x00\x00\x00\x00\x00\x00\x00\x00\x00\x00\x00\x00\x00wwwwssppuggwtw\'wwwwwwwwwwwwwwwwwwwwwwwwwwwwwwWW%6Ww\'uw\x00\x00\x01d%\x04\x00\x00\x00\x00\x00\x00\x00\x00\x00\x00\x00\x00\x00\x00\x00\x00\x00\x00\x00\x00\x00\x00\x00\x00\x00\x00\x00\x00\x00ww77ug7sqsSw5wwwwwwwwwwwwwwwwwwwwwwwwwwwwwwV7cWaggWwwp\x00\x00\x02P \x00\x00\x00\x00\x00\x00\x00\x00\x00\x00\x00\x00\x00\x00\x00\x00\x00\x00\x00\x00\x00\x00\x00\x00\x00\x00\x00\x00\x00\x07wwwwqt4wwwSRqwwwwwwwwwwwwwwwwwwwwwwwwwwwww7CWcW7Wag\x06\x16R\x00u`@\x00\x00\x00\x00\x00\x00\x00\x00\x00@ \x00\x00\x00\x00\x00\x00\x00\x00\x00\x00\x00\x00\x00\x00\x00\x00\x00\x00\x00\x07wuswsw\x16\x17wguwwwwwwwwwwwwwwwwwwwwwwwwwwwwwvSt5t4wpwu!a%p\x03CBF\x04\x00\x00@\x04\x00\x00\x00\x00@@\x04\x00\x04\x00\x00\x00\x00\x00\x00\x00\x00\x00\x00\x00\x00\x00\x00\x00\x00Gsw4ucwpqsswwwwwwwwwwwwwwwwwwwwwwwwwwwwwQaCBCe%\'wwV\x14\x00\x07@4\x00\x00B\x04\x00\x00\x00\x00\x00\x00\x00\x00\x00 \x02\x00\x02@@\x00\x00\x00\x00\x00\x00\x00\x00\x00\x00\x00\x00\x00\x03wuw75awwwVwwwwwwwwwwwwwwwwwwwwwwwwwwwv\x1664\'\x07\x16RVwWwwwwwp\x00\x00\x00\x00BR\x00\x00\x00@\x00\x00\x00\x04\x00@@\x04\x02\x00@\x00\x00\x00\x00\x00\x00\x00\x00\x00\x00\x00\x00\x00\x07ssRV\x17\'\x16\x17sSwwwwwwwwwwwwwwwwwwwwwwwwww\x17uAC@VAg\x01G\x07www45v\x10\x00\x00\x00\x00\x04u$@\x00@\x00@\x00\x00\x00\x00\x00\x00B\x04$\x00\x00\x00\x00\x00\x00\x00\x00\x00\x00\x00\x00\x00wVwsaWwrWwwwwwwwwwwwwwwwwwwwwwwwwwwwpsc@p1g\x04p% \x07wur\x02\x17%\x07\x06\x00\x00\x00\x06R\x06\x00\x04\x00\x04\x00@@\x04\x00@\x00\x00\x00@\x00@\x00\x00\x00\x00\x00\x00\x00\x00\x00\x00\x07sR5647\x177\x17wwwwwwwwwwwwwwwwwwwwwwwwwwg\x05\x04%\x07F\x01C\x04\x00@CCBuq\x00PrQ\x00\x00\x00\x00\x04p\x04\x00\x00\x00\x00\x00\x00\x00\x00\x00@@\x00 \x00\x00\x00\x00\x00\x00\x00\x00\x00\x00\x00\x00\x00wwWCStwGgwwwwwwwwwwwwwwwwwwwwwwwww\x07\x10rCRt!$ BB\x00$\x00ABp`\x03\x00RG4\x00\x00\x00\x00B\x00\x00\x00\x00\x00\x00\x00\x00\x00\x00\x00@@@\x00\x04\x00\x00\x00\x00\x00\x00\x00\x00\x00\x00\x07qr56SqsSwwwwwwwwwwwwwwwwwwwwwwww\x17tw\x044%\x01\x04\x10@\x00\x04\x04\x00C`t\x04\x14\x00a%0Ca \x00\x00\x00@d\x00\x00\x00\x00\x00\x00\x00\x00\x00\x00\x00\x04\x04\x00$\x04\x00\x00\x00\x00\x00\x00\x00\x00\x01vwRSwwwwwwwwwwwwwwwwwwwwwwwwwwwwe7\x044qrB\x02B\x04$\x000C@V\x07\x02B@\x04\x02C\x044\x16\x10\x00\x00\x00\x00`\x00\x00\x00\x00\x00\x00\x00\x00\x00\x00\x00\x00$\x00\x00\x00\x00\x00\x00\x00\x00\x00\x00\x00sPw%4455wwwwwwwwwwwwwwwwwwwwwwwwsFwCB@\x14\x04\x00@\x00\x06\x040e!`@\x00\x00\x00\x00\x00\x01\x00!`4\x00\x00\x00\x04%\x00\x00\x00\x00\x00\x00\x00\x00\x00\x00\x04\x00\x04\x00\x00\x00\x00\x00\x00\x00\x00\x00\x00\x05\'\x01CCSprwwwwwwwwwwwwwwwwwwwwwwwpt556\x05\x00``4\x03@pCG\x02\x04\x00\x00\x00\x00@\x04\x00BA\x05\x01C@ \x00\x00\x00ee\x04\x00\x00\x04\x00\x00\x00\x00\x00\x04\x02\x04\x00\x00\x00\x00\x00\x00\x00\x00\x00\x03qCcRw\x075wwwwwwwwwwwwwwwwwwwwwwwwSGvQ`a\x00\x14\x02@rE$\x00P@B\x00\x04\x00\x00\x00\x00\x00\x02\x00 00P`\x00\x00\x00\x00aa`\x00\x00\x00\x00\x00\x00\x00\x04\x00\x00\x00\x00\x00\x00\x00\x00\x00\x00\x00\x164\x10q\x07qwwwww7w7wwwwwwwwwwwwwwwWwg4w$\x10\x04$ @pE%!` \x02\x00@\x00\x00\x00\x00\x00\x00@\x00@\x00\x03\x03\x14p\x00\x00\x00\x00BG\x00@\x00\x00\x00\x00\x00\x00`@\x00\x00\x00\x00\x00\x00\x00\x00\x00aRpw1g\x03wwwwwwwwwwwwwwwwwwwwww7RWw\x16RF\x12P\x05cG%$\x04\x00@@@\x00\x00\x00\x00\x00\x00\x00\x00@\x00@@\x04!% \x00\x00\x00\x00\x00G\x00$\x00\x00\x00\x00\x00\x04!@\x00\x04\x00\x00\x00\x00\x00\x00\x17 \x16\x12V\x13uwwwwwwwwwwwwwwwwwwwwwwegwA`u!\x04\x02V\x05aRCC\x06\x12\x01\x02\x04\x00\x00\x00\x00\x00\x00\x00\x00\x00\x00\x00\x00\x00@5s@\x00\x00\x00\x00\x06P\x04\x00\x00\x00\x00\x00\x06\x00\x00\x00\x00\x00\x00\x00\x00\x00\x07\x05%5surwwwwwwwwwwwwwwwwwwwwwu7\x17wv\x05$tp%arV%\x00\x04@Dd\x04\x00\x00\x00\x00\x00\x00\x00\x00\x00\x00\x00\x00\x00\x00\x00\x00\x00qg\x07\x00\x00\x00\x06RB\x04\x00\x00\x00@t\x00\x00@\x00\x00\x00\x00\x00\x00rScurWwwwwwwwwwwwwwwwwwwwwwvVqg\x17\x02P2DpvW\x05\x06V\x12R\x12\x12\x03P\x00\x00\x00\x00\x00\x00\x00\x00\x00\x00\x00\x00\x00\x00\x00\x00\x00\x01ae \x00\x10`T`\x06\x00\x00\x02\x07\x04\x00\x00\x00\x00\x00\x00\x00\x07\x07\x07Wrwwwwwwwwwwwwwwwwwwwwwwwsqgude&amp;E!wqa`p!e%gGt0\x10\x00\x00\x00\x00\x00\x00\x00\x00\x00\x00\x00\x00\x00\x00\x00\x00p\x07\x12\x10w\x00\x11 4a\x00\x00\x04\x04p\x00\x00\x00\x00\x00\x00\x00\x01pprWu7wwwwwwwwwwwwwwwwwwwwwvVSRSR\x14\x12\x07GwCCAtpu57S\x10\x00\x01\x00\x00\x00\x00\x00\x00\x00\x00\x00\x00\x00\x00\x00\x00\x00\x00p\x04\x16P\x03\x06w@\x00F\x00\x02Sd\x00\x00\x00\x00\x00\x00\x00\x07\x07\x077w7wwwwwwwwwwwwwwwwwwwwwwqst$\x06\x07B\x05G5e447Cw6vW0\x00\x00\x00\x00\x10\x00\x00\x00\x00\x00\x00\x00\x00\x00\x00\x00\x00\x00\x00\x05rR\x12\x10\x13Www\x00\x00@d7@\x00\x00\x00\x00\x00\x00\x00pquwwwwwwwwwwwwwwwwwwwwwwwwvVSCCAe 4w6tsCt5qwwA\x01\x00\x00\x00\x00\x01\x00\x00\x00\x00\x00\x00\x00\x00\x00\x00\x00\x00\x00\x02\x17\x01\x00\x00 1wwwB\x04\x16wt\x00\x00\x00\x00\x00\x00\x07%$\'7SwwwwwwwwwwwwwwwwwwwwwwSstp\x04$0GgpW\x174wSvwqw0\x00\x00\x10\x00\x00\x00\x00\x00\x00\x00\x00\x00\x00\x00\x00\x00\x00\x00\x004\x16\x10\x01!\x01\x02wwwu\x00\x00Vw\x04\x00\x00\x00\x00\x00\x03RSuwgwwwwwwwwwwwwwwwwwwwwwwvWC\x00CA\x041w\x17sewqgW\x16ww\x00\x00\x00\x00\x10\x01\x00\x00\x10\x01\x00\x00\x00\x00\x00\x00\x00\x00\x00\x00\x000\x02\x10\x00\x10awwwv\x00`\x00\x00BV\x00\x00\x00\x00\x05a\x02Rsw\x17wwwwwwwwwwwwwwwwwwwwwSct%$$!GWe%6Www\'sWg\x10\x10\x01\x00\x00\x00\x01\x00\x00\x00\x01\x00\x00\x00\x00\x00\x00\x00\x00\x00\x00\x00\x10\x02\x10!\x107www\x00p\x00\x00\x00\x00B@\x00\x00\x12\x00aCW\x17awwwwwwwwwwwwwwwwwwwwwuu%BPRR\x16u7VSrW5wWsW0\x00\x00\x00\x00\x00\x00\x00\x00\x00\x00\x00\x00\x00\x00\x00\x00\x00\x00\x00\x00\x00\x00\x10\x01\x02\x01\x07www\x00w\x00\x00\x00\x00\x00\x00\x00\x00%0\x00 !awwwwwwwwwwwwwwwwwwwwwwrwr\x14%%\x04%6t54uwww\'wwA\x00\x00\x00\x01\x00\x00\x01\x01\x00\x00\x00\x01\x00\x00\x00\x00\x00\x00\x00\x00\x00\x00\x00\x12\x10\x12\x17www\x00\x00\x00\x00\x00\x07\x00\x00\x00\x00p@4\x17Wwswwwwwwwwwwww7wwwwwwwwuw\x05BRB\x03Vw\x17vwrsGwwGw\x10\x01\x00\x10\x00\x00\x00\x00\x00\x01\x00\x00\x00\x00\x10\x00\x00\x00\x00\x00\x00\x00\x00\x00\x00\x01!\x07www@\x00\x00\x00\x00\x00\x00\x00\x00CC\x03@444\x15wwwwwwwwwwwwwu7wwwwwww\x07p%$\x15\x04%%cWRWWwuwqw0\x00\x00\x00\x00\x00\x01\x00\x00\x00\x00\x10\x00\x00\x00\x00\x10\x00\x00\x00\x00\x00\x00\x00\x00\x00\x01!www\x00\x00\x00\x00\x00\x00\x00\x00\x00\x00\x00p\x16\x12Sscwwwswswwwwwwwwwwwwwwwwqg\x06\x16&amp;\x144sWcwruswwwtq\x00\x00\x00\x10\x01\x00\x00\x00\x00\x00\x00\x00\x00\x00\x00\x00\x10\x00\x00\x00\x00\x00\x00\x00\x00\x00\x03Wwwp\x00\x00\x00\x00\x00\x00\x00\x00\x00\x00\x07aa%5wwwwwwwww7wwwwwwwwwwwwwvqAaA`\x07\x07aug5rtswww0\x00\x10\x00\x00\x00\x00\x00\x01\x00\x00\x00\x00\x10\x00\x01\x00\x00\x01\x01\x00\x00\x00\x00\x00\x00\x00\x00\'ww\x00\x00\x00\x00\x00\x00\x00\x00\x00\x00\x00\x00\x17\x07wv7wssW57W5wwwwwwwwwwwwwwu4"PrApw\x16CwWuwuuwwP\x00\x00\x10\x00\x00\x00\x00\x00\x01\x00\x00\x00\x00\x00\x00\x00\x00\x00\x00\x01\x01$\x00\x00\x00\x00\x00\x00!w`\x00\x00\x00\x00\x00\x00\x00\x00\x00\x00\x00g\x0745uwwwwww7wwwwwwwwwwwwwwwwgE\x06\x15$%\x06qvSg\'qwswsp\x10\x00\x00\x00\x00\x00\x10\x00\x00\x00\x10\x00\x00\x00\x00\x00\x00\x10\x00\x00\x00\x01\x00\x00\x00\x00\x00\x00@@p\x00\x00\x00\x02@\x00\x00@\x00\x00\x00\x16\x10ww7sWwwwwwwwwwwwwwwwwwwwww\x170pbPBQg\x05ewWvqgWWp\x00\x00\x00\x10\x00\x10\x00\x00\x00\x00\x00\x00\x00\x00\x00\x00\x00\x00\x01\x00\x00\x00\x10\x10\x00\x00\x00\x00\x00\x00\x04\x01\x00\x00\x01v\x00\x03w\x00\x07p5%%4wwwwwwwwwwwwwwwwwwwwwwwwvV\x07\x14%%$5cRpwwww\'wq\x00\x10\x00\x00\x00\x00\x00\x00\x10\x00\x00\x00\x00\x11\x00\x00\x00\x00\x00\x00\x10\x00\x00\x00\x00\x00\x00\x00\x00\x04\x02R@\x00\x07a\x00\x04t\x00\x07\x07v\x02Sw7wwwwwwwwwwwwwwwwwwws\x07uwu0t\x06\x16\x00CF5\'WwWu5wpp\x00\x00\x00\x00\x00\x00\x00\x00\x00\x00\x00\x00\x00\x01\x00\x00\x00\x00\x00\x00\x00\x10\x00\x00\x01\x00\x00\x00\x00\x00%$\x00\x00\x00p\x00\x03p\x00\x00wauwwuwwwwwwwwwwwwwwwwwwwtqgswe\x02SAe$\x17Vu\'\x07gwguwp\x00\x00\x00\x00\x00\x00\x01\x00\x00\x00\x00\x00\x00\x00\x10\x00\x00\x00\x00\x00\x00\x00\x00\x10\x00\x10\x01 \x00aB\x00\x00\x00\x00\x00\x00\x00\x00\x00\x00\x03\x16\x12\x07\x05\'wwwwwwwwwwwwwwwwwswqv\x17twwp$6\x12R`t6Wu7wwrWs\x01\x02\x10\x00\x01\x00\x00\x00\x00\x00\x00\x00\x00\x00\x00\x00\x00\x00\x00\x00\x00\x00\x00\x00\x00\x01\x00\x10\x00\x06\x14\x00\x00\x00\x00\x00\x00\x00\x00%\x06\x06\x16W\x12pRwwwwwwwwwwwwwwwwwuw\x07w\x06W\x07wea@V\x01Aae%\'ewuwwq\x00\x01\x00\x00\x00\x00\x00\x00\x00\x00\x00\x00\x00\x00\x00\x00\x00\x00\x00\x00\x00\x00\x00\x00\x10\x00\x01\x02Vp`\x00\x00\x00\x00\x17swCR\x10\x00\x01 a\x075wwwwwwwwwwwwwwwqwwpsp\x17Ruaw4s`V\x06\x05%vSV4wwpp\x00\x01\x00\x00\x00\x00\x00\x00\x00\x00\x00\x00\x00\x00\x01\x10\x00\x00\x00\x00\x00\x00\x00\x01\x00\x10\x10!a\x00\x00\x00\x00\x00\x06\x06\x0447wwwwu5w\x16wwwwwwwwwwwwwwwwwwuww %6\x17\x05g\x04\x07aaBRAe%wsewq\x01\x00\x01\x00\x00\x00\x00\x00\x10\x00\x00\x00\x00\x00\x00\x00\x00\x00\x00\x00\x00\x00\x00\x00\x00\x00\x00\x166\x16\x00\x00\x00\x00\x00\x00\x00\x00\x00\x04$447v0qwwwwwwwwwwwwwqwwwwr\x17GW\x02W\x07w\x17rP6\x164%$6RRWwww\x00\x01\x00\x01\x00\x10\x00\x10\x00\x00\x00\x00\x00\x00\x00\x00\x00\x00\x00\x00\x00\x00\x00\x00\x00\x00\x01\x01@@\x00\x00\x00\x00\x00\x00\x00\x00\x00\x00\x00\x00\x00\x00\x17W\'wwwuwWuwwwwwwwww5w5wspQ t0e5$PpABRAae%\x07GC\x10\x10\x00\x00\x00\x00\x00\x00\x00\x00\x00\x00\x00\x00\x00\x00\x00\x00\x00\x00\x00\x00\x00\x00\x00\x00\x10   `\x00\x00\x00\x00\x00\x00\x00\x00\x00\x00\x00\x00tw7Wwwwsw777wwwwwwwuw5vwwR\x02Pp\x16\x13Gw\x02@rC@\x16\x06RVsqw3\x00\x10\x10\x01\x00\x00\x00\x00\x00\x00\x00\x00\x00\x00\x00\x00\x00\x00\x00\x00\x00\x00\x00\x00\x10\x00\x10@\x04\x00\x00p\x00\x00\x00\x00\x00\x00\x00\x00\x00\x00wvwwwuwwwwwswwwwww7wwwqqat5\x07\x07aF\x16\x16W\x07\x05$\x17`P\x06RVV6ss\x00\x00\x00\x00\x10\x00\x01\x00\x00\x00\x00\x00\x00\x00\x00\x00\x00\x00\x00\x00\x00\x00\x00\x00\x10\x02\x04\x00u\x01w\x00\x007@\x00\x00 \x00\x00ww%\x07wwswwsW7Wwwwww5ww7wp\x07\x00sB\x10\x01p5%seppR@\x16\x07\x00$45qs73!\x01\x00\x00\x10\x00\x00\x00\x00\x00\x00\x00\x00\x00\x00\x00\x00\x00\x00\x00\x00\x00\x00\x01\x00\x00wv\x00w \x00\x07`\x00\x00u\x00\x00t7V\x177wwwswsW77www5wwwvS\x07p\x165%\x06\x10a`p\x05\'%$%%`pCA\x07\x06\x07Gsw6\x10\x01\x00\x00\x00\x00\x00\x00\x00\x00\x00\x00\x00\x00\x00\x00\x00\x00\x00\x00\x01\x00\x00\x07www\x00w@\x00\x17p\x00\x01v\x00\x07wt!guwwwww7sSWwwww7wpu4\x16\x00`\x07\x05!\x06\x10\x01rRPWwRR\x01@pp`@t47332\x10\x00\x00\x10\x01\x00\x00\x00\x00\x00\x00\x00\x00\x00\x00\x00\x00\x00\x00\x00\x01\x017wwp\x00w\x00\x00gp\x00\x07w\x00WwBV!wwsswwqssswwwwCwww\x03Aw\x17\x100\x06\x01%aAe%%Ru%v\x03@CG\x07\x02CBww720\x10\x00\x00\x00\x00\x00\x10\x00\x00\x00\x00\x00\x00\x00\x00\x00\x00\x00\x00\x007www\x00\x17 \x00\x17p\x00\x03w\x00\'wp\x01VswwWsSsQqu7wwwpPSw\x046\x1444\x07\x01\x04\x03\x06\x12\x10\x16\x12A`put4444ppV\x177sss!!\x00\x00\x00\x00\x00\x00\x00\x00\x00\x00\x00\x00\x00\x00\x00\x01\x01\x00wwwt0\x00\x00\x00\x03W\x00\x00waeww\x020Wsw6\x15447\x07\x03wwwu0\'wprSCA`46st\x10ppaa6\x11abRRC@a\x07\x07%asw776\x10\x00\x10\x01\x00\x00\x00\x00\x00\x00\x00\x00\x00\x01\x00\x00\x00\x00\x01wwww\x00\x00\x00\x00\x00\x00\x00\x00uBSgp\x04V7WsqrsSps\x17\x17wwsaAww\x05\x06\x16\x03\x01AA\x00A\'\x15\'\x17\x00@\x06RU5%4\x16\x14`RP$7sw7371 \x00\x00\x00\x00\x10\x00\x00\x00\x00\x00\x00\x00\x10\x00\x01\x03wwvt\x00\x00\x00\x00\x02\x02\x03@p%vw\x06\x12sG6\x15wwWuw\x17CAwwpR\x12Ww!qaew\'40\x03@ \x14%45!\x01 v\x14!ag7agSB\x173swsv1!\x00\x01\x00\x00\x00\x00\x00\x00\x00\x00\x00\x00\x01\x007wwww\x00\x00\x00\x00\x00\x01@\x00\x02Ru4pCG\x17qr57scwssw\x17ww\x05%\'uvPqwwP\x01A%5\x16\x03B\x10\x00R@R\x05!G\x04\x17Pp\x17wwwws3s3s73\x00\x00\x01\x00\x00\x00\x01\x00\x10\x00\x01\x00\x00wwwuvp\x07 \x00\x00\x02\x10!Ae\'RC\x05%cwwwu5usuwRww\x07\x02RWww7wqq 0 PvpP\x10Gw%7!a\x06\x10!%\'Agwwwsww7w7rs3\x12\x10\x01\x00\x01\x00\x00\x00\x10\x00\x007wwwww\x00W@\x00\x00\x05`\x00 \x02V4\x14\x02Ru57sSw75wsww@0\x05\x01wgqwwwrQA\x01 \x01\x03wwwwW\x05\x05\x01a$\x14pA\'\x07wuswssw373sss2P\x01\x00\x00\x01\x00\x00\x01\x01wwwwvw\x00\' \x00\x00\x03t\x00\x01uw\x00\x02\x01gRwuWg\x17uwsuwSwG\x02vqqwwwsq 7@\x01B\x05w@!w7rp`\x04\x10 \x000@wWswsW73wsw77#s341\x01\x00\x01\x01\x007wwwvWv\x10WP\x00\x00\x07w\x00\x06\x02w@\x01$RwsS57qsqwwswswu5wwwwweuqv0\x02\x10\x02\x12q\x06\x12A\x055\x16\x10aCCC\x00\x077wuwwww3s3ssw7733#\x03\x0007wwwwwwW`\x02p\x00\x00\x00w@0PWs\x00\x03\x05%WgwqwtwqswwWwwwwwwwuss\x07\x01\x04\x10@\x00AvQ%\x12CB\x01\x07\x07%4\x00\x047wW7qsw7w7w7733sscs73wwwwwWwrwp7\x10\x00\x00\x07w\x00\x00&amp;wt\x00\x00cW57w\x17g\x1757uwwwSwww\x177wswt\x01p\x00\x060\x00\x03w\x02W$\x104\x16\x00\x00W\x05%swW7wwwSW3w3777v7733swwwwwwwGuw\x00\x00\x00\x00\x00\x03w\x00\x02Qwr\x00\x054rwqww\x17wwwwwswwwwwuqwwW\x12p\x03\x00\x10u\x03\x04\x16\x14\x07\x10\x06\x17\x07\x00\x12\x00a\x00ww7u55swswswsss3s3w77wwwwwwwwwwp\x00\x00\x00\x00\x00\x03\x00\x14$7t\x00\x02Cuw\x17wwqsW57\x17wwwwwwwwww7Qs@\x00\x00v\x140\x007pp\x10\x07@\x10@\x10\x00p7\x17w7wst557\x177777s7s7wwwwwwwwwwvwe \x00\x00\x00\x03\x00\x03\x03\x03GC@\x10t7wwwwwusWwwwwqwwwwwu5gr\x177\x00\x00\x00\x03t0\x07\x07\x075 7B\x10\x00\x12Puv\x17w\x17w\x17srqsssss7s\x147wuwwwwwwwwwWp\x00\x00\x00\x00\x00\x00\x04\x04\x040v\x12\x00\x01twwwwwwwwwwwwwwwwwwwws\x05\x07C\x00\x01\x00\x07S@\x10\x00\x00`\x04\x141\x004\x00\x03w7wSw\x12w\x17\x17SRw77\x17S\x13CwwwwwwwwwwwwwA\x00\x00\x00\x00\x10\x00\x03\x03C\x07A\x00\x02Vswwwwwwwwwwwwwwwwwwww\x17R\x014\x10\x02P7p\x00\x00\x10\x01\x04\x00 \x16\x07\x00\x00\x00\x17qswSuqrq6\x17\x11cRs0w1wwwwwwwwWwtwwr\x01`\x00\x00`\x00\x00p\x00t6\x00\x01 twwwwwwwwwwwwwwwwwww\x16\x12\x05$\x12A\x075p\x07r\x00\x00\x00\x03\x01\x00\x01\x01p\x10\x00pwW\x177\x176\x177SssSq\x16S\x10pWwwwwwwwwuwwwu\x02u\x00\x00\x16\x00\x00\x07\x00\x03G\x00\x00t7wwwwwwwwwwwwwwwww7SwwR\x10$\x12wrww\x05\x00\x00\x00\x00\x00\x00\x00\x00p\x00\x007Sct5cSqR1pq%715s\x177wwwwwwwwwwwwpav\x00\x00w\x00\x00w\x00$7\x00\x00\x03Vwwwwwwwwwwwwwwww\x17www\x14!CA P\x01CAp\x07\x00`\x05\x00\x00\x00\x00\x16\x00\x01u\'5sw57\x167V\x13SSRSC1pwwwwwww7wwwwwv\x17C\x00\x00w\x00\x03G@SWp\x004swwwwwwwwwwwwwwwwwsSAcP40u!B\x10\x00%\x00\x10\x10 `\x00\x00\x00\x00\x000sqw\x17SSAsQ3W6\x17551t1wwuwwwvWwwwWwp\x03t\x00\x00wp\x00wp$vq\x00CewwwwwwwwwwwwwwwwwWvrPw\x01awB\x10Cq\x02\x00`\x00\x01\x00\x10\x00\x00\x00\x00\x00psRq\'77\x176S%541rR\x13Cwwwwwwwwwwwwww@w\x00\x00wp\x00wp\x12Wv\x00\x147wwwwwwwwwwwwwwwqswat7\x00\x16\x16\x14\x10\x060@pP\x10pPa\x00 \x10%\x00\x01w\x1657SRSaq53S1rS\x17\x17\x11ww7wwwwwWwwwwt0\x00\x00\x00\x07\x00\x00wp`wu\x00BVwwwwwwwwwwwwww7wwp\x01qqp\x00\x00\x03\x06\x01u\x03\x00!a\x00!\x00aA%\x17!\x14sG\x1757qsSCRW\x03G\x151ppvwwWgwwwwwwwvWs\x00\x00\x00\x00\x00\x00\x00\x17\'\x057v\x00!awwwwwwwwwwwwwwwwqq\x00$6\x16\x14\x00\x00\x01p\x02Puuv\x01@p\x12\x16\x12tWcw\x13rW43\x057\x13u1w\x13#R\x17\x13\x11wCwwuwwwwwuwwt0\x00\x00\x00\x00\x00\x00\x00P\'\x06\x00\x00RVwwswwwwwwwwwwwWqg\x16\x00\x01S\x00\x03\x12\x00\x00\x00\x10\x000\x02\x01`0\x05$\x10As \x17wt\x1747Wppq#R\x11qS\x07\x03RpwwwqwwuwwwwwwwB\x00\x00\x00\x00\x00\x00\x02\x05\x00p0\x00\x045wwwwwwwwwwwwww7wqa\x00\x10 P$\x04\x11a\x00p\x07\x005\x17\x01@0\x01$5$\x17wwSpsq17\x17\x17Q5r\x165qq5\x13wwwWvuwwRwwwww\x01\x05\x00\x00\x00\x00\x00\x00\x12V\x14\x00\x01acswwwwwwwwwwwwuww\x12q`\x00\x01!\x000\x06\x00a\x06\x01ar\x06\x06\x03@pA\x00awwwrSSRVQsC\x13a1sQ!!C%wsWgwvwgwuwWuv\x16r\x00\x00\x00\x05\x00\x00 p \x00\x00\x02twwwwwwwwwwwww7w\x17\x05\x07\x05\x00\x04\x00\x10\x01\x01\x01\x00qa\x04\x04\x10\x11\x00\x12\x01 p\x17ww7qap717%0w\x17%\x11#qs5\x16wwwwuswqww7gww\x00w\x00\x00\x00\'\x00\x00\x14\x07\x00\x00\x02P\x17wwwwwwwwwwwwww7w0\x100\x00\x01$% \x00 \x00\x00\x0000\x06\x07t\x01e\x10\x07wwwww\x16\x17\x14w\x07\x13S\x01qsgQ\x07\x142Swww7swWwvwwwwwtu`\x00\x00\x07p\x00\x03\x07p\x00\x00$$wwwwwwwwwwwwwWws@ \x0000\x10\x10\x144\x14\x004\x16P\x00\x10\x16\x104\x02\x07swwwwwqps15\'\x177R\x1516qcQ\x01ww\x17WwwwWwWuwww\x03gp\x00\x00\x17p\x00\x00Gt\x00\x00\x10swwwwwwwwwwwwwsu4\x10\x01\x00\x00\x00 \x03\x02\x01\x02\x13C!!w\x06\x00\x02P1wwWwwu5w\x071GRQap1saa\x10\x10\x166wwwvWwrwwwww\x17w\x07s@\x00\x00wp\x00\x007R\x00\x01`twwwwwwwwwwwwwwws\x00\x00\x01\x00\x01\x01\x00\x01\x02\x10\x00\x15541qsA!Gqwwwwwswq\x0701c\x16\x17\x07\x05\x17\x03csaAwwwwwGuv\x17wwguw\x00T0\x00\x007v\x00\x00ww\x00\x02P\x07wwwwwwwwwwwwwusW\x01\x00\x00\x01\x00\x00\x01\x00\x10\x03\x01!SSV7\x175w5ww77w7wwwpqa\x16\x13CRr\x03P\x14\x01\x037ww\x17qwwwwwsGwwwp \x00\x00\x00\x07w\x00\x10\x07w\x00\x01`pwwwwwwwwwwwww7ws\x00\x01\x00\x00\x00\x10\x00\x00\x00\x10\x00\x17\x015155rqw7\x17wuwwqww\x17\x16\x161a\x12\x01\x01p7swuwwwgwwwu7wWsWww\x06\x10\x00\x00\x00\x00\x00\x00 \x07w\x00\x00p\x07wwwwwwwwwwwwwWsP\x00\x00\x01\x00\x10\x00\x00\x10\x01\x00\x01!3C\x17W\'57sWwWwsw\x17wwwas\x05!cWwwwwwwwwwSGu7wewwwwvwa\x00\x00\x00\x00\x00\x10p\x00\x00$\x00\x07\x00wwwwwwwwwwwwwwswp\x00\x10\x00\x00\x00\x00\x10\x01\x00\x01\x00\x17\x151p1qwW\x17qsssuwwwww\x12\x14\x12SWsswW7wrwwwwsvuwwv7Wwqw\x16\x00\x00\x00\x01\x00 \x00\x000R\x140`\x14wwwwwwwwwwwwwwSs\x10\x00\x00\x00\x00\x10\x00\x00\x00\x00\x01!0557\x17\x13sqw5uuw75wwwu!sw7www7wwuwwwwuwwuw\x17wvqwwa`\x00\x00\x02\x00\x00\x12\x10\x00$\x02At#wwwwwwwwwwwwu7wp\x00\x00\x00\x01\x00\x00\x00\x00\x01\x00\x00\x11aR\x13Psu%w5g777uswwwww57w5swwuswwwwwv5rv7wwwwwwp\x17\x00\x00\x10\x00\x00$\x00\x00RP4\x02Twwwwwwwwwwwwwww\x01\x00\x10\x01\x00\x00\x00\x00\x01\x00\x01\x01\x03\x111470S\x17\x12SsVqus4wwwwwwqqw5wwwuwwwww5wwwWwpwWgw\x06w@\x00g\x00\x01C@\x05 \x03BpCwwuwwwwwwwwwww\x174\x00\x00\x00\x00\x00\x00\x10\x00\x00\x00\x005#\x053\x11\x175sw7\x1757suwwwwwwwww7wwwwwwwwwuw\x07uwwewwsuwpwp\x00\x17u\x02\x07w Rt0R\x16ww7sSwwwwwwwsWw\x13\x00\x00\x00\x00\x00\x10\x00\x00\x01\x00\x00\x11\x151ArQ#P\x17\x1557RW7\x13wwwwwwwwqwwwwwqwwwwwwwqawwwuwwpRw\x00\'vt\x03wV\x00wG\x04%uwwwwwwwwwwwwswp\x00\x10\x00\x01\x00\x00\x00\x00\x00\x00\x1000\x12\x13\x017Q75#pq77SuwwwwwwwwwwwwwwwwwwwvW\'wwwwSgwwpwR\x16\x17w\x03GwaewppR7swwwwwwwwwwwwS\x01\x00\x00\x10\x00\x00\x00\x00\x00\x00\x00\x00\x13Qqqqp\x13aSW\x177WqsCwwwwwwwwwwwwwwwwwswu7Wwww\x17wwwwaec@wwD%wRCwpp\'wwqwwwwwwwwwqssP\x00\x00\x00\x00\x00\x00\x01\x00\x00\x10\x011#\x03\x11#\x175\x13a0qS17\x17\x17wwwwwwwwwwwwwwwwwuwwwwwwWwww\x17wp\x12\x14!Gw!\x06wa\x06we$\x14wwwwwwwwwwwwwt5!\x01 \x00\x00\x00\x00\x00\x00\x00\x00\x00\x01\x11\x11a\x16\x11#Q553tw\x173Swwwwwwwwwwuwwww\x17wwwwwwuwwvwwwwV\x04!B\x05!BPw\x06\x10wpppqwwwwwwwwwwww1p\x16\x16\x11\x00\x10\x00\x00\x00\x00\x00\x00\x00\x16\x12R\x13Q5\x156\x13SE3\x13cW\x07wwwwwwwwwwwwwwwwwwwwwwwwwwwWwwsC\x0442R\x05 R\x05\x06\x17\x07\x06\x07wwwwwwwwwwww\x10\x15!a0\x16\x13C\x01\x00\x00\x00\x00\x00\x01q51p\x12\x12\x12\x11\x16\x17\x135uqq5wwwwwwwwwwwwww\x17www5wwwwwwuwwwwt\x00CCD\x04p% Ra`$4\x16wwqv7qwwwwwww\x02P5\x07\x10p\x10R\x12\x100\x00\x00\x03Sq\x16\x175u541!4S\x03\x1757wwwwwwwwwwwwwwvuwwwwwwwwwwwwwwpp44\x03C\x07PCaB\x04\x10pawwwwWwqcwwwwwu5\x03\x01a\x07\x03\x05\x05%\x01\x03\x00\x00qg553\x13asW\x17\x135\x17\x10q\x03wwwwwwwwwwwwwww77Wwwwwwwwwwwwww\x06\x00a`4 \'\x04\x16\x140a%\x06qvww7wwuwwwwwwwwR\x10p5\x03\x03\x12\x16\x10\x17\x17\x17\x11cRVw\x17\x17#Ru\x0747\x12WwwwwwwwwwwwwwsWwwwwWwwwwwwwwwwt\x01w\x16\x16\x00V\x140`%\x07\x04\x16\x01wwwwwwwwwwwwwwwwww\x14\x100pAa\x07wwwwqqq\x105%5sSsSqqwwwwwwwwww7wwSwwWwwwwwwwGwwwwwwv\x16w`AGw\x07\x06\x15p`\x03`\x16wwwwwww7wwqwwwwwwwwwA\x010\x17wwwwwwwwwqqp\x15%47\x16\x17wwwwwwwwwuwwwwuw7Wsw7wwwwwwwwGwp%pw$0w`aBwA`Raww57\x17wuwwwwwwwwwwwwwwv\x17wwwwwwwwwwwwww\x17\x17\x10q\'wwwwwwwwqwwwwww7w7wwwwwwwwwwwwwwB@\x04\x12Gwu$4w4\x16\x15\x06wwwu7\x177wwwwwwwwwwwwwwwwwwwwwwwwwwwwwwwww\x17Wwwwwwwwwww\x17WwwsVwwuwwwwwwwwwwwww\x057aa\x00wpRCwv\x00&amp;\x0157w\x03gwwswwwwwwwwwwwwwwwwwwwwwwwwwwwwwwwwwwSuwwwwwwwww7wwwsSwwu%wwwwwwwwwwt\x02v\x16\x06\x07w\x04%%w@\x16P\x16wuwu1wwuwwwwwwwwwwwwwwwwwwwwwwwwwwwwwwwwwwwwwwwwwwwggwwwwwwWw\'wwwwwwwwwwww\x05\x07\x05\x01`w!`Rw4 2@w\x03www7wsSwwwwwwwwwwwwwwwwwwwwwwwwwwwwwwwwwwwwwwwwwu55grwwWsw\x17Sawwwwwwwwwww \x00 `\x14\x00@\x12@\x16\x01\x04\x05\'wuwww\x147wwwwwwwwwwwwwwwwwwwwwwwwwwwwwwwwwwwwwwwwwwwwww55uswwww\x07WwwwwwwwwwwwCCC\x07\x03C\x07\x05!`pa$\x10wwwwwswwwwwwwwwwwwwwwwwwwwwwwwwwwwwwwwwwwwwwwwwwwwwwwwwswwwwpswwwwwwwwwwww\x00\x04\x00@$\x00`B\x04\x00\x00\x00\x07\x06ww\x00\x00\x00\x00\x00\x00\x00\x00\x00\x00\x01\x05\x00\x00\x00\x00\x00\x00\xd6\xad\x05\xfe'</t>
  </si>
  <si>
    <t>Grains/Cereals</t>
  </si>
  <si>
    <t>Breads, crackers, pasta, and cereal</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</si>
  <si>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t\x00Cs@t7777\x077wpCpwwwwwwwCwwwwp\x00S@@g5wwu\x00t\x00\x00@\x00P\x04\x00BP\x00\x00wwp\x00B\x17\x077777sww0\x04\x04\x07\x073w0ssrP\x00\x043t\x050\x00\x007777w7v\x04\x07CwwsGssw\x04v7wwwwwwTwwwww@\x07P%\x05s\x17wwPSPp\x00P\x00\x00\x00\x04\x00\x04\x00\x05ww\x04\x04\x037ssssw3p@\x00@@pq!Cw776\x10\x03r\x00\x00swwwwww7w\x04@D\'Cs\x077wwsCAwwWwwWGpwWwww\x10@\x07P\x00wuwwp@aC@\x00\x00\x00\x04\x00\x00\x00\x00\x03ww\x00\x00wssw7ssw\x04\x00@\x00\x00\x07\x06\x16777sSas\x04\x00\x04\x0077ssssu @@@E7tww777wwwgwwwww\x05wwwwwp\x00GpGw7wwp\x05\x10\x04\x10\x00\x00\x00\x00\x00\x00\x00\x00\x04wwp\x07777sw77 \x00\x04\x00@@@qsssw7774\x00\x04\x00\x07wwwwww6D\x04\x06@BG\x0777wwwswwWwwwwEv\x17wwwwu\x00\x17w\x07wSwwu\x00e\x00\x00\x00\x01@\x00\x00\x00\x01\x04\x00\x05ww3sssw3sw\x16\x04\x00@\x04\x00\x00cw7sssss\x00\x00\x00@@ssssw7p\x04\x06\x04\x06\x04\x00www77swwwwWwwww\x07BwwWuwwwwWwuwwv\x01s@\x00\x00\x02\x13\x00\x00\x00\x04\x00\x04\x16wwv7777sw0!@\x00\x04\x00@\x0577777774\x00@@\x00\x00wwwwsu6RD@@@G777wwwwvugwwwu4uuww7wt\x07ww\x07w\x13wwqV\x14\x10PCQu\x00\x00\x00\x00\x00\x00\x00\x17w\x10\x00Cssw \x07\x000@\x00\x04\x00ssssss7r@\x04\x00\x00\x04\x04sssswcE4\x00BD\x05swww7swwuwwwwwwgRpw5wwqw7wWuwwww\x01@\x04\x007\x07q\x00\x00\x00\x00\x00\x00@Gwpp3sw"Ss7\x040@\x00\x07\x167ssssv\x03\x10@\x00@@\x00wwww6\x177\x07D\x04@CwsswwwwwwwWwwwwWwWGw7ww\x17wwwsqwww@\x00\x00\x05u1v\x00\x10\x00\x00\x00\x00\x00\x00wq\x00\x0773Q\'7s3C\x04\x03sa`77w7sP`\x00@\x00\x00@ss76Sw7ss@@w#ewsswwwwwwwwWwwVw\x05wWwwpWv\x17wwWww\x00P\x00\x12sWq\x00@\x00\x00\x00\x00\x04\x00\x07w\x05\x01\x13@6\x143\x07\x12\x14\x01W0\x00\x10as7p\x007\x17\x00\x00@\x00\x03wwwe47cw\x07\x04\x07sD\x03\'7wwwwwwwwwwwwwWRwsww\x13wpGwswww0\x01\x05u\x177P\x00\x00\x00\x00\x00\x00\x00\x00ww\x00\x13@\x00Csssp\x037#q\x03`\'7s\x1773s44\x00@776@Cgw7ppw74Stwwwwwwwwwwwwewu%%wwwquu@\x07wW\x17ww@\x07\x000ww\x00\x00\x00\x00\x00\x00\x00\x05\x04wwSw1\x00\x00\x077s ss7`\x04\x00S6\x03`\x07%cR\x00\x003Pwe\x06\x04psw7psww$\x07\x077wwwwwwwwwuwWgwT\x17Wwwsv\x00\x01w7\x11ww\x10\x14\x00W7w\x00\x00\x00\x00P\x00\x00\x00\x00\x00w4\x17\x07q7\x10R7\x137737\x01\x003@@\x17737%447 @C\x04@GV\x17pwwssRPwu\'wwwwwwwWwwuwV7wwwwwq@@wwsWwp\x03SqWp\x00\x00\x00\x00\x00\x00\x00\x044\x00\x07sCQ\x00P!\x05\x00w77w77sp\x00\x04\x00qw70\x03ssp\x06\x04@D\x04\'`7777wwwsFVWwwwwwwwwwwueTwwwwWw\x00\x00\x07w\x17wwu\x00qg7P\x00\x00\x00\x00\x00\x00\x00\x00\x01\x00Wu\x153W\x01Pq0\x03cs33s4\x00@@\x0463C\x07w750\x04@\x04\x00`G\x17wwww7sstauvwwwwwwwwwwwqcw5wt\'p@Awswwwq\x071qw\x00\x00\x00\x00\x00\x05\x00\x00\x00@\x00\x07P\x07%q\x170Sq\x10\x01\x06ww2@\x00\x00\x04\x00CT0w3sr4@D@D\x04\x04cssw7swt4ugwwwwwwwwwwu7VWuwwq@t\x00\x06\x17u57ww\x15s\x17u\x00\x00\x00\x00\x00\x00\x00\x00\x00\x14\x00\x06sAP\x164\x13\x04\x14\x05\x03\x11\x003p\x04\x04\x04\x00@\x04#\x07swsss\x04\x00@\x04@Awww7wwstCGVWuwwwwuwwwVtwwwwww7C@\x05twwwwwwwwp\x10\x00\x00\x00\x00\x00\x00\x00\x00\x00\x00\x01w75\x01At\x100\x01u!\x11\x01\x00\x00\x00\x00@\x04\x00Cs77777@DD@@w777w77wagCgvwwwwwwwuegWwwwwww@\x04\x05R\x10w7\x17wwwww\x10\x00\x00\x00\x00P\x04\x00\x00\x00A\x047uwR\x14\x17\x01qA7\x10\x05!w\x11\x10@@\x04@\x0577sssss@\x04\x00\x047cwww7wwRWEwWWWwwwwwwwwqwwwwwwu5@C`@wuwwwwwq\x00P%\x00\x00\x00\x00\x00\x00\x00\x10AgRq\x01Pp\x06\x12\x14w\x10P\x10q0@\x00\x00@\x00sw77777\x16D@t@sT$\x177ssrwwrVwgwwwwwuwwWVWuwwwwwpq@T\x05\x07w5qwwww\x01\x00P\x05\x00\x00\x00\x10\x00\x00G\x07W5\x17\x04\x03PQA@qp\x10q\x17q1\x00@\x04\x0773ssssv0\x00\x04\x01gw6SGswwW77wuewwwwwwwwwvwwwwwwwwww\x07\x01aw7ssSWww\x05\x00\x16\x00\x04\x01@@\x00\x00\x15pww\x07\x13W0\x07\x17\x15%\x03Sw\x00\x106\x10\x00\x037\x02BSsss\x01@t@w77@t2wqcgwwwwwwwwwwwwuwuwwwwwwwwSSuwWewwu7www\x10\x145\x05\x00\x00\x00\x00\x00\x00B\x00wPSW1AA6\x10P4\x15\x10\x1553\x00\x07\x07p\x05\x00\'77\x0423\x01gsww4\x00Gv\x16w\x17wwwwwwwwwwwwwuwuwwwwwwwwwwwsW\x04ww5www\x05 P\x00\x00V\x10\x00\x00\x00\x05\x04W4\x17!V\x14\x17\x05\x16\x13Qp\x07sRp\x03s70B\x12Sw5#sWw7w77swsSD\x07wwwwwwwwwwwwwwwwwWwwwwwwww\x17wt\x07pwwswwp\x10P\x00\x04\x00\x01@\x00\x00\x00P\x03\x07Su\x17\x01\x01aS\x05\x044\x03q51\x0177sR\x10@70BPs#swwwsw7w$\x04@erwwwwwwwwwwwuwwwwwwWwwwwwwww\x04Qwwu7ww\x01\x00\x05\x00\x05\x04\x00\x070@\x07\x05w\x056SPs\x17\x051qqAwSC\x1673ssC\x170@\x00077w7sswsw$D\x06\x16RwWwwwwwwwwwwwwwwwwwvwwwwwwwwPgWswwwq\x07\x00P\x01@\x00\x07qA\x01u\x00w1A%\x07\x14pRW7\x13\x04q$\x11\x01sws67r@\x00@CCqwwwww7p@@t@ewwwwwwwwwwwwwwuwwwwuwwwwwqwwpW\'wwwww\x10RP\x04\x00\x00q\x04\x04\x04p\x07w\x14\x10PsS\x15\x054e%\x03SS\x10C\x13R7s7\x00\x04\x04\x00\x004\x02ss777qt\x04$CG\x07Gwwwwwwwwwwwwwwwuwwwwwwwwwwww\x05qw\x17wwwp\x01C\x00\x00s\x14\x00\x00\x10\x14\x054\x10p\x14\x145`sA\x10PQ\x07\x171\x17p1a\x13p\x04\x00\x00\x04\x04\x03\x01wwwwwv7t@d\x14t7wwwwwwwwwwwwwwwwwwW\x07wwwwwwwwwvWwwwwq\x00\x14\x00PT\x00\x00\x00@@\x07qpSC\x05\x01\x14\x14\x165\x01g\x12Wv\x14557q\x00\x00\x04\x04\x00\x00@w77ssqae%4\x14d\x07wwwwwwwwwwwwwwwwwwwvWwswwwwwwp@wsWwwwq@\x14 \x00\x00\x00\x00\x00\x00w\x17R\x14\x04\x10qa\x00qSqq\x15\x07\x01\x00\x00pW44\x00@\x00\x04\x00\x033wwwwV7ssdBSwwwwwwwwwwwwwwwwwwWWqtwwuwwwwwu\x07\x10Wwwwwp\x00@P\x00\x04\x00@\x05\'\x14V\x10S\x13A\x04\x155\x10@Pqp\x10\x05q\x05\x01CA\x00$\x00\x04\x00\x01swssqsaswwSTGwWwwwwwwwwwwwwwwWvwewCGwswwwwww\x05v\x0455Swp@\x17\x05\x00\x00\x00\x00\x00Ts\x11e5D\x17\x10C\x07\x0115\x07\x171\x00\x07\x10\x16\x11\x007\x10\x04\x00@763wwv\x04\x16w77v7wwrWwwwwwwwwwwwwwwuwwVT5wwwwwwwwpu\x07\x04\x02t\x14p\x00@p@\x00\x07P@qEw\x17s\x10aw\x04\x15\x06\x17\x01\x16\x17u\x01@\x14\x01s@3`0\x00\x03p\x03Bqs\x04\x06cSwv\x17w7sGwwwwwwwwwwwwwwwwwWwwVwwwwwwwwwt0@\x05q!t\x14\x05\x00\x00\x05P\x00\x07p\x03pW\x14\x14\x14\x10QsA@SA50\x171B\x14\x10\x03w\x13\x00Sw\x000\x01v\x04@D\x05vRswwwwwwwwwwwwwwwwwwwwwWwuacWwwWwwwwpCT\x10\x01wqsS@\x00PR\x00pWqD\x00pasS\x050\x151\x074\x17w\x01A\x04\x01C\x00\x00\x004w33\x00@\x02\x04\x06\x04@BCwWwwwwwwwwwwwwwwwwwwwwwwwwwWwww7wwwwu\x077wp7wWw\x10\x047wPRS\x053W\x11Pu57pBV\x17\x17\x10\x17\x105\x01@\x050S\x10\x00\x03wv\x10\x04\x03@D@\x04\x04\x04\x077wwwwwwwwwwwwwwwwwwwuwwwWWuewwwwwwwqwwwwuwswt\x00Wp\x06\x17u%Awr\x17\x03@Qq\x01\x01Aq%\x00@BP\x147PA@\x00\x10\x0076\x13S\x04@DBD\x04ww7wwwwwWwwwwwwwwwwwwwwwwwwwswwwwwwwwwW\x17\x17755wp\x03v\x10uww\x1045\x15pQAv\x054\x16\x07qA0\x10\x01\x10AA\x00\x00\x01\x00@\x00sss @\x04@\x04@V7ww7wwwwwwwwwwwwwwwwwwwwwuewWwww\x17wwww@%wwWvw7sWAGswwwQ@C\x05$\x12Q\x12Aq\x055\x03Q\x01\x07\x00\x04\x10\x07\x11%\x001\x0077 @DB\x04D$7w7wwwwwwwwwwwwwwwwwwwwwwWwwguwwwuwwww\x05V\x14\x01aA\x01@\x14pv\x17W\x17www\x17\x10q\x13ACAS\x04\x17\x10\x140Aqq0\x00\x01\x07\x13QA\x01sq@\x00@\x04r@WsvwwwwwwwwwwwwwwwwwwwwwwwwwWWwwwwsWwww\x00aaa@\x16D\x00\x07\x14\x17w51t7wwuwACA\x04\x14\x10qa\x01A\x00\x00G\x17\x11@\x00P\x03\x10\x0772\x10@\x04D\x04\x17st5\'7wwwwwwwwwwwwwwwwwwwwwwwwwGWwwwwwwqG\x14\x14Ppa\x00\x16PegSSCSW\x07wwp\x16\x17\x13C\x01W\x05\x10p\x00\x05q\x00@\x041\x15\x00A@\x00$\x05 \x00r@wswBVWwwwwwwwwwuwwwwwwwwwwwwwWwuwvwwwwwwpCCC\x07\x04\x14\x14w\x07\x1757u7wqqwwwu54\x10Fs\x13\x05\x01\x00\x050P\x01\x00\x00@\x10\x00\x01P\x1305\x04\x04\x17swsuaawwwwwwwwwwwwwwwwwwwwwwwwuwwWwwwwwwu\x05A@@P@Ae\x04qqe7\x17wwwu57wwqq\x11\x07PqpR\x14\x14\x07\x01@\x10\x00\x07\x10\x000\x07sr\x00wswswswwwBWwwwwwwwwuswwwwwwwwwwwwwWuwwwwwwpp\x0444%!w\x16SwS\x13SqwwwwwW\x17wwww\x175\x16S\x05p\x10\x10P\x10\x17\x10Aq\x04\x103\x0750swswswwwatvwwwwwWwuwuwwwwwwwwwwwwwwwuu7qw\x17w\x05pA@PWAg\x17\x17\x17u53Wwwwwww\x17Gewqp%5\x01\x07\x14\x044\x05a\x017\x10\x00\x00ss2\x00wswsww7$\x16Gwwwwww7qwwwwwwwwwwwwwwwwwWwwwwPgwG\x07\x140w%wqwpw\x13w\x14wwwwwwww5\x174wSQ@@t\x00\x10\x10\x00\x10@P\x00\x00\x0542P\x17swsww7tTeuuwwwwuww7w\x17uwwwwwwwwwwwwwwWwGW\x07WW5psT\x14W57\x17\x175w\x177\x17wwwqsGwwwSPww1\x14\x03\x14\x05@PP\x10\x00\x00\x10\x00!C\x02swswswwse$wgewww7wuuwwwwuwwwwwwwwwwwwwWw%pw%gWGwswwSwqsSqSwswuwW5wWwww\x17\x17@\x01W\x10\x03\x10\x00\x05a\x00\x07q\x04\x02\x00w7swswsV\x16RWtuwwwwusWw55wwwwwwwwwwwwwwwwwWWwWWSwW\x13\x11\x17wwv\x17W5w1\x17uw\x177ww\x17wwwwww\x17\x16\x105\x04\x050\x00\x17\x10Q\x00\x00\x0573swswsvswwugwwwwuwwwsWwww\x17wwwwwwwwwwwwwwwwwww7u3a\x03w\x17\x17\x11w3Sq\x10wwswu5wwwqswwwqu7W\x10\x01\x04\x11@\x04\x00\x04\x00\x03w77swswqwswwuwwwwwwWsu7\x17wwwww7wwwwwwwwwwwwwwwuw\x13u\x111\x17qqw\x17W5sw\x17wuwww\x17wwwW\x17VW\x16\x07W41@P@\x00\x01\x10\x00\x01r\x13sswswCg\'wwwwwwwwwssWwSW5wqwwWwwwwwwwwwwwwwusswq\x135\x13\x13ww\x17susA\x177\x177qsqqwwwwwqu\x05\x17\x05A@\x12\x10\x17\x10CP\x0067677swp\x04SWwwwwwwwwwwWws45wwwuqw\x17wuswwSwwuw7ww5u5\x17qR\x105www\x17Su7p\x17wW\x17uww5wwwww\x075 R\x07\x055\x05\x04\x04\x1707\x10\x00\x03sswC\x04d6w7wwwwwwwwusw\x15\x157\x17qwswwwwwuwwwWswwusW\x17\x13\x11s\x101\x13\x13sSqw7Sw\x11wwswSsS\x07wwwwwwWWqP\x00\x141\x00\x13\x01\x03r@\x00\x0777p\x04@@D\x07wwwwwwwwwsw\x17sCWwwSW\x17qu557\x17\x17wwwSwSwsp\x17\x13\x01q\x13\x11\x01wqqqqqu75qwSwWwSRWwww\x17vqwqW\x10w0\x05\x10s1\x00p\x03\x03r\x04d\x04\x06\x04tWwwwwwwwwwWw\x17555su1qw7wsSwwu7\x17wSu\x17u70\x151\x12\x1011\x17wswww\x13Qww\x17u77\x1755%gwwwqwPw7\x00W\x14\x12Q7r0\x00\x074\x00@@D\x04RBwwwwwwwwwu7usSww5su5qww\x17\x17SWsuww57wS\x11\x17\x13\x171S0\x10qwuqq\x17u\'\x13wwwuuw\x13qS\x17pwwww\x10AD50\x00u\x12s753p\x00\x00\x04\x06@F\x04uwwwwwwwwwwu75w\x17SWqR\x177W5557swSSWwqu3qq0sP1Q\x13wqs\x17Sw\x13qGw57Ssqw\x12qG\x17Wuwws\x10\x00\x04\x11A\x03\x03sss6\x00\x00\x00D\x04\x14\x04t7wwwwwwwwwqwuw\x17Sws\x171qqqqqaquw1\x077u7sW\x13\x03qu7\x107\x01wwWw7Sw\x171uwsquw\x13qw\x17\x05%7\x17www\x11\x10\x06\x10Asss6\x04\x04\x00\x00@Fc@GwgwwwwwwwwwqwwsqSWqw\x17Wwq51\x07\x17\x17w\x11qwS\x175qq\x17\x17\x17q\x13\x10ww7\x17Su1qq7\x17WW7\x17qu7wpPTu5wwwq\x01q\x10777S\x00\x00@\x00\x14\x04u%7wWwwwwwwwww\x17wu57wsWqw57\x17\x13\x17\x11su57w\x135us\x17\x173\x03q\x13\x10\x11wwwsw\x17W7\x17wwswWw\x051w7ww\x01\x07gwwRWRW\x03ssp \x00\x00\x00@c@Rwwwwwwwwwwwwquwsqu557\x13SSus\x01p\x171Ssu1wW71q5\x11SSp1\x13wwu5qw3S\x12W55ww1770G7sww\x15\x05\x045\x04\x00P\x17sr\x00\x10P\x04\x00\x00u%wwwwwwwwwwwwww\x175uqcWw\x17u57S\x157\x17\x17\x171577\x177W\x17\x17\x13\x0351\x11\x03\x01wwwww5u5q7wwu7WSSP\x00Cw7wwwq@\x10S\x0076\x1073 \x00\x04\x00Rw7swwwwwGwwwwwuqww5\x1555q7\x17\x13w7\x17\x1105wSW\x175w557\x17\x151Cq\x11\x17wwwqwsw\x13\x17SSSwW3u51@\x007sA\'7w6\x10\x0542C\x043Cs@\x00\x03wwwwwwwwWwewwwww5qwsaww7SsuwSSS\x01Sq51u71q1qq151s\x03\x17wwwwqwSqcwwwSsWSS\x07\x04\x04B\x047ww7wwsP\x04\x00C730\x00777swwwwwGgWWvwwwqw7Ww\x15sqs\x17W\x177710\x12\x17\x17S\x17\x13u51\x0550\x10s\x17Q1\x07ww\x17w\x17u5557wW75q751\x00\x00\x03Ssssw7w4\x00\x00\x047C\'\x00\x13sCwwwwwwwwVvwuwwwwWW7usWwW\x13swWQsQ\x155151%7\x13A1\x03\x111\x1517\x117www\x17\x17sw\x177Ww7WSwQsS\x04\x04\x047777sw6@\x04\x04\x00\x003R\x17ss7wwswwwwwuuvwwwwww5wsSww5qu\x1775\x013\x011q0155q1w\x11q\x03q\x03S!wwwwwqu5qswwwswSw\x17\x17\x00\x01sssss770\x04\x00\x00@@@\x01#773wwwwwwwwwguwwwwwwW555\x07Qs\x17wqq75\x151\x17\x17\x11QSS\x03SS5\x03\x11\x105!\x11wwwww7ws\x17\x17wuwwu7SCq\x00s\'7777sBP@\x04\x04\x00\x00\x03ssscsswwwwwwwwuwwwwwwWsWsqs\x13qwS\x17\x17q\x112\x17\x03\x13\x03\x12\x13SQ15q15\x03S\x13\x17wwwwwW7qwwww7\x17\x13qsqR\x17 P\x0777700\x16\x00@\x00\x04\x00777777wwwrwwwwwwwwwwwwsWsWSQqp\x175wqww\x15\x1155\x10\x11aq1\x01\x12\x13\x11\x03\x11\x13S\x13Wwwww7qwqwwwwwuw5\x171sp\x03\x00772\x16\x173@\x00\x04\x00wssss77ww7GGwwwwwwwwwwww7\x175750\x17\x171ww\x17ssw\x13\x13\x13S\x17\x17\x171qqq10q0\x1757wwwuw7wwwwWwsqsSA70\x04\x007%$\x03rs7\x04\x00! \x0677770wrD4VWwwwwwwwwwwuuwWW\x13CSqWwwww\x17qqaq\x01\x13sq\x12\x110\x13\x10\x15517wwWwwwwWwwwwwqwSQ!sr\x14\x00\x170\x00\x01\'3s@\x0077\x000\x03sw0\x007GCG\'wwwwwwwwwwwwsu77\x17\x11\x13Wswwwqu7\x17\x17\x111%w\x135\x13q1q3\x130usW7wwwwwwwwwwwu1\x03W\x173s72\x04\x00@a70\x03CsP\x04\x04772\x013D4dTu\x07Gwwwwwwwwwwu7WSSqa55awu7sSS\x13\x03Q\x115%\x13q\x17\x115\x01q\x11sw7sw7wwwwwww\x17\x1577\x17\x133w77\x04\x00\x00\x00\x03CC\x073sc\x00\x003r\x00\x02rCG\x07%gvwwwwwwwwuwwwSswqs\x17\x12S\x10\x17wqSSqqQ70S\x13\x157\x13q!53\x07\x07SquwW777wwwwssWWsWw3sp\x00\x00\x00\x00@\x00\x077w77\x03\x03p\x04\x00\x003dTtV\x14uwwwwwwwwvwwwwWSW5q\x1551w\x17\x0757\x01\x13\x13A\x117\x17\x12\x115\x13SS\x11u57Wsswuwwwwwwwuss\x1733w7\x00\x00@@\x00\x00\x073s3ss7p\x00@\x04\x03s\x07%qegwwwwwwwwwutwwu757W\x13s\x13\x01qq\x13Su\x13q7\x13sW\x13\x1551%17\x13Sww77Wswuu7Swwww7uw7w0p\x00@\x00\x00@\x0577sw7sp\x00@\x00\x00\x00\x00tVwrWwwWwwwwwwwwwwwusSsw\x17u\x17\x17\x055511\x07\x15\x11\x05543\x13SSW\x10\x17%q5wSquw77swuwWvu\x033s3p0q\x00\x00\x00\x00!#s73s7\x00\x00\x00@@\x04\x00qetwwwwwwwwwwwwwWwwwwu5wqs\x13Q3S\x13SW\x11#q3S\x13U051715svsSwwswwSWu7Cw7\x07\x00swp\x03s2P\x04\x00!777ssw1`\x00\x00\x00\x04\x00\x03wrswwwwwwwwwwwwwwwwwSSSwW\x17\x173Q1u\'\x13\x17\x15\x13Q5q3SS\x17\x11\x17w\x17\x17\x17wSSwuwww7w55u0\x074\x000s470\x00\x03r@\x002770\x04\x01`\x00\x00\x00\x007twwwwwwwwuuwwwwwwwwqwww\x17squ5\x13CS\x11RS\x137\x13Ss\x17\x13\x13SSspwqw\x177wwsqsqqqwssws0\x00\x03\x03ss\x00sw\x10\x00\x00ssp%3\x12\x10\x00\x04\x06\x13sswwwwwwwwvvwwwwwwwwwsw\x17QwW\x12Sq51q55\x15\x114555553\x13W\x17qw\x07ue57Wwuwsw\x17\x16W\x175s@\x047#0p72p\x00\x0074%\x0367\x07\x00\x00140wwwwwwwwgWWWwwwwwwwwWWsw\x17wq55sS\x17\x13\x121%\x13\x1357\x171qp4qw\x17qcwwwwSsqu7qs7qsw5\x00\x00P073s04\x074\x00\x02Rss\x00\x01!r\x00\x00wwwwwwwvugggWwwwwwwwwwuqqw\x17\x10q55!qqSSq\x05\x13\x111w\x16\x17q4qg\x17\x17SSu77WW7q7uqv\x17\x07sp\x000ssssss0\x00\x00\x047\x13%\x07\'7 \x04\x00wwwwwwwwVwWWgwwwwwwww\x17Sw7qs\x17\x13SS\x17\x0757\x13\x111%\x13GSqw\x17W7qww7wWwursW\x17w\x177qw55s@7777770@\x00\x04\x00\x00`R3sr\x15\x00\x02wwwwwwwwwVwewwwwwwwwwwwwqqtqu57S\x11SQ5\x16\x111a3ug\x17v7W\x17\x07\x17W\x17sasuucpqsSR\x17Sw\x17\x17\x0777777`\x00@\x00\x04\x00\x03\x03w772\x12\x11ww\x07wwwwwwuewwwwwwwwwwSquwS\x13S\x13\x17wwsS7R\x13qS\x17WsWAussqqswwuwWsSWSRRu5su7v7777773\x00\x00\x00\x04\x00\x00\x07s7ssss`wwwwgwwwwwwwwwwwwwwwwwwwwwS\x17uwu515q1q\x131qwWswSuug\x07\x16\x17ww5%7wqeu5\x17\x17%\x16\x1555qs77p4\x01@\x00@\x00\x05s7s7770\x00\x07ww44wwwwwwwwwwwwwwwwwWqqu1uq7sw\x17W\x1751sWwwsusCG7\x11qav\x17WWwup\x16\x13146\x16\x15!rw\x177Rss\x03p0\x00@\x00\x02s3w3w3s@\x00wwugGVwwwwwwwwwwwwwwwwwww7u07Suqq7qw\x17\x17wqquwWu\x17Gw\x07\x17\x17v7wSCWqWVqu5\x12P\x17\x13sCsp!c770\x04\x041\x02B3w3G\x00\x00\x00w4$\x144uwwwwwwwwwwuwwwwwwwwSwqSus\x17wSS57wwwwww5sCqw\x16\x17quww5w5p \x11R\x13CAq%t\x17555\x00\x173s\x07\x00\x03w\x00\x00C7s02B\x00ugedt6GwwwwwwwwwGwwwwwwwWwW\x17qq%ww557wuwuu%5vuwWaqw\x17sqww\x14w\x07\x15%\'W\x10\x07\x05R\x13sSss\x00ag7\x00770\x00\x003a\x04\x03q1\x00$\x14PG\x07E5wwwwwwuetwwwwwwwwwSsw\x17SSqw\x177wu7ww7wwa\x17qw\x17ppw\x17WupspSR\x115p\x00PS!uaqapP\x03007ss`\x00\x054\x00\x027#r\x00edw4dvwwwwwwwwvwugWwwwwwwwu5squ7\x17wwWWuwwwSAWCG\x17uw\x17\x16w7swW\x1751RSSA\x01%W\x07\x16\x13S\x170@CCw77752\x00\x00@Ss1\x01PG7u4\x17wwwwwwwwWGgTwwwwwwwwwsW77WwwWp%gwwWww5545suwquwWqae\x16P14544\x12\x1545t41S\x00\x0773ss3s@\x00@\x00 4 cw4wCGwwvwwwwwwwutwwwwwwwwugwwWwwwww\x07W\x17uwwWRRW5puwawsqw\x14\x17Sq0@SRQ\x00\x05rQR51R5\x1777w77w\x00\x00\x00\x00@\x00@\x1737uw7wwtwwwwwwww\x07CwwwwwwwwwuewwWwWwwu6uwuwswSRW\x07ww\x17u7Ws@\x04\x00S@\x01rSPP5%\x167Q%!\x1603s3ss1 \x00@\x00\x00@33wwCtww7sqwuwwwwwwwwuwwwwwwwwwewwWwwuwuwww5wStw4\x10\x07up\x16W7\x04\x00\x00SA\x154\x1540\x05\x07\x10qA\x07\x10Pq\x15\x067w75`\x00\x00\x00\x04\x00\x007w3w77wwwwwwg\x07Gwwwwwwrwwwwwwwwuwwwwwwwuw\x145wwWwSWSAu7wQwC@\x00\x00\x074!aaqA\x00\x05p\x16\x17\x10q%\'\x03\x10\x0377\x12\x13@\x00\x00\x00\x0173#stww7wwwwt\x16twwwwwwwwWwwGwwwwwwwwwWwwwwwwuw7qwsW\x16\x10uw7wu\x10\x00\x00\x01A\x05\x14\x17\x07\x10p\x00\x00\x01\x01\x07\x13Q\x11q@7rP\x0773\x00\x00\x006\x03\x07777wwwwwwv\x17eE47WwwwwwwwewwwwwwwwwwwWwwuwwwwWVqucGWwew\x17S@\x00\x00GpPapqe\x00\x10\x00\x1401%0g6\x03p\x00\x00srs\x00\x00\x170\x00\x003sw7wwswwu`V6GFww7wwwwwSewwwwwwwwwwwwWwuuwwwsWcu55qsGwt\x00\x10\x00\x01Se\x14\x17P\x10\x14\x05\x05!\x11APu\x10Qs@\x04\x047770\x032p\x00\x007 wwswww66V\x14Ad\x17swwwww6FGVWwwwwwwwwwwwwwwwwwwWquwww\x07U557P\x04\x04\x16u6\x17\x01wq\x01\x00\x00RP\x001\x03q%\x00\x04\x00\x00\x047\x00\x03w10\x00\x03\x00\x00wwwswwGW4d4Cwwwwww6u5t5gGwwwwwwwuugwwwwwwSw\x07wwWwu\'wGt4RRSSQaV\x15\x07AA\x00\x01\x00\x03\x044\x12P\x04\x00\x04\x04\x00\x00sw2sc1 \x00\x00swCww7sswPD7V4wwwtuwF\x06VpwwwwwwwVWgwWwRTwwwqw\x175wWSW\x057\x17W4\x17WvRQaru\x10\x00@\x00\x01\x00Qqe\x00\x00\x04\x00\x00\x0477s773\x12\x00\x00\x00wst77pwwp77wasCwwww75uaGwwwwwwwwwWWgWwsGWww7uwv7gwwWw5sPqqu\x07\x17WR@P\x10\x01\x00\x05 P\x10\x04\x04\x00\x00\x04\x00cw7ss7 \x00\x00\x00Cw\x03w`G77wGsstFww7\x077ww%GwwwwwwwwwVwgWwuwpuqtuwSWSWqw%%vWugV\x17qaa51!@\x15\x00\x00P\x04\x00\x030@\x04\x007\x173ss7p\x00\x00\x00\x00t7wp@agsCswwsqspewwwtw7swSwwwwwwwVWwwwuwrws\x13CwwtsWquw\x05w\x075qpV\x14\x05a@P\x01p\x00A\x00\x00\x05700@7 rw77s\x00 \x00\x00\x00\x03wp\x04\x04\x047\x147ww77wtFV\'ssswwwGgwwwwwwwwwwwwwuuuut1Ww\x175wwPuw5wW\x16SSRW\x17\x05\x00S@\x01\x10\x04\x003s@\x001q\x00\x00\x13w7 \x03\x10\x00\x00\x00wpt@D$\x04\'w77ww4\x06\x14\x04Pwtw7wwsWwuwwwwwwwwwwwwwwwSWwwuwvWw74wSwu%e%Pt\x144\x17\x10@e\x00\x01g77\x077#@@\'3p\x17rs\x04\x00\x00p\x04\x06\x16\x00@@Swwsw7w\x04`pd47wwwswwtrVwwwwwwwwwwwuwSe%sWq\x07uawWSVu%wSupqCpSvP\x10\x10@\x000@\x03sss\x00\x00s@\x06\x0357\x00\x14\x13t@`DT\x04\x077sswst4t\x05D\x14Gw7wsww6\x16\x14uuwwwwwwwww7wwwSAeg\x16w\x07\x17evusWWwwRW\x16\x14\x175q\x00@@\x00@@7w777sw\x04\x00@usr\x03c6\x06\x16\x01\x00`\x047g7ww5cC@BBF77w7wwwEevpgwwwwwwwwtuwwwwwqqAAAGSW\x17usrRwuqeqwRW\x05\x04\x00\x04\x00\x0773ssw3@\x00\x00\x00\x02\x02\x01sss`D74\x04Cp\x00G77rSw7@D\x17Gwww7sarRAGPwwwwwwvtwvvwwwwwwwwwpwwt\x16TuuwsGswG\x05!@\x00\x04\x00\x043sw7sst\x00@@@@pssss\x01\x00sp\x03spp\x02wBV77qw\x07sppswwGwwug@wwwwwwwwWGWW\x07wwwwwwwwWGWww7w7t\x16\x10770sw1`\x00\x057Rw777p\x03@\x00\x04\x00\x00\x07777774w\x00sw4\x047p@awsG\x0777BV7st777\x16\x147prwwwwsu%44%wwwwwwwppppsw7w7w5$\x07t\x04\x07\x0727\x00\x03C`\x00\x007sa\x0744\x00@@qsssssspwsssssp\x00\x04\x046\x17swww5aw\x04CwwwwwwwuwwwwwwwGGWwwwwwwwGEeeFWwwwsssp\x00\x00\x00ssp1s70\x00\x03s\x02Rss0\x04\x00\x03\x023ssssw\x00\x00\x00\x00\x00\x00\x00\x00\x00\x00\x00\x01\x05\x00\x00\x00\x00\x00\x00\xe5\xad\x05\xfe'</t>
  </si>
  <si>
    <t>Meat/Poultry</t>
  </si>
  <si>
    <t>Prepared meats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</si>
  <si>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s41$wwwwwwwwwwwwwwwwwwwwwwwwwwwwwwwwwwww%wwwwwwwwwwwwugwP\x045\x07wwwqvwwwv477sqrscscS773srs\x00\x00$\x07Gw7wsw7wwwwwwwwwwwwwwwwwwwwwwwwwwwwwwwwwwwwwwwwvvwwgwwwRGuwwwguv\x17\x07777#srsqsqsw77w677s4wwwwwwwwwwwwswwwwwwwwwwwwwwwwwwwwwwww7wwwwtwww7wwwwvwwggw`\x10CWwwug3rssssw77777773ss3qss$\x07wswwwwwwwwwwwwwwwwwwwwwwwwwwwwwwwwwswu$\x00\x00\x00\x00\x00\x00\x00Aewwwwwwwu'u\x045gwww74ssqsss\x177777'7'63G73swwwwwwwswww7wwwwwwwwwwwwwwwwwwwwwwww6\x14\x00\x00\x00\x00\x00\x00\x00\x00\x00\x00\x00\x00\x00@Pwwwwwwwp\x04\x17Wwwws77'677csscssssq73sv7wswwwwwwwwwwwwwwwwwwwwwwwwwwwwwwwww4\x00\x00\x00\x00\x00\x01@A`tg@\x04\x00\x00\x00\x00@ewwwwwwRAgww7w777773srsw77757ssr77wwwwwwwwwwwwwwwwwwwwwwwwwwwwwwwwsR\x10\x00\x00\x00\x04Ggw7wWsSwwwe @\x00\x00Cwwwwwt\x16\x15www7rSssSg7771sqsr3777sswwwwwwswwwwww7ww7wwwwwwwwwwwwwt7\x16\x00\x00\x00\x06\x17w7SBG\x044\x14tt\x16\x17\x17wsp\x00\x00@wwwww\x00Cwwww777773sqsw67'7wcss77wwwwwwwww7wswwwwwwwwwwwwwwwwwV7\x07\x00\x00\x00\x04Wv\x16Pda@t\x04t\x00C@``@t7v\x00\x00\x00Wwwwu$\x17wwsssscsw7763ssss35'5sswwwwwwwwwwwwwwswwwwwwwwwwwws\x12ww\x00\x00\x04\x07w0RPp\x05\x04\x04\x00\x00\x00@\x04\x04\x14\x05%%\x04\x17u4\x00\x00SwwwS@wwww7'771sssw7777W3sscwwwwwwwwswwwwwwwwwwwwwwwwwu44wp\x00\x00\x00wupG\x04\x04\x04\x00@\x00@\x00@\x00@\x00@@@@e$\x17w\x04\x00\x04wwwt\x17pwwsw57rw6773ssss#w7773wwwwwwwwwuwwwwwwwwwwwwwwCrCw%\x00\x00\x04wrRB@@\x00@\x00\x00\x00\x00@\x00\x00\x00\x00\x00\x00@\x00PA$\x07w \x00\x05wwwt\x07Gwwsss3s7676SsCsws7777wwswswwwwswwwwwwwwwwwwu76\x074gP\x00\x00Gu\x04\x04\x14\x00\x04\x00\x00\x04\x00\x04\x00\x00\x04\x00\x00@\x00\x00\x00\x04\x04\x04C@\x05wp\x00\x07www\x00\x14www7'w7ssSs677737scsCwwwwwwwwwwwwwwwwwwwwqv7%wtwp\x00\x00wrRW\x04\x04\x04\x00@\x04\x00\x06\x00``ptT$\x04\x00@\x00\x00\x00@\x05aaw\x00\x00Gwwt\x03ww7ss73qssw777'w\x13%777swwwww7wwwwwwwwwwwv6\x17%4v4sp\x00\x00gtP@@\x00\x00\x00\x04\x06WGWWuwWwwWwwp@\x00\x00\x00@\x04\x04\x07w\x00\x01wwwuGwww7Sw'7'3ssss3g76WGwwwwwwwWwwwwwwwwwSSu6\x17g5gv\x00\x00Gq\x03C@\x00@\x04$VSSwwwsu'\x13cwwuwt\x00\x00\x00\x00@CC\x07p\x00Gwwp7wwsw63sssw773qwsVWrswwwwwwwwuwwwwwwsSrp6WcVRRq\x00@wVD\x04\x00@\x04$W77erW0WwWuuwWwwwv@\x00@\x00\x04\x04Pw`\x00wwwAGwwssw7771rRu6rW'75wwwwwwww7wwwwwssC`qgSdt3cw\x00\x00\x07r\x054\x00@\x00ewpqawW5Gaw47w77vw7wt\x00\x00\x00@\x00CAp@\x07wwt4www73ssscs76qw7wecGwwwwwwwwwwww\x03%%47vqds2VWt\x00\x04w\x05@@\x00\x00GSR\x07\x12WpsRw\x17pwu%%rSuuwWt\x00\x00\x00\x04\x00BW0\x01www\x05wwwww75%swGw7pw\x17777wwwwwwwwww5!7V7gt7\x06s5eww\x00\x00w\x14t \x00@usg!qev\x17\x16\x17Sw\x07sSsW5wWwwww`\x00\x00@\x04\x05\x07t\x00\x07wwpwwssqcsswCsqg\x07rsCGwwwwwwwww7qcvV%pu'Cq%gwgv\x00\x04w`\x01D\x00\x02V\x17\x13SCWSpqg7\x07S\x0745%wCrw7wuw@\x00\x00\x00BP7`\x07www\x00www77Gwswewsw\x17w77wwwwwwwwPs\x07\x07\x07uvw'\x03rWwtwvp\x00\x07pV@\x00\x00W\x17pq%47asCW%4w\x17\x17\x07w\x17551e77ww\x00\x00\x00@\x04\x05w\x00WwwwWwwww7\x16Wssru7w#ws7wwww7s\x01'4rwv\x161!qwGwVvww\x00\x00w\x05a\x04\x00\x044w\x12\x16V\x17V\x13@\x17sSG5cCWRqpsC\x13\x07\x17\x17w@\x00\x00\x00C@7\x00\x07www\x07wwwwwg656Ssg7Ww7www7\x1644vwG7Aac\x16vvVwfwGw`\x00\x07u$\x00@\x00SG\x12\x16\x1714s\x17\x03w%4qr\x157rq\x07%45tqag\x17u\x00\x00\x04\x04\x00Gp\x00wwwu\x17wwww7www7ssw3sw7wwrpsww\x064t674wwwggWgwep\x00w\x00S@\x00\x00G\x16wCR\x16CW\x07PSSCcqrWq7p\x12SR\x13\x16\x16\x10p7`\x00\x00\x00\x07\x00w\x00WwwwewwwwwWw77w77w77S7\x16AwGF\x17qc\x03CGggVugWgWt7\x00\x00wV@@@\x00453\x16\x17\x13V7\x127w0W\x17\x07\x17qw\x03\x075'\x07Gwwwwuw\x00\x00\x00P`\x17@\x07wwww'wWWGwwssw7w7sswrpw`rsc\x07\x16wwwWugvvvtr7v\x00\x07p \x14\x00\x00\x04w\x07t1ppupq@s\x07'sSe61qqCWwwwuwwwt\x00\x00\x04\x04\x14\x03p\x05www7WWwww7Www7qcv5v7Awg\x0740pvevwggwggu7\x077F\x10\x00W\x06U`\x00\x00\x06\x11w\x13\x07\x07\x16R\x17\x12\x17pwS\x17\x07Sw\x14447wW1qwwWww\x00\x00\x00\x00@Gq\x00wwwwwwwwsu7wsw7w\x17wsWw`\x12qagwwwgGtvvwW647\x077p\x00sA`\x04\x00\x00Ev\x17CS\x16\x01wpu%7\x177a7w1c\x17\x17ww5w6\x13Cagwp\x00\x00\x04\x16\x10w\x00wwwwwww7\x17\x03\x00ww5g7sswwg\x07agwvwegwvwweg4qcGtw\x00\x04w\x04\x14\x00\x00\x007qc441pSq\x03RSVSV\x165s\x16\x16wpSs\x05\x07\x057\x17\x17ww\x00\x00\x00\x00@\x07p\x07wwwwwsPq@P\x07ww7wwtrs\x12qwugGVVwggrp75'6u'\x07c\x00Cpu`@\x00\x04TsWCRR\x07t\x1640677!wS%!uw\x07%471rSCauw@\x00\x00\x044\x07p\x04wwwws\x05%\x00\x10\x00\x05wwuav\x175wagvvwwgwvV5\x03Cv\x16twRts\x14\x00\x07@@\x00\x00\x04\x05cqu1!sW\x01sQqqW\x17\x17w3SWsq55!RW\x0547\x177sp\x00\x00@A\x07p\x07wwwupR\x10CGp\x00www7swwwwuwGggwrW1cw4\x17ew\x07%2\x163\x04\x1740@\x00\x00\x07uw'e45!v52\x07\x077gsu446W\x07a%7%!sC\x10rRWt\x00\x00\x00B@q\x00wwu!\x07\x05\x07\x00Wu\x00\x07wwwwwwwvvvwwe'\x070g\x16@ve6\x1652S3p\x00w\x05G\x04\x00\x00\x07RSQsC\x03RQrU05%54ssSWw1t0qqpS\x16qS\x177wP\x00\x00\x14\x10w\x00WwwV\x15%\x05u%wp\x00wwwwwwwwGwsCRprG5g7%2a!c76\x170\x00sB\x14\x00\x00\x04uersuqa4rW2W\x12Ww'1q%w\x13C\x03SR\x16\x13ps\x166\x16\x16\x17`\x00\x04\x00`S\x00'wwqaCwrT7t\x10\x17wwwwwwvwt4saCusFsBS\x07\x1373a3s\x00\x06t%@\x00\x00@\x16SqRW04%5w\x050%7quwawv\x16\x175%%5$\x176SAqswP\x00\x00\x04\x10g\x00Wwwwt5GwRWw\x04wwwwwwwws3s%'tbVq41'3rsS773@\x01qD4\x04\x00\x07AtV5!wSRG5sqqcwsq7wqqaCSSC\x13`Q'\x12\x075wp\x00\x00\x00B\x170\x07wwwq`5wt0wp\x07wwwwwwt4adwV7W!&amp;\x12ssc73'3ps0\x06r\x10@\x00\x00\x00tsusRPqq4s\x17\x07\x03\x15'VW\x03uw%6446\x16U7%\x10qps\x07t\x00\x00@T\x07P\x07wwwwWCGwG\x07wPwwwwww3sWsds@!cq71s5sSs\x1637\x00\x01uG\x04\x00\x00\x05\x16\x17Ce%7v\x16W\x17CqucWswwW7\x17\x01SSqq2PR\x07\x07\x07\x14su\x00\x00\x00\x00\x17 \x07wwwww\x05\x17wpWw\x00WwwwwwadbVS43773s'2s#63sss\x00Gp`P\x00\x00@`G\x17Su!qw\x03g\x12WR1wwSqgw\x16\x17cpSCe\x03sSqss5p\x00\x04\x00t'\x10\x07wwwwwtvWu\x00wp\x07wwwwwWsW3%#ss\x13'3s53ssR71s@\x07p\x14$\x00\x00\x07\x14t0t7\x17\x07\x17Upw75w\x07wwww\x17!a57\x075\x13u%%%%%wp\x00\x00\x04\x01Cp\x07wwwwww\x055waGt\x04wwwwwbV pss6\x17'3a73s5371r3\x00\x03u%\x00@\x00\x00pWqqGgprpSSCCusWuwSuqv\x17\x075'p7\x17\x1753R\x17t\x00\x00\x00@\x070\x07wwwwwwtVwt\x03w\x00wwwwwW3ss7573s\x1772s63csr770\x07rC@\x00\x00\x04GgV7qqw\x156Ruw7\x075wwwwsw1t5w\x17\x07PppRP5w\x00\x00\x00@$\x07P\x07wwwwwww%\x17w\x14wp\x17wwww p33a2s63cs72S75#3qs\x00\x05pT\x05\x00\x00\x055qw\x17\x07CAce5\x12qWsV7www\x16SVS\x17!sq'75'\x17wp@\x00\x00\x00PS \x07wwwwwwwTgw`\x17t\x07wwwwss6\x173w1s\x173\x12q73s35727\x00\x06p\x07$@\x00\x00GvWAsWsUsGw\x17#W7SWwWsv77cV47SSCSpwp\x00\x00\x04\x04\x00'\x10Gwwwwwwww\x14wu\x07w\x00wwww333ss3r73ss63s\x07'2qw3p\x01w\x14\x10\x00\x00@4qsrS%\x167W45%A%sww7wwqwSW5sRqappww@\x00\x00\x00\x02PW\x00\x07wwwwwwwwaGw@wpGwww6\x17s67C73c'3ss'3s73#\x170\x00q`d\x04\x00\x00G6\x17WpSau'uws7Su0qwwqwswssCw\x177Swqu\x00\x00\x00\x00\x04\x043\x00wwwwwwwwww\x07wpWt7www3s3q33c\x171s63\x13s71sssrp\x047\x05P\x00\x00\x00Guwau0\x17\x12Uwe5t2RWwwwwsvW%u7pqaguww\x00\x00\x00@@\x034\x00wwwwwwwwwwAww\x07w\x07wwws663w77#s3q7'5s'3c\x1732\x00G@`@\x00\x00\x05r5s\x07wp52S\x17rsW77\x17w\x17wwSsScu7ww\x17w04\x00\x00\x00\x00\x05\x04q\x00wwwwwwwwwwt\x07wpwuwww3q3r3ass'073s273a72ss\x00\x01p\x14 @\x00\x02W\x07\x17\x00\x14wCS\x044\x17u5uwwvwwwwwwWwwwwwwCS\x00\x00\x00\x04\x04\x03p\x04wwwwwwwwwwwPwt7wwww63s\x17737\x13sss'771s73s5\x17\x00\x07p`T\x00\x00\x04wqe'\x02\x17upsSw\x17csesSSWwwwwwwus\x17wu0t\x00\x00\x04\x00 \x07\x00\x07wwwwwwwwwwwpWwGwww73r3c3Sc6\x13'3S1c63s61r'\x00\x045\x05\x00\x00@\x00W\x12\x05q\x01p\x12\x07usPw\x17\x07\x17%7ww\x17uwwspstwWC\x07\x00\x00\x00\x00\x04Pq\x00Gwwwwwwwwwwww\x07ww7RSgs\x17s7673ssqc7'3s7416\x17Sp\x00W\x04$@\x00\x00\x07u wp\x05%\x01\x03\x047\x17wwwwwVwwwwwuwV\x17ww5%\x00\x00\x00@@\x00q\x00wwwwwwwwwwwwwwwwcwwW3c7\x13s3q37373sq7\x123GCc'W\x00\x07pS@\x04\x00\x047S\x01w!\x02\x16\x140RPqqwu67\x17wwwwwwwww5 \x17@\x00\x00\x00$\x01p\x00wwwwwwwwwwwwwsCsWwwws7r6567'\x12sss\x13#a%G25uqc\x00\x054\x04\x04@\x00\x00Gppqp\x01A!\x04057wsSuwwwwWwwwwwwRQp\x00\x00\x00\x04P\x07\x00\x07wwwwwwwwwwww7\x07wWwgrs7\x133s3s3s770\x02rV\x12R6\x17V667@\x00w\x00p\x00\x00\x00\x05w\x16\x16W\x06\x12RSRRwSwwwwww\x17wwwwww\x17%6@\x00\x00@@\x00q\x00gwwwwwwwwwwwSGwwgw57Vr6s563w73\x03\x075\x070vwwvww5w7\x00Ct\x05`@\x00\x00Gqa\x07qp\x10 57\x17guwwwwWwuwwwwwsSq\x00\x00@\x00@Cp\x00wwwwwwwwwwSsgwww7%www3s7#3s\x03\x12\x1644&amp;\x16w555swuwws@\x047\x00P@\x04\x00\x00w\x160wwuu7Wau7GWwuqEsWwwwwwwt\x00\x00\x00@\x00\x17\x00\x07wwwwwwwwwswWwwqauwwvws53ss47%aCsqcSCrsuswwwwp\x00W\x05$\x14\x00\x00\x04Wuw\x16\x146\x16t!sCV7wwu4sWwwwwww\x14\x00\x00\x04\x04\x04\x07q\x00wwwwwwwqcSe6wu47wgwvww7#43\x03CpC\x07#BV5'757susw7ww\x00\x07pA`\x04\x00\x00\x07wuwwuwSWGw7W7u\x16\x045wuwwWwS@\x00\x04\x00\x00\x057\x00\x07wwwwwwwwwwwww'wwwwwwww3s3aar\x076qG75w7Ssswrwwwwwp\x00W$\x07@@@\x00wwwWwwwss\x17w7Gwu5WWwwwwWt\x10@\x00\x06PBq\x00\x07wwwwwwwwwwwG7Wwwgwgwvw43@rRW4qc\x00\x07sqsw757ssWwwww@\x03SA`P\x00\x04\x07wwwwWwwtsGSwu5\x02Suwwuwwsa\x04\x04\x00@w\x10\x04wwwwqewwwwwwwwwwwwwwwS73a7%'!c\x06\x16sw\x17g63Csaw7swwwwp@w\x04\x07\x06\x04\x00\x05wwwwwuwwu7wWWRuwWwu7qwu\x00Aa@\x07q\x00GwsRV\x16\x13RSWwwwwvwvwww567G@rrRV\x160ss7Rw3\x17\x1777sqw7wwwww\x00\x07w\x05AB@\x00wwwwwwuqwwwww\x17U5wu6WWWSG\x04\x14%s\x10\x07v\x15\x05\x05\x00\x10P\x04\x1407Wwwwwwww%vwww7%5%#aw\x174ww\x13Sss\x17\x13\x1777wwwwwwt\x00\x17r\x06AB@\x04wwwwwwwwut\x05\x14u7ww\x16U5wwt\x05%`Sp\x00\x07\x15\x00\x00\x00\x00@\x04\x10\x01AA%7wwww7\x17wwwwwrR\x073qw7#sw7w50\x140tqepu77wwwwB@WQd\x144\x00\x00Wwwwwwwp\x00\x06R\x17WWwagW\x17w\x07\x07@\x17w\x00\x06P\x00\x00\x00\x00\x00\x01\x00\x00\x10\x02\x10RRuwwwwwwW%435%sss3s77sq0\x12\x01cw7777rTwWwwwu\x00\x07w\x01e@E\x04%%t4RT\x05\x00@\x054WwwwWQwwPG@Ww\x00\x05\x01\x00\x00\x00\x00\x00\x10\x00\x01\x05\x02\x15\x05\x01\x05\x17wwwwwv7ssw\x0737\x077rsw77RP4771swww\x15\x13pwWwwwt\x00\x07w@\x06R@\x04\x00\x00\x00\x00\x00\x00\x00\x00\x07PsWWwqwwTpp\x177\x00\x00\x10\x00\x00\x00\x00\x10\x00\x00\x10\x10\x00\x01\x00\x000q!\x07Wwwwu77ssssssc57\x03CS1%75\x01CAC\x111puWWewwwwt\x00CwP\x04\x16P@@C@\x00\x00\x00\x00\x045eswwt%pRT\x05wP\x00\x04\x00\x00\x00\x00\x00\x00\x01\x00\x00\x00\x10\x14\x01!A\x10SP1wwssw2777\x077773arwpCs\x10\x03G\x10wug@\x01\x02\x17qwwwwwwp\x04\x13wpAae$\x04\x04\x04\x04\x00@\x00CWWWwWV\x16@\x07w0\x00\x14\x10\x00\x00\x00\x00\x00\x01\x00\x01\x01\x10\x01\x01\x00P\x14!\x05%\x07\x17www7usssssqrV\x16%!'S\x00Gt\x16G\x07vWwt5\x00Wuuwwwww@\x04\x07w4\x04\x05Ae!\x02\x07\x04\x04\x04$qwwu4\x00E7w\x10\x00F\x00\x00\x00\x00\x00\x00\x00\x00\x00\x00\x00\x00\x10\x00\x01\x01!\x140\x17\x10q7sww77'770cacsW\x17u0WwpdpGu5twpa5wwwwwwww@\x00\x05ww\x16\x00@DDT\x05%\x04\x14\x04uwR@usu \x00Dq@\x00\x00\x00\x01\x00\x00\x00\x00\x00\x10\x10\x10\x01\x14\x10Aa\x05q\x07\x13Wwssssssqg\x147\x17\x07ce0\x07\x00Ct\x01G\x07vFRWD\x04C\x15wwwwwwwwt\x00\x00\x17ww5\x00\x00\x00\x04\x04\x06\x00\x00\x00\x01uwwt\x00\x00Gw@\x00\x00\x00\x10\x00\x10\x01 \x11\x00\x00\x01\x00\x10\x00\x12\x11\x03S\x01q\x051\x17wwsss0c\x167Ccp47Cp@tw@`VW5eeq`dpuwwwwwwwww@\x00\x04\x17wwwvqcPtwwww%\x00\x00\x04Gww@\x00\x00\x00\x01\x01\x01\x05\x10\x01\x03P\x10\x10A\x03ACP\x157\x17\x10psw7w77g\x14w\x076\x16\x17wp4\x04\x16\x00w\x06V\x00wD\x06\x17v@@CSwwwwwwwwwwD\x00\x00\x00Aau7WwSRPp\x00\x00\x04\x07wwwp\x00\x00\x01\x01\x10\x12\x10\x13\x015% \x17\x05\x105\x01!\x07\x12Ppq\x17\x17sw7rs\x167!%%www\x07P\x00a\x04w\x04\x00VwWuwe\x04tduwwwwwwwwwwww@@\x00\x00\x00\x00\x00\x00\x00\x00\x00\x00@Gwwwww\x04\x00\x10\x10\x01 \x10\x10p\x12\x10\x11\x11q\x010A\x03Pp5\x17\x17\x12qGwsw\x177w\x07wwwwww\x05$\x04\x14pwPv\x00WaGGVvWwgwwwwwwwwwwwwwwvV\x16D$\x06\x14egGwwwwwwt\x10\x01\x01\x01\x01\x01\x01\x01\x01\x05\x11%0\x17 S\x17\x14\x17\x15Pqqu\x03\x17swsss!%wwwwww5\x00B\x00B\x07d\x05@evtpuwvWwqwwwwwwwwwwwwwwwwwwWwsWwwwwwww4\x01\x00\x00\x10\x10\x10\x00\x00\x00\x00\x00\x10\x03QS\x10\x171q0q5%\x13T7wsw77wwwwwwwt6\x04\x04\x04\x14WpB\x04\x07ECGGegvVWwwwwwwwwwwwwwwwwwG0CTwwwwwwwwA\x00\x01\x01\x00\x00\x00\x00\x00\x00\x00\x00\x00\x14\x03\x01aq\x07\x16S\x16\x17\x17u!wswscswwwwwwwsP@\x00A`\x07p\x04p%$$`VVWeegwwwwwwwwwwwwwwue\x175\x16\x17\x004\x177wwwww\x10\x00\x10\x00\x00\x00\x00\x00\x00\x00\x00\x00\x00\x00\x10P\x10\x00\x17\x111qpsP\x17swsssswwwwwwwtp\x04\x04\x00\x07\x07t\x00\x04\x04\x00AGgwuwwuwwwwwwwwwwwwwwwwpRq\x074Suuwwwwwq\x01A\x00\x00\x00\x00\x00\x00\x10\x00\x10\x10\x00\x00\x01\x06\x15 445557\x01wswsswwwwwwwww5@\x02@@@w\x04\x00GBV\x15uwwwW4uwwwwwwwwwwwwwwww\x15\x07\x05\x01\x05'w\x17uwwwwR\x10\x10\x00\x00\x01\x01\x00\x00\x10\x00\x00\x10\x10\x00\x10\x00\x14\x01QCSW\x150sw7sr7wwwwwwwwp\x04\x04\x00\x16\x01`@\x04\x00\x05\x05vwuvuwW4qwwwwwwwwwwwwSt4pp\x03BsAsGwwwwwwS\x00\x00\x00\x00\x00\x01\x01\x00\x01\x01\x00 \x16\x01\x01A40540w\x057Cs\x175wwwwwwwwwR@\x00@d\x04\x04\x00A@RGuwWuwu5U5uwwwwwwwwwww\x07SW\x12\x01e1u\x07tsswWwwww@\x00\x10\x00\x10\x10 \x01@\x10\x01\x11\x01\x12P0A\x17SA\x17\x11\x07w7Vwwwwwwwwwwwq$\x04\x04\x01`@D$$\x054\x17Sv\x17SWV7CRWwwwwuwwwww\x00\x04sAp\x13@\x03\x01qutWwwwwwwP\x000\x00\x01\x01\x00\x10\x01@\x04\x00A\x01A0a\x07\x17\x01\x07swwwwwwwwwwwwwwwR@\x00@RP$\x14\x17\x00CAeupu4uwWuwwwwwwtwwww\x00q@0\x16p\x12P\x07pssw\x07WWwwwwp\x01pP\x04\x10\x01\x00\x10\x10\x100R\x16\x15\x17\x13\x07wqwuw7w77wwwwwwwww0\x00@\x00\x04\x06P%$\x14\x145qauqu7W7Cuwwwwwwuwwp%B\x03P\x01\x10w\x00e\x16\x17GqwwwwwwwwP\x01\x00\x11\x04\x10C\x01aa\x05!A\x03Cwwwwvw'wswwwwwwwwwwwqt$g@D\x07P\x05\x03CW\x07\x17R\x16\x17uuuuwwwWWWwwwwwP5\x05\x00\x00\x00sG\x17!w\x17Ww\x17wwwwwwwqa\x00\x01\x00\x10P\x10\x10R\x147wwWwswwswwwV7wwwwwwwwww\x01Gwww\x00\x05\x03\x04\x10\x104\x16\x17UpRwwwWwwwww\x167wwww@0\x00\x00@\x14\x13qGpspWsWwwwwwwwwwpqa%%%%wwwwwuwwsww\x1777wwwwwwwwwwwq%wwwW\x03@\x10$\x07SqaawuAuwwwwwwwupwwww\x10@4\x00\x07 @r\x17qG\x176Wquwwwwwwwwwwwswwwwwqv7sw7usWwwwwwwwwwwwwv56SPtu P\x01BQqgW\x175ewwCuuwwwwwwwSWwu`\x10\x01\x007\x055\x05w\x17qew\x17gswwwwwwwssw7wwwwrSgwwwwuswwwpwwwwwwwvsqqvwp44r\x05\x00pa\x12Pq0uEw7wwW7wwwwwwwwsww\x03@\x00\x07\x04\x12r\x12Sg\x16SAw5uwwwwwwswwwwww7swww7ww7swwspwwwwwwwRStwvwgwsPup4\x14\x10@%4wSs\x17W5wvWwwwWwwwwuwwA\x00\x00\x17\x10\x05qG4\x17qwt5wvw7wwwwwwwwwwwwwww7u76wwgsGwwwwwwg6wewvw7\x17\x07GwqG\x10\x03Cu73\x120\x16\x100w\x07Wuuwswwwwwwsw4t\x04\x00as\x007qapw7v\x17qwWwwwwwwwwwwwswswW7wwwg5wwwwwwwwuwWww%4ugwwvwq\x06sw3q\x075\x11q1\x01\x10q5wwwuwwwwwwuwR\x10\x00\x00\x174\x07u\x07w\x07sWqwwswWwwwwwwwwwwwswswwwqsWwwwwwsSg6vw'cawgvwvwesBW6S\x07\x12s\x03\x03`\x10\x13\x03\x11e7Wwwwwwwwwww`R\x00qaRW\x01wqe4wwu\x17uwwwwwwwwww7swWqwwwswwwwwwww7wuwwwsuvWwwwwgwW\x17sS3ws\x17\x13\x10\x11s\x01\x11\x03\x12Suwwwww5wwwwp\x05r\x17\x12\x077\x06\x13asRSGvw\x07swwwwwwwwwwww7wwwrWwwwww7W7wwvwt7Gwwgwggwww`w75c\x16w#\x01\x07gu01\x10\x1147wwwwwwwwwwwp\x17\x03Aqa\x17t\x17v\x17w\x17qw\x07uwWwwwwwswsw7wwrSwwwwwwwSwwVwwwwwwwgwgwwgqv\x17rSc57\x13\x11\x17q\x11\x01\x01A\x03\x10\x13SWwwwuwwwwuw\x03@\x14sP\x16w\x01g5wpw7wwWswWwwwswwwWwgswwwwwww'swwtw\x17t7wgwvwwwsqqgaw\x177\x13SawGe!01q3qC\x10\x16wwwuwwwwwwwt\x03B\x17#e0wqCv\x17rWqw7uwwwwwwwwwwsSwwwwwwrsqgvqg3vwwwwvwwvwWgww477\x03v53\x015w\x10\x11\x10\x12\x15\x075757wwwwwwwwsw7pA`WS\x057puqwu%wuw\x07wwwwwwwwwswwwwwwsw7WwwuwstwwgwwwwpwwgwggWu'w\x172Q6\x12ws\x01!\x150\x11\x02\x11CSwwwwwwwwwwww571%wp\x17s\x07w\x17w\x077wwwwwwwwww7wwwwwwsv7wwgvsrWwwwwwt7wwwwwSqs'SqwsSsQqWt\x13\x11!\x01%1\x16\x13\x07wqwswwwwSwwsVqGw0\x07w\x16W\x12wqwWwu7wwwwwwwwwwwww7\x175wGwqqvWwgwwwwwwgww\x077677Wsscq\x03\x01c07\x17p\x12\x13\x13S\x05g\x10\x17wVuuwwww7w7ww\x16s\x01gw\x167sGW\x17sCwwuwwwwwwwwwww7rWgwww77wwwwwgwtwwwww3sCsrs75%1'57\x10SCq51\x01\x01w\x13S1%wwwgwwwwwwwwww\x16w\x17qawqspwWw\x07wwwwwwwwwwwwwCwwwwgsewvwwvW7wwwww57Cs77\x177'w3SS\x03Cw15\x16\x12SS\x12w\x03\x01\x03RwwwwwwwqwwwwwwqvpwwAgu%r7Ww\x17wwwwwwwwwW57wwwwqsGwgwwt77\x17www7%rsswssssWw\x1607qqqp\x12\x13\x11rp1s\x1151%wwwwwwqwwwwwwwwqw\x17\x177qww5w7uwwwwwwwwwsrwwwWcRwwwwwwsspvwwwsGw77773csssw3\x174w\x03\x0751w\x165\x13\x17u\x03\x03\x12Swwwwww\x17wwwwwwwwwprww\x16\x17qw\x05wwwwwwwwwwW7wwwrw\x17wwwwws%74wwrw7wsssw7cwsrss45#\x13\x13q0wsGsSp47141Gwwwww\x12WwwwwwwwwwwW\x07\x07wqgwsv\x17wwwwwww77uwwtw7wwwvwcwsewwsWsGswww77777776ssV\x13C\x07\x17\x03Gsu0\x17\x13\x10\x17\x13\x16wwwwp\x12Wwwwwwwwwwwwwsu%7\x17\x17w\x17wwwwwwW7wuvwwsuwvwwwsW7Www4v7wswsssVsSssqss773\x16\x13\x13q\x177sSw05305\x07\x17wa\x01Wwwwwwwwwwwww77wSwwgrWwwwwwu7wtwvwsRwvwwwsCw7gw7wcqwsww7ww77757757sS5s\x13RSc\x13W!cS\x124\x11pww\x17\x17wwwwvwwwwwwwwwwwwwqasuwwwwww7wwwwsw7wwwvww7wRwswv\x175wwws7Ssssscrscrs3cs\x05%755'1s\x1745\x13rSgwwwwwu7wwwwwwwvsWwwwvwwWwwwwwu7wvwwvw5gwwww57qruwWrSwwwww7sw7777777777cs\x171\x12W73\x13C\x15!srq\x01\x05sWwwwu7wswwwwt7swswwsqwwwwwwucwwwwwsqwwwwww7sagwww6\x17wwwww7Sw7srssssssss77'5!\x12R\x1673cw51\x16\x16wwwwscwwwww7wswwWwwgRwwwwwwwsswwwwu7\x07wvwwg\x17qpwwwur47wwwwwSswss%7575757\x13sSsscw%\x05u5\x051q\x07\x05asw7sv\x17uwwswwesWwswwgswwwwwwwrwwwwgw7wwwwwwsv7www7r5wwwwwww7w7w7ssrscrs'6767773s3\x01aw\x16\x10qswwwcV\x17wssswwSswgwwgwqwwwwwwssw\x17wwwu7wgwgwwRwqvww7R\x17wwwwwwrScss7sw777777ssssssss\x17777\x07Cwww7%!w7w7wwVqswwwwwG47wwwwwwru'\x17wtwCvwwwwwwcu4wsw\x07CwwwwwwqcW7Ww7w77ssssss77777\x0704rV\x16RswCCaasws77w7777wwww777wwwwwww7\x077wgvsswwwwwwq'\x17'w6Wsswwwwwwq77sw77sswsssssssssssssww7sw77w77777w7wsswwwwwwwwwwwwwwwww7wwwwww7wwwwww77wwwww77wwwwww77wwwwww7\x00\x00\x00\x00\x00\x00\x00\x00\x00\x00\x01\x05\x00\x00\x00\x00\x00\x00\xa2\xad\x05\xfe"</t>
  </si>
  <si>
    <t>Produce</t>
  </si>
  <si>
    <t>Dried fruit and bean curd</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</si>
  <si>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003'3s3ss73s\x17!wvVw\x144w!&amp;WwwvVwvwwwtpwwwwwwwwwwuwwuGWwwwwwwwww7wwwwwwwwwww7wwwwwwww\x10!6w\x00\x07w\x00\x0073s72373s7!sa7wvwsaw\x17rWwwgwwvwwwww\x17wwwwwwWwwwpwFuwwwwwwwwwwwwwwwwwwwwwwwswwwwwwwRA%vp`3's71sssr73ss07cG\x07wgVrs\x077gwwgwgwwwwwwwwwwwwwWwt\x04GWVwwwwwwwwwwwswwwwwwwwwwwwwwwwwwww\x12Rcv\x16733s73733s773ss\x13swVWwWGw'\x17Vwwgwgwwwwwwwwwwuwwp`p\x04ueGwwwwwwwwwwwwwwwwwwwwwwwwwwwwwwwwp\x10Cws7s72ss\x1773s#773su#cw'gwavw7CGwwwggwwwwwwwWwwwt\x05w\x10ew%wwwwwwwwwwww7wwwwwwwwwwwwwwwwwwwww0\x033s72s77#ss\x1773ssc755'WRwwu6swwGwwwwwwwwwwWwwwt\x04\x17wt\x06WFWwwwwwwwwwwwwwwswwswwwwwwwwwww7wwwwps7sw3s773'3sw7373ss1#7VVvutsswvwwwwwwwwwwuwt\x06TgFu\x00tuewwwwwwwwwwwwwwwwwwwwwwwwwwwwwwwwwww723373s3ss73237sw777sCswwvwtwssWwwwwwwWuwwu`eBWuwPGVVWwwwwwwwwwwwwwwwwwwwwwwwwswwwwwwwwwswsss'3w3737sss733rs7747\x07wwwaewswwwwwwwwww`GV\x04\x04wpd\x04euegwwwwwwwwwwwwwww7wwwwwwwwww7wwwwww337373s3ssv37773sv77ssssw\x07vwwwwwwwwwwwwwwp\x04RS@@GGR@CGV\x15'gwwwwwwwwwwwwwww7wwwwwwwwwwwswwwss3rs73r733ss7#s'3ss7777swqwwwwwwwwWwWuwt\x04\x04\x04dRVV\x17dW\x16Vtvq7Ggwwwwwwwwwwwwwwwwwwwww7wwwwwww73773q73r7773s77773ssssw7swwwwwwwwwwWwwq@BP\x04\x145a@D@gtGTu'v5\x17wwwwwwwwwwwwwwwwwwwwwwwswwwsw3rs3s7#s73s7'7sss7777773sw7swwwwwwwwwwwd$\x04\x04\x00@@@D\x00\x04Gw\x04wFV5&amp;rRGwwwwwwwwwwwwwwwwwswwwwwwwww777773s71s73s3s77776777w77swwwwwwwwWwwt\x14P@BA\x00\x00\x00\x00t@wwpGWGGRW57\x01wwwwwwwwwwwwwwwwwwwwwwwwwws33s3s73s63s7s7s73sssss3w77swwwwwwWwwp@g\x00\x00\x14\x10@\x00\x00\x07@\x06wut\x04ttwebG!gewwwwwwwwwwwwwwwwww7www7ww777673s63ssss3s3sg7777swsww7w7wwuwwww\x04tuvEe\x00\x00\x00\x04D\x00WvV7\x04etRwwRVs\x12\x04wwwwwwwwwwwwwwwwww7wwwww3s3ss'7373737'7'73sssw7sw77wwwwwwwww@RGGu4pP\x10\x05W\x00\x04wutGu\x00vTCGw%$gs\x00gwwwwwwwwwwwwww7wwwwwww76w7733ssw3sssssssssw3sw7wsw7wwwwwwp\x06D\x04$gWGDew`@wwF\x07DgtGed4$wqpws\x12Wwwwwwwwwwwwwwwwwwwwww3s33sss733r73ss777773w7ssswwwwWuwwt\x04pBPE\x04v@\x02G@\x04\x07wt\x05D\x00Ep@VTw\x07\x04vw@Fs\x02Vwwwwwwwwwwwwwwwwwswww77w772s677773sssss77sw7wwsswwwwwt\x00G@@@RFu\x00E@@@up@d\x00EBe\x04gGcscBVwsDs\x12\x10vwwwwwwwwwwwwwwwwww3333sss73s3s773s776sw77ssswwwwwww@\x04T\x04\x04\x04d\x14BD44@WvD\x04@@\x06\x04Vq@tEGu%cGGrV%c\x13\x07wwwwwwwwwwwwwwwww7w%!777sw777'7'7'73w3ssw7wswuuwwp\x00@a`@@V@D\x04t@ww@\x04\x00\x00D@@DFTVRugse&amp;sG5cF$0f7wwwwwwwwwwwwwww33sw!#S733ss33ssssw3w77sw77swwwt\x00B@GA\x044\x04\x04\x00GPwVt\x07@\x04\x14\x00\x00\x04\x04\x07peeGwgSq$vVtqe'\x13Vwwwwwwwwwwwwwww%!tpw73s7w37ww777737sw77swwwWwt\x00D\x14\x044\x14\x00Gp\x04\x00Gwte\x04u\x04\x07\x04\x00\x00@tuwDeeewvRS!&amp;\x16vSe$c\x15\x07gwwwwwwwwwwwwswsw4pr703ws33ssssww77wswswwws@\x00\x04dwQ\x00\x00\x04t\x00\x00Fwt\x16@t\x00\x05\x00\x00\x00\x07@GwqGBVvwwvV\x11cGtvw\x16rspWwwwwwwwwwwwtp\x165swuasS#Wwssssw3swssw7wswwt\x044\x00@A`\x10\x00\x01d\x00\x00WwpAWp\x04\x14\x00\x00\x00\x04\x04wwv\x04ueegwwwf\x170rG\x16w4 605wwwwwwwwwwswwCgRswg'\x1733sssw7w777wsw7wwt\x00\x00G\x00\x045\x11@\x00D@\x00w`tevw\x04\x00\x00\x00\x00\x00@wwwuPFTtvvvtwvS%rwVVWC\x07\x07'wwwwwwwww\x165rwt7Ww\x17wv7u67sssswwwswwwww\x00\x04\x04t\x16@P@\x00\x04\x00\x00Wt\x05@VPt@\x04\x00\x00\x04D$wvWe$GVRWgGgdgwC\x03Gecv4v2S\x16wwwwwwwwwC547wrRw57ecqswwwwsssww7wwp\x00\x00\x05\x07G\x14\x01\x10\x00\x00@\x07v\x14\x04$\x07V\x00w\x00@\x00@\x00Wuuu\x06W\x00eedwewwvwwwsrt\x07Gqd6s\x13Gwwwwwwrww7\x12Rwwtvwswww77sswwww7wwww\x00\x04\x04@GC@\x00\x04\x00\x04wTte\x14\x00\x05@V@\x04@\x00GwdwBPue\x06VVwvwvtvwww\x01'q`gwCFc0\x14wwwww54sww7\x13%7wqwwwwww7wsww7wwwwwp\x00\x00\x00@\x04\x00\x04@\x00Wpg\x04\x10\x00\x00V\x14\x04\x04\x00\x00Ew`S`Gt\x06@EdtvwdvVwgggv\x12\x16w\x00Cwq\x14cc4\x17gwww7wsswwww\x17wwwwwwwwwww7wwwwwwq\x00\x00@\x00@P@\x00GwtDA\x04\x00\x00@D\x00\x00\x00\x05vqEvTVS@GpGGCVwwgdvwGGwa\x006vFGg6RCr\x13gwsw37w7ww7wwwwwwwwwRTFDdwwwwww\x10\x00\x04@\x04w\x00\x04wC@\x00t\x10\x00\x04\x00@BPtwuD\x06u\x00\x00D\x00\x04wDt7'\x16gwwewvvwwsS\x12\x12qdqg7\x07$1wwswwwswww7wwwwvu`@@\x00\x00\x00\x00\x00evwwwv\x00\x00\x04\x00\x04\x00\x17tTt\x00\x01\x00\x00\x01@\x04\x04wwwst\x00w\x00\x00\x04\x04\x04w\x05gG4u7Vwvwwegwvtpq&amp;\x16gGGesC\x0637s7ssswww7wwu%\x00\x00\x00\x00\x00\x10\x05\x00@\x00@\x14www\x10\x00\x04\x00\x00Wt\x07`@D\x14\x00\x00\x07\x00\x00\x07wwAD@GP\x10\x00\x00\x00\x07wt\x04wG'ag4wggVudgggrQ!44qrtvswwww7wwswwwwe\x00\x00@P\x07%eerW\x14\x14\x00@\x04Swp\x00\x00Dqee`E\x00@\x10\x00\x00\x04\x04\x00Wwu\x06@\x05q\x05\x00\x00\x00DwupGvwV\x16sV6VwgggwtvwvsCs&amp;gGsVs7v\x17wwwwwwwu\x00\x04\x00\x07\x07uwwwWvwwu%\x00\x04\x05w\x00\x00\x00Gt\x04\x14\x06G\x07\x00\x00\x00p\x00@dww@\x04\x02G\x10P\x00\x04\x07ww\x04\x00wVwg\x16cW\x07GwvvwwGGwtv\x16\x17\x13cFeww7sswwwwwu\x00\x00\x02WwuwGWweuegWwwA`\x05p\x00\x00\x04p@@A@@P\x00\x00D\x00\x05\x07Dw\x14\x00D\x04\x11\x00\x00\x00wwD\x00\x0477vVut624'qegfvvegggaa756v\x17wwwwwwwq@\x00\x07wvVVWww5wvTuduwwA@G\x00\x00\x00@B@t\x04@\x00\x00\x04\x00\x04wD\x05ged\x00A\x00\x00\x00\x07u@\x00\x00sww\x17wvweecS\x07vtwwgVwwgwvS\x03C7swwwwwww\x04\x00\x07wGGwWwupV\x17SWd\x07WgWwp\x10@\x00\x00\x04\x04\x04G4\x00P\x00@\x04G@@\x06WP@\x04q\x00\x00\x04u\x04\x00\x00wwwww\x07\x07VVSa`v\x03CgGwfwWGgwvw3wwwwwwwwt\x00\x00twt\x14WpwS\x11\x11\x0557WDeEgwWe\x00\x00\x00\x00P@\x04w@@\x04\x04\x03@t\x16\x14@gP@\x04@@ut@\x00\x05wwwwwwv7'egwat6\x13qgwggvWggFGwwwwwwww\x00\x00wwDwdRWu%40\x10\x10Pqt\x16PWWwwtP\x00\x00@@\x04@@@\x00\x00De@e`\x04V@\x04\x00\x00wt\x00\x00\x00gfVwgwwugSwC`vrSe'\x16\x05gvwgVwwvwwwwwwwp\x00\x17uCGDSEwW\x11Q\x15\x01A\x00\x16Vegeeeww\x00\x00\x00\x04\x00@\x04\x00\x00G@GP\x00@\x04P\x00G@\x04ut\x00\x00\x00TtPd\x04\x06\x04egwgCwWG\x07gRG'74gwwgwwgwwwwwwq\x00EwVt@Eewu1Wsp\x12\x11@\x01WWWWWWwwu\x00\x00\x00D\x00\x00\x07Wt\x04q\x04\x00\x00R@\x047wWC@\x00\x07GfFFGdtF@B@ww@csFT6sCBCqGgvVfVwwwwwwt\x007v\x05FV\x16\x16WwWqwSQR\x10\x147wwwwwVWwt\x00\x00\x00D\x05\x04ts@D\x00\x00\x00D\x16\x04Gae\x04\x00\x00DttugVVGefTd\x04FwpCs'ettw42sqgewgwwwwww\x00\x05w\x05d\x04\x04uwuw5wUq55\x10\x01Wwwwwwwuww\x10\x00\x00\x00wt\x07Da\x00\x00\x00\x00\x07D\x00wT\x04\x00\x00VvvVgFdgdtVdtB@dw`50rvgegGacCrwwwwwwwt\x00\x17ttugWtuwww40\x01A\x16\x17\x10wwwwwwwwgWt\x00\x00\x04GP`P\x14\x10\x00\x00\x00p@GP@@\x00GtttedwGVVfgGFtd\x04durs\x07\x13RV56\x17%6\x17Gwwwwww\x10\x04w\x07GGuw\x17wwwSQ\x11q\x13\x10Q\x05wwu5wW7uuww\x00\x00\x00\x04t\x05`@\x00\x00\x00GTpu\x04\x00\x00\x05gGggwwvwgguttgFTd\x00\x06d53%#rVevVpr00wwwww\x00\x07wuwqw\x17qwwwu\x07\x10\x10\x14\x11\x07\x12wwww\x17wwwwwWt\x00\x00\x00w\x04\x07\x10\x00\x00\x04\x14`G@@\x00\x04gwwwwvvwwwwgggttfVF@Gf73p0qrVag\x17Ggwwwwt\x00wtwWw\x17au5wwq\x10uS\x13\x05\x10Uwuququwwwwww\x00\x00\x00EpDa@P@@W\x14@\x00\x00wwvwgvwwvwgwwwvvvVedt\x04\x05as3s\x03\x07!vTg%6wwwwp\x01wWww\x17u57www\x1051!P\x11\x01'wW77\x07SQwueuwt\x00\x00\x07D\x00\x04\x00`@w@@\x00\x00wwwwwwwwwwwwgvvwwwvVed`Dd'773r\x161'4Wewwww\x00Guwqqw\x17wuwww\x01QW\x151\x03\x00WwwuASSGuwwwwp\x00\x00\x04p\x00@\x04\x04wT\x04\x00\x00wwwvwwwwwuwwwwwwwgggvVed`\x04ps3733\x12RRrVwwwu\x00\x07vuww5qusWwq\x1001q\x05\x14\x10\x07uw\x1715eqqwuwWw\x00\x00\x00\x04\x00@@Ww@\x00\x00\x07wwwwwvvvFfVttwgwwwwwgefVF@F773qss3!%'wwww\x00wuwu5pwsWqwv\x15\x11C\x07\x13\x01!\x02wwuSC\x17wV5sGuwT\x00\x00\x04p@\x07wT\x00\x00\x07wwwwwed\x04@T\x16AG\x07@t`egwgwvVee`D`sp367773\x03wuwp\x00wWwSw\x17\x17WsV\x17u0\x16\x11QqSQ\x05u5w5\x15ww\x11Wtuwwp\x15\x00\x00@Ww@\x00\x00\x07wwwwv@\x04Au7w\x11\x13sQ\x17\x01EB\x06Fwvwe\x06td\x00E#7733#373wwwP\x04wwwwPuwsuq\x15s\x11q\x11!C\x11\x11\x07wwqP7w\x17\x07wuwuwpGp\x00\x00DT\x00\x00\x07wwwwd\x00Ag7wwq\x055u\x13\x05\x15s5P\x10Dgwvd\x06VT\x06cs373SsS7wpwp\x07wWW\x175quuwwq\x05a\x11qS\x15pp\x17qqW5wSG\x17WGqgww\x00w\x00\x00\x00\x00\x00\x00wwwwd\x00\x0555w7w11\x173\x15\x12\x17\x17S7W\x10\x04\x06wwF\x06d\x00G3rSc3#63wPwP\x07wwwup\x17rSWwwqW\x14\x12\x15!u\x00\x00ww5wwA5u5twWuwPWp\x00\x00\x00\x00wwwwt\x01Aqqsuwwq\x12\x17S\x12\x15%s5\x131w\x11@Gvuadd\x04\x073373s3swpw\x00\x07wWwS\x17qQusWwws\x13\x15\x13\x150\x01\x10uwwww7w0wwuwWw`\x07w\x00\x00\x00Wwww`@ws\x13\x16\x17sw7\x13\x11\x135\x11Q\x171S\x05\x17\x13w\x10\x04'vtgD\x04c77373s3wPw\x00WwwqpW\x057V5wwwqAqpwP\x10\x00\x17uww\x17\x15qWWWVwwwPWwp\x00\x07wwwd\x055w\x11Qq57wu0\x107q\x01!sQ11151w0\x04gv@g@Css1c5#7w\x00w\x00\x07uwWq1qaqWwuwW\x17\x07\x17Sp\x11\x10\x01wwwusWwwwwWWwp\x07ww4wwwwA%7\x17s\x12\x13SW7s1\x11\x13\x111SS1\x15\x11\x05\x01\x175w\x10\x00wwD`D32w7373w\x00w\x00GwWwWP\x17W\x17wqSSuquu5\x01\x07\x01\x00WwuwW%w\x17wWwwWw\x05wwGwwwD\x05\x13Ssq\x11q13Sw\x11!\x171\x1105q11\x13\x17\x1577sp\x04vpe\x04Cs33s3sw\x00w\x00\x07twusSW5wwQ!QCw\x177P5\x10\x10\x01wwwwwWtuwwwuwu\x07wwwwwt\x07\x13q%us\x03\x11CQ711\x11\x03S\x01\x11S1\x01\x10\x11P7\x17\x1155\x00gvD$\x07777'73w\x00w\x00Gwwwu5wWwu1Q\x015uwu5u\x07\x107wwwwwsSRuwWwwpGwvwwvAq7\x1553q\x11\x13\x13\x03S\x17\x13\x0111\x13C7\x111501qp\x17\x11wp\x00vv@C3r3327w\x00w\x00\x07quuwwwwws\x01\x004\x13\x17wwws\x10\x11WwwwwwWPASwwuww\x05wuwwu\x177\x11\x13Sw71%1q43\x11\x10\x15\x13\x11\x11Qq\x11\x11\x11SS\x111SswP\x07td\x06s7\x177\x173w\x00w\x10\x07wwwwwwwwu\x17\x11\x01\x04\x157wWWQwvWCWwww54twwwwu\x16wwwwD5sqp1\x11\x17\x17\x111\x11\x11\x0511\x03q!01110\x12\x171\x11\x105w77\x00gt@\x173s33sw\x00w@\x07wWwuswwwq1\x00\x10\x11 Wwwwww\x01qqSGwwAAquwwWv\x05wwwt\x1775\x12\x11Sss11\x01!\x10\x13\x16\x117S\x11\x11Q\x11\x10\x11qs\x100\x17s1uw\x10Gg\x04cs7673w\x10w\x10\x04www\x17uu7wP\x10\x01\x00P\x15wwwwwt\x17P\x154\x15wu5\x07GwwwwqWwwwA55sq\x13\x13\x11\x01\x17\x11\x13\x11!\x11\x11\x13SsQ\x03\x13CS\x13\x13\x11\x11\x11s\x11SSwq\x06vD\x133c3s'w@wp\x00wWWSwwww\x17\x10\x10\x011\x01\x05wwww\x01ww\x01\x01\x00\x15sRP\x157Wuwt\x07wwsAqs7\x13\x14\x10S\x17\x1051s\x13\x13A57\x17s\x11\x01\x13q551!\x03\x17\x13\x0157w\x10wbCs7\x1773w\x10wt\x00\x17wwu\x07SWwqq\x00\x10u1q7wuwWwu4\x03\x11\x02Wu4\x07WwwwuGwwT11\x17Sq\x13\x13\x11\x111\x13\x13Wqq1\x03\x177wq1q7sw\x11\x11\x171\x110\x13Swp\x06t\x047333swpws\x00\x07uw\x17qwww\x11\x10\x10\x051P\x14Wwwu7wS\x01\x11@\x057SA\x10wwuwt\x17wwCSSq7\x171\x11\x12\x10\x111\x0173\x11\x11\x11sW71q7C\x15q1\x10q\x111\x155%7w\x00vC3ssc3wtwu\x00\x07wwW\x15%ww\x17\x01\x01\x175\x03\x177wwswq\x01Sp\x13\x00u5\x15%wuww\x11wwp1\x13\x17\x13ss\x11\x03\x01\x13\x13\x157s\x151051sS\x12\x10q1s7\x10\x13\x110\x11\x13\x13\x17WwPv\x077273swsww\x10\x00w\x157w\x11wwqp\x055\x10\x15\x01Wwwutq\x054\x11A\x10\x17spSWvWwdwwT\x175!5053\x11\x11\x01\x10\x13\x11\x173\x11\x11\x017715\x13\x13S\x11Ww\x171\x13\x12\x13Aswwp\x06R3sss7wuwwp\x00\x07wWWV\x17wwq\x01S\x10\x00P5sWv\x17\x10qq\x017\x00euqewwwwQwwaq153\x17\x13S1111\x10sqq!11\x03S5\x12\x155517ww\x12\x11\x11Q5wwwwRe#3373wwwwp\x00\x04ucw7WWw\x17S\x01\x00\x101SuwQ\x10S\x17\x17\x16\x15\x17ssWswuwu\x07ww\x055515111\x13\x17q\x11q\x11711\x11\x1157\x13\x11\x12\x13\x13\x07wwwq\x13\x057s5577\x00p5\x07\x173swwwww\x00\x00S\x04sQqwqGq\x01\x05\x00\x145\x04q75\x17AA\x01\x17wuusuu\x17wRWwpSs\x13\x13\x12\x111!5w\x11\x03\x10Sq\x151\x12\x13\x1310\x117\x1755111\x13\x10\x13S\x11Q1uw\x14gB32\x163wwwwwp\x00\x04\x00Ew\x01wC\x10S\x10\x11\x10\x11\x16\x10wPS\x01\x10\x10\x145wwwuwvwwt\x17wT7\x17\x13Qq\x13\x13\x11\x03wq\x11\x13\x01\x173\x13\x11\x11\x01q\x11\x12\x111s11\x10\x13\x11\x17w1q1C\x17\x17q\x067BG12wwwwwu\x00\x00@\x00St\x17\x10\x10\x05q\x00\x01\x07\x15@G5%5q\x00\x01wawWwWuwwQwwp\x13sq3\x131\x111\x17\x1770\x11\x13\x11S\x11111s\x13\x11ss\x11\x11\x111\x10\x10\x17q\x13\x11\x07\x157u7\x01Cw4 awwwwww\x00\x00\x04\x00\x07SPA\x10w\x10\x1155a1wQ\x05\x00\x12\x17wW\x17WwWvWwu\x07ww\x01q53\x111\x101\x11ssq\x11\x13\x10\x13\x11\x07q\x10\x17w\x10\x175110\x11\x011\x13w\x13Q\x03Q5\x177w\x06sCCV\x16wwwwwwp\x00\x04\x00\x04wS\x11eqpwt\x10\x11\x04wwu5uwuwq\x07wwUwwd\x17ww\x07\x17\x13CS\x11\x13\x10\x135570\x10\x111\x10Sq3w557S\x11\x10\x110\x13\x115qq15\x13RwWw\x0044sacwwwwWww\x00\x00\x05\x00\x06\x17W\x17wWwQuwQ\x17wwwwwwpWu5vwwuQwwt\x13\x13S\x13\x16\x131q513S\x13\x11\x01\x01\x017751s7w1\x1111S\x11pws\x11\x05\x13q5\x177wPcc\x06\x16\x17wwwsrwwt\x00\x06\x10\x00BVU7wwp\x17wvWwwwwwwW\x055wUwup\x07wwu%q1S\x13\x151\x13\x13RQ511\x10\x10\x1575ss\x17\x13Sq0\x11\x1353\x17ww51qusWwwt\x17\x165c`wwwwwSgs\x00\x00W\x00\x04Aeuww\x17wwq\x04wwwwWtwwptwwV\x05wwwpS1q1q3\x111\x13\x111p\x17\x1011\x12SS15115w\x115'\x13\x155\x17SS\x1773\x177wwp'sR4\x16wswWwwqwP\x00\x00u\x00\x04GSw\x14\x17wWP@wwWWwWuSWWwqaSwwwCq\x17\x12S\x13\x11\x03\x12\x10\x13S\x110\x17\x12Q577\x17\x13\x13Q\x17s\x13\x13\x11\x01\x12\x1117ssQ\x11SWWwqw7sSsww3wwwww7\x00\x00\x00w\x10\x04FWSPwp\x14$\x07wsqu5stqwwtPwwwwtw11\x11151\x11\x11q01\x111\x110\x11sq3S\x110\x12W\x01\x111\x13\x11\x11\x10\x15wq\x13\x12\x11\x03\x13wp\x03s337wWw477wwwq@\x00\x05w0\x00BW\x11Su\x00TFWuw\x17pT\x11wwp@\x17wwwwPw\x17\x13\x13\x17\x13\x13\x13\x01\x13\x11S\x01\x13\x11\x11\x0357\x13\x13q\x13\x111q1\x13\x10\x11!53w\x13\x01\x11\x13\x11\x14\x17wC7wrs3w3sqgwvww0\x00\x00\x05u5\x01C\x045\x10\x05$5CGtt\x07\x17wwt\x04\x17wwwwwpq\x13\x151\x0111\x01\x134\x13\x11\x13\x01\x03\x10\x17\x17141\x13\x11\x13\x13\x13Q!17\x13SW\x13\x11\x11\x010\x17\x01\x13P\x13ss77w4w777\x17wuww@\x00\x00\x07wu5\x01\x10\x00FDDdDPQuwwP@CWwwwww\x07q53\x17\x13\x01\x13\x13S\x111\x13\x01\x13\x11\x01ss\x173\x110\x10555351q5731\x11%3Q\x11\x13Wq'2ss33s3rssrSsgwsP\x00\x00\x04www51QAaSSwwww\x04\x04\x00\x17wswwwwp\x17\x13\x15!151\x1151\x12\x111\x01\x011s\x171\x11\x13\x13\x13\x17ss51q5\x13\x17u\x11!\x13Q77q1t\x00q47sw7w77777\x075sWsp\x00\x00\x00@Www7wwwwwwt@@\x00WwwwwwwwV\x13515\x17\x13\x13\x13\x13\x13\x111\x111\x10\x17uqsq1\x11\x11ww\x17\x13S\x13\x13\x15wsq\x13S5\x11SWww\x12\x163rW3r3sssss3r5'7wp\x00\x00\x00\x00@VWWWGD@@\x00\x00\x01swwwwwwwwpW\x111S3SSP\x17sS\x101\x111wW3\x13\x13\x13\x10\x17w1\x13\x111qasww\x13Q1\x0110swp\x07cF\x052w77sssssw7s7%7\x17w\x00\x00\x00\x00\x00\x00\x00\x00\x00\x00\x00\x00\x00Vwwwwwwwwwwps\x17\x051Q\x13\x13\x13Ww1\x13\x10S\x11Wsq1\x12\x10\x13ws\x111\x03\x11\x11wwu11\x13\x11\x13\x11\x155wpw5a6%3ss777773s7ssscqw5!\x00\x00\x00\x00\x00\x00\x04\x10twwwww7SwwwwwpG\x11\x13\x1361q\x117555\x131\x13\x03uwS\x11\x13\x17757\x13\x111!\x15ww\x13\x111\x13\x11\x12\x10\x17wPag7CV7s7773sss73ssssrwwwwppq477wwwwwwwwwsw%www\x07s\x11A\x11\x11\x13\x01ww3\x10\x11\x17\x01\x17\x13\x11w7WwS\x13\x13q1\x13\x110\x17sqq\x16\x115\x11\x11\x01w`rRRv7s7sssw72sss777773\x07wwww7g\x17wvwwwwwwwwwwwswu\x07w\x13\x13S\x13\x11\x13WsQq7\x111C515wwq1\x05\x11\x1151\x13\x01\x05w\x13\x13\x11\x13S50\x17w\x175%'RR773sss77677w77777s\x07wwwwwvSsswwwwwwwwwwwsw\x04wq1\x111\x01177\x13\x01\x10\x13\x113S\x10\x17q3w\x11\x13\x12\x13s11\x11\x13w5577wQ\x11\x17qGww5!ass77'3ss3sc373sss7spwugwwwwwSuwwwwgwwwwww0wsS0\x151\x17\x11q1\x13\x171\x13\x1711\x11\x03Q\x1051\x11\x11\x01wS\x13\x01Ww75517www\x07wwww73ssssw77s77w'sssws7747sGswgWwswwvwwwwwwwwqGW511\x17\x11!\x17\x17\x11\x11\x13\x01sSS1111\x13S\x13\x111\x03sq\x10ww73\x13\x11\x01wwtwwwwww777773rs73s3s77737sssp4stwwvwwsGwwwvwwwwwt3sS\x17\x1311\x1111\x03\x13\x11\x175s1\x11\x11\x13\x11\x111q1\x10\x13S\x13\x13wsS\x110\x01\x15wwPwwwwwwssss77sssw3w7s777s3w77s3C0swwwww77wwwwvwvw\x05q1q5\x11\x10\x10\x17\x13\x11\x10\x173s3\x1710q\x13\x01\x071q\x13\x11\x1757wq1\x13\x01\x11!wu'wwwwww773sss73s#73s7sss7w3ss77775#Rwwwwwwwwgwwwwp7S\x13\x1011\x10!q111w\x17\x171\x11\x1171\x11\x11S\x13\x11\x12\x11wuw3\x13\x1571\x17wvWwwwwwwsss737sw7sssw3s7737ssw3ssssw747wwwswwwwwwwu\x01551\x11\x10\x11\x13qq\x11w73q71\x07\x1751\x03qq1\x11\x10\x17\x13\x17S\x101ww\x11wpwwwwwww3s63ws33s7773w63sv3773ss73s3sssCVwwwu7wwvwv\x07\x13\x13\x111\x01\x03Q\x13\x13sqqq3\x11\x13S7\x13\x10\x11w1q1\x13\x13\x11\x111\x13\x17u1ww\x07wwwwwwws717#3ww3sscw3sw737ssw'3s77w777ssWuwww47wvw\x10w\x17\x17\x111505\x13SS\x13\x175311w\x13\x117Ww\x17\x1751R\x13\x011W7wwqwwwwwwww63cc\x167\x123w7773w73sss'73s67sc3sss777'6wwwsswwt\x07sqsSs\x17\x13\x101151\x13SSq1w\x13Q%wqqsS\x11\x11\x10\x137wwwtwwwwwwww17w\x17acss73ssw3ss77777s7s3s7sssw77ssSsgwwwqvw`u5\x07551\x111\x07\x17\x11\x17\x10517\x13\x17w7\x13Ws\x13Sq51\x11\x05wwww\x07wwwwwwwwccswwu%'1g773s77c3sss7s7s7s7773ss3ssqqwwgvqs\x10\x07SSSsS\x17\x11\x13\x13\x131\x11\x13\x17\x111\x13SS\x15\x12S\x11\x11\x07\x13\x111\x13wwwewwwwwwwwww\x17tv7swug3\x17777ss3g73sw3s3s3w77'srwssssaauwwwt\x00q\x15511!\x10q55\x110\x10s\x13\x12\x17w1S\x055\x100\x11sS\x115www\x17wwwwwwwwwsw7\x13CGwssVq3ss7773s773w7'3w3sss77377'77767wvwp\x07sSSS\x13\x13\x17\x13\x12S\x13\x11\x177\x11\x117S\x111\x13q\x11\x00\x171q\x01wwtwwwwwwwwwwtvwwsrRwwsvu47\x13sss7rsw3sss7'77777w7'777ssu'5cw@w\x13\x1151\x111q11\x11\x01\x01s10w7qSA5\x13\x10\x01q1\x13ww\x07wwwwwwwwww7\x13sssw7\x16w7sRs2r7773773w7763sssssS3ss773773sC4w0\x07w\x13\x13\x13\x05555\x13S\x11\x1751\x01\x17w\x17\x011S1\x10\x16\x17\x13WwTwwwwwwwwwwwwwpssswssGwwue7C\x03ssssw3w777777773w3ssswssw3ss0u\x00Gw\x11\x11\x13\x011111\x133S\x13\x11wqs\x17\x157\x11\x01\x01wwwT\x03W6wwwwwwwwwsssvwWww7sGrw7G7t45773w3ssssscss73W7773773w3773s\x00ww5557\x11\x17\x13\x10W7\x11\x117w51\x12\x15q\x10\x07wwsCv4swwwwwwwwwps47\x03277sssu'w7g7w'\x03#S3w77777776ss7773w3ss3wssssp\x00gs\x13\x11\x1150\x11\x13\x17\x13q0\x11wsSQ7s\x11\x01ww\x04WCcCCawwwwwwwsvwwwGSswwwsqaawwswwW'73s773ssss763scs#s77s3\x177777\x12\x147S\x13S\x13\x111ue5\x13\x11\x17qw1\x13WwSwp\x00cvwWww\x16%'swwww47qew7'aqcsww7746tw7rRR\x173ssw7777ssss3ssscs#scs'3'7\x00\x045q1\x11\x13\x157w1!\x017wu55wwwU\x04u56\x17ggw'\x164444wwwww7\x07Gqw'77777wsq7\x07Gwwwpr753ssss777773w3s3w7373sss70\x00\x07WwuwWuu\x115wwwwwwvt\x02GgwapsugVtwv\x16s&amp;\x17qewwspwwwtwCGsswwsssCw7wuars7777ssssss3s7s3ssss737777\x00\x05\x05wwwwwuwwwwwww\x01\x07Gwvwvwe'\x16qgcGwGprw7wwww44t7777%6\x1773wswptscw%%!css777777773773s73sss73s7\x12@D\x16uwwwwwwsV\x14\x04VvwvvvwvwwcCCTw`vWewwwwwwwsswwwwwsswwsww7swwwwww73ssssssssssss73s7373s73s731aCEettueeaacwwvwwwgwvwwvwcrWwvwww\x00\x00\x00\x00\x00\x00\x00\x00\x00\x00\x01\x05\x00\x00\x00\x00\x00\x00\x92\xad\x05\xfe"</t>
  </si>
  <si>
    <t>Seafood</t>
  </si>
  <si>
    <t>Seaweed and fish</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</si>
  <si>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1!!\x00\x12\x12\x100\x12\x10\x11 Q\x12\x13\x00\x10\x03\x03\x10\x00\x00\x00\x00\x00\x10\x01 \x10\x00\x03\x144\x13\x01'\x12P\x03\x03a1aq\x12\x16\x17\x07\x12\x163RR\x12CA\x01a!@\x100\x00\x00\x00\x01\x00\x00\x10\x00\x00\x01\x00\x00\x00\x00\x00\x00\x01\x00\x00\x00\x00\x00\x00\x00\x00\x10\x01\x02\x12\x00\x05!!C\x01%%\x00 p\x01\x100\x10\x17p\x00\x00\x00\x00\x00\x01\x00\x12\x00\x07\x041\x03\x05!\x12S\x06\x17\x114046\x17\x06C\x12SQC\x17\x17\x045#B\x10R\x13`\x01\x00 \x10\x02\x01\x00 \x00\x01\x02\x01\x00\x01\x00\x00\x00\x00\x00\x00\x01\x00\x00\x00!1\x03\x16\x11A\x04\x03\x10P0p\x1004\x01\x03R\x03\x000s\x00\x00\x00\x00\x00\x01\x00!\x01\x00\x001\x07\x140\x16\x17q@prSSSqsAu%467acCR\x155%%$\x11p\x00\x00\x00!\x00\x00\x01\x00\x00\x01\x00\x00\x00\x00\x00\x00\x00\x01\x00\x10\x000\x00\x10\x01\x14!\x10! \x13C\x03\x01\x03C\x01\x001!!\x01\x03\x01q\x00\x00\x00\x00\x01\x02\x00\x10\x00\x10\x07\x00p!1aa0'\x175447\x1746sw7\x17\x17\x175%%v\x16\x13qq6\x00\x00\x10\x01\x04\x00!\x00\x00p\x00\x00\x00\x00\x00\x00\x00\x01\x00\x00 \x00\x00\x10\x03\x16!\x12\x03\x10BP\x100\x16\x10\x11%\x06\x16\x14\x12\x12\x01Cv\x00\x00\x00\x00\x00\x01\x03\x000\x04\x10\x13\x13SC\x13\x17u\x00qssSWsSG\x17SSwwqt\x07\x13\x01!e\x16\x16Qp\x07\x06\x00\x03\x01\x00\x00\x00\x00\x10\x00\x00\x00\x00\x00\x00\x00\x00\x00\x10\x00\x00\x00\x14!\x12Q\x00q\x00!!\x07\x01#\x06\x12\x10\x0104\x100\x13q\x00\x00\x00\x00\x00\x00\x00\x10\x01\x00a$%!4417Cwu777ww\x07swu7Sw7\x04wwu2sS'\x12@\x10\x10\x00\x00\x00\x10\x00\x00 \x01\x00\x10\x00\x00\x00\x00\x00\x00\x00\x00\x10\x00!\x12001\x12\x04\x13R\x10\x12\x14\x13\x01\x06\x12\x10q!\x107P\x00\x00\x00\x01\x00\x01\x00 \x10 CQ3SCqwp7SswSSwsGww7w7Suc\x01\x01\x03G\x164qd\x12R\x02\x10\x12\x10 \x00\x10\x01\x00\x00\x00\x00\x00\x00\x10\x00\x00\x00\x00\x00\x00\x12Q\x01C\x04 A \x01a%\x010\x16\x00\x14\x13\x00\x12Cw \x00\x00\x00\x00\x01 \x01\x01 T06\x1457\x177\x17G7ww7ww4wwwwwwwV5wwwqw\x17\x16\x10%!A\x06\x00\x00\x00\x00\x00\x00\x00\x00\x00\x00\x00\x00\x00\x00\x00\x00\x10!\x0100001\x10\x06\x17\x12\x12\x13\x03\x05!\x01!4\x13\x011w\x10\x00\x00\x00\x00\x00\x00\x12\x00\x10\x02SQsCSwwpwwwwwwwuwwwwu\x06\x02\x00@\x00\x00\x00\x16\x12CqgRR\x16\x10\x10A\x00\x02\x01\x00\x00\x00\x00\x00\x00\x00\x00\x00\x10\x00\x00\x00\x00\x01C\x16\x10\x02S\x00\x01%\x05\x0000\x12\x04\x12\x03\x004\x13w\x00\x00\x00\x00\x03\x00\x10\x01!\x03@p6\x13su7w7wwwwwwwgg%%\x00BADt p@F\x00A\x00@\x04550p! \x00@\x00\x000\x01\x00\x00\x01\x00\x00\x00\x00\x00!\x00\x00001\x03Q CR\x12\x12\x17\x05\x03AB\x01P5\x037w\x00\x00\x00\x01\x00\x01\x02\x10\x100\x07\x17\x13u5swwtwwwwwwRpTdFF\x04vf@DdddF\x06F\x07\x04\x02CG\x12P\x01\x00\x00\x10\x03\x00\x00\x00\x00\x00\x00\x00\x01\x00\x00\x10\x000\x16\x10\x00!\x02\x10\x01!A0\x1000\x12\x00\x13\x02\x107Wp\x00\x00\x00\x12\x01\x00\x10\x12\x16\x10esusswwwwwwww@@dDfVv\x00@d\x00\x04\x00\x06\x00\x00\x00GgFBD\x00!%4\x12\x040\x00\x00\x00\x00\x00\x00\x00\x00\x00\x00\x00\x00\x000\x001\x03\x13R\x17\x05$\x12\x12\x01c\x10\x16\x10\x03P1CS7p\x00\x00\x14\x01\x000!a\x014\x175swwwwwwwtt\x04\x04dt`@`@\x04 @\x00F \x04\x00\x00\x00\x04@$\x04gP@@\x02P\x00\x00\x00\x00\x00\x10\x00\x00\x00\x00\x00\x00\x00\x03\x00\x00\x00\x00!\x00\x10\x01 \x02\x141a\x10p\x100@!C\x03\x17wp\x00\x00! \x10\x01\x01\x07\x16\x13Gsw7wwwww'\x00\x06\x06ggd\x00\x00\x00\x04pGd\x00\x00DFDd\x00\x02\x04\x00\x00Fdd\x04\x00 \x04\x12\x00\x01 \x00\x00\x00\x00\x00\x00\x00\x00\x00\x01\x01\x00\x13R1!1\x10A1\x01\x12S\x03\x03\x04!\x12\x03Ssw\x00\x00\x00\x10\x10 \x1041!pw7wwwwwv\x00DFd@@@\x07\x04\x16\x00\x00\x00u\x00\x00\x00\x00\x00\x00\x00\x00\x04d\x00V\x00\x00\x04gD\x00B\x00\x00\x10\x01\x00\x00\x00\x00\x00\x00\x10\x00\x00\x00 \x00\x00\x10\x00RP`\x12\x040a \x11a\x00\x15!q57w\x00\x00\x05 \x00\x11!\x01\x10qswwwwww@@Ggg@\x00\x00 d\x00d\x04%gR\x00\x00\x00\x00\x00\x00\x00\x06@\x00\x04d@\x00\x00Fvt\x00\x10\x10\x00\x00\x00\x00\x00\x00\x00\x00\x00\x01 \x10\x10\x041!1!!\x12A1\x03\x12\x15 \x12\x16\x02Q%7\x17p\x00\x00$\x01! \x16\x16754wwwww\x04dgd@\x00\x07\x00\x00G@@\x07www\x00\x00\x00\x00\x00\x00\x00\x00\x00\x07tv\x00gF@\x00\x04Ft\x00\x02\x00\x00\x00\x00\x00\x00\x00\x00\x00\x00\x10\x02\x00\x00\x00R\x00\x12\x12\x10\x06\x03\x00\x11!\x12\x01\x00p!1swp\x00\x03\x07\x00\x10\x12\x13\x11qsSwwwRDvwv\x00\x06pF@@\x06s\x031ww\x16\x10\x101\x00\x00\x00\x00\x00\x00\x04wwp@@\x00\x00\x00\x04Fd\x01A!\x00\x00\x00\x00\x10\x01\x00\x00\x00\x10\x04!1!\x13\x04\x17\x06\x01\x14\x13pR\x051!\x015\x07\x1770\x00\x10@0\x12\x0547\x17\x174wwDFvF\x04 \x00\x04d\x00d!\x17\x151Sq3\x13\x13\x13\x1310\x10\x00\x00\x00\x00wp\x00\x00\x00g@\x00\x00g@\x00\x02\x00\x00\x00\x00\x00\x00\x00\x00\x00\x03\x00A\x00\x00\x12$\x110\x00\x13!0\x01!\x13\x04\x04\x03C3qq\x00\x00\x06\x03\x01a\x13\x13qswWudwg@\x00G@\x04p\x00\x07\x03Aq3\x113\x13q11\x13S\x13\x131\x00\x00\x00\x00\x16\x00\x00\x00\x00\x00\x00\x06PFt`\x01\x00\x00@\x00\x00\x00\x00\x00\x01\x00\x00\x02\x00\x13\x04\x13\x02\x11$0R\x07\x12\x16\x103\x00q5567\x00\x011C\x03\x144577\x177gGfvP\x00B\x04v\x00\x00eq37\x113\x011\x13\x173s3ss\x13\x11\x00\x10\x00\x01\x00\x00\x00\x00\x00\x00\x00d\x00FT\x00\x00\x00 \x00\x10\x00\x00\x02\x00\x10\x00\x10\x10$\x11\x010a\x10C\x11\x1051%\x010\x02SsQq\x00\x00\x16\x14\x103\x13SSSwtvd\x00@g`t\x00@GwR\x11\x11\x111\x0153\x133w773733\x01\x01\x13\x00\x11\x01\x00\x00\x00\x00\x00\x00\x00\x00f \x10\x00\x00\x00\x00\x01\x00\x01\x00 \x00 \x00\x13\x020Q\x12\x001a!!\x02S4\x0453Ssp\x00\x13pa7\x15577wvFw\x00\x07\x02DF`\x00\x00wv\x01\x03\x13\x12\x12\x13371\x17ssswqs\x10110\x13\x02\x13\x01\x10\x00\x00\x00\x00\x00\x04v@\x00`\x10\x00\x00\x00\x00\x10\x01\x00@\x01\x00\x010\x01!!aB\x12SPq0\x01\x02S57\x17\x00\x007\x03\x171sswwvwwd\x00Ft\x00\x00G\x05'wp\x12\x11!\x011sRq\x003w31w0\x013\x13q\x01\x10\x11\x10\x13\x01\x110\x00\x00\x00\x06w@\x00\x00\x00\x10\x00\x00\x00 \x12\x00\x12\x10 0Q\x16\x12P\x005\x12\x103\x01\x07\x12A7\x175'\x00\x07\x13TsW7wwwwFF@\x00\x00d`\x00\x06www0\x111\x11 111\x13\x00\x017w71r\x10\x10s\x13\x100\x12\x13\x0110\x11 \x00\x00\x00Ft\x00@\x00\x00\x00\x00\x00\x10\x00\x00\x00\x00\x10\x01!0\x101%\x02\x15!A6\x101\x06\x11qsS\x10\x01s7\x177wwwvv@\x00\x00\x07P\x00\x00\x00Wwwv\x10\x13\x131\x113ss71\x00\x03wsw1rq710\x111\x011\x03\x12\x11\x11\x00\x00\x00\x04F\x00\x00\x00 \x01\x00\x00\x03\x00B\x10\x00\x00\x16\x12\x1010@q!\x12\x13\x01%\x07\x01ssap\x007\x17Swwwwwgg\x00\x06td`\x00\x07sssw0\x011773w0\x01qp\x00\x003ws7!\x03s\x10\x13\x12\x13\x13\x12\x13\x01010\x00\x00\x00g@\x00\x00\x10\x00\x00\x01 \x00\x10\x00000\x10\x07\x06\x10\x02\x12\x10%4\x17\x030\x077\x17\x17\x00\x01u7'wwwwwvt\x00\x07@\x06wsw\x17\x077sP\x13\x13ws71\x00\x00\x030\x00\x00\x17\x17ws\x103s\x011\x010011\x13\x01\x11\x00\x00\x06\x04t\x00\x03\x00\x00\x00\x000\x10\x00 \x01\x00\x00\x101\x13\x11!Ap\x17\x11\x03\x03\x11CCSss\x01c3w\x17wwwwf@\x00\x06dp\x17\x131331sw \x011ww7p\x00\x00\x00s\x00\x00\x00 \x03w773\x00\x03\x12\x11113103\x10\x00\x00\x06v@\x00\x00\x00\x01\x00\x00\x00\x04\x10\x02\x01\x00\x07\x06\x00!R\x00\x13\x01'0pr\x10\x077ww\x10\x17S7wwwwgP\x00\x00\x00\x02S11sqsss7\x10\x01\x137wsw3\x10\x10\x01\x10\x00\x00\x10\x00\x10CsS\x00\x10\x113\x13757\x11\x01!\x00@\x04wd\x00\x01\x00\x00\x000\x00\x12\x00\x10\x02\x10\x13\x115\x13!\x06\x10rQ\x011\x01wwwwpsq7w\x17wwtw`\x06`\x00\x173\x077\x13\x133\x13770\x001\x13ww7ww\x00\x17 \x00\x00\x00\x10\x003\x101\x00\x001177s\x10\x00\x13\x10\x12w@f@\x00\x12\x00\x00\x01\x00\x00 \x12\x000\x00\x00!\x01 \x10a#\x10\x127\x16\x177\x16Ww\x17\x17\x17wqwwwwv\x00e\x00\x07s\x17\x1333773sw\x10\x0113wwwws\x10\x03\x10\x00\x00\x00\x00\x13\x13\x03\x13\x00\x0113su\x00\x00\x00\x01\x010F\x00G@\x00\x00\x00\x00\x00\x00\x07\x01\x01\x01\x00\x105\x13\x12\x150\x01\x1415\x01!\x03pq%0wssswwwvfD\x07das730\x177\x13\x13s\x033p\x00\x13\x113psww0\x11p\x10\x00\x00\x011170\x10\x00\x1377s\x00\x00\x00\x001\x00\x00\x00\x04`\x10\x00\x01\x00\x12\x00\x00\x00 \x02\x10 \x01 !!\x07\x06\x03\x06\x1250\x17q\x07\x12S\x13wwwwwww@\x00d\x00\x177\x13\x13s!373\x13qs0\x00\x010\x13Q\x0477ws3!\x01\x00wp\x13\x13C\x00\x00\x01wsqq\x01p\x00\x000\x04\x04vR\x00\x12\x00\x02\x00\x04\x12\x10\x01\x00\x00\x10\x12\x15\x14\x12\x10\x010\x11!R\x13q\x011%0uwssqwwv\x00\x00\x00\x00ss777\x12\x17\x135!37p\x00\x01\x0010\x004ww0s\x10 ww\x10\x06\x00\x01\x00\x00\x13\x17w7771\x00\x13\x10F\x07v@\x00\x00\x00\x01\x00\x01\x00\x06\x12\x01 \x00!!000\x07\x052\x15!CR\x07p\x13Gwwwwwwvg\x04v\x00\x07353s3513\x133qs0\x00\x10\x01\x03\x12\x00\x01\x03w71\x03\x11w1\x02\x11\x11\x17\x00\x00\x01'w7wwp\x01!\x00p\x06v\x00\x01\x00\x10\x00\x04 !\x01\x01\x00\x01\x00\x14\x12\x03\x15\x040\x12\x05\x12\x12\x13p\x07\x00w\x13\x16w7wwwGv\x00ta\x0373s7\x173351q33p\x00\x00\x00\x13\x110\x00\x057\x17s\x10\x037S\x1103sp\x00\x03\x117w7w7\x10\x10\x04g\x04G@\x02\x00\x00\x00\x00\x10\x10 \x00\x03\x00000\x14!0C10qp7\x00\x17\x01p\x07q\x17w7wwf\x00\x00\x06\x041ss73ssq003RSs\x00\x00\x00\x011\x13\x13\x13\x133\x101\x17w11\x11Sww\x10\x0001\x00\x00ws7\x14\x00\x04\x00d \x00\x00\x00\x00\x01 A\x01!\x00\x00\x00\x03\x15!\x12\x100P\x03\x12\x11w\x00p\x07\x00w\x00swwwv@\x04t@C3s71s313\x13\x13\x13!33\x10\x00\x00\x00\x13\x13\x1101\x12\x13\x03ws\x13\x1337www\x13\x11\x02\x10\x0177s\x00\x00\x00\x07d\x10\x10\x00\x00\x00P\x01\x02\x00\x00!\x01\x00\x14!\x11%\x02A0q%7q\x03\x10w\x01p\x03wswwt\x00\x00\x06\x001u3S7753q000\x13550\x00\x00\x00\x01\x13\x131\x111\x13\x13w1577ww\x10\x11\x07\x001\x12\x12\x17w0\x06\x00\x02v@\x00\x00\x10\x00\x00 00\x12\x10\x00 \x00!\x124\x13\x04\x17\x03\x1417p\x07ps\x03p\x07swwvg\x00\x06t'S3s7s33q7\x13\x13\x135#3S\x10\x00\x00\x0111\x133\x125773\x13\x13swwssq1\x03\x01\x11\x00\x07\x00g`\x04t`\x02\x00\x00\x00\x10\x10\x04\x00\x00\x00\x10\x10\x00\x11%\x03\x01 !p0s\x170\x07\x01p\x07\x00\x13wwwww@\x00@D!Sw377\x133\x13\x13\x03\x05#\x17\x12\x12\x12\x10\x00\x00\x00\x13\x11\x13\x113\x13ws17w777sw\x17\x133\x13\x10\x00@\x04p\x00gA\x01\x00\x00\x00 !!\x03\x01 \x02\x00\x004\x130p\x14\x07\x03S\x17w\x00s\x07\x00w\x00w77wv@\x02\x00\x00\x00S33sss7\x171013\x131!1\x03\x021 \x13\x01!5#\x173w\x11\x12\x177wssw7s1\x11!\x00\x00dVD\x04f\x00 \x00\x01\x00A\x10\x10 @\x01\x01\x00@\x03\x01\x01\x03\x0015!sr\x05p\x17\x01p\x17swwwF\x00G@\x06\x011qw73\x13q3\x137\x13a7\x12\x13\x00!\x13\x17103\x13\x03537s33\x13ss3ssr743\x10\x01\x00\x00fBvA\x00\x10\x01 \x02\x10` \x10\x12\x10\x00\x02\x030p41\x14\x07\x03\x17\x17q\x03\x10c\x07p\x03uwwvt\x00$d\x07d773sSs3qq\x1113\x135!1\x12\x03\x02\x1710q0\x137ws\x10\x101#ww73sp3\x01\x01\x00\x10\x00@\x04e`0\x00\x00\x00\x01 \x10P\x02\x00\x00 \x04\x10\x01\x03\x03\x07!!qssp%`P\x07\x00\x1777wwg\x00@\x06\x04`\x13Ss3151330s\x171!001q1!#S0773w\x17111\x1120qw55\x073\x10\x01\x01\x00\x00\x00v@\x000\x00\x00\x00\x10!!\x01\x01!\x04\x01!41\x101\x00C\x12\x17\x17pS\x01p7\x00qswwtgdp\x00\x07\x00S7777371qs\x133\x13\x13\x03S\x03\x03\x03\x13\x13!\x03\x1337\x13s\x12\x10\x13\x03\x11\x01\x03\x13\x1333\x13\x01\x001\x00\x00\x06@\x03\x01\x00\x00\x00\x07\x02P\x00\x02\x00\x00\x00\x03@\x03\x07\x07\x10a3Sss\x010\x07\x00p\x01swwwvt\x06F@Fe3SsS11q7312q%!12\x111051\x137771!sq\x00\x00\x00\x00\x00\x00\x00\x00\x00\x100\x10\x00V\x00\x05D\x040\x02\x05!\x02\x10\x01\x00\x12\x00\x01\x00$4\x13\x101\x11!\x04\x17555\x00p\x12\x07\x107777wv@\x00g\x00\x00B\x17133ss3Ss\x1711100\x11s\x03\x01#\x120\x1313\x13\x12\x13w0\x00\x10\x00\x00\x00\x00\x00\x00\x00\x00B\x00d\x04fv\x03\x0550\x10\x01\x02\x12\x12\x01\x01B\x04\x10\x12 \x07\x10!s\x02A!ss\x03\x00q\x03\x00CSwwwe`\x00V@\x07Dssqq1713\x173S\x13\x03\x17\x13#\x13\x133\x1313q7\x13\x13\x113ww\x005\x00\x00\x00\x00\x00\x00\x00\x00t\x06@\x00vCGwwwww5\x00\x01`0\x10\x00\x06\x01P\x11!\x12\x10\x143q!p\x07\x010\x07\x051sswwvp\x00`\x00d\x07%133sq773s3s1!1\x1001\x031!q31113w\x10\x00\x10\x03\x00\x00\x00\x00\x00\x00V\x00@g\x00\x04gwwss777w50\x01\x00 \x00A4!!s\x07\x03B\x15\x07\x17\x10p\x07\x00p\x03\x1757wwGd\x00\x00R\x00fSSSS73s373S\x13S1!3\x13S7\x13\x13311157p\x00\x010\x10\x10\x00\x00\x00\x00Fd`\x00\x06\x00$wss3sss73ae\x10%\x00`\x12\x00\x12\x12\x10\x11q\x0431s\x00\x100\x04!Cqswwwg\x00\x00\x06e\x00@\x03337\x137753s7317\x13\x1003\x11!s\x13\x13\x13\x12\x133\x00\x01ww3\x01\x10\x00\x00\x01d\x00\x07t\x04DGw73s3333372a\x00\x01\x03\x01C\x00\x07\x03!!!A'\x17\x10p\x03\x01@1057swv@\x00\x00\x06\x00\x00W573qssss71qs1711\x123\x12\x1311113w\x117wwwr\x13\x00\x02F\x00\x00F`\x06vssss77773s31\x07 $\x10B\x10p\x11q\x10q\x043Q!\x03\x03P\x00\x00qasswwt\x00\x00\x00FF\x04cS15373s53s31s\x133s1110s\x12\x11173wwwws11\x11\x04\x00\x00F@\x00Ggwss7333373s\x120\x14\x01 0\x07\x01!!\x07\x12C4\x12S\x07\x01\x00p#\x17\x1757wwG`\x02P\x00\x00\x00w\x13Ss3s73s777\x171!s\x13SS111\x00v\x03qwwwsB\x17\x13\x13\x12\x01$\x00\x07\x00\x00gwwsss777733\x123\x00 \x16\x05\x00pp\x10q01\x04\x13q4141\x05\x0501sSw7vg\x04d\x04\x00\x06a!'753ss1q733\x13\x13\x13s33S\x03\x17qw\x10\x02wwsw\x00\x0111\x01\x00\x00\x00\x04aFwww73733333' fv\x16\x01 \x12\x10!\x07\x12\x17\x07\x02P6\x13C\x13\x07\x000SR\x177\x17wuv\x00\x00\x06p\x00A\x11\x13S3s3sS71sssS\x035113\x13wwwp\x01ww\x07\x01\x101111\x11\x01\x00\x04vwwwssw3sss3gvGGGgd\x10aa@01\x010\x043Qp0pq\x02\x1741sSw7vd\x00G``\x00\x13\x12q#s7711s77111137\x12\x105ww7p\x16wp\x00\x16\x13\x13\x13\x13\x10\x000\x00\x06wwww7737333vvvVGgGA`\x10\x03\x03\x17\x077\x01c\x143\x03\x17\x13\x12PR\x13\x16577ww@\x00\x06@\x00\x000\x11153ss3s\x13s\x13s7357111ww3ww@\x10\x00\x00\x011110\x001\x00\x00gwwwwsssssrvvwgvvvvV\x01$4\x00\x010\x100\x143\x1441ap\x061aqsSw5wv`@\x00\x06pS\x071353757777715313\x13\x13www\x17wp\x00\x00\x00\x00\x0111\x111\x01`dwwwwwww7337w\x07Fwgwww`4\x12\x12\x107\x01q\x16\x00R11a07\x10S\x17\x03Cw\x17swug\x00\x00\x00\x06\x00\x01a\x053qs333s13s\x13\x133S\x13\x00\x13s17w\x06\x00\x00\x00\x00\x00\x00\x120\x13\x16wwwwwwwwwwwwWVR\x10Rtwvwt\x02P@\x00\x100\x12q\x075\x16\x16\x13CP\x06\x12RqsSsWGwd`\x00v@\x00\x07\x11ss37\x177577s73SS\x13\x00\x1777\x071\x00@\x00\x00\x00\x00\x00\x001\x110ggwwwwwwwwwu% \x00\x04\x07\x05\x01\x06wvG\x05 0\x00q\x165\x00C\x01#S\x17\x17\x12S\x17\x17\x1757\x17sssV\x00\x00d\x04\x04w\x1317\x17\x133S33S3S5311!#\x11110\x00G\x00\x00\x00\x00`\x00@\x03DwwwwwwwwwwrR@@@apppa\x05wv\x12A\x00\x04\x12q\x03q%7\x15!a%4$ssqswstwwwD\x00\x00\x07`\x0157\x133ss1ss3s3\x13\x1111\x00\x117\x17\x10W \x06t\x05`\x00@\x00gtgwwwwwwwwwwD\x04B@\x00\x04\x07\x07\x07\x16R\x07G@0\x00\x005\x00P0BR1q7\x13qaqu7wwwwwwwtv@\x04\x00\x07\x13\x13\x11q5733\x173\x17\x1737\x17\x12\x10!\x12\x12\x00\x06@\x04`F\x00\x00\x00\x05fgwwwwwwwwwue%`@@\x04\x12ACPquppt\x00\x040\x03q3Qa550q%7\x1477wwwwwwwwwFp\x00\x00qq53\x13\x13\x13qqsSs3\x15\x133\x11\x01\x00\x00@\x00e\x00g\x00g@B\x04FwwwwwwwwwwwvVF\x04e'BDpt7\x07\x07\x07\x06\x02\x14\x02\x00P0\x15\x02CSCsSW4cwwwwwwwwwwwt`\x00\x02Cs15\x13\x1757333\x13Q37\x10\x12\x12\x10\x00gP\x04de`\x04'wFgwwwwwwwwwwvEdeGFD\x04\x07\x06RTRRWu\x00\x00\x01\x013Q#5\x06\x13P571sWwwwwwwwwwwwwt@D\x00\x07\x13\x1311\x1311qqq3\x17\x17\x07\x00\x04d\x06D`\x06p\x06\x00\x00GfwwwwwwwwwwwwGvVVF\x14$\x00\x04\x15%'55%7t\x02\x00\x00\x15\x02\x150ps7\x17\x17wwwwwwwwwwwwwwwwgg`\x00\x00\x115753S111\x17\x10`\x00\x00\x07`G\x00\x00\x00@\x04tDgwwwwwwwwwwwwwwwwwtd@`@aaPgapWsAa #5r\x16\x07\x17\x17777wwwwvvwwgggfwvwtFV\x00\x00q\x1753q13\x13\x13 \x06PF@\x00\x00\x06\x00\x00\x00\x00wfvwwwwwwwwwwwwwwwwwwwtt\x04\x02RV7\x14\x17G%w\x00\x01A\x1501qaqw\x17wwwwwdwwvvwwGGvgvwtd\x04wv\x02S511q1wP\x07dg\x00\x00\x00\x00\x06f\x04\x06fGwwwwwwwwwwwwwwwwwwwwwt\x04\x04\x16SE\x07rSWwp\x12\x02r\x16\x17\x12Sssswwwwgwwwwwvvvvwwgvwwtdg@\x01s\x13\x13\x13p\x04`\x00\x00\x04`\x04\x00\x00\x07wvGwwwwwswwwwwwwwwwwfgegwwww@e%rt5w\x07w\x02\x05\x011qsR\x057\x17wwwwwwwvteDTeDe\x06DvwggwwFFGgu!\x04v@\x00\x04v \x00ggDfFwwwwww7773sswwwwww EdFGFvwww\x07RW\x17G\x17\x15wP\x02\x00\x17\x12\x1757777wwGwwtdvvggFgFe'\x04fvwgwwtvGFTggB\x06Gg@Dtdvwwwwwwwwsssw77wwwww EdDtveGGwtaepRSggwp\x10\x12sRspwwwwwwwwGgwwWwggtvVDG\x00GvwgwwtwgftdeDtdvGeww\x17wwwwww77sss77wwwwt\x04fFggedddww\x07V\x07%w\x15\x17w\x02\x07\x00\x17555g77wwwwGgwwvdvVVFVDvtt\x00\x07gvwwwGwwwwvvrWEgw7wwwwwwwwss777sswwww\x00FTeggfVFDFwV5pW4rwwP\x10asp73SwwwwwvwwtvTvVGe`edFFGdD$vwwwwwwwwqwWg'\x13wwswwwwwwwsw7ss\x07\x07wwwt\x00vdvvvvdtd\x04GubStsUww\x03\x03\x0055qt7swwwvwwwGd&amp;D$$D\x06BG@edFvVGvwwwwwwqgpw\x17Se7w7wwwwww77rt4\x05wwwww@\x06eggggdtdBF\x06V\x15gC\x147wu%\x05!7373Swwwwwwtdf@D\x02FT'e\x04$\x07B@GGe\x00wgwwwwp\x16u\x07pw7SVwwwwwwwwwt\x14\x12\x147wwwwp\x00vVvwgggFDd@@w\x1655gww \x102\x14qtstwwwwwwvFp@G t@g@dp\x00FVV\x04dvt\x07vwwwwVws`wwSv5wwwwwwwwv\x16\x03A\x03\x07wwww@\x05ggwfvtdeFDdd\x07uwCWwt\x17\x07\x05!73\x177swwwwvtd@\x00\x04Dg\x00Ft\x00eg\x06`dt$\x07gdwwwww\x00wW\x17wwv\x17BWwwwwwwwe\x01\x01!A\x07wwww\x02FgvgwggvfddD\x04`sCWwwp 00RstsqwwwwwG`\x00\x04dB\x00DGFFtFBGEw\x06Pdwt'gwww\x07Wvwtu%w\x1777wwwwwv\x12\x12\x16\x03\x03\x01wwwtugwgvvgfgD\x00\x00\x00\x00\x04uwwwt\x01\x01AC\x01\x1777wwwwwtd@F\x00\x00$f\x06pgGddttfdefT\x06wdwwwvRwWusswawVwswwws\x01\x01\x04\x10\x10P\x16www\x16vwgggfwgP\x00\x00\x00\x00\x00\x00wwwr\x00\x02R\x02\x03CsqsqwwwwF@\x04t`dD\x04@@\x04d@\x04`F\x14t\x16t\x06pGu'wwp\x07w7spW\x01w'swwwwwu\x03\x06\x03\x02R\x12\x01wwvGegwwwwvvd\x00\x00\x00\x00\x00\x00wwwA\x00\x10\x00\x01@\x147w\x1777wwvV@ d\x04\x07`\x00\x00\x00\x00\x06\x05d$\x06g\x06FW$G\x06wGwwu$wtus\x07pw\x17p\x17w7wwa\x00\x10\x10\x11\x01\x05 wwqevwwwBF\x00\x00\x00\x00\x00\x00\x00\x00\x00wua\x00\x00\x01\x01\x00! sqw5wwwtd\x06D\x00`D\x04t$\x12\x00\x04d`@GDG\x07$Gtegdwwp\x07\x07wswq\x07qgvwwwww\x104!% 0!\x017wVwgwT\x02\x05\x00\x04\x01@\x00\x00\x00\x00\x00\x00aC\x00 \x10\x02\x02\x00\x10\x00\x1773wwwwd\x00\x04BF@F\x04fT$\x00\x00\x04edvFvVE'BVGwwwttwww\x17\x10cwwQw77ws\x02\x01\x05\x01\x01A\x10\x12Wv\x07vw` `R$pt!`B\x00\x00\x00\x00\x04 \x14\x10\x02\x14\x01\x00\x00\x05w5u7wwwG@\x02@\x04\x06\x04ptfE`\x00\x00FVdvGgvVt\x07pwGwswwww7s\x17w\x13gCww74\x10R\x12\x03\x02\x12B\x10wwVwp@AE$W\x06\x17F\x16pp\x00@\x00\x00\x10\x02\x03\x10\x01\x00\x10\x00\x023w7qwwv\x04`tt\x00DBDdFv\x01\x00\x00\x04eded\x04w`\x07\x00dgwwtwwwwww\x03we7w\x17\x17wa!\x01\x01PQ\x01\x10p7pww@\x01g$rBVBVAGG\x00\x00p\x01%\x01\x00a 0\x03\x00Au7swwwuF\x04FF\x00`d\x06G\x04@F@\x00\x00\x06GFpBv4vRWVwwpwwww3s7w3t1ss7S@40! 0 \x10WTw`\x01v\x05CAe\x07\x05 t$4v\x04\x00\x00\x000p\x10\x14\x00p\x0007q77w7v`G \x00a@@dddp`r\x00\x00\x00\x04gF\x17AGadvgwwwwwwwwwwwwW751u \x03\x00\x10\x10\x01A\x01\x02scp\x05g`V%\x06P`vGBWBW\x00G\x00\x10\x00\x01%!\x03\x00\x07\x04swSuwwuGDD\x04FD\x00@D\x04d@d\x00\x00\x00\x007wwvttw\x07twwwwwwwwwswsrQswsu\x00\x01\x02\x17\x03\x02\x16\x10WVV\x16\x14\x164\x16G\x06\x16\x05$5`t$v\x06p\x03\x01\x07\x10\x02\x10\x06\x1017777wwvF\x00\x06@\x00`t\x00\x06\x00vtVv\x10\x00\x003wwwwwGtwwwwww7ws7wwww6\x17\x13w7!B\x10\x00\x10\x10\x01!!w\x00G`t\x07C\x044\x07RPF\x16CV\x07\x04t\x00B\x00p\x00C\x00a`Su7\x17w7w@\x04g\x06\x06Dd\x00gF@`F\x00B\x00\x00Gwwwe@gGvwwwwwwwww7!7sSswSt@\x01\x07\x01 \x01\x00\x00\x16pCe\x07CG\x04cCD$Bpt4aeds\x01\x01\x03\x01\x01 @0\x1377qwwwwF\x00DDdF\x06\x04t@@\x06wGa\x00\x07\x10gwwvvwvwWwwwwwwwwu\x01Gwsu'7w\x00\x00\x00\x12P0!\x01CRRRp4444\x16CC\x07Ead4pet\x00\x02P\x00 \x10\x07\x1447\x1775swwDp`FPe@BFB@\x04dd\x04q\x00g\x10wwwGVtvwwwwwwwwws13W5sWwsp\x00\x00\x00\x01\x04\x10 4`tpVGBC@`t4e&amp;\x16SF\x16Vw\x12\x1000\x10\x06\x10!\x03qw\x176W7svFV$dFDd@\x04`\x04$\x06RF0\x12w\x07wwgeewwwwwwwwwww7w1sw7qwu`\x00\x00\x02\x11!P\x13V\x16Ra`t4444a`VRG\x07CGw\x01\x00\x00\x00\x01\x00q\x03@757\x177wwted@g`gB@dt\x07\x00\x04dwp@Wwwwtv\x16wwwwwwwwwww7wwesu7w7\x14\x00\x00\x00\x00\x00!$aae\x07\x07C@eaF\x16WpG\x04u%gu$!\x01\x01 a\x02P1\x176sGw77w\x06@\x06v@F\x04@@`$@Rgwe3\x07wwwvwGvwwwwwwwwwswww\x135sw6w\x06\x06\x10\x00\x000\x10\x055dadp\x06\x16R\x16pRV\x040cB@wr\x10\x14 \x00\x04\x01a\x12\x147\x17\x1747wwwD`\x04D\x06\x04\x00`\x00DD$dVgww1wwww@vWwwwwwwwwww3wwvR\x16\x17qaeu%aaAavBSF\x16\x05tRud\x16t%%e\x14pwwu!!\x01!\x00r\x12\x05#sGsWsSwsqd\x00$\x04edDdd`FFDVwws\x13wwwtggwwwwwwwwwwwwwsu7p3S\x067swwwwwVG\x03CB\x02\x04\x02RPa@R\x06c@GwC\x05\x02@\x100\x01A0P\x1745%57swwG\x04\x04t\x06@\x06VFD@@`dvww\x13swwgtwwwwwwwwwwwsww7\x12P\x17\x05%%sw\x16\x17at5`tDe%GRP\x00`RV\x05a@\x07ww\x16\x12\x1100@p0C\x03sWRRww7wwvFFd@\x00fF\x00\x06\x00FFPGww4wvwGGwwwwwwwwwwwwwws\x07\x03rRRG\x07Rqw\x13BW\x04Bp\x00V \x06\x05g\x05$ 6\x16\x04wwpa4\x12@P\x03\x03\x01045%3G\x13qqssut@\x00\x02DT\x04\x00@@\x00Df`wwwwtgvwwwwwwwwwwwwqwww0pP1!Cw57\x03w\x07\x03t$\x06B\x00TprPRSVT\x00www\x015!a\x13 \x04\x14\x16\x05!RRW\x07qswwW6wdV\x04\x06`\x07@vd\x00\x00E\x06F\x06wwvvtwwwwwwwwwwwwswwwq\x03%\x06\x16\x1457\x03W\x07\x14p1@@@B\x00@@$$$\x00\x02WGwa Aq6\x14\x12\x12\x03\x010R3G0pw5777W7Wf\x00\x04\x04ddDBF@v@etGwweGwswwwwwwwwwwwwww2PR1pcSaw!s\x02\x17\x164\x00\x04\x04\x00!\x04\x00\x05\x00wegwA\x16\x152\x12Q#\x00Ap\x12\x01!W\x07\x17\x07\x13G5sW'W7D@d\x00\x04 \x00\x04t\x02D\x06Vdwwww'wwqsGwwwwwwwwwwsp\x124\x14 prSR\x17qepa\x01\x04\x00\x00@@a%pgFWeaa`\x12\x05\x07\x16\x14\x041!pR\x140p0a51s\x173V7swwG`G@\x00\x00FD\x06\x04dGFwwwEsqww5wwwwwwwwwwp\x15%\x01#PSq6\x11q!\x03\x03\x11%!\x00\x00\x00\x04\x04BFtwRRR\x12\x11%00\x030\x03RP\x12\x11!\x17\x07aecCG5sAC57u4ud`\x02@@\x06\x04\x00BFtgwwcww\x175swwwwwwwwwww!\x02pP6\x07\x07\x17%'SF\x16\x07\x03\x07\x13\x00\x10\x00\x00d\x05\x07G$ \x10P%\x00\x16\x17\x14\x10\x00!!a R0a\x10\x03\x1151a%'7Sqsw6\x16VDt\x06d\x07FDucWsv\x16qssS\x07wwwwwwwwwqpRQ\x03\x03@q5!sS$!Q0\x14\x10$\x07\x02\x10B\x01pp0\x10\x05 !\x101a!#\x00aR\x140S\x01ae4psC\x07\x13qaq6\x176\x17\x05ewsGeAeg\x17657\x17qe74qsqtwwwwwwwq\x02\x100445\x02RR\x17\x050P\x162\x07\x02\x12\x14\x03\x05\x02\x10\x17\x02\x10P\x04\x12\x01\x10B\x16\x1144\x07\x11 \x12\x100C\x10\x03\x00\x13\x101pp\x14\x06\x17SSSsp754577w\x077\x17\x13Ru4sw\x13sCRpwwwwwwwv\x15%5\x03C\x02T51arW0a\x050q%\x02\x10\x12\x10\x03\x02\x11\x03\x03\x02\x10\x14!1\x03\x06\x03\x10\x00\x16\x17\x01CA04p4$%\x03\x13\x13cA#\x03p1q$CrSsCSw\x14sqg53pG5q50q4!u7wwtws\x02\x12\x03R\x17\x13\x02RS\x12S0p\x160\x10\x01\x03\x04%\x01!\x00\x14!p\x10\x00q\x03\x00\x07\x01\x13\x140C\x01!p040\x00\x13\x00q\x12\x14$%\x10\x06\x155\x03V\x17\x10%\x175%5'\x12C\x17\x07\x11cW sR4657\x00G0sw7\x13wPqAp50pCC\x16\x175%0a\x07\x07\x12A\x00\x01!A!!\x12\x100@\x000\x17\x104 q\x04!a!\x03A0\x144$\x07\x01%\x03\x13\x11 a\x1207\x03\x12BSsCS\x075%!aq'qp\x14%7SqSaas\x07\x17w40F2\x103\x03C\x07\x17\x07\x13sRRS@\x1000\x00\x13BR\x10 \x01\x01a\x07\x00!\x03\x140\x03\x03\x150 \x10\x12Pq\x03\x05 \x00q@6\x13\x00pRPSaCAqa\x05%%1asCpCR\x12R\x175`rS\x07\x03aq\x00qqsw3R\x01\x05\x07\x1450p0$441q!%c\x05\x03\x03\x00\x00!!\x100r\x12\x10\x00\x12P!%4\x14\x03\x01C\x03a\x12\x12\x140C\x07\x01$\x11%2\x13! \x003\x102\x12\x13@qqa0qqpa55543\x14\x1751q07\x06\x07\x03'0p1`00!\x00q5qCSSC\x16\x17\x00\x1404\x10q\x05\x05\x00a\x00\x10Q\x03\x00A\x03A0\x12140\x00P\x12\x01%!\x03\x00@6CCP\x15%\x16\x14%\x05%\x15%\x07\x02C\x06\x17\x07\x03Cp\x07\x03C\x07\x03G\x02RR\x16\x07\x07P$1pSG\x17\x14\x044\x17\x16\x17\x03C$'\x03B\x17CRCC\x07\x03\x03\x02B\x12\x12\x12\x10q 0\x01 00RQBS\x16\x07\x03ApR\x144\x07$\x11\x01!\x03\x03\x01!\x00\x03\x12\x12\x12\x100\x051q0q57\x00q50q51\x047\x13S\x13S\x12A5!01! \x03\x01!!0qsPq51p1!\x000\x10\x10\x10\x10\x01!\x01\x01\x03\x03\x01\x00\x00\x01\x01\x01!010\x00\x01!\x03\x01!\x03\x000CC\x00\x00\x00\x00\x00\x00\x00\x00\x00\x00\x01\x05\x00\x00\x00\x00\x00\x00\x94\xad\x05\xfe"</t>
  </si>
  <si>
    <t>CustomerID</t>
  </si>
  <si>
    <t>CompanyName</t>
  </si>
  <si>
    <t>ContactName</t>
  </si>
  <si>
    <t>ContactTitle</t>
  </si>
  <si>
    <t>Address</t>
  </si>
  <si>
    <t>City</t>
  </si>
  <si>
    <t>Region</t>
  </si>
  <si>
    <t>PostalCode</t>
  </si>
  <si>
    <t>Country</t>
  </si>
  <si>
    <t>Phone</t>
  </si>
  <si>
    <t>Fax</t>
  </si>
  <si>
    <t>Image</t>
  </si>
  <si>
    <t>ImageThumbnail</t>
  </si>
  <si>
    <t>ALFKI</t>
  </si>
  <si>
    <t>Alfreds Futterkiste</t>
  </si>
  <si>
    <t>Maria Anders</t>
  </si>
  <si>
    <t>Sales Representative</t>
  </si>
  <si>
    <t>Obere Str. 57</t>
  </si>
  <si>
    <t>Berlin</t>
  </si>
  <si>
    <t/>
  </si>
  <si>
    <t>12209</t>
  </si>
  <si>
    <t>Germany</t>
  </si>
  <si>
    <t>030-0074321</t>
  </si>
  <si>
    <t>030-0076545</t>
  </si>
  <si>
    <t>ANATR</t>
  </si>
  <si>
    <t>Ana Trujillo Emparedados y helados</t>
  </si>
  <si>
    <t>Ana Trujillo</t>
  </si>
  <si>
    <t>Owner</t>
  </si>
  <si>
    <t>Avda. de la Constitución 2222</t>
  </si>
  <si>
    <t>México D.F.</t>
  </si>
  <si>
    <t>05021</t>
  </si>
  <si>
    <t>Mexico</t>
  </si>
  <si>
    <t>(5) 555-4729</t>
  </si>
  <si>
    <t>(5) 555-3745</t>
  </si>
  <si>
    <t>ANTON</t>
  </si>
  <si>
    <t>Antonio Moreno Taquería</t>
  </si>
  <si>
    <t>Antonio Moreno</t>
  </si>
  <si>
    <t>Mataderos  2312</t>
  </si>
  <si>
    <t>05023</t>
  </si>
  <si>
    <t>(5) 555-3932</t>
  </si>
  <si>
    <t>AROUT</t>
  </si>
  <si>
    <t>Around the Horn</t>
  </si>
  <si>
    <t>Thomas Hardy</t>
  </si>
  <si>
    <t>120 Hanover Sq.</t>
  </si>
  <si>
    <t>London</t>
  </si>
  <si>
    <t>WA1 1DP</t>
  </si>
  <si>
    <t>UK</t>
  </si>
  <si>
    <t>(171) 555-7788</t>
  </si>
  <si>
    <t>(171) 555-6750</t>
  </si>
  <si>
    <t>BERGS</t>
  </si>
  <si>
    <t>Berglunds snabbköp</t>
  </si>
  <si>
    <t>Christina Berglund</t>
  </si>
  <si>
    <t>Order Administrator</t>
  </si>
  <si>
    <t>Berguvsvägen  8</t>
  </si>
  <si>
    <t>Luleå</t>
  </si>
  <si>
    <t>S-958 22</t>
  </si>
  <si>
    <t>Sweden</t>
  </si>
  <si>
    <t>0921-12 34 65</t>
  </si>
  <si>
    <t>0921-12 34 67</t>
  </si>
  <si>
    <t>BLAUS</t>
  </si>
  <si>
    <t>Blauer See Delikatessen</t>
  </si>
  <si>
    <t>Hanna Moos</t>
  </si>
  <si>
    <t>Forsterstr. 57</t>
  </si>
  <si>
    <t>Mannheim</t>
  </si>
  <si>
    <t>68306</t>
  </si>
  <si>
    <t>0621-08460</t>
  </si>
  <si>
    <t>0621-08924</t>
  </si>
  <si>
    <t>BLONP</t>
  </si>
  <si>
    <t>Blondel père et fils</t>
  </si>
  <si>
    <t>Frédérique Citeaux</t>
  </si>
  <si>
    <t>Marketing Manager</t>
  </si>
  <si>
    <t>24, place Kléber</t>
  </si>
  <si>
    <t>Strasbourg</t>
  </si>
  <si>
    <t>67000</t>
  </si>
  <si>
    <t>France</t>
  </si>
  <si>
    <t>88.60.15.31</t>
  </si>
  <si>
    <t>88.60.15.32</t>
  </si>
  <si>
    <t>BOLID</t>
  </si>
  <si>
    <t>Bólido Comidas preparadas</t>
  </si>
  <si>
    <t>Martín Sommer</t>
  </si>
  <si>
    <t>C/ Araquil, 67</t>
  </si>
  <si>
    <t>Madrid</t>
  </si>
  <si>
    <t>28023</t>
  </si>
  <si>
    <t>Spain</t>
  </si>
  <si>
    <t>(91) 555 22 82</t>
  </si>
  <si>
    <t>(91) 555 91 99</t>
  </si>
  <si>
    <t>BONAP</t>
  </si>
  <si>
    <t>Bon app'</t>
  </si>
  <si>
    <t>Laurence Lebihan</t>
  </si>
  <si>
    <t>12, rue des Bouchers</t>
  </si>
  <si>
    <t>Marseille</t>
  </si>
  <si>
    <t>13008</t>
  </si>
  <si>
    <t>91.24.45.40</t>
  </si>
  <si>
    <t>91.24.45.41</t>
  </si>
  <si>
    <t>BOTTM</t>
  </si>
  <si>
    <t>Bottom-Dollar Markets</t>
  </si>
  <si>
    <t>Elizabeth Lincoln</t>
  </si>
  <si>
    <t>Accounting Manager</t>
  </si>
  <si>
    <t>23 Tsawassen Blvd.</t>
  </si>
  <si>
    <t>Tsawassen</t>
  </si>
  <si>
    <t>BC</t>
  </si>
  <si>
    <t>T2F 8M4</t>
  </si>
  <si>
    <t>Canada</t>
  </si>
  <si>
    <t>(604) 555-4729</t>
  </si>
  <si>
    <t>(604) 555-3745</t>
  </si>
  <si>
    <t>BSBEV</t>
  </si>
  <si>
    <t>B's Beverages</t>
  </si>
  <si>
    <t>Victoria Ashworth</t>
  </si>
  <si>
    <t>Fauntleroy Circus</t>
  </si>
  <si>
    <t>EC2 5NT</t>
  </si>
  <si>
    <t>(171) 555-1212</t>
  </si>
  <si>
    <t>CACTU</t>
  </si>
  <si>
    <t>Cactus Comidas para llevar</t>
  </si>
  <si>
    <t>Patricio Simpson</t>
  </si>
  <si>
    <t>Sales Agent</t>
  </si>
  <si>
    <t>Cerrito 333</t>
  </si>
  <si>
    <t>Buenos Aires</t>
  </si>
  <si>
    <t>1010</t>
  </si>
  <si>
    <t>Argentina</t>
  </si>
  <si>
    <t>(1) 135-5555</t>
  </si>
  <si>
    <t>(1) 135-4892</t>
  </si>
  <si>
    <t>CENTC</t>
  </si>
  <si>
    <t>Centro comercial Moctezuma</t>
  </si>
  <si>
    <t>Francisco Chang</t>
  </si>
  <si>
    <t>Sierras de Granada 9993</t>
  </si>
  <si>
    <t>05022</t>
  </si>
  <si>
    <t>(5) 555-3392</t>
  </si>
  <si>
    <t>(5) 555-7293</t>
  </si>
  <si>
    <t>CHOPS</t>
  </si>
  <si>
    <t>Chop-suey Chinese</t>
  </si>
  <si>
    <t>Yang Wang</t>
  </si>
  <si>
    <t>Hauptstr. 29</t>
  </si>
  <si>
    <t>Bern</t>
  </si>
  <si>
    <t>3012</t>
  </si>
  <si>
    <t>Switzerland</t>
  </si>
  <si>
    <t>0452-076545</t>
  </si>
  <si>
    <t>COMMI</t>
  </si>
  <si>
    <t>Comércio Mineiro</t>
  </si>
  <si>
    <t>Pedro Afonso</t>
  </si>
  <si>
    <t>Sales Associate</t>
  </si>
  <si>
    <t>Av. dos Lusíadas, 23</t>
  </si>
  <si>
    <t>São Paulo</t>
  </si>
  <si>
    <t>SP</t>
  </si>
  <si>
    <t>05432-043</t>
  </si>
  <si>
    <t>Brazil</t>
  </si>
  <si>
    <t>(11) 555-7647</t>
  </si>
  <si>
    <t>CONSH</t>
  </si>
  <si>
    <t>Consolidated Holdings</t>
  </si>
  <si>
    <t>Elizabeth Brown</t>
  </si>
  <si>
    <t xml:space="preserve">Berkeley Gardens
12  Brewery </t>
  </si>
  <si>
    <t>WX1 6LT</t>
  </si>
  <si>
    <t>(171) 555-2282</t>
  </si>
  <si>
    <t>(171) 555-9199</t>
  </si>
  <si>
    <t>DRACD</t>
  </si>
  <si>
    <t>Drachenblut Delikatessen</t>
  </si>
  <si>
    <t>Sven Ottlieb</t>
  </si>
  <si>
    <t>Walserweg 21</t>
  </si>
  <si>
    <t>Aachen</t>
  </si>
  <si>
    <t>52066</t>
  </si>
  <si>
    <t>0241-039123</t>
  </si>
  <si>
    <t>0241-059428</t>
  </si>
  <si>
    <t>DUMON</t>
  </si>
  <si>
    <t>Du monde entier</t>
  </si>
  <si>
    <t>Janine Labrune</t>
  </si>
  <si>
    <t>67, rue des Cinquante Otages</t>
  </si>
  <si>
    <t>Nantes</t>
  </si>
  <si>
    <t>44000</t>
  </si>
  <si>
    <t>40.67.88.88</t>
  </si>
  <si>
    <t>40.67.89.89</t>
  </si>
  <si>
    <t>EASTC</t>
  </si>
  <si>
    <t>Eastern Connection</t>
  </si>
  <si>
    <t>Ann Devon</t>
  </si>
  <si>
    <t>35 King George</t>
  </si>
  <si>
    <t>WX3 6FW</t>
  </si>
  <si>
    <t>(171) 555-0297</t>
  </si>
  <si>
    <t>(171) 555-3373</t>
  </si>
  <si>
    <t>ERNSH</t>
  </si>
  <si>
    <t>Ernst Handel</t>
  </si>
  <si>
    <t>Roland Mendel</t>
  </si>
  <si>
    <t>Sales Manager</t>
  </si>
  <si>
    <t>Kirchgasse 6</t>
  </si>
  <si>
    <t>Graz</t>
  </si>
  <si>
    <t>8010</t>
  </si>
  <si>
    <t>Austria</t>
  </si>
  <si>
    <t>7675-3425</t>
  </si>
  <si>
    <t>7675-3426</t>
  </si>
  <si>
    <t>FAMIA</t>
  </si>
  <si>
    <t>Familia Arquibaldo</t>
  </si>
  <si>
    <t>Aria Cruz</t>
  </si>
  <si>
    <t>Marketing Assistant</t>
  </si>
  <si>
    <t>Rua Orós, 92</t>
  </si>
  <si>
    <t>05442-030</t>
  </si>
  <si>
    <t>(11) 555-9857</t>
  </si>
  <si>
    <t>FISSA</t>
  </si>
  <si>
    <t>FISSA Fabrica Inter. Salchichas S.A.</t>
  </si>
  <si>
    <t>Diego Roel</t>
  </si>
  <si>
    <t>C/ Moralzarzal, 86</t>
  </si>
  <si>
    <t>28034</t>
  </si>
  <si>
    <t>(91) 555 94 44</t>
  </si>
  <si>
    <t>(91) 555 55 93</t>
  </si>
  <si>
    <t>FOLIG</t>
  </si>
  <si>
    <t>Folies gourmandes</t>
  </si>
  <si>
    <t>Martine Rancé</t>
  </si>
  <si>
    <t>Assistant Sales Agent</t>
  </si>
  <si>
    <t>184, chaussée de Tournai</t>
  </si>
  <si>
    <t>Lille</t>
  </si>
  <si>
    <t>59000</t>
  </si>
  <si>
    <t>20.16.10.16</t>
  </si>
  <si>
    <t>20.16.10.17</t>
  </si>
  <si>
    <t>FOLKO</t>
  </si>
  <si>
    <t>Folk och fä HB</t>
  </si>
  <si>
    <t>Maria Larsson</t>
  </si>
  <si>
    <t>Åkergatan 24</t>
  </si>
  <si>
    <t>Bräcke</t>
  </si>
  <si>
    <t>S-844 67</t>
  </si>
  <si>
    <t>0695-34 67 21</t>
  </si>
  <si>
    <t>FRANK</t>
  </si>
  <si>
    <t>Frankenversand</t>
  </si>
  <si>
    <t>Peter Franken</t>
  </si>
  <si>
    <t>Berliner Platz 43</t>
  </si>
  <si>
    <t>München</t>
  </si>
  <si>
    <t>80805</t>
  </si>
  <si>
    <t>089-0877310</t>
  </si>
  <si>
    <t>089-0877451</t>
  </si>
  <si>
    <t>FRANR</t>
  </si>
  <si>
    <t>France restauration</t>
  </si>
  <si>
    <t>Carine Schmitt</t>
  </si>
  <si>
    <t>54, rue Royale</t>
  </si>
  <si>
    <t>40.32.21.21</t>
  </si>
  <si>
    <t>40.32.21.20</t>
  </si>
  <si>
    <t>FRANS</t>
  </si>
  <si>
    <t>Franchi S.p.A.</t>
  </si>
  <si>
    <t>Paolo Accorti</t>
  </si>
  <si>
    <t>Via Monte Bianco 34</t>
  </si>
  <si>
    <t>Torino</t>
  </si>
  <si>
    <t>10100</t>
  </si>
  <si>
    <t>Italy</t>
  </si>
  <si>
    <t>011-4988260</t>
  </si>
  <si>
    <t>011-4988261</t>
  </si>
  <si>
    <t>FURIB</t>
  </si>
  <si>
    <t>Furia Bacalhau e Frutos do Mar</t>
  </si>
  <si>
    <t xml:space="preserve">Lino Rodriguez </t>
  </si>
  <si>
    <t>Jardim das rosas n. 32</t>
  </si>
  <si>
    <t>Lisboa</t>
  </si>
  <si>
    <t>1675</t>
  </si>
  <si>
    <t>Portugal</t>
  </si>
  <si>
    <t>(1) 354-2534</t>
  </si>
  <si>
    <t>(1) 354-2535</t>
  </si>
  <si>
    <t>GALED</t>
  </si>
  <si>
    <t>Galería del gastrónomo</t>
  </si>
  <si>
    <t>Eduardo Saavedra</t>
  </si>
  <si>
    <t>Rambla de Cataluña, 23</t>
  </si>
  <si>
    <t>Barcelona</t>
  </si>
  <si>
    <t>08022</t>
  </si>
  <si>
    <t>(93) 203 4560</t>
  </si>
  <si>
    <t>(93) 203 4561</t>
  </si>
  <si>
    <t>GODOS</t>
  </si>
  <si>
    <t>Godos Cocina Típica</t>
  </si>
  <si>
    <t>José Pedro Freyre</t>
  </si>
  <si>
    <t>C/ Romero, 33</t>
  </si>
  <si>
    <t>Sevilla</t>
  </si>
  <si>
    <t>41101</t>
  </si>
  <si>
    <t>(95) 555 82 82</t>
  </si>
  <si>
    <t>GOURL</t>
  </si>
  <si>
    <t>Gourmet Lanchonetes</t>
  </si>
  <si>
    <t>André Fonseca</t>
  </si>
  <si>
    <t>Av. Brasil, 442</t>
  </si>
  <si>
    <t>Campinas</t>
  </si>
  <si>
    <t>04876-786</t>
  </si>
  <si>
    <t>(11) 555-9482</t>
  </si>
  <si>
    <t>GREAL</t>
  </si>
  <si>
    <t>Great Lakes Food Market</t>
  </si>
  <si>
    <t>Howard Snyder</t>
  </si>
  <si>
    <t>2732 Baker Blvd.</t>
  </si>
  <si>
    <t>Eugene</t>
  </si>
  <si>
    <t>OR</t>
  </si>
  <si>
    <t>97403</t>
  </si>
  <si>
    <t>USA</t>
  </si>
  <si>
    <t>(503) 555-7555</t>
  </si>
  <si>
    <t>GROSR</t>
  </si>
  <si>
    <t>GROSELLA-Restaurante</t>
  </si>
  <si>
    <t>Manuel Pereira</t>
  </si>
  <si>
    <t>5ª Ave. Los Palos Grandes</t>
  </si>
  <si>
    <t>Caracas</t>
  </si>
  <si>
    <t>DF</t>
  </si>
  <si>
    <t>1081</t>
  </si>
  <si>
    <t>Venezuela</t>
  </si>
  <si>
    <t>(2) 283-2951</t>
  </si>
  <si>
    <t>(2) 283-3397</t>
  </si>
  <si>
    <t>HANAR</t>
  </si>
  <si>
    <t>Hanari Carnes</t>
  </si>
  <si>
    <t>Mario Pontes</t>
  </si>
  <si>
    <t>Rua do Paço, 67</t>
  </si>
  <si>
    <t>Rio de Janeiro</t>
  </si>
  <si>
    <t>RJ</t>
  </si>
  <si>
    <t>05454-876</t>
  </si>
  <si>
    <t>(21) 555-0091</t>
  </si>
  <si>
    <t>(21) 555-8765</t>
  </si>
  <si>
    <t>HILAA</t>
  </si>
  <si>
    <t>HILARIÓN-Abastos</t>
  </si>
  <si>
    <t>Carlos Hernández</t>
  </si>
  <si>
    <t>Carrera 22 con Ave. Carlos Soublette #8-35</t>
  </si>
  <si>
    <t>San Cristóbal</t>
  </si>
  <si>
    <t>Táchira</t>
  </si>
  <si>
    <t>5022</t>
  </si>
  <si>
    <t>(5) 555-1340</t>
  </si>
  <si>
    <t>(5) 555-1948</t>
  </si>
  <si>
    <t>HUNGC</t>
  </si>
  <si>
    <t>Hungry Coyote Import Store</t>
  </si>
  <si>
    <t>Yoshi Latimer</t>
  </si>
  <si>
    <t>City Center Plaza
516 Main St.</t>
  </si>
  <si>
    <t>Elgin</t>
  </si>
  <si>
    <t>97827</t>
  </si>
  <si>
    <t>(503) 555-6874</t>
  </si>
  <si>
    <t>(503) 555-2376</t>
  </si>
  <si>
    <t>HUNGO</t>
  </si>
  <si>
    <t>Hungry Owl All-Night Grocers</t>
  </si>
  <si>
    <t>Patricia McKenna</t>
  </si>
  <si>
    <t>8 Johnstown Road</t>
  </si>
  <si>
    <t>Cork</t>
  </si>
  <si>
    <t>Co. Cork</t>
  </si>
  <si>
    <t>Ireland</t>
  </si>
  <si>
    <t>2967 542</t>
  </si>
  <si>
    <t>2967 3333</t>
  </si>
  <si>
    <t>ISLAT</t>
  </si>
  <si>
    <t>Island Trading</t>
  </si>
  <si>
    <t>Helen Bennett</t>
  </si>
  <si>
    <t>Garden House
Crowther Way</t>
  </si>
  <si>
    <t>Cowes</t>
  </si>
  <si>
    <t>Isle of Wight</t>
  </si>
  <si>
    <t>PO31 7PJ</t>
  </si>
  <si>
    <t>(198) 555-8888</t>
  </si>
  <si>
    <t>KOENE</t>
  </si>
  <si>
    <t>Königlich Essen</t>
  </si>
  <si>
    <t>Philip Cramer</t>
  </si>
  <si>
    <t>Maubelstr. 90</t>
  </si>
  <si>
    <t>Brandenburg</t>
  </si>
  <si>
    <t>14776</t>
  </si>
  <si>
    <t>0555-09876</t>
  </si>
  <si>
    <t>LACOR</t>
  </si>
  <si>
    <t>La corne d'abondance</t>
  </si>
  <si>
    <t>Daniel Tonini</t>
  </si>
  <si>
    <t>67, avenue de l'Europe</t>
  </si>
  <si>
    <t>Versailles</t>
  </si>
  <si>
    <t>78000</t>
  </si>
  <si>
    <t>30.59.84.10</t>
  </si>
  <si>
    <t>30.59.85.11</t>
  </si>
  <si>
    <t>LAMAI</t>
  </si>
  <si>
    <t>La maison d'Asie</t>
  </si>
  <si>
    <t>Annette Roulet</t>
  </si>
  <si>
    <t>1 rue Alsace-Lorraine</t>
  </si>
  <si>
    <t>Toulouse</t>
  </si>
  <si>
    <t>31000</t>
  </si>
  <si>
    <t>61.77.61.10</t>
  </si>
  <si>
    <t>61.77.61.11</t>
  </si>
  <si>
    <t>LAUGB</t>
  </si>
  <si>
    <t>Laughing Bacchus Wine Cellars</t>
  </si>
  <si>
    <t>Yoshi Tannamuri</t>
  </si>
  <si>
    <t>1900 Oak St.</t>
  </si>
  <si>
    <t>Vancouver</t>
  </si>
  <si>
    <t>V3F 2K1</t>
  </si>
  <si>
    <t>(604) 555-3392</t>
  </si>
  <si>
    <t>(604) 555-7293</t>
  </si>
  <si>
    <t>LAZYK</t>
  </si>
  <si>
    <t>Lazy K Kountry Store</t>
  </si>
  <si>
    <t>John Steel</t>
  </si>
  <si>
    <t>12 Orchestra Terrace</t>
  </si>
  <si>
    <t>Walla Walla</t>
  </si>
  <si>
    <t>WA</t>
  </si>
  <si>
    <t>99362</t>
  </si>
  <si>
    <t>(509) 555-7969</t>
  </si>
  <si>
    <t>(509) 555-6221</t>
  </si>
  <si>
    <t>LEHMS</t>
  </si>
  <si>
    <t>Lehmanns Marktstand</t>
  </si>
  <si>
    <t>Renate Messner</t>
  </si>
  <si>
    <t>Magazinweg 7</t>
  </si>
  <si>
    <t xml:space="preserve">Frankfurt a.M. </t>
  </si>
  <si>
    <t>60528</t>
  </si>
  <si>
    <t>069-0245984</t>
  </si>
  <si>
    <t>069-0245874</t>
  </si>
  <si>
    <t>LETSS</t>
  </si>
  <si>
    <t>Let's Stop N Shop</t>
  </si>
  <si>
    <t>Jaime Yorres</t>
  </si>
  <si>
    <t>87 Polk St.
Suite 5</t>
  </si>
  <si>
    <t>San Francisco</t>
  </si>
  <si>
    <t>CA</t>
  </si>
  <si>
    <t>94117</t>
  </si>
  <si>
    <t>(415) 555-5938</t>
  </si>
  <si>
    <t>LILAS</t>
  </si>
  <si>
    <t>LILA-Supermercado</t>
  </si>
  <si>
    <t>Carlos González</t>
  </si>
  <si>
    <t>Carrera 52 con Ave. Bolívar #65-98 Llano Largo</t>
  </si>
  <si>
    <t>Barquisimeto</t>
  </si>
  <si>
    <t>Lara</t>
  </si>
  <si>
    <t>3508</t>
  </si>
  <si>
    <t>(9) 331-6954</t>
  </si>
  <si>
    <t>(9) 331-7256</t>
  </si>
  <si>
    <t>LINOD</t>
  </si>
  <si>
    <t>LINO-Delicateses</t>
  </si>
  <si>
    <t>Felipe Izquierdo</t>
  </si>
  <si>
    <t>Ave. 5 de Mayo Porlamar</t>
  </si>
  <si>
    <t>I. de Margarita</t>
  </si>
  <si>
    <t>Nueva Esparta</t>
  </si>
  <si>
    <t>4980</t>
  </si>
  <si>
    <t>(8) 34-56-12</t>
  </si>
  <si>
    <t>(8) 34-93-93</t>
  </si>
  <si>
    <t>LONEP</t>
  </si>
  <si>
    <t>Lonesome Pine Restaurant</t>
  </si>
  <si>
    <t>Fran Wilson</t>
  </si>
  <si>
    <t>89 Chiaroscuro Rd.</t>
  </si>
  <si>
    <t>Portland</t>
  </si>
  <si>
    <t>97219</t>
  </si>
  <si>
    <t>(503) 555-9573</t>
  </si>
  <si>
    <t>(503) 555-9646</t>
  </si>
  <si>
    <t>MAGAA</t>
  </si>
  <si>
    <t>Magazzini Alimentari Riuniti</t>
  </si>
  <si>
    <t>Giovanni Rovelli</t>
  </si>
  <si>
    <t>Via Ludovico il Moro 22</t>
  </si>
  <si>
    <t>Bergamo</t>
  </si>
  <si>
    <t>24100</t>
  </si>
  <si>
    <t>035-640230</t>
  </si>
  <si>
    <t>035-640231</t>
  </si>
  <si>
    <t>MAISD</t>
  </si>
  <si>
    <t>Maison Dewey</t>
  </si>
  <si>
    <t>Catherine Dewey</t>
  </si>
  <si>
    <t>Rue Joseph-Bens 532</t>
  </si>
  <si>
    <t>Bruxelles</t>
  </si>
  <si>
    <t>B-1180</t>
  </si>
  <si>
    <t>Belgium</t>
  </si>
  <si>
    <t>(02) 201 24 67</t>
  </si>
  <si>
    <t>(02) 201 24 68</t>
  </si>
  <si>
    <t>MEREP</t>
  </si>
  <si>
    <t>Mère Paillarde</t>
  </si>
  <si>
    <t>Jean Fresnière</t>
  </si>
  <si>
    <t>43 rue St. Laurent</t>
  </si>
  <si>
    <t>Montréal</t>
  </si>
  <si>
    <t>Québec</t>
  </si>
  <si>
    <t>H1J 1C3</t>
  </si>
  <si>
    <t>(514) 555-8054</t>
  </si>
  <si>
    <t>(514) 555-8055</t>
  </si>
  <si>
    <t>MORGK</t>
  </si>
  <si>
    <t>Morgenstern Gesundkost</t>
  </si>
  <si>
    <t>Alexander Feuer</t>
  </si>
  <si>
    <t>Heerstr. 22</t>
  </si>
  <si>
    <t>Leipzig</t>
  </si>
  <si>
    <t>04179</t>
  </si>
  <si>
    <t>0342-023176</t>
  </si>
  <si>
    <t>NORTS</t>
  </si>
  <si>
    <t>North/South</t>
  </si>
  <si>
    <t>Simon Crowther</t>
  </si>
  <si>
    <t>South House
300 Queensbridge</t>
  </si>
  <si>
    <t>SW7 1RZ</t>
  </si>
  <si>
    <t>(171) 555-7733</t>
  </si>
  <si>
    <t>(171) 555-2530</t>
  </si>
  <si>
    <t>OCEAN</t>
  </si>
  <si>
    <t>Océano Atlántico Ltda.</t>
  </si>
  <si>
    <t>Yvonne Moncada</t>
  </si>
  <si>
    <t>Ing. Gustavo Moncada 8585
Piso 20-A</t>
  </si>
  <si>
    <t>(1) 135-5333</t>
  </si>
  <si>
    <t>(1) 135-5535</t>
  </si>
  <si>
    <t>OLDWO</t>
  </si>
  <si>
    <t>Old World Delicatessen</t>
  </si>
  <si>
    <t>Rene Phillips</t>
  </si>
  <si>
    <t>2743 Bering St.</t>
  </si>
  <si>
    <t>Anchorage</t>
  </si>
  <si>
    <t>AK</t>
  </si>
  <si>
    <t>99508</t>
  </si>
  <si>
    <t>(907) 555-7584</t>
  </si>
  <si>
    <t>(907) 555-2880</t>
  </si>
  <si>
    <t>OTTIK</t>
  </si>
  <si>
    <t>Ottilies Käseladen</t>
  </si>
  <si>
    <t>Henriette Pfalzheim</t>
  </si>
  <si>
    <t>Mehrheimerstr. 369</t>
  </si>
  <si>
    <t>Köln</t>
  </si>
  <si>
    <t>50739</t>
  </si>
  <si>
    <t>0221-0644327</t>
  </si>
  <si>
    <t>0221-0765721</t>
  </si>
  <si>
    <t>PARIS</t>
  </si>
  <si>
    <t>Paris spécialités</t>
  </si>
  <si>
    <t>Marie Bertrand</t>
  </si>
  <si>
    <t>265, boulevard Charonne</t>
  </si>
  <si>
    <t>Paris</t>
  </si>
  <si>
    <t>75012</t>
  </si>
  <si>
    <t>(1) 42.34.22.66</t>
  </si>
  <si>
    <t>(1) 42.34.22.77</t>
  </si>
  <si>
    <t>PERIC</t>
  </si>
  <si>
    <t>Pericles Comidas clásicas</t>
  </si>
  <si>
    <t>Guillermo Fernández</t>
  </si>
  <si>
    <t>Calle Dr. Jorge Cash 321</t>
  </si>
  <si>
    <t>05033</t>
  </si>
  <si>
    <t>(5) 552-3745</t>
  </si>
  <si>
    <t>(5) 545-3745</t>
  </si>
  <si>
    <t>PICCO</t>
  </si>
  <si>
    <t>Piccolo und mehr</t>
  </si>
  <si>
    <t>Georg Pipps</t>
  </si>
  <si>
    <t>Geislweg 14</t>
  </si>
  <si>
    <t>Salzburg</t>
  </si>
  <si>
    <t>5020</t>
  </si>
  <si>
    <t>6562-9722</t>
  </si>
  <si>
    <t>6562-9723</t>
  </si>
  <si>
    <t>PRINI</t>
  </si>
  <si>
    <t>Princesa Isabel Vinhos</t>
  </si>
  <si>
    <t>Isabel de Castro</t>
  </si>
  <si>
    <t>Estrada da saúde n. 58</t>
  </si>
  <si>
    <t>1756</t>
  </si>
  <si>
    <t>(1) 356-5634</t>
  </si>
  <si>
    <t>QUEDE</t>
  </si>
  <si>
    <t>Que Delícia</t>
  </si>
  <si>
    <t>Bernardo Batista</t>
  </si>
  <si>
    <t>Rua da Panificadora, 12</t>
  </si>
  <si>
    <t>02389-673</t>
  </si>
  <si>
    <t>(21) 555-4252</t>
  </si>
  <si>
    <t>(21) 555-4545</t>
  </si>
  <si>
    <t>QUEEN</t>
  </si>
  <si>
    <t>Queen Cozinha</t>
  </si>
  <si>
    <t>Lúcia Carvalho</t>
  </si>
  <si>
    <t>Alameda dos Canàrios, 891</t>
  </si>
  <si>
    <t>05487-020</t>
  </si>
  <si>
    <t>(11) 555-1189</t>
  </si>
  <si>
    <t>QUICK</t>
  </si>
  <si>
    <t>QUICK-Stop</t>
  </si>
  <si>
    <t>Horst Kloss</t>
  </si>
  <si>
    <t>Taucherstraße 10</t>
  </si>
  <si>
    <t>Cunewalde</t>
  </si>
  <si>
    <t>01307</t>
  </si>
  <si>
    <t>0372-035188</t>
  </si>
  <si>
    <t>RANCH</t>
  </si>
  <si>
    <t>Rancho grande</t>
  </si>
  <si>
    <t>Sergio Gutiérrez</t>
  </si>
  <si>
    <t>Av. del Libertador 900</t>
  </si>
  <si>
    <t>(1) 123-5555</t>
  </si>
  <si>
    <t>(1) 123-5556</t>
  </si>
  <si>
    <t>RATTC</t>
  </si>
  <si>
    <t>Rattlesnake Canyon Grocery</t>
  </si>
  <si>
    <t>Paula Wilson</t>
  </si>
  <si>
    <t>Assistant Sales Representative</t>
  </si>
  <si>
    <t>2817 Milton Dr.</t>
  </si>
  <si>
    <t>Albuquerque</t>
  </si>
  <si>
    <t>NM</t>
  </si>
  <si>
    <t>87110</t>
  </si>
  <si>
    <t>(505) 555-5939</t>
  </si>
  <si>
    <t>(505) 555-3620</t>
  </si>
  <si>
    <t>REGGC</t>
  </si>
  <si>
    <t>Reggiani Caseifici</t>
  </si>
  <si>
    <t>Maurizio Moroni</t>
  </si>
  <si>
    <t>Strada Provinciale 124</t>
  </si>
  <si>
    <t>Reggio Emilia</t>
  </si>
  <si>
    <t>42100</t>
  </si>
  <si>
    <t>0522-556721</t>
  </si>
  <si>
    <t>0522-556722</t>
  </si>
  <si>
    <t>RICAR</t>
  </si>
  <si>
    <t>Ricardo Adocicados</t>
  </si>
  <si>
    <t>Janete Limeira</t>
  </si>
  <si>
    <t>Av. Copacabana, 267</t>
  </si>
  <si>
    <t>02389-890</t>
  </si>
  <si>
    <t>(21) 555-3412</t>
  </si>
  <si>
    <t>RICSU</t>
  </si>
  <si>
    <t>Richter Supermarkt</t>
  </si>
  <si>
    <t>Michael Holz</t>
  </si>
  <si>
    <t>Grenzacherweg 237</t>
  </si>
  <si>
    <t>Genève</t>
  </si>
  <si>
    <t>1203</t>
  </si>
  <si>
    <t>0897-034214</t>
  </si>
  <si>
    <t>ROMEY</t>
  </si>
  <si>
    <t>Romero y tomillo</t>
  </si>
  <si>
    <t>Alejandra Camino</t>
  </si>
  <si>
    <t>Gran Vía, 1</t>
  </si>
  <si>
    <t>28001</t>
  </si>
  <si>
    <t>(91) 745 6200</t>
  </si>
  <si>
    <t>(91) 745 6210</t>
  </si>
  <si>
    <t>SANTG</t>
  </si>
  <si>
    <t>Santé Gourmet</t>
  </si>
  <si>
    <t>Jonas Bergulfsen</t>
  </si>
  <si>
    <t>Erling Skakkes gate 78</t>
  </si>
  <si>
    <t>Stavern</t>
  </si>
  <si>
    <t>4110</t>
  </si>
  <si>
    <t>Norway</t>
  </si>
  <si>
    <t>07-98 92 35</t>
  </si>
  <si>
    <t>07-98 92 47</t>
  </si>
  <si>
    <t>SAVEA</t>
  </si>
  <si>
    <t>Save-a-lot Markets</t>
  </si>
  <si>
    <t>Jose Pavarotti</t>
  </si>
  <si>
    <t>187 Suffolk Ln.</t>
  </si>
  <si>
    <t>Boise</t>
  </si>
  <si>
    <t>ID</t>
  </si>
  <si>
    <t>83720</t>
  </si>
  <si>
    <t>(208) 555-8097</t>
  </si>
  <si>
    <t>SEVES</t>
  </si>
  <si>
    <t>Seven Seas Imports</t>
  </si>
  <si>
    <t>Hari Kumar</t>
  </si>
  <si>
    <t>90 Wadhurst Rd.</t>
  </si>
  <si>
    <t>OX15 4NB</t>
  </si>
  <si>
    <t>(171) 555-1717</t>
  </si>
  <si>
    <t>(171) 555-5646</t>
  </si>
  <si>
    <t>SIMOB</t>
  </si>
  <si>
    <t>Simons bistro</t>
  </si>
  <si>
    <t>Jytte Petersen</t>
  </si>
  <si>
    <t>Vinbæltet 34</t>
  </si>
  <si>
    <t>København</t>
  </si>
  <si>
    <t>1734</t>
  </si>
  <si>
    <t>Denmark</t>
  </si>
  <si>
    <t>31 12 34 56</t>
  </si>
  <si>
    <t>31 13 35 57</t>
  </si>
  <si>
    <t>SPECD</t>
  </si>
  <si>
    <t>Spécialités du monde</t>
  </si>
  <si>
    <t>Dominique Perrier</t>
  </si>
  <si>
    <t>25, rue Lauriston</t>
  </si>
  <si>
    <t>75016</t>
  </si>
  <si>
    <t>(1) 47.55.60.10</t>
  </si>
  <si>
    <t>(1) 47.55.60.20</t>
  </si>
  <si>
    <t>SPLIR</t>
  </si>
  <si>
    <t>Split Rail Beer &amp; Ale</t>
  </si>
  <si>
    <t>Art Braunschweiger</t>
  </si>
  <si>
    <t>P.O. Box 555</t>
  </si>
  <si>
    <t>Lander</t>
  </si>
  <si>
    <t>WY</t>
  </si>
  <si>
    <t>82520</t>
  </si>
  <si>
    <t>(307) 555-4680</t>
  </si>
  <si>
    <t>(307) 555-6525</t>
  </si>
  <si>
    <t>SUPRD</t>
  </si>
  <si>
    <t>Suprêmes délices</t>
  </si>
  <si>
    <t>Pascale Cartrain</t>
  </si>
  <si>
    <t>Boulevard Tirou, 255</t>
  </si>
  <si>
    <t>Charleroi</t>
  </si>
  <si>
    <t>B-6000</t>
  </si>
  <si>
    <t>(071) 23 67 22 20</t>
  </si>
  <si>
    <t>(071) 23 67 22 21</t>
  </si>
  <si>
    <t>THEBI</t>
  </si>
  <si>
    <t>The Big Cheese</t>
  </si>
  <si>
    <t>Liz Nixon</t>
  </si>
  <si>
    <t>89 Jefferson Way
Suite 2</t>
  </si>
  <si>
    <t>97201</t>
  </si>
  <si>
    <t>(503) 555-3612</t>
  </si>
  <si>
    <t>THECR</t>
  </si>
  <si>
    <t>The Cracker Box</t>
  </si>
  <si>
    <t>Liu Wong</t>
  </si>
  <si>
    <t>55 Grizzly Peak Rd.</t>
  </si>
  <si>
    <t>Butte</t>
  </si>
  <si>
    <t>MT</t>
  </si>
  <si>
    <t>59801</t>
  </si>
  <si>
    <t>(406) 555-5834</t>
  </si>
  <si>
    <t>(406) 555-8083</t>
  </si>
  <si>
    <t>TOMSP</t>
  </si>
  <si>
    <t>Toms Spezialitäten</t>
  </si>
  <si>
    <t>Karin Josephs</t>
  </si>
  <si>
    <t>Luisenstr. 48</t>
  </si>
  <si>
    <t>Münster</t>
  </si>
  <si>
    <t>44087</t>
  </si>
  <si>
    <t>0251-031259</t>
  </si>
  <si>
    <t>0251-035695</t>
  </si>
  <si>
    <t>TORTU</t>
  </si>
  <si>
    <t>Tortuga Restaurante</t>
  </si>
  <si>
    <t>Miguel Angel Paolino</t>
  </si>
  <si>
    <t>Avda. Azteca 123</t>
  </si>
  <si>
    <t>(5) 555-2933</t>
  </si>
  <si>
    <t>TRADH</t>
  </si>
  <si>
    <t>Tradição Hipermercados</t>
  </si>
  <si>
    <t>Anabela Domingues</t>
  </si>
  <si>
    <t>Av. Inês de Castro, 414</t>
  </si>
  <si>
    <t>05634-030</t>
  </si>
  <si>
    <t>(11) 555-2167</t>
  </si>
  <si>
    <t>(11) 555-2168</t>
  </si>
  <si>
    <t>TRAIH</t>
  </si>
  <si>
    <t>Trail's Head Gourmet Provisioners</t>
  </si>
  <si>
    <t>Helvetius Nagy</t>
  </si>
  <si>
    <t>722 DaVinci Blvd.</t>
  </si>
  <si>
    <t>Kirkland</t>
  </si>
  <si>
    <t>98034</t>
  </si>
  <si>
    <t>(206) 555-8257</t>
  </si>
  <si>
    <t>(206) 555-2174</t>
  </si>
  <si>
    <t>VAFFE</t>
  </si>
  <si>
    <t>Vaffeljernet</t>
  </si>
  <si>
    <t>Palle Ibsen</t>
  </si>
  <si>
    <t>Smagsløget 45</t>
  </si>
  <si>
    <t>Århus</t>
  </si>
  <si>
    <t>8200</t>
  </si>
  <si>
    <t>86 21 32 43</t>
  </si>
  <si>
    <t>86 22 33 44</t>
  </si>
  <si>
    <t>VICTE</t>
  </si>
  <si>
    <t>Victuailles en stock</t>
  </si>
  <si>
    <t>Mary Saveley</t>
  </si>
  <si>
    <t>2, rue du Commerce</t>
  </si>
  <si>
    <t>Lyon</t>
  </si>
  <si>
    <t>69004</t>
  </si>
  <si>
    <t>78.32.54.86</t>
  </si>
  <si>
    <t>78.32.54.87</t>
  </si>
  <si>
    <t>VINET</t>
  </si>
  <si>
    <t>Vins et alcools Chevalier</t>
  </si>
  <si>
    <t>Paul Henriot</t>
  </si>
  <si>
    <t>59 rue de l'Abbaye</t>
  </si>
  <si>
    <t>Reims</t>
  </si>
  <si>
    <t>51100</t>
  </si>
  <si>
    <t>26.47.15.10</t>
  </si>
  <si>
    <t>26.47.15.11</t>
  </si>
  <si>
    <t>WANDK</t>
  </si>
  <si>
    <t>Die Wandernde Kuh</t>
  </si>
  <si>
    <t>Rita Müller</t>
  </si>
  <si>
    <t>Adenauerallee 900</t>
  </si>
  <si>
    <t>Stuttgart</t>
  </si>
  <si>
    <t>70563</t>
  </si>
  <si>
    <t>0711-020361</t>
  </si>
  <si>
    <t>0711-035428</t>
  </si>
  <si>
    <t>WARTH</t>
  </si>
  <si>
    <t>Wartian Herkku</t>
  </si>
  <si>
    <t>Pirkko Koskitalo</t>
  </si>
  <si>
    <t>Torikatu 38</t>
  </si>
  <si>
    <t>Oulu</t>
  </si>
  <si>
    <t>90110</t>
  </si>
  <si>
    <t>Finland</t>
  </si>
  <si>
    <t>981-443655</t>
  </si>
  <si>
    <t>WELLI</t>
  </si>
  <si>
    <t>Wellington Importadora</t>
  </si>
  <si>
    <t>Paula Parente</t>
  </si>
  <si>
    <t>Rua do Mercado, 12</t>
  </si>
  <si>
    <t>Resende</t>
  </si>
  <si>
    <t>08737-363</t>
  </si>
  <si>
    <t>(14) 555-8122</t>
  </si>
  <si>
    <t>WHITC</t>
  </si>
  <si>
    <t>White Clover Markets</t>
  </si>
  <si>
    <t>Karl Jablonski</t>
  </si>
  <si>
    <t>305 - 14th Ave. S.
Suite 3B</t>
  </si>
  <si>
    <t>Seattle</t>
  </si>
  <si>
    <t>98128</t>
  </si>
  <si>
    <t>(206) 555-4112</t>
  </si>
  <si>
    <t>(206) 555-4115</t>
  </si>
  <si>
    <t>WILMK</t>
  </si>
  <si>
    <t>Wilman Kala</t>
  </si>
  <si>
    <t>Matti Karttunen</t>
  </si>
  <si>
    <t>Owner/Marketing Assistant</t>
  </si>
  <si>
    <t>Keskuskatu 45</t>
  </si>
  <si>
    <t>Helsinki</t>
  </si>
  <si>
    <t>21240</t>
  </si>
  <si>
    <t>90-224 8858</t>
  </si>
  <si>
    <t>WOLZA</t>
  </si>
  <si>
    <t>Wolski  Zajazd</t>
  </si>
  <si>
    <t>Zbyszek Piestrzeniewicz</t>
  </si>
  <si>
    <t>ul. Filtrowa 68</t>
  </si>
  <si>
    <t>Warszawa</t>
  </si>
  <si>
    <t>01-012</t>
  </si>
  <si>
    <t>Poland</t>
  </si>
  <si>
    <t>(26) 642-7012</t>
  </si>
  <si>
    <t>EmployeeID</t>
  </si>
  <si>
    <t>LastName</t>
  </si>
  <si>
    <t>FirstName</t>
  </si>
  <si>
    <t>Title</t>
  </si>
  <si>
    <t>TitleOfCourtesy</t>
  </si>
  <si>
    <t>BirthDate</t>
  </si>
  <si>
    <t>HireDate</t>
  </si>
  <si>
    <t>HomePhone</t>
  </si>
  <si>
    <t>Extension</t>
  </si>
  <si>
    <t>Photo</t>
  </si>
  <si>
    <t>Notes</t>
  </si>
  <si>
    <t>ReportsTo</t>
  </si>
  <si>
    <t>Davolio</t>
  </si>
  <si>
    <t>Nancy</t>
  </si>
  <si>
    <t>Ms.</t>
  </si>
  <si>
    <t>507 - 20th Ave. E.
Apt. 2A</t>
  </si>
  <si>
    <t>98122</t>
  </si>
  <si>
    <t>(206) 555-9857</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</si>
  <si>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t>
  </si>
  <si>
    <t>Education includes a BA in psychology from Colorado State University in 1970.  She also completed "The Art of the Cold Call."  Nancy is a member of Toastmasters International.</t>
  </si>
  <si>
    <t>Fuller</t>
  </si>
  <si>
    <t>Andrew</t>
  </si>
  <si>
    <t>Vice President, Sales</t>
  </si>
  <si>
    <t>Dr.</t>
  </si>
  <si>
    <t>908 W. Capital Way</t>
  </si>
  <si>
    <t>Tacoma</t>
  </si>
  <si>
    <t>98401</t>
  </si>
  <si>
    <t>(206) 555-9482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</si>
  <si>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</si>
  <si>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</si>
  <si>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Leverling</t>
  </si>
  <si>
    <t>Janet</t>
  </si>
  <si>
    <t>722 Moss Bay Blvd.</t>
  </si>
  <si>
    <t>98033</t>
  </si>
  <si>
    <t>(206) 555-3412</t>
  </si>
  <si>
    <t>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t>
  </si>
  <si>
    <t>Janet has a BS degree in chemistry from Boston College (1984).  She has also completed a certificate program in food retailing management.  Janet was hired as a sales associate in 1991 and promoted to sales representative in February 1992.</t>
  </si>
  <si>
    <t>Peacock</t>
  </si>
  <si>
    <t>Margaret</t>
  </si>
  <si>
    <t>Mrs.</t>
  </si>
  <si>
    <t>4110 Old Redmond Rd.</t>
  </si>
  <si>
    <t>Redmond</t>
  </si>
  <si>
    <t>98052</t>
  </si>
  <si>
    <t>(206) 555-8122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</si>
  <si>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t>
  </si>
  <si>
    <t>Margaret holds a BA in English literature from Concordia College (1958) and an MA from the American Institute of Culinary Arts (1966).  She was assigned to the London office temporarily from July through November 1992.</t>
  </si>
  <si>
    <t>Buchanan</t>
  </si>
  <si>
    <t>Steven</t>
  </si>
  <si>
    <t>Mr.</t>
  </si>
  <si>
    <t>14 Garrett Hill</t>
  </si>
  <si>
    <t>SW1 8JR</t>
  </si>
  <si>
    <t>(71) 555-4848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</si>
  <si>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</si>
  <si>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</si>
  <si>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Suyama</t>
  </si>
  <si>
    <t>Michael</t>
  </si>
  <si>
    <t>Coventry House
Miner Rd.</t>
  </si>
  <si>
    <t>EC2 7JR</t>
  </si>
  <si>
    <t>(71) 555-7773</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</si>
  <si>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</si>
  <si>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</si>
  <si>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</si>
  <si>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</si>
  <si>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
Winchester Way</t>
  </si>
  <si>
    <t>RG1 9SP</t>
  </si>
  <si>
    <t>(71) 555-5598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</si>
  <si>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</si>
  <si>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</si>
  <si>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</si>
  <si>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</si>
  <si>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</si>
  <si>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</si>
  <si>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</si>
  <si>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</si>
  <si>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t>
  </si>
  <si>
    <t>Laura received a BA in psychology from the University of Washington.  She has also completed a course in business French.  She reads and writes French.</t>
  </si>
  <si>
    <t>Dodsworth</t>
  </si>
  <si>
    <t>Anne</t>
  </si>
  <si>
    <t>7 Houndstooth Rd.</t>
  </si>
  <si>
    <t>WG2 7LT</t>
  </si>
  <si>
    <t>(71) 555-4444</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</si>
  <si>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t>
  </si>
  <si>
    <t>Anne has a BA degree in English from St. Lawrence College.  She is fluent in French and German.</t>
  </si>
  <si>
    <t>OrderID</t>
  </si>
  <si>
    <t>ProductID</t>
  </si>
  <si>
    <t>UnitPrice</t>
  </si>
  <si>
    <t>Quantity</t>
  </si>
  <si>
    <t>Discount</t>
  </si>
  <si>
    <t>OrderDate</t>
  </si>
  <si>
    <t>RequiredDate</t>
  </si>
  <si>
    <t>ShippedDate</t>
  </si>
  <si>
    <t>ShipVia</t>
  </si>
  <si>
    <t>Freight</t>
  </si>
  <si>
    <t>ShipName</t>
  </si>
  <si>
    <t>ShipAddress</t>
  </si>
  <si>
    <t>ShipCity</t>
  </si>
  <si>
    <t>ShipRegion</t>
  </si>
  <si>
    <t>ShipPostalCode</t>
  </si>
  <si>
    <t>ShipCountry</t>
  </si>
  <si>
    <t>Hauptstr. 31</t>
  </si>
  <si>
    <t>Starenweg 5</t>
  </si>
  <si>
    <t>1204</t>
  </si>
  <si>
    <t>1029 - 12th Ave. S.</t>
  </si>
  <si>
    <t>98124</t>
  </si>
  <si>
    <t>Brook Farm
Stratford St. Mary</t>
  </si>
  <si>
    <t>Colchester</t>
  </si>
  <si>
    <t>Essex</t>
  </si>
  <si>
    <t>CO7 6JX</t>
  </si>
  <si>
    <t>Galería del gastronómo</t>
  </si>
  <si>
    <t>8022</t>
  </si>
  <si>
    <t>Wolski Zajazd</t>
  </si>
  <si>
    <t>2319 Elm St.</t>
  </si>
  <si>
    <t>Alfred's Futterkiste</t>
  </si>
  <si>
    <t>ProductName</t>
  </si>
  <si>
    <t>SupplierID</t>
  </si>
  <si>
    <t>QuantityPerUnit</t>
  </si>
  <si>
    <t>UnitsInStock</t>
  </si>
  <si>
    <t>UnitsOnOrder</t>
  </si>
  <si>
    <t>ReorderLevel</t>
  </si>
  <si>
    <t>Discontinued</t>
  </si>
  <si>
    <t>Chai</t>
  </si>
  <si>
    <t>10 boxes x 20 bags</t>
  </si>
  <si>
    <t>Chang</t>
  </si>
  <si>
    <t>24 - 12 oz bottles</t>
  </si>
  <si>
    <t>Aniseed Syrup</t>
  </si>
  <si>
    <t>12 - 550 ml bottles</t>
  </si>
  <si>
    <t>Chef Anton's Cajun Seasoning</t>
  </si>
  <si>
    <t>48 - 6 oz jars</t>
  </si>
  <si>
    <t>Chef Anton's Gumbo Mix</t>
  </si>
  <si>
    <t>36 boxes</t>
  </si>
  <si>
    <t>Grandma's Boysenberry Spread</t>
  </si>
  <si>
    <t>12 - 8 oz jars</t>
  </si>
  <si>
    <t>Uncle Bob's Organic Dried Pears</t>
  </si>
  <si>
    <t>12 - 1 lb pkgs.</t>
  </si>
  <si>
    <t>Northwoods Cranberry Sauce</t>
  </si>
  <si>
    <t>12 - 12 oz jars</t>
  </si>
  <si>
    <t>Mishi Kobe Niku</t>
  </si>
  <si>
    <t>18 - 500 g pkgs.</t>
  </si>
  <si>
    <t>Ikura</t>
  </si>
  <si>
    <t>12 - 200 ml jars</t>
  </si>
  <si>
    <t>Queso Cabrales</t>
  </si>
  <si>
    <t>1 kg pkg.</t>
  </si>
  <si>
    <t>Queso Manchego La Pastora</t>
  </si>
  <si>
    <t>10 - 500 g pkgs.</t>
  </si>
  <si>
    <t>Konbu</t>
  </si>
  <si>
    <t>2 kg box</t>
  </si>
  <si>
    <t>Tofu</t>
  </si>
  <si>
    <t>40 - 100 g pkgs.</t>
  </si>
  <si>
    <t>Genen Shouyu</t>
  </si>
  <si>
    <t>24 - 250 ml bottles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</si>
  <si>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</si>
  <si>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</si>
  <si>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</si>
  <si>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</si>
  <si>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</si>
  <si>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</si>
  <si>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</si>
  <si>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</si>
  <si>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</si>
  <si>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</si>
  <si>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</si>
  <si>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</si>
  <si>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Knäckebröd</t>
  </si>
  <si>
    <t>24 - 500 g pkgs.</t>
  </si>
  <si>
    <t>Tunnbröd</t>
  </si>
  <si>
    <t>12 - 250 g pkgs.</t>
  </si>
  <si>
    <t>Guaraná Fantástica</t>
  </si>
  <si>
    <t>12 - 355 ml cans</t>
  </si>
  <si>
    <t>NuNuCa Nuß-Nougat-Creme</t>
  </si>
  <si>
    <t>20 - 450 g glasses</t>
  </si>
  <si>
    <t>Gumbär Gummibärchen</t>
  </si>
  <si>
    <t>100 - 250 g bags</t>
  </si>
  <si>
    <t>Schoggi Schokolade</t>
  </si>
  <si>
    <t>100 - 100 g pieces</t>
  </si>
  <si>
    <t>Rössle Sauerkraut</t>
  </si>
  <si>
    <t>25 - 825 g cans</t>
  </si>
  <si>
    <t>Thüringer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</si>
  <si>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</si>
  <si>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</si>
  <si>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</si>
  <si>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</si>
  <si>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</si>
  <si>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</si>
  <si>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</si>
  <si>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</si>
  <si>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</si>
  <si>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</si>
  <si>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</si>
  <si>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</si>
  <si>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</si>
  <si>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</si>
  <si>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</si>
  <si>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</si>
  <si>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</si>
  <si>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</si>
  <si>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</si>
  <si>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</si>
  <si>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</si>
  <si>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</si>
  <si>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</si>
  <si>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</si>
  <si>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</si>
  <si>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</si>
  <si>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</si>
  <si>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</si>
  <si>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</si>
  <si>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Røgede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</si>
  <si>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</si>
  <si>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</si>
  <si>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</si>
  <si>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</si>
  <si>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</si>
  <si>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</si>
  <si>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</si>
  <si>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</si>
  <si>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</si>
  <si>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</si>
  <si>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</si>
  <si>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</si>
  <si>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</si>
  <si>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</si>
  <si>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</si>
  <si>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</si>
  <si>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</si>
  <si>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Tourtière</t>
  </si>
  <si>
    <t>16 pies</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</si>
  <si>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</si>
  <si>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</si>
  <si>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</si>
  <si>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</si>
  <si>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</si>
  <si>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</si>
  <si>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</si>
  <si>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</si>
  <si>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</si>
  <si>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</si>
  <si>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</si>
  <si>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</si>
  <si>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</si>
  <si>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</si>
  <si>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</si>
  <si>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</si>
  <si>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</si>
  <si>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</si>
  <si>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</si>
  <si>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</si>
  <si>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</si>
  <si>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</si>
  <si>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</si>
  <si>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</si>
  <si>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</si>
  <si>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</si>
  <si>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</si>
  <si>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</si>
  <si>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</si>
  <si>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</si>
  <si>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Fløtemysost</t>
  </si>
  <si>
    <t>Mozzarella di Giovanni</t>
  </si>
  <si>
    <t>Röd Kaviar</t>
  </si>
  <si>
    <t>24 - 150 g jars</t>
  </si>
  <si>
    <t>Longlife Tofu</t>
  </si>
  <si>
    <t>Rhönbräu Klosterbier</t>
  </si>
  <si>
    <t>24 - 0.5 l bottles</t>
  </si>
  <si>
    <t>Lakkalikööri</t>
  </si>
  <si>
    <t>500 ml</t>
  </si>
  <si>
    <t>Original Frankfurter grüne Soße</t>
  </si>
  <si>
    <t>12 boxes</t>
  </si>
  <si>
    <t>ShipperID</t>
  </si>
  <si>
    <t>Speedy Express</t>
  </si>
  <si>
    <t>(503) 555-9831</t>
  </si>
  <si>
    <t>United Package</t>
  </si>
  <si>
    <t>(503) 555-3199</t>
  </si>
  <si>
    <t>Federal Shipping</t>
  </si>
  <si>
    <t>(503) 555-9931</t>
  </si>
  <si>
    <t>HomePage</t>
  </si>
  <si>
    <t>Exotic Liquids</t>
  </si>
  <si>
    <t>Charlotte Cooper</t>
  </si>
  <si>
    <t>Purchasing Manager</t>
  </si>
  <si>
    <t>49 Gilbert St.</t>
  </si>
  <si>
    <t>EC1 4SD</t>
  </si>
  <si>
    <t>(171) 555-2222</t>
  </si>
  <si>
    <t>New Orleans Cajun Delights</t>
  </si>
  <si>
    <t>Shelley Burke</t>
  </si>
  <si>
    <t>P.O. Box 78934</t>
  </si>
  <si>
    <t>New Orleans</t>
  </si>
  <si>
    <t>LA</t>
  </si>
  <si>
    <t>70117</t>
  </si>
  <si>
    <t>(100) 555-4822</t>
  </si>
  <si>
    <t>#CAJUN.HTM#</t>
  </si>
  <si>
    <t>Grandma Kelly's Homestead</t>
  </si>
  <si>
    <t>Regina Murphy</t>
  </si>
  <si>
    <t>707 Oxford Rd.</t>
  </si>
  <si>
    <t>Ann Arbor</t>
  </si>
  <si>
    <t>MI</t>
  </si>
  <si>
    <t>48104</t>
  </si>
  <si>
    <t>(313) 555-5735</t>
  </si>
  <si>
    <t>(313) 555-3349</t>
  </si>
  <si>
    <t>Tokyo Traders</t>
  </si>
  <si>
    <t>Yoshi Nagase</t>
  </si>
  <si>
    <t>9-8 Sekimai
Musashino-shi</t>
  </si>
  <si>
    <t>Tokyo</t>
  </si>
  <si>
    <t>100</t>
  </si>
  <si>
    <t>Japan</t>
  </si>
  <si>
    <t>(03) 3555-5011</t>
  </si>
  <si>
    <t>Cooperativa de Quesos 'Las Cabras'</t>
  </si>
  <si>
    <t xml:space="preserve">Antonio del Valle Saavedra </t>
  </si>
  <si>
    <t>Export Administrator</t>
  </si>
  <si>
    <t>Calle del Rosal 4</t>
  </si>
  <si>
    <t>Oviedo</t>
  </si>
  <si>
    <t>Asturias</t>
  </si>
  <si>
    <t>33007</t>
  </si>
  <si>
    <t>(98) 598 76 54</t>
  </si>
  <si>
    <t>Mayumi's</t>
  </si>
  <si>
    <t>Mayumi Ohno</t>
  </si>
  <si>
    <t>Marketing Representative</t>
  </si>
  <si>
    <t>92 Setsuko
Chuo-ku</t>
  </si>
  <si>
    <t>Osaka</t>
  </si>
  <si>
    <t>545</t>
  </si>
  <si>
    <t>(06) 431-7877</t>
  </si>
  <si>
    <t>Mayumi's (on the World Wide Web)#http://www.microsoft.com/accessdev/sampleapps/mayumi.htm#</t>
  </si>
  <si>
    <t>Pavlova, Ltd.</t>
  </si>
  <si>
    <t>Ian Devling</t>
  </si>
  <si>
    <t>74 Rose St.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</si>
  <si>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</si>
  <si>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</si>
  <si>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</si>
  <si>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</si>
  <si>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</si>
  <si>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</si>
  <si>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</si>
  <si>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</si>
  <si>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</si>
  <si>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</si>
  <si>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</si>
  <si>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</si>
  <si>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</si>
  <si>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</si>
  <si>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Kaloadagatan 13</t>
  </si>
  <si>
    <t>Göteborg</t>
  </si>
  <si>
    <t>S-345 67</t>
  </si>
  <si>
    <t xml:space="preserve">Sweden </t>
  </si>
  <si>
    <t>031-987 65 43</t>
  </si>
  <si>
    <t>031-987 65 91</t>
  </si>
  <si>
    <t>Refrescos Americanas LTDA</t>
  </si>
  <si>
    <t>Carlos Diaz</t>
  </si>
  <si>
    <t>Av. das Americanas 12.890</t>
  </si>
  <si>
    <t>5442</t>
  </si>
  <si>
    <t>(11) 555 4640</t>
  </si>
  <si>
    <t>Heli Süßwaren GmbH &amp; Co. KG</t>
  </si>
  <si>
    <t>Petra Winkler</t>
  </si>
  <si>
    <t>Tiergartenstraße 5</t>
  </si>
  <si>
    <t>10785</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</si>
  <si>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</si>
  <si>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</si>
  <si>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</si>
  <si>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</si>
  <si>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</si>
  <si>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</si>
  <si>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</si>
  <si>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</si>
  <si>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</si>
  <si>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</si>
  <si>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</si>
  <si>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</si>
  <si>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</si>
  <si>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</si>
  <si>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</si>
  <si>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</si>
  <si>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</si>
  <si>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</si>
  <si>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</si>
  <si>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</si>
  <si>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</si>
  <si>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</si>
  <si>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</si>
  <si>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</si>
  <si>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#FORMAGGI.HTM#</t>
  </si>
  <si>
    <t>Norske Meierier</t>
  </si>
  <si>
    <t>Beate Vileid</t>
  </si>
  <si>
    <t>Hatlevegen 5</t>
  </si>
  <si>
    <t>Sandvika</t>
  </si>
  <si>
    <t>1320</t>
  </si>
  <si>
    <t>(0)2-953010</t>
  </si>
  <si>
    <t>Bigfoot Breweries</t>
  </si>
  <si>
    <t>Cheryl Saylor</t>
  </si>
  <si>
    <t>Regional Account Rep.</t>
  </si>
  <si>
    <t>3400 - 8th Avenue
Suite 210</t>
  </si>
  <si>
    <t>Bend</t>
  </si>
  <si>
    <t>97101</t>
  </si>
  <si>
    <t>Svensk Sjöföda AB</t>
  </si>
  <si>
    <t>Michael Björn</t>
  </si>
  <si>
    <t>Brovallavägen 231</t>
  </si>
  <si>
    <t>Stockholm</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</si>
  <si>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</si>
  <si>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</si>
  <si>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</si>
  <si>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</si>
  <si>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</si>
  <si>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</si>
  <si>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</si>
  <si>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</si>
  <si>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</si>
  <si>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</si>
  <si>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</si>
  <si>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
2100 Paul Revere Blvd.</t>
  </si>
  <si>
    <t>Boston</t>
  </si>
  <si>
    <t>MA</t>
  </si>
  <si>
    <t>02134</t>
  </si>
  <si>
    <t>(617) 555-3267</t>
  </si>
  <si>
    <t>(617) 555-3389</t>
  </si>
  <si>
    <t>Leka Trading</t>
  </si>
  <si>
    <t>Chandra Leka</t>
  </si>
  <si>
    <t>471 Serangoon Loop, Suite #402</t>
  </si>
  <si>
    <t>Singapore</t>
  </si>
  <si>
    <t>0512</t>
  </si>
  <si>
    <t>555-8787</t>
  </si>
  <si>
    <t>Lyngbysild</t>
  </si>
  <si>
    <t>Niels Petersen</t>
  </si>
  <si>
    <t>Lyngbysild
Fiskebakken 10</t>
  </si>
  <si>
    <t>Lyngby</t>
  </si>
  <si>
    <t>2800</t>
  </si>
  <si>
    <t>43844108</t>
  </si>
  <si>
    <t>43844115</t>
  </si>
  <si>
    <t>Zaanse Snoepfabriek</t>
  </si>
  <si>
    <t>Dirk Luchte</t>
  </si>
  <si>
    <t>Verkoop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</si>
  <si>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</si>
  <si>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</si>
  <si>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</si>
  <si>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</si>
  <si>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</si>
  <si>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</si>
  <si>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</si>
  <si>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</si>
  <si>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</si>
  <si>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</si>
  <si>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</si>
  <si>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</si>
  <si>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</si>
  <si>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</si>
  <si>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
Hunter's Hill</t>
  </si>
  <si>
    <t>Sydney</t>
  </si>
  <si>
    <t>NSW</t>
  </si>
  <si>
    <t>2042</t>
  </si>
  <si>
    <t>(02) 555-5914</t>
  </si>
  <si>
    <t>(02) 555-4873</t>
  </si>
  <si>
    <t>G'day Mate (on the World Wide Web)#http://www.microsoft.com/accessdev/sampleapps/gdaymate.htm#</t>
  </si>
  <si>
    <t>Ma Maison</t>
  </si>
  <si>
    <t>Jean-Guy Lauzon</t>
  </si>
  <si>
    <t>2960 Rue St. Laurent</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</si>
  <si>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</si>
  <si>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</si>
  <si>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</si>
  <si>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</si>
  <si>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</si>
  <si>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</si>
  <si>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</si>
  <si>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</si>
  <si>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</si>
  <si>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</si>
  <si>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</si>
  <si>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</si>
  <si>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</si>
  <si>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</si>
  <si>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</si>
  <si>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</si>
  <si>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
3, rue des Alpes</t>
  </si>
  <si>
    <t>Annecy</t>
  </si>
  <si>
    <t>74000</t>
  </si>
  <si>
    <t>38.76.98.06</t>
  </si>
  <si>
    <t>38.76.98.58</t>
  </si>
  <si>
    <t>Forêts d'érables</t>
  </si>
  <si>
    <t>Chantal Goulet</t>
  </si>
  <si>
    <t>148 rue Chasseur</t>
  </si>
  <si>
    <t>Ste-Hyacinthe</t>
  </si>
  <si>
    <t>J2S 7S8</t>
  </si>
  <si>
    <t>(514) 555-2955</t>
  </si>
  <si>
    <t>(514) 555-2921</t>
  </si>
  <si>
    <t>Row Labels</t>
  </si>
  <si>
    <t>Grand Total</t>
  </si>
  <si>
    <t>Count of OrderID</t>
  </si>
  <si>
    <t>Sales Amount</t>
  </si>
  <si>
    <t>Sum of Sales Amount</t>
  </si>
  <si>
    <t>If count of order ID is greater than 1  and having high sum of sales amount they are high value repeat customers</t>
  </si>
  <si>
    <t xml:space="preserve">Average Orders per Customer = Total Number of Orders / Total Number of Unique Customers </t>
  </si>
  <si>
    <t>Frankfurt a.M.</t>
  </si>
  <si>
    <t>Total Sales</t>
  </si>
  <si>
    <t>Total Orders</t>
  </si>
  <si>
    <t>AOV(Average order Value)</t>
  </si>
  <si>
    <t>TotalSpend</t>
  </si>
  <si>
    <t>OrderCount</t>
  </si>
  <si>
    <t>FavCategory</t>
  </si>
  <si>
    <t>SpendTier</t>
  </si>
  <si>
    <t>FreqTier</t>
  </si>
  <si>
    <t>Percentile</t>
  </si>
  <si>
    <t>Segment</t>
  </si>
  <si>
    <t>Low</t>
  </si>
  <si>
    <t>Medium</t>
  </si>
  <si>
    <t>High</t>
  </si>
  <si>
    <t>Budget Regulars</t>
  </si>
  <si>
    <t>Champions</t>
  </si>
  <si>
    <t>Core</t>
  </si>
  <si>
    <t>Frequent Mid-Spenders</t>
  </si>
  <si>
    <t>Loyal Big Spenders</t>
  </si>
  <si>
    <t>Mid Infrequent</t>
  </si>
  <si>
    <t>Occasional Low</t>
  </si>
  <si>
    <t>Count of CustomerID</t>
  </si>
  <si>
    <t>Sum of TotalSpend</t>
  </si>
  <si>
    <t>Sum of OrderCount</t>
  </si>
  <si>
    <t>Revenue</t>
  </si>
  <si>
    <t>Sum of Revenue</t>
  </si>
  <si>
    <t>Column Labels</t>
  </si>
  <si>
    <t>% OF COLUMN</t>
  </si>
  <si>
    <t>Column1</t>
  </si>
  <si>
    <t>OrderMonth</t>
  </si>
  <si>
    <t>1994</t>
  </si>
  <si>
    <t>1995</t>
  </si>
  <si>
    <t>1996</t>
  </si>
  <si>
    <t>Repeat</t>
  </si>
  <si>
    <t>Years (OrderDate)</t>
  </si>
  <si>
    <t>Months (OrderDate)</t>
  </si>
  <si>
    <t>Count of EmployeeID</t>
  </si>
  <si>
    <t>1992</t>
  </si>
  <si>
    <t>1993</t>
  </si>
  <si>
    <t>Qtr2</t>
  </si>
  <si>
    <t>Apr</t>
  </si>
  <si>
    <t>May</t>
  </si>
  <si>
    <t>Qtr3</t>
  </si>
  <si>
    <t>Aug</t>
  </si>
  <si>
    <t>Qtr4</t>
  </si>
  <si>
    <t>Oct</t>
  </si>
  <si>
    <t>Qtr1</t>
  </si>
  <si>
    <t>Jan</t>
  </si>
  <si>
    <t>Mar</t>
  </si>
  <si>
    <t>Nov</t>
  </si>
  <si>
    <t>ProductPrice</t>
  </si>
  <si>
    <t>Sum of Quantity</t>
  </si>
  <si>
    <t>RowLabels</t>
  </si>
  <si>
    <t>Price vs Revenue</t>
  </si>
  <si>
    <t>UnitsOnOrder vs Revenue</t>
  </si>
  <si>
    <t>Stock vs Revenue</t>
  </si>
  <si>
    <t>Column2</t>
  </si>
  <si>
    <t>Column3</t>
  </si>
  <si>
    <t>Sep</t>
  </si>
  <si>
    <t>Dec</t>
  </si>
  <si>
    <t>Feb</t>
  </si>
  <si>
    <t>Jun</t>
  </si>
  <si>
    <t>Jul</t>
  </si>
  <si>
    <t>UnitsSold</t>
  </si>
  <si>
    <t>Z_Units</t>
  </si>
  <si>
    <t>Z_Revenue</t>
  </si>
  <si>
    <r>
      <t xml:space="preserve">High Z_Units &amp; High Z_Revenue = </t>
    </r>
    <r>
      <rPr>
        <b/>
        <sz val="11"/>
        <color theme="1"/>
        <rFont val="Aptos Narrow"/>
        <family val="2"/>
        <scheme val="minor"/>
      </rPr>
      <t>star product</t>
    </r>
    <r>
      <rPr>
        <sz val="11"/>
        <color theme="1"/>
        <rFont val="Aptos Narrow"/>
        <family val="2"/>
        <scheme val="minor"/>
      </rPr>
      <t>.</t>
    </r>
  </si>
  <si>
    <r>
      <t xml:space="preserve">Low Z_Units &amp; Low Z_Revenue = </t>
    </r>
    <r>
      <rPr>
        <b/>
        <sz val="11"/>
        <color theme="1"/>
        <rFont val="Aptos Narrow"/>
        <family val="2"/>
        <scheme val="minor"/>
      </rPr>
      <t>underperformer</t>
    </r>
    <r>
      <rPr>
        <sz val="11"/>
        <color theme="1"/>
        <rFont val="Aptos Narrow"/>
        <family val="2"/>
        <scheme val="minor"/>
      </rPr>
      <t>.</t>
    </r>
  </si>
  <si>
    <t>Very high UnitsSold but low Revenue = cheap bulk product.</t>
  </si>
  <si>
    <t>Low UnitsSold but high Revenue = expensive niche product.</t>
  </si>
  <si>
    <t>Average of UnitPrice</t>
  </si>
  <si>
    <t>Sum of ProductID</t>
  </si>
  <si>
    <t>SalesAmount</t>
  </si>
  <si>
    <t>Sum of SalesAmount</t>
  </si>
  <si>
    <t>Distinct Count of OrderID</t>
  </si>
  <si>
    <t>Distinct Count of CustomerID</t>
  </si>
  <si>
    <t>Distinct Count of EmployeeID</t>
  </si>
  <si>
    <t>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</si>
</sst>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Aptos Narrow"/>
      <family val="2"/>
      <scheme val="minor"/>
    </font>
    <font>
      <b/>
      <sz val="11"/>
      <color theme="1"/>
      <name val="Aptos Narrow"/>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3"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1"/>
        <bgColor indexed="64"/>
      </patternFill>
    </fill>
  </fills>
  <borders count="15">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diagonal/>
    </border>
    <border>
      <left/>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3">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2" xfId="0" applyFont="1" applyFill="1" applyBorder="1"/>
    <xf numFmtId="0" fontId="0" fillId="3" borderId="0" xfId="0" applyFill="1" applyAlignment="1">
      <alignment horizontal="left"/>
    </xf>
    <xf numFmtId="0" fontId="0" fillId="0" borderId="0" xfId="0" applyAlignment="1">
      <alignment horizontal="left" indent="1"/>
    </xf>
    <xf numFmtId="0" fontId="1" fillId="0" borderId="1" xfId="0" applyFont="1" applyBorder="1" applyAlignment="1">
      <alignment horizontal="left"/>
    </xf>
    <xf numFmtId="0" fontId="1" fillId="0" borderId="1" xfId="0" applyFont="1" applyBorder="1"/>
    <xf numFmtId="0" fontId="1" fillId="2" borderId="2" xfId="0" applyFont="1" applyFill="1" applyBorder="1" applyAlignment="1">
      <alignment horizontal="left"/>
    </xf>
    <xf numFmtId="0" fontId="1" fillId="0" borderId="0" xfId="0" applyFont="1"/>
    <xf numFmtId="0" fontId="0" fillId="0" borderId="3" xfId="0" applyBorder="1"/>
    <xf numFmtId="9" fontId="0" fillId="0" borderId="3" xfId="0" applyNumberFormat="1" applyBorder="1"/>
    <xf numFmtId="0" fontId="0" fillId="4" borderId="3" xfId="0" applyFill="1" applyBorder="1"/>
    <xf numFmtId="2" fontId="0" fillId="0" borderId="0" xfId="0" applyNumberFormat="1"/>
    <xf numFmtId="10" fontId="0" fillId="0" borderId="0" xfId="0" applyNumberFormat="1"/>
    <xf numFmtId="0" fontId="0" fillId="5" borderId="0" xfId="0" applyFill="1" applyAlignment="1">
      <alignment horizontal="left"/>
    </xf>
    <xf numFmtId="10" fontId="0" fillId="5" borderId="0" xfId="0" applyNumberFormat="1" applyFill="1"/>
    <xf numFmtId="0" fontId="0" fillId="0" borderId="3" xfId="0" applyBorder="1" applyAlignment="1">
      <alignment horizontal="left"/>
    </xf>
    <xf numFmtId="0" fontId="0" fillId="0" borderId="4"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applyAlignment="1">
      <alignment horizontal="left"/>
    </xf>
    <xf numFmtId="0" fontId="0" fillId="0" borderId="7" xfId="0" applyBorder="1"/>
    <xf numFmtId="0" fontId="0" fillId="0" borderId="8" xfId="0" applyBorder="1"/>
    <xf numFmtId="0" fontId="0" fillId="0" borderId="9" xfId="0" applyBorder="1"/>
    <xf numFmtId="0" fontId="0" fillId="0" borderId="9" xfId="0" applyBorder="1"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applyAlignment="1">
      <alignment horizontal="left"/>
    </xf>
    <xf numFmtId="0" fontId="0" fillId="0" borderId="14" xfId="0" applyBorder="1"/>
    <xf numFmtId="2" fontId="0" fillId="0" borderId="13" xfId="0" applyNumberFormat="1" applyBorder="1"/>
    <xf numFmtId="2" fontId="0" fillId="0" borderId="7" xfId="0" applyNumberFormat="1" applyBorder="1"/>
    <xf numFmtId="2" fontId="0" fillId="0" borderId="14" xfId="0" applyNumberFormat="1" applyBorder="1"/>
    <xf numFmtId="0" fontId="1" fillId="2" borderId="0" xfId="0" applyFont="1" applyFill="1" applyAlignment="1">
      <alignment horizontal="left"/>
    </xf>
    <xf numFmtId="0" fontId="1" fillId="2" borderId="0" xfId="0" applyFont="1" applyFill="1"/>
    <xf numFmtId="0" fontId="0" fillId="6" borderId="0" xfId="0" applyFill="1"/>
    <xf numFmtId="0" fontId="0" fillId="0" borderId="0" xfId="0" applyNumberFormat="1"/>
    <xf numFmtId="0" fontId="0" fillId="3" borderId="0" xfId="0" applyNumberFormat="1" applyFill="1"/>
    <xf numFmtId="10" fontId="0" fillId="0" borderId="0" xfId="0" applyNumberFormat="1" applyFill="1"/>
    <xf numFmtId="0" fontId="0" fillId="0" borderId="0" xfId="0" applyFill="1" applyAlignment="1">
      <alignment horizontal="left"/>
    </xf>
  </cellXfs>
  <cellStyles count="1">
    <cellStyle name="Normal" xfId="0" builtinId="0"/>
  </cellStyles>
  <dxfs count="193">
    <dxf>
      <fill>
        <patternFill patternType="none">
          <bgColor auto="1"/>
        </patternFill>
      </fill>
    </dxf>
    <dxf>
      <fill>
        <patternFill patternType="none">
          <bgColor auto="1"/>
        </patternFill>
      </fill>
    </dxf>
    <dxf>
      <fill>
        <patternFill patternType="solid">
          <bgColor theme="5" tint="0.39997558519241921"/>
        </patternFill>
      </fill>
    </dxf>
    <dxf>
      <fill>
        <patternFill patternType="solid">
          <bgColor theme="5" tint="0.39997558519241921"/>
        </patternFill>
      </fill>
    </dxf>
    <dxf>
      <font>
        <color rgb="FFFFFF00"/>
      </font>
      <fill>
        <patternFill>
          <bgColor theme="1"/>
        </patternFill>
      </fill>
      <border>
        <left style="thin">
          <color rgb="FFFFFF00"/>
        </left>
        <right style="thin">
          <color rgb="FFFFFF00"/>
        </right>
        <top style="thin">
          <color rgb="FFFFFF00"/>
        </top>
        <bottom style="thin">
          <color rgb="FFFFFF00"/>
        </bottom>
      </border>
    </dxf>
    <dxf>
      <font>
        <color rgb="FF9C0006"/>
      </font>
      <fill>
        <patternFill>
          <bgColor rgb="FFFFC7CE"/>
        </patternFill>
      </fill>
    </dxf>
    <dxf>
      <font>
        <color rgb="FF9C5700"/>
      </font>
      <fill>
        <patternFill>
          <bgColor rgb="FFFFEB9C"/>
        </patternFill>
      </fil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numFmt numFmtId="0" formatCode="General"/>
    </dxf>
    <dxf>
      <numFmt numFmtId="0" formatCode="General"/>
    </dxf>
    <dxf>
      <numFmt numFmtId="0" formatCode="General"/>
    </dxf>
    <dxf>
      <numFmt numFmtId="0" formatCode="General"/>
    </dxf>
    <dxf>
      <numFmt numFmtId="19" formatCode="dd/mm/yyyy"/>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medium">
          <color indexed="64"/>
        </top>
        <bottom style="thin">
          <color indexed="64"/>
        </bottom>
      </border>
    </dxf>
    <dxf>
      <border outline="0">
        <bottom style="medium">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5" tint="0.39997558519241921"/>
        </patternFill>
      </fill>
    </dxf>
    <dxf>
      <fill>
        <patternFill patternType="solid">
          <bgColor theme="5" tint="0.3999755851924192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fill>
        <patternFill patternType="solid">
          <bgColor theme="3" tint="0.499984740745262"/>
        </patternFill>
      </fill>
    </dxf>
    <dxf>
      <fill>
        <patternFill patternType="solid">
          <bgColor theme="3" tint="0.49998474074526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1" xr9:uid="{1EA86049-4514-4443-9DD0-23AB702B0367}">
      <tableStyleElement type="wholeTable" dxfId="4"/>
    </tableStyle>
  </tableStyles>
  <colors>
    <mruColors>
      <color rgb="FFFFFF00"/>
      <color rgb="FFEFFB4F"/>
      <color rgb="FFECF79B"/>
      <color rgb="FFECF945"/>
      <color rgb="FFEFFC8E"/>
      <color rgb="FFE8FA00"/>
      <color rgb="FFF2FC20"/>
      <color rgb="FFF6FFB7"/>
      <color rgb="FFFFFF99"/>
      <color rgb="FFFFCC00"/>
    </mruColors>
  </color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42" Type="http://schemas.microsoft.com/office/2007/relationships/slicerCache" Target="slicerCaches/slicerCache1.xml"/><Relationship Id="rId47" Type="http://schemas.openxmlformats.org/officeDocument/2006/relationships/styles" Target="styles.xml"/><Relationship Id="rId63" Type="http://schemas.openxmlformats.org/officeDocument/2006/relationships/customXml" Target="../customXml/item11.xml"/><Relationship Id="rId68" Type="http://schemas.openxmlformats.org/officeDocument/2006/relationships/customXml" Target="../customXml/item16.xml"/><Relationship Id="rId84" Type="http://schemas.openxmlformats.org/officeDocument/2006/relationships/customXml" Target="../customXml/item32.xml"/><Relationship Id="rId89" Type="http://schemas.openxmlformats.org/officeDocument/2006/relationships/customXml" Target="../customXml/item37.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53" Type="http://schemas.openxmlformats.org/officeDocument/2006/relationships/customXml" Target="../customXml/item1.xml"/><Relationship Id="rId58" Type="http://schemas.openxmlformats.org/officeDocument/2006/relationships/customXml" Target="../customXml/item6.xml"/><Relationship Id="rId74" Type="http://schemas.openxmlformats.org/officeDocument/2006/relationships/customXml" Target="../customXml/item22.xml"/><Relationship Id="rId79" Type="http://schemas.openxmlformats.org/officeDocument/2006/relationships/customXml" Target="../customXml/item27.xml"/><Relationship Id="rId102" Type="http://schemas.openxmlformats.org/officeDocument/2006/relationships/customXml" Target="../customXml/item50.xml"/><Relationship Id="rId5" Type="http://schemas.openxmlformats.org/officeDocument/2006/relationships/worksheet" Target="worksheets/sheet5.xml"/><Relationship Id="rId90" Type="http://schemas.openxmlformats.org/officeDocument/2006/relationships/customXml" Target="../customXml/item38.xml"/><Relationship Id="rId95" Type="http://schemas.openxmlformats.org/officeDocument/2006/relationships/customXml" Target="../customXml/item43.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43" Type="http://schemas.microsoft.com/office/2007/relationships/slicerCache" Target="slicerCaches/slicerCache2.xml"/><Relationship Id="rId48" Type="http://schemas.openxmlformats.org/officeDocument/2006/relationships/sharedStrings" Target="sharedStrings.xml"/><Relationship Id="rId64" Type="http://schemas.openxmlformats.org/officeDocument/2006/relationships/customXml" Target="../customXml/item12.xml"/><Relationship Id="rId69" Type="http://schemas.openxmlformats.org/officeDocument/2006/relationships/customXml" Target="../customXml/item17.xml"/><Relationship Id="rId80" Type="http://schemas.openxmlformats.org/officeDocument/2006/relationships/customXml" Target="../customXml/item28.xml"/><Relationship Id="rId85" Type="http://schemas.openxmlformats.org/officeDocument/2006/relationships/customXml" Target="../customXml/item33.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59" Type="http://schemas.openxmlformats.org/officeDocument/2006/relationships/customXml" Target="../customXml/item7.xml"/><Relationship Id="rId103" Type="http://schemas.openxmlformats.org/officeDocument/2006/relationships/customXml" Target="../customXml/item51.xml"/><Relationship Id="rId20" Type="http://schemas.openxmlformats.org/officeDocument/2006/relationships/worksheet" Target="worksheets/sheet20.xml"/><Relationship Id="rId41" Type="http://schemas.openxmlformats.org/officeDocument/2006/relationships/pivotCacheDefinition" Target="pivotCache/pivotCacheDefinition16.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75" Type="http://schemas.openxmlformats.org/officeDocument/2006/relationships/customXml" Target="../customXml/item23.xml"/><Relationship Id="rId83" Type="http://schemas.openxmlformats.org/officeDocument/2006/relationships/customXml" Target="../customXml/item31.xml"/><Relationship Id="rId88" Type="http://schemas.openxmlformats.org/officeDocument/2006/relationships/customXml" Target="../customXml/item36.xml"/><Relationship Id="rId91" Type="http://schemas.openxmlformats.org/officeDocument/2006/relationships/customXml" Target="../customXml/item39.xml"/><Relationship Id="rId96" Type="http://schemas.openxmlformats.org/officeDocument/2006/relationships/customXml" Target="../customXml/item4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sheetMetadata" Target="metadata.xml"/><Relationship Id="rId57" Type="http://schemas.openxmlformats.org/officeDocument/2006/relationships/customXml" Target="../customXml/item5.xml"/><Relationship Id="rId106" Type="http://schemas.openxmlformats.org/officeDocument/2006/relationships/customXml" Target="../customXml/item54.xml"/><Relationship Id="rId10" Type="http://schemas.openxmlformats.org/officeDocument/2006/relationships/worksheet" Target="worksheets/sheet10.xml"/><Relationship Id="rId31" Type="http://schemas.openxmlformats.org/officeDocument/2006/relationships/pivotCacheDefinition" Target="pivotCache/pivotCacheDefinition6.xml"/><Relationship Id="rId44" Type="http://schemas.microsoft.com/office/2007/relationships/slicerCache" Target="slicerCaches/slicerCache3.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73" Type="http://schemas.openxmlformats.org/officeDocument/2006/relationships/customXml" Target="../customXml/item21.xml"/><Relationship Id="rId78" Type="http://schemas.openxmlformats.org/officeDocument/2006/relationships/customXml" Target="../customXml/item26.xml"/><Relationship Id="rId81" Type="http://schemas.openxmlformats.org/officeDocument/2006/relationships/customXml" Target="../customXml/item29.xml"/><Relationship Id="rId86" Type="http://schemas.openxmlformats.org/officeDocument/2006/relationships/customXml" Target="../customXml/item34.xml"/><Relationship Id="rId94" Type="http://schemas.openxmlformats.org/officeDocument/2006/relationships/customXml" Target="../customXml/item42.xml"/><Relationship Id="rId99" Type="http://schemas.openxmlformats.org/officeDocument/2006/relationships/customXml" Target="../customXml/item47.xml"/><Relationship Id="rId101" Type="http://schemas.openxmlformats.org/officeDocument/2006/relationships/customXml" Target="../customXml/item4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4.xml"/><Relationship Id="rId34" Type="http://schemas.openxmlformats.org/officeDocument/2006/relationships/pivotCacheDefinition" Target="pivotCache/pivotCacheDefinition9.xml"/><Relationship Id="rId50" Type="http://schemas.openxmlformats.org/officeDocument/2006/relationships/powerPivotData" Target="model/item.data"/><Relationship Id="rId55" Type="http://schemas.openxmlformats.org/officeDocument/2006/relationships/customXml" Target="../customXml/item3.xml"/><Relationship Id="rId76" Type="http://schemas.openxmlformats.org/officeDocument/2006/relationships/customXml" Target="../customXml/item24.xml"/><Relationship Id="rId97" Type="http://schemas.openxmlformats.org/officeDocument/2006/relationships/customXml" Target="../customXml/item45.xml"/><Relationship Id="rId104" Type="http://schemas.openxmlformats.org/officeDocument/2006/relationships/customXml" Target="../customXml/item52.xml"/><Relationship Id="rId7" Type="http://schemas.openxmlformats.org/officeDocument/2006/relationships/worksheet" Target="worksheets/sheet7.xml"/><Relationship Id="rId71" Type="http://schemas.openxmlformats.org/officeDocument/2006/relationships/customXml" Target="../customXml/item19.xml"/><Relationship Id="rId92" Type="http://schemas.openxmlformats.org/officeDocument/2006/relationships/customXml" Target="../customXml/item40.xml"/><Relationship Id="rId2" Type="http://schemas.openxmlformats.org/officeDocument/2006/relationships/worksheet" Target="worksheets/sheet2.xml"/><Relationship Id="rId29" Type="http://schemas.openxmlformats.org/officeDocument/2006/relationships/pivotCacheDefinition" Target="pivotCache/pivotCacheDefinition4.xml"/><Relationship Id="rId24" Type="http://schemas.openxmlformats.org/officeDocument/2006/relationships/worksheet" Target="worksheets/sheet24.xml"/><Relationship Id="rId40" Type="http://schemas.openxmlformats.org/officeDocument/2006/relationships/pivotCacheDefinition" Target="pivotCache/pivotCacheDefinition15.xml"/><Relationship Id="rId45" Type="http://schemas.openxmlformats.org/officeDocument/2006/relationships/theme" Target="theme/theme1.xml"/><Relationship Id="rId66" Type="http://schemas.openxmlformats.org/officeDocument/2006/relationships/customXml" Target="../customXml/item14.xml"/><Relationship Id="rId87" Type="http://schemas.openxmlformats.org/officeDocument/2006/relationships/customXml" Target="../customXml/item35.xml"/><Relationship Id="rId61" Type="http://schemas.openxmlformats.org/officeDocument/2006/relationships/customXml" Target="../customXml/item9.xml"/><Relationship Id="rId82" Type="http://schemas.openxmlformats.org/officeDocument/2006/relationships/customXml" Target="../customXml/item30.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56" Type="http://schemas.openxmlformats.org/officeDocument/2006/relationships/customXml" Target="../customXml/item4.xml"/><Relationship Id="rId77" Type="http://schemas.openxmlformats.org/officeDocument/2006/relationships/customXml" Target="../customXml/item25.xml"/><Relationship Id="rId100" Type="http://schemas.openxmlformats.org/officeDocument/2006/relationships/customXml" Target="../customXml/item48.xml"/><Relationship Id="rId105" Type="http://schemas.openxmlformats.org/officeDocument/2006/relationships/customXml" Target="../customXml/item53.xml"/><Relationship Id="rId8" Type="http://schemas.openxmlformats.org/officeDocument/2006/relationships/worksheet" Target="worksheets/sheet8.xml"/><Relationship Id="rId51" Type="http://schemas.microsoft.com/office/2017/10/relationships/person" Target="persons/person.xml"/><Relationship Id="rId72" Type="http://schemas.openxmlformats.org/officeDocument/2006/relationships/customXml" Target="../customXml/item20.xml"/><Relationship Id="rId93" Type="http://schemas.openxmlformats.org/officeDocument/2006/relationships/customXml" Target="../customXml/item41.xml"/><Relationship Id="rId98" Type="http://schemas.openxmlformats.org/officeDocument/2006/relationships/customXml" Target="../customXml/item46.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connections" Target="connections.xml"/><Relationship Id="rId67"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High-Value Repeat Customers (Sales vs. Orders)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Sum of Sales Amount</c:v>
                </c:pt>
              </c:strCache>
            </c:strRef>
          </c:tx>
          <c:spPr>
            <a:solidFill>
              <a:schemeClr val="accent1"/>
            </a:solidFill>
            <a:ln>
              <a:noFill/>
            </a:ln>
            <a:effectLst/>
          </c:spPr>
          <c:invertIfNegative val="0"/>
          <c:cat>
            <c:strRef>
              <c:f>'Q1'!$A$4:$A$93</c:f>
              <c:strCache>
                <c:ptCount val="89"/>
                <c:pt idx="0">
                  <c:v>QUICK</c:v>
                </c:pt>
                <c:pt idx="1">
                  <c:v>ERNSH</c:v>
                </c:pt>
                <c:pt idx="2">
                  <c:v>SAVEA</c:v>
                </c:pt>
                <c:pt idx="3">
                  <c:v>RATTC</c:v>
                </c:pt>
                <c:pt idx="4">
                  <c:v>HUNGO</c:v>
                </c:pt>
                <c:pt idx="5">
                  <c:v>HANAR</c:v>
                </c:pt>
                <c:pt idx="6">
                  <c:v>KOENE</c:v>
                </c:pt>
                <c:pt idx="7">
                  <c:v>FOLKO</c:v>
                </c:pt>
                <c:pt idx="8">
                  <c:v>MEREP</c:v>
                </c:pt>
                <c:pt idx="9">
                  <c:v>WHITC</c:v>
                </c:pt>
                <c:pt idx="10">
                  <c:v>FRANK</c:v>
                </c:pt>
                <c:pt idx="11">
                  <c:v>QUEEN</c:v>
                </c:pt>
                <c:pt idx="12">
                  <c:v>BERGS</c:v>
                </c:pt>
                <c:pt idx="13">
                  <c:v>SUPRD</c:v>
                </c:pt>
                <c:pt idx="14">
                  <c:v>PICCO</c:v>
                </c:pt>
                <c:pt idx="15">
                  <c:v>HILAA</c:v>
                </c:pt>
                <c:pt idx="16">
                  <c:v>BONAP</c:v>
                </c:pt>
                <c:pt idx="17">
                  <c:v>BOTTM</c:v>
                </c:pt>
                <c:pt idx="18">
                  <c:v>RICSU</c:v>
                </c:pt>
                <c:pt idx="19">
                  <c:v>LEHMS</c:v>
                </c:pt>
                <c:pt idx="20">
                  <c:v>BLONP</c:v>
                </c:pt>
                <c:pt idx="21">
                  <c:v>GREAL</c:v>
                </c:pt>
                <c:pt idx="22">
                  <c:v>SIMOB</c:v>
                </c:pt>
                <c:pt idx="23">
                  <c:v>LINOD</c:v>
                </c:pt>
                <c:pt idx="24">
                  <c:v>SEVES</c:v>
                </c:pt>
                <c:pt idx="25">
                  <c:v>LILAS</c:v>
                </c:pt>
                <c:pt idx="26">
                  <c:v>VAFFE</c:v>
                </c:pt>
                <c:pt idx="27">
                  <c:v>WARTH</c:v>
                </c:pt>
                <c:pt idx="28">
                  <c:v>OLDWO</c:v>
                </c:pt>
                <c:pt idx="29">
                  <c:v>EASTC</c:v>
                </c:pt>
                <c:pt idx="30">
                  <c:v>AROUT</c:v>
                </c:pt>
                <c:pt idx="31">
                  <c:v>OTTIK</c:v>
                </c:pt>
                <c:pt idx="32">
                  <c:v>RICAR</c:v>
                </c:pt>
                <c:pt idx="33">
                  <c:v>CHOPS</c:v>
                </c:pt>
                <c:pt idx="34">
                  <c:v>FOLIG</c:v>
                </c:pt>
                <c:pt idx="35">
                  <c:v>GODOS</c:v>
                </c:pt>
                <c:pt idx="36">
                  <c:v>SPLIR</c:v>
                </c:pt>
                <c:pt idx="37">
                  <c:v>TORTU</c:v>
                </c:pt>
                <c:pt idx="38">
                  <c:v>MAISD</c:v>
                </c:pt>
                <c:pt idx="39">
                  <c:v>WANDK</c:v>
                </c:pt>
                <c:pt idx="40">
                  <c:v>LAMAI</c:v>
                </c:pt>
                <c:pt idx="41">
                  <c:v>VICTE</c:v>
                </c:pt>
                <c:pt idx="42">
                  <c:v>GOURL</c:v>
                </c:pt>
                <c:pt idx="43">
                  <c:v>MAGAA</c:v>
                </c:pt>
                <c:pt idx="44">
                  <c:v>REGGC</c:v>
                </c:pt>
                <c:pt idx="45">
                  <c:v>ANTON</c:v>
                </c:pt>
                <c:pt idx="46">
                  <c:v>TRADH</c:v>
                </c:pt>
                <c:pt idx="47">
                  <c:v>QUEDE</c:v>
                </c:pt>
                <c:pt idx="48">
                  <c:v>FURIB</c:v>
                </c:pt>
                <c:pt idx="49">
                  <c:v>ISLAT</c:v>
                </c:pt>
                <c:pt idx="50">
                  <c:v>BSBEV</c:v>
                </c:pt>
                <c:pt idx="51">
                  <c:v>WELLI</c:v>
                </c:pt>
                <c:pt idx="52">
                  <c:v>SANTG</c:v>
                </c:pt>
                <c:pt idx="53">
                  <c:v>PRINI</c:v>
                </c:pt>
                <c:pt idx="54">
                  <c:v>MORGK</c:v>
                </c:pt>
                <c:pt idx="55">
                  <c:v>TOMSP</c:v>
                </c:pt>
                <c:pt idx="56">
                  <c:v>ALFKI</c:v>
                </c:pt>
                <c:pt idx="57">
                  <c:v>LONEP</c:v>
                </c:pt>
                <c:pt idx="58">
                  <c:v>PERIC</c:v>
                </c:pt>
                <c:pt idx="59">
                  <c:v>BOLID</c:v>
                </c:pt>
                <c:pt idx="60">
                  <c:v>FAMIA</c:v>
                </c:pt>
                <c:pt idx="61">
                  <c:v>COMMI</c:v>
                </c:pt>
                <c:pt idx="62">
                  <c:v>DRACD</c:v>
                </c:pt>
                <c:pt idx="63">
                  <c:v>WOLZA</c:v>
                </c:pt>
                <c:pt idx="64">
                  <c:v>OCEAN</c:v>
                </c:pt>
                <c:pt idx="65">
                  <c:v>THEBI</c:v>
                </c:pt>
                <c:pt idx="66">
                  <c:v>BLAUS</c:v>
                </c:pt>
                <c:pt idx="67">
                  <c:v>FRANR</c:v>
                </c:pt>
                <c:pt idx="68">
                  <c:v>WILMK</c:v>
                </c:pt>
                <c:pt idx="69">
                  <c:v>LETSS</c:v>
                </c:pt>
                <c:pt idx="70">
                  <c:v>HUNGC</c:v>
                </c:pt>
                <c:pt idx="71">
                  <c:v>RANCH</c:v>
                </c:pt>
                <c:pt idx="72">
                  <c:v>SPECD</c:v>
                </c:pt>
                <c:pt idx="73">
                  <c:v>LACOR</c:v>
                </c:pt>
                <c:pt idx="74">
                  <c:v>THECR</c:v>
                </c:pt>
                <c:pt idx="75">
                  <c:v>CACTU</c:v>
                </c:pt>
                <c:pt idx="76">
                  <c:v>CONSH</c:v>
                </c:pt>
                <c:pt idx="77">
                  <c:v>DUMON</c:v>
                </c:pt>
                <c:pt idx="78">
                  <c:v>TRAIH</c:v>
                </c:pt>
                <c:pt idx="79">
                  <c:v>FRANS</c:v>
                </c:pt>
                <c:pt idx="80">
                  <c:v>GROSR</c:v>
                </c:pt>
                <c:pt idx="81">
                  <c:v>VINET</c:v>
                </c:pt>
                <c:pt idx="82">
                  <c:v>ROMEY</c:v>
                </c:pt>
                <c:pt idx="83">
                  <c:v>ANATR</c:v>
                </c:pt>
                <c:pt idx="84">
                  <c:v>GALED</c:v>
                </c:pt>
                <c:pt idx="85">
                  <c:v>NORTS</c:v>
                </c:pt>
                <c:pt idx="86">
                  <c:v>LAUGB</c:v>
                </c:pt>
                <c:pt idx="87">
                  <c:v>LAZYK</c:v>
                </c:pt>
                <c:pt idx="88">
                  <c:v>CENTC</c:v>
                </c:pt>
              </c:strCache>
            </c:strRef>
          </c:cat>
          <c:val>
            <c:numRef>
              <c:f>'Q1'!$B$4:$B$93</c:f>
              <c:numCache>
                <c:formatCode>General</c:formatCode>
                <c:ptCount val="89"/>
                <c:pt idx="0">
                  <c:v>110277.30500000001</c:v>
                </c:pt>
                <c:pt idx="1">
                  <c:v>104874.9785</c:v>
                </c:pt>
                <c:pt idx="2">
                  <c:v>104361.95000000001</c:v>
                </c:pt>
                <c:pt idx="3">
                  <c:v>51097.80049999999</c:v>
                </c:pt>
                <c:pt idx="4">
                  <c:v>49979.905000000006</c:v>
                </c:pt>
                <c:pt idx="5">
                  <c:v>32841.369999999995</c:v>
                </c:pt>
                <c:pt idx="6">
                  <c:v>30908.384000000002</c:v>
                </c:pt>
                <c:pt idx="7">
                  <c:v>29567.5625</c:v>
                </c:pt>
                <c:pt idx="8">
                  <c:v>28872.19</c:v>
                </c:pt>
                <c:pt idx="9">
                  <c:v>27363.605</c:v>
                </c:pt>
                <c:pt idx="10">
                  <c:v>26656.559499999996</c:v>
                </c:pt>
                <c:pt idx="11">
                  <c:v>25717.497500000005</c:v>
                </c:pt>
                <c:pt idx="12">
                  <c:v>24927.577499999996</c:v>
                </c:pt>
                <c:pt idx="13">
                  <c:v>24088.78</c:v>
                </c:pt>
                <c:pt idx="14">
                  <c:v>23128.86</c:v>
                </c:pt>
                <c:pt idx="15">
                  <c:v>22768.764000000003</c:v>
                </c:pt>
                <c:pt idx="16">
                  <c:v>21963.252500000002</c:v>
                </c:pt>
                <c:pt idx="17">
                  <c:v>20801.599999999999</c:v>
                </c:pt>
                <c:pt idx="18">
                  <c:v>19343.779000000002</c:v>
                </c:pt>
                <c:pt idx="19">
                  <c:v>19261.41</c:v>
                </c:pt>
                <c:pt idx="20">
                  <c:v>18534.080000000002</c:v>
                </c:pt>
                <c:pt idx="21">
                  <c:v>18507.45</c:v>
                </c:pt>
                <c:pt idx="22">
                  <c:v>16817.0975</c:v>
                </c:pt>
                <c:pt idx="23">
                  <c:v>16476.565000000002</c:v>
                </c:pt>
                <c:pt idx="24">
                  <c:v>16215.325000000001</c:v>
                </c:pt>
                <c:pt idx="25">
                  <c:v>16076.599999999999</c:v>
                </c:pt>
                <c:pt idx="26">
                  <c:v>15843.924999999999</c:v>
                </c:pt>
                <c:pt idx="27">
                  <c:v>15648.702499999998</c:v>
                </c:pt>
                <c:pt idx="28">
                  <c:v>15177.4625</c:v>
                </c:pt>
                <c:pt idx="29">
                  <c:v>14761.035</c:v>
                </c:pt>
                <c:pt idx="30">
                  <c:v>13390.650000000001</c:v>
                </c:pt>
                <c:pt idx="31">
                  <c:v>12496.2</c:v>
                </c:pt>
                <c:pt idx="32">
                  <c:v>12450.8</c:v>
                </c:pt>
                <c:pt idx="33">
                  <c:v>12348.88</c:v>
                </c:pt>
                <c:pt idx="34">
                  <c:v>11666.9</c:v>
                </c:pt>
                <c:pt idx="35">
                  <c:v>11446.36</c:v>
                </c:pt>
                <c:pt idx="36">
                  <c:v>11441.630000000001</c:v>
                </c:pt>
                <c:pt idx="37">
                  <c:v>10812.15</c:v>
                </c:pt>
                <c:pt idx="38">
                  <c:v>9736.0749999999989</c:v>
                </c:pt>
                <c:pt idx="39">
                  <c:v>9588.4249999999993</c:v>
                </c:pt>
                <c:pt idx="40">
                  <c:v>9328.1999999999971</c:v>
                </c:pt>
                <c:pt idx="41">
                  <c:v>9182.43</c:v>
                </c:pt>
                <c:pt idx="42">
                  <c:v>8414.1350000000002</c:v>
                </c:pt>
                <c:pt idx="43">
                  <c:v>7176.2150000000001</c:v>
                </c:pt>
                <c:pt idx="44">
                  <c:v>7048.24</c:v>
                </c:pt>
                <c:pt idx="45">
                  <c:v>7023.9774999999991</c:v>
                </c:pt>
                <c:pt idx="46">
                  <c:v>6850.6639999999998</c:v>
                </c:pt>
                <c:pt idx="47">
                  <c:v>6664.8100000000013</c:v>
                </c:pt>
                <c:pt idx="48">
                  <c:v>6427.4225000000006</c:v>
                </c:pt>
                <c:pt idx="49">
                  <c:v>6146.3</c:v>
                </c:pt>
                <c:pt idx="50">
                  <c:v>6089.9</c:v>
                </c:pt>
                <c:pt idx="51">
                  <c:v>6068.2000000000007</c:v>
                </c:pt>
                <c:pt idx="52">
                  <c:v>5735.1500000000005</c:v>
                </c:pt>
                <c:pt idx="53">
                  <c:v>5044.9400000000005</c:v>
                </c:pt>
                <c:pt idx="54">
                  <c:v>5042.2</c:v>
                </c:pt>
                <c:pt idx="55">
                  <c:v>4778.1399999999994</c:v>
                </c:pt>
                <c:pt idx="56">
                  <c:v>4273</c:v>
                </c:pt>
                <c:pt idx="57">
                  <c:v>4258.6000000000004</c:v>
                </c:pt>
                <c:pt idx="58">
                  <c:v>4242.2</c:v>
                </c:pt>
                <c:pt idx="59">
                  <c:v>4232.8500000000004</c:v>
                </c:pt>
                <c:pt idx="60">
                  <c:v>4107.55</c:v>
                </c:pt>
                <c:pt idx="61">
                  <c:v>3810.75</c:v>
                </c:pt>
                <c:pt idx="62">
                  <c:v>3763.21</c:v>
                </c:pt>
                <c:pt idx="63">
                  <c:v>3531.95</c:v>
                </c:pt>
                <c:pt idx="64">
                  <c:v>3460.2</c:v>
                </c:pt>
                <c:pt idx="65">
                  <c:v>3361</c:v>
                </c:pt>
                <c:pt idx="66">
                  <c:v>3239.8</c:v>
                </c:pt>
                <c:pt idx="67">
                  <c:v>3172.16</c:v>
                </c:pt>
                <c:pt idx="68">
                  <c:v>3161.35</c:v>
                </c:pt>
                <c:pt idx="69">
                  <c:v>3076.4724999999999</c:v>
                </c:pt>
                <c:pt idx="70">
                  <c:v>3063.2</c:v>
                </c:pt>
                <c:pt idx="71">
                  <c:v>2844.1</c:v>
                </c:pt>
                <c:pt idx="72">
                  <c:v>2423.35</c:v>
                </c:pt>
                <c:pt idx="73">
                  <c:v>1992.0500000000002</c:v>
                </c:pt>
                <c:pt idx="74">
                  <c:v>1947.24</c:v>
                </c:pt>
                <c:pt idx="75">
                  <c:v>1814.8</c:v>
                </c:pt>
                <c:pt idx="76">
                  <c:v>1719.1</c:v>
                </c:pt>
                <c:pt idx="77">
                  <c:v>1615.8999999999999</c:v>
                </c:pt>
                <c:pt idx="78">
                  <c:v>1571.1999999999998</c:v>
                </c:pt>
                <c:pt idx="79">
                  <c:v>1545.7</c:v>
                </c:pt>
                <c:pt idx="80">
                  <c:v>1488.7</c:v>
                </c:pt>
                <c:pt idx="81">
                  <c:v>1480</c:v>
                </c:pt>
                <c:pt idx="82">
                  <c:v>1467.29</c:v>
                </c:pt>
                <c:pt idx="83">
                  <c:v>1402.95</c:v>
                </c:pt>
                <c:pt idx="84">
                  <c:v>836.7</c:v>
                </c:pt>
                <c:pt idx="85">
                  <c:v>649</c:v>
                </c:pt>
                <c:pt idx="86">
                  <c:v>522.5</c:v>
                </c:pt>
                <c:pt idx="87">
                  <c:v>357</c:v>
                </c:pt>
                <c:pt idx="88">
                  <c:v>100.8</c:v>
                </c:pt>
              </c:numCache>
            </c:numRef>
          </c:val>
          <c:extLst>
            <c:ext xmlns:c16="http://schemas.microsoft.com/office/drawing/2014/chart" uri="{C3380CC4-5D6E-409C-BE32-E72D297353CC}">
              <c16:uniqueId val="{00000000-9A7D-44F9-AC7E-F9E6E5200BD1}"/>
            </c:ext>
          </c:extLst>
        </c:ser>
        <c:ser>
          <c:idx val="1"/>
          <c:order val="1"/>
          <c:tx>
            <c:strRef>
              <c:f>'Q1'!$C$3</c:f>
              <c:strCache>
                <c:ptCount val="1"/>
                <c:pt idx="0">
                  <c:v>Count of OrderID</c:v>
                </c:pt>
              </c:strCache>
            </c:strRef>
          </c:tx>
          <c:spPr>
            <a:solidFill>
              <a:schemeClr val="accent2"/>
            </a:solidFill>
            <a:ln>
              <a:noFill/>
            </a:ln>
            <a:effectLst/>
          </c:spPr>
          <c:invertIfNegative val="0"/>
          <c:cat>
            <c:strRef>
              <c:f>'Q1'!$A$4:$A$93</c:f>
              <c:strCache>
                <c:ptCount val="89"/>
                <c:pt idx="0">
                  <c:v>QUICK</c:v>
                </c:pt>
                <c:pt idx="1">
                  <c:v>ERNSH</c:v>
                </c:pt>
                <c:pt idx="2">
                  <c:v>SAVEA</c:v>
                </c:pt>
                <c:pt idx="3">
                  <c:v>RATTC</c:v>
                </c:pt>
                <c:pt idx="4">
                  <c:v>HUNGO</c:v>
                </c:pt>
                <c:pt idx="5">
                  <c:v>HANAR</c:v>
                </c:pt>
                <c:pt idx="6">
                  <c:v>KOENE</c:v>
                </c:pt>
                <c:pt idx="7">
                  <c:v>FOLKO</c:v>
                </c:pt>
                <c:pt idx="8">
                  <c:v>MEREP</c:v>
                </c:pt>
                <c:pt idx="9">
                  <c:v>WHITC</c:v>
                </c:pt>
                <c:pt idx="10">
                  <c:v>FRANK</c:v>
                </c:pt>
                <c:pt idx="11">
                  <c:v>QUEEN</c:v>
                </c:pt>
                <c:pt idx="12">
                  <c:v>BERGS</c:v>
                </c:pt>
                <c:pt idx="13">
                  <c:v>SUPRD</c:v>
                </c:pt>
                <c:pt idx="14">
                  <c:v>PICCO</c:v>
                </c:pt>
                <c:pt idx="15">
                  <c:v>HILAA</c:v>
                </c:pt>
                <c:pt idx="16">
                  <c:v>BONAP</c:v>
                </c:pt>
                <c:pt idx="17">
                  <c:v>BOTTM</c:v>
                </c:pt>
                <c:pt idx="18">
                  <c:v>RICSU</c:v>
                </c:pt>
                <c:pt idx="19">
                  <c:v>LEHMS</c:v>
                </c:pt>
                <c:pt idx="20">
                  <c:v>BLONP</c:v>
                </c:pt>
                <c:pt idx="21">
                  <c:v>GREAL</c:v>
                </c:pt>
                <c:pt idx="22">
                  <c:v>SIMOB</c:v>
                </c:pt>
                <c:pt idx="23">
                  <c:v>LINOD</c:v>
                </c:pt>
                <c:pt idx="24">
                  <c:v>SEVES</c:v>
                </c:pt>
                <c:pt idx="25">
                  <c:v>LILAS</c:v>
                </c:pt>
                <c:pt idx="26">
                  <c:v>VAFFE</c:v>
                </c:pt>
                <c:pt idx="27">
                  <c:v>WARTH</c:v>
                </c:pt>
                <c:pt idx="28">
                  <c:v>OLDWO</c:v>
                </c:pt>
                <c:pt idx="29">
                  <c:v>EASTC</c:v>
                </c:pt>
                <c:pt idx="30">
                  <c:v>AROUT</c:v>
                </c:pt>
                <c:pt idx="31">
                  <c:v>OTTIK</c:v>
                </c:pt>
                <c:pt idx="32">
                  <c:v>RICAR</c:v>
                </c:pt>
                <c:pt idx="33">
                  <c:v>CHOPS</c:v>
                </c:pt>
                <c:pt idx="34">
                  <c:v>FOLIG</c:v>
                </c:pt>
                <c:pt idx="35">
                  <c:v>GODOS</c:v>
                </c:pt>
                <c:pt idx="36">
                  <c:v>SPLIR</c:v>
                </c:pt>
                <c:pt idx="37">
                  <c:v>TORTU</c:v>
                </c:pt>
                <c:pt idx="38">
                  <c:v>MAISD</c:v>
                </c:pt>
                <c:pt idx="39">
                  <c:v>WANDK</c:v>
                </c:pt>
                <c:pt idx="40">
                  <c:v>LAMAI</c:v>
                </c:pt>
                <c:pt idx="41">
                  <c:v>VICTE</c:v>
                </c:pt>
                <c:pt idx="42">
                  <c:v>GOURL</c:v>
                </c:pt>
                <c:pt idx="43">
                  <c:v>MAGAA</c:v>
                </c:pt>
                <c:pt idx="44">
                  <c:v>REGGC</c:v>
                </c:pt>
                <c:pt idx="45">
                  <c:v>ANTON</c:v>
                </c:pt>
                <c:pt idx="46">
                  <c:v>TRADH</c:v>
                </c:pt>
                <c:pt idx="47">
                  <c:v>QUEDE</c:v>
                </c:pt>
                <c:pt idx="48">
                  <c:v>FURIB</c:v>
                </c:pt>
                <c:pt idx="49">
                  <c:v>ISLAT</c:v>
                </c:pt>
                <c:pt idx="50">
                  <c:v>BSBEV</c:v>
                </c:pt>
                <c:pt idx="51">
                  <c:v>WELLI</c:v>
                </c:pt>
                <c:pt idx="52">
                  <c:v>SANTG</c:v>
                </c:pt>
                <c:pt idx="53">
                  <c:v>PRINI</c:v>
                </c:pt>
                <c:pt idx="54">
                  <c:v>MORGK</c:v>
                </c:pt>
                <c:pt idx="55">
                  <c:v>TOMSP</c:v>
                </c:pt>
                <c:pt idx="56">
                  <c:v>ALFKI</c:v>
                </c:pt>
                <c:pt idx="57">
                  <c:v>LONEP</c:v>
                </c:pt>
                <c:pt idx="58">
                  <c:v>PERIC</c:v>
                </c:pt>
                <c:pt idx="59">
                  <c:v>BOLID</c:v>
                </c:pt>
                <c:pt idx="60">
                  <c:v>FAMIA</c:v>
                </c:pt>
                <c:pt idx="61">
                  <c:v>COMMI</c:v>
                </c:pt>
                <c:pt idx="62">
                  <c:v>DRACD</c:v>
                </c:pt>
                <c:pt idx="63">
                  <c:v>WOLZA</c:v>
                </c:pt>
                <c:pt idx="64">
                  <c:v>OCEAN</c:v>
                </c:pt>
                <c:pt idx="65">
                  <c:v>THEBI</c:v>
                </c:pt>
                <c:pt idx="66">
                  <c:v>BLAUS</c:v>
                </c:pt>
                <c:pt idx="67">
                  <c:v>FRANR</c:v>
                </c:pt>
                <c:pt idx="68">
                  <c:v>WILMK</c:v>
                </c:pt>
                <c:pt idx="69">
                  <c:v>LETSS</c:v>
                </c:pt>
                <c:pt idx="70">
                  <c:v>HUNGC</c:v>
                </c:pt>
                <c:pt idx="71">
                  <c:v>RANCH</c:v>
                </c:pt>
                <c:pt idx="72">
                  <c:v>SPECD</c:v>
                </c:pt>
                <c:pt idx="73">
                  <c:v>LACOR</c:v>
                </c:pt>
                <c:pt idx="74">
                  <c:v>THECR</c:v>
                </c:pt>
                <c:pt idx="75">
                  <c:v>CACTU</c:v>
                </c:pt>
                <c:pt idx="76">
                  <c:v>CONSH</c:v>
                </c:pt>
                <c:pt idx="77">
                  <c:v>DUMON</c:v>
                </c:pt>
                <c:pt idx="78">
                  <c:v>TRAIH</c:v>
                </c:pt>
                <c:pt idx="79">
                  <c:v>FRANS</c:v>
                </c:pt>
                <c:pt idx="80">
                  <c:v>GROSR</c:v>
                </c:pt>
                <c:pt idx="81">
                  <c:v>VINET</c:v>
                </c:pt>
                <c:pt idx="82">
                  <c:v>ROMEY</c:v>
                </c:pt>
                <c:pt idx="83">
                  <c:v>ANATR</c:v>
                </c:pt>
                <c:pt idx="84">
                  <c:v>GALED</c:v>
                </c:pt>
                <c:pt idx="85">
                  <c:v>NORTS</c:v>
                </c:pt>
                <c:pt idx="86">
                  <c:v>LAUGB</c:v>
                </c:pt>
                <c:pt idx="87">
                  <c:v>LAZYK</c:v>
                </c:pt>
                <c:pt idx="88">
                  <c:v>CENTC</c:v>
                </c:pt>
              </c:strCache>
            </c:strRef>
          </c:cat>
          <c:val>
            <c:numRef>
              <c:f>'Q1'!$C$4:$C$93</c:f>
              <c:numCache>
                <c:formatCode>General</c:formatCode>
                <c:ptCount val="89"/>
                <c:pt idx="0">
                  <c:v>86</c:v>
                </c:pt>
                <c:pt idx="1">
                  <c:v>102</c:v>
                </c:pt>
                <c:pt idx="2">
                  <c:v>116</c:v>
                </c:pt>
                <c:pt idx="3">
                  <c:v>71</c:v>
                </c:pt>
                <c:pt idx="4">
                  <c:v>55</c:v>
                </c:pt>
                <c:pt idx="5">
                  <c:v>32</c:v>
                </c:pt>
                <c:pt idx="6">
                  <c:v>39</c:v>
                </c:pt>
                <c:pt idx="7">
                  <c:v>45</c:v>
                </c:pt>
                <c:pt idx="8">
                  <c:v>32</c:v>
                </c:pt>
                <c:pt idx="9">
                  <c:v>40</c:v>
                </c:pt>
                <c:pt idx="10">
                  <c:v>48</c:v>
                </c:pt>
                <c:pt idx="11">
                  <c:v>40</c:v>
                </c:pt>
                <c:pt idx="12">
                  <c:v>52</c:v>
                </c:pt>
                <c:pt idx="13">
                  <c:v>39</c:v>
                </c:pt>
                <c:pt idx="14">
                  <c:v>23</c:v>
                </c:pt>
                <c:pt idx="15">
                  <c:v>45</c:v>
                </c:pt>
                <c:pt idx="16">
                  <c:v>44</c:v>
                </c:pt>
                <c:pt idx="17">
                  <c:v>35</c:v>
                </c:pt>
                <c:pt idx="18">
                  <c:v>30</c:v>
                </c:pt>
                <c:pt idx="19">
                  <c:v>39</c:v>
                </c:pt>
                <c:pt idx="20">
                  <c:v>26</c:v>
                </c:pt>
                <c:pt idx="21">
                  <c:v>22</c:v>
                </c:pt>
                <c:pt idx="22">
                  <c:v>15</c:v>
                </c:pt>
                <c:pt idx="23">
                  <c:v>35</c:v>
                </c:pt>
                <c:pt idx="24">
                  <c:v>26</c:v>
                </c:pt>
                <c:pt idx="25">
                  <c:v>34</c:v>
                </c:pt>
                <c:pt idx="26">
                  <c:v>31</c:v>
                </c:pt>
                <c:pt idx="27">
                  <c:v>37</c:v>
                </c:pt>
                <c:pt idx="28">
                  <c:v>24</c:v>
                </c:pt>
                <c:pt idx="29">
                  <c:v>21</c:v>
                </c:pt>
                <c:pt idx="30">
                  <c:v>30</c:v>
                </c:pt>
                <c:pt idx="31">
                  <c:v>29</c:v>
                </c:pt>
                <c:pt idx="32">
                  <c:v>27</c:v>
                </c:pt>
                <c:pt idx="33">
                  <c:v>22</c:v>
                </c:pt>
                <c:pt idx="34">
                  <c:v>16</c:v>
                </c:pt>
                <c:pt idx="35">
                  <c:v>26</c:v>
                </c:pt>
                <c:pt idx="36">
                  <c:v>20</c:v>
                </c:pt>
                <c:pt idx="37">
                  <c:v>29</c:v>
                </c:pt>
                <c:pt idx="38">
                  <c:v>17</c:v>
                </c:pt>
                <c:pt idx="39">
                  <c:v>26</c:v>
                </c:pt>
                <c:pt idx="40">
                  <c:v>31</c:v>
                </c:pt>
                <c:pt idx="41">
                  <c:v>25</c:v>
                </c:pt>
                <c:pt idx="42">
                  <c:v>19</c:v>
                </c:pt>
                <c:pt idx="43">
                  <c:v>21</c:v>
                </c:pt>
                <c:pt idx="44">
                  <c:v>22</c:v>
                </c:pt>
                <c:pt idx="45">
                  <c:v>17</c:v>
                </c:pt>
                <c:pt idx="46">
                  <c:v>13</c:v>
                </c:pt>
                <c:pt idx="47">
                  <c:v>24</c:v>
                </c:pt>
                <c:pt idx="48">
                  <c:v>20</c:v>
                </c:pt>
                <c:pt idx="49">
                  <c:v>23</c:v>
                </c:pt>
                <c:pt idx="50">
                  <c:v>22</c:v>
                </c:pt>
                <c:pt idx="51">
                  <c:v>19</c:v>
                </c:pt>
                <c:pt idx="52">
                  <c:v>16</c:v>
                </c:pt>
                <c:pt idx="53">
                  <c:v>10</c:v>
                </c:pt>
                <c:pt idx="54">
                  <c:v>11</c:v>
                </c:pt>
                <c:pt idx="55">
                  <c:v>14</c:v>
                </c:pt>
                <c:pt idx="56">
                  <c:v>12</c:v>
                </c:pt>
                <c:pt idx="57">
                  <c:v>14</c:v>
                </c:pt>
                <c:pt idx="58">
                  <c:v>14</c:v>
                </c:pt>
                <c:pt idx="59">
                  <c:v>6</c:v>
                </c:pt>
                <c:pt idx="60">
                  <c:v>19</c:v>
                </c:pt>
                <c:pt idx="61">
                  <c:v>10</c:v>
                </c:pt>
                <c:pt idx="62">
                  <c:v>10</c:v>
                </c:pt>
                <c:pt idx="63">
                  <c:v>16</c:v>
                </c:pt>
                <c:pt idx="64">
                  <c:v>11</c:v>
                </c:pt>
                <c:pt idx="65">
                  <c:v>7</c:v>
                </c:pt>
                <c:pt idx="66">
                  <c:v>14</c:v>
                </c:pt>
                <c:pt idx="67">
                  <c:v>6</c:v>
                </c:pt>
                <c:pt idx="68">
                  <c:v>17</c:v>
                </c:pt>
                <c:pt idx="69">
                  <c:v>10</c:v>
                </c:pt>
                <c:pt idx="70">
                  <c:v>9</c:v>
                </c:pt>
                <c:pt idx="71">
                  <c:v>12</c:v>
                </c:pt>
                <c:pt idx="72">
                  <c:v>6</c:v>
                </c:pt>
                <c:pt idx="73">
                  <c:v>11</c:v>
                </c:pt>
                <c:pt idx="74">
                  <c:v>8</c:v>
                </c:pt>
                <c:pt idx="75">
                  <c:v>11</c:v>
                </c:pt>
                <c:pt idx="76">
                  <c:v>7</c:v>
                </c:pt>
                <c:pt idx="77">
                  <c:v>9</c:v>
                </c:pt>
                <c:pt idx="78">
                  <c:v>9</c:v>
                </c:pt>
                <c:pt idx="79">
                  <c:v>10</c:v>
                </c:pt>
                <c:pt idx="80">
                  <c:v>4</c:v>
                </c:pt>
                <c:pt idx="81">
                  <c:v>10</c:v>
                </c:pt>
                <c:pt idx="82">
                  <c:v>14</c:v>
                </c:pt>
                <c:pt idx="83">
                  <c:v>10</c:v>
                </c:pt>
                <c:pt idx="84">
                  <c:v>8</c:v>
                </c:pt>
                <c:pt idx="85">
                  <c:v>6</c:v>
                </c:pt>
                <c:pt idx="86">
                  <c:v>8</c:v>
                </c:pt>
                <c:pt idx="87">
                  <c:v>2</c:v>
                </c:pt>
                <c:pt idx="88">
                  <c:v>2</c:v>
                </c:pt>
              </c:numCache>
            </c:numRef>
          </c:val>
          <c:extLst>
            <c:ext xmlns:c16="http://schemas.microsoft.com/office/drawing/2014/chart" uri="{C3380CC4-5D6E-409C-BE32-E72D297353CC}">
              <c16:uniqueId val="{00000001-9A7D-44F9-AC7E-F9E6E5200BD1}"/>
            </c:ext>
          </c:extLst>
        </c:ser>
        <c:dLbls>
          <c:showLegendKey val="0"/>
          <c:showVal val="0"/>
          <c:showCatName val="0"/>
          <c:showSerName val="0"/>
          <c:showPercent val="0"/>
          <c:showBubbleSize val="0"/>
        </c:dLbls>
        <c:gapWidth val="219"/>
        <c:overlap val="-27"/>
        <c:axId val="990596064"/>
        <c:axId val="990593664"/>
      </c:barChart>
      <c:catAx>
        <c:axId val="99059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593664"/>
        <c:crosses val="autoZero"/>
        <c:auto val="1"/>
        <c:lblAlgn val="ctr"/>
        <c:lblOffset val="100"/>
        <c:noMultiLvlLbl val="0"/>
      </c:catAx>
      <c:valAx>
        <c:axId val="99059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59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Analysis.xlsx]Q2!PivotTable1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'Q2'!$B$1</c:f>
              <c:strCache>
                <c:ptCount val="1"/>
                <c:pt idx="0">
                  <c:v>Total Sales</c:v>
                </c:pt>
              </c:strCache>
            </c:strRef>
          </c:tx>
          <c:spPr>
            <a:solidFill>
              <a:schemeClr val="accent1"/>
            </a:solidFill>
            <a:ln>
              <a:noFill/>
            </a:ln>
            <a:effectLst/>
          </c:spPr>
          <c:invertIfNegative val="0"/>
          <c:cat>
            <c:multiLvlStrRef>
              <c:f>'Q2'!$A$2:$A$92</c:f>
              <c:multiLvlStrCache>
                <c:ptCount val="69"/>
                <c:lvl>
                  <c:pt idx="0">
                    <c:v>Buenos Aires</c:v>
                  </c:pt>
                  <c:pt idx="1">
                    <c:v>Graz</c:v>
                  </c:pt>
                  <c:pt idx="2">
                    <c:v>Salzburg</c:v>
                  </c:pt>
                  <c:pt idx="3">
                    <c:v>Bruxelles</c:v>
                  </c:pt>
                  <c:pt idx="4">
                    <c:v>Charleroi</c:v>
                  </c:pt>
                  <c:pt idx="5">
                    <c:v>Campinas</c:v>
                  </c:pt>
                  <c:pt idx="6">
                    <c:v>Resende</c:v>
                  </c:pt>
                  <c:pt idx="7">
                    <c:v>Rio de Janeiro</c:v>
                  </c:pt>
                  <c:pt idx="8">
                    <c:v>São Paulo</c:v>
                  </c:pt>
                  <c:pt idx="9">
                    <c:v>Montréal</c:v>
                  </c:pt>
                  <c:pt idx="10">
                    <c:v>Tsawassen</c:v>
                  </c:pt>
                  <c:pt idx="11">
                    <c:v>Vancouver</c:v>
                  </c:pt>
                  <c:pt idx="12">
                    <c:v>Århus</c:v>
                  </c:pt>
                  <c:pt idx="13">
                    <c:v>København</c:v>
                  </c:pt>
                  <c:pt idx="14">
                    <c:v>Helsinki</c:v>
                  </c:pt>
                  <c:pt idx="15">
                    <c:v>Oulu</c:v>
                  </c:pt>
                  <c:pt idx="16">
                    <c:v>Lille</c:v>
                  </c:pt>
                  <c:pt idx="17">
                    <c:v>Lyon</c:v>
                  </c:pt>
                  <c:pt idx="18">
                    <c:v>Marseille</c:v>
                  </c:pt>
                  <c:pt idx="19">
                    <c:v>Nantes</c:v>
                  </c:pt>
                  <c:pt idx="20">
                    <c:v>Paris</c:v>
                  </c:pt>
                  <c:pt idx="21">
                    <c:v>Reims</c:v>
                  </c:pt>
                  <c:pt idx="22">
                    <c:v>Strasbourg</c:v>
                  </c:pt>
                  <c:pt idx="23">
                    <c:v>Toulouse</c:v>
                  </c:pt>
                  <c:pt idx="24">
                    <c:v>Versailles</c:v>
                  </c:pt>
                  <c:pt idx="25">
                    <c:v>Aachen</c:v>
                  </c:pt>
                  <c:pt idx="26">
                    <c:v>Berlin</c:v>
                  </c:pt>
                  <c:pt idx="27">
                    <c:v>Brandenburg</c:v>
                  </c:pt>
                  <c:pt idx="28">
                    <c:v>Cunewalde</c:v>
                  </c:pt>
                  <c:pt idx="29">
                    <c:v>Frankfurt a.M.</c:v>
                  </c:pt>
                  <c:pt idx="30">
                    <c:v>Köln</c:v>
                  </c:pt>
                  <c:pt idx="31">
                    <c:v>Leipzig</c:v>
                  </c:pt>
                  <c:pt idx="32">
                    <c:v>Mannheim</c:v>
                  </c:pt>
                  <c:pt idx="33">
                    <c:v>München</c:v>
                  </c:pt>
                  <c:pt idx="34">
                    <c:v>Münster</c:v>
                  </c:pt>
                  <c:pt idx="35">
                    <c:v>Stuttgart</c:v>
                  </c:pt>
                  <c:pt idx="36">
                    <c:v>Cork</c:v>
                  </c:pt>
                  <c:pt idx="37">
                    <c:v>Bergamo</c:v>
                  </c:pt>
                  <c:pt idx="38">
                    <c:v>Reggio Emilia</c:v>
                  </c:pt>
                  <c:pt idx="39">
                    <c:v>Torino</c:v>
                  </c:pt>
                  <c:pt idx="40">
                    <c:v>México D.F.</c:v>
                  </c:pt>
                  <c:pt idx="41">
                    <c:v>Stavern</c:v>
                  </c:pt>
                  <c:pt idx="42">
                    <c:v>Warszawa</c:v>
                  </c:pt>
                  <c:pt idx="43">
                    <c:v>Lisboa</c:v>
                  </c:pt>
                  <c:pt idx="44">
                    <c:v>Barcelona</c:v>
                  </c:pt>
                  <c:pt idx="45">
                    <c:v>Madrid</c:v>
                  </c:pt>
                  <c:pt idx="46">
                    <c:v>Sevilla</c:v>
                  </c:pt>
                  <c:pt idx="47">
                    <c:v>Bräcke</c:v>
                  </c:pt>
                  <c:pt idx="48">
                    <c:v>Luleå</c:v>
                  </c:pt>
                  <c:pt idx="49">
                    <c:v>Bern</c:v>
                  </c:pt>
                  <c:pt idx="50">
                    <c:v>Genève</c:v>
                  </c:pt>
                  <c:pt idx="51">
                    <c:v>Cowes</c:v>
                  </c:pt>
                  <c:pt idx="52">
                    <c:v>London</c:v>
                  </c:pt>
                  <c:pt idx="53">
                    <c:v>Albuquerque</c:v>
                  </c:pt>
                  <c:pt idx="54">
                    <c:v>Anchorage</c:v>
                  </c:pt>
                  <c:pt idx="55">
                    <c:v>Boise</c:v>
                  </c:pt>
                  <c:pt idx="56">
                    <c:v>Butte</c:v>
                  </c:pt>
                  <c:pt idx="57">
                    <c:v>Elgin</c:v>
                  </c:pt>
                  <c:pt idx="58">
                    <c:v>Eugene</c:v>
                  </c:pt>
                  <c:pt idx="59">
                    <c:v>Kirkland</c:v>
                  </c:pt>
                  <c:pt idx="60">
                    <c:v>Lander</c:v>
                  </c:pt>
                  <c:pt idx="61">
                    <c:v>Portland</c:v>
                  </c:pt>
                  <c:pt idx="62">
                    <c:v>San Francisco</c:v>
                  </c:pt>
                  <c:pt idx="63">
                    <c:v>Seattle</c:v>
                  </c:pt>
                  <c:pt idx="64">
                    <c:v>Walla Walla</c:v>
                  </c:pt>
                  <c:pt idx="65">
                    <c:v>Barquisimeto</c:v>
                  </c:pt>
                  <c:pt idx="66">
                    <c:v>Caracas</c:v>
                  </c:pt>
                  <c:pt idx="67">
                    <c:v>I. de Margarita</c:v>
                  </c:pt>
                  <c:pt idx="68">
                    <c:v>San Cristóbal</c:v>
                  </c:pt>
                </c:lvl>
                <c:lvl>
                  <c:pt idx="0">
                    <c:v>Argentina</c:v>
                  </c:pt>
                  <c:pt idx="1">
                    <c:v>Austria</c:v>
                  </c:pt>
                  <c:pt idx="3">
                    <c:v>Belgium</c:v>
                  </c:pt>
                  <c:pt idx="5">
                    <c:v>Brazil</c:v>
                  </c:pt>
                  <c:pt idx="9">
                    <c:v>Canada</c:v>
                  </c:pt>
                  <c:pt idx="12">
                    <c:v>Denmark</c:v>
                  </c:pt>
                  <c:pt idx="14">
                    <c:v>Finland</c:v>
                  </c:pt>
                  <c:pt idx="16">
                    <c:v>France</c:v>
                  </c:pt>
                  <c:pt idx="25">
                    <c:v>Germany</c:v>
                  </c:pt>
                  <c:pt idx="36">
                    <c:v>Ireland</c:v>
                  </c:pt>
                  <c:pt idx="37">
                    <c:v>Italy</c:v>
                  </c:pt>
                  <c:pt idx="40">
                    <c:v>Mexico</c:v>
                  </c:pt>
                  <c:pt idx="41">
                    <c:v>Norway</c:v>
                  </c:pt>
                  <c:pt idx="42">
                    <c:v>Poland</c:v>
                  </c:pt>
                  <c:pt idx="43">
                    <c:v>Portugal</c:v>
                  </c:pt>
                  <c:pt idx="44">
                    <c:v>Spain</c:v>
                  </c:pt>
                  <c:pt idx="47">
                    <c:v>Sweden</c:v>
                  </c:pt>
                  <c:pt idx="49">
                    <c:v>Switzerland</c:v>
                  </c:pt>
                  <c:pt idx="51">
                    <c:v>UK</c:v>
                  </c:pt>
                  <c:pt idx="53">
                    <c:v>USA</c:v>
                  </c:pt>
                  <c:pt idx="65">
                    <c:v>Venezuela</c:v>
                  </c:pt>
                </c:lvl>
              </c:multiLvlStrCache>
            </c:multiLvlStrRef>
          </c:cat>
          <c:val>
            <c:numRef>
              <c:f>'Q2'!$B$2:$B$92</c:f>
              <c:numCache>
                <c:formatCode>General</c:formatCode>
                <c:ptCount val="69"/>
                <c:pt idx="0">
                  <c:v>8119.0999999999995</c:v>
                </c:pt>
                <c:pt idx="1">
                  <c:v>104874.9785</c:v>
                </c:pt>
                <c:pt idx="2">
                  <c:v>23128.86</c:v>
                </c:pt>
                <c:pt idx="3">
                  <c:v>9736.0749999999989</c:v>
                </c:pt>
                <c:pt idx="4">
                  <c:v>24088.78</c:v>
                </c:pt>
                <c:pt idx="5">
                  <c:v>8414.1350000000002</c:v>
                </c:pt>
                <c:pt idx="6">
                  <c:v>6068.2000000000007</c:v>
                </c:pt>
                <c:pt idx="7">
                  <c:v>51956.979999999996</c:v>
                </c:pt>
                <c:pt idx="8">
                  <c:v>40486.461500000012</c:v>
                </c:pt>
                <c:pt idx="9">
                  <c:v>28872.19</c:v>
                </c:pt>
                <c:pt idx="10">
                  <c:v>20801.599999999999</c:v>
                </c:pt>
                <c:pt idx="11">
                  <c:v>522.5</c:v>
                </c:pt>
                <c:pt idx="12">
                  <c:v>15843.924999999999</c:v>
                </c:pt>
                <c:pt idx="13">
                  <c:v>16817.0975</c:v>
                </c:pt>
                <c:pt idx="14">
                  <c:v>3161.35</c:v>
                </c:pt>
                <c:pt idx="15">
                  <c:v>15648.702499999998</c:v>
                </c:pt>
                <c:pt idx="16">
                  <c:v>11666.9</c:v>
                </c:pt>
                <c:pt idx="17">
                  <c:v>9182.43</c:v>
                </c:pt>
                <c:pt idx="18">
                  <c:v>21963.252500000002</c:v>
                </c:pt>
                <c:pt idx="19">
                  <c:v>4788.0600000000004</c:v>
                </c:pt>
                <c:pt idx="20">
                  <c:v>2423.35</c:v>
                </c:pt>
                <c:pt idx="21">
                  <c:v>1480</c:v>
                </c:pt>
                <c:pt idx="22">
                  <c:v>18534.080000000002</c:v>
                </c:pt>
                <c:pt idx="23">
                  <c:v>9328.1999999999971</c:v>
                </c:pt>
                <c:pt idx="24">
                  <c:v>1992.0500000000002</c:v>
                </c:pt>
                <c:pt idx="25">
                  <c:v>3763.21</c:v>
                </c:pt>
                <c:pt idx="26">
                  <c:v>4273</c:v>
                </c:pt>
                <c:pt idx="27">
                  <c:v>30908.384000000002</c:v>
                </c:pt>
                <c:pt idx="28">
                  <c:v>110277.30500000001</c:v>
                </c:pt>
                <c:pt idx="29">
                  <c:v>19261.41</c:v>
                </c:pt>
                <c:pt idx="30">
                  <c:v>12496.2</c:v>
                </c:pt>
                <c:pt idx="31">
                  <c:v>5042.2</c:v>
                </c:pt>
                <c:pt idx="32">
                  <c:v>3239.8</c:v>
                </c:pt>
                <c:pt idx="33">
                  <c:v>26656.559499999996</c:v>
                </c:pt>
                <c:pt idx="34">
                  <c:v>4778.1399999999994</c:v>
                </c:pt>
                <c:pt idx="35">
                  <c:v>9588.4249999999993</c:v>
                </c:pt>
                <c:pt idx="36">
                  <c:v>49979.905000000006</c:v>
                </c:pt>
                <c:pt idx="37">
                  <c:v>7176.2150000000001</c:v>
                </c:pt>
                <c:pt idx="38">
                  <c:v>7048.24</c:v>
                </c:pt>
                <c:pt idx="39">
                  <c:v>1545.7</c:v>
                </c:pt>
                <c:pt idx="40">
                  <c:v>23582.077500000003</c:v>
                </c:pt>
                <c:pt idx="41">
                  <c:v>5735.1500000000005</c:v>
                </c:pt>
                <c:pt idx="42">
                  <c:v>3531.95</c:v>
                </c:pt>
                <c:pt idx="43">
                  <c:v>11472.362499999999</c:v>
                </c:pt>
                <c:pt idx="44">
                  <c:v>836.7</c:v>
                </c:pt>
                <c:pt idx="45">
                  <c:v>5700.14</c:v>
                </c:pt>
                <c:pt idx="46">
                  <c:v>11446.36</c:v>
                </c:pt>
                <c:pt idx="47">
                  <c:v>29567.5625</c:v>
                </c:pt>
                <c:pt idx="48">
                  <c:v>24927.577499999996</c:v>
                </c:pt>
                <c:pt idx="49">
                  <c:v>12348.88</c:v>
                </c:pt>
                <c:pt idx="50">
                  <c:v>19343.779000000002</c:v>
                </c:pt>
                <c:pt idx="51">
                  <c:v>6146.3</c:v>
                </c:pt>
                <c:pt idx="52">
                  <c:v>52825.010000000009</c:v>
                </c:pt>
                <c:pt idx="53">
                  <c:v>51097.80049999999</c:v>
                </c:pt>
                <c:pt idx="54">
                  <c:v>15177.4625</c:v>
                </c:pt>
                <c:pt idx="55">
                  <c:v>104361.95000000001</c:v>
                </c:pt>
                <c:pt idx="56">
                  <c:v>1947.24</c:v>
                </c:pt>
                <c:pt idx="57">
                  <c:v>3063.2</c:v>
                </c:pt>
                <c:pt idx="58">
                  <c:v>18507.45</c:v>
                </c:pt>
                <c:pt idx="59">
                  <c:v>1571.1999999999998</c:v>
                </c:pt>
                <c:pt idx="60">
                  <c:v>11441.630000000001</c:v>
                </c:pt>
                <c:pt idx="61">
                  <c:v>7619.6</c:v>
                </c:pt>
                <c:pt idx="62">
                  <c:v>3076.4724999999999</c:v>
                </c:pt>
                <c:pt idx="63">
                  <c:v>27363.605</c:v>
                </c:pt>
                <c:pt idx="64">
                  <c:v>357</c:v>
                </c:pt>
                <c:pt idx="65">
                  <c:v>16076.599999999999</c:v>
                </c:pt>
                <c:pt idx="66">
                  <c:v>1488.7</c:v>
                </c:pt>
                <c:pt idx="67">
                  <c:v>16476.565000000002</c:v>
                </c:pt>
                <c:pt idx="68">
                  <c:v>22768.764000000003</c:v>
                </c:pt>
              </c:numCache>
            </c:numRef>
          </c:val>
          <c:extLst>
            <c:ext xmlns:c16="http://schemas.microsoft.com/office/drawing/2014/chart" uri="{C3380CC4-5D6E-409C-BE32-E72D297353CC}">
              <c16:uniqueId val="{00000000-F171-47CA-9A6B-9CB10CEC38E7}"/>
            </c:ext>
          </c:extLst>
        </c:ser>
        <c:ser>
          <c:idx val="1"/>
          <c:order val="1"/>
          <c:tx>
            <c:strRef>
              <c:f>'Q2'!$C$1</c:f>
              <c:strCache>
                <c:ptCount val="1"/>
                <c:pt idx="0">
                  <c:v>Total Orders</c:v>
                </c:pt>
              </c:strCache>
            </c:strRef>
          </c:tx>
          <c:spPr>
            <a:solidFill>
              <a:schemeClr val="accent2"/>
            </a:solidFill>
            <a:ln>
              <a:noFill/>
            </a:ln>
            <a:effectLst/>
          </c:spPr>
          <c:invertIfNegative val="0"/>
          <c:cat>
            <c:multiLvlStrRef>
              <c:f>'Q2'!$A$2:$A$92</c:f>
              <c:multiLvlStrCache>
                <c:ptCount val="69"/>
                <c:lvl>
                  <c:pt idx="0">
                    <c:v>Buenos Aires</c:v>
                  </c:pt>
                  <c:pt idx="1">
                    <c:v>Graz</c:v>
                  </c:pt>
                  <c:pt idx="2">
                    <c:v>Salzburg</c:v>
                  </c:pt>
                  <c:pt idx="3">
                    <c:v>Bruxelles</c:v>
                  </c:pt>
                  <c:pt idx="4">
                    <c:v>Charleroi</c:v>
                  </c:pt>
                  <c:pt idx="5">
                    <c:v>Campinas</c:v>
                  </c:pt>
                  <c:pt idx="6">
                    <c:v>Resende</c:v>
                  </c:pt>
                  <c:pt idx="7">
                    <c:v>Rio de Janeiro</c:v>
                  </c:pt>
                  <c:pt idx="8">
                    <c:v>São Paulo</c:v>
                  </c:pt>
                  <c:pt idx="9">
                    <c:v>Montréal</c:v>
                  </c:pt>
                  <c:pt idx="10">
                    <c:v>Tsawassen</c:v>
                  </c:pt>
                  <c:pt idx="11">
                    <c:v>Vancouver</c:v>
                  </c:pt>
                  <c:pt idx="12">
                    <c:v>Århus</c:v>
                  </c:pt>
                  <c:pt idx="13">
                    <c:v>København</c:v>
                  </c:pt>
                  <c:pt idx="14">
                    <c:v>Helsinki</c:v>
                  </c:pt>
                  <c:pt idx="15">
                    <c:v>Oulu</c:v>
                  </c:pt>
                  <c:pt idx="16">
                    <c:v>Lille</c:v>
                  </c:pt>
                  <c:pt idx="17">
                    <c:v>Lyon</c:v>
                  </c:pt>
                  <c:pt idx="18">
                    <c:v>Marseille</c:v>
                  </c:pt>
                  <c:pt idx="19">
                    <c:v>Nantes</c:v>
                  </c:pt>
                  <c:pt idx="20">
                    <c:v>Paris</c:v>
                  </c:pt>
                  <c:pt idx="21">
                    <c:v>Reims</c:v>
                  </c:pt>
                  <c:pt idx="22">
                    <c:v>Strasbourg</c:v>
                  </c:pt>
                  <c:pt idx="23">
                    <c:v>Toulouse</c:v>
                  </c:pt>
                  <c:pt idx="24">
                    <c:v>Versailles</c:v>
                  </c:pt>
                  <c:pt idx="25">
                    <c:v>Aachen</c:v>
                  </c:pt>
                  <c:pt idx="26">
                    <c:v>Berlin</c:v>
                  </c:pt>
                  <c:pt idx="27">
                    <c:v>Brandenburg</c:v>
                  </c:pt>
                  <c:pt idx="28">
                    <c:v>Cunewalde</c:v>
                  </c:pt>
                  <c:pt idx="29">
                    <c:v>Frankfurt a.M.</c:v>
                  </c:pt>
                  <c:pt idx="30">
                    <c:v>Köln</c:v>
                  </c:pt>
                  <c:pt idx="31">
                    <c:v>Leipzig</c:v>
                  </c:pt>
                  <c:pt idx="32">
                    <c:v>Mannheim</c:v>
                  </c:pt>
                  <c:pt idx="33">
                    <c:v>München</c:v>
                  </c:pt>
                  <c:pt idx="34">
                    <c:v>Münster</c:v>
                  </c:pt>
                  <c:pt idx="35">
                    <c:v>Stuttgart</c:v>
                  </c:pt>
                  <c:pt idx="36">
                    <c:v>Cork</c:v>
                  </c:pt>
                  <c:pt idx="37">
                    <c:v>Bergamo</c:v>
                  </c:pt>
                  <c:pt idx="38">
                    <c:v>Reggio Emilia</c:v>
                  </c:pt>
                  <c:pt idx="39">
                    <c:v>Torino</c:v>
                  </c:pt>
                  <c:pt idx="40">
                    <c:v>México D.F.</c:v>
                  </c:pt>
                  <c:pt idx="41">
                    <c:v>Stavern</c:v>
                  </c:pt>
                  <c:pt idx="42">
                    <c:v>Warszawa</c:v>
                  </c:pt>
                  <c:pt idx="43">
                    <c:v>Lisboa</c:v>
                  </c:pt>
                  <c:pt idx="44">
                    <c:v>Barcelona</c:v>
                  </c:pt>
                  <c:pt idx="45">
                    <c:v>Madrid</c:v>
                  </c:pt>
                  <c:pt idx="46">
                    <c:v>Sevilla</c:v>
                  </c:pt>
                  <c:pt idx="47">
                    <c:v>Bräcke</c:v>
                  </c:pt>
                  <c:pt idx="48">
                    <c:v>Luleå</c:v>
                  </c:pt>
                  <c:pt idx="49">
                    <c:v>Bern</c:v>
                  </c:pt>
                  <c:pt idx="50">
                    <c:v>Genève</c:v>
                  </c:pt>
                  <c:pt idx="51">
                    <c:v>Cowes</c:v>
                  </c:pt>
                  <c:pt idx="52">
                    <c:v>London</c:v>
                  </c:pt>
                  <c:pt idx="53">
                    <c:v>Albuquerque</c:v>
                  </c:pt>
                  <c:pt idx="54">
                    <c:v>Anchorage</c:v>
                  </c:pt>
                  <c:pt idx="55">
                    <c:v>Boise</c:v>
                  </c:pt>
                  <c:pt idx="56">
                    <c:v>Butte</c:v>
                  </c:pt>
                  <c:pt idx="57">
                    <c:v>Elgin</c:v>
                  </c:pt>
                  <c:pt idx="58">
                    <c:v>Eugene</c:v>
                  </c:pt>
                  <c:pt idx="59">
                    <c:v>Kirkland</c:v>
                  </c:pt>
                  <c:pt idx="60">
                    <c:v>Lander</c:v>
                  </c:pt>
                  <c:pt idx="61">
                    <c:v>Portland</c:v>
                  </c:pt>
                  <c:pt idx="62">
                    <c:v>San Francisco</c:v>
                  </c:pt>
                  <c:pt idx="63">
                    <c:v>Seattle</c:v>
                  </c:pt>
                  <c:pt idx="64">
                    <c:v>Walla Walla</c:v>
                  </c:pt>
                  <c:pt idx="65">
                    <c:v>Barquisimeto</c:v>
                  </c:pt>
                  <c:pt idx="66">
                    <c:v>Caracas</c:v>
                  </c:pt>
                  <c:pt idx="67">
                    <c:v>I. de Margarita</c:v>
                  </c:pt>
                  <c:pt idx="68">
                    <c:v>San Cristóbal</c:v>
                  </c:pt>
                </c:lvl>
                <c:lvl>
                  <c:pt idx="0">
                    <c:v>Argentina</c:v>
                  </c:pt>
                  <c:pt idx="1">
                    <c:v>Austria</c:v>
                  </c:pt>
                  <c:pt idx="3">
                    <c:v>Belgium</c:v>
                  </c:pt>
                  <c:pt idx="5">
                    <c:v>Brazil</c:v>
                  </c:pt>
                  <c:pt idx="9">
                    <c:v>Canada</c:v>
                  </c:pt>
                  <c:pt idx="12">
                    <c:v>Denmark</c:v>
                  </c:pt>
                  <c:pt idx="14">
                    <c:v>Finland</c:v>
                  </c:pt>
                  <c:pt idx="16">
                    <c:v>France</c:v>
                  </c:pt>
                  <c:pt idx="25">
                    <c:v>Germany</c:v>
                  </c:pt>
                  <c:pt idx="36">
                    <c:v>Ireland</c:v>
                  </c:pt>
                  <c:pt idx="37">
                    <c:v>Italy</c:v>
                  </c:pt>
                  <c:pt idx="40">
                    <c:v>Mexico</c:v>
                  </c:pt>
                  <c:pt idx="41">
                    <c:v>Norway</c:v>
                  </c:pt>
                  <c:pt idx="42">
                    <c:v>Poland</c:v>
                  </c:pt>
                  <c:pt idx="43">
                    <c:v>Portugal</c:v>
                  </c:pt>
                  <c:pt idx="44">
                    <c:v>Spain</c:v>
                  </c:pt>
                  <c:pt idx="47">
                    <c:v>Sweden</c:v>
                  </c:pt>
                  <c:pt idx="49">
                    <c:v>Switzerland</c:v>
                  </c:pt>
                  <c:pt idx="51">
                    <c:v>UK</c:v>
                  </c:pt>
                  <c:pt idx="53">
                    <c:v>USA</c:v>
                  </c:pt>
                  <c:pt idx="65">
                    <c:v>Venezuela</c:v>
                  </c:pt>
                </c:lvl>
              </c:multiLvlStrCache>
            </c:multiLvlStrRef>
          </c:cat>
          <c:val>
            <c:numRef>
              <c:f>'Q2'!$C$2:$C$92</c:f>
              <c:numCache>
                <c:formatCode>General</c:formatCode>
                <c:ptCount val="69"/>
                <c:pt idx="0">
                  <c:v>16</c:v>
                </c:pt>
                <c:pt idx="1">
                  <c:v>30</c:v>
                </c:pt>
                <c:pt idx="2">
                  <c:v>10</c:v>
                </c:pt>
                <c:pt idx="3">
                  <c:v>7</c:v>
                </c:pt>
                <c:pt idx="4">
                  <c:v>12</c:v>
                </c:pt>
                <c:pt idx="5">
                  <c:v>9</c:v>
                </c:pt>
                <c:pt idx="6">
                  <c:v>9</c:v>
                </c:pt>
                <c:pt idx="7">
                  <c:v>34</c:v>
                </c:pt>
                <c:pt idx="8">
                  <c:v>31</c:v>
                </c:pt>
                <c:pt idx="9">
                  <c:v>13</c:v>
                </c:pt>
                <c:pt idx="10">
                  <c:v>14</c:v>
                </c:pt>
                <c:pt idx="11">
                  <c:v>3</c:v>
                </c:pt>
                <c:pt idx="12">
                  <c:v>11</c:v>
                </c:pt>
                <c:pt idx="13">
                  <c:v>7</c:v>
                </c:pt>
                <c:pt idx="14">
                  <c:v>7</c:v>
                </c:pt>
                <c:pt idx="15">
                  <c:v>15</c:v>
                </c:pt>
                <c:pt idx="16">
                  <c:v>5</c:v>
                </c:pt>
                <c:pt idx="17">
                  <c:v>10</c:v>
                </c:pt>
                <c:pt idx="18">
                  <c:v>17</c:v>
                </c:pt>
                <c:pt idx="19">
                  <c:v>7</c:v>
                </c:pt>
                <c:pt idx="20">
                  <c:v>4</c:v>
                </c:pt>
                <c:pt idx="21">
                  <c:v>5</c:v>
                </c:pt>
                <c:pt idx="22">
                  <c:v>11</c:v>
                </c:pt>
                <c:pt idx="23">
                  <c:v>14</c:v>
                </c:pt>
                <c:pt idx="24">
                  <c:v>4</c:v>
                </c:pt>
                <c:pt idx="25">
                  <c:v>6</c:v>
                </c:pt>
                <c:pt idx="26">
                  <c:v>6</c:v>
                </c:pt>
                <c:pt idx="27">
                  <c:v>14</c:v>
                </c:pt>
                <c:pt idx="28">
                  <c:v>28</c:v>
                </c:pt>
                <c:pt idx="29">
                  <c:v>15</c:v>
                </c:pt>
                <c:pt idx="30">
                  <c:v>10</c:v>
                </c:pt>
                <c:pt idx="31">
                  <c:v>5</c:v>
                </c:pt>
                <c:pt idx="32">
                  <c:v>7</c:v>
                </c:pt>
                <c:pt idx="33">
                  <c:v>15</c:v>
                </c:pt>
                <c:pt idx="34">
                  <c:v>6</c:v>
                </c:pt>
                <c:pt idx="35">
                  <c:v>10</c:v>
                </c:pt>
                <c:pt idx="36">
                  <c:v>19</c:v>
                </c:pt>
                <c:pt idx="37">
                  <c:v>10</c:v>
                </c:pt>
                <c:pt idx="38">
                  <c:v>12</c:v>
                </c:pt>
                <c:pt idx="39">
                  <c:v>6</c:v>
                </c:pt>
                <c:pt idx="40">
                  <c:v>28</c:v>
                </c:pt>
                <c:pt idx="41">
                  <c:v>6</c:v>
                </c:pt>
                <c:pt idx="42">
                  <c:v>7</c:v>
                </c:pt>
                <c:pt idx="43">
                  <c:v>13</c:v>
                </c:pt>
                <c:pt idx="44">
                  <c:v>5</c:v>
                </c:pt>
                <c:pt idx="45">
                  <c:v>8</c:v>
                </c:pt>
                <c:pt idx="46">
                  <c:v>10</c:v>
                </c:pt>
                <c:pt idx="47">
                  <c:v>19</c:v>
                </c:pt>
                <c:pt idx="48">
                  <c:v>18</c:v>
                </c:pt>
                <c:pt idx="49">
                  <c:v>8</c:v>
                </c:pt>
                <c:pt idx="50">
                  <c:v>10</c:v>
                </c:pt>
                <c:pt idx="51">
                  <c:v>10</c:v>
                </c:pt>
                <c:pt idx="52">
                  <c:v>46</c:v>
                </c:pt>
                <c:pt idx="53">
                  <c:v>18</c:v>
                </c:pt>
                <c:pt idx="54">
                  <c:v>10</c:v>
                </c:pt>
                <c:pt idx="55">
                  <c:v>31</c:v>
                </c:pt>
                <c:pt idx="56">
                  <c:v>3</c:v>
                </c:pt>
                <c:pt idx="57">
                  <c:v>5</c:v>
                </c:pt>
                <c:pt idx="58">
                  <c:v>11</c:v>
                </c:pt>
                <c:pt idx="59">
                  <c:v>3</c:v>
                </c:pt>
                <c:pt idx="60">
                  <c:v>9</c:v>
                </c:pt>
                <c:pt idx="61">
                  <c:v>12</c:v>
                </c:pt>
                <c:pt idx="62">
                  <c:v>4</c:v>
                </c:pt>
                <c:pt idx="63">
                  <c:v>14</c:v>
                </c:pt>
                <c:pt idx="64">
                  <c:v>2</c:v>
                </c:pt>
                <c:pt idx="65">
                  <c:v>14</c:v>
                </c:pt>
                <c:pt idx="66">
                  <c:v>2</c:v>
                </c:pt>
                <c:pt idx="67">
                  <c:v>12</c:v>
                </c:pt>
                <c:pt idx="68">
                  <c:v>18</c:v>
                </c:pt>
              </c:numCache>
            </c:numRef>
          </c:val>
          <c:extLst>
            <c:ext xmlns:c16="http://schemas.microsoft.com/office/drawing/2014/chart" uri="{C3380CC4-5D6E-409C-BE32-E72D297353CC}">
              <c16:uniqueId val="{00000001-F171-47CA-9A6B-9CB10CEC38E7}"/>
            </c:ext>
          </c:extLst>
        </c:ser>
        <c:ser>
          <c:idx val="2"/>
          <c:order val="2"/>
          <c:tx>
            <c:strRef>
              <c:f>'Q2'!$D$1</c:f>
              <c:strCache>
                <c:ptCount val="1"/>
                <c:pt idx="0">
                  <c:v>AOV(Average order Value)</c:v>
                </c:pt>
              </c:strCache>
            </c:strRef>
          </c:tx>
          <c:spPr>
            <a:solidFill>
              <a:schemeClr val="accent3"/>
            </a:solidFill>
            <a:ln>
              <a:noFill/>
            </a:ln>
            <a:effectLst/>
          </c:spPr>
          <c:invertIfNegative val="0"/>
          <c:cat>
            <c:multiLvlStrRef>
              <c:f>'Q2'!$A$2:$A$92</c:f>
              <c:multiLvlStrCache>
                <c:ptCount val="69"/>
                <c:lvl>
                  <c:pt idx="0">
                    <c:v>Buenos Aires</c:v>
                  </c:pt>
                  <c:pt idx="1">
                    <c:v>Graz</c:v>
                  </c:pt>
                  <c:pt idx="2">
                    <c:v>Salzburg</c:v>
                  </c:pt>
                  <c:pt idx="3">
                    <c:v>Bruxelles</c:v>
                  </c:pt>
                  <c:pt idx="4">
                    <c:v>Charleroi</c:v>
                  </c:pt>
                  <c:pt idx="5">
                    <c:v>Campinas</c:v>
                  </c:pt>
                  <c:pt idx="6">
                    <c:v>Resende</c:v>
                  </c:pt>
                  <c:pt idx="7">
                    <c:v>Rio de Janeiro</c:v>
                  </c:pt>
                  <c:pt idx="8">
                    <c:v>São Paulo</c:v>
                  </c:pt>
                  <c:pt idx="9">
                    <c:v>Montréal</c:v>
                  </c:pt>
                  <c:pt idx="10">
                    <c:v>Tsawassen</c:v>
                  </c:pt>
                  <c:pt idx="11">
                    <c:v>Vancouver</c:v>
                  </c:pt>
                  <c:pt idx="12">
                    <c:v>Århus</c:v>
                  </c:pt>
                  <c:pt idx="13">
                    <c:v>København</c:v>
                  </c:pt>
                  <c:pt idx="14">
                    <c:v>Helsinki</c:v>
                  </c:pt>
                  <c:pt idx="15">
                    <c:v>Oulu</c:v>
                  </c:pt>
                  <c:pt idx="16">
                    <c:v>Lille</c:v>
                  </c:pt>
                  <c:pt idx="17">
                    <c:v>Lyon</c:v>
                  </c:pt>
                  <c:pt idx="18">
                    <c:v>Marseille</c:v>
                  </c:pt>
                  <c:pt idx="19">
                    <c:v>Nantes</c:v>
                  </c:pt>
                  <c:pt idx="20">
                    <c:v>Paris</c:v>
                  </c:pt>
                  <c:pt idx="21">
                    <c:v>Reims</c:v>
                  </c:pt>
                  <c:pt idx="22">
                    <c:v>Strasbourg</c:v>
                  </c:pt>
                  <c:pt idx="23">
                    <c:v>Toulouse</c:v>
                  </c:pt>
                  <c:pt idx="24">
                    <c:v>Versailles</c:v>
                  </c:pt>
                  <c:pt idx="25">
                    <c:v>Aachen</c:v>
                  </c:pt>
                  <c:pt idx="26">
                    <c:v>Berlin</c:v>
                  </c:pt>
                  <c:pt idx="27">
                    <c:v>Brandenburg</c:v>
                  </c:pt>
                  <c:pt idx="28">
                    <c:v>Cunewalde</c:v>
                  </c:pt>
                  <c:pt idx="29">
                    <c:v>Frankfurt a.M.</c:v>
                  </c:pt>
                  <c:pt idx="30">
                    <c:v>Köln</c:v>
                  </c:pt>
                  <c:pt idx="31">
                    <c:v>Leipzig</c:v>
                  </c:pt>
                  <c:pt idx="32">
                    <c:v>Mannheim</c:v>
                  </c:pt>
                  <c:pt idx="33">
                    <c:v>München</c:v>
                  </c:pt>
                  <c:pt idx="34">
                    <c:v>Münster</c:v>
                  </c:pt>
                  <c:pt idx="35">
                    <c:v>Stuttgart</c:v>
                  </c:pt>
                  <c:pt idx="36">
                    <c:v>Cork</c:v>
                  </c:pt>
                  <c:pt idx="37">
                    <c:v>Bergamo</c:v>
                  </c:pt>
                  <c:pt idx="38">
                    <c:v>Reggio Emilia</c:v>
                  </c:pt>
                  <c:pt idx="39">
                    <c:v>Torino</c:v>
                  </c:pt>
                  <c:pt idx="40">
                    <c:v>México D.F.</c:v>
                  </c:pt>
                  <c:pt idx="41">
                    <c:v>Stavern</c:v>
                  </c:pt>
                  <c:pt idx="42">
                    <c:v>Warszawa</c:v>
                  </c:pt>
                  <c:pt idx="43">
                    <c:v>Lisboa</c:v>
                  </c:pt>
                  <c:pt idx="44">
                    <c:v>Barcelona</c:v>
                  </c:pt>
                  <c:pt idx="45">
                    <c:v>Madrid</c:v>
                  </c:pt>
                  <c:pt idx="46">
                    <c:v>Sevilla</c:v>
                  </c:pt>
                  <c:pt idx="47">
                    <c:v>Bräcke</c:v>
                  </c:pt>
                  <c:pt idx="48">
                    <c:v>Luleå</c:v>
                  </c:pt>
                  <c:pt idx="49">
                    <c:v>Bern</c:v>
                  </c:pt>
                  <c:pt idx="50">
                    <c:v>Genève</c:v>
                  </c:pt>
                  <c:pt idx="51">
                    <c:v>Cowes</c:v>
                  </c:pt>
                  <c:pt idx="52">
                    <c:v>London</c:v>
                  </c:pt>
                  <c:pt idx="53">
                    <c:v>Albuquerque</c:v>
                  </c:pt>
                  <c:pt idx="54">
                    <c:v>Anchorage</c:v>
                  </c:pt>
                  <c:pt idx="55">
                    <c:v>Boise</c:v>
                  </c:pt>
                  <c:pt idx="56">
                    <c:v>Butte</c:v>
                  </c:pt>
                  <c:pt idx="57">
                    <c:v>Elgin</c:v>
                  </c:pt>
                  <c:pt idx="58">
                    <c:v>Eugene</c:v>
                  </c:pt>
                  <c:pt idx="59">
                    <c:v>Kirkland</c:v>
                  </c:pt>
                  <c:pt idx="60">
                    <c:v>Lander</c:v>
                  </c:pt>
                  <c:pt idx="61">
                    <c:v>Portland</c:v>
                  </c:pt>
                  <c:pt idx="62">
                    <c:v>San Francisco</c:v>
                  </c:pt>
                  <c:pt idx="63">
                    <c:v>Seattle</c:v>
                  </c:pt>
                  <c:pt idx="64">
                    <c:v>Walla Walla</c:v>
                  </c:pt>
                  <c:pt idx="65">
                    <c:v>Barquisimeto</c:v>
                  </c:pt>
                  <c:pt idx="66">
                    <c:v>Caracas</c:v>
                  </c:pt>
                  <c:pt idx="67">
                    <c:v>I. de Margarita</c:v>
                  </c:pt>
                  <c:pt idx="68">
                    <c:v>San Cristóbal</c:v>
                  </c:pt>
                </c:lvl>
                <c:lvl>
                  <c:pt idx="0">
                    <c:v>Argentina</c:v>
                  </c:pt>
                  <c:pt idx="1">
                    <c:v>Austria</c:v>
                  </c:pt>
                  <c:pt idx="3">
                    <c:v>Belgium</c:v>
                  </c:pt>
                  <c:pt idx="5">
                    <c:v>Brazil</c:v>
                  </c:pt>
                  <c:pt idx="9">
                    <c:v>Canada</c:v>
                  </c:pt>
                  <c:pt idx="12">
                    <c:v>Denmark</c:v>
                  </c:pt>
                  <c:pt idx="14">
                    <c:v>Finland</c:v>
                  </c:pt>
                  <c:pt idx="16">
                    <c:v>France</c:v>
                  </c:pt>
                  <c:pt idx="25">
                    <c:v>Germany</c:v>
                  </c:pt>
                  <c:pt idx="36">
                    <c:v>Ireland</c:v>
                  </c:pt>
                  <c:pt idx="37">
                    <c:v>Italy</c:v>
                  </c:pt>
                  <c:pt idx="40">
                    <c:v>Mexico</c:v>
                  </c:pt>
                  <c:pt idx="41">
                    <c:v>Norway</c:v>
                  </c:pt>
                  <c:pt idx="42">
                    <c:v>Poland</c:v>
                  </c:pt>
                  <c:pt idx="43">
                    <c:v>Portugal</c:v>
                  </c:pt>
                  <c:pt idx="44">
                    <c:v>Spain</c:v>
                  </c:pt>
                  <c:pt idx="47">
                    <c:v>Sweden</c:v>
                  </c:pt>
                  <c:pt idx="49">
                    <c:v>Switzerland</c:v>
                  </c:pt>
                  <c:pt idx="51">
                    <c:v>UK</c:v>
                  </c:pt>
                  <c:pt idx="53">
                    <c:v>USA</c:v>
                  </c:pt>
                  <c:pt idx="65">
                    <c:v>Venezuela</c:v>
                  </c:pt>
                </c:lvl>
              </c:multiLvlStrCache>
            </c:multiLvlStrRef>
          </c:cat>
          <c:val>
            <c:numRef>
              <c:f>'Q2'!$D$2:$D$92</c:f>
              <c:numCache>
                <c:formatCode>General</c:formatCode>
                <c:ptCount val="69"/>
                <c:pt idx="0">
                  <c:v>507.44374999999997</c:v>
                </c:pt>
                <c:pt idx="1">
                  <c:v>3495.8326166666666</c:v>
                </c:pt>
                <c:pt idx="2">
                  <c:v>2312.886</c:v>
                </c:pt>
                <c:pt idx="3">
                  <c:v>1390.867857142857</c:v>
                </c:pt>
                <c:pt idx="4">
                  <c:v>2007.3983333333333</c:v>
                </c:pt>
                <c:pt idx="5">
                  <c:v>934.9038888888889</c:v>
                </c:pt>
                <c:pt idx="6">
                  <c:v>674.24444444444453</c:v>
                </c:pt>
                <c:pt idx="7">
                  <c:v>1528.1464705882352</c:v>
                </c:pt>
                <c:pt idx="8">
                  <c:v>1306.0148870967746</c:v>
                </c:pt>
                <c:pt idx="9">
                  <c:v>2220.937692307692</c:v>
                </c:pt>
                <c:pt idx="10">
                  <c:v>1485.8285714285714</c:v>
                </c:pt>
                <c:pt idx="11">
                  <c:v>174.16666666666666</c:v>
                </c:pt>
                <c:pt idx="12">
                  <c:v>1440.3568181818182</c:v>
                </c:pt>
                <c:pt idx="13">
                  <c:v>2402.4425000000001</c:v>
                </c:pt>
                <c:pt idx="14">
                  <c:v>451.62142857142857</c:v>
                </c:pt>
                <c:pt idx="15">
                  <c:v>1043.2468333333331</c:v>
                </c:pt>
                <c:pt idx="16">
                  <c:v>2333.38</c:v>
                </c:pt>
                <c:pt idx="17">
                  <c:v>918.24300000000005</c:v>
                </c:pt>
                <c:pt idx="18">
                  <c:v>1291.9560294117648</c:v>
                </c:pt>
                <c:pt idx="19">
                  <c:v>684.00857142857149</c:v>
                </c:pt>
                <c:pt idx="20">
                  <c:v>605.83749999999998</c:v>
                </c:pt>
                <c:pt idx="21">
                  <c:v>296</c:v>
                </c:pt>
                <c:pt idx="22">
                  <c:v>1684.9163636363637</c:v>
                </c:pt>
                <c:pt idx="23">
                  <c:v>666.29999999999984</c:v>
                </c:pt>
                <c:pt idx="24">
                  <c:v>498.01250000000005</c:v>
                </c:pt>
                <c:pt idx="25">
                  <c:v>627.20166666666671</c:v>
                </c:pt>
                <c:pt idx="26">
                  <c:v>712.16666666666663</c:v>
                </c:pt>
                <c:pt idx="27">
                  <c:v>2207.7417142857144</c:v>
                </c:pt>
                <c:pt idx="28">
                  <c:v>3938.4751785714288</c:v>
                </c:pt>
                <c:pt idx="29">
                  <c:v>1284.0940000000001</c:v>
                </c:pt>
                <c:pt idx="30">
                  <c:v>1249.6200000000001</c:v>
                </c:pt>
                <c:pt idx="31">
                  <c:v>1008.4399999999999</c:v>
                </c:pt>
                <c:pt idx="32">
                  <c:v>462.82857142857148</c:v>
                </c:pt>
                <c:pt idx="33">
                  <c:v>1777.1039666666663</c:v>
                </c:pt>
                <c:pt idx="34">
                  <c:v>796.35666666666657</c:v>
                </c:pt>
                <c:pt idx="35">
                  <c:v>958.84249999999997</c:v>
                </c:pt>
                <c:pt idx="36">
                  <c:v>2630.5213157894741</c:v>
                </c:pt>
                <c:pt idx="37">
                  <c:v>717.62149999999997</c:v>
                </c:pt>
                <c:pt idx="38">
                  <c:v>587.35333333333335</c:v>
                </c:pt>
                <c:pt idx="39">
                  <c:v>257.61666666666667</c:v>
                </c:pt>
                <c:pt idx="40">
                  <c:v>842.21705357142866</c:v>
                </c:pt>
                <c:pt idx="41">
                  <c:v>955.85833333333346</c:v>
                </c:pt>
                <c:pt idx="42">
                  <c:v>504.56428571428569</c:v>
                </c:pt>
                <c:pt idx="43">
                  <c:v>882.489423076923</c:v>
                </c:pt>
                <c:pt idx="44">
                  <c:v>167.34</c:v>
                </c:pt>
                <c:pt idx="45">
                  <c:v>712.51750000000004</c:v>
                </c:pt>
                <c:pt idx="46">
                  <c:v>1144.636</c:v>
                </c:pt>
                <c:pt idx="47">
                  <c:v>1556.1875</c:v>
                </c:pt>
                <c:pt idx="48">
                  <c:v>1384.8654166666665</c:v>
                </c:pt>
                <c:pt idx="49">
                  <c:v>1543.61</c:v>
                </c:pt>
                <c:pt idx="50">
                  <c:v>1934.3779000000002</c:v>
                </c:pt>
                <c:pt idx="51">
                  <c:v>614.63</c:v>
                </c:pt>
                <c:pt idx="52">
                  <c:v>1148.3697826086959</c:v>
                </c:pt>
                <c:pt idx="53">
                  <c:v>2838.7666944444441</c:v>
                </c:pt>
                <c:pt idx="54">
                  <c:v>1517.7462499999999</c:v>
                </c:pt>
                <c:pt idx="55">
                  <c:v>3366.5145161290325</c:v>
                </c:pt>
                <c:pt idx="56">
                  <c:v>649.08000000000004</c:v>
                </c:pt>
                <c:pt idx="57">
                  <c:v>612.64</c:v>
                </c:pt>
                <c:pt idx="58">
                  <c:v>1682.4954545454545</c:v>
                </c:pt>
                <c:pt idx="59">
                  <c:v>523.73333333333323</c:v>
                </c:pt>
                <c:pt idx="60">
                  <c:v>1271.2922222222223</c:v>
                </c:pt>
                <c:pt idx="61">
                  <c:v>634.9666666666667</c:v>
                </c:pt>
                <c:pt idx="62">
                  <c:v>769.11812499999996</c:v>
                </c:pt>
                <c:pt idx="63">
                  <c:v>1954.5432142857142</c:v>
                </c:pt>
                <c:pt idx="64">
                  <c:v>178.5</c:v>
                </c:pt>
                <c:pt idx="65">
                  <c:v>1148.3285714285714</c:v>
                </c:pt>
                <c:pt idx="66">
                  <c:v>744.35</c:v>
                </c:pt>
                <c:pt idx="67">
                  <c:v>1373.0470833333336</c:v>
                </c:pt>
                <c:pt idx="68">
                  <c:v>1264.9313333333334</c:v>
                </c:pt>
              </c:numCache>
            </c:numRef>
          </c:val>
          <c:extLst>
            <c:ext xmlns:c16="http://schemas.microsoft.com/office/drawing/2014/chart" uri="{C3380CC4-5D6E-409C-BE32-E72D297353CC}">
              <c16:uniqueId val="{00000002-F171-47CA-9A6B-9CB10CEC38E7}"/>
            </c:ext>
          </c:extLst>
        </c:ser>
        <c:dLbls>
          <c:showLegendKey val="0"/>
          <c:showVal val="0"/>
          <c:showCatName val="0"/>
          <c:showSerName val="0"/>
          <c:showPercent val="0"/>
          <c:showBubbleSize val="0"/>
        </c:dLbls>
        <c:gapWidth val="219"/>
        <c:overlap val="-27"/>
        <c:axId val="1051723664"/>
        <c:axId val="1051720304"/>
      </c:barChart>
      <c:catAx>
        <c:axId val="105172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20304"/>
        <c:crosses val="autoZero"/>
        <c:auto val="1"/>
        <c:lblAlgn val="ctr"/>
        <c:lblOffset val="100"/>
        <c:noMultiLvlLbl val="0"/>
      </c:catAx>
      <c:valAx>
        <c:axId val="105172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2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'Q3'!$M$8</c:f>
              <c:strCache>
                <c:ptCount val="1"/>
                <c:pt idx="0">
                  <c:v>Count of CustomerID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'Q3'!$L$9:$L$16</c:f>
              <c:strCache>
                <c:ptCount val="7"/>
                <c:pt idx="0">
                  <c:v>Champions</c:v>
                </c:pt>
                <c:pt idx="1">
                  <c:v>Core</c:v>
                </c:pt>
                <c:pt idx="2">
                  <c:v>Loyal Big Spenders</c:v>
                </c:pt>
                <c:pt idx="3">
                  <c:v>Frequent Mid-Spenders</c:v>
                </c:pt>
                <c:pt idx="4">
                  <c:v>Occasional Low</c:v>
                </c:pt>
                <c:pt idx="5">
                  <c:v>Mid Infrequent</c:v>
                </c:pt>
                <c:pt idx="6">
                  <c:v>Budget Regulars</c:v>
                </c:pt>
              </c:strCache>
            </c:strRef>
          </c:cat>
          <c:val>
            <c:numRef>
              <c:f>'Q3'!$M$9:$M$16</c:f>
              <c:numCache>
                <c:formatCode>General</c:formatCode>
                <c:ptCount val="7"/>
                <c:pt idx="0">
                  <c:v>23</c:v>
                </c:pt>
                <c:pt idx="1">
                  <c:v>20</c:v>
                </c:pt>
                <c:pt idx="2">
                  <c:v>7</c:v>
                </c:pt>
                <c:pt idx="3">
                  <c:v>5</c:v>
                </c:pt>
                <c:pt idx="4">
                  <c:v>25</c:v>
                </c:pt>
                <c:pt idx="5">
                  <c:v>4</c:v>
                </c:pt>
                <c:pt idx="6">
                  <c:v>5</c:v>
                </c:pt>
              </c:numCache>
            </c:numRef>
          </c:val>
          <c:extLst>
            <c:ext xmlns:c16="http://schemas.microsoft.com/office/drawing/2014/chart" uri="{C3380CC4-5D6E-409C-BE32-E72D297353CC}">
              <c16:uniqueId val="{00000000-1C51-425D-A70B-7856EF5C087E}"/>
            </c:ext>
          </c:extLst>
        </c:ser>
        <c:ser>
          <c:idx val="1"/>
          <c:order val="1"/>
          <c:tx>
            <c:strRef>
              <c:f>'Q3'!$N$8</c:f>
              <c:strCache>
                <c:ptCount val="1"/>
                <c:pt idx="0">
                  <c:v>Sum of TotalSpend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'Q3'!$L$9:$L$16</c:f>
              <c:strCache>
                <c:ptCount val="7"/>
                <c:pt idx="0">
                  <c:v>Champions</c:v>
                </c:pt>
                <c:pt idx="1">
                  <c:v>Core</c:v>
                </c:pt>
                <c:pt idx="2">
                  <c:v>Loyal Big Spenders</c:v>
                </c:pt>
                <c:pt idx="3">
                  <c:v>Frequent Mid-Spenders</c:v>
                </c:pt>
                <c:pt idx="4">
                  <c:v>Occasional Low</c:v>
                </c:pt>
                <c:pt idx="5">
                  <c:v>Mid Infrequent</c:v>
                </c:pt>
                <c:pt idx="6">
                  <c:v>Budget Regulars</c:v>
                </c:pt>
              </c:strCache>
            </c:strRef>
          </c:cat>
          <c:val>
            <c:numRef>
              <c:f>'Q3'!$N$9:$N$16</c:f>
              <c:numCache>
                <c:formatCode>0.00</c:formatCode>
                <c:ptCount val="7"/>
                <c:pt idx="0">
                  <c:v>839720.062127752</c:v>
                </c:pt>
                <c:pt idx="1">
                  <c:v>155483.98984954329</c:v>
                </c:pt>
                <c:pt idx="2">
                  <c:v>123141.30987140843</c:v>
                </c:pt>
                <c:pt idx="3">
                  <c:v>58477.999964451788</c:v>
                </c:pt>
                <c:pt idx="4">
                  <c:v>52250.932497196634</c:v>
                </c:pt>
                <c:pt idx="5">
                  <c:v>21210.8039868778</c:v>
                </c:pt>
                <c:pt idx="6">
                  <c:v>15507.939989939483</c:v>
                </c:pt>
              </c:numCache>
            </c:numRef>
          </c:val>
          <c:extLst>
            <c:ext xmlns:c16="http://schemas.microsoft.com/office/drawing/2014/chart" uri="{C3380CC4-5D6E-409C-BE32-E72D297353CC}">
              <c16:uniqueId val="{00000001-1C51-425D-A70B-7856EF5C087E}"/>
            </c:ext>
          </c:extLst>
        </c:ser>
        <c:ser>
          <c:idx val="2"/>
          <c:order val="2"/>
          <c:tx>
            <c:strRef>
              <c:f>'Q3'!$O$8</c:f>
              <c:strCache>
                <c:ptCount val="1"/>
                <c:pt idx="0">
                  <c:v>Sum of OrderCount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'Q3'!$L$9:$L$16</c:f>
              <c:strCache>
                <c:ptCount val="7"/>
                <c:pt idx="0">
                  <c:v>Champions</c:v>
                </c:pt>
                <c:pt idx="1">
                  <c:v>Core</c:v>
                </c:pt>
                <c:pt idx="2">
                  <c:v>Loyal Big Spenders</c:v>
                </c:pt>
                <c:pt idx="3">
                  <c:v>Frequent Mid-Spenders</c:v>
                </c:pt>
                <c:pt idx="4">
                  <c:v>Occasional Low</c:v>
                </c:pt>
                <c:pt idx="5">
                  <c:v>Mid Infrequent</c:v>
                </c:pt>
                <c:pt idx="6">
                  <c:v>Budget Regulars</c:v>
                </c:pt>
              </c:strCache>
            </c:strRef>
          </c:cat>
          <c:val>
            <c:numRef>
              <c:f>'Q3'!$O$9:$O$16</c:f>
              <c:numCache>
                <c:formatCode>General</c:formatCode>
                <c:ptCount val="7"/>
                <c:pt idx="0">
                  <c:v>1127</c:v>
                </c:pt>
                <c:pt idx="1">
                  <c:v>397</c:v>
                </c:pt>
                <c:pt idx="2">
                  <c:v>157</c:v>
                </c:pt>
                <c:pt idx="3">
                  <c:v>146</c:v>
                </c:pt>
                <c:pt idx="4">
                  <c:v>202</c:v>
                </c:pt>
                <c:pt idx="5">
                  <c:v>46</c:v>
                </c:pt>
                <c:pt idx="6">
                  <c:v>80</c:v>
                </c:pt>
              </c:numCache>
            </c:numRef>
          </c:val>
          <c:extLst>
            <c:ext xmlns:c16="http://schemas.microsoft.com/office/drawing/2014/chart" uri="{C3380CC4-5D6E-409C-BE32-E72D297353CC}">
              <c16:uniqueId val="{00000002-1C51-425D-A70B-7856EF5C087E}"/>
            </c:ext>
          </c:extLst>
        </c:ser>
        <c:dLbls>
          <c:dLblPos val="outEnd"/>
          <c:showLegendKey val="0"/>
          <c:showVal val="1"/>
          <c:showCatName val="0"/>
          <c:showSerName val="0"/>
          <c:showPercent val="0"/>
          <c:showBubbleSize val="0"/>
        </c:dLbls>
        <c:gapWidth val="219"/>
        <c:overlap val="-27"/>
        <c:axId val="839165040"/>
        <c:axId val="839158800"/>
      </c:barChart>
      <c:catAx>
        <c:axId val="83916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158800"/>
        <c:crosses val="autoZero"/>
        <c:auto val="1"/>
        <c:lblAlgn val="ctr"/>
        <c:lblOffset val="100"/>
        <c:noMultiLvlLbl val="0"/>
      </c:catAx>
      <c:valAx>
        <c:axId val="83915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16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Contribution by Product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'Q4'!$F$4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8C-4526-8DA8-8473A1FCFE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8C-4526-8DA8-8473A1FCFE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8C-4526-8DA8-8473A1FCFE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8C-4526-8DA8-8473A1FCFE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8C-4526-8DA8-8473A1FCFEB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8C-4526-8DA8-8473A1FCFEB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E8C-4526-8DA8-8473A1FCFEB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E8C-4526-8DA8-8473A1FCFE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'Q4'!$E$5:$E$13</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'Q4'!$F$5:$F$13</c:f>
              <c:numCache>
                <c:formatCode>0.00%</c:formatCode>
                <c:ptCount val="8"/>
                <c:pt idx="0">
                  <c:v>0.21162083503462017</c:v>
                </c:pt>
                <c:pt idx="1">
                  <c:v>0.18526510865680898</c:v>
                </c:pt>
                <c:pt idx="2">
                  <c:v>0.13221531465057479</c:v>
                </c:pt>
                <c:pt idx="3">
                  <c:v>0.12879069043103233</c:v>
                </c:pt>
                <c:pt idx="4">
                  <c:v>0.10369920943146411</c:v>
                </c:pt>
                <c:pt idx="5">
                  <c:v>8.3779165859443824E-2</c:v>
                </c:pt>
                <c:pt idx="6">
                  <c:v>7.8989674362164947E-2</c:v>
                </c:pt>
                <c:pt idx="7">
                  <c:v>7.5640001573890794E-2</c:v>
                </c:pt>
              </c:numCache>
            </c:numRef>
          </c:val>
          <c:extLst>
            <c:ext xmlns:c16="http://schemas.microsoft.com/office/drawing/2014/chart" uri="{C3380CC4-5D6E-409C-BE32-E72D297353CC}">
              <c16:uniqueId val="{00000000-CDBA-410A-BDCE-B3376E1DA9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Analysis.xlsx]Q4!PivotTable4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'Q4'!$O$4</c:f>
              <c:strCache>
                <c:ptCount val="1"/>
                <c:pt idx="0">
                  <c:v>Total</c:v>
                </c:pt>
              </c:strCache>
            </c:strRef>
          </c:tx>
          <c:spPr>
            <a:solidFill>
              <a:schemeClr val="accent1"/>
            </a:solidFill>
            <a:ln>
              <a:noFill/>
            </a:ln>
            <a:effectLst/>
          </c:spPr>
          <c:invertIfNegative val="0"/>
          <c:cat>
            <c:strRef>
              <c:f>'Q4'!$N$5:$N$82</c:f>
              <c:strCache>
                <c:ptCount val="77"/>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pt idx="10">
                  <c:v>Mozzarella di Giovanni</c:v>
                </c:pt>
                <c:pt idx="11">
                  <c:v>Ipoh Coffee</c:v>
                </c:pt>
                <c:pt idx="12">
                  <c:v>Sir Rodney's Marmalade</c:v>
                </c:pt>
                <c:pt idx="13">
                  <c:v>Uncle Bob's Organic Dried Pears</c:v>
                </c:pt>
                <c:pt idx="14">
                  <c:v>Wimmers gute Semmelknödel</c:v>
                </c:pt>
                <c:pt idx="15">
                  <c:v>Gudbrandsdalsost</c:v>
                </c:pt>
                <c:pt idx="16">
                  <c:v>Ikura</c:v>
                </c:pt>
                <c:pt idx="17">
                  <c:v>Perth Pasties</c:v>
                </c:pt>
                <c:pt idx="18">
                  <c:v>Gumbär Gummibärchen</c:v>
                </c:pt>
                <c:pt idx="19">
                  <c:v>Fløtemysost</c:v>
                </c:pt>
                <c:pt idx="20">
                  <c:v>Boston Crab Meat</c:v>
                </c:pt>
                <c:pt idx="21">
                  <c:v>Pâté chinois</c:v>
                </c:pt>
                <c:pt idx="22">
                  <c:v>Pavlova</c:v>
                </c:pt>
                <c:pt idx="23">
                  <c:v>Vegie-spread</c:v>
                </c:pt>
                <c:pt idx="24">
                  <c:v>Chang</c:v>
                </c:pt>
                <c:pt idx="25">
                  <c:v>Lakkalikööri</c:v>
                </c:pt>
                <c:pt idx="26">
                  <c:v>Schoggi Schokolade</c:v>
                </c:pt>
                <c:pt idx="27">
                  <c:v>Gorgonzola Telino</c:v>
                </c:pt>
                <c:pt idx="28">
                  <c:v>Sirop d'érable</c:v>
                </c:pt>
                <c:pt idx="29">
                  <c:v>Louisiana Fiery Hot Pepper Sauce</c:v>
                </c:pt>
                <c:pt idx="30">
                  <c:v>Steeleye Stout</c:v>
                </c:pt>
                <c:pt idx="31">
                  <c:v>Inlagd Sill</c:v>
                </c:pt>
                <c:pt idx="32">
                  <c:v>Nord-Ost Matjeshering</c:v>
                </c:pt>
                <c:pt idx="33">
                  <c:v>Queso Cabrales</c:v>
                </c:pt>
                <c:pt idx="34">
                  <c:v>Chai</c:v>
                </c:pt>
                <c:pt idx="35">
                  <c:v>Northwoods Cranberry Sauce</c:v>
                </c:pt>
                <c:pt idx="36">
                  <c:v>Chartreuse verte</c:v>
                </c:pt>
                <c:pt idx="37">
                  <c:v>Queso Manchego La Pastora</c:v>
                </c:pt>
                <c:pt idx="38">
                  <c:v>Outback Lager</c:v>
                </c:pt>
                <c:pt idx="39">
                  <c:v>Gula Malacca</c:v>
                </c:pt>
                <c:pt idx="40">
                  <c:v>Maxilaku</c:v>
                </c:pt>
                <c:pt idx="41">
                  <c:v>Original Frankfurter grüne Soße</c:v>
                </c:pt>
                <c:pt idx="42">
                  <c:v>Sir Rodney's Scones</c:v>
                </c:pt>
                <c:pt idx="43">
                  <c:v>Scottish Longbreads</c:v>
                </c:pt>
                <c:pt idx="44">
                  <c:v>Jack's New England Clam Chowder</c:v>
                </c:pt>
                <c:pt idx="45">
                  <c:v>Singaporean Hokkien Fried Mee</c:v>
                </c:pt>
                <c:pt idx="46">
                  <c:v>Chef Anton's Cajun Seasoning</c:v>
                </c:pt>
                <c:pt idx="47">
                  <c:v>Mascarpone Fabioli</c:v>
                </c:pt>
                <c:pt idx="48">
                  <c:v>Rhönbräu Klosterbier</c:v>
                </c:pt>
                <c:pt idx="49">
                  <c:v>Tofu</c:v>
                </c:pt>
                <c:pt idx="50">
                  <c:v>Ravioli Angelo</c:v>
                </c:pt>
                <c:pt idx="51">
                  <c:v>Mishi Kobe Niku</c:v>
                </c:pt>
                <c:pt idx="52">
                  <c:v>Grandma's Boysenberry Spread</c:v>
                </c:pt>
                <c:pt idx="53">
                  <c:v>Gustaf's Knäckebröd</c:v>
                </c:pt>
                <c:pt idx="54">
                  <c:v>Sasquatch Ale</c:v>
                </c:pt>
                <c:pt idx="55">
                  <c:v>Spegesild</c:v>
                </c:pt>
                <c:pt idx="56">
                  <c:v>Escargots de Bourgogne</c:v>
                </c:pt>
                <c:pt idx="57">
                  <c:v>Teatime Chocolate Biscuits</c:v>
                </c:pt>
                <c:pt idx="58">
                  <c:v>Chef Anton's Gumbo Mix</c:v>
                </c:pt>
                <c:pt idx="59">
                  <c:v>Konbu</c:v>
                </c:pt>
                <c:pt idx="60">
                  <c:v>Tourtière</c:v>
                </c:pt>
                <c:pt idx="61">
                  <c:v>Tunnbröd</c:v>
                </c:pt>
                <c:pt idx="62">
                  <c:v>Guaraná Fantástica</c:v>
                </c:pt>
                <c:pt idx="63">
                  <c:v>Røgede sild</c:v>
                </c:pt>
                <c:pt idx="64">
                  <c:v>Röd Kaviar</c:v>
                </c:pt>
                <c:pt idx="65">
                  <c:v>Zaanse koeken</c:v>
                </c:pt>
                <c:pt idx="66">
                  <c:v>NuNuCa Nuß-Nougat-Creme</c:v>
                </c:pt>
                <c:pt idx="67">
                  <c:v>Valkoinen suklaa</c:v>
                </c:pt>
                <c:pt idx="68">
                  <c:v>Louisiana Hot Spiced Okra</c:v>
                </c:pt>
                <c:pt idx="69">
                  <c:v>Filo Mix</c:v>
                </c:pt>
                <c:pt idx="70">
                  <c:v>Aniseed Syrup</c:v>
                </c:pt>
                <c:pt idx="71">
                  <c:v>Gravad lax</c:v>
                </c:pt>
                <c:pt idx="72">
                  <c:v>Longlife Tofu</c:v>
                </c:pt>
                <c:pt idx="73">
                  <c:v>Laughing Lumberjack Lager</c:v>
                </c:pt>
                <c:pt idx="74">
                  <c:v>Genen Shouyu</c:v>
                </c:pt>
                <c:pt idx="75">
                  <c:v>Geitost</c:v>
                </c:pt>
                <c:pt idx="76">
                  <c:v>Chocolade</c:v>
                </c:pt>
              </c:strCache>
            </c:strRef>
          </c:cat>
          <c:val>
            <c:numRef>
              <c:f>'Q4'!$O$5:$O$82</c:f>
              <c:numCache>
                <c:formatCode>0.00%</c:formatCode>
                <c:ptCount val="77"/>
                <c:pt idx="0">
                  <c:v>0.11170604560746594</c:v>
                </c:pt>
                <c:pt idx="1">
                  <c:v>6.3492742882948983E-2</c:v>
                </c:pt>
                <c:pt idx="2">
                  <c:v>5.6214323968874984E-2</c:v>
                </c:pt>
                <c:pt idx="3">
                  <c:v>3.7316503192858633E-2</c:v>
                </c:pt>
                <c:pt idx="4">
                  <c:v>3.6992998490887961E-2</c:v>
                </c:pt>
                <c:pt idx="5">
                  <c:v>3.3649308118193347E-2</c:v>
                </c:pt>
                <c:pt idx="6">
                  <c:v>3.3038299860235557E-2</c:v>
                </c:pt>
                <c:pt idx="7">
                  <c:v>2.5832327228561908E-2</c:v>
                </c:pt>
                <c:pt idx="8">
                  <c:v>2.3046322810815228E-2</c:v>
                </c:pt>
                <c:pt idx="9">
                  <c:v>2.0300822644869661E-2</c:v>
                </c:pt>
                <c:pt idx="10">
                  <c:v>1.9671564958072273E-2</c:v>
                </c:pt>
                <c:pt idx="11">
                  <c:v>1.8586529761052607E-2</c:v>
                </c:pt>
                <c:pt idx="12">
                  <c:v>1.7825473277142311E-2</c:v>
                </c:pt>
                <c:pt idx="13">
                  <c:v>1.7415406241061093E-2</c:v>
                </c:pt>
                <c:pt idx="14">
                  <c:v>1.7347201963342756E-2</c:v>
                </c:pt>
                <c:pt idx="15">
                  <c:v>1.7334871748597568E-2</c:v>
                </c:pt>
                <c:pt idx="16">
                  <c:v>1.6485585991405663E-2</c:v>
                </c:pt>
                <c:pt idx="17">
                  <c:v>1.6253976248855807E-2</c:v>
                </c:pt>
                <c:pt idx="18">
                  <c:v>1.5681192644131297E-2</c:v>
                </c:pt>
                <c:pt idx="19">
                  <c:v>1.5445672704696519E-2</c:v>
                </c:pt>
                <c:pt idx="20">
                  <c:v>1.4149730201609308E-2</c:v>
                </c:pt>
                <c:pt idx="21">
                  <c:v>1.376717951212908E-2</c:v>
                </c:pt>
                <c:pt idx="22">
                  <c:v>1.3600782246993855E-2</c:v>
                </c:pt>
                <c:pt idx="23">
                  <c:v>1.31941750972158E-2</c:v>
                </c:pt>
                <c:pt idx="24">
                  <c:v>1.2921512039962512E-2</c:v>
                </c:pt>
                <c:pt idx="25">
                  <c:v>1.2451040184440827E-2</c:v>
                </c:pt>
                <c:pt idx="26">
                  <c:v>1.192918157139226E-2</c:v>
                </c:pt>
                <c:pt idx="27">
                  <c:v>1.1787768248349572E-2</c:v>
                </c:pt>
                <c:pt idx="28">
                  <c:v>1.1338820448617261E-2</c:v>
                </c:pt>
                <c:pt idx="29">
                  <c:v>1.0957470587355049E-2</c:v>
                </c:pt>
                <c:pt idx="30">
                  <c:v>1.0779013293823688E-2</c:v>
                </c:pt>
                <c:pt idx="31">
                  <c:v>1.0632433249369275E-2</c:v>
                </c:pt>
                <c:pt idx="32">
                  <c:v>1.0605365238303632E-2</c:v>
                </c:pt>
                <c:pt idx="33">
                  <c:v>1.0192637814706513E-2</c:v>
                </c:pt>
                <c:pt idx="34">
                  <c:v>1.0102836404481584E-2</c:v>
                </c:pt>
                <c:pt idx="35">
                  <c:v>1.0090117105593387E-2</c:v>
                </c:pt>
                <c:pt idx="36">
                  <c:v>9.7129148417947168E-3</c:v>
                </c:pt>
                <c:pt idx="37">
                  <c:v>9.6837789571365372E-3</c:v>
                </c:pt>
                <c:pt idx="38">
                  <c:v>8.4315916322432859E-3</c:v>
                </c:pt>
                <c:pt idx="39">
                  <c:v>7.8337806344052022E-3</c:v>
                </c:pt>
                <c:pt idx="40">
                  <c:v>7.3034056212314931E-3</c:v>
                </c:pt>
                <c:pt idx="41">
                  <c:v>7.2457579665810732E-3</c:v>
                </c:pt>
                <c:pt idx="42">
                  <c:v>7.1923290110650013E-3</c:v>
                </c:pt>
                <c:pt idx="43">
                  <c:v>6.8842217709161272E-3</c:v>
                </c:pt>
                <c:pt idx="44">
                  <c:v>6.857633696128412E-3</c:v>
                </c:pt>
                <c:pt idx="45">
                  <c:v>6.7744091904528101E-3</c:v>
                </c:pt>
                <c:pt idx="46">
                  <c:v>6.7688000586449727E-3</c:v>
                </c:pt>
                <c:pt idx="47">
                  <c:v>6.6394424188963132E-3</c:v>
                </c:pt>
                <c:pt idx="48">
                  <c:v>6.4603689108846578E-3</c:v>
                </c:pt>
                <c:pt idx="49">
                  <c:v>6.3134254578905797E-3</c:v>
                </c:pt>
                <c:pt idx="50">
                  <c:v>6.0527667327246329E-3</c:v>
                </c:pt>
                <c:pt idx="51">
                  <c:v>5.7090691562457418E-3</c:v>
                </c:pt>
                <c:pt idx="52">
                  <c:v>5.6383624947243969E-3</c:v>
                </c:pt>
                <c:pt idx="53">
                  <c:v>5.6267966229403476E-3</c:v>
                </c:pt>
                <c:pt idx="54">
                  <c:v>5.0169338919010525E-3</c:v>
                </c:pt>
                <c:pt idx="55">
                  <c:v>4.6476792148610934E-3</c:v>
                </c:pt>
                <c:pt idx="56">
                  <c:v>4.6466324402631518E-3</c:v>
                </c:pt>
                <c:pt idx="57">
                  <c:v>4.6315786365169025E-3</c:v>
                </c:pt>
                <c:pt idx="58">
                  <c:v>4.2243872680104103E-3</c:v>
                </c:pt>
                <c:pt idx="59">
                  <c:v>3.9188396880104658E-3</c:v>
                </c:pt>
                <c:pt idx="60">
                  <c:v>3.7353954022908012E-3</c:v>
                </c:pt>
                <c:pt idx="61">
                  <c:v>3.6354284281873697E-3</c:v>
                </c:pt>
                <c:pt idx="62">
                  <c:v>3.558531971213291E-3</c:v>
                </c:pt>
                <c:pt idx="63">
                  <c:v>3.4272387859816469E-3</c:v>
                </c:pt>
                <c:pt idx="64">
                  <c:v>3.157862205956615E-3</c:v>
                </c:pt>
                <c:pt idx="65">
                  <c:v>3.1269566797139893E-3</c:v>
                </c:pt>
                <c:pt idx="66">
                  <c:v>2.9265447702756138E-3</c:v>
                </c:pt>
                <c:pt idx="67">
                  <c:v>2.7158369438955972E-3</c:v>
                </c:pt>
                <c:pt idx="68">
                  <c:v>2.6726328036503623E-3</c:v>
                </c:pt>
                <c:pt idx="69">
                  <c:v>2.5540905180494945E-3</c:v>
                </c:pt>
                <c:pt idx="70">
                  <c:v>2.404816510290187E-3</c:v>
                </c:pt>
                <c:pt idx="71">
                  <c:v>2.1238859087595722E-3</c:v>
                </c:pt>
                <c:pt idx="72">
                  <c:v>1.9217201581080421E-3</c:v>
                </c:pt>
                <c:pt idx="73">
                  <c:v>1.8935164953559529E-3</c:v>
                </c:pt>
                <c:pt idx="74">
                  <c:v>1.4100448843556779E-3</c:v>
                </c:pt>
                <c:pt idx="75">
                  <c:v>1.302049346590675E-3</c:v>
                </c:pt>
                <c:pt idx="76">
                  <c:v>1.0813082844417076E-3</c:v>
                </c:pt>
              </c:numCache>
            </c:numRef>
          </c:val>
          <c:extLst>
            <c:ext xmlns:c16="http://schemas.microsoft.com/office/drawing/2014/chart" uri="{C3380CC4-5D6E-409C-BE32-E72D297353CC}">
              <c16:uniqueId val="{00000000-0D6A-41D9-B64D-C0C28464FD8B}"/>
            </c:ext>
          </c:extLst>
        </c:ser>
        <c:dLbls>
          <c:showLegendKey val="0"/>
          <c:showVal val="0"/>
          <c:showCatName val="0"/>
          <c:showSerName val="0"/>
          <c:showPercent val="0"/>
          <c:showBubbleSize val="0"/>
        </c:dLbls>
        <c:gapWidth val="182"/>
        <c:axId val="87750911"/>
        <c:axId val="87751391"/>
      </c:barChart>
      <c:catAx>
        <c:axId val="8775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51391"/>
        <c:crosses val="autoZero"/>
        <c:auto val="1"/>
        <c:lblAlgn val="ctr"/>
        <c:lblOffset val="100"/>
        <c:noMultiLvlLbl val="0"/>
      </c:catAx>
      <c:valAx>
        <c:axId val="8775139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50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Analysis.xlsx]Q5!Country × Category – % Revenue Share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'Q5'!$I$4:$I$5</c:f>
              <c:strCache>
                <c:ptCount val="1"/>
                <c:pt idx="0">
                  <c:v>Beverages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'Q5'!$H$6:$H$27</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'Q5'!$I$6:$I$27</c:f>
              <c:numCache>
                <c:formatCode>0.00%</c:formatCode>
                <c:ptCount val="21"/>
                <c:pt idx="0">
                  <c:v>0.23724605141749508</c:v>
                </c:pt>
                <c:pt idx="1">
                  <c:v>0.24643634988683463</c:v>
                </c:pt>
                <c:pt idx="2">
                  <c:v>0.18216094355639192</c:v>
                </c:pt>
                <c:pt idx="3">
                  <c:v>0.34784358100967355</c:v>
                </c:pt>
                <c:pt idx="4">
                  <c:v>0.15975587500590369</c:v>
                </c:pt>
                <c:pt idx="5">
                  <c:v>0.22463931099290405</c:v>
                </c:pt>
                <c:pt idx="6">
                  <c:v>0.22321247362608848</c:v>
                </c:pt>
                <c:pt idx="7">
                  <c:v>0.12338372676476071</c:v>
                </c:pt>
                <c:pt idx="8">
                  <c:v>0.36819729082272301</c:v>
                </c:pt>
                <c:pt idx="9">
                  <c:v>9.1210506990168777E-2</c:v>
                </c:pt>
                <c:pt idx="10">
                  <c:v>6.2931692247114104E-2</c:v>
                </c:pt>
                <c:pt idx="11">
                  <c:v>0.16049381438590055</c:v>
                </c:pt>
                <c:pt idx="12">
                  <c:v>6.7830376744343224E-2</c:v>
                </c:pt>
                <c:pt idx="13">
                  <c:v>0.11920040526219132</c:v>
                </c:pt>
                <c:pt idx="14">
                  <c:v>0.11602306798452584</c:v>
                </c:pt>
                <c:pt idx="15">
                  <c:v>7.5804083811557454E-2</c:v>
                </c:pt>
                <c:pt idx="16">
                  <c:v>6.3343702075217403E-2</c:v>
                </c:pt>
                <c:pt idx="17">
                  <c:v>0.33898624919708625</c:v>
                </c:pt>
                <c:pt idx="18">
                  <c:v>0.22145311672476012</c:v>
                </c:pt>
                <c:pt idx="19">
                  <c:v>0.234572969606025</c:v>
                </c:pt>
                <c:pt idx="20">
                  <c:v>0.48054540857693351</c:v>
                </c:pt>
              </c:numCache>
            </c:numRef>
          </c:val>
          <c:extLst>
            <c:ext xmlns:c16="http://schemas.microsoft.com/office/drawing/2014/chart" uri="{C3380CC4-5D6E-409C-BE32-E72D297353CC}">
              <c16:uniqueId val="{00000000-9F7C-48B8-A1FF-41EB9B1E6D19}"/>
            </c:ext>
          </c:extLst>
        </c:ser>
        <c:ser>
          <c:idx val="1"/>
          <c:order val="1"/>
          <c:tx>
            <c:strRef>
              <c:f>'Q5'!$J$4:$J$5</c:f>
              <c:strCache>
                <c:ptCount val="1"/>
                <c:pt idx="0">
                  <c:v>Condiments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'Q5'!$H$6:$H$27</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'Q5'!$J$6:$J$27</c:f>
              <c:numCache>
                <c:formatCode>0.00%</c:formatCode>
                <c:ptCount val="21"/>
                <c:pt idx="0">
                  <c:v>7.2677602259553289E-2</c:v>
                </c:pt>
                <c:pt idx="1">
                  <c:v>6.7583744218369893E-2</c:v>
                </c:pt>
                <c:pt idx="2">
                  <c:v>0.11903738730460026</c:v>
                </c:pt>
                <c:pt idx="3">
                  <c:v>0.10456561893660878</c:v>
                </c:pt>
                <c:pt idx="4">
                  <c:v>7.973105640175901E-2</c:v>
                </c:pt>
                <c:pt idx="5">
                  <c:v>9.4829219450282068E-2</c:v>
                </c:pt>
                <c:pt idx="6">
                  <c:v>8.6574692715717383E-2</c:v>
                </c:pt>
                <c:pt idx="7">
                  <c:v>7.4882599691273616E-2</c:v>
                </c:pt>
                <c:pt idx="8">
                  <c:v>0.13242543156755118</c:v>
                </c:pt>
                <c:pt idx="9">
                  <c:v>0.3214937202341715</c:v>
                </c:pt>
                <c:pt idx="10">
                  <c:v>6.9580464388637783E-2</c:v>
                </c:pt>
                <c:pt idx="11">
                  <c:v>7.2573703567982775E-2</c:v>
                </c:pt>
                <c:pt idx="12">
                  <c:v>6.4819427110865024E-2</c:v>
                </c:pt>
                <c:pt idx="13">
                  <c:v>3.4413454566750171E-2</c:v>
                </c:pt>
                <c:pt idx="14">
                  <c:v>9.9574416392511411E-2</c:v>
                </c:pt>
                <c:pt idx="15">
                  <c:v>9.3890269807375762E-2</c:v>
                </c:pt>
                <c:pt idx="16">
                  <c:v>8.8409086657677119E-2</c:v>
                </c:pt>
                <c:pt idx="17">
                  <c:v>5.238936221798101E-2</c:v>
                </c:pt>
                <c:pt idx="18">
                  <c:v>0.11171188924880836</c:v>
                </c:pt>
                <c:pt idx="19">
                  <c:v>0.17752233185634</c:v>
                </c:pt>
                <c:pt idx="20">
                  <c:v>4.0801025256532092E-2</c:v>
                </c:pt>
              </c:numCache>
            </c:numRef>
          </c:val>
          <c:extLst>
            <c:ext xmlns:c16="http://schemas.microsoft.com/office/drawing/2014/chart" uri="{C3380CC4-5D6E-409C-BE32-E72D297353CC}">
              <c16:uniqueId val="{00000001-9F7C-48B8-A1FF-41EB9B1E6D19}"/>
            </c:ext>
          </c:extLst>
        </c:ser>
        <c:ser>
          <c:idx val="2"/>
          <c:order val="2"/>
          <c:tx>
            <c:strRef>
              <c:f>'Q5'!$K$4:$K$5</c:f>
              <c:strCache>
                <c:ptCount val="1"/>
                <c:pt idx="0">
                  <c:v>Confections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'Q5'!$H$6:$H$27</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'Q5'!$K$6:$K$27</c:f>
              <c:numCache>
                <c:formatCode>0.00%</c:formatCode>
                <c:ptCount val="21"/>
                <c:pt idx="0">
                  <c:v>0.15580108822154651</c:v>
                </c:pt>
                <c:pt idx="1">
                  <c:v>0.14787137079177856</c:v>
                </c:pt>
                <c:pt idx="2">
                  <c:v>0.10573438780119085</c:v>
                </c:pt>
                <c:pt idx="3">
                  <c:v>0.1069536539676193</c:v>
                </c:pt>
                <c:pt idx="4">
                  <c:v>0.15752872117047401</c:v>
                </c:pt>
                <c:pt idx="5">
                  <c:v>0.17615803877139125</c:v>
                </c:pt>
                <c:pt idx="6">
                  <c:v>9.4864009891524256E-2</c:v>
                </c:pt>
                <c:pt idx="7">
                  <c:v>0.14978537868668682</c:v>
                </c:pt>
                <c:pt idx="8">
                  <c:v>7.9344117288428426E-2</c:v>
                </c:pt>
                <c:pt idx="9">
                  <c:v>8.3343775094275485E-2</c:v>
                </c:pt>
                <c:pt idx="10">
                  <c:v>3.3541080160116352E-2</c:v>
                </c:pt>
                <c:pt idx="11">
                  <c:v>0.22112674245018937</c:v>
                </c:pt>
                <c:pt idx="12">
                  <c:v>9.6787208671888322E-2</c:v>
                </c:pt>
                <c:pt idx="13">
                  <c:v>0.14488176147460011</c:v>
                </c:pt>
                <c:pt idx="14">
                  <c:v>5.4494797396232683E-2</c:v>
                </c:pt>
                <c:pt idx="15">
                  <c:v>9.6687463855153699E-2</c:v>
                </c:pt>
                <c:pt idx="16">
                  <c:v>0.16956396433643173</c:v>
                </c:pt>
                <c:pt idx="17">
                  <c:v>8.0473295874801537E-2</c:v>
                </c:pt>
                <c:pt idx="18">
                  <c:v>0.26297249695163255</c:v>
                </c:pt>
                <c:pt idx="19">
                  <c:v>0.22058636164158607</c:v>
                </c:pt>
                <c:pt idx="20">
                  <c:v>4.8847894126570361E-2</c:v>
                </c:pt>
              </c:numCache>
            </c:numRef>
          </c:val>
          <c:extLst>
            <c:ext xmlns:c16="http://schemas.microsoft.com/office/drawing/2014/chart" uri="{C3380CC4-5D6E-409C-BE32-E72D297353CC}">
              <c16:uniqueId val="{00000002-9F7C-48B8-A1FF-41EB9B1E6D19}"/>
            </c:ext>
          </c:extLst>
        </c:ser>
        <c:ser>
          <c:idx val="3"/>
          <c:order val="3"/>
          <c:tx>
            <c:strRef>
              <c:f>'Q5'!$L$4:$L$5</c:f>
              <c:strCache>
                <c:ptCount val="1"/>
                <c:pt idx="0">
                  <c:v>Dairy Products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'Q5'!$H$6:$H$27</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'Q5'!$L$6:$L$27</c:f>
              <c:numCache>
                <c:formatCode>0.00%</c:formatCode>
                <c:ptCount val="21"/>
                <c:pt idx="0">
                  <c:v>0.21556344965587992</c:v>
                </c:pt>
                <c:pt idx="1">
                  <c:v>0.15433395815329398</c:v>
                </c:pt>
                <c:pt idx="2">
                  <c:v>0.21957732150352666</c:v>
                </c:pt>
                <c:pt idx="3">
                  <c:v>0.14664798810228885</c:v>
                </c:pt>
                <c:pt idx="4">
                  <c:v>0.10890569922947956</c:v>
                </c:pt>
                <c:pt idx="5">
                  <c:v>0.19039604321355219</c:v>
                </c:pt>
                <c:pt idx="6">
                  <c:v>0.11705539246252049</c:v>
                </c:pt>
                <c:pt idx="7">
                  <c:v>0.24009047789509849</c:v>
                </c:pt>
                <c:pt idx="8">
                  <c:v>8.0961947838589551E-2</c:v>
                </c:pt>
                <c:pt idx="9">
                  <c:v>8.6974239176978593E-2</c:v>
                </c:pt>
                <c:pt idx="10">
                  <c:v>0.18027465238279264</c:v>
                </c:pt>
                <c:pt idx="11">
                  <c:v>0.25602474866485014</c:v>
                </c:pt>
                <c:pt idx="12">
                  <c:v>0.23628263567282251</c:v>
                </c:pt>
                <c:pt idx="13">
                  <c:v>0.31263260612727944</c:v>
                </c:pt>
                <c:pt idx="14">
                  <c:v>0.2954861502911808</c:v>
                </c:pt>
                <c:pt idx="15">
                  <c:v>3.5922416477601318E-2</c:v>
                </c:pt>
                <c:pt idx="16">
                  <c:v>0.25333549353192791</c:v>
                </c:pt>
                <c:pt idx="17">
                  <c:v>0.20023257068848152</c:v>
                </c:pt>
                <c:pt idx="18">
                  <c:v>0.14084073357884494</c:v>
                </c:pt>
                <c:pt idx="19">
                  <c:v>0.22933506986225741</c:v>
                </c:pt>
                <c:pt idx="20">
                  <c:v>0.1370495976565565</c:v>
                </c:pt>
              </c:numCache>
            </c:numRef>
          </c:val>
          <c:extLst>
            <c:ext xmlns:c16="http://schemas.microsoft.com/office/drawing/2014/chart" uri="{C3380CC4-5D6E-409C-BE32-E72D297353CC}">
              <c16:uniqueId val="{00000003-9F7C-48B8-A1FF-41EB9B1E6D19}"/>
            </c:ext>
          </c:extLst>
        </c:ser>
        <c:ser>
          <c:idx val="4"/>
          <c:order val="4"/>
          <c:tx>
            <c:strRef>
              <c:f>'Q5'!$M$4:$M$5</c:f>
              <c:strCache>
                <c:ptCount val="1"/>
                <c:pt idx="0">
                  <c:v>Grains/Cereals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'Q5'!$H$6:$H$27</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'Q5'!$M$6:$M$27</c:f>
              <c:numCache>
                <c:formatCode>0.00%</c:formatCode>
                <c:ptCount val="21"/>
                <c:pt idx="0">
                  <c:v>5.9230178725755069E-2</c:v>
                </c:pt>
                <c:pt idx="1">
                  <c:v>7.8549567746632076E-2</c:v>
                </c:pt>
                <c:pt idx="2">
                  <c:v>0.11349425275242822</c:v>
                </c:pt>
                <c:pt idx="3">
                  <c:v>5.7250461024241417E-2</c:v>
                </c:pt>
                <c:pt idx="4">
                  <c:v>7.2187574909745728E-2</c:v>
                </c:pt>
                <c:pt idx="5">
                  <c:v>0.11071834193323847</c:v>
                </c:pt>
                <c:pt idx="6">
                  <c:v>5.8647431679228638E-2</c:v>
                </c:pt>
                <c:pt idx="7">
                  <c:v>8.7717230632997648E-2</c:v>
                </c:pt>
                <c:pt idx="8">
                  <c:v>3.0540991176868388E-3</c:v>
                </c:pt>
                <c:pt idx="9">
                  <c:v>0.18866209989442015</c:v>
                </c:pt>
                <c:pt idx="10">
                  <c:v>2.8859598672706561E-2</c:v>
                </c:pt>
                <c:pt idx="11">
                  <c:v>9.5373653486467258E-2</c:v>
                </c:pt>
                <c:pt idx="12">
                  <c:v>0.15342985263558986</c:v>
                </c:pt>
                <c:pt idx="13">
                  <c:v>6.42133358530496E-2</c:v>
                </c:pt>
                <c:pt idx="14">
                  <c:v>0.13168490624893259</c:v>
                </c:pt>
                <c:pt idx="15">
                  <c:v>9.7983812669602738E-2</c:v>
                </c:pt>
                <c:pt idx="16">
                  <c:v>0.11055693491915584</c:v>
                </c:pt>
                <c:pt idx="17">
                  <c:v>2.3312195458606223E-2</c:v>
                </c:pt>
                <c:pt idx="18">
                  <c:v>4.8034880713379559E-2</c:v>
                </c:pt>
                <c:pt idx="19">
                  <c:v>0</c:v>
                </c:pt>
                <c:pt idx="20">
                  <c:v>0</c:v>
                </c:pt>
              </c:numCache>
            </c:numRef>
          </c:val>
          <c:extLst>
            <c:ext xmlns:c16="http://schemas.microsoft.com/office/drawing/2014/chart" uri="{C3380CC4-5D6E-409C-BE32-E72D297353CC}">
              <c16:uniqueId val="{00000004-9F7C-48B8-A1FF-41EB9B1E6D19}"/>
            </c:ext>
          </c:extLst>
        </c:ser>
        <c:ser>
          <c:idx val="5"/>
          <c:order val="5"/>
          <c:tx>
            <c:strRef>
              <c:f>'Q5'!$N$4:$N$5</c:f>
              <c:strCache>
                <c:ptCount val="1"/>
                <c:pt idx="0">
                  <c:v>Meat/Poultry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'Q5'!$H$6:$H$27</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'Q5'!$N$6:$N$27</c:f>
              <c:numCache>
                <c:formatCode>0.00%</c:formatCode>
                <c:ptCount val="21"/>
                <c:pt idx="0">
                  <c:v>9.3170782496001858E-2</c:v>
                </c:pt>
                <c:pt idx="1">
                  <c:v>0.16953438130847376</c:v>
                </c:pt>
                <c:pt idx="2">
                  <c:v>8.4540871014582908E-2</c:v>
                </c:pt>
                <c:pt idx="3">
                  <c:v>7.0732373872449739E-2</c:v>
                </c:pt>
                <c:pt idx="4">
                  <c:v>0.13411399921624489</c:v>
                </c:pt>
                <c:pt idx="5">
                  <c:v>7.504140246221383E-2</c:v>
                </c:pt>
                <c:pt idx="6">
                  <c:v>0.14050115294684992</c:v>
                </c:pt>
                <c:pt idx="7">
                  <c:v>0.10755119735342492</c:v>
                </c:pt>
                <c:pt idx="8">
                  <c:v>9.682795448305391E-2</c:v>
                </c:pt>
                <c:pt idx="9">
                  <c:v>0.11664554707018716</c:v>
                </c:pt>
                <c:pt idx="10">
                  <c:v>0.41845277617074295</c:v>
                </c:pt>
                <c:pt idx="11">
                  <c:v>6.3222739609674602E-2</c:v>
                </c:pt>
                <c:pt idx="12">
                  <c:v>0.21662934624702843</c:v>
                </c:pt>
                <c:pt idx="13">
                  <c:v>7.3423408144275254E-2</c:v>
                </c:pt>
                <c:pt idx="14">
                  <c:v>0.1776060965273755</c:v>
                </c:pt>
                <c:pt idx="15">
                  <c:v>0.38185361893322661</c:v>
                </c:pt>
                <c:pt idx="16">
                  <c:v>6.6993634495031915E-2</c:v>
                </c:pt>
                <c:pt idx="17">
                  <c:v>0.11995974485284429</c:v>
                </c:pt>
                <c:pt idx="18">
                  <c:v>0</c:v>
                </c:pt>
                <c:pt idx="19">
                  <c:v>6.3279491499030286E-3</c:v>
                </c:pt>
                <c:pt idx="20">
                  <c:v>2.8595590350731892E-2</c:v>
                </c:pt>
              </c:numCache>
            </c:numRef>
          </c:val>
          <c:extLst>
            <c:ext xmlns:c16="http://schemas.microsoft.com/office/drawing/2014/chart" uri="{C3380CC4-5D6E-409C-BE32-E72D297353CC}">
              <c16:uniqueId val="{00000005-9F7C-48B8-A1FF-41EB9B1E6D19}"/>
            </c:ext>
          </c:extLst>
        </c:ser>
        <c:ser>
          <c:idx val="6"/>
          <c:order val="6"/>
          <c:tx>
            <c:strRef>
              <c:f>'Q5'!$O$4:$O$5</c:f>
              <c:strCache>
                <c:ptCount val="1"/>
                <c:pt idx="0">
                  <c:v>Produce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'Q5'!$H$6:$H$27</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'Q5'!$O$6:$O$27</c:f>
              <c:numCache>
                <c:formatCode>0.00%</c:formatCode>
                <c:ptCount val="21"/>
                <c:pt idx="0">
                  <c:v>6.9536174674894244E-2</c:v>
                </c:pt>
                <c:pt idx="1">
                  <c:v>3.9971264811807093E-2</c:v>
                </c:pt>
                <c:pt idx="2">
                  <c:v>0.10250214098071755</c:v>
                </c:pt>
                <c:pt idx="3">
                  <c:v>4.5482204190492821E-2</c:v>
                </c:pt>
                <c:pt idx="4">
                  <c:v>0.10137389447772846</c:v>
                </c:pt>
                <c:pt idx="5">
                  <c:v>4.2074822661196665E-2</c:v>
                </c:pt>
                <c:pt idx="6">
                  <c:v>0.16477065661268142</c:v>
                </c:pt>
                <c:pt idx="7">
                  <c:v>0.13533021396336625</c:v>
                </c:pt>
                <c:pt idx="8">
                  <c:v>0.12108928922846796</c:v>
                </c:pt>
                <c:pt idx="9">
                  <c:v>5.6546330365694071E-2</c:v>
                </c:pt>
                <c:pt idx="10">
                  <c:v>6.8320658072479321E-2</c:v>
                </c:pt>
                <c:pt idx="11">
                  <c:v>9.5290874122002878E-2</c:v>
                </c:pt>
                <c:pt idx="12">
                  <c:v>6.7286875487474876E-2</c:v>
                </c:pt>
                <c:pt idx="13">
                  <c:v>9.7226524282982313E-2</c:v>
                </c:pt>
                <c:pt idx="14">
                  <c:v>5.8820277083224515E-2</c:v>
                </c:pt>
                <c:pt idx="15">
                  <c:v>0.11788780639708171</c:v>
                </c:pt>
                <c:pt idx="16">
                  <c:v>0.13866699471248065</c:v>
                </c:pt>
                <c:pt idx="17">
                  <c:v>0.10676540266649535</c:v>
                </c:pt>
                <c:pt idx="18">
                  <c:v>0.14028648495522902</c:v>
                </c:pt>
                <c:pt idx="19">
                  <c:v>8.6637693059075024E-2</c:v>
                </c:pt>
                <c:pt idx="20">
                  <c:v>0.10085176499306905</c:v>
                </c:pt>
              </c:numCache>
            </c:numRef>
          </c:val>
          <c:extLst>
            <c:ext xmlns:c16="http://schemas.microsoft.com/office/drawing/2014/chart" uri="{C3380CC4-5D6E-409C-BE32-E72D297353CC}">
              <c16:uniqueId val="{00000006-9F7C-48B8-A1FF-41EB9B1E6D19}"/>
            </c:ext>
          </c:extLst>
        </c:ser>
        <c:ser>
          <c:idx val="7"/>
          <c:order val="7"/>
          <c:tx>
            <c:strRef>
              <c:f>'Q5'!$P$4:$P$5</c:f>
              <c:strCache>
                <c:ptCount val="1"/>
                <c:pt idx="0">
                  <c:v>Seafood</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'Q5'!$H$6:$H$27</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'Q5'!$P$6:$P$27</c:f>
              <c:numCache>
                <c:formatCode>0.00%</c:formatCode>
                <c:ptCount val="21"/>
                <c:pt idx="0">
                  <c:v>9.6774672548874188E-2</c:v>
                </c:pt>
                <c:pt idx="1">
                  <c:v>9.5719363082810094E-2</c:v>
                </c:pt>
                <c:pt idx="2">
                  <c:v>7.2952695086561797E-2</c:v>
                </c:pt>
                <c:pt idx="3">
                  <c:v>0.12052411889662545</c:v>
                </c:pt>
                <c:pt idx="4">
                  <c:v>0.18640317958866467</c:v>
                </c:pt>
                <c:pt idx="5">
                  <c:v>8.6142820515221333E-2</c:v>
                </c:pt>
                <c:pt idx="6">
                  <c:v>0.11437419006538929</c:v>
                </c:pt>
                <c:pt idx="7">
                  <c:v>8.1259175012391605E-2</c:v>
                </c:pt>
                <c:pt idx="8">
                  <c:v>0.11809986965349906</c:v>
                </c:pt>
                <c:pt idx="9">
                  <c:v>5.512378117410429E-2</c:v>
                </c:pt>
                <c:pt idx="10">
                  <c:v>0.13803907790541015</c:v>
                </c:pt>
                <c:pt idx="11">
                  <c:v>3.5893723712932389E-2</c:v>
                </c:pt>
                <c:pt idx="12">
                  <c:v>9.6934277429987808E-2</c:v>
                </c:pt>
                <c:pt idx="13">
                  <c:v>0.15400850428887172</c:v>
                </c:pt>
                <c:pt idx="14">
                  <c:v>6.6310288076016799E-2</c:v>
                </c:pt>
                <c:pt idx="15">
                  <c:v>9.9970528048400731E-2</c:v>
                </c:pt>
                <c:pt idx="16">
                  <c:v>0.10913018927207754</c:v>
                </c:pt>
                <c:pt idx="17">
                  <c:v>7.7881179043703841E-2</c:v>
                </c:pt>
                <c:pt idx="18">
                  <c:v>7.4700397827345388E-2</c:v>
                </c:pt>
                <c:pt idx="19">
                  <c:v>4.5017624824813487E-2</c:v>
                </c:pt>
                <c:pt idx="20">
                  <c:v>0.16330871903960664</c:v>
                </c:pt>
              </c:numCache>
            </c:numRef>
          </c:val>
          <c:extLst>
            <c:ext xmlns:c16="http://schemas.microsoft.com/office/drawing/2014/chart" uri="{C3380CC4-5D6E-409C-BE32-E72D297353CC}">
              <c16:uniqueId val="{00000007-9F7C-48B8-A1FF-41EB9B1E6D19}"/>
            </c:ext>
          </c:extLst>
        </c:ser>
        <c:dLbls>
          <c:dLblPos val="ctr"/>
          <c:showLegendKey val="0"/>
          <c:showVal val="1"/>
          <c:showCatName val="0"/>
          <c:showSerName val="0"/>
          <c:showPercent val="0"/>
          <c:showBubbleSize val="0"/>
        </c:dLbls>
        <c:gapWidth val="150"/>
        <c:overlap val="100"/>
        <c:axId val="256343967"/>
        <c:axId val="256348287"/>
      </c:barChart>
      <c:catAx>
        <c:axId val="25634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348287"/>
        <c:crosses val="autoZero"/>
        <c:auto val="1"/>
        <c:lblAlgn val="ctr"/>
        <c:lblOffset val="100"/>
        <c:noMultiLvlLbl val="0"/>
      </c:catAx>
      <c:valAx>
        <c:axId val="256348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34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Analysis.xlsx]Q5!PivotTable7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'Q5'!$I$31:$I$32</c:f>
              <c:strCache>
                <c:ptCount val="1"/>
                <c:pt idx="0">
                  <c:v>Beverages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'Q5'!$H$33:$H$54</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'Q5'!$I$33:$I$54</c:f>
              <c:numCache>
                <c:formatCode>0.00%</c:formatCode>
                <c:ptCount val="21"/>
                <c:pt idx="0">
                  <c:v>0.20395897713569414</c:v>
                </c:pt>
                <c:pt idx="1">
                  <c:v>0.22593566357900366</c:v>
                </c:pt>
                <c:pt idx="2">
                  <c:v>8.7047666505219112E-2</c:v>
                </c:pt>
                <c:pt idx="3">
                  <c:v>0.13884980664743382</c:v>
                </c:pt>
                <c:pt idx="4">
                  <c:v>4.8521888639404653E-2</c:v>
                </c:pt>
                <c:pt idx="5">
                  <c:v>4.2095556105245506E-2</c:v>
                </c:pt>
                <c:pt idx="6">
                  <c:v>4.5410376850285095E-2</c:v>
                </c:pt>
                <c:pt idx="7">
                  <c:v>2.7162987406716247E-2</c:v>
                </c:pt>
                <c:pt idx="8">
                  <c:v>4.4894096790443719E-2</c:v>
                </c:pt>
                <c:pt idx="9">
                  <c:v>3.906399035525609E-3</c:v>
                </c:pt>
                <c:pt idx="10">
                  <c:v>1.174204416515616E-2</c:v>
                </c:pt>
                <c:pt idx="11">
                  <c:v>2.026623692295218E-2</c:v>
                </c:pt>
                <c:pt idx="12">
                  <c:v>8.0253093144545939E-3</c:v>
                </c:pt>
                <c:pt idx="13">
                  <c:v>2.5280531640600238E-2</c:v>
                </c:pt>
                <c:pt idx="14">
                  <c:v>8.1472909548271095E-3</c:v>
                </c:pt>
                <c:pt idx="15">
                  <c:v>5.0890703031618014E-3</c:v>
                </c:pt>
                <c:pt idx="16">
                  <c:v>3.7292223361505652E-3</c:v>
                </c:pt>
                <c:pt idx="17">
                  <c:v>2.9843036974380458E-2</c:v>
                </c:pt>
                <c:pt idx="18">
                  <c:v>6.7122567525564258E-3</c:v>
                </c:pt>
                <c:pt idx="19">
                  <c:v>3.0929392210750826E-3</c:v>
                </c:pt>
                <c:pt idx="20">
                  <c:v>1.0288642719713853E-2</c:v>
                </c:pt>
              </c:numCache>
            </c:numRef>
          </c:val>
          <c:extLst>
            <c:ext xmlns:c16="http://schemas.microsoft.com/office/drawing/2014/chart" uri="{C3380CC4-5D6E-409C-BE32-E72D297353CC}">
              <c16:uniqueId val="{00000000-5B39-4AA9-A9E5-A89A4BE5BA36}"/>
            </c:ext>
          </c:extLst>
        </c:ser>
        <c:ser>
          <c:idx val="1"/>
          <c:order val="1"/>
          <c:tx>
            <c:strRef>
              <c:f>'Q5'!$J$31:$J$32</c:f>
              <c:strCache>
                <c:ptCount val="1"/>
                <c:pt idx="0">
                  <c:v>Condiments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'Q5'!$H$33:$H$54</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'Q5'!$J$33:$J$54</c:f>
              <c:numCache>
                <c:formatCode>0.00%</c:formatCode>
                <c:ptCount val="21"/>
                <c:pt idx="0">
                  <c:v>0.15782173550550682</c:v>
                </c:pt>
                <c:pt idx="1">
                  <c:v>0.15651092625506866</c:v>
                </c:pt>
                <c:pt idx="2">
                  <c:v>0.1436837467055318</c:v>
                </c:pt>
                <c:pt idx="3">
                  <c:v>0.10543203521341486</c:v>
                </c:pt>
                <c:pt idx="4">
                  <c:v>6.116891378956809E-2</c:v>
                </c:pt>
                <c:pt idx="5">
                  <c:v>4.4886429457254767E-2</c:v>
                </c:pt>
                <c:pt idx="6">
                  <c:v>4.4488728756665021E-2</c:v>
                </c:pt>
                <c:pt idx="7">
                  <c:v>4.1641172880895319E-2</c:v>
                </c:pt>
                <c:pt idx="8">
                  <c:v>4.0785185184486684E-2</c:v>
                </c:pt>
                <c:pt idx="9">
                  <c:v>3.4779763158977926E-2</c:v>
                </c:pt>
                <c:pt idx="10">
                  <c:v>3.2793216334046339E-2</c:v>
                </c:pt>
                <c:pt idx="11">
                  <c:v>2.3148161026774101E-2</c:v>
                </c:pt>
                <c:pt idx="12">
                  <c:v>1.9371583858245611E-2</c:v>
                </c:pt>
                <c:pt idx="13">
                  <c:v>1.8435678830775973E-2</c:v>
                </c:pt>
                <c:pt idx="14">
                  <c:v>1.7661965908822484E-2</c:v>
                </c:pt>
                <c:pt idx="15">
                  <c:v>1.5921677620841724E-2</c:v>
                </c:pt>
                <c:pt idx="16">
                  <c:v>1.3147226064723986E-2</c:v>
                </c:pt>
                <c:pt idx="17">
                  <c:v>1.165001376511198E-2</c:v>
                </c:pt>
                <c:pt idx="18">
                  <c:v>8.5528046339038936E-3</c:v>
                </c:pt>
                <c:pt idx="19">
                  <c:v>5.9124680324782151E-3</c:v>
                </c:pt>
                <c:pt idx="20">
                  <c:v>2.2065670169057455E-3</c:v>
                </c:pt>
              </c:numCache>
            </c:numRef>
          </c:val>
          <c:extLst>
            <c:ext xmlns:c16="http://schemas.microsoft.com/office/drawing/2014/chart" uri="{C3380CC4-5D6E-409C-BE32-E72D297353CC}">
              <c16:uniqueId val="{00000001-5B39-4AA9-A9E5-A89A4BE5BA36}"/>
            </c:ext>
          </c:extLst>
        </c:ser>
        <c:ser>
          <c:idx val="2"/>
          <c:order val="2"/>
          <c:tx>
            <c:strRef>
              <c:f>'Q5'!$K$31:$K$32</c:f>
              <c:strCache>
                <c:ptCount val="1"/>
                <c:pt idx="0">
                  <c:v>Confections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'Q5'!$H$33:$H$54</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'Q5'!$K$33:$K$54</c:f>
              <c:numCache>
                <c:formatCode>0.00%</c:formatCode>
                <c:ptCount val="21"/>
                <c:pt idx="0">
                  <c:v>0.21438331389636747</c:v>
                </c:pt>
                <c:pt idx="1">
                  <c:v>0.21699053028633816</c:v>
                </c:pt>
                <c:pt idx="2">
                  <c:v>8.0871366623102167E-2</c:v>
                </c:pt>
                <c:pt idx="3">
                  <c:v>6.8333485453048112E-2</c:v>
                </c:pt>
                <c:pt idx="4">
                  <c:v>7.6580335865392132E-2</c:v>
                </c:pt>
                <c:pt idx="5">
                  <c:v>5.2835962116365154E-2</c:v>
                </c:pt>
                <c:pt idx="6">
                  <c:v>3.0889777838990815E-2</c:v>
                </c:pt>
                <c:pt idx="7">
                  <c:v>5.2779555827362698E-2</c:v>
                </c:pt>
                <c:pt idx="8">
                  <c:v>1.5484601874821957E-2</c:v>
                </c:pt>
                <c:pt idx="9">
                  <c:v>5.7132280963669178E-3</c:v>
                </c:pt>
                <c:pt idx="10">
                  <c:v>1.0016776987070621E-2</c:v>
                </c:pt>
                <c:pt idx="11">
                  <c:v>4.4692304141634762E-2</c:v>
                </c:pt>
                <c:pt idx="12">
                  <c:v>1.8328721690981667E-2</c:v>
                </c:pt>
                <c:pt idx="13">
                  <c:v>4.9181169202584474E-2</c:v>
                </c:pt>
                <c:pt idx="14">
                  <c:v>6.1249223031751392E-3</c:v>
                </c:pt>
                <c:pt idx="15">
                  <c:v>1.0389452860490487E-2</c:v>
                </c:pt>
                <c:pt idx="16">
                  <c:v>1.5978097151168706E-2</c:v>
                </c:pt>
                <c:pt idx="17">
                  <c:v>1.1339381971707524E-2</c:v>
                </c:pt>
                <c:pt idx="18">
                  <c:v>1.2757740217071595E-2</c:v>
                </c:pt>
                <c:pt idx="19">
                  <c:v>4.6553114154468077E-3</c:v>
                </c:pt>
                <c:pt idx="20">
                  <c:v>1.6739641805126725E-3</c:v>
                </c:pt>
              </c:numCache>
            </c:numRef>
          </c:val>
          <c:extLst>
            <c:ext xmlns:c16="http://schemas.microsoft.com/office/drawing/2014/chart" uri="{C3380CC4-5D6E-409C-BE32-E72D297353CC}">
              <c16:uniqueId val="{00000002-5B39-4AA9-A9E5-A89A4BE5BA36}"/>
            </c:ext>
          </c:extLst>
        </c:ser>
        <c:ser>
          <c:idx val="3"/>
          <c:order val="3"/>
          <c:tx>
            <c:strRef>
              <c:f>'Q5'!$L$31:$L$32</c:f>
              <c:strCache>
                <c:ptCount val="1"/>
                <c:pt idx="0">
                  <c:v>Dairy Products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'Q5'!$H$33:$H$54</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'Q5'!$L$33:$L$54</c:f>
              <c:numCache>
                <c:formatCode>0.00%</c:formatCode>
                <c:ptCount val="21"/>
                <c:pt idx="0">
                  <c:v>0.21168191000974662</c:v>
                </c:pt>
                <c:pt idx="1">
                  <c:v>0.16162416873318028</c:v>
                </c:pt>
                <c:pt idx="2">
                  <c:v>0.11985444290142201</c:v>
                </c:pt>
                <c:pt idx="3">
                  <c:v>6.6865513367740367E-2</c:v>
                </c:pt>
                <c:pt idx="4">
                  <c:v>3.7782984012628855E-2</c:v>
                </c:pt>
                <c:pt idx="5">
                  <c:v>4.0754277633635129E-2</c:v>
                </c:pt>
                <c:pt idx="6">
                  <c:v>2.7201500371299765E-2</c:v>
                </c:pt>
                <c:pt idx="7">
                  <c:v>6.0375309875767828E-2</c:v>
                </c:pt>
                <c:pt idx="8">
                  <c:v>1.1275982321828509E-2</c:v>
                </c:pt>
                <c:pt idx="9">
                  <c:v>4.2548784785086738E-3</c:v>
                </c:pt>
                <c:pt idx="10">
                  <c:v>3.8421450318696926E-2</c:v>
                </c:pt>
                <c:pt idx="11">
                  <c:v>3.6928490302550729E-2</c:v>
                </c:pt>
                <c:pt idx="12">
                  <c:v>3.1932590068577182E-2</c:v>
                </c:pt>
                <c:pt idx="13">
                  <c:v>7.5736900881352168E-2</c:v>
                </c:pt>
                <c:pt idx="14">
                  <c:v>2.3701225315878781E-2</c:v>
                </c:pt>
                <c:pt idx="15">
                  <c:v>2.7547118632156777E-3</c:v>
                </c:pt>
                <c:pt idx="16">
                  <c:v>1.7036315097844403E-2</c:v>
                </c:pt>
                <c:pt idx="17">
                  <c:v>2.013540858656054E-2</c:v>
                </c:pt>
                <c:pt idx="18">
                  <c:v>4.8761811386797641E-3</c:v>
                </c:pt>
                <c:pt idx="19">
                  <c:v>3.4540504786450452E-3</c:v>
                </c:pt>
                <c:pt idx="20">
                  <c:v>3.3517082422407475E-3</c:v>
                </c:pt>
              </c:numCache>
            </c:numRef>
          </c:val>
          <c:extLst>
            <c:ext xmlns:c16="http://schemas.microsoft.com/office/drawing/2014/chart" uri="{C3380CC4-5D6E-409C-BE32-E72D297353CC}">
              <c16:uniqueId val="{00000003-5B39-4AA9-A9E5-A89A4BE5BA36}"/>
            </c:ext>
          </c:extLst>
        </c:ser>
        <c:ser>
          <c:idx val="4"/>
          <c:order val="4"/>
          <c:tx>
            <c:strRef>
              <c:f>'Q5'!$M$31:$M$32</c:f>
              <c:strCache>
                <c:ptCount val="1"/>
                <c:pt idx="0">
                  <c:v>Grains/Cereals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'Q5'!$H$33:$H$54</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'Q5'!$M$33:$M$54</c:f>
              <c:numCache>
                <c:formatCode>0.00%</c:formatCode>
                <c:ptCount val="21"/>
                <c:pt idx="0">
                  <c:v>0.14246027223209876</c:v>
                </c:pt>
                <c:pt idx="1">
                  <c:v>0.20147943088688952</c:v>
                </c:pt>
                <c:pt idx="2">
                  <c:v>0.15173390349611146</c:v>
                </c:pt>
                <c:pt idx="3">
                  <c:v>6.3936251226733826E-2</c:v>
                </c:pt>
                <c:pt idx="4">
                  <c:v>6.1340908696274864E-2</c:v>
                </c:pt>
                <c:pt idx="5">
                  <c:v>5.8046623262124335E-2</c:v>
                </c:pt>
                <c:pt idx="6">
                  <c:v>3.3380476990409504E-2</c:v>
                </c:pt>
                <c:pt idx="7">
                  <c:v>5.4027074898620242E-2</c:v>
                </c:pt>
                <c:pt idx="8">
                  <c:v>1.0418343491218236E-3</c:v>
                </c:pt>
                <c:pt idx="9">
                  <c:v>2.2605977596383706E-2</c:v>
                </c:pt>
                <c:pt idx="10">
                  <c:v>1.5065081355120987E-2</c:v>
                </c:pt>
                <c:pt idx="11">
                  <c:v>3.3693810629243141E-2</c:v>
                </c:pt>
                <c:pt idx="12">
                  <c:v>5.0787205073080502E-2</c:v>
                </c:pt>
                <c:pt idx="13">
                  <c:v>3.810137048216955E-2</c:v>
                </c:pt>
                <c:pt idx="14">
                  <c:v>2.5870914113030146E-2</c:v>
                </c:pt>
                <c:pt idx="15">
                  <c:v>1.8403781832576176E-2</c:v>
                </c:pt>
                <c:pt idx="16">
                  <c:v>1.8209906643547866E-2</c:v>
                </c:pt>
                <c:pt idx="17">
                  <c:v>5.7418389316262908E-3</c:v>
                </c:pt>
                <c:pt idx="18">
                  <c:v>4.0733373048372047E-3</c:v>
                </c:pt>
                <c:pt idx="19">
                  <c:v>0</c:v>
                </c:pt>
                <c:pt idx="20">
                  <c:v>0</c:v>
                </c:pt>
              </c:numCache>
            </c:numRef>
          </c:val>
          <c:extLst>
            <c:ext xmlns:c16="http://schemas.microsoft.com/office/drawing/2014/chart" uri="{C3380CC4-5D6E-409C-BE32-E72D297353CC}">
              <c16:uniqueId val="{00000004-5B39-4AA9-A9E5-A89A4BE5BA36}"/>
            </c:ext>
          </c:extLst>
        </c:ser>
        <c:ser>
          <c:idx val="5"/>
          <c:order val="5"/>
          <c:tx>
            <c:strRef>
              <c:f>'Q5'!$N$31:$N$32</c:f>
              <c:strCache>
                <c:ptCount val="1"/>
                <c:pt idx="0">
                  <c:v>Meat/Poultry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'Q5'!$H$33:$H$54</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'Q5'!$N$33:$N$54</c:f>
              <c:numCache>
                <c:formatCode>0.00%</c:formatCode>
                <c:ptCount val="21"/>
                <c:pt idx="0">
                  <c:v>0.13161261783847511</c:v>
                </c:pt>
                <c:pt idx="1">
                  <c:v>0.25539462885764458</c:v>
                </c:pt>
                <c:pt idx="2">
                  <c:v>6.6380808333227445E-2</c:v>
                </c:pt>
                <c:pt idx="3">
                  <c:v>4.6393108425105335E-2</c:v>
                </c:pt>
                <c:pt idx="4">
                  <c:v>6.6931248164151372E-2</c:v>
                </c:pt>
                <c:pt idx="5">
                  <c:v>2.3106032887470263E-2</c:v>
                </c:pt>
                <c:pt idx="6">
                  <c:v>4.6966747527660467E-2</c:v>
                </c:pt>
                <c:pt idx="7">
                  <c:v>3.8905307342211551E-2</c:v>
                </c:pt>
                <c:pt idx="8">
                  <c:v>1.939917941133713E-2</c:v>
                </c:pt>
                <c:pt idx="9">
                  <c:v>8.2086899251387659E-3</c:v>
                </c:pt>
                <c:pt idx="10">
                  <c:v>0.12829056127113656</c:v>
                </c:pt>
                <c:pt idx="11">
                  <c:v>1.3117832465184017E-2</c:v>
                </c:pt>
                <c:pt idx="12">
                  <c:v>4.2114222987920877E-2</c:v>
                </c:pt>
                <c:pt idx="13">
                  <c:v>2.5586858224806889E-2</c:v>
                </c:pt>
                <c:pt idx="14">
                  <c:v>2.0492771729266994E-2</c:v>
                </c:pt>
                <c:pt idx="15">
                  <c:v>4.2122749425670049E-2</c:v>
                </c:pt>
                <c:pt idx="16">
                  <c:v>6.4807061021589498E-3</c:v>
                </c:pt>
                <c:pt idx="17">
                  <c:v>1.7352834351535687E-2</c:v>
                </c:pt>
                <c:pt idx="18">
                  <c:v>0</c:v>
                </c:pt>
                <c:pt idx="19">
                  <c:v>1.3709775805324423E-4</c:v>
                </c:pt>
                <c:pt idx="20">
                  <c:v>1.0059969718448345E-3</c:v>
                </c:pt>
              </c:numCache>
            </c:numRef>
          </c:val>
          <c:extLst>
            <c:ext xmlns:c16="http://schemas.microsoft.com/office/drawing/2014/chart" uri="{C3380CC4-5D6E-409C-BE32-E72D297353CC}">
              <c16:uniqueId val="{00000005-5B39-4AA9-A9E5-A89A4BE5BA36}"/>
            </c:ext>
          </c:extLst>
        </c:ser>
        <c:ser>
          <c:idx val="6"/>
          <c:order val="6"/>
          <c:tx>
            <c:strRef>
              <c:f>'Q5'!$O$31:$O$32</c:f>
              <c:strCache>
                <c:ptCount val="1"/>
                <c:pt idx="0">
                  <c:v>Produce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'Q5'!$H$33:$H$54</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'Q5'!$O$33:$O$54</c:f>
              <c:numCache>
                <c:formatCode>0.00%</c:formatCode>
                <c:ptCount val="21"/>
                <c:pt idx="0">
                  <c:v>0.16015582102760245</c:v>
                </c:pt>
                <c:pt idx="1">
                  <c:v>9.8178414111455961E-2</c:v>
                </c:pt>
                <c:pt idx="2">
                  <c:v>0.13122691018955121</c:v>
                </c:pt>
                <c:pt idx="3">
                  <c:v>4.8639700241777266E-2</c:v>
                </c:pt>
                <c:pt idx="4">
                  <c:v>8.2488819776009456E-2</c:v>
                </c:pt>
                <c:pt idx="5">
                  <c:v>2.1123257206261202E-2</c:v>
                </c:pt>
                <c:pt idx="6">
                  <c:v>8.9805848061771124E-2</c:v>
                </c:pt>
                <c:pt idx="7">
                  <c:v>7.9818307983090989E-2</c:v>
                </c:pt>
                <c:pt idx="8">
                  <c:v>3.9555099396326905E-2</c:v>
                </c:pt>
                <c:pt idx="9">
                  <c:v>6.4882004805140933E-3</c:v>
                </c:pt>
                <c:pt idx="10">
                  <c:v>3.4151866217770777E-2</c:v>
                </c:pt>
                <c:pt idx="11">
                  <c:v>3.2236970940919082E-2</c:v>
                </c:pt>
                <c:pt idx="12">
                  <c:v>2.132828882213637E-2</c:v>
                </c:pt>
                <c:pt idx="13">
                  <c:v>5.5243518550560484E-2</c:v>
                </c:pt>
                <c:pt idx="14">
                  <c:v>1.1065831351194351E-2</c:v>
                </c:pt>
                <c:pt idx="15">
                  <c:v>2.1203269544163707E-2</c:v>
                </c:pt>
                <c:pt idx="16">
                  <c:v>2.1871372565649621E-2</c:v>
                </c:pt>
                <c:pt idx="17">
                  <c:v>2.5181382969253856E-2</c:v>
                </c:pt>
                <c:pt idx="18">
                  <c:v>1.1391756608869087E-2</c:v>
                </c:pt>
                <c:pt idx="19">
                  <c:v>3.0604719247707994E-3</c:v>
                </c:pt>
                <c:pt idx="20">
                  <c:v>5.7848920303510791E-3</c:v>
                </c:pt>
              </c:numCache>
            </c:numRef>
          </c:val>
          <c:extLst>
            <c:ext xmlns:c16="http://schemas.microsoft.com/office/drawing/2014/chart" uri="{C3380CC4-5D6E-409C-BE32-E72D297353CC}">
              <c16:uniqueId val="{00000006-5B39-4AA9-A9E5-A89A4BE5BA36}"/>
            </c:ext>
          </c:extLst>
        </c:ser>
        <c:ser>
          <c:idx val="7"/>
          <c:order val="7"/>
          <c:tx>
            <c:strRef>
              <c:f>'Q5'!$P$31:$P$32</c:f>
              <c:strCache>
                <c:ptCount val="1"/>
                <c:pt idx="0">
                  <c:v>Seafood</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'Q5'!$H$33:$H$54</c:f>
              <c:strCache>
                <c:ptCount val="21"/>
                <c:pt idx="0">
                  <c:v>Germany</c:v>
                </c:pt>
                <c:pt idx="1">
                  <c:v>USA</c:v>
                </c:pt>
                <c:pt idx="2">
                  <c:v>Austria</c:v>
                </c:pt>
                <c:pt idx="3">
                  <c:v>Brazil</c:v>
                </c:pt>
                <c:pt idx="4">
                  <c:v>France</c:v>
                </c:pt>
                <c:pt idx="5">
                  <c:v>Canada</c:v>
                </c:pt>
                <c:pt idx="6">
                  <c:v>Sweden</c:v>
                </c:pt>
                <c:pt idx="7">
                  <c:v>UK</c:v>
                </c:pt>
                <c:pt idx="8">
                  <c:v>Denmark</c:v>
                </c:pt>
                <c:pt idx="9">
                  <c:v>Portugal</c:v>
                </c:pt>
                <c:pt idx="10">
                  <c:v>Ireland</c:v>
                </c:pt>
                <c:pt idx="11">
                  <c:v>Belgium</c:v>
                </c:pt>
                <c:pt idx="12">
                  <c:v>Switzerland</c:v>
                </c:pt>
                <c:pt idx="13">
                  <c:v>Venezuela</c:v>
                </c:pt>
                <c:pt idx="14">
                  <c:v>Finland</c:v>
                </c:pt>
                <c:pt idx="15">
                  <c:v>Spain</c:v>
                </c:pt>
                <c:pt idx="16">
                  <c:v>Italy</c:v>
                </c:pt>
                <c:pt idx="17">
                  <c:v>Mexico</c:v>
                </c:pt>
                <c:pt idx="18">
                  <c:v>Argentina</c:v>
                </c:pt>
                <c:pt idx="19">
                  <c:v>Poland</c:v>
                </c:pt>
                <c:pt idx="20">
                  <c:v>Norway</c:v>
                </c:pt>
              </c:strCache>
            </c:strRef>
          </c:cat>
          <c:val>
            <c:numRef>
              <c:f>'Q5'!$P$33:$P$54</c:f>
              <c:numCache>
                <c:formatCode>0.00%</c:formatCode>
                <c:ptCount val="21"/>
                <c:pt idx="0">
                  <c:v>0.16978077865227106</c:v>
                </c:pt>
                <c:pt idx="1">
                  <c:v>0.17908647979004547</c:v>
                </c:pt>
                <c:pt idx="2">
                  <c:v>7.1142018823269051E-2</c:v>
                </c:pt>
                <c:pt idx="3">
                  <c:v>9.8178915237961129E-2</c:v>
                </c:pt>
                <c:pt idx="4">
                  <c:v>0.11553595349901567</c:v>
                </c:pt>
                <c:pt idx="5">
                  <c:v>3.2942196883535856E-2</c:v>
                </c:pt>
                <c:pt idx="6">
                  <c:v>4.7484039284486856E-2</c:v>
                </c:pt>
                <c:pt idx="7">
                  <c:v>3.6506906668060835E-2</c:v>
                </c:pt>
                <c:pt idx="8">
                  <c:v>2.9386038715204434E-2</c:v>
                </c:pt>
                <c:pt idx="9">
                  <c:v>4.8178548604081994E-3</c:v>
                </c:pt>
                <c:pt idx="10">
                  <c:v>5.2560480543692341E-2</c:v>
                </c:pt>
                <c:pt idx="11">
                  <c:v>9.2494585484212428E-3</c:v>
                </c:pt>
                <c:pt idx="12">
                  <c:v>2.340442126175574E-2</c:v>
                </c:pt>
                <c:pt idx="13">
                  <c:v>6.6655524805924529E-2</c:v>
                </c:pt>
                <c:pt idx="14">
                  <c:v>9.5023883102263555E-3</c:v>
                </c:pt>
                <c:pt idx="15">
                  <c:v>1.3696222785409959E-2</c:v>
                </c:pt>
                <c:pt idx="16">
                  <c:v>1.3111208435740845E-2</c:v>
                </c:pt>
                <c:pt idx="17">
                  <c:v>1.3991891582267076E-2</c:v>
                </c:pt>
                <c:pt idx="18">
                  <c:v>4.6205391727349348E-3</c:v>
                </c:pt>
                <c:pt idx="19">
                  <c:v>1.2113202447895377E-3</c:v>
                </c:pt>
                <c:pt idx="20">
                  <c:v>7.1353618947791264E-3</c:v>
                </c:pt>
              </c:numCache>
            </c:numRef>
          </c:val>
          <c:extLst>
            <c:ext xmlns:c16="http://schemas.microsoft.com/office/drawing/2014/chart" uri="{C3380CC4-5D6E-409C-BE32-E72D297353CC}">
              <c16:uniqueId val="{00000007-5B39-4AA9-A9E5-A89A4BE5BA36}"/>
            </c:ext>
          </c:extLst>
        </c:ser>
        <c:dLbls>
          <c:dLblPos val="ctr"/>
          <c:showLegendKey val="0"/>
          <c:showVal val="1"/>
          <c:showCatName val="0"/>
          <c:showSerName val="0"/>
          <c:showPercent val="0"/>
          <c:showBubbleSize val="0"/>
        </c:dLbls>
        <c:gapWidth val="150"/>
        <c:overlap val="100"/>
        <c:axId val="256350687"/>
        <c:axId val="256351647"/>
      </c:barChart>
      <c:catAx>
        <c:axId val="25635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351647"/>
        <c:crosses val="autoZero"/>
        <c:auto val="1"/>
        <c:lblAlgn val="ctr"/>
        <c:lblOffset val="100"/>
        <c:noMultiLvlLbl val="0"/>
      </c:catAx>
      <c:valAx>
        <c:axId val="2563516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35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Analysis.xlsx]Q6!PivotTable2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per month by Segment</a:t>
            </a:r>
            <a:endParaRPr lang="en-IN"/>
          </a:p>
        </c:rich>
      </c:tx>
      <c:layout>
        <c:manualLayout>
          <c:xMode val="edge"/>
          <c:yMode val="edge"/>
          <c:x val="0.2564374453193351"/>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'Q6'!$AA$4:$AA$5</c:f>
              <c:strCache>
                <c:ptCount val="1"/>
                <c:pt idx="0">
                  <c:v>New</c:v>
                </c:pt>
              </c:strCache>
            </c:strRef>
          </c:tx>
          <c:spPr>
            <a:ln w="28575" cap="rnd">
              <a:solidFill>
                <a:schemeClr val="accent1"/>
              </a:solidFill>
              <a:round/>
            </a:ln>
            <a:effectLst/>
          </c:spPr>
          <c:marker>
            <c:symbol val="none"/>
          </c:marker>
          <c:cat>
            <c:strRef>
              <c:f>'Q6'!$Y$6:$Z$9</c:f>
              <c:strCache>
                <c:ptCount val="3"/>
                <c:pt idx="0">
                  <c:v>1994</c:v>
                </c:pt>
                <c:pt idx="1">
                  <c:v>1995</c:v>
                </c:pt>
                <c:pt idx="2">
                  <c:v>1996</c:v>
                </c:pt>
              </c:strCache>
            </c:strRef>
          </c:cat>
          <c:val>
            <c:numRef>
              <c:f>'Q6'!$AA$6:$AA$9</c:f>
              <c:numCache>
                <c:formatCode>General</c:formatCode>
                <c:ptCount val="3"/>
                <c:pt idx="0">
                  <c:v>6</c:v>
                </c:pt>
                <c:pt idx="1">
                  <c:v>21</c:v>
                </c:pt>
                <c:pt idx="2">
                  <c:v>23</c:v>
                </c:pt>
              </c:numCache>
            </c:numRef>
          </c:val>
          <c:smooth val="0"/>
          <c:extLst>
            <c:ext xmlns:c16="http://schemas.microsoft.com/office/drawing/2014/chart" uri="{C3380CC4-5D6E-409C-BE32-E72D297353CC}">
              <c16:uniqueId val="{00000000-1BF4-442E-8E13-A13BE0EF40A3}"/>
            </c:ext>
          </c:extLst>
        </c:ser>
        <c:ser>
          <c:idx val="1"/>
          <c:order val="1"/>
          <c:tx>
            <c:strRef>
              <c:f>'Q6'!$AB$4:$AB$5</c:f>
              <c:strCache>
                <c:ptCount val="1"/>
                <c:pt idx="0">
                  <c:v>Repeat</c:v>
                </c:pt>
              </c:strCache>
            </c:strRef>
          </c:tx>
          <c:spPr>
            <a:ln w="28575" cap="rnd">
              <a:solidFill>
                <a:schemeClr val="accent2"/>
              </a:solidFill>
              <a:round/>
            </a:ln>
            <a:effectLst/>
          </c:spPr>
          <c:marker>
            <c:symbol val="none"/>
          </c:marker>
          <c:cat>
            <c:strRef>
              <c:f>'Q6'!$Y$6:$Z$9</c:f>
              <c:strCache>
                <c:ptCount val="3"/>
                <c:pt idx="0">
                  <c:v>1994</c:v>
                </c:pt>
                <c:pt idx="1">
                  <c:v>1995</c:v>
                </c:pt>
                <c:pt idx="2">
                  <c:v>1996</c:v>
                </c:pt>
              </c:strCache>
            </c:strRef>
          </c:cat>
          <c:val>
            <c:numRef>
              <c:f>'Q6'!$AB$6:$AB$9</c:f>
              <c:numCache>
                <c:formatCode>General</c:formatCode>
                <c:ptCount val="3"/>
                <c:pt idx="0">
                  <c:v>115</c:v>
                </c:pt>
                <c:pt idx="1">
                  <c:v>370</c:v>
                </c:pt>
                <c:pt idx="2">
                  <c:v>295</c:v>
                </c:pt>
              </c:numCache>
            </c:numRef>
          </c:val>
          <c:smooth val="0"/>
          <c:extLst>
            <c:ext xmlns:c16="http://schemas.microsoft.com/office/drawing/2014/chart" uri="{C3380CC4-5D6E-409C-BE32-E72D297353CC}">
              <c16:uniqueId val="{00000000-32AB-4BDD-8CA1-013764F720EF}"/>
            </c:ext>
          </c:extLst>
        </c:ser>
        <c:dLbls>
          <c:showLegendKey val="0"/>
          <c:showVal val="0"/>
          <c:showCatName val="0"/>
          <c:showSerName val="0"/>
          <c:showPercent val="0"/>
          <c:showBubbleSize val="0"/>
        </c:dLbls>
        <c:smooth val="0"/>
        <c:axId val="694624416"/>
        <c:axId val="694628256"/>
      </c:lineChart>
      <c:catAx>
        <c:axId val="69462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28256"/>
        <c:crosses val="autoZero"/>
        <c:auto val="1"/>
        <c:lblAlgn val="ctr"/>
        <c:lblOffset val="100"/>
        <c:noMultiLvlLbl val="0"/>
      </c:catAx>
      <c:valAx>
        <c:axId val="69462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2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Analysis.xlsx]Q7!PivotTable3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Employees by Country (% share)</a:t>
            </a:r>
            <a:endParaRPr lang="en-IN"/>
          </a:p>
        </c:rich>
      </c:tx>
      <c:layout>
        <c:manualLayout>
          <c:xMode val="edge"/>
          <c:yMode val="edge"/>
          <c:x val="0.2816596675415573"/>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'Q7'!$C$13</c:f>
              <c:strCache>
                <c:ptCount val="1"/>
                <c:pt idx="0">
                  <c:v>Total</c:v>
                </c:pt>
              </c:strCache>
            </c:strRef>
          </c:tx>
          <c:spPr>
            <a:solidFill>
              <a:schemeClr val="accent1"/>
            </a:solidFill>
            <a:ln>
              <a:noFill/>
            </a:ln>
            <a:effectLst/>
          </c:spPr>
          <c:invertIfNegative val="0"/>
          <c:cat>
            <c:multiLvlStrRef>
              <c:f>'Q7'!$B$14:$B$21</c:f>
              <c:multiLvlStrCache>
                <c:ptCount val="5"/>
                <c:lvl>
                  <c:pt idx="0">
                    <c:v>Kirkland</c:v>
                  </c:pt>
                  <c:pt idx="1">
                    <c:v>Redmond</c:v>
                  </c:pt>
                  <c:pt idx="2">
                    <c:v>Seattle</c:v>
                  </c:pt>
                  <c:pt idx="3">
                    <c:v>Tacoma</c:v>
                  </c:pt>
                  <c:pt idx="4">
                    <c:v>London</c:v>
                  </c:pt>
                </c:lvl>
                <c:lvl>
                  <c:pt idx="0">
                    <c:v>USA</c:v>
                  </c:pt>
                  <c:pt idx="4">
                    <c:v>UK</c:v>
                  </c:pt>
                </c:lvl>
              </c:multiLvlStrCache>
            </c:multiLvlStrRef>
          </c:cat>
          <c:val>
            <c:numRef>
              <c:f>'Q7'!$C$14:$C$21</c:f>
              <c:numCache>
                <c:formatCode>0.00%</c:formatCode>
                <c:ptCount val="5"/>
                <c:pt idx="0">
                  <c:v>0.2</c:v>
                </c:pt>
                <c:pt idx="1">
                  <c:v>0.2</c:v>
                </c:pt>
                <c:pt idx="2">
                  <c:v>0.4</c:v>
                </c:pt>
                <c:pt idx="3">
                  <c:v>0.2</c:v>
                </c:pt>
                <c:pt idx="4">
                  <c:v>1</c:v>
                </c:pt>
              </c:numCache>
            </c:numRef>
          </c:val>
          <c:extLst>
            <c:ext xmlns:c16="http://schemas.microsoft.com/office/drawing/2014/chart" uri="{C3380CC4-5D6E-409C-BE32-E72D297353CC}">
              <c16:uniqueId val="{00000000-DF3D-4FAC-BF35-C9B90688E7C2}"/>
            </c:ext>
          </c:extLst>
        </c:ser>
        <c:dLbls>
          <c:showLegendKey val="0"/>
          <c:showVal val="0"/>
          <c:showCatName val="0"/>
          <c:showSerName val="0"/>
          <c:showPercent val="0"/>
          <c:showBubbleSize val="0"/>
        </c:dLbls>
        <c:gapWidth val="182"/>
        <c:axId val="1436191840"/>
        <c:axId val="1436197600"/>
      </c:barChart>
      <c:catAx>
        <c:axId val="143619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197600"/>
        <c:crosses val="autoZero"/>
        <c:auto val="1"/>
        <c:lblAlgn val="ctr"/>
        <c:lblOffset val="100"/>
        <c:noMultiLvlLbl val="0"/>
      </c:catAx>
      <c:valAx>
        <c:axId val="14361976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19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Analysis.xlsx]Q7!PivotTable4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Employees by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'Q7'!$K$16</c:f>
              <c:strCache>
                <c:ptCount val="1"/>
                <c:pt idx="0">
                  <c:v>Total</c:v>
                </c:pt>
              </c:strCache>
            </c:strRef>
          </c:tx>
          <c:spPr>
            <a:solidFill>
              <a:schemeClr val="accent1"/>
            </a:solidFill>
            <a:ln>
              <a:noFill/>
            </a:ln>
            <a:effectLst/>
          </c:spPr>
          <c:invertIfNegative val="0"/>
          <c:cat>
            <c:strRef>
              <c:f>'Q7'!$J$17:$J$21</c:f>
              <c:strCache>
                <c:ptCount val="4"/>
                <c:pt idx="0">
                  <c:v>Sales Representative</c:v>
                </c:pt>
                <c:pt idx="1">
                  <c:v>Vice President, Sales</c:v>
                </c:pt>
                <c:pt idx="2">
                  <c:v>Inside Sales Coordinator</c:v>
                </c:pt>
                <c:pt idx="3">
                  <c:v>Sales Manager</c:v>
                </c:pt>
              </c:strCache>
            </c:strRef>
          </c:cat>
          <c:val>
            <c:numRef>
              <c:f>'Q7'!$K$17:$K$21</c:f>
              <c:numCache>
                <c:formatCode>General</c:formatCode>
                <c:ptCount val="4"/>
                <c:pt idx="0">
                  <c:v>6</c:v>
                </c:pt>
                <c:pt idx="1">
                  <c:v>1</c:v>
                </c:pt>
                <c:pt idx="2">
                  <c:v>1</c:v>
                </c:pt>
                <c:pt idx="3">
                  <c:v>1</c:v>
                </c:pt>
              </c:numCache>
            </c:numRef>
          </c:val>
          <c:extLst>
            <c:ext xmlns:c16="http://schemas.microsoft.com/office/drawing/2014/chart" uri="{C3380CC4-5D6E-409C-BE32-E72D297353CC}">
              <c16:uniqueId val="{00000000-1D84-4805-A94D-354E87F1E790}"/>
            </c:ext>
          </c:extLst>
        </c:ser>
        <c:dLbls>
          <c:showLegendKey val="0"/>
          <c:showVal val="0"/>
          <c:showCatName val="0"/>
          <c:showSerName val="0"/>
          <c:showPercent val="0"/>
          <c:showBubbleSize val="0"/>
        </c:dLbls>
        <c:gapWidth val="219"/>
        <c:overlap val="-27"/>
        <c:axId val="207415936"/>
        <c:axId val="207416416"/>
      </c:barChart>
      <c:catAx>
        <c:axId val="20741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16416"/>
        <c:crosses val="autoZero"/>
        <c:auto val="1"/>
        <c:lblAlgn val="ctr"/>
        <c:lblOffset val="100"/>
        <c:noMultiLvlLbl val="0"/>
      </c:catAx>
      <c:valAx>
        <c:axId val="20741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1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Analysis.xlsx]Q8!Hirings_Trends_bytitle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Hire</a:t>
            </a:r>
            <a:r>
              <a:rPr lang="en-IN" baseline="0"/>
              <a:t> Trends across Titles</a:t>
            </a:r>
          </a:p>
        </c:rich>
      </c:tx>
      <c:layout>
        <c:manualLayout>
          <c:xMode val="edge"/>
          <c:yMode val="edge"/>
          <c:x val="0.29596522309711287"/>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'Q8'!$C$13:$C$14</c:f>
              <c:strCache>
                <c:ptCount val="1"/>
                <c:pt idx="0">
                  <c:v>Inside Sales Coordinator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'Q8'!$B$15:$B$24</c:f>
              <c:multiLvlStrCache>
                <c:ptCount val="6"/>
                <c:lvl>
                  <c:pt idx="0">
                    <c:v>Qtr2</c:v>
                  </c:pt>
                  <c:pt idx="1">
                    <c:v>Qtr3</c:v>
                  </c:pt>
                  <c:pt idx="2">
                    <c:v>Qtr2</c:v>
                  </c:pt>
                  <c:pt idx="3">
                    <c:v>Qtr4</c:v>
                  </c:pt>
                  <c:pt idx="4">
                    <c:v>Qtr1</c:v>
                  </c:pt>
                  <c:pt idx="5">
                    <c:v>Qtr4</c:v>
                  </c:pt>
                </c:lvl>
                <c:lvl>
                  <c:pt idx="0">
                    <c:v>1992</c:v>
                  </c:pt>
                  <c:pt idx="2">
                    <c:v>1993</c:v>
                  </c:pt>
                  <c:pt idx="4">
                    <c:v>1994</c:v>
                  </c:pt>
                </c:lvl>
              </c:multiLvlStrCache>
            </c:multiLvlStrRef>
          </c:cat>
          <c:val>
            <c:numRef>
              <c:f>'Q8'!$C$15:$C$24</c:f>
              <c:numCache>
                <c:formatCode>0.00%</c:formatCode>
                <c:ptCount val="6"/>
                <c:pt idx="0">
                  <c:v>0</c:v>
                </c:pt>
                <c:pt idx="1">
                  <c:v>0</c:v>
                </c:pt>
                <c:pt idx="2">
                  <c:v>0</c:v>
                </c:pt>
                <c:pt idx="3">
                  <c:v>0</c:v>
                </c:pt>
                <c:pt idx="4">
                  <c:v>0.5</c:v>
                </c:pt>
                <c:pt idx="5">
                  <c:v>0</c:v>
                </c:pt>
              </c:numCache>
            </c:numRef>
          </c:val>
          <c:extLst>
            <c:ext xmlns:c16="http://schemas.microsoft.com/office/drawing/2014/chart" uri="{C3380CC4-5D6E-409C-BE32-E72D297353CC}">
              <c16:uniqueId val="{00000000-21D6-4D36-A6B1-9D9C74BA9DD1}"/>
            </c:ext>
          </c:extLst>
        </c:ser>
        <c:ser>
          <c:idx val="1"/>
          <c:order val="1"/>
          <c:tx>
            <c:strRef>
              <c:f>'Q8'!$D$13:$D$14</c:f>
              <c:strCache>
                <c:ptCount val="1"/>
                <c:pt idx="0">
                  <c:v>Sales Manager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'Q8'!$B$15:$B$24</c:f>
              <c:multiLvlStrCache>
                <c:ptCount val="6"/>
                <c:lvl>
                  <c:pt idx="0">
                    <c:v>Qtr2</c:v>
                  </c:pt>
                  <c:pt idx="1">
                    <c:v>Qtr3</c:v>
                  </c:pt>
                  <c:pt idx="2">
                    <c:v>Qtr2</c:v>
                  </c:pt>
                  <c:pt idx="3">
                    <c:v>Qtr4</c:v>
                  </c:pt>
                  <c:pt idx="4">
                    <c:v>Qtr1</c:v>
                  </c:pt>
                  <c:pt idx="5">
                    <c:v>Qtr4</c:v>
                  </c:pt>
                </c:lvl>
                <c:lvl>
                  <c:pt idx="0">
                    <c:v>1992</c:v>
                  </c:pt>
                  <c:pt idx="2">
                    <c:v>1993</c:v>
                  </c:pt>
                  <c:pt idx="4">
                    <c:v>1994</c:v>
                  </c:pt>
                </c:lvl>
              </c:multiLvlStrCache>
            </c:multiLvlStrRef>
          </c:cat>
          <c:val>
            <c:numRef>
              <c:f>'Q8'!$D$15:$D$24</c:f>
              <c:numCache>
                <c:formatCode>0.00%</c:formatCode>
                <c:ptCount val="6"/>
                <c:pt idx="0">
                  <c:v>0</c:v>
                </c:pt>
                <c:pt idx="1">
                  <c:v>0</c:v>
                </c:pt>
                <c:pt idx="2">
                  <c:v>0</c:v>
                </c:pt>
                <c:pt idx="3">
                  <c:v>0.5</c:v>
                </c:pt>
                <c:pt idx="4">
                  <c:v>0</c:v>
                </c:pt>
                <c:pt idx="5">
                  <c:v>0</c:v>
                </c:pt>
              </c:numCache>
            </c:numRef>
          </c:val>
          <c:extLst>
            <c:ext xmlns:c16="http://schemas.microsoft.com/office/drawing/2014/chart" uri="{C3380CC4-5D6E-409C-BE32-E72D297353CC}">
              <c16:uniqueId val="{00000001-21D6-4D36-A6B1-9D9C74BA9DD1}"/>
            </c:ext>
          </c:extLst>
        </c:ser>
        <c:ser>
          <c:idx val="2"/>
          <c:order val="2"/>
          <c:tx>
            <c:strRef>
              <c:f>'Q8'!$E$13:$E$14</c:f>
              <c:strCache>
                <c:ptCount val="1"/>
                <c:pt idx="0">
                  <c:v>Sales Representative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'Q8'!$B$15:$B$24</c:f>
              <c:multiLvlStrCache>
                <c:ptCount val="6"/>
                <c:lvl>
                  <c:pt idx="0">
                    <c:v>Qtr2</c:v>
                  </c:pt>
                  <c:pt idx="1">
                    <c:v>Qtr3</c:v>
                  </c:pt>
                  <c:pt idx="2">
                    <c:v>Qtr2</c:v>
                  </c:pt>
                  <c:pt idx="3">
                    <c:v>Qtr4</c:v>
                  </c:pt>
                  <c:pt idx="4">
                    <c:v>Qtr1</c:v>
                  </c:pt>
                  <c:pt idx="5">
                    <c:v>Qtr4</c:v>
                  </c:pt>
                </c:lvl>
                <c:lvl>
                  <c:pt idx="0">
                    <c:v>1992</c:v>
                  </c:pt>
                  <c:pt idx="2">
                    <c:v>1993</c:v>
                  </c:pt>
                  <c:pt idx="4">
                    <c:v>1994</c:v>
                  </c:pt>
                </c:lvl>
              </c:multiLvlStrCache>
            </c:multiLvlStrRef>
          </c:cat>
          <c:val>
            <c:numRef>
              <c:f>'Q8'!$E$15:$E$24</c:f>
              <c:numCache>
                <c:formatCode>0.00%</c:formatCode>
                <c:ptCount val="6"/>
                <c:pt idx="0">
                  <c:v>1</c:v>
                </c:pt>
                <c:pt idx="1">
                  <c:v>0</c:v>
                </c:pt>
                <c:pt idx="2">
                  <c:v>1</c:v>
                </c:pt>
                <c:pt idx="3">
                  <c:v>0.5</c:v>
                </c:pt>
                <c:pt idx="4">
                  <c:v>0.5</c:v>
                </c:pt>
                <c:pt idx="5">
                  <c:v>1</c:v>
                </c:pt>
              </c:numCache>
            </c:numRef>
          </c:val>
          <c:extLst>
            <c:ext xmlns:c16="http://schemas.microsoft.com/office/drawing/2014/chart" uri="{C3380CC4-5D6E-409C-BE32-E72D297353CC}">
              <c16:uniqueId val="{00000002-21D6-4D36-A6B1-9D9C74BA9DD1}"/>
            </c:ext>
          </c:extLst>
        </c:ser>
        <c:ser>
          <c:idx val="3"/>
          <c:order val="3"/>
          <c:tx>
            <c:strRef>
              <c:f>'Q8'!$F$13:$F$14</c:f>
              <c:strCache>
                <c:ptCount val="1"/>
                <c:pt idx="0">
                  <c:v>Vice President,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'Q8'!$B$15:$B$24</c:f>
              <c:multiLvlStrCache>
                <c:ptCount val="6"/>
                <c:lvl>
                  <c:pt idx="0">
                    <c:v>Qtr2</c:v>
                  </c:pt>
                  <c:pt idx="1">
                    <c:v>Qtr3</c:v>
                  </c:pt>
                  <c:pt idx="2">
                    <c:v>Qtr2</c:v>
                  </c:pt>
                  <c:pt idx="3">
                    <c:v>Qtr4</c:v>
                  </c:pt>
                  <c:pt idx="4">
                    <c:v>Qtr1</c:v>
                  </c:pt>
                  <c:pt idx="5">
                    <c:v>Qtr4</c:v>
                  </c:pt>
                </c:lvl>
                <c:lvl>
                  <c:pt idx="0">
                    <c:v>1992</c:v>
                  </c:pt>
                  <c:pt idx="2">
                    <c:v>1993</c:v>
                  </c:pt>
                  <c:pt idx="4">
                    <c:v>1994</c:v>
                  </c:pt>
                </c:lvl>
              </c:multiLvlStrCache>
            </c:multiLvlStrRef>
          </c:cat>
          <c:val>
            <c:numRef>
              <c:f>'Q8'!$F$15:$F$24</c:f>
              <c:numCache>
                <c:formatCode>0.00%</c:formatCode>
                <c:ptCount val="6"/>
                <c:pt idx="0">
                  <c:v>0</c:v>
                </c:pt>
                <c:pt idx="1">
                  <c:v>1</c:v>
                </c:pt>
                <c:pt idx="2">
                  <c:v>0</c:v>
                </c:pt>
                <c:pt idx="3">
                  <c:v>0</c:v>
                </c:pt>
                <c:pt idx="4">
                  <c:v>0</c:v>
                </c:pt>
                <c:pt idx="5">
                  <c:v>0</c:v>
                </c:pt>
              </c:numCache>
            </c:numRef>
          </c:val>
          <c:extLst>
            <c:ext xmlns:c16="http://schemas.microsoft.com/office/drawing/2014/chart" uri="{C3380CC4-5D6E-409C-BE32-E72D297353CC}">
              <c16:uniqueId val="{00000003-21D6-4D36-A6B1-9D9C74BA9DD1}"/>
            </c:ext>
          </c:extLst>
        </c:ser>
        <c:dLbls>
          <c:dLblPos val="ctr"/>
          <c:showLegendKey val="0"/>
          <c:showVal val="1"/>
          <c:showCatName val="0"/>
          <c:showSerName val="0"/>
          <c:showPercent val="0"/>
          <c:showBubbleSize val="0"/>
        </c:dLbls>
        <c:gapWidth val="150"/>
        <c:overlap val="100"/>
        <c:axId val="193631664"/>
        <c:axId val="193637904"/>
      </c:barChart>
      <c:catAx>
        <c:axId val="19363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37904"/>
        <c:crosses val="autoZero"/>
        <c:auto val="1"/>
        <c:lblAlgn val="ctr"/>
        <c:lblOffset val="100"/>
        <c:noMultiLvlLbl val="0"/>
      </c:catAx>
      <c:valAx>
        <c:axId val="193637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3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Analysis.xlsx]Q9!PivotTable8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Employees</a:t>
            </a:r>
            <a:r>
              <a:rPr lang="en-IN" baseline="0"/>
              <a:t> by Title</a:t>
            </a:r>
          </a:p>
        </c:rich>
      </c:tx>
      <c:layout>
        <c:manualLayout>
          <c:xMode val="edge"/>
          <c:yMode val="edge"/>
          <c:x val="0.36290966754155729"/>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'Q9'!$C$13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'Q9'!$B$14:$B$18</c:f>
              <c:strCache>
                <c:ptCount val="4"/>
                <c:pt idx="0">
                  <c:v>Sales Manager</c:v>
                </c:pt>
                <c:pt idx="1">
                  <c:v>Vice President, Sales</c:v>
                </c:pt>
                <c:pt idx="2">
                  <c:v>Inside Sales Coordinator</c:v>
                </c:pt>
                <c:pt idx="3">
                  <c:v>Sales Representative</c:v>
                </c:pt>
              </c:strCache>
            </c:strRef>
          </c:cat>
          <c:val>
            <c:numRef>
              <c:f>'Q9'!$C$14:$C$18</c:f>
              <c:numCache>
                <c:formatCode>General</c:formatCode>
                <c:ptCount val="4"/>
                <c:pt idx="0">
                  <c:v>1</c:v>
                </c:pt>
                <c:pt idx="1">
                  <c:v>1</c:v>
                </c:pt>
                <c:pt idx="2">
                  <c:v>1</c:v>
                </c:pt>
                <c:pt idx="3">
                  <c:v>6</c:v>
                </c:pt>
              </c:numCache>
            </c:numRef>
          </c:val>
          <c:extLst>
            <c:ext xmlns:c16="http://schemas.microsoft.com/office/drawing/2014/chart" uri="{C3380CC4-5D6E-409C-BE32-E72D297353CC}">
              <c16:uniqueId val="{00000000-D236-48CC-8599-ADC65C76AEC5}"/>
            </c:ext>
          </c:extLst>
        </c:ser>
        <c:dLbls>
          <c:dLblPos val="outEnd"/>
          <c:showLegendKey val="0"/>
          <c:showVal val="1"/>
          <c:showCatName val="0"/>
          <c:showSerName val="0"/>
          <c:showPercent val="0"/>
          <c:showBubbleSize val="0"/>
        </c:dLbls>
        <c:gapWidth val="182"/>
        <c:axId val="1413280528"/>
        <c:axId val="1413280048"/>
      </c:barChart>
      <c:catAx>
        <c:axId val="141328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280048"/>
        <c:crosses val="autoZero"/>
        <c:auto val="1"/>
        <c:lblAlgn val="ctr"/>
        <c:lblOffset val="100"/>
        <c:noMultiLvlLbl val="0"/>
      </c:catAx>
      <c:valAx>
        <c:axId val="1413280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28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Analysis.xlsx]Q9!PivotTable9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Courtesy Title Distribution</a:t>
            </a:r>
          </a:p>
        </c:rich>
      </c:tx>
      <c:layout>
        <c:manualLayout>
          <c:xMode val="edge"/>
          <c:yMode val="edge"/>
          <c:x val="0.23275678040244968"/>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24877712160979878"/>
          <c:y val="0.23550707203266255"/>
          <c:w val="0.41147353455818025"/>
          <c:h val="0.68578922426363376"/>
        </c:manualLayout>
      </c:layout>
      <c:doughnutChart>
        <c:varyColors val="1"/>
        <c:ser>
          <c:idx val="0"/>
          <c:order val="0"/>
          <c:tx>
            <c:strRef>
              <c:f>'Q9'!$J$14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DC-4F9B-8312-762A60B8EE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DC-4F9B-8312-762A60B8EE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DC-4F9B-8312-762A60B8EE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BDC-4F9B-8312-762A60B8EE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'Q9'!$I$15:$I$19</c:f>
              <c:strCache>
                <c:ptCount val="4"/>
                <c:pt idx="0">
                  <c:v>Mrs.</c:v>
                </c:pt>
                <c:pt idx="1">
                  <c:v>Dr.</c:v>
                </c:pt>
                <c:pt idx="2">
                  <c:v>Mr.</c:v>
                </c:pt>
                <c:pt idx="3">
                  <c:v>Ms.</c:v>
                </c:pt>
              </c:strCache>
            </c:strRef>
          </c:cat>
          <c:val>
            <c:numRef>
              <c:f>'Q9'!$J$15:$J$19</c:f>
              <c:numCache>
                <c:formatCode>General</c:formatCode>
                <c:ptCount val="4"/>
                <c:pt idx="0">
                  <c:v>1</c:v>
                </c:pt>
                <c:pt idx="1">
                  <c:v>1</c:v>
                </c:pt>
                <c:pt idx="2">
                  <c:v>3</c:v>
                </c:pt>
                <c:pt idx="3">
                  <c:v>4</c:v>
                </c:pt>
              </c:numCache>
            </c:numRef>
          </c:val>
          <c:extLst>
            <c:ext xmlns:c16="http://schemas.microsoft.com/office/drawing/2014/chart" uri="{C3380CC4-5D6E-409C-BE32-E72D297353CC}">
              <c16:uniqueId val="{00000000-B74D-45ED-8CCA-8C0B208F63D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Analysis.xlsx]Q9!PivotTable10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Courtesy Mix within Each Title</a:t>
            </a:r>
            <a:endParaRPr lang="en-IN"/>
          </a:p>
        </c:rich>
      </c:tx>
      <c:layout>
        <c:manualLayout>
          <c:xMode val="edge"/>
          <c:yMode val="edge"/>
          <c:x val="0.26010411198600175"/>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'Q9'!$E$38:$E$39</c:f>
              <c:strCache>
                <c:ptCount val="1"/>
                <c:pt idx="0">
                  <c:v>Dr.</c:v>
                </c:pt>
              </c:strCache>
            </c:strRef>
          </c:tx>
          <c:spPr>
            <a:solidFill>
              <a:schemeClr val="accent1"/>
            </a:solidFill>
            <a:ln>
              <a:noFill/>
            </a:ln>
            <a:effectLst/>
          </c:spPr>
          <c:invertIfNegative val="0"/>
          <c:cat>
            <c:strRef>
              <c:f>'Q9'!$D$40:$D$44</c:f>
              <c:strCache>
                <c:ptCount val="4"/>
                <c:pt idx="0">
                  <c:v>Inside Sales Coordinator</c:v>
                </c:pt>
                <c:pt idx="1">
                  <c:v>Sales Manager</c:v>
                </c:pt>
                <c:pt idx="2">
                  <c:v>Sales Representative</c:v>
                </c:pt>
                <c:pt idx="3">
                  <c:v>Vice President, Sales</c:v>
                </c:pt>
              </c:strCache>
            </c:strRef>
          </c:cat>
          <c:val>
            <c:numRef>
              <c:f>'Q9'!$E$40:$E$44</c:f>
              <c:numCache>
                <c:formatCode>General</c:formatCode>
                <c:ptCount val="4"/>
                <c:pt idx="3">
                  <c:v>1</c:v>
                </c:pt>
              </c:numCache>
            </c:numRef>
          </c:val>
          <c:extLst>
            <c:ext xmlns:c16="http://schemas.microsoft.com/office/drawing/2014/chart" uri="{C3380CC4-5D6E-409C-BE32-E72D297353CC}">
              <c16:uniqueId val="{00000000-3178-4B7F-A528-8C33518AE5A6}"/>
            </c:ext>
          </c:extLst>
        </c:ser>
        <c:ser>
          <c:idx val="1"/>
          <c:order val="1"/>
          <c:tx>
            <c:strRef>
              <c:f>'Q9'!$F$38:$F$39</c:f>
              <c:strCache>
                <c:ptCount val="1"/>
                <c:pt idx="0">
                  <c:v>Mr.</c:v>
                </c:pt>
              </c:strCache>
            </c:strRef>
          </c:tx>
          <c:spPr>
            <a:solidFill>
              <a:schemeClr val="accent2"/>
            </a:solidFill>
            <a:ln>
              <a:noFill/>
            </a:ln>
            <a:effectLst/>
          </c:spPr>
          <c:invertIfNegative val="0"/>
          <c:cat>
            <c:strRef>
              <c:f>'Q9'!$D$40:$D$44</c:f>
              <c:strCache>
                <c:ptCount val="4"/>
                <c:pt idx="0">
                  <c:v>Inside Sales Coordinator</c:v>
                </c:pt>
                <c:pt idx="1">
                  <c:v>Sales Manager</c:v>
                </c:pt>
                <c:pt idx="2">
                  <c:v>Sales Representative</c:v>
                </c:pt>
                <c:pt idx="3">
                  <c:v>Vice President, Sales</c:v>
                </c:pt>
              </c:strCache>
            </c:strRef>
          </c:cat>
          <c:val>
            <c:numRef>
              <c:f>'Q9'!$F$40:$F$44</c:f>
              <c:numCache>
                <c:formatCode>General</c:formatCode>
                <c:ptCount val="4"/>
                <c:pt idx="1">
                  <c:v>1</c:v>
                </c:pt>
                <c:pt idx="2">
                  <c:v>2</c:v>
                </c:pt>
              </c:numCache>
            </c:numRef>
          </c:val>
          <c:extLst>
            <c:ext xmlns:c16="http://schemas.microsoft.com/office/drawing/2014/chart" uri="{C3380CC4-5D6E-409C-BE32-E72D297353CC}">
              <c16:uniqueId val="{00000001-3178-4B7F-A528-8C33518AE5A6}"/>
            </c:ext>
          </c:extLst>
        </c:ser>
        <c:ser>
          <c:idx val="2"/>
          <c:order val="2"/>
          <c:tx>
            <c:strRef>
              <c:f>'Q9'!$G$38:$G$39</c:f>
              <c:strCache>
                <c:ptCount val="1"/>
                <c:pt idx="0">
                  <c:v>Mrs.</c:v>
                </c:pt>
              </c:strCache>
            </c:strRef>
          </c:tx>
          <c:spPr>
            <a:solidFill>
              <a:schemeClr val="accent3"/>
            </a:solidFill>
            <a:ln>
              <a:noFill/>
            </a:ln>
            <a:effectLst/>
          </c:spPr>
          <c:invertIfNegative val="0"/>
          <c:cat>
            <c:strRef>
              <c:f>'Q9'!$D$40:$D$44</c:f>
              <c:strCache>
                <c:ptCount val="4"/>
                <c:pt idx="0">
                  <c:v>Inside Sales Coordinator</c:v>
                </c:pt>
                <c:pt idx="1">
                  <c:v>Sales Manager</c:v>
                </c:pt>
                <c:pt idx="2">
                  <c:v>Sales Representative</c:v>
                </c:pt>
                <c:pt idx="3">
                  <c:v>Vice President, Sales</c:v>
                </c:pt>
              </c:strCache>
            </c:strRef>
          </c:cat>
          <c:val>
            <c:numRef>
              <c:f>'Q9'!$G$40:$G$44</c:f>
              <c:numCache>
                <c:formatCode>General</c:formatCode>
                <c:ptCount val="4"/>
                <c:pt idx="2">
                  <c:v>1</c:v>
                </c:pt>
              </c:numCache>
            </c:numRef>
          </c:val>
          <c:extLst>
            <c:ext xmlns:c16="http://schemas.microsoft.com/office/drawing/2014/chart" uri="{C3380CC4-5D6E-409C-BE32-E72D297353CC}">
              <c16:uniqueId val="{00000002-3178-4B7F-A528-8C33518AE5A6}"/>
            </c:ext>
          </c:extLst>
        </c:ser>
        <c:ser>
          <c:idx val="3"/>
          <c:order val="3"/>
          <c:tx>
            <c:strRef>
              <c:f>'Q9'!$H$38:$H$39</c:f>
              <c:strCache>
                <c:ptCount val="1"/>
                <c:pt idx="0">
                  <c:v>Ms.</c:v>
                </c:pt>
              </c:strCache>
            </c:strRef>
          </c:tx>
          <c:spPr>
            <a:solidFill>
              <a:schemeClr val="accent4"/>
            </a:solidFill>
            <a:ln>
              <a:noFill/>
            </a:ln>
            <a:effectLst/>
          </c:spPr>
          <c:invertIfNegative val="0"/>
          <c:cat>
            <c:strRef>
              <c:f>'Q9'!$D$40:$D$44</c:f>
              <c:strCache>
                <c:ptCount val="4"/>
                <c:pt idx="0">
                  <c:v>Inside Sales Coordinator</c:v>
                </c:pt>
                <c:pt idx="1">
                  <c:v>Sales Manager</c:v>
                </c:pt>
                <c:pt idx="2">
                  <c:v>Sales Representative</c:v>
                </c:pt>
                <c:pt idx="3">
                  <c:v>Vice President, Sales</c:v>
                </c:pt>
              </c:strCache>
            </c:strRef>
          </c:cat>
          <c:val>
            <c:numRef>
              <c:f>'Q9'!$H$40:$H$44</c:f>
              <c:numCache>
                <c:formatCode>General</c:formatCode>
                <c:ptCount val="4"/>
                <c:pt idx="0">
                  <c:v>1</c:v>
                </c:pt>
                <c:pt idx="2">
                  <c:v>3</c:v>
                </c:pt>
              </c:numCache>
            </c:numRef>
          </c:val>
          <c:extLst>
            <c:ext xmlns:c16="http://schemas.microsoft.com/office/drawing/2014/chart" uri="{C3380CC4-5D6E-409C-BE32-E72D297353CC}">
              <c16:uniqueId val="{00000003-3178-4B7F-A528-8C33518AE5A6}"/>
            </c:ext>
          </c:extLst>
        </c:ser>
        <c:dLbls>
          <c:showLegendKey val="0"/>
          <c:showVal val="0"/>
          <c:showCatName val="0"/>
          <c:showSerName val="0"/>
          <c:showPercent val="0"/>
          <c:showBubbleSize val="0"/>
        </c:dLbls>
        <c:gapWidth val="219"/>
        <c:overlap val="-27"/>
        <c:axId val="1467044112"/>
        <c:axId val="1467047952"/>
      </c:barChart>
      <c:catAx>
        <c:axId val="14670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47952"/>
        <c:crosses val="autoZero"/>
        <c:auto val="1"/>
        <c:lblAlgn val="ctr"/>
        <c:lblOffset val="100"/>
        <c:noMultiLvlLbl val="0"/>
      </c:catAx>
      <c:valAx>
        <c:axId val="146704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4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'Q10'!$Z$10</c:f>
              <c:strCache>
                <c:ptCount val="1"/>
                <c:pt idx="0">
                  <c:v>UnitsOnOrder vs Revenue</c:v>
                </c:pt>
              </c:strCache>
            </c:strRef>
          </c:tx>
          <c:spPr>
            <a:ln w="38100" cap="rnd">
              <a:noFill/>
              <a:round/>
            </a:ln>
            <a:effectLst/>
          </c:spPr>
          <c:marker>
            <c:symbol val="circle"/>
            <c:size val="5"/>
            <c:spPr>
              <a:solidFill>
                <a:schemeClr val="accent1"/>
              </a:solidFill>
              <a:ln w="9525">
                <a:solidFill>
                  <a:schemeClr val="accent1"/>
                </a:solidFill>
              </a:ln>
              <a:effectLst/>
            </c:spPr>
          </c:marker>
          <c:xVal>
            <c:numRef>
              <c:f>'Q10'!$Y$11</c:f>
              <c:numCache>
                <c:formatCode>0.00</c:formatCode>
                <c:ptCount val="1"/>
                <c:pt idx="0">
                  <c:v>0.70574911947454433</c:v>
                </c:pt>
              </c:numCache>
            </c:numRef>
          </c:xVal>
          <c:yVal>
            <c:numRef>
              <c:f>'Q10'!$Z$11</c:f>
              <c:numCache>
                <c:formatCode>0.00</c:formatCode>
                <c:ptCount val="1"/>
                <c:pt idx="0">
                  <c:v>-7.6010808668862173E-2</c:v>
                </c:pt>
              </c:numCache>
            </c:numRef>
          </c:yVal>
          <c:smooth val="0"/>
          <c:extLst>
            <c:ext xmlns:c16="http://schemas.microsoft.com/office/drawing/2014/chart" uri="{C3380CC4-5D6E-409C-BE32-E72D297353CC}">
              <c16:uniqueId val="{00000000-6BA6-4B00-9116-8BF030E2CAFF}"/>
            </c:ext>
          </c:extLst>
        </c:ser>
        <c:ser>
          <c:idx val="1"/>
          <c:order val="1"/>
          <c:tx>
            <c:strRef>
              <c:f>'Q10'!$AA$10</c:f>
              <c:strCache>
                <c:ptCount val="1"/>
                <c:pt idx="0">
                  <c:v>Stock vs Revenue</c:v>
                </c:pt>
              </c:strCache>
            </c:strRef>
          </c:tx>
          <c:spPr>
            <a:ln w="38100" cap="rnd">
              <a:noFill/>
              <a:round/>
            </a:ln>
            <a:effectLst/>
          </c:spPr>
          <c:marker>
            <c:symbol val="circle"/>
            <c:size val="5"/>
            <c:spPr>
              <a:solidFill>
                <a:schemeClr val="accent2"/>
              </a:solidFill>
              <a:ln w="9525">
                <a:solidFill>
                  <a:schemeClr val="accent2"/>
                </a:solidFill>
              </a:ln>
              <a:effectLst/>
            </c:spPr>
          </c:marker>
          <c:xVal>
            <c:numRef>
              <c:f>'Q10'!$Y$11</c:f>
              <c:numCache>
                <c:formatCode>0.00</c:formatCode>
                <c:ptCount val="1"/>
                <c:pt idx="0">
                  <c:v>0.70574911947454433</c:v>
                </c:pt>
              </c:numCache>
            </c:numRef>
          </c:xVal>
          <c:yVal>
            <c:numRef>
              <c:f>'Q10'!$AA$11</c:f>
              <c:numCache>
                <c:formatCode>0.00</c:formatCode>
                <c:ptCount val="1"/>
                <c:pt idx="0">
                  <c:v>-0.1108966405786098</c:v>
                </c:pt>
              </c:numCache>
            </c:numRef>
          </c:yVal>
          <c:smooth val="0"/>
          <c:extLst>
            <c:ext xmlns:c16="http://schemas.microsoft.com/office/drawing/2014/chart" uri="{C3380CC4-5D6E-409C-BE32-E72D297353CC}">
              <c16:uniqueId val="{00000001-6BA6-4B00-9116-8BF030E2CAFF}"/>
            </c:ext>
          </c:extLst>
        </c:ser>
        <c:dLbls>
          <c:showLegendKey val="0"/>
          <c:showVal val="0"/>
          <c:showCatName val="0"/>
          <c:showSerName val="0"/>
          <c:showPercent val="0"/>
          <c:showBubbleSize val="0"/>
        </c:dLbls>
        <c:axId val="170109695"/>
        <c:axId val="170112095"/>
      </c:scatterChart>
      <c:valAx>
        <c:axId val="17010969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12095"/>
        <c:crosses val="autoZero"/>
        <c:crossBetween val="midCat"/>
      </c:valAx>
      <c:valAx>
        <c:axId val="1701120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09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Analysis.xlsx]Q11!PivotTable13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Product Demand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'Q11'!$I$3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'Q11'!$H$4:$H$30</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'Q11'!$I$4:$I$30</c:f>
              <c:numCache>
                <c:formatCode>General</c:formatCode>
                <c:ptCount val="23"/>
                <c:pt idx="0">
                  <c:v>1462</c:v>
                </c:pt>
                <c:pt idx="1">
                  <c:v>1322</c:v>
                </c:pt>
                <c:pt idx="2">
                  <c:v>1124</c:v>
                </c:pt>
                <c:pt idx="3">
                  <c:v>1669</c:v>
                </c:pt>
                <c:pt idx="4">
                  <c:v>1804</c:v>
                </c:pt>
                <c:pt idx="5">
                  <c:v>2200</c:v>
                </c:pt>
                <c:pt idx="6">
                  <c:v>1951</c:v>
                </c:pt>
                <c:pt idx="7">
                  <c:v>2582</c:v>
                </c:pt>
                <c:pt idx="8">
                  <c:v>1622</c:v>
                </c:pt>
                <c:pt idx="9">
                  <c:v>2060</c:v>
                </c:pt>
                <c:pt idx="10">
                  <c:v>2164</c:v>
                </c:pt>
                <c:pt idx="11">
                  <c:v>1635</c:v>
                </c:pt>
                <c:pt idx="12">
                  <c:v>2054</c:v>
                </c:pt>
                <c:pt idx="13">
                  <c:v>1861</c:v>
                </c:pt>
                <c:pt idx="14">
                  <c:v>2343</c:v>
                </c:pt>
                <c:pt idx="15">
                  <c:v>2657</c:v>
                </c:pt>
                <c:pt idx="16">
                  <c:v>1878</c:v>
                </c:pt>
                <c:pt idx="17">
                  <c:v>2682</c:v>
                </c:pt>
                <c:pt idx="18">
                  <c:v>3293</c:v>
                </c:pt>
                <c:pt idx="19">
                  <c:v>3288</c:v>
                </c:pt>
                <c:pt idx="20">
                  <c:v>4065</c:v>
                </c:pt>
                <c:pt idx="21">
                  <c:v>4957</c:v>
                </c:pt>
                <c:pt idx="22">
                  <c:v>644</c:v>
                </c:pt>
              </c:numCache>
            </c:numRef>
          </c:val>
          <c:smooth val="0"/>
          <c:extLst>
            <c:ext xmlns:c16="http://schemas.microsoft.com/office/drawing/2014/chart" uri="{C3380CC4-5D6E-409C-BE32-E72D297353CC}">
              <c16:uniqueId val="{00000000-3EDA-4E29-8630-39B4CF3AD763}"/>
            </c:ext>
          </c:extLst>
        </c:ser>
        <c:dLbls>
          <c:dLblPos val="t"/>
          <c:showLegendKey val="0"/>
          <c:showVal val="1"/>
          <c:showCatName val="0"/>
          <c:showSerName val="0"/>
          <c:showPercent val="0"/>
          <c:showBubbleSize val="0"/>
        </c:dLbls>
        <c:smooth val="0"/>
        <c:axId val="690794832"/>
        <c:axId val="690804912"/>
      </c:lineChart>
      <c:catAx>
        <c:axId val="69079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04912"/>
        <c:crosses val="autoZero"/>
        <c:auto val="1"/>
        <c:lblAlgn val="ctr"/>
        <c:lblOffset val="100"/>
        <c:noMultiLvlLbl val="0"/>
      </c:catAx>
      <c:valAx>
        <c:axId val="69080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UnitsSold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'Q12'!$L$1</c:f>
              <c:strCache>
                <c:ptCount val="1"/>
                <c:pt idx="0">
                  <c:v>UnitsSold</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'Q12'!$I$2:$I$2156</c:f>
              <c:numCache>
                <c:formatCode>General</c:formatCode>
                <c:ptCount val="2155"/>
                <c:pt idx="0">
                  <c:v>168</c:v>
                </c:pt>
                <c:pt idx="1">
                  <c:v>98</c:v>
                </c:pt>
                <c:pt idx="2">
                  <c:v>174</c:v>
                </c:pt>
                <c:pt idx="3">
                  <c:v>111.2</c:v>
                </c:pt>
                <c:pt idx="4">
                  <c:v>528.19999958574772</c:v>
                </c:pt>
                <c:pt idx="5">
                  <c:v>667.2</c:v>
                </c:pt>
                <c:pt idx="6">
                  <c:v>194.6</c:v>
                </c:pt>
                <c:pt idx="7">
                  <c:v>167.4</c:v>
                </c:pt>
                <c:pt idx="8">
                  <c:v>1696</c:v>
                </c:pt>
                <c:pt idx="9">
                  <c:v>1261.3999911546707</c:v>
                </c:pt>
                <c:pt idx="10">
                  <c:v>77</c:v>
                </c:pt>
                <c:pt idx="11">
                  <c:v>92.4</c:v>
                </c:pt>
                <c:pt idx="12">
                  <c:v>163.62499885261059</c:v>
                </c:pt>
                <c:pt idx="13">
                  <c:v>214.19999849796295</c:v>
                </c:pt>
                <c:pt idx="14">
                  <c:v>336</c:v>
                </c:pt>
                <c:pt idx="15">
                  <c:v>95.759999924898153</c:v>
                </c:pt>
                <c:pt idx="16">
                  <c:v>222.29999982565641</c:v>
                </c:pt>
                <c:pt idx="17">
                  <c:v>780</c:v>
                </c:pt>
                <c:pt idx="18">
                  <c:v>2462.3999980688095</c:v>
                </c:pt>
                <c:pt idx="19">
                  <c:v>388.79999999999995</c:v>
                </c:pt>
                <c:pt idx="20">
                  <c:v>47.499999962747097</c:v>
                </c:pt>
                <c:pt idx="21">
                  <c:v>113.99999991059303</c:v>
                </c:pt>
                <c:pt idx="22">
                  <c:v>48</c:v>
                </c:pt>
                <c:pt idx="23">
                  <c:v>40</c:v>
                </c:pt>
                <c:pt idx="24">
                  <c:v>1088</c:v>
                </c:pt>
                <c:pt idx="25">
                  <c:v>200</c:v>
                </c:pt>
                <c:pt idx="26">
                  <c:v>400</c:v>
                </c:pt>
                <c:pt idx="27">
                  <c:v>142.49999988824129</c:v>
                </c:pt>
                <c:pt idx="28">
                  <c:v>604.80000000000007</c:v>
                </c:pt>
                <c:pt idx="29">
                  <c:v>86.4</c:v>
                </c:pt>
                <c:pt idx="30">
                  <c:v>640</c:v>
                </c:pt>
                <c:pt idx="31">
                  <c:v>45.899999678134918</c:v>
                </c:pt>
                <c:pt idx="32">
                  <c:v>100.8</c:v>
                </c:pt>
                <c:pt idx="33">
                  <c:v>41.039999967813493</c:v>
                </c:pt>
                <c:pt idx="34">
                  <c:v>342.71999759674071</c:v>
                </c:pt>
                <c:pt idx="35">
                  <c:v>168</c:v>
                </c:pt>
                <c:pt idx="36">
                  <c:v>216</c:v>
                </c:pt>
                <c:pt idx="37">
                  <c:v>304</c:v>
                </c:pt>
                <c:pt idx="38">
                  <c:v>607.9999977350235</c:v>
                </c:pt>
                <c:pt idx="39">
                  <c:v>532</c:v>
                </c:pt>
                <c:pt idx="40">
                  <c:v>486.5</c:v>
                </c:pt>
                <c:pt idx="41">
                  <c:v>625.5</c:v>
                </c:pt>
                <c:pt idx="42">
                  <c:v>380</c:v>
                </c:pt>
                <c:pt idx="43">
                  <c:v>456</c:v>
                </c:pt>
                <c:pt idx="44">
                  <c:v>1320</c:v>
                </c:pt>
                <c:pt idx="45">
                  <c:v>2617.9999816417694</c:v>
                </c:pt>
                <c:pt idx="46">
                  <c:v>250.79999980330467</c:v>
                </c:pt>
                <c:pt idx="47">
                  <c:v>393</c:v>
                </c:pt>
                <c:pt idx="48">
                  <c:v>124.80000000000001</c:v>
                </c:pt>
                <c:pt idx="49">
                  <c:v>156</c:v>
                </c:pt>
                <c:pt idx="50">
                  <c:v>877.5</c:v>
                </c:pt>
                <c:pt idx="51">
                  <c:v>883.99999670684338</c:v>
                </c:pt>
                <c:pt idx="52">
                  <c:v>163.19999939203262</c:v>
                </c:pt>
                <c:pt idx="53">
                  <c:v>122.87999954223635</c:v>
                </c:pt>
                <c:pt idx="54">
                  <c:v>80</c:v>
                </c:pt>
                <c:pt idx="55">
                  <c:v>160</c:v>
                </c:pt>
                <c:pt idx="56">
                  <c:v>20.8</c:v>
                </c:pt>
                <c:pt idx="57">
                  <c:v>443.25</c:v>
                </c:pt>
                <c:pt idx="58">
                  <c:v>472.79999999999995</c:v>
                </c:pt>
                <c:pt idx="59">
                  <c:v>189</c:v>
                </c:pt>
                <c:pt idx="60">
                  <c:v>240</c:v>
                </c:pt>
                <c:pt idx="61">
                  <c:v>288</c:v>
                </c:pt>
                <c:pt idx="62">
                  <c:v>360</c:v>
                </c:pt>
                <c:pt idx="63">
                  <c:v>60.8</c:v>
                </c:pt>
                <c:pt idx="64">
                  <c:v>931.5</c:v>
                </c:pt>
                <c:pt idx="65">
                  <c:v>936</c:v>
                </c:pt>
                <c:pt idx="66">
                  <c:v>346.5599997282028</c:v>
                </c:pt>
                <c:pt idx="67">
                  <c:v>735</c:v>
                </c:pt>
                <c:pt idx="68">
                  <c:v>837.89999934285879</c:v>
                </c:pt>
                <c:pt idx="69">
                  <c:v>183.59999871253967</c:v>
                </c:pt>
                <c:pt idx="70">
                  <c:v>451.43999964594838</c:v>
                </c:pt>
                <c:pt idx="71">
                  <c:v>990</c:v>
                </c:pt>
                <c:pt idx="72">
                  <c:v>919.99999999999989</c:v>
                </c:pt>
                <c:pt idx="73">
                  <c:v>565.43999955654147</c:v>
                </c:pt>
                <c:pt idx="74">
                  <c:v>372</c:v>
                </c:pt>
                <c:pt idx="75">
                  <c:v>344</c:v>
                </c:pt>
                <c:pt idx="76">
                  <c:v>48</c:v>
                </c:pt>
                <c:pt idx="77">
                  <c:v>728</c:v>
                </c:pt>
                <c:pt idx="78">
                  <c:v>248</c:v>
                </c:pt>
                <c:pt idx="79">
                  <c:v>660</c:v>
                </c:pt>
                <c:pt idx="80">
                  <c:v>280.8</c:v>
                </c:pt>
                <c:pt idx="81">
                  <c:v>300</c:v>
                </c:pt>
                <c:pt idx="82">
                  <c:v>351</c:v>
                </c:pt>
                <c:pt idx="83">
                  <c:v>43.2</c:v>
                </c:pt>
                <c:pt idx="84">
                  <c:v>384</c:v>
                </c:pt>
                <c:pt idx="85">
                  <c:v>186</c:v>
                </c:pt>
                <c:pt idx="86">
                  <c:v>7.3</c:v>
                </c:pt>
                <c:pt idx="87">
                  <c:v>21.6</c:v>
                </c:pt>
                <c:pt idx="88">
                  <c:v>57.6</c:v>
                </c:pt>
                <c:pt idx="89">
                  <c:v>124.19999999999999</c:v>
                </c:pt>
                <c:pt idx="90">
                  <c:v>31.2</c:v>
                </c:pt>
                <c:pt idx="91">
                  <c:v>248</c:v>
                </c:pt>
                <c:pt idx="92">
                  <c:v>131.4</c:v>
                </c:pt>
                <c:pt idx="93">
                  <c:v>952</c:v>
                </c:pt>
                <c:pt idx="94">
                  <c:v>83.4</c:v>
                </c:pt>
                <c:pt idx="95">
                  <c:v>394.875</c:v>
                </c:pt>
                <c:pt idx="96">
                  <c:v>325.5</c:v>
                </c:pt>
                <c:pt idx="97">
                  <c:v>408</c:v>
                </c:pt>
                <c:pt idx="98">
                  <c:v>42</c:v>
                </c:pt>
                <c:pt idx="99">
                  <c:v>518.39999806880951</c:v>
                </c:pt>
                <c:pt idx="100">
                  <c:v>470.39999824762344</c:v>
                </c:pt>
                <c:pt idx="101">
                  <c:v>754.55999718904491</c:v>
                </c:pt>
                <c:pt idx="102">
                  <c:v>1440</c:v>
                </c:pt>
                <c:pt idx="103">
                  <c:v>1576</c:v>
                </c:pt>
                <c:pt idx="104">
                  <c:v>472.59999668598175</c:v>
                </c:pt>
                <c:pt idx="105">
                  <c:v>224</c:v>
                </c:pt>
                <c:pt idx="106">
                  <c:v>122.39999914169312</c:v>
                </c:pt>
                <c:pt idx="107">
                  <c:v>53.099999912083149</c:v>
                </c:pt>
                <c:pt idx="108">
                  <c:v>26.999999955296516</c:v>
                </c:pt>
                <c:pt idx="109">
                  <c:v>240</c:v>
                </c:pt>
                <c:pt idx="110">
                  <c:v>239.4</c:v>
                </c:pt>
                <c:pt idx="111">
                  <c:v>340</c:v>
                </c:pt>
                <c:pt idx="112">
                  <c:v>1485</c:v>
                </c:pt>
                <c:pt idx="113">
                  <c:v>240</c:v>
                </c:pt>
                <c:pt idx="114">
                  <c:v>104</c:v>
                </c:pt>
                <c:pt idx="115">
                  <c:v>86.399999856948853</c:v>
                </c:pt>
                <c:pt idx="116">
                  <c:v>334.7999994456768</c:v>
                </c:pt>
                <c:pt idx="117">
                  <c:v>76.319999873638153</c:v>
                </c:pt>
                <c:pt idx="118">
                  <c:v>1296</c:v>
                </c:pt>
                <c:pt idx="119">
                  <c:v>600</c:v>
                </c:pt>
                <c:pt idx="120">
                  <c:v>36</c:v>
                </c:pt>
                <c:pt idx="121">
                  <c:v>175.5</c:v>
                </c:pt>
                <c:pt idx="122">
                  <c:v>37.200000000000003</c:v>
                </c:pt>
                <c:pt idx="123">
                  <c:v>259.2</c:v>
                </c:pt>
                <c:pt idx="124">
                  <c:v>468</c:v>
                </c:pt>
                <c:pt idx="125">
                  <c:v>552</c:v>
                </c:pt>
                <c:pt idx="126">
                  <c:v>571.19999999999993</c:v>
                </c:pt>
                <c:pt idx="127">
                  <c:v>37.200000000000003</c:v>
                </c:pt>
                <c:pt idx="128">
                  <c:v>121.6</c:v>
                </c:pt>
                <c:pt idx="129">
                  <c:v>201.60000000000002</c:v>
                </c:pt>
                <c:pt idx="130">
                  <c:v>417</c:v>
                </c:pt>
                <c:pt idx="131">
                  <c:v>432</c:v>
                </c:pt>
                <c:pt idx="132">
                  <c:v>864</c:v>
                </c:pt>
                <c:pt idx="133">
                  <c:v>556</c:v>
                </c:pt>
                <c:pt idx="134">
                  <c:v>608</c:v>
                </c:pt>
                <c:pt idx="135">
                  <c:v>456</c:v>
                </c:pt>
                <c:pt idx="136">
                  <c:v>990</c:v>
                </c:pt>
                <c:pt idx="137">
                  <c:v>591</c:v>
                </c:pt>
                <c:pt idx="138">
                  <c:v>109.5</c:v>
                </c:pt>
                <c:pt idx="139">
                  <c:v>240</c:v>
                </c:pt>
                <c:pt idx="140">
                  <c:v>408</c:v>
                </c:pt>
                <c:pt idx="141">
                  <c:v>200</c:v>
                </c:pt>
                <c:pt idx="142">
                  <c:v>147</c:v>
                </c:pt>
                <c:pt idx="143">
                  <c:v>608</c:v>
                </c:pt>
                <c:pt idx="144">
                  <c:v>1248</c:v>
                </c:pt>
                <c:pt idx="145">
                  <c:v>1019.1999999999999</c:v>
                </c:pt>
                <c:pt idx="146">
                  <c:v>441.59999999999997</c:v>
                </c:pt>
                <c:pt idx="147">
                  <c:v>529.19999912381172</c:v>
                </c:pt>
                <c:pt idx="148">
                  <c:v>453.59999924898148</c:v>
                </c:pt>
                <c:pt idx="149">
                  <c:v>134.99999977648258</c:v>
                </c:pt>
                <c:pt idx="150">
                  <c:v>480</c:v>
                </c:pt>
                <c:pt idx="151">
                  <c:v>440</c:v>
                </c:pt>
                <c:pt idx="152">
                  <c:v>34.4</c:v>
                </c:pt>
                <c:pt idx="153">
                  <c:v>1124.9999981373549</c:v>
                </c:pt>
                <c:pt idx="154">
                  <c:v>2227.4999963119626</c:v>
                </c:pt>
                <c:pt idx="155">
                  <c:v>388.79999935626984</c:v>
                </c:pt>
                <c:pt idx="156">
                  <c:v>207</c:v>
                </c:pt>
                <c:pt idx="157">
                  <c:v>262</c:v>
                </c:pt>
                <c:pt idx="158">
                  <c:v>29.5</c:v>
                </c:pt>
                <c:pt idx="159">
                  <c:v>394</c:v>
                </c:pt>
                <c:pt idx="160">
                  <c:v>30</c:v>
                </c:pt>
                <c:pt idx="161">
                  <c:v>28.8</c:v>
                </c:pt>
                <c:pt idx="162">
                  <c:v>60</c:v>
                </c:pt>
                <c:pt idx="163">
                  <c:v>352</c:v>
                </c:pt>
                <c:pt idx="164">
                  <c:v>600</c:v>
                </c:pt>
                <c:pt idx="165">
                  <c:v>22.4</c:v>
                </c:pt>
                <c:pt idx="166">
                  <c:v>736</c:v>
                </c:pt>
                <c:pt idx="167">
                  <c:v>51.599999999999994</c:v>
                </c:pt>
                <c:pt idx="168">
                  <c:v>139</c:v>
                </c:pt>
                <c:pt idx="169">
                  <c:v>197</c:v>
                </c:pt>
                <c:pt idx="170">
                  <c:v>67.199999999999989</c:v>
                </c:pt>
                <c:pt idx="171">
                  <c:v>201.6</c:v>
                </c:pt>
                <c:pt idx="172">
                  <c:v>145.6</c:v>
                </c:pt>
                <c:pt idx="173">
                  <c:v>883.19999999999993</c:v>
                </c:pt>
                <c:pt idx="174">
                  <c:v>524</c:v>
                </c:pt>
                <c:pt idx="175">
                  <c:v>62</c:v>
                </c:pt>
                <c:pt idx="176">
                  <c:v>182.39999999999998</c:v>
                </c:pt>
                <c:pt idx="177">
                  <c:v>921.59999847412109</c:v>
                </c:pt>
                <c:pt idx="178">
                  <c:v>286.19999952614307</c:v>
                </c:pt>
                <c:pt idx="179">
                  <c:v>886.49999853223562</c:v>
                </c:pt>
                <c:pt idx="180">
                  <c:v>156.79999999999998</c:v>
                </c:pt>
                <c:pt idx="181">
                  <c:v>360</c:v>
                </c:pt>
                <c:pt idx="182">
                  <c:v>77</c:v>
                </c:pt>
                <c:pt idx="183">
                  <c:v>2758</c:v>
                </c:pt>
                <c:pt idx="184">
                  <c:v>288</c:v>
                </c:pt>
                <c:pt idx="185">
                  <c:v>154</c:v>
                </c:pt>
                <c:pt idx="186">
                  <c:v>86.4</c:v>
                </c:pt>
                <c:pt idx="187">
                  <c:v>249.6</c:v>
                </c:pt>
                <c:pt idx="188">
                  <c:v>509.59999999999997</c:v>
                </c:pt>
                <c:pt idx="189">
                  <c:v>432</c:v>
                </c:pt>
                <c:pt idx="190">
                  <c:v>516</c:v>
                </c:pt>
                <c:pt idx="191">
                  <c:v>144</c:v>
                </c:pt>
                <c:pt idx="192">
                  <c:v>112</c:v>
                </c:pt>
                <c:pt idx="193">
                  <c:v>62</c:v>
                </c:pt>
                <c:pt idx="194">
                  <c:v>44.8</c:v>
                </c:pt>
                <c:pt idx="195">
                  <c:v>57.6</c:v>
                </c:pt>
                <c:pt idx="196">
                  <c:v>248.11499826014045</c:v>
                </c:pt>
                <c:pt idx="197">
                  <c:v>856.79999399185181</c:v>
                </c:pt>
                <c:pt idx="198">
                  <c:v>288</c:v>
                </c:pt>
                <c:pt idx="199">
                  <c:v>1495.9999895095825</c:v>
                </c:pt>
                <c:pt idx="200">
                  <c:v>2386.7999832630157</c:v>
                </c:pt>
                <c:pt idx="201">
                  <c:v>120</c:v>
                </c:pt>
                <c:pt idx="202">
                  <c:v>57.599999999999994</c:v>
                </c:pt>
                <c:pt idx="203">
                  <c:v>167.4</c:v>
                </c:pt>
                <c:pt idx="204">
                  <c:v>40</c:v>
                </c:pt>
                <c:pt idx="205">
                  <c:v>1112</c:v>
                </c:pt>
                <c:pt idx="206">
                  <c:v>422.40000000000003</c:v>
                </c:pt>
                <c:pt idx="207">
                  <c:v>249.6</c:v>
                </c:pt>
                <c:pt idx="208">
                  <c:v>310</c:v>
                </c:pt>
                <c:pt idx="209">
                  <c:v>303.99999886751175</c:v>
                </c:pt>
                <c:pt idx="210">
                  <c:v>671.99999749660492</c:v>
                </c:pt>
                <c:pt idx="211">
                  <c:v>579.59999784082174</c:v>
                </c:pt>
                <c:pt idx="212">
                  <c:v>254.39999905228615</c:v>
                </c:pt>
                <c:pt idx="213">
                  <c:v>396</c:v>
                </c:pt>
                <c:pt idx="214">
                  <c:v>672</c:v>
                </c:pt>
                <c:pt idx="215">
                  <c:v>100</c:v>
                </c:pt>
                <c:pt idx="216">
                  <c:v>69.349999945610762</c:v>
                </c:pt>
                <c:pt idx="217">
                  <c:v>157.31999987661837</c:v>
                </c:pt>
                <c:pt idx="218">
                  <c:v>4005.1999968588352</c:v>
                </c:pt>
                <c:pt idx="219">
                  <c:v>346.5599997282028</c:v>
                </c:pt>
                <c:pt idx="220">
                  <c:v>1058.2499925792217</c:v>
                </c:pt>
                <c:pt idx="221">
                  <c:v>590.74999585747719</c:v>
                </c:pt>
                <c:pt idx="222">
                  <c:v>88.5</c:v>
                </c:pt>
                <c:pt idx="223">
                  <c:v>1599.9999940395355</c:v>
                </c:pt>
                <c:pt idx="224">
                  <c:v>89.599999666213989</c:v>
                </c:pt>
                <c:pt idx="225">
                  <c:v>97.279999637603751</c:v>
                </c:pt>
                <c:pt idx="226">
                  <c:v>186</c:v>
                </c:pt>
                <c:pt idx="227">
                  <c:v>71.99999988079071</c:v>
                </c:pt>
                <c:pt idx="228">
                  <c:v>619.19999897480011</c:v>
                </c:pt>
                <c:pt idx="229">
                  <c:v>44.8</c:v>
                </c:pt>
                <c:pt idx="230">
                  <c:v>100</c:v>
                </c:pt>
                <c:pt idx="231">
                  <c:v>85.119999682903284</c:v>
                </c:pt>
                <c:pt idx="232">
                  <c:v>199.99999925494194</c:v>
                </c:pt>
                <c:pt idx="233">
                  <c:v>122.87999954223635</c:v>
                </c:pt>
                <c:pt idx="234">
                  <c:v>1628.1599939346313</c:v>
                </c:pt>
                <c:pt idx="235">
                  <c:v>285.11999952793121</c:v>
                </c:pt>
                <c:pt idx="236">
                  <c:v>288</c:v>
                </c:pt>
                <c:pt idx="237">
                  <c:v>597.59999999999991</c:v>
                </c:pt>
                <c:pt idx="238">
                  <c:v>304</c:v>
                </c:pt>
                <c:pt idx="239">
                  <c:v>582.4</c:v>
                </c:pt>
                <c:pt idx="240">
                  <c:v>695</c:v>
                </c:pt>
                <c:pt idx="241">
                  <c:v>624</c:v>
                </c:pt>
                <c:pt idx="242">
                  <c:v>310.5</c:v>
                </c:pt>
                <c:pt idx="243">
                  <c:v>176</c:v>
                </c:pt>
                <c:pt idx="244">
                  <c:v>2074.7999983727932</c:v>
                </c:pt>
                <c:pt idx="245">
                  <c:v>1103.2</c:v>
                </c:pt>
                <c:pt idx="246">
                  <c:v>949.99999925494194</c:v>
                </c:pt>
                <c:pt idx="247">
                  <c:v>87.779999931156638</c:v>
                </c:pt>
                <c:pt idx="248">
                  <c:v>1398.3999989032745</c:v>
                </c:pt>
                <c:pt idx="249">
                  <c:v>16</c:v>
                </c:pt>
                <c:pt idx="250">
                  <c:v>336.59999763965607</c:v>
                </c:pt>
                <c:pt idx="251">
                  <c:v>291.83999891281127</c:v>
                </c:pt>
                <c:pt idx="252">
                  <c:v>447.99999833106995</c:v>
                </c:pt>
                <c:pt idx="253">
                  <c:v>486.3999981880188</c:v>
                </c:pt>
                <c:pt idx="254">
                  <c:v>614.39999771118164</c:v>
                </c:pt>
                <c:pt idx="255">
                  <c:v>1330</c:v>
                </c:pt>
                <c:pt idx="256">
                  <c:v>37.999999970197678</c:v>
                </c:pt>
                <c:pt idx="257">
                  <c:v>216</c:v>
                </c:pt>
                <c:pt idx="258">
                  <c:v>616</c:v>
                </c:pt>
                <c:pt idx="259">
                  <c:v>1680</c:v>
                </c:pt>
                <c:pt idx="260">
                  <c:v>2240</c:v>
                </c:pt>
                <c:pt idx="261">
                  <c:v>584</c:v>
                </c:pt>
                <c:pt idx="262">
                  <c:v>100.8</c:v>
                </c:pt>
                <c:pt idx="263">
                  <c:v>1010.8799983263016</c:v>
                </c:pt>
                <c:pt idx="264">
                  <c:v>608</c:v>
                </c:pt>
                <c:pt idx="265">
                  <c:v>112</c:v>
                </c:pt>
                <c:pt idx="266">
                  <c:v>611.99999570846558</c:v>
                </c:pt>
                <c:pt idx="267">
                  <c:v>58.8</c:v>
                </c:pt>
                <c:pt idx="268">
                  <c:v>31.619999778270724</c:v>
                </c:pt>
                <c:pt idx="269">
                  <c:v>183.59999871253967</c:v>
                </c:pt>
                <c:pt idx="270">
                  <c:v>180</c:v>
                </c:pt>
                <c:pt idx="271">
                  <c:v>141.60000000000002</c:v>
                </c:pt>
                <c:pt idx="272">
                  <c:v>175.49999970942736</c:v>
                </c:pt>
                <c:pt idx="273">
                  <c:v>466.5599992275238</c:v>
                </c:pt>
                <c:pt idx="274">
                  <c:v>4005.1999968588352</c:v>
                </c:pt>
                <c:pt idx="275">
                  <c:v>100.10000000000001</c:v>
                </c:pt>
                <c:pt idx="276">
                  <c:v>1133.8249991107732</c:v>
                </c:pt>
                <c:pt idx="277">
                  <c:v>159.59999987483025</c:v>
                </c:pt>
                <c:pt idx="278">
                  <c:v>36</c:v>
                </c:pt>
                <c:pt idx="279">
                  <c:v>100.29999929666519</c:v>
                </c:pt>
                <c:pt idx="280">
                  <c:v>161.27999939918519</c:v>
                </c:pt>
                <c:pt idx="281">
                  <c:v>8431.9999685883522</c:v>
                </c:pt>
                <c:pt idx="282">
                  <c:v>172.8</c:v>
                </c:pt>
                <c:pt idx="283">
                  <c:v>396</c:v>
                </c:pt>
                <c:pt idx="284">
                  <c:v>90</c:v>
                </c:pt>
                <c:pt idx="285">
                  <c:v>390</c:v>
                </c:pt>
                <c:pt idx="286">
                  <c:v>300</c:v>
                </c:pt>
                <c:pt idx="287">
                  <c:v>230.39999999999998</c:v>
                </c:pt>
                <c:pt idx="288">
                  <c:v>576</c:v>
                </c:pt>
                <c:pt idx="289">
                  <c:v>595.19999778270721</c:v>
                </c:pt>
                <c:pt idx="290">
                  <c:v>398.4</c:v>
                </c:pt>
                <c:pt idx="291">
                  <c:v>174.07999935150147</c:v>
                </c:pt>
                <c:pt idx="292">
                  <c:v>34.19999997317791</c:v>
                </c:pt>
                <c:pt idx="293">
                  <c:v>106.3999999165535</c:v>
                </c:pt>
                <c:pt idx="294">
                  <c:v>288.79999977350235</c:v>
                </c:pt>
                <c:pt idx="295">
                  <c:v>739.47999942004674</c:v>
                </c:pt>
                <c:pt idx="296">
                  <c:v>664.99999947845936</c:v>
                </c:pt>
                <c:pt idx="297">
                  <c:v>2067.1999983787537</c:v>
                </c:pt>
                <c:pt idx="298">
                  <c:v>1092</c:v>
                </c:pt>
                <c:pt idx="299">
                  <c:v>3465</c:v>
                </c:pt>
                <c:pt idx="300">
                  <c:v>2108</c:v>
                </c:pt>
                <c:pt idx="301">
                  <c:v>560</c:v>
                </c:pt>
                <c:pt idx="302">
                  <c:v>165.20000000000002</c:v>
                </c:pt>
                <c:pt idx="303">
                  <c:v>699.83999884128571</c:v>
                </c:pt>
                <c:pt idx="304">
                  <c:v>1346.3999977707863</c:v>
                </c:pt>
                <c:pt idx="305">
                  <c:v>560</c:v>
                </c:pt>
                <c:pt idx="306">
                  <c:v>848</c:v>
                </c:pt>
                <c:pt idx="307">
                  <c:v>141.60000000000002</c:v>
                </c:pt>
                <c:pt idx="308">
                  <c:v>200</c:v>
                </c:pt>
                <c:pt idx="309">
                  <c:v>74.400000000000006</c:v>
                </c:pt>
                <c:pt idx="310">
                  <c:v>172.8</c:v>
                </c:pt>
                <c:pt idx="311">
                  <c:v>864</c:v>
                </c:pt>
                <c:pt idx="312">
                  <c:v>86</c:v>
                </c:pt>
                <c:pt idx="313">
                  <c:v>403.20000000000005</c:v>
                </c:pt>
                <c:pt idx="314">
                  <c:v>84</c:v>
                </c:pt>
                <c:pt idx="315">
                  <c:v>52</c:v>
                </c:pt>
                <c:pt idx="316">
                  <c:v>403.2</c:v>
                </c:pt>
                <c:pt idx="317">
                  <c:v>106.2</c:v>
                </c:pt>
                <c:pt idx="318">
                  <c:v>252</c:v>
                </c:pt>
                <c:pt idx="319">
                  <c:v>72.8</c:v>
                </c:pt>
                <c:pt idx="320">
                  <c:v>35.999999940395355</c:v>
                </c:pt>
                <c:pt idx="321">
                  <c:v>425.87999929487705</c:v>
                </c:pt>
                <c:pt idx="322">
                  <c:v>390</c:v>
                </c:pt>
                <c:pt idx="323">
                  <c:v>837.89999861270189</c:v>
                </c:pt>
                <c:pt idx="324">
                  <c:v>1980</c:v>
                </c:pt>
                <c:pt idx="325">
                  <c:v>410.4</c:v>
                </c:pt>
                <c:pt idx="326">
                  <c:v>183.59999871253967</c:v>
                </c:pt>
                <c:pt idx="327">
                  <c:v>798</c:v>
                </c:pt>
                <c:pt idx="328">
                  <c:v>135.99999904632568</c:v>
                </c:pt>
                <c:pt idx="329">
                  <c:v>72.959999728202817</c:v>
                </c:pt>
                <c:pt idx="330">
                  <c:v>583.19999999999993</c:v>
                </c:pt>
                <c:pt idx="331">
                  <c:v>6324</c:v>
                </c:pt>
                <c:pt idx="332">
                  <c:v>1428</c:v>
                </c:pt>
                <c:pt idx="333">
                  <c:v>875.7</c:v>
                </c:pt>
                <c:pt idx="334">
                  <c:v>678.39999747276306</c:v>
                </c:pt>
                <c:pt idx="335">
                  <c:v>687.99999743700027</c:v>
                </c:pt>
                <c:pt idx="336">
                  <c:v>300</c:v>
                </c:pt>
                <c:pt idx="337">
                  <c:v>159</c:v>
                </c:pt>
                <c:pt idx="338">
                  <c:v>279</c:v>
                </c:pt>
                <c:pt idx="339">
                  <c:v>59</c:v>
                </c:pt>
                <c:pt idx="340">
                  <c:v>398.99999968707561</c:v>
                </c:pt>
                <c:pt idx="341">
                  <c:v>618.79999566078186</c:v>
                </c:pt>
                <c:pt idx="342">
                  <c:v>244.79999828338623</c:v>
                </c:pt>
                <c:pt idx="343">
                  <c:v>103.19999999999999</c:v>
                </c:pt>
                <c:pt idx="344">
                  <c:v>55.439999908208847</c:v>
                </c:pt>
                <c:pt idx="345">
                  <c:v>505.43999916315079</c:v>
                </c:pt>
                <c:pt idx="346">
                  <c:v>302.39999949932098</c:v>
                </c:pt>
                <c:pt idx="347">
                  <c:v>335.33999944478268</c:v>
                </c:pt>
                <c:pt idx="348">
                  <c:v>471.59999921917915</c:v>
                </c:pt>
                <c:pt idx="349">
                  <c:v>146.87999975681305</c:v>
                </c:pt>
                <c:pt idx="350">
                  <c:v>360</c:v>
                </c:pt>
                <c:pt idx="351">
                  <c:v>112</c:v>
                </c:pt>
                <c:pt idx="352">
                  <c:v>544</c:v>
                </c:pt>
                <c:pt idx="353">
                  <c:v>450</c:v>
                </c:pt>
                <c:pt idx="354">
                  <c:v>1386</c:v>
                </c:pt>
                <c:pt idx="355">
                  <c:v>120</c:v>
                </c:pt>
                <c:pt idx="356">
                  <c:v>400</c:v>
                </c:pt>
                <c:pt idx="357">
                  <c:v>96</c:v>
                </c:pt>
                <c:pt idx="358">
                  <c:v>195</c:v>
                </c:pt>
                <c:pt idx="359">
                  <c:v>608</c:v>
                </c:pt>
                <c:pt idx="360">
                  <c:v>1814.3999999999999</c:v>
                </c:pt>
                <c:pt idx="361">
                  <c:v>408</c:v>
                </c:pt>
                <c:pt idx="362">
                  <c:v>191.99999928474426</c:v>
                </c:pt>
                <c:pt idx="363">
                  <c:v>435.19999837875366</c:v>
                </c:pt>
                <c:pt idx="364">
                  <c:v>63.999999761581421</c:v>
                </c:pt>
                <c:pt idx="365">
                  <c:v>54</c:v>
                </c:pt>
                <c:pt idx="366">
                  <c:v>112</c:v>
                </c:pt>
                <c:pt idx="367">
                  <c:v>54</c:v>
                </c:pt>
                <c:pt idx="368">
                  <c:v>218.39999999999998</c:v>
                </c:pt>
                <c:pt idx="369">
                  <c:v>528</c:v>
                </c:pt>
                <c:pt idx="370">
                  <c:v>258</c:v>
                </c:pt>
                <c:pt idx="371">
                  <c:v>91.199999660253525</c:v>
                </c:pt>
                <c:pt idx="372">
                  <c:v>89.599999666213989</c:v>
                </c:pt>
                <c:pt idx="373">
                  <c:v>1048</c:v>
                </c:pt>
                <c:pt idx="374">
                  <c:v>396.8</c:v>
                </c:pt>
                <c:pt idx="375">
                  <c:v>288</c:v>
                </c:pt>
                <c:pt idx="376">
                  <c:v>788</c:v>
                </c:pt>
                <c:pt idx="377">
                  <c:v>360</c:v>
                </c:pt>
                <c:pt idx="378">
                  <c:v>539.99999910593033</c:v>
                </c:pt>
                <c:pt idx="379">
                  <c:v>518.39999914169312</c:v>
                </c:pt>
                <c:pt idx="380">
                  <c:v>432</c:v>
                </c:pt>
                <c:pt idx="381">
                  <c:v>600.47999900579453</c:v>
                </c:pt>
                <c:pt idx="382">
                  <c:v>86.399999999999991</c:v>
                </c:pt>
                <c:pt idx="383">
                  <c:v>1440</c:v>
                </c:pt>
                <c:pt idx="384">
                  <c:v>285</c:v>
                </c:pt>
                <c:pt idx="385">
                  <c:v>585.90000000000009</c:v>
                </c:pt>
                <c:pt idx="386">
                  <c:v>58.8</c:v>
                </c:pt>
                <c:pt idx="387">
                  <c:v>1307.25</c:v>
                </c:pt>
                <c:pt idx="388">
                  <c:v>320</c:v>
                </c:pt>
                <c:pt idx="389">
                  <c:v>48</c:v>
                </c:pt>
                <c:pt idx="390">
                  <c:v>394</c:v>
                </c:pt>
                <c:pt idx="391">
                  <c:v>241.91999959945679</c:v>
                </c:pt>
                <c:pt idx="392">
                  <c:v>1650.599997267127</c:v>
                </c:pt>
                <c:pt idx="393">
                  <c:v>230.4</c:v>
                </c:pt>
                <c:pt idx="394">
                  <c:v>288</c:v>
                </c:pt>
                <c:pt idx="395">
                  <c:v>1032</c:v>
                </c:pt>
                <c:pt idx="396">
                  <c:v>583.80000000000007</c:v>
                </c:pt>
                <c:pt idx="397">
                  <c:v>67.999999523162842</c:v>
                </c:pt>
                <c:pt idx="398">
                  <c:v>648.71999545097344</c:v>
                </c:pt>
                <c:pt idx="399">
                  <c:v>432</c:v>
                </c:pt>
                <c:pt idx="400">
                  <c:v>2073.5999965667725</c:v>
                </c:pt>
                <c:pt idx="401">
                  <c:v>600</c:v>
                </c:pt>
                <c:pt idx="402">
                  <c:v>516</c:v>
                </c:pt>
                <c:pt idx="403">
                  <c:v>504</c:v>
                </c:pt>
                <c:pt idx="404">
                  <c:v>145.6</c:v>
                </c:pt>
                <c:pt idx="405">
                  <c:v>2079</c:v>
                </c:pt>
                <c:pt idx="406">
                  <c:v>504</c:v>
                </c:pt>
                <c:pt idx="407">
                  <c:v>480</c:v>
                </c:pt>
                <c:pt idx="408">
                  <c:v>372.59999999999997</c:v>
                </c:pt>
                <c:pt idx="409">
                  <c:v>2128</c:v>
                </c:pt>
                <c:pt idx="410">
                  <c:v>336</c:v>
                </c:pt>
                <c:pt idx="411">
                  <c:v>1032</c:v>
                </c:pt>
                <c:pt idx="412">
                  <c:v>432</c:v>
                </c:pt>
                <c:pt idx="413">
                  <c:v>2281.5</c:v>
                </c:pt>
                <c:pt idx="414">
                  <c:v>248.11499826014045</c:v>
                </c:pt>
                <c:pt idx="415">
                  <c:v>606.89999574422836</c:v>
                </c:pt>
                <c:pt idx="416">
                  <c:v>709.64999944344163</c:v>
                </c:pt>
                <c:pt idx="417">
                  <c:v>425.59999966621399</c:v>
                </c:pt>
                <c:pt idx="418">
                  <c:v>455.99999964237213</c:v>
                </c:pt>
                <c:pt idx="419">
                  <c:v>400</c:v>
                </c:pt>
                <c:pt idx="420">
                  <c:v>144</c:v>
                </c:pt>
                <c:pt idx="421">
                  <c:v>215.99999964237213</c:v>
                </c:pt>
                <c:pt idx="422">
                  <c:v>1375.9199977219105</c:v>
                </c:pt>
                <c:pt idx="423">
                  <c:v>68.399999886751175</c:v>
                </c:pt>
                <c:pt idx="424">
                  <c:v>26.459999956190586</c:v>
                </c:pt>
                <c:pt idx="425">
                  <c:v>504</c:v>
                </c:pt>
                <c:pt idx="426">
                  <c:v>432</c:v>
                </c:pt>
                <c:pt idx="427">
                  <c:v>258</c:v>
                </c:pt>
                <c:pt idx="428">
                  <c:v>208</c:v>
                </c:pt>
                <c:pt idx="429">
                  <c:v>35.400000000000006</c:v>
                </c:pt>
                <c:pt idx="430">
                  <c:v>1379</c:v>
                </c:pt>
                <c:pt idx="431">
                  <c:v>223.20000000000002</c:v>
                </c:pt>
                <c:pt idx="432">
                  <c:v>96</c:v>
                </c:pt>
                <c:pt idx="433">
                  <c:v>98</c:v>
                </c:pt>
                <c:pt idx="434">
                  <c:v>704</c:v>
                </c:pt>
                <c:pt idx="435">
                  <c:v>153.99999942630529</c:v>
                </c:pt>
                <c:pt idx="436">
                  <c:v>495.99999815225601</c:v>
                </c:pt>
                <c:pt idx="437">
                  <c:v>316.79999881982803</c:v>
                </c:pt>
                <c:pt idx="438">
                  <c:v>334.7999994456768</c:v>
                </c:pt>
                <c:pt idx="439">
                  <c:v>345.6</c:v>
                </c:pt>
                <c:pt idx="440">
                  <c:v>1576</c:v>
                </c:pt>
                <c:pt idx="441">
                  <c:v>201.6</c:v>
                </c:pt>
                <c:pt idx="442">
                  <c:v>124.82999990209937</c:v>
                </c:pt>
                <c:pt idx="443">
                  <c:v>100</c:v>
                </c:pt>
                <c:pt idx="444">
                  <c:v>62.4</c:v>
                </c:pt>
                <c:pt idx="445">
                  <c:v>40</c:v>
                </c:pt>
                <c:pt idx="446">
                  <c:v>146</c:v>
                </c:pt>
                <c:pt idx="447">
                  <c:v>262</c:v>
                </c:pt>
                <c:pt idx="448">
                  <c:v>312</c:v>
                </c:pt>
                <c:pt idx="449">
                  <c:v>10540</c:v>
                </c:pt>
                <c:pt idx="450">
                  <c:v>14.399999999999999</c:v>
                </c:pt>
                <c:pt idx="451">
                  <c:v>270</c:v>
                </c:pt>
                <c:pt idx="452">
                  <c:v>364</c:v>
                </c:pt>
                <c:pt idx="453">
                  <c:v>912</c:v>
                </c:pt>
                <c:pt idx="454">
                  <c:v>418</c:v>
                </c:pt>
                <c:pt idx="455">
                  <c:v>364.8</c:v>
                </c:pt>
                <c:pt idx="456">
                  <c:v>120</c:v>
                </c:pt>
                <c:pt idx="457">
                  <c:v>1550.3999987840652</c:v>
                </c:pt>
                <c:pt idx="458">
                  <c:v>547.19999957084656</c:v>
                </c:pt>
                <c:pt idx="459">
                  <c:v>1396.7999976873398</c:v>
                </c:pt>
                <c:pt idx="460">
                  <c:v>8.6399999856948853</c:v>
                </c:pt>
                <c:pt idx="461">
                  <c:v>86.399999856948853</c:v>
                </c:pt>
                <c:pt idx="462">
                  <c:v>215.99999964237213</c:v>
                </c:pt>
                <c:pt idx="463">
                  <c:v>24.819999825954437</c:v>
                </c:pt>
                <c:pt idx="464">
                  <c:v>747</c:v>
                </c:pt>
                <c:pt idx="465">
                  <c:v>334.04999765753746</c:v>
                </c:pt>
                <c:pt idx="466">
                  <c:v>88.399999380111694</c:v>
                </c:pt>
                <c:pt idx="467">
                  <c:v>49.8</c:v>
                </c:pt>
                <c:pt idx="468">
                  <c:v>140</c:v>
                </c:pt>
                <c:pt idx="469">
                  <c:v>880</c:v>
                </c:pt>
                <c:pt idx="470">
                  <c:v>691.19999742507935</c:v>
                </c:pt>
                <c:pt idx="471">
                  <c:v>8263.3599692165863</c:v>
                </c:pt>
                <c:pt idx="472">
                  <c:v>239.99999910593033</c:v>
                </c:pt>
                <c:pt idx="473">
                  <c:v>144</c:v>
                </c:pt>
                <c:pt idx="474">
                  <c:v>216</c:v>
                </c:pt>
                <c:pt idx="475">
                  <c:v>152</c:v>
                </c:pt>
                <c:pt idx="476">
                  <c:v>186.20000000000002</c:v>
                </c:pt>
                <c:pt idx="477">
                  <c:v>651</c:v>
                </c:pt>
                <c:pt idx="478">
                  <c:v>192</c:v>
                </c:pt>
                <c:pt idx="479">
                  <c:v>520</c:v>
                </c:pt>
                <c:pt idx="480">
                  <c:v>921.375</c:v>
                </c:pt>
                <c:pt idx="481">
                  <c:v>1123.1999958157539</c:v>
                </c:pt>
                <c:pt idx="482">
                  <c:v>400</c:v>
                </c:pt>
                <c:pt idx="483">
                  <c:v>912</c:v>
                </c:pt>
                <c:pt idx="484">
                  <c:v>2463.9999908208847</c:v>
                </c:pt>
                <c:pt idx="485">
                  <c:v>1170</c:v>
                </c:pt>
                <c:pt idx="486">
                  <c:v>551.25</c:v>
                </c:pt>
                <c:pt idx="487">
                  <c:v>171</c:v>
                </c:pt>
                <c:pt idx="488">
                  <c:v>249</c:v>
                </c:pt>
                <c:pt idx="489">
                  <c:v>236</c:v>
                </c:pt>
                <c:pt idx="490">
                  <c:v>851.19999999999993</c:v>
                </c:pt>
                <c:pt idx="491">
                  <c:v>100.80000000000001</c:v>
                </c:pt>
                <c:pt idx="492">
                  <c:v>220.3199984550476</c:v>
                </c:pt>
                <c:pt idx="493">
                  <c:v>152</c:v>
                </c:pt>
                <c:pt idx="494">
                  <c:v>201.60000000000002</c:v>
                </c:pt>
                <c:pt idx="495">
                  <c:v>278</c:v>
                </c:pt>
                <c:pt idx="496">
                  <c:v>48</c:v>
                </c:pt>
                <c:pt idx="497">
                  <c:v>1094.3999981880188</c:v>
                </c:pt>
                <c:pt idx="498">
                  <c:v>718.19999881088734</c:v>
                </c:pt>
                <c:pt idx="499">
                  <c:v>133.91999977827072</c:v>
                </c:pt>
                <c:pt idx="500">
                  <c:v>393</c:v>
                </c:pt>
                <c:pt idx="501">
                  <c:v>87.59999967366457</c:v>
                </c:pt>
                <c:pt idx="502">
                  <c:v>179.19999933242798</c:v>
                </c:pt>
                <c:pt idx="503">
                  <c:v>187.19999930262566</c:v>
                </c:pt>
                <c:pt idx="504">
                  <c:v>456</c:v>
                </c:pt>
                <c:pt idx="505">
                  <c:v>222.4</c:v>
                </c:pt>
                <c:pt idx="506">
                  <c:v>159.60000000000002</c:v>
                </c:pt>
                <c:pt idx="507">
                  <c:v>240</c:v>
                </c:pt>
                <c:pt idx="508">
                  <c:v>581.3999959230423</c:v>
                </c:pt>
                <c:pt idx="509">
                  <c:v>578.93499594032767</c:v>
                </c:pt>
                <c:pt idx="510">
                  <c:v>2019.5999858379364</c:v>
                </c:pt>
                <c:pt idx="511">
                  <c:v>1744.1999877691269</c:v>
                </c:pt>
                <c:pt idx="512">
                  <c:v>1755</c:v>
                </c:pt>
                <c:pt idx="513">
                  <c:v>504</c:v>
                </c:pt>
                <c:pt idx="514">
                  <c:v>472</c:v>
                </c:pt>
                <c:pt idx="515">
                  <c:v>816</c:v>
                </c:pt>
                <c:pt idx="516">
                  <c:v>80.639999699592593</c:v>
                </c:pt>
                <c:pt idx="517">
                  <c:v>436.79999999999995</c:v>
                </c:pt>
                <c:pt idx="518">
                  <c:v>312</c:v>
                </c:pt>
                <c:pt idx="519">
                  <c:v>373.5</c:v>
                </c:pt>
                <c:pt idx="520">
                  <c:v>115.2</c:v>
                </c:pt>
                <c:pt idx="521">
                  <c:v>231</c:v>
                </c:pt>
                <c:pt idx="522">
                  <c:v>86.4</c:v>
                </c:pt>
                <c:pt idx="523">
                  <c:v>88.5</c:v>
                </c:pt>
                <c:pt idx="524">
                  <c:v>78.839999869465828</c:v>
                </c:pt>
                <c:pt idx="525">
                  <c:v>64.799999892711639</c:v>
                </c:pt>
                <c:pt idx="526">
                  <c:v>26.999999955296516</c:v>
                </c:pt>
                <c:pt idx="527">
                  <c:v>75.599999874830246</c:v>
                </c:pt>
                <c:pt idx="528">
                  <c:v>292</c:v>
                </c:pt>
                <c:pt idx="529">
                  <c:v>588</c:v>
                </c:pt>
                <c:pt idx="530">
                  <c:v>34.4</c:v>
                </c:pt>
                <c:pt idx="531">
                  <c:v>149.39999999999998</c:v>
                </c:pt>
                <c:pt idx="532">
                  <c:v>294</c:v>
                </c:pt>
                <c:pt idx="533">
                  <c:v>347.2</c:v>
                </c:pt>
                <c:pt idx="534">
                  <c:v>112</c:v>
                </c:pt>
                <c:pt idx="535">
                  <c:v>1379</c:v>
                </c:pt>
                <c:pt idx="536">
                  <c:v>396.79999852180481</c:v>
                </c:pt>
                <c:pt idx="537">
                  <c:v>28.319999894499784</c:v>
                </c:pt>
                <c:pt idx="538">
                  <c:v>2073.5999965667725</c:v>
                </c:pt>
                <c:pt idx="539">
                  <c:v>837.89999861270189</c:v>
                </c:pt>
                <c:pt idx="540">
                  <c:v>423.35999929904943</c:v>
                </c:pt>
                <c:pt idx="541">
                  <c:v>514.79999914765358</c:v>
                </c:pt>
                <c:pt idx="542">
                  <c:v>546</c:v>
                </c:pt>
                <c:pt idx="543">
                  <c:v>1472.49999884516</c:v>
                </c:pt>
                <c:pt idx="544">
                  <c:v>137.69999977201223</c:v>
                </c:pt>
                <c:pt idx="545">
                  <c:v>269.99999955296516</c:v>
                </c:pt>
                <c:pt idx="546">
                  <c:v>222.39999917149544</c:v>
                </c:pt>
                <c:pt idx="547">
                  <c:v>31.99999988079071</c:v>
                </c:pt>
                <c:pt idx="548">
                  <c:v>76.799999713897705</c:v>
                </c:pt>
                <c:pt idx="549">
                  <c:v>288</c:v>
                </c:pt>
                <c:pt idx="550">
                  <c:v>1310</c:v>
                </c:pt>
                <c:pt idx="551">
                  <c:v>570</c:v>
                </c:pt>
                <c:pt idx="552">
                  <c:v>516</c:v>
                </c:pt>
                <c:pt idx="553">
                  <c:v>271.99999809265137</c:v>
                </c:pt>
                <c:pt idx="554">
                  <c:v>285.59999799728394</c:v>
                </c:pt>
                <c:pt idx="555">
                  <c:v>1584</c:v>
                </c:pt>
                <c:pt idx="556">
                  <c:v>747</c:v>
                </c:pt>
                <c:pt idx="557">
                  <c:v>1092</c:v>
                </c:pt>
                <c:pt idx="558">
                  <c:v>736</c:v>
                </c:pt>
                <c:pt idx="559">
                  <c:v>456</c:v>
                </c:pt>
                <c:pt idx="560">
                  <c:v>860</c:v>
                </c:pt>
                <c:pt idx="561">
                  <c:v>364.79999971389771</c:v>
                </c:pt>
                <c:pt idx="562">
                  <c:v>182.39999985694885</c:v>
                </c:pt>
                <c:pt idx="563">
                  <c:v>1112</c:v>
                </c:pt>
                <c:pt idx="564">
                  <c:v>157.5</c:v>
                </c:pt>
                <c:pt idx="565">
                  <c:v>18.600000000000001</c:v>
                </c:pt>
                <c:pt idx="566">
                  <c:v>240</c:v>
                </c:pt>
                <c:pt idx="567">
                  <c:v>434.70000000000005</c:v>
                </c:pt>
                <c:pt idx="568">
                  <c:v>864</c:v>
                </c:pt>
                <c:pt idx="569">
                  <c:v>4.8</c:v>
                </c:pt>
                <c:pt idx="570">
                  <c:v>151.20000000000002</c:v>
                </c:pt>
                <c:pt idx="571">
                  <c:v>153.29999999999998</c:v>
                </c:pt>
                <c:pt idx="572">
                  <c:v>560</c:v>
                </c:pt>
                <c:pt idx="573">
                  <c:v>225.27999916076661</c:v>
                </c:pt>
                <c:pt idx="574">
                  <c:v>110.39999999999999</c:v>
                </c:pt>
                <c:pt idx="575">
                  <c:v>729.5999972820282</c:v>
                </c:pt>
                <c:pt idx="576">
                  <c:v>544</c:v>
                </c:pt>
                <c:pt idx="577">
                  <c:v>90</c:v>
                </c:pt>
                <c:pt idx="578">
                  <c:v>1603.7999973446131</c:v>
                </c:pt>
                <c:pt idx="579">
                  <c:v>294</c:v>
                </c:pt>
                <c:pt idx="580">
                  <c:v>205.19999966025352</c:v>
                </c:pt>
                <c:pt idx="581">
                  <c:v>325</c:v>
                </c:pt>
                <c:pt idx="582">
                  <c:v>168</c:v>
                </c:pt>
                <c:pt idx="583">
                  <c:v>48</c:v>
                </c:pt>
                <c:pt idx="584">
                  <c:v>100.8</c:v>
                </c:pt>
                <c:pt idx="585">
                  <c:v>134.39999999999998</c:v>
                </c:pt>
                <c:pt idx="586">
                  <c:v>165.6</c:v>
                </c:pt>
                <c:pt idx="587">
                  <c:v>552</c:v>
                </c:pt>
                <c:pt idx="588">
                  <c:v>516.7999963760376</c:v>
                </c:pt>
                <c:pt idx="589">
                  <c:v>413.52499710023403</c:v>
                </c:pt>
                <c:pt idx="590">
                  <c:v>26.349999815225601</c:v>
                </c:pt>
                <c:pt idx="591">
                  <c:v>1500</c:v>
                </c:pt>
                <c:pt idx="592">
                  <c:v>108</c:v>
                </c:pt>
                <c:pt idx="593">
                  <c:v>212.8</c:v>
                </c:pt>
                <c:pt idx="594">
                  <c:v>720</c:v>
                </c:pt>
                <c:pt idx="595">
                  <c:v>608</c:v>
                </c:pt>
                <c:pt idx="596">
                  <c:v>273.59999978542328</c:v>
                </c:pt>
                <c:pt idx="597">
                  <c:v>763.19999999999993</c:v>
                </c:pt>
                <c:pt idx="598">
                  <c:v>24</c:v>
                </c:pt>
                <c:pt idx="599">
                  <c:v>206.39999999999998</c:v>
                </c:pt>
                <c:pt idx="600">
                  <c:v>223.20000000000002</c:v>
                </c:pt>
                <c:pt idx="601">
                  <c:v>655.19999999999993</c:v>
                </c:pt>
                <c:pt idx="602">
                  <c:v>308.7</c:v>
                </c:pt>
                <c:pt idx="603">
                  <c:v>62</c:v>
                </c:pt>
                <c:pt idx="604">
                  <c:v>297.49999791383743</c:v>
                </c:pt>
                <c:pt idx="605">
                  <c:v>693.59999513626099</c:v>
                </c:pt>
                <c:pt idx="606">
                  <c:v>514.07999639511115</c:v>
                </c:pt>
                <c:pt idx="607">
                  <c:v>36.479999971389766</c:v>
                </c:pt>
                <c:pt idx="608">
                  <c:v>144</c:v>
                </c:pt>
                <c:pt idx="609">
                  <c:v>216</c:v>
                </c:pt>
                <c:pt idx="610">
                  <c:v>126</c:v>
                </c:pt>
                <c:pt idx="611">
                  <c:v>216</c:v>
                </c:pt>
                <c:pt idx="612">
                  <c:v>471.1999996304512</c:v>
                </c:pt>
                <c:pt idx="613">
                  <c:v>6324</c:v>
                </c:pt>
                <c:pt idx="614">
                  <c:v>733.6</c:v>
                </c:pt>
                <c:pt idx="615">
                  <c:v>2640</c:v>
                </c:pt>
                <c:pt idx="616">
                  <c:v>798</c:v>
                </c:pt>
                <c:pt idx="617">
                  <c:v>228</c:v>
                </c:pt>
                <c:pt idx="618">
                  <c:v>528</c:v>
                </c:pt>
                <c:pt idx="619">
                  <c:v>384</c:v>
                </c:pt>
                <c:pt idx="620">
                  <c:v>1088</c:v>
                </c:pt>
                <c:pt idx="621">
                  <c:v>147</c:v>
                </c:pt>
                <c:pt idx="622">
                  <c:v>372.39999970793724</c:v>
                </c:pt>
                <c:pt idx="623">
                  <c:v>296.39999976754189</c:v>
                </c:pt>
                <c:pt idx="624">
                  <c:v>112</c:v>
                </c:pt>
                <c:pt idx="625">
                  <c:v>147</c:v>
                </c:pt>
                <c:pt idx="626">
                  <c:v>127.19999999999999</c:v>
                </c:pt>
                <c:pt idx="627">
                  <c:v>273.5999995470047</c:v>
                </c:pt>
                <c:pt idx="628">
                  <c:v>143.99999976158142</c:v>
                </c:pt>
                <c:pt idx="629">
                  <c:v>518.39999914169312</c:v>
                </c:pt>
                <c:pt idx="630">
                  <c:v>647.99999892711639</c:v>
                </c:pt>
                <c:pt idx="631">
                  <c:v>84</c:v>
                </c:pt>
                <c:pt idx="632">
                  <c:v>1060</c:v>
                </c:pt>
                <c:pt idx="633">
                  <c:v>128</c:v>
                </c:pt>
                <c:pt idx="634">
                  <c:v>36.5</c:v>
                </c:pt>
                <c:pt idx="635">
                  <c:v>747</c:v>
                </c:pt>
                <c:pt idx="636">
                  <c:v>106.20000000000002</c:v>
                </c:pt>
                <c:pt idx="637">
                  <c:v>1320</c:v>
                </c:pt>
                <c:pt idx="638">
                  <c:v>191.99999928474426</c:v>
                </c:pt>
                <c:pt idx="639">
                  <c:v>189</c:v>
                </c:pt>
                <c:pt idx="640">
                  <c:v>250.20000000000002</c:v>
                </c:pt>
                <c:pt idx="641">
                  <c:v>2640</c:v>
                </c:pt>
                <c:pt idx="642">
                  <c:v>300</c:v>
                </c:pt>
                <c:pt idx="643">
                  <c:v>223.20000000000002</c:v>
                </c:pt>
                <c:pt idx="644">
                  <c:v>197.62499861419201</c:v>
                </c:pt>
                <c:pt idx="645">
                  <c:v>61.879999566078183</c:v>
                </c:pt>
                <c:pt idx="646">
                  <c:v>638.39999949932098</c:v>
                </c:pt>
                <c:pt idx="647">
                  <c:v>212.79999983310699</c:v>
                </c:pt>
                <c:pt idx="648">
                  <c:v>226.79999962449074</c:v>
                </c:pt>
                <c:pt idx="649">
                  <c:v>122.39999979734421</c:v>
                </c:pt>
                <c:pt idx="650">
                  <c:v>259.19999957084656</c:v>
                </c:pt>
                <c:pt idx="651">
                  <c:v>912</c:v>
                </c:pt>
                <c:pt idx="652">
                  <c:v>72</c:v>
                </c:pt>
                <c:pt idx="653">
                  <c:v>154</c:v>
                </c:pt>
                <c:pt idx="654">
                  <c:v>52</c:v>
                </c:pt>
                <c:pt idx="655">
                  <c:v>189.99999985098839</c:v>
                </c:pt>
                <c:pt idx="656">
                  <c:v>425.59999999999997</c:v>
                </c:pt>
                <c:pt idx="657">
                  <c:v>695</c:v>
                </c:pt>
                <c:pt idx="658">
                  <c:v>260</c:v>
                </c:pt>
                <c:pt idx="659">
                  <c:v>63</c:v>
                </c:pt>
                <c:pt idx="660">
                  <c:v>92</c:v>
                </c:pt>
                <c:pt idx="661">
                  <c:v>420</c:v>
                </c:pt>
                <c:pt idx="662">
                  <c:v>912</c:v>
                </c:pt>
                <c:pt idx="663">
                  <c:v>500</c:v>
                </c:pt>
                <c:pt idx="664">
                  <c:v>176.6999998614192</c:v>
                </c:pt>
                <c:pt idx="665">
                  <c:v>346.55999972820285</c:v>
                </c:pt>
                <c:pt idx="666">
                  <c:v>149</c:v>
                </c:pt>
                <c:pt idx="667">
                  <c:v>199.5</c:v>
                </c:pt>
                <c:pt idx="668">
                  <c:v>196.79999999999998</c:v>
                </c:pt>
                <c:pt idx="669">
                  <c:v>420</c:v>
                </c:pt>
                <c:pt idx="670">
                  <c:v>1627.5</c:v>
                </c:pt>
                <c:pt idx="671">
                  <c:v>421</c:v>
                </c:pt>
                <c:pt idx="672">
                  <c:v>228</c:v>
                </c:pt>
                <c:pt idx="673">
                  <c:v>120</c:v>
                </c:pt>
                <c:pt idx="674">
                  <c:v>328</c:v>
                </c:pt>
                <c:pt idx="675">
                  <c:v>712.5</c:v>
                </c:pt>
                <c:pt idx="676">
                  <c:v>147.89999999999998</c:v>
                </c:pt>
                <c:pt idx="677">
                  <c:v>226.79999962449074</c:v>
                </c:pt>
                <c:pt idx="678">
                  <c:v>188.99999968707561</c:v>
                </c:pt>
                <c:pt idx="679">
                  <c:v>586.49999588727951</c:v>
                </c:pt>
                <c:pt idx="680">
                  <c:v>162.56249886006117</c:v>
                </c:pt>
                <c:pt idx="681">
                  <c:v>60</c:v>
                </c:pt>
                <c:pt idx="682">
                  <c:v>180</c:v>
                </c:pt>
                <c:pt idx="683">
                  <c:v>136.80000000000001</c:v>
                </c:pt>
                <c:pt idx="684">
                  <c:v>4456.4400000000005</c:v>
                </c:pt>
                <c:pt idx="685">
                  <c:v>251.0999995842576</c:v>
                </c:pt>
                <c:pt idx="686">
                  <c:v>934.99999344348907</c:v>
                </c:pt>
                <c:pt idx="687">
                  <c:v>1274.9999910593033</c:v>
                </c:pt>
                <c:pt idx="688">
                  <c:v>339.99999761581421</c:v>
                </c:pt>
                <c:pt idx="689">
                  <c:v>38.249999731779099</c:v>
                </c:pt>
                <c:pt idx="690">
                  <c:v>91.799999356269836</c:v>
                </c:pt>
                <c:pt idx="691">
                  <c:v>48.449999660253525</c:v>
                </c:pt>
                <c:pt idx="692">
                  <c:v>346.79999756813049</c:v>
                </c:pt>
                <c:pt idx="693">
                  <c:v>319.9999988079071</c:v>
                </c:pt>
                <c:pt idx="694">
                  <c:v>1279.9999952316284</c:v>
                </c:pt>
                <c:pt idx="695">
                  <c:v>341.99999872595072</c:v>
                </c:pt>
                <c:pt idx="696">
                  <c:v>3159</c:v>
                </c:pt>
                <c:pt idx="697">
                  <c:v>1596</c:v>
                </c:pt>
                <c:pt idx="698">
                  <c:v>2660</c:v>
                </c:pt>
                <c:pt idx="699">
                  <c:v>820.95</c:v>
                </c:pt>
                <c:pt idx="700">
                  <c:v>387.5</c:v>
                </c:pt>
                <c:pt idx="701">
                  <c:v>1319.1999907493591</c:v>
                </c:pt>
                <c:pt idx="702">
                  <c:v>872.5</c:v>
                </c:pt>
                <c:pt idx="703">
                  <c:v>5268</c:v>
                </c:pt>
                <c:pt idx="704">
                  <c:v>33.999999761581421</c:v>
                </c:pt>
                <c:pt idx="705">
                  <c:v>2427.5999829769135</c:v>
                </c:pt>
                <c:pt idx="706">
                  <c:v>1406.2499976716936</c:v>
                </c:pt>
                <c:pt idx="707">
                  <c:v>694.79999884963036</c:v>
                </c:pt>
                <c:pt idx="708">
                  <c:v>280</c:v>
                </c:pt>
                <c:pt idx="709">
                  <c:v>42</c:v>
                </c:pt>
                <c:pt idx="710">
                  <c:v>220</c:v>
                </c:pt>
                <c:pt idx="711">
                  <c:v>90</c:v>
                </c:pt>
                <c:pt idx="712">
                  <c:v>22.5</c:v>
                </c:pt>
                <c:pt idx="713">
                  <c:v>3952.5</c:v>
                </c:pt>
                <c:pt idx="714">
                  <c:v>175.04999999999998</c:v>
                </c:pt>
                <c:pt idx="715">
                  <c:v>471.1999996304512</c:v>
                </c:pt>
                <c:pt idx="716">
                  <c:v>1520</c:v>
                </c:pt>
                <c:pt idx="717">
                  <c:v>322.99999974668026</c:v>
                </c:pt>
                <c:pt idx="718">
                  <c:v>36</c:v>
                </c:pt>
                <c:pt idx="719">
                  <c:v>164</c:v>
                </c:pt>
                <c:pt idx="720">
                  <c:v>54</c:v>
                </c:pt>
                <c:pt idx="721">
                  <c:v>96.5</c:v>
                </c:pt>
                <c:pt idx="722">
                  <c:v>75</c:v>
                </c:pt>
                <c:pt idx="723">
                  <c:v>575.99999785423279</c:v>
                </c:pt>
                <c:pt idx="724">
                  <c:v>960</c:v>
                </c:pt>
                <c:pt idx="725">
                  <c:v>414.23999845683574</c:v>
                </c:pt>
                <c:pt idx="726">
                  <c:v>367.99999862909311</c:v>
                </c:pt>
                <c:pt idx="727">
                  <c:v>877.49999854713678</c:v>
                </c:pt>
                <c:pt idx="728">
                  <c:v>1093.4999981895089</c:v>
                </c:pt>
                <c:pt idx="729">
                  <c:v>421.19999930262566</c:v>
                </c:pt>
                <c:pt idx="730">
                  <c:v>52.109999913722284</c:v>
                </c:pt>
                <c:pt idx="731">
                  <c:v>62</c:v>
                </c:pt>
                <c:pt idx="732">
                  <c:v>258.89999999999998</c:v>
                </c:pt>
                <c:pt idx="733">
                  <c:v>2760</c:v>
                </c:pt>
                <c:pt idx="734">
                  <c:v>111.75</c:v>
                </c:pt>
                <c:pt idx="735">
                  <c:v>570</c:v>
                </c:pt>
                <c:pt idx="736">
                  <c:v>248.39999958872795</c:v>
                </c:pt>
                <c:pt idx="737">
                  <c:v>122.39999914169312</c:v>
                </c:pt>
                <c:pt idx="738">
                  <c:v>60</c:v>
                </c:pt>
                <c:pt idx="739">
                  <c:v>968.9999932050705</c:v>
                </c:pt>
                <c:pt idx="740">
                  <c:v>989.99999836087227</c:v>
                </c:pt>
                <c:pt idx="741">
                  <c:v>512.99999915063381</c:v>
                </c:pt>
                <c:pt idx="742">
                  <c:v>63</c:v>
                </c:pt>
                <c:pt idx="743">
                  <c:v>15.999999940395355</c:v>
                </c:pt>
                <c:pt idx="744">
                  <c:v>313.2</c:v>
                </c:pt>
                <c:pt idx="745">
                  <c:v>336</c:v>
                </c:pt>
                <c:pt idx="746">
                  <c:v>250</c:v>
                </c:pt>
                <c:pt idx="747">
                  <c:v>360</c:v>
                </c:pt>
                <c:pt idx="748">
                  <c:v>1560</c:v>
                </c:pt>
                <c:pt idx="749">
                  <c:v>1150</c:v>
                </c:pt>
                <c:pt idx="750">
                  <c:v>570</c:v>
                </c:pt>
                <c:pt idx="751">
                  <c:v>900</c:v>
                </c:pt>
                <c:pt idx="752">
                  <c:v>110</c:v>
                </c:pt>
                <c:pt idx="753">
                  <c:v>388.35</c:v>
                </c:pt>
                <c:pt idx="754">
                  <c:v>408</c:v>
                </c:pt>
                <c:pt idx="755">
                  <c:v>1044.9999991804361</c:v>
                </c:pt>
                <c:pt idx="756">
                  <c:v>835.19999999999993</c:v>
                </c:pt>
                <c:pt idx="757">
                  <c:v>341.9999997317791</c:v>
                </c:pt>
                <c:pt idx="758">
                  <c:v>258.89999999999998</c:v>
                </c:pt>
                <c:pt idx="759">
                  <c:v>147.19999945163727</c:v>
                </c:pt>
                <c:pt idx="760">
                  <c:v>59.599999777972698</c:v>
                </c:pt>
                <c:pt idx="761">
                  <c:v>944.99999843537807</c:v>
                </c:pt>
                <c:pt idx="762">
                  <c:v>165.59999972581863</c:v>
                </c:pt>
                <c:pt idx="763">
                  <c:v>87.749999854713678</c:v>
                </c:pt>
                <c:pt idx="764">
                  <c:v>742.4999987706542</c:v>
                </c:pt>
                <c:pt idx="765">
                  <c:v>427.5</c:v>
                </c:pt>
                <c:pt idx="766">
                  <c:v>250</c:v>
                </c:pt>
                <c:pt idx="767">
                  <c:v>75</c:v>
                </c:pt>
                <c:pt idx="768">
                  <c:v>892.5</c:v>
                </c:pt>
                <c:pt idx="769">
                  <c:v>375</c:v>
                </c:pt>
                <c:pt idx="770">
                  <c:v>318</c:v>
                </c:pt>
                <c:pt idx="771">
                  <c:v>265</c:v>
                </c:pt>
                <c:pt idx="772">
                  <c:v>730.8</c:v>
                </c:pt>
                <c:pt idx="773">
                  <c:v>135</c:v>
                </c:pt>
                <c:pt idx="774">
                  <c:v>105</c:v>
                </c:pt>
                <c:pt idx="775">
                  <c:v>34.799999999999997</c:v>
                </c:pt>
                <c:pt idx="776">
                  <c:v>48</c:v>
                </c:pt>
                <c:pt idx="777">
                  <c:v>150</c:v>
                </c:pt>
                <c:pt idx="778">
                  <c:v>37.5</c:v>
                </c:pt>
                <c:pt idx="779">
                  <c:v>120</c:v>
                </c:pt>
                <c:pt idx="780">
                  <c:v>600</c:v>
                </c:pt>
                <c:pt idx="781">
                  <c:v>1249.2</c:v>
                </c:pt>
                <c:pt idx="782">
                  <c:v>7905</c:v>
                </c:pt>
                <c:pt idx="783">
                  <c:v>437.5</c:v>
                </c:pt>
                <c:pt idx="784">
                  <c:v>141.74999976530671</c:v>
                </c:pt>
                <c:pt idx="785">
                  <c:v>948.59999842941761</c:v>
                </c:pt>
                <c:pt idx="786">
                  <c:v>682.01999887079012</c:v>
                </c:pt>
                <c:pt idx="787">
                  <c:v>174.14999971166253</c:v>
                </c:pt>
                <c:pt idx="788">
                  <c:v>299.24999976530671</c:v>
                </c:pt>
                <c:pt idx="789">
                  <c:v>169.85999986678362</c:v>
                </c:pt>
                <c:pt idx="790">
                  <c:v>968.9999932050705</c:v>
                </c:pt>
                <c:pt idx="791">
                  <c:v>535.49999624490738</c:v>
                </c:pt>
                <c:pt idx="792">
                  <c:v>319.2</c:v>
                </c:pt>
                <c:pt idx="793">
                  <c:v>98</c:v>
                </c:pt>
                <c:pt idx="794">
                  <c:v>210</c:v>
                </c:pt>
                <c:pt idx="795">
                  <c:v>300</c:v>
                </c:pt>
                <c:pt idx="796">
                  <c:v>540</c:v>
                </c:pt>
                <c:pt idx="797">
                  <c:v>1972</c:v>
                </c:pt>
                <c:pt idx="798">
                  <c:v>652.79999542236328</c:v>
                </c:pt>
                <c:pt idx="799">
                  <c:v>1140</c:v>
                </c:pt>
                <c:pt idx="800">
                  <c:v>105</c:v>
                </c:pt>
                <c:pt idx="801">
                  <c:v>135.1</c:v>
                </c:pt>
                <c:pt idx="802">
                  <c:v>584.37499590218067</c:v>
                </c:pt>
                <c:pt idx="803">
                  <c:v>807.49999433755875</c:v>
                </c:pt>
                <c:pt idx="804">
                  <c:v>2162.3999848365784</c:v>
                </c:pt>
                <c:pt idx="805">
                  <c:v>280.79999953508377</c:v>
                </c:pt>
                <c:pt idx="806">
                  <c:v>92</c:v>
                </c:pt>
                <c:pt idx="807">
                  <c:v>53.999999910593033</c:v>
                </c:pt>
                <c:pt idx="808">
                  <c:v>256.49999957531691</c:v>
                </c:pt>
                <c:pt idx="809">
                  <c:v>593.29999583959579</c:v>
                </c:pt>
                <c:pt idx="810">
                  <c:v>305.99999785423279</c:v>
                </c:pt>
                <c:pt idx="811">
                  <c:v>778</c:v>
                </c:pt>
                <c:pt idx="812">
                  <c:v>648</c:v>
                </c:pt>
                <c:pt idx="813">
                  <c:v>232.5</c:v>
                </c:pt>
                <c:pt idx="814">
                  <c:v>315</c:v>
                </c:pt>
                <c:pt idx="815">
                  <c:v>244.29999999999998</c:v>
                </c:pt>
                <c:pt idx="816">
                  <c:v>504</c:v>
                </c:pt>
                <c:pt idx="817">
                  <c:v>375</c:v>
                </c:pt>
                <c:pt idx="818">
                  <c:v>108</c:v>
                </c:pt>
                <c:pt idx="819">
                  <c:v>497.32499960996211</c:v>
                </c:pt>
                <c:pt idx="820">
                  <c:v>170.99999986588955</c:v>
                </c:pt>
                <c:pt idx="821">
                  <c:v>936.69999926537275</c:v>
                </c:pt>
                <c:pt idx="822">
                  <c:v>123.49999990314245</c:v>
                </c:pt>
                <c:pt idx="823">
                  <c:v>557.99999792128801</c:v>
                </c:pt>
                <c:pt idx="824">
                  <c:v>257.59999904036522</c:v>
                </c:pt>
                <c:pt idx="825">
                  <c:v>64.799999758601189</c:v>
                </c:pt>
                <c:pt idx="826">
                  <c:v>847.99999684095383</c:v>
                </c:pt>
                <c:pt idx="827">
                  <c:v>1215.999995470047</c:v>
                </c:pt>
                <c:pt idx="828">
                  <c:v>835.19999999999993</c:v>
                </c:pt>
                <c:pt idx="829">
                  <c:v>997.5</c:v>
                </c:pt>
                <c:pt idx="830">
                  <c:v>155</c:v>
                </c:pt>
                <c:pt idx="831">
                  <c:v>237.5</c:v>
                </c:pt>
                <c:pt idx="832">
                  <c:v>1060</c:v>
                </c:pt>
                <c:pt idx="833">
                  <c:v>210</c:v>
                </c:pt>
                <c:pt idx="834">
                  <c:v>590.4</c:v>
                </c:pt>
                <c:pt idx="835">
                  <c:v>45</c:v>
                </c:pt>
                <c:pt idx="836">
                  <c:v>110.00999991372228</c:v>
                </c:pt>
                <c:pt idx="837">
                  <c:v>410.39999967813492</c:v>
                </c:pt>
                <c:pt idx="838">
                  <c:v>517.79999999999995</c:v>
                </c:pt>
                <c:pt idx="839">
                  <c:v>554.625</c:v>
                </c:pt>
                <c:pt idx="840">
                  <c:v>194.5</c:v>
                </c:pt>
                <c:pt idx="841">
                  <c:v>2650</c:v>
                </c:pt>
                <c:pt idx="842">
                  <c:v>44.999999925494194</c:v>
                </c:pt>
                <c:pt idx="843">
                  <c:v>443.69999926537275</c:v>
                </c:pt>
                <c:pt idx="844">
                  <c:v>475</c:v>
                </c:pt>
                <c:pt idx="845">
                  <c:v>490</c:v>
                </c:pt>
                <c:pt idx="846">
                  <c:v>592.79999953508377</c:v>
                </c:pt>
                <c:pt idx="847">
                  <c:v>71.249999944120646</c:v>
                </c:pt>
                <c:pt idx="848">
                  <c:v>569.99999955296516</c:v>
                </c:pt>
                <c:pt idx="849">
                  <c:v>101.24999983236194</c:v>
                </c:pt>
                <c:pt idx="850">
                  <c:v>538.6499991081655</c:v>
                </c:pt>
                <c:pt idx="851">
                  <c:v>624.74999561905861</c:v>
                </c:pt>
                <c:pt idx="852">
                  <c:v>956.24999329447746</c:v>
                </c:pt>
                <c:pt idx="853">
                  <c:v>180</c:v>
                </c:pt>
                <c:pt idx="854">
                  <c:v>599.99999776482582</c:v>
                </c:pt>
                <c:pt idx="855">
                  <c:v>159</c:v>
                </c:pt>
                <c:pt idx="856">
                  <c:v>1759.9999934434891</c:v>
                </c:pt>
                <c:pt idx="857">
                  <c:v>155</c:v>
                </c:pt>
                <c:pt idx="858">
                  <c:v>349.9999986961484</c:v>
                </c:pt>
                <c:pt idx="859">
                  <c:v>540</c:v>
                </c:pt>
                <c:pt idx="860">
                  <c:v>299.24999976530671</c:v>
                </c:pt>
                <c:pt idx="861">
                  <c:v>2165.9999983012676</c:v>
                </c:pt>
                <c:pt idx="862">
                  <c:v>217.38749847561121</c:v>
                </c:pt>
                <c:pt idx="863">
                  <c:v>333.19999766349792</c:v>
                </c:pt>
                <c:pt idx="864">
                  <c:v>188.45999968796966</c:v>
                </c:pt>
                <c:pt idx="865">
                  <c:v>287.99999952316284</c:v>
                </c:pt>
                <c:pt idx="866">
                  <c:v>919.99999999999989</c:v>
                </c:pt>
                <c:pt idx="867">
                  <c:v>104.624999826774</c:v>
                </c:pt>
                <c:pt idx="868">
                  <c:v>702</c:v>
                </c:pt>
                <c:pt idx="869">
                  <c:v>560</c:v>
                </c:pt>
                <c:pt idx="870">
                  <c:v>819.99999999999989</c:v>
                </c:pt>
                <c:pt idx="871">
                  <c:v>35</c:v>
                </c:pt>
                <c:pt idx="872">
                  <c:v>36.799999999999997</c:v>
                </c:pt>
                <c:pt idx="873">
                  <c:v>493</c:v>
                </c:pt>
                <c:pt idx="874">
                  <c:v>199.5</c:v>
                </c:pt>
                <c:pt idx="875">
                  <c:v>660</c:v>
                </c:pt>
                <c:pt idx="876">
                  <c:v>263.39999999999998</c:v>
                </c:pt>
                <c:pt idx="877">
                  <c:v>1044</c:v>
                </c:pt>
                <c:pt idx="878">
                  <c:v>180</c:v>
                </c:pt>
                <c:pt idx="879">
                  <c:v>180</c:v>
                </c:pt>
                <c:pt idx="880">
                  <c:v>250</c:v>
                </c:pt>
                <c:pt idx="881">
                  <c:v>408.45</c:v>
                </c:pt>
                <c:pt idx="882">
                  <c:v>180</c:v>
                </c:pt>
                <c:pt idx="883">
                  <c:v>155</c:v>
                </c:pt>
                <c:pt idx="884">
                  <c:v>234</c:v>
                </c:pt>
                <c:pt idx="885">
                  <c:v>360</c:v>
                </c:pt>
                <c:pt idx="886">
                  <c:v>117</c:v>
                </c:pt>
                <c:pt idx="887">
                  <c:v>155</c:v>
                </c:pt>
                <c:pt idx="888">
                  <c:v>162.75</c:v>
                </c:pt>
                <c:pt idx="889">
                  <c:v>331.312499740161</c:v>
                </c:pt>
                <c:pt idx="890">
                  <c:v>82.507499935291719</c:v>
                </c:pt>
                <c:pt idx="891">
                  <c:v>599.92499952949584</c:v>
                </c:pt>
                <c:pt idx="892">
                  <c:v>309.99999884516001</c:v>
                </c:pt>
                <c:pt idx="893">
                  <c:v>78</c:v>
                </c:pt>
                <c:pt idx="894">
                  <c:v>252</c:v>
                </c:pt>
                <c:pt idx="895">
                  <c:v>1237.9000000000001</c:v>
                </c:pt>
                <c:pt idx="896">
                  <c:v>693.59999513626099</c:v>
                </c:pt>
                <c:pt idx="897">
                  <c:v>305.99999785423279</c:v>
                </c:pt>
                <c:pt idx="898">
                  <c:v>593.74999953433871</c:v>
                </c:pt>
                <c:pt idx="899">
                  <c:v>142.5</c:v>
                </c:pt>
                <c:pt idx="900">
                  <c:v>23.799999833106995</c:v>
                </c:pt>
                <c:pt idx="901">
                  <c:v>187.38</c:v>
                </c:pt>
                <c:pt idx="902">
                  <c:v>360</c:v>
                </c:pt>
                <c:pt idx="903">
                  <c:v>260</c:v>
                </c:pt>
                <c:pt idx="904">
                  <c:v>1999.9999925494194</c:v>
                </c:pt>
                <c:pt idx="905">
                  <c:v>1119.9999958276749</c:v>
                </c:pt>
                <c:pt idx="906">
                  <c:v>72</c:v>
                </c:pt>
                <c:pt idx="907">
                  <c:v>360</c:v>
                </c:pt>
                <c:pt idx="908">
                  <c:v>740.99999941885471</c:v>
                </c:pt>
                <c:pt idx="909">
                  <c:v>140</c:v>
                </c:pt>
                <c:pt idx="910">
                  <c:v>300</c:v>
                </c:pt>
                <c:pt idx="911">
                  <c:v>372.5</c:v>
                </c:pt>
                <c:pt idx="912">
                  <c:v>368.12499971129</c:v>
                </c:pt>
                <c:pt idx="913">
                  <c:v>148.3424998836592</c:v>
                </c:pt>
                <c:pt idx="914">
                  <c:v>1360.799994930625</c:v>
                </c:pt>
                <c:pt idx="915">
                  <c:v>575.99999785423279</c:v>
                </c:pt>
                <c:pt idx="916">
                  <c:v>57.599999785423279</c:v>
                </c:pt>
                <c:pt idx="917">
                  <c:v>168</c:v>
                </c:pt>
                <c:pt idx="918">
                  <c:v>397.5</c:v>
                </c:pt>
                <c:pt idx="919">
                  <c:v>405</c:v>
                </c:pt>
                <c:pt idx="920">
                  <c:v>2565</c:v>
                </c:pt>
                <c:pt idx="921">
                  <c:v>1755</c:v>
                </c:pt>
                <c:pt idx="922">
                  <c:v>151.99999943375587</c:v>
                </c:pt>
                <c:pt idx="923">
                  <c:v>842.87999686002729</c:v>
                </c:pt>
                <c:pt idx="924">
                  <c:v>185.999999307096</c:v>
                </c:pt>
                <c:pt idx="925">
                  <c:v>125.99999953061342</c:v>
                </c:pt>
                <c:pt idx="926">
                  <c:v>390</c:v>
                </c:pt>
                <c:pt idx="927">
                  <c:v>202.07999924719334</c:v>
                </c:pt>
                <c:pt idx="928">
                  <c:v>2195</c:v>
                </c:pt>
                <c:pt idx="929">
                  <c:v>193.5</c:v>
                </c:pt>
                <c:pt idx="930">
                  <c:v>493</c:v>
                </c:pt>
                <c:pt idx="931">
                  <c:v>29.8</c:v>
                </c:pt>
                <c:pt idx="932">
                  <c:v>450</c:v>
                </c:pt>
                <c:pt idx="933">
                  <c:v>360</c:v>
                </c:pt>
                <c:pt idx="934">
                  <c:v>1925</c:v>
                </c:pt>
                <c:pt idx="935">
                  <c:v>48.75</c:v>
                </c:pt>
                <c:pt idx="936">
                  <c:v>1008</c:v>
                </c:pt>
                <c:pt idx="937">
                  <c:v>474.99999962747097</c:v>
                </c:pt>
                <c:pt idx="938">
                  <c:v>68.849999886006117</c:v>
                </c:pt>
                <c:pt idx="939">
                  <c:v>161.9999997317791</c:v>
                </c:pt>
                <c:pt idx="940">
                  <c:v>497.32499960996211</c:v>
                </c:pt>
                <c:pt idx="941">
                  <c:v>1044.9999991804361</c:v>
                </c:pt>
                <c:pt idx="942">
                  <c:v>2260.9999982267618</c:v>
                </c:pt>
                <c:pt idx="943">
                  <c:v>306.37499975971878</c:v>
                </c:pt>
                <c:pt idx="944">
                  <c:v>351.99999868869781</c:v>
                </c:pt>
                <c:pt idx="945">
                  <c:v>383.99999856948853</c:v>
                </c:pt>
                <c:pt idx="946">
                  <c:v>394.39999853074551</c:v>
                </c:pt>
                <c:pt idx="947">
                  <c:v>1350</c:v>
                </c:pt>
                <c:pt idx="948">
                  <c:v>3900</c:v>
                </c:pt>
                <c:pt idx="949">
                  <c:v>35</c:v>
                </c:pt>
                <c:pt idx="950">
                  <c:v>772.8</c:v>
                </c:pt>
                <c:pt idx="951">
                  <c:v>417.59999999999997</c:v>
                </c:pt>
                <c:pt idx="952">
                  <c:v>1064</c:v>
                </c:pt>
                <c:pt idx="953">
                  <c:v>54</c:v>
                </c:pt>
                <c:pt idx="954">
                  <c:v>310</c:v>
                </c:pt>
                <c:pt idx="955">
                  <c:v>60</c:v>
                </c:pt>
                <c:pt idx="956">
                  <c:v>299.25</c:v>
                </c:pt>
                <c:pt idx="957">
                  <c:v>108</c:v>
                </c:pt>
                <c:pt idx="958">
                  <c:v>190</c:v>
                </c:pt>
                <c:pt idx="959">
                  <c:v>510</c:v>
                </c:pt>
                <c:pt idx="960">
                  <c:v>2170</c:v>
                </c:pt>
                <c:pt idx="961">
                  <c:v>1045</c:v>
                </c:pt>
                <c:pt idx="962">
                  <c:v>360</c:v>
                </c:pt>
                <c:pt idx="963">
                  <c:v>1360</c:v>
                </c:pt>
                <c:pt idx="964">
                  <c:v>1440</c:v>
                </c:pt>
                <c:pt idx="965">
                  <c:v>43.199999928474426</c:v>
                </c:pt>
                <c:pt idx="966">
                  <c:v>310</c:v>
                </c:pt>
                <c:pt idx="967">
                  <c:v>294</c:v>
                </c:pt>
                <c:pt idx="968">
                  <c:v>80</c:v>
                </c:pt>
                <c:pt idx="969">
                  <c:v>90</c:v>
                </c:pt>
                <c:pt idx="970">
                  <c:v>120</c:v>
                </c:pt>
                <c:pt idx="971">
                  <c:v>3754.874997055158</c:v>
                </c:pt>
                <c:pt idx="972">
                  <c:v>532</c:v>
                </c:pt>
                <c:pt idx="973">
                  <c:v>213.74999983236194</c:v>
                </c:pt>
                <c:pt idx="974">
                  <c:v>306.37499975971878</c:v>
                </c:pt>
                <c:pt idx="975">
                  <c:v>1402.4999901652336</c:v>
                </c:pt>
                <c:pt idx="976">
                  <c:v>1750</c:v>
                </c:pt>
                <c:pt idx="977">
                  <c:v>760</c:v>
                </c:pt>
                <c:pt idx="978">
                  <c:v>187.5</c:v>
                </c:pt>
                <c:pt idx="979">
                  <c:v>420</c:v>
                </c:pt>
                <c:pt idx="980">
                  <c:v>840</c:v>
                </c:pt>
                <c:pt idx="981">
                  <c:v>22.5</c:v>
                </c:pt>
                <c:pt idx="982">
                  <c:v>35</c:v>
                </c:pt>
                <c:pt idx="983">
                  <c:v>46</c:v>
                </c:pt>
                <c:pt idx="984">
                  <c:v>90</c:v>
                </c:pt>
                <c:pt idx="985">
                  <c:v>300</c:v>
                </c:pt>
                <c:pt idx="986">
                  <c:v>322.5</c:v>
                </c:pt>
                <c:pt idx="987">
                  <c:v>380</c:v>
                </c:pt>
                <c:pt idx="988">
                  <c:v>179.99999932944775</c:v>
                </c:pt>
                <c:pt idx="989">
                  <c:v>488.25</c:v>
                </c:pt>
                <c:pt idx="990">
                  <c:v>124.19999979436398</c:v>
                </c:pt>
                <c:pt idx="991">
                  <c:v>224.99999962747097</c:v>
                </c:pt>
                <c:pt idx="992">
                  <c:v>13.5</c:v>
                </c:pt>
                <c:pt idx="993">
                  <c:v>485.9999991953373</c:v>
                </c:pt>
                <c:pt idx="994">
                  <c:v>456</c:v>
                </c:pt>
                <c:pt idx="995">
                  <c:v>742.74</c:v>
                </c:pt>
                <c:pt idx="996">
                  <c:v>194.5</c:v>
                </c:pt>
                <c:pt idx="997">
                  <c:v>69.75</c:v>
                </c:pt>
                <c:pt idx="998">
                  <c:v>70</c:v>
                </c:pt>
                <c:pt idx="999">
                  <c:v>340</c:v>
                </c:pt>
                <c:pt idx="1000">
                  <c:v>393.59999999999997</c:v>
                </c:pt>
                <c:pt idx="1001">
                  <c:v>680</c:v>
                </c:pt>
                <c:pt idx="1002">
                  <c:v>430</c:v>
                </c:pt>
                <c:pt idx="1003">
                  <c:v>739.5</c:v>
                </c:pt>
                <c:pt idx="1004">
                  <c:v>446.24999687075615</c:v>
                </c:pt>
                <c:pt idx="1005">
                  <c:v>450</c:v>
                </c:pt>
                <c:pt idx="1006">
                  <c:v>2475.8000000000002</c:v>
                </c:pt>
                <c:pt idx="1007">
                  <c:v>299.25</c:v>
                </c:pt>
                <c:pt idx="1008">
                  <c:v>273.59999978542328</c:v>
                </c:pt>
                <c:pt idx="1009">
                  <c:v>630</c:v>
                </c:pt>
                <c:pt idx="1010">
                  <c:v>55.799999907612801</c:v>
                </c:pt>
                <c:pt idx="1011">
                  <c:v>541.49999957531691</c:v>
                </c:pt>
                <c:pt idx="1012">
                  <c:v>47.499999962747097</c:v>
                </c:pt>
                <c:pt idx="1013">
                  <c:v>1162.7999918460846</c:v>
                </c:pt>
                <c:pt idx="1014">
                  <c:v>66.299999535083771</c:v>
                </c:pt>
                <c:pt idx="1015">
                  <c:v>929.09249348491426</c:v>
                </c:pt>
                <c:pt idx="1016">
                  <c:v>3352.3999764919281</c:v>
                </c:pt>
                <c:pt idx="1017">
                  <c:v>1050</c:v>
                </c:pt>
                <c:pt idx="1018">
                  <c:v>3125</c:v>
                </c:pt>
                <c:pt idx="1019">
                  <c:v>795</c:v>
                </c:pt>
                <c:pt idx="1020">
                  <c:v>15.5</c:v>
                </c:pt>
                <c:pt idx="1021">
                  <c:v>197.99999967217445</c:v>
                </c:pt>
                <c:pt idx="1022">
                  <c:v>288.22499952279031</c:v>
                </c:pt>
                <c:pt idx="1023">
                  <c:v>840</c:v>
                </c:pt>
                <c:pt idx="1024">
                  <c:v>550</c:v>
                </c:pt>
                <c:pt idx="1025">
                  <c:v>79.5</c:v>
                </c:pt>
                <c:pt idx="1026">
                  <c:v>210</c:v>
                </c:pt>
                <c:pt idx="1027">
                  <c:v>385.93749969732016</c:v>
                </c:pt>
                <c:pt idx="1028">
                  <c:v>2165.9999983012676</c:v>
                </c:pt>
                <c:pt idx="1029">
                  <c:v>190</c:v>
                </c:pt>
                <c:pt idx="1030">
                  <c:v>442.05</c:v>
                </c:pt>
                <c:pt idx="1031">
                  <c:v>2088</c:v>
                </c:pt>
                <c:pt idx="1032">
                  <c:v>500</c:v>
                </c:pt>
                <c:pt idx="1033">
                  <c:v>540</c:v>
                </c:pt>
                <c:pt idx="1034">
                  <c:v>168.75</c:v>
                </c:pt>
                <c:pt idx="1035">
                  <c:v>950</c:v>
                </c:pt>
                <c:pt idx="1036">
                  <c:v>1104</c:v>
                </c:pt>
                <c:pt idx="1037">
                  <c:v>239.99999910593033</c:v>
                </c:pt>
                <c:pt idx="1038">
                  <c:v>455.99999830126762</c:v>
                </c:pt>
                <c:pt idx="1039">
                  <c:v>513</c:v>
                </c:pt>
                <c:pt idx="1040">
                  <c:v>283.5</c:v>
                </c:pt>
                <c:pt idx="1041">
                  <c:v>18</c:v>
                </c:pt>
                <c:pt idx="1042">
                  <c:v>224.99999962747097</c:v>
                </c:pt>
                <c:pt idx="1043">
                  <c:v>920</c:v>
                </c:pt>
                <c:pt idx="1044">
                  <c:v>226.79999962449074</c:v>
                </c:pt>
                <c:pt idx="1045">
                  <c:v>1250</c:v>
                </c:pt>
                <c:pt idx="1046">
                  <c:v>285</c:v>
                </c:pt>
                <c:pt idx="1047">
                  <c:v>202.5</c:v>
                </c:pt>
                <c:pt idx="1048">
                  <c:v>418.5</c:v>
                </c:pt>
                <c:pt idx="1049">
                  <c:v>483.75</c:v>
                </c:pt>
                <c:pt idx="1050">
                  <c:v>341.25</c:v>
                </c:pt>
                <c:pt idx="1051">
                  <c:v>276</c:v>
                </c:pt>
                <c:pt idx="1052">
                  <c:v>360</c:v>
                </c:pt>
                <c:pt idx="1053">
                  <c:v>315</c:v>
                </c:pt>
                <c:pt idx="1054">
                  <c:v>57.374999597668648</c:v>
                </c:pt>
                <c:pt idx="1055">
                  <c:v>912</c:v>
                </c:pt>
                <c:pt idx="1056">
                  <c:v>522</c:v>
                </c:pt>
                <c:pt idx="1057">
                  <c:v>776.7</c:v>
                </c:pt>
                <c:pt idx="1058">
                  <c:v>778.99999938905228</c:v>
                </c:pt>
                <c:pt idx="1059">
                  <c:v>223.5</c:v>
                </c:pt>
                <c:pt idx="1060">
                  <c:v>82.8</c:v>
                </c:pt>
                <c:pt idx="1061">
                  <c:v>315</c:v>
                </c:pt>
                <c:pt idx="1062">
                  <c:v>38.835000000000001</c:v>
                </c:pt>
                <c:pt idx="1063">
                  <c:v>280</c:v>
                </c:pt>
                <c:pt idx="1064">
                  <c:v>471.14999921992421</c:v>
                </c:pt>
                <c:pt idx="1065">
                  <c:v>611.99999898672104</c:v>
                </c:pt>
                <c:pt idx="1066">
                  <c:v>237.59999960660934</c:v>
                </c:pt>
                <c:pt idx="1067">
                  <c:v>323.9999994635582</c:v>
                </c:pt>
                <c:pt idx="1068">
                  <c:v>40.229999933391809</c:v>
                </c:pt>
                <c:pt idx="1069">
                  <c:v>154.39999942481518</c:v>
                </c:pt>
                <c:pt idx="1070">
                  <c:v>62.774999896064401</c:v>
                </c:pt>
                <c:pt idx="1071">
                  <c:v>490.13999918848276</c:v>
                </c:pt>
                <c:pt idx="1072">
                  <c:v>51.299999915063381</c:v>
                </c:pt>
                <c:pt idx="1073">
                  <c:v>775</c:v>
                </c:pt>
                <c:pt idx="1074">
                  <c:v>231.60000000000002</c:v>
                </c:pt>
                <c:pt idx="1075">
                  <c:v>540</c:v>
                </c:pt>
                <c:pt idx="1076">
                  <c:v>95</c:v>
                </c:pt>
                <c:pt idx="1077">
                  <c:v>1710</c:v>
                </c:pt>
                <c:pt idx="1078">
                  <c:v>1020</c:v>
                </c:pt>
                <c:pt idx="1079">
                  <c:v>600</c:v>
                </c:pt>
                <c:pt idx="1080">
                  <c:v>1223.5999990403652</c:v>
                </c:pt>
                <c:pt idx="1081">
                  <c:v>1776.4999986067414</c:v>
                </c:pt>
                <c:pt idx="1082">
                  <c:v>864.49999932199717</c:v>
                </c:pt>
                <c:pt idx="1083">
                  <c:v>237.49999981373549</c:v>
                </c:pt>
                <c:pt idx="1084">
                  <c:v>419.51999967098232</c:v>
                </c:pt>
                <c:pt idx="1085">
                  <c:v>569.99999955296516</c:v>
                </c:pt>
                <c:pt idx="1086">
                  <c:v>1701</c:v>
                </c:pt>
                <c:pt idx="1087">
                  <c:v>43.199999839067459</c:v>
                </c:pt>
                <c:pt idx="1088">
                  <c:v>519.39999806508422</c:v>
                </c:pt>
                <c:pt idx="1089">
                  <c:v>125</c:v>
                </c:pt>
                <c:pt idx="1090">
                  <c:v>524.39999958872795</c:v>
                </c:pt>
                <c:pt idx="1091">
                  <c:v>398.99999968707561</c:v>
                </c:pt>
                <c:pt idx="1092">
                  <c:v>1006.9999992102385</c:v>
                </c:pt>
                <c:pt idx="1093">
                  <c:v>632.39999556541443</c:v>
                </c:pt>
                <c:pt idx="1094">
                  <c:v>387.5999972820282</c:v>
                </c:pt>
                <c:pt idx="1095">
                  <c:v>268.38749811798334</c:v>
                </c:pt>
                <c:pt idx="1096">
                  <c:v>1060</c:v>
                </c:pt>
                <c:pt idx="1097">
                  <c:v>55</c:v>
                </c:pt>
                <c:pt idx="1098">
                  <c:v>180</c:v>
                </c:pt>
                <c:pt idx="1099">
                  <c:v>4456.4400000000005</c:v>
                </c:pt>
                <c:pt idx="1100">
                  <c:v>210.5</c:v>
                </c:pt>
                <c:pt idx="1101">
                  <c:v>1295.9999951720238</c:v>
                </c:pt>
                <c:pt idx="1102">
                  <c:v>240.7999991029501</c:v>
                </c:pt>
                <c:pt idx="1103">
                  <c:v>89.999999850988388</c:v>
                </c:pt>
                <c:pt idx="1104">
                  <c:v>86.399999856948853</c:v>
                </c:pt>
                <c:pt idx="1105">
                  <c:v>448.87499925680459</c:v>
                </c:pt>
                <c:pt idx="1106">
                  <c:v>570</c:v>
                </c:pt>
                <c:pt idx="1107">
                  <c:v>288</c:v>
                </c:pt>
                <c:pt idx="1108">
                  <c:v>720</c:v>
                </c:pt>
                <c:pt idx="1109">
                  <c:v>350</c:v>
                </c:pt>
                <c:pt idx="1110">
                  <c:v>750</c:v>
                </c:pt>
                <c:pt idx="1111">
                  <c:v>193.75</c:v>
                </c:pt>
                <c:pt idx="1112">
                  <c:v>174.5</c:v>
                </c:pt>
                <c:pt idx="1113">
                  <c:v>493</c:v>
                </c:pt>
                <c:pt idx="1114">
                  <c:v>252.60000000000002</c:v>
                </c:pt>
                <c:pt idx="1115">
                  <c:v>3557.249994110316</c:v>
                </c:pt>
                <c:pt idx="1116">
                  <c:v>258</c:v>
                </c:pt>
                <c:pt idx="1117">
                  <c:v>52.349999999999994</c:v>
                </c:pt>
                <c:pt idx="1118">
                  <c:v>84</c:v>
                </c:pt>
                <c:pt idx="1119">
                  <c:v>276</c:v>
                </c:pt>
                <c:pt idx="1120">
                  <c:v>45</c:v>
                </c:pt>
                <c:pt idx="1121">
                  <c:v>697.5</c:v>
                </c:pt>
                <c:pt idx="1122">
                  <c:v>328</c:v>
                </c:pt>
                <c:pt idx="1123">
                  <c:v>397.5</c:v>
                </c:pt>
                <c:pt idx="1124">
                  <c:v>62</c:v>
                </c:pt>
                <c:pt idx="1125">
                  <c:v>64.399999999999991</c:v>
                </c:pt>
                <c:pt idx="1126">
                  <c:v>408.45</c:v>
                </c:pt>
                <c:pt idx="1127">
                  <c:v>796.36499441564081</c:v>
                </c:pt>
                <c:pt idx="1128">
                  <c:v>16.99999988079071</c:v>
                </c:pt>
                <c:pt idx="1129">
                  <c:v>3800</c:v>
                </c:pt>
                <c:pt idx="1130">
                  <c:v>75</c:v>
                </c:pt>
                <c:pt idx="1131">
                  <c:v>1158</c:v>
                </c:pt>
                <c:pt idx="1132">
                  <c:v>223.5</c:v>
                </c:pt>
                <c:pt idx="1133">
                  <c:v>660</c:v>
                </c:pt>
                <c:pt idx="1134">
                  <c:v>654.375</c:v>
                </c:pt>
                <c:pt idx="1135">
                  <c:v>187.5</c:v>
                </c:pt>
                <c:pt idx="1136">
                  <c:v>420</c:v>
                </c:pt>
                <c:pt idx="1137">
                  <c:v>248.39999958872795</c:v>
                </c:pt>
                <c:pt idx="1138">
                  <c:v>107.99999982118607</c:v>
                </c:pt>
                <c:pt idx="1139">
                  <c:v>931</c:v>
                </c:pt>
                <c:pt idx="1140">
                  <c:v>75</c:v>
                </c:pt>
                <c:pt idx="1141">
                  <c:v>68</c:v>
                </c:pt>
                <c:pt idx="1142">
                  <c:v>232.5</c:v>
                </c:pt>
                <c:pt idx="1143">
                  <c:v>63</c:v>
                </c:pt>
                <c:pt idx="1144">
                  <c:v>368</c:v>
                </c:pt>
                <c:pt idx="1145">
                  <c:v>380</c:v>
                </c:pt>
                <c:pt idx="1146">
                  <c:v>1020</c:v>
                </c:pt>
                <c:pt idx="1147">
                  <c:v>620</c:v>
                </c:pt>
                <c:pt idx="1148">
                  <c:v>38.6</c:v>
                </c:pt>
                <c:pt idx="1149">
                  <c:v>142.5</c:v>
                </c:pt>
                <c:pt idx="1150">
                  <c:v>935.99999651312828</c:v>
                </c:pt>
                <c:pt idx="1151">
                  <c:v>468.45</c:v>
                </c:pt>
                <c:pt idx="1152">
                  <c:v>3637.5</c:v>
                </c:pt>
                <c:pt idx="1153">
                  <c:v>1237.9000000000001</c:v>
                </c:pt>
                <c:pt idx="1154">
                  <c:v>85.5</c:v>
                </c:pt>
                <c:pt idx="1155">
                  <c:v>502.19999916851521</c:v>
                </c:pt>
                <c:pt idx="1156">
                  <c:v>2462.3999959230423</c:v>
                </c:pt>
                <c:pt idx="1157">
                  <c:v>196</c:v>
                </c:pt>
                <c:pt idx="1158">
                  <c:v>472.5</c:v>
                </c:pt>
                <c:pt idx="1159">
                  <c:v>570</c:v>
                </c:pt>
                <c:pt idx="1160">
                  <c:v>292.5</c:v>
                </c:pt>
                <c:pt idx="1161">
                  <c:v>540</c:v>
                </c:pt>
                <c:pt idx="1162">
                  <c:v>4951.6000000000004</c:v>
                </c:pt>
                <c:pt idx="1163">
                  <c:v>1840</c:v>
                </c:pt>
                <c:pt idx="1164">
                  <c:v>466.79999999999995</c:v>
                </c:pt>
                <c:pt idx="1165">
                  <c:v>2366.3999999999996</c:v>
                </c:pt>
                <c:pt idx="1166">
                  <c:v>878</c:v>
                </c:pt>
                <c:pt idx="1167">
                  <c:v>582</c:v>
                </c:pt>
                <c:pt idx="1168">
                  <c:v>379.94999733567238</c:v>
                </c:pt>
                <c:pt idx="1169">
                  <c:v>917.99999356269836</c:v>
                </c:pt>
                <c:pt idx="1170">
                  <c:v>191.24999865889549</c:v>
                </c:pt>
                <c:pt idx="1171">
                  <c:v>2700</c:v>
                </c:pt>
                <c:pt idx="1172">
                  <c:v>1375</c:v>
                </c:pt>
                <c:pt idx="1173">
                  <c:v>750</c:v>
                </c:pt>
                <c:pt idx="1174">
                  <c:v>400</c:v>
                </c:pt>
                <c:pt idx="1175">
                  <c:v>152</c:v>
                </c:pt>
                <c:pt idx="1176">
                  <c:v>90</c:v>
                </c:pt>
                <c:pt idx="1177">
                  <c:v>780</c:v>
                </c:pt>
                <c:pt idx="1178">
                  <c:v>216</c:v>
                </c:pt>
                <c:pt idx="1179">
                  <c:v>48.3</c:v>
                </c:pt>
                <c:pt idx="1180">
                  <c:v>121.5</c:v>
                </c:pt>
                <c:pt idx="1181">
                  <c:v>298.125</c:v>
                </c:pt>
                <c:pt idx="1182">
                  <c:v>337.5</c:v>
                </c:pt>
                <c:pt idx="1183">
                  <c:v>315</c:v>
                </c:pt>
                <c:pt idx="1184">
                  <c:v>296.39999976754189</c:v>
                </c:pt>
                <c:pt idx="1185">
                  <c:v>1411.2059988932313</c:v>
                </c:pt>
                <c:pt idx="1186">
                  <c:v>1299.8374989805743</c:v>
                </c:pt>
                <c:pt idx="1187">
                  <c:v>113.99999991059303</c:v>
                </c:pt>
                <c:pt idx="1188">
                  <c:v>114</c:v>
                </c:pt>
                <c:pt idx="1189">
                  <c:v>71.999999731779099</c:v>
                </c:pt>
                <c:pt idx="1190">
                  <c:v>134.39999949932098</c:v>
                </c:pt>
                <c:pt idx="1191">
                  <c:v>399.99999850988388</c:v>
                </c:pt>
                <c:pt idx="1192">
                  <c:v>1031.9999961555004</c:v>
                </c:pt>
                <c:pt idx="1193">
                  <c:v>1963.4999862313271</c:v>
                </c:pt>
                <c:pt idx="1194">
                  <c:v>365.49999743700027</c:v>
                </c:pt>
                <c:pt idx="1195">
                  <c:v>535.49999624490738</c:v>
                </c:pt>
                <c:pt idx="1196">
                  <c:v>60</c:v>
                </c:pt>
                <c:pt idx="1197">
                  <c:v>270</c:v>
                </c:pt>
                <c:pt idx="1198">
                  <c:v>95</c:v>
                </c:pt>
                <c:pt idx="1199">
                  <c:v>1925</c:v>
                </c:pt>
                <c:pt idx="1200">
                  <c:v>525</c:v>
                </c:pt>
                <c:pt idx="1201">
                  <c:v>132</c:v>
                </c:pt>
                <c:pt idx="1202">
                  <c:v>157.5</c:v>
                </c:pt>
                <c:pt idx="1203">
                  <c:v>306</c:v>
                </c:pt>
                <c:pt idx="1204">
                  <c:v>250</c:v>
                </c:pt>
                <c:pt idx="1205">
                  <c:v>128</c:v>
                </c:pt>
                <c:pt idx="1206">
                  <c:v>349</c:v>
                </c:pt>
                <c:pt idx="1207">
                  <c:v>1104</c:v>
                </c:pt>
                <c:pt idx="1208">
                  <c:v>440</c:v>
                </c:pt>
                <c:pt idx="1209">
                  <c:v>504</c:v>
                </c:pt>
                <c:pt idx="1210">
                  <c:v>780</c:v>
                </c:pt>
                <c:pt idx="1211">
                  <c:v>356.99999749660492</c:v>
                </c:pt>
                <c:pt idx="1212">
                  <c:v>85.4</c:v>
                </c:pt>
                <c:pt idx="1213">
                  <c:v>95</c:v>
                </c:pt>
                <c:pt idx="1214">
                  <c:v>1600</c:v>
                </c:pt>
                <c:pt idx="1215">
                  <c:v>1484</c:v>
                </c:pt>
                <c:pt idx="1216">
                  <c:v>340</c:v>
                </c:pt>
                <c:pt idx="1217">
                  <c:v>46</c:v>
                </c:pt>
                <c:pt idx="1218">
                  <c:v>47.5</c:v>
                </c:pt>
                <c:pt idx="1219">
                  <c:v>110.39999999999999</c:v>
                </c:pt>
                <c:pt idx="1220">
                  <c:v>405.3</c:v>
                </c:pt>
                <c:pt idx="1221">
                  <c:v>3935.9999999999995</c:v>
                </c:pt>
                <c:pt idx="1222">
                  <c:v>93.479999926686276</c:v>
                </c:pt>
                <c:pt idx="1223">
                  <c:v>1140</c:v>
                </c:pt>
                <c:pt idx="1224">
                  <c:v>558</c:v>
                </c:pt>
                <c:pt idx="1225">
                  <c:v>936.9</c:v>
                </c:pt>
                <c:pt idx="1226">
                  <c:v>1045</c:v>
                </c:pt>
                <c:pt idx="1227">
                  <c:v>288</c:v>
                </c:pt>
                <c:pt idx="1228">
                  <c:v>427.5</c:v>
                </c:pt>
                <c:pt idx="1229">
                  <c:v>789.75</c:v>
                </c:pt>
                <c:pt idx="1230">
                  <c:v>356.25</c:v>
                </c:pt>
                <c:pt idx="1231">
                  <c:v>513</c:v>
                </c:pt>
                <c:pt idx="1232">
                  <c:v>119.25</c:v>
                </c:pt>
                <c:pt idx="1233">
                  <c:v>651</c:v>
                </c:pt>
                <c:pt idx="1234">
                  <c:v>645</c:v>
                </c:pt>
                <c:pt idx="1235">
                  <c:v>50</c:v>
                </c:pt>
                <c:pt idx="1236">
                  <c:v>371</c:v>
                </c:pt>
                <c:pt idx="1237">
                  <c:v>285</c:v>
                </c:pt>
                <c:pt idx="1238">
                  <c:v>303.99999976158142</c:v>
                </c:pt>
                <c:pt idx="1239">
                  <c:v>111.75</c:v>
                </c:pt>
                <c:pt idx="1240">
                  <c:v>854.99999932944775</c:v>
                </c:pt>
                <c:pt idx="1241">
                  <c:v>1368</c:v>
                </c:pt>
                <c:pt idx="1242">
                  <c:v>349</c:v>
                </c:pt>
                <c:pt idx="1243">
                  <c:v>760</c:v>
                </c:pt>
                <c:pt idx="1244">
                  <c:v>986</c:v>
                </c:pt>
                <c:pt idx="1245">
                  <c:v>562.5</c:v>
                </c:pt>
                <c:pt idx="1246">
                  <c:v>58.252499999999998</c:v>
                </c:pt>
                <c:pt idx="1247">
                  <c:v>223.5</c:v>
                </c:pt>
                <c:pt idx="1248">
                  <c:v>378</c:v>
                </c:pt>
                <c:pt idx="1249">
                  <c:v>172</c:v>
                </c:pt>
                <c:pt idx="1250">
                  <c:v>923.87499927543104</c:v>
                </c:pt>
                <c:pt idx="1251">
                  <c:v>57</c:v>
                </c:pt>
                <c:pt idx="1252">
                  <c:v>625</c:v>
                </c:pt>
                <c:pt idx="1253">
                  <c:v>562.5</c:v>
                </c:pt>
                <c:pt idx="1254">
                  <c:v>325.5</c:v>
                </c:pt>
                <c:pt idx="1255">
                  <c:v>468.45</c:v>
                </c:pt>
                <c:pt idx="1256">
                  <c:v>496</c:v>
                </c:pt>
                <c:pt idx="1257">
                  <c:v>142.5</c:v>
                </c:pt>
                <c:pt idx="1258">
                  <c:v>115.80000000000001</c:v>
                </c:pt>
                <c:pt idx="1259">
                  <c:v>28</c:v>
                </c:pt>
                <c:pt idx="1260">
                  <c:v>144</c:v>
                </c:pt>
                <c:pt idx="1261">
                  <c:v>550</c:v>
                </c:pt>
                <c:pt idx="1262">
                  <c:v>105</c:v>
                </c:pt>
                <c:pt idx="1263">
                  <c:v>740.99999941885471</c:v>
                </c:pt>
                <c:pt idx="1264">
                  <c:v>360.99999971687794</c:v>
                </c:pt>
                <c:pt idx="1265">
                  <c:v>522.49999959021807</c:v>
                </c:pt>
                <c:pt idx="1266">
                  <c:v>388.35</c:v>
                </c:pt>
                <c:pt idx="1267">
                  <c:v>110.39999999999999</c:v>
                </c:pt>
                <c:pt idx="1268">
                  <c:v>288</c:v>
                </c:pt>
                <c:pt idx="1269">
                  <c:v>510</c:v>
                </c:pt>
                <c:pt idx="1270">
                  <c:v>900</c:v>
                </c:pt>
                <c:pt idx="1271">
                  <c:v>300</c:v>
                </c:pt>
                <c:pt idx="1272">
                  <c:v>650</c:v>
                </c:pt>
                <c:pt idx="1273">
                  <c:v>248.66249980498105</c:v>
                </c:pt>
                <c:pt idx="1274">
                  <c:v>35.624999972060323</c:v>
                </c:pt>
                <c:pt idx="1275">
                  <c:v>199.97499984316528</c:v>
                </c:pt>
                <c:pt idx="1276">
                  <c:v>379.99999970197678</c:v>
                </c:pt>
                <c:pt idx="1277">
                  <c:v>1510.4999988153577</c:v>
                </c:pt>
                <c:pt idx="1278">
                  <c:v>360</c:v>
                </c:pt>
                <c:pt idx="1279">
                  <c:v>372</c:v>
                </c:pt>
                <c:pt idx="1280">
                  <c:v>912</c:v>
                </c:pt>
                <c:pt idx="1281">
                  <c:v>175</c:v>
                </c:pt>
                <c:pt idx="1282">
                  <c:v>750</c:v>
                </c:pt>
                <c:pt idx="1283">
                  <c:v>388.35</c:v>
                </c:pt>
                <c:pt idx="1284">
                  <c:v>360</c:v>
                </c:pt>
                <c:pt idx="1285">
                  <c:v>512.99999915063381</c:v>
                </c:pt>
                <c:pt idx="1286">
                  <c:v>23.399999961256981</c:v>
                </c:pt>
                <c:pt idx="1287">
                  <c:v>842</c:v>
                </c:pt>
                <c:pt idx="1288">
                  <c:v>155</c:v>
                </c:pt>
                <c:pt idx="1289">
                  <c:v>24</c:v>
                </c:pt>
                <c:pt idx="1290">
                  <c:v>115.80000000000001</c:v>
                </c:pt>
                <c:pt idx="1291">
                  <c:v>52.349999999999994</c:v>
                </c:pt>
                <c:pt idx="1292">
                  <c:v>114</c:v>
                </c:pt>
                <c:pt idx="1293">
                  <c:v>126</c:v>
                </c:pt>
                <c:pt idx="1294">
                  <c:v>182.39999932050705</c:v>
                </c:pt>
                <c:pt idx="1295">
                  <c:v>503.99999812245369</c:v>
                </c:pt>
                <c:pt idx="1296">
                  <c:v>303.99999886751175</c:v>
                </c:pt>
                <c:pt idx="1297">
                  <c:v>425.59999841451645</c:v>
                </c:pt>
                <c:pt idx="1298">
                  <c:v>227.99999915063381</c:v>
                </c:pt>
                <c:pt idx="1299">
                  <c:v>200</c:v>
                </c:pt>
                <c:pt idx="1300">
                  <c:v>1700</c:v>
                </c:pt>
                <c:pt idx="1301">
                  <c:v>1218</c:v>
                </c:pt>
                <c:pt idx="1302">
                  <c:v>319.19999974966049</c:v>
                </c:pt>
                <c:pt idx="1303">
                  <c:v>735.99999725818623</c:v>
                </c:pt>
                <c:pt idx="1304">
                  <c:v>1500</c:v>
                </c:pt>
                <c:pt idx="1305">
                  <c:v>311.2</c:v>
                </c:pt>
                <c:pt idx="1306">
                  <c:v>2475</c:v>
                </c:pt>
                <c:pt idx="1307">
                  <c:v>243.59999999999997</c:v>
                </c:pt>
                <c:pt idx="1308">
                  <c:v>36</c:v>
                </c:pt>
                <c:pt idx="1309">
                  <c:v>392</c:v>
                </c:pt>
                <c:pt idx="1310">
                  <c:v>443.7</c:v>
                </c:pt>
                <c:pt idx="1311">
                  <c:v>1440</c:v>
                </c:pt>
                <c:pt idx="1312">
                  <c:v>100</c:v>
                </c:pt>
                <c:pt idx="1313">
                  <c:v>337.75</c:v>
                </c:pt>
                <c:pt idx="1314">
                  <c:v>395.09999999999997</c:v>
                </c:pt>
                <c:pt idx="1315">
                  <c:v>1080</c:v>
                </c:pt>
                <c:pt idx="1316">
                  <c:v>396</c:v>
                </c:pt>
                <c:pt idx="1317">
                  <c:v>736</c:v>
                </c:pt>
                <c:pt idx="1318">
                  <c:v>1064</c:v>
                </c:pt>
                <c:pt idx="1319">
                  <c:v>570</c:v>
                </c:pt>
                <c:pt idx="1320">
                  <c:v>330</c:v>
                </c:pt>
                <c:pt idx="1321">
                  <c:v>180</c:v>
                </c:pt>
                <c:pt idx="1322">
                  <c:v>98.812499307096004</c:v>
                </c:pt>
                <c:pt idx="1323">
                  <c:v>322.9999977350235</c:v>
                </c:pt>
                <c:pt idx="1324">
                  <c:v>1168.7499918043613</c:v>
                </c:pt>
                <c:pt idx="1325">
                  <c:v>337.28399944156405</c:v>
                </c:pt>
                <c:pt idx="1326">
                  <c:v>776.7</c:v>
                </c:pt>
                <c:pt idx="1327">
                  <c:v>292.49999951571226</c:v>
                </c:pt>
                <c:pt idx="1328">
                  <c:v>225</c:v>
                </c:pt>
                <c:pt idx="1329">
                  <c:v>144</c:v>
                </c:pt>
                <c:pt idx="1330">
                  <c:v>108</c:v>
                </c:pt>
                <c:pt idx="1331">
                  <c:v>38</c:v>
                </c:pt>
                <c:pt idx="1332">
                  <c:v>50</c:v>
                </c:pt>
                <c:pt idx="1333">
                  <c:v>55.199999999999996</c:v>
                </c:pt>
                <c:pt idx="1334">
                  <c:v>213.75</c:v>
                </c:pt>
                <c:pt idx="1335">
                  <c:v>855</c:v>
                </c:pt>
                <c:pt idx="1336">
                  <c:v>204.75</c:v>
                </c:pt>
                <c:pt idx="1337">
                  <c:v>675</c:v>
                </c:pt>
                <c:pt idx="1338">
                  <c:v>1049.9999960884452</c:v>
                </c:pt>
                <c:pt idx="1339">
                  <c:v>303.99999886751175</c:v>
                </c:pt>
                <c:pt idx="1340">
                  <c:v>59.999999776482582</c:v>
                </c:pt>
                <c:pt idx="1341">
                  <c:v>575.99999785423279</c:v>
                </c:pt>
                <c:pt idx="1342">
                  <c:v>420</c:v>
                </c:pt>
                <c:pt idx="1343">
                  <c:v>385</c:v>
                </c:pt>
                <c:pt idx="1344">
                  <c:v>1479</c:v>
                </c:pt>
                <c:pt idx="1345">
                  <c:v>798</c:v>
                </c:pt>
                <c:pt idx="1346">
                  <c:v>624.6</c:v>
                </c:pt>
                <c:pt idx="1347">
                  <c:v>420</c:v>
                </c:pt>
                <c:pt idx="1348">
                  <c:v>600</c:v>
                </c:pt>
                <c:pt idx="1349">
                  <c:v>320</c:v>
                </c:pt>
                <c:pt idx="1350">
                  <c:v>126</c:v>
                </c:pt>
                <c:pt idx="1351">
                  <c:v>1756</c:v>
                </c:pt>
                <c:pt idx="1352">
                  <c:v>1035</c:v>
                </c:pt>
                <c:pt idx="1353">
                  <c:v>367.5</c:v>
                </c:pt>
                <c:pt idx="1354">
                  <c:v>139.5</c:v>
                </c:pt>
                <c:pt idx="1355">
                  <c:v>288</c:v>
                </c:pt>
                <c:pt idx="1356">
                  <c:v>285</c:v>
                </c:pt>
                <c:pt idx="1357">
                  <c:v>1484</c:v>
                </c:pt>
                <c:pt idx="1358">
                  <c:v>2280</c:v>
                </c:pt>
                <c:pt idx="1359">
                  <c:v>400</c:v>
                </c:pt>
                <c:pt idx="1360">
                  <c:v>126</c:v>
                </c:pt>
                <c:pt idx="1361">
                  <c:v>90</c:v>
                </c:pt>
                <c:pt idx="1362">
                  <c:v>179.99999970197678</c:v>
                </c:pt>
                <c:pt idx="1363">
                  <c:v>2105.9999965131283</c:v>
                </c:pt>
                <c:pt idx="1364">
                  <c:v>1515.5999974906445</c:v>
                </c:pt>
                <c:pt idx="1365">
                  <c:v>760</c:v>
                </c:pt>
                <c:pt idx="1366">
                  <c:v>1050</c:v>
                </c:pt>
                <c:pt idx="1367">
                  <c:v>500</c:v>
                </c:pt>
                <c:pt idx="1368">
                  <c:v>28</c:v>
                </c:pt>
                <c:pt idx="1369">
                  <c:v>84</c:v>
                </c:pt>
                <c:pt idx="1370">
                  <c:v>625</c:v>
                </c:pt>
                <c:pt idx="1371">
                  <c:v>510</c:v>
                </c:pt>
                <c:pt idx="1372">
                  <c:v>258</c:v>
                </c:pt>
                <c:pt idx="1373">
                  <c:v>275.02499978430569</c:v>
                </c:pt>
                <c:pt idx="1374">
                  <c:v>99.749999921768904</c:v>
                </c:pt>
                <c:pt idx="1375">
                  <c:v>570</c:v>
                </c:pt>
                <c:pt idx="1376">
                  <c:v>739.5</c:v>
                </c:pt>
                <c:pt idx="1377">
                  <c:v>236.25</c:v>
                </c:pt>
                <c:pt idx="1378">
                  <c:v>344</c:v>
                </c:pt>
                <c:pt idx="1379">
                  <c:v>2228.2200000000003</c:v>
                </c:pt>
                <c:pt idx="1380">
                  <c:v>1375</c:v>
                </c:pt>
                <c:pt idx="1381">
                  <c:v>1287</c:v>
                </c:pt>
                <c:pt idx="1382">
                  <c:v>699.99999739229679</c:v>
                </c:pt>
                <c:pt idx="1383">
                  <c:v>43.399999838322401</c:v>
                </c:pt>
                <c:pt idx="1384">
                  <c:v>18.75</c:v>
                </c:pt>
                <c:pt idx="1385">
                  <c:v>850</c:v>
                </c:pt>
                <c:pt idx="1386">
                  <c:v>186</c:v>
                </c:pt>
                <c:pt idx="1387">
                  <c:v>42</c:v>
                </c:pt>
                <c:pt idx="1388">
                  <c:v>189.99999985098839</c:v>
                </c:pt>
                <c:pt idx="1389">
                  <c:v>159.59999987483025</c:v>
                </c:pt>
                <c:pt idx="1390">
                  <c:v>243.67499980889261</c:v>
                </c:pt>
                <c:pt idx="1391">
                  <c:v>6041.9999952614307</c:v>
                </c:pt>
                <c:pt idx="1392">
                  <c:v>223.99999916553497</c:v>
                </c:pt>
                <c:pt idx="1393">
                  <c:v>96.5</c:v>
                </c:pt>
                <c:pt idx="1394">
                  <c:v>349</c:v>
                </c:pt>
                <c:pt idx="1395">
                  <c:v>986</c:v>
                </c:pt>
                <c:pt idx="1396">
                  <c:v>525</c:v>
                </c:pt>
                <c:pt idx="1397">
                  <c:v>195</c:v>
                </c:pt>
                <c:pt idx="1398">
                  <c:v>17.879999933391812</c:v>
                </c:pt>
                <c:pt idx="1399">
                  <c:v>607.9999977350235</c:v>
                </c:pt>
                <c:pt idx="1400">
                  <c:v>350</c:v>
                </c:pt>
                <c:pt idx="1401">
                  <c:v>12.5</c:v>
                </c:pt>
                <c:pt idx="1402">
                  <c:v>125</c:v>
                </c:pt>
                <c:pt idx="1403">
                  <c:v>1317.5</c:v>
                </c:pt>
                <c:pt idx="1404">
                  <c:v>570</c:v>
                </c:pt>
                <c:pt idx="1405">
                  <c:v>30.599999785423279</c:v>
                </c:pt>
                <c:pt idx="1406">
                  <c:v>887.39999377727509</c:v>
                </c:pt>
                <c:pt idx="1407">
                  <c:v>310</c:v>
                </c:pt>
                <c:pt idx="1408">
                  <c:v>77.5</c:v>
                </c:pt>
                <c:pt idx="1409">
                  <c:v>959.99999642372131</c:v>
                </c:pt>
                <c:pt idx="1410">
                  <c:v>310.67999884262684</c:v>
                </c:pt>
                <c:pt idx="1411">
                  <c:v>260.39999902993441</c:v>
                </c:pt>
                <c:pt idx="1412">
                  <c:v>270.74999978765845</c:v>
                </c:pt>
                <c:pt idx="1413">
                  <c:v>2352.0099981553853</c:v>
                </c:pt>
                <c:pt idx="1414">
                  <c:v>436.99999965727324</c:v>
                </c:pt>
                <c:pt idx="1415">
                  <c:v>294.499999769032</c:v>
                </c:pt>
                <c:pt idx="1416">
                  <c:v>1875</c:v>
                </c:pt>
                <c:pt idx="1417">
                  <c:v>270</c:v>
                </c:pt>
                <c:pt idx="1418">
                  <c:v>1317</c:v>
                </c:pt>
                <c:pt idx="1419">
                  <c:v>225</c:v>
                </c:pt>
                <c:pt idx="1420">
                  <c:v>76.499999463558197</c:v>
                </c:pt>
                <c:pt idx="1421">
                  <c:v>645.999995470047</c:v>
                </c:pt>
                <c:pt idx="1422">
                  <c:v>1646.4069987087698</c:v>
                </c:pt>
                <c:pt idx="1423">
                  <c:v>183.34999985620379</c:v>
                </c:pt>
                <c:pt idx="1424">
                  <c:v>190</c:v>
                </c:pt>
                <c:pt idx="1425">
                  <c:v>22.35</c:v>
                </c:pt>
                <c:pt idx="1426">
                  <c:v>187.5</c:v>
                </c:pt>
                <c:pt idx="1427">
                  <c:v>135.1</c:v>
                </c:pt>
                <c:pt idx="1428">
                  <c:v>56</c:v>
                </c:pt>
                <c:pt idx="1429">
                  <c:v>278.99999896064401</c:v>
                </c:pt>
                <c:pt idx="1430">
                  <c:v>35.759999866783623</c:v>
                </c:pt>
                <c:pt idx="1431">
                  <c:v>1134.25</c:v>
                </c:pt>
                <c:pt idx="1432">
                  <c:v>1023.75</c:v>
                </c:pt>
                <c:pt idx="1433">
                  <c:v>524.66399804547427</c:v>
                </c:pt>
                <c:pt idx="1434">
                  <c:v>194.5</c:v>
                </c:pt>
                <c:pt idx="1435">
                  <c:v>930.99999653175473</c:v>
                </c:pt>
                <c:pt idx="1436">
                  <c:v>691.19999742507935</c:v>
                </c:pt>
                <c:pt idx="1437">
                  <c:v>420</c:v>
                </c:pt>
                <c:pt idx="1438">
                  <c:v>98.6</c:v>
                </c:pt>
                <c:pt idx="1439">
                  <c:v>348</c:v>
                </c:pt>
                <c:pt idx="1440">
                  <c:v>101.99999928474426</c:v>
                </c:pt>
                <c:pt idx="1441">
                  <c:v>76.499999463558197</c:v>
                </c:pt>
                <c:pt idx="1442">
                  <c:v>1375</c:v>
                </c:pt>
                <c:pt idx="1443">
                  <c:v>944.99999843537807</c:v>
                </c:pt>
                <c:pt idx="1444">
                  <c:v>476.99999921023846</c:v>
                </c:pt>
                <c:pt idx="1445">
                  <c:v>46.934999922290444</c:v>
                </c:pt>
                <c:pt idx="1446">
                  <c:v>1170</c:v>
                </c:pt>
                <c:pt idx="1447">
                  <c:v>1856.8500000000001</c:v>
                </c:pt>
                <c:pt idx="1448">
                  <c:v>485.4375</c:v>
                </c:pt>
                <c:pt idx="1449">
                  <c:v>1192.5</c:v>
                </c:pt>
                <c:pt idx="1450">
                  <c:v>1080</c:v>
                </c:pt>
                <c:pt idx="1451">
                  <c:v>184.875</c:v>
                </c:pt>
                <c:pt idx="1452">
                  <c:v>209.75999983549116</c:v>
                </c:pt>
                <c:pt idx="1453">
                  <c:v>199.49999984353781</c:v>
                </c:pt>
                <c:pt idx="1454">
                  <c:v>783.7499993853271</c:v>
                </c:pt>
                <c:pt idx="1455">
                  <c:v>1116</c:v>
                </c:pt>
                <c:pt idx="1456">
                  <c:v>1094.4000000000001</c:v>
                </c:pt>
                <c:pt idx="1457">
                  <c:v>67.999999523162842</c:v>
                </c:pt>
                <c:pt idx="1458">
                  <c:v>140</c:v>
                </c:pt>
                <c:pt idx="1459">
                  <c:v>2635</c:v>
                </c:pt>
                <c:pt idx="1460">
                  <c:v>285</c:v>
                </c:pt>
                <c:pt idx="1461">
                  <c:v>42.1</c:v>
                </c:pt>
                <c:pt idx="1462">
                  <c:v>112.5</c:v>
                </c:pt>
                <c:pt idx="1463">
                  <c:v>18.399999999999999</c:v>
                </c:pt>
                <c:pt idx="1464">
                  <c:v>645.999995470047</c:v>
                </c:pt>
                <c:pt idx="1465">
                  <c:v>764.99999463558197</c:v>
                </c:pt>
                <c:pt idx="1466">
                  <c:v>140</c:v>
                </c:pt>
                <c:pt idx="1467">
                  <c:v>42</c:v>
                </c:pt>
                <c:pt idx="1468">
                  <c:v>70</c:v>
                </c:pt>
                <c:pt idx="1469">
                  <c:v>75</c:v>
                </c:pt>
                <c:pt idx="1470">
                  <c:v>138</c:v>
                </c:pt>
                <c:pt idx="1471">
                  <c:v>162</c:v>
                </c:pt>
                <c:pt idx="1472">
                  <c:v>552</c:v>
                </c:pt>
                <c:pt idx="1473">
                  <c:v>179.99999970197678</c:v>
                </c:pt>
                <c:pt idx="1474">
                  <c:v>1252.7999979257584</c:v>
                </c:pt>
                <c:pt idx="1475">
                  <c:v>260</c:v>
                </c:pt>
                <c:pt idx="1476">
                  <c:v>182.39999932050705</c:v>
                </c:pt>
                <c:pt idx="1477">
                  <c:v>420</c:v>
                </c:pt>
                <c:pt idx="1478">
                  <c:v>193</c:v>
                </c:pt>
                <c:pt idx="1479">
                  <c:v>781.99999451637268</c:v>
                </c:pt>
                <c:pt idx="1480">
                  <c:v>86.699999392032623</c:v>
                </c:pt>
                <c:pt idx="1481">
                  <c:v>726.74999490380287</c:v>
                </c:pt>
                <c:pt idx="1482">
                  <c:v>40</c:v>
                </c:pt>
                <c:pt idx="1483">
                  <c:v>7509.749994110316</c:v>
                </c:pt>
                <c:pt idx="1484">
                  <c:v>936.69999926537275</c:v>
                </c:pt>
                <c:pt idx="1485">
                  <c:v>1061.8199925541878</c:v>
                </c:pt>
                <c:pt idx="1486">
                  <c:v>7905</c:v>
                </c:pt>
                <c:pt idx="1487">
                  <c:v>938.39999341964722</c:v>
                </c:pt>
                <c:pt idx="1488">
                  <c:v>1047.6249926537275</c:v>
                </c:pt>
                <c:pt idx="1489">
                  <c:v>640</c:v>
                </c:pt>
                <c:pt idx="1490">
                  <c:v>193</c:v>
                </c:pt>
                <c:pt idx="1491">
                  <c:v>322</c:v>
                </c:pt>
                <c:pt idx="1492">
                  <c:v>155</c:v>
                </c:pt>
                <c:pt idx="1493">
                  <c:v>1140</c:v>
                </c:pt>
                <c:pt idx="1494">
                  <c:v>360</c:v>
                </c:pt>
                <c:pt idx="1495">
                  <c:v>318</c:v>
                </c:pt>
                <c:pt idx="1496">
                  <c:v>147.89999999999998</c:v>
                </c:pt>
                <c:pt idx="1497">
                  <c:v>90</c:v>
                </c:pt>
                <c:pt idx="1498">
                  <c:v>377.99999937415123</c:v>
                </c:pt>
                <c:pt idx="1499">
                  <c:v>292.5</c:v>
                </c:pt>
                <c:pt idx="1500">
                  <c:v>1979.9999967217445</c:v>
                </c:pt>
                <c:pt idx="1501">
                  <c:v>175.49999970942736</c:v>
                </c:pt>
                <c:pt idx="1502">
                  <c:v>115.80000000000001</c:v>
                </c:pt>
                <c:pt idx="1503">
                  <c:v>135</c:v>
                </c:pt>
                <c:pt idx="1504">
                  <c:v>374.76</c:v>
                </c:pt>
                <c:pt idx="1505">
                  <c:v>656</c:v>
                </c:pt>
                <c:pt idx="1506">
                  <c:v>437.5</c:v>
                </c:pt>
                <c:pt idx="1507">
                  <c:v>292.5</c:v>
                </c:pt>
                <c:pt idx="1508">
                  <c:v>465</c:v>
                </c:pt>
                <c:pt idx="1509">
                  <c:v>378</c:v>
                </c:pt>
                <c:pt idx="1510">
                  <c:v>405</c:v>
                </c:pt>
                <c:pt idx="1511">
                  <c:v>527</c:v>
                </c:pt>
                <c:pt idx="1512">
                  <c:v>190</c:v>
                </c:pt>
                <c:pt idx="1513">
                  <c:v>800</c:v>
                </c:pt>
                <c:pt idx="1514">
                  <c:v>60</c:v>
                </c:pt>
                <c:pt idx="1515">
                  <c:v>714</c:v>
                </c:pt>
                <c:pt idx="1516">
                  <c:v>150</c:v>
                </c:pt>
                <c:pt idx="1517">
                  <c:v>504</c:v>
                </c:pt>
                <c:pt idx="1518">
                  <c:v>1020</c:v>
                </c:pt>
                <c:pt idx="1519">
                  <c:v>300</c:v>
                </c:pt>
                <c:pt idx="1520">
                  <c:v>18.399999999999999</c:v>
                </c:pt>
                <c:pt idx="1521">
                  <c:v>144</c:v>
                </c:pt>
                <c:pt idx="1522">
                  <c:v>2108</c:v>
                </c:pt>
                <c:pt idx="1523">
                  <c:v>414</c:v>
                </c:pt>
                <c:pt idx="1524">
                  <c:v>14.39999994635582</c:v>
                </c:pt>
                <c:pt idx="1525">
                  <c:v>111.99999958276749</c:v>
                </c:pt>
                <c:pt idx="1526">
                  <c:v>248.95999907255171</c:v>
                </c:pt>
                <c:pt idx="1527">
                  <c:v>99.75</c:v>
                </c:pt>
                <c:pt idx="1528">
                  <c:v>539.99999910593033</c:v>
                </c:pt>
                <c:pt idx="1529">
                  <c:v>101.24999983236194</c:v>
                </c:pt>
                <c:pt idx="1530">
                  <c:v>265.67999956011772</c:v>
                </c:pt>
                <c:pt idx="1531">
                  <c:v>940.80399926215409</c:v>
                </c:pt>
                <c:pt idx="1532">
                  <c:v>491.90999961420891</c:v>
                </c:pt>
                <c:pt idx="1533">
                  <c:v>825</c:v>
                </c:pt>
                <c:pt idx="1534">
                  <c:v>20.799999922513962</c:v>
                </c:pt>
                <c:pt idx="1535">
                  <c:v>1092</c:v>
                </c:pt>
                <c:pt idx="1536">
                  <c:v>108</c:v>
                </c:pt>
                <c:pt idx="1537">
                  <c:v>468</c:v>
                </c:pt>
                <c:pt idx="1538">
                  <c:v>2040</c:v>
                </c:pt>
                <c:pt idx="1539">
                  <c:v>997.5</c:v>
                </c:pt>
                <c:pt idx="1540">
                  <c:v>36</c:v>
                </c:pt>
                <c:pt idx="1541">
                  <c:v>459.99999999999994</c:v>
                </c:pt>
                <c:pt idx="1542">
                  <c:v>285</c:v>
                </c:pt>
                <c:pt idx="1543">
                  <c:v>283.5</c:v>
                </c:pt>
                <c:pt idx="1544">
                  <c:v>54</c:v>
                </c:pt>
                <c:pt idx="1545">
                  <c:v>1171.875</c:v>
                </c:pt>
                <c:pt idx="1546">
                  <c:v>712.5</c:v>
                </c:pt>
                <c:pt idx="1547">
                  <c:v>357.74999940767884</c:v>
                </c:pt>
                <c:pt idx="1548">
                  <c:v>469.79999922215939</c:v>
                </c:pt>
                <c:pt idx="1549">
                  <c:v>67.199999749660492</c:v>
                </c:pt>
                <c:pt idx="1550">
                  <c:v>143.9999994635582</c:v>
                </c:pt>
                <c:pt idx="1551">
                  <c:v>496</c:v>
                </c:pt>
                <c:pt idx="1552">
                  <c:v>1140</c:v>
                </c:pt>
                <c:pt idx="1553">
                  <c:v>2750</c:v>
                </c:pt>
                <c:pt idx="1554">
                  <c:v>195</c:v>
                </c:pt>
                <c:pt idx="1555">
                  <c:v>315</c:v>
                </c:pt>
                <c:pt idx="1556">
                  <c:v>230</c:v>
                </c:pt>
                <c:pt idx="1557">
                  <c:v>250</c:v>
                </c:pt>
                <c:pt idx="1558">
                  <c:v>180</c:v>
                </c:pt>
                <c:pt idx="1559">
                  <c:v>159</c:v>
                </c:pt>
                <c:pt idx="1560">
                  <c:v>735</c:v>
                </c:pt>
                <c:pt idx="1561">
                  <c:v>566.99999906122684</c:v>
                </c:pt>
                <c:pt idx="1562">
                  <c:v>404.99999932944775</c:v>
                </c:pt>
                <c:pt idx="1563">
                  <c:v>529.19999912381172</c:v>
                </c:pt>
                <c:pt idx="1564">
                  <c:v>715.49999881535769</c:v>
                </c:pt>
                <c:pt idx="1565">
                  <c:v>1596</c:v>
                </c:pt>
                <c:pt idx="1566">
                  <c:v>462</c:v>
                </c:pt>
                <c:pt idx="1567">
                  <c:v>450</c:v>
                </c:pt>
                <c:pt idx="1568">
                  <c:v>200</c:v>
                </c:pt>
                <c:pt idx="1569">
                  <c:v>1151.9999957084656</c:v>
                </c:pt>
                <c:pt idx="1570">
                  <c:v>88.319999670982355</c:v>
                </c:pt>
                <c:pt idx="1571">
                  <c:v>1247.9999953508377</c:v>
                </c:pt>
                <c:pt idx="1572">
                  <c:v>273.59999898076057</c:v>
                </c:pt>
                <c:pt idx="1573">
                  <c:v>1223.9999954402447</c:v>
                </c:pt>
                <c:pt idx="1574">
                  <c:v>945.99999647587538</c:v>
                </c:pt>
                <c:pt idx="1575">
                  <c:v>640.5</c:v>
                </c:pt>
                <c:pt idx="1576">
                  <c:v>291</c:v>
                </c:pt>
                <c:pt idx="1577">
                  <c:v>490</c:v>
                </c:pt>
                <c:pt idx="1578">
                  <c:v>477.81899664938447</c:v>
                </c:pt>
                <c:pt idx="1579">
                  <c:v>237.99999833106995</c:v>
                </c:pt>
                <c:pt idx="1580">
                  <c:v>8.4999999403953552</c:v>
                </c:pt>
                <c:pt idx="1581">
                  <c:v>382.49999731779099</c:v>
                </c:pt>
                <c:pt idx="1582">
                  <c:v>90.249999929219484</c:v>
                </c:pt>
                <c:pt idx="1583">
                  <c:v>132.99999989569187</c:v>
                </c:pt>
                <c:pt idx="1584">
                  <c:v>185.24999985471368</c:v>
                </c:pt>
                <c:pt idx="1585">
                  <c:v>2194.4999982789159</c:v>
                </c:pt>
                <c:pt idx="1586">
                  <c:v>285</c:v>
                </c:pt>
                <c:pt idx="1587">
                  <c:v>234</c:v>
                </c:pt>
                <c:pt idx="1588">
                  <c:v>2465</c:v>
                </c:pt>
                <c:pt idx="1589">
                  <c:v>625</c:v>
                </c:pt>
                <c:pt idx="1590">
                  <c:v>2634.9999815225601</c:v>
                </c:pt>
                <c:pt idx="1591">
                  <c:v>331.49999767541885</c:v>
                </c:pt>
                <c:pt idx="1592">
                  <c:v>872.5</c:v>
                </c:pt>
                <c:pt idx="1593">
                  <c:v>175</c:v>
                </c:pt>
                <c:pt idx="1594">
                  <c:v>912</c:v>
                </c:pt>
                <c:pt idx="1595">
                  <c:v>268.38749811798334</c:v>
                </c:pt>
                <c:pt idx="1596">
                  <c:v>380</c:v>
                </c:pt>
                <c:pt idx="1597">
                  <c:v>280</c:v>
                </c:pt>
                <c:pt idx="1598">
                  <c:v>300</c:v>
                </c:pt>
                <c:pt idx="1599">
                  <c:v>819.78749999999991</c:v>
                </c:pt>
                <c:pt idx="1600">
                  <c:v>928.42500000000007</c:v>
                </c:pt>
                <c:pt idx="1601">
                  <c:v>150</c:v>
                </c:pt>
                <c:pt idx="1602">
                  <c:v>439</c:v>
                </c:pt>
                <c:pt idx="1603">
                  <c:v>60</c:v>
                </c:pt>
                <c:pt idx="1604">
                  <c:v>135</c:v>
                </c:pt>
                <c:pt idx="1605">
                  <c:v>195.5625</c:v>
                </c:pt>
                <c:pt idx="1606">
                  <c:v>748.125</c:v>
                </c:pt>
                <c:pt idx="1607">
                  <c:v>159</c:v>
                </c:pt>
                <c:pt idx="1608">
                  <c:v>360</c:v>
                </c:pt>
                <c:pt idx="1609">
                  <c:v>1638</c:v>
                </c:pt>
                <c:pt idx="1610">
                  <c:v>1250</c:v>
                </c:pt>
                <c:pt idx="1611">
                  <c:v>400</c:v>
                </c:pt>
                <c:pt idx="1612">
                  <c:v>87.5</c:v>
                </c:pt>
                <c:pt idx="1613">
                  <c:v>147.89999999999998</c:v>
                </c:pt>
                <c:pt idx="1614">
                  <c:v>525</c:v>
                </c:pt>
                <c:pt idx="1615">
                  <c:v>56</c:v>
                </c:pt>
                <c:pt idx="1616">
                  <c:v>305.99999785423279</c:v>
                </c:pt>
                <c:pt idx="1617">
                  <c:v>135.14999905228615</c:v>
                </c:pt>
                <c:pt idx="1618">
                  <c:v>72</c:v>
                </c:pt>
                <c:pt idx="1619">
                  <c:v>210</c:v>
                </c:pt>
                <c:pt idx="1620">
                  <c:v>15019.499988220632</c:v>
                </c:pt>
                <c:pt idx="1621">
                  <c:v>1367.9999989271164</c:v>
                </c:pt>
                <c:pt idx="1622">
                  <c:v>299.25</c:v>
                </c:pt>
                <c:pt idx="1623">
                  <c:v>20.25</c:v>
                </c:pt>
                <c:pt idx="1624">
                  <c:v>776.69999999999993</c:v>
                </c:pt>
                <c:pt idx="1625">
                  <c:v>98.399999999999991</c:v>
                </c:pt>
                <c:pt idx="1626">
                  <c:v>624.6</c:v>
                </c:pt>
                <c:pt idx="1627">
                  <c:v>540</c:v>
                </c:pt>
                <c:pt idx="1628">
                  <c:v>755.99999874830246</c:v>
                </c:pt>
                <c:pt idx="1629">
                  <c:v>720</c:v>
                </c:pt>
                <c:pt idx="1630">
                  <c:v>210</c:v>
                </c:pt>
                <c:pt idx="1631">
                  <c:v>450</c:v>
                </c:pt>
                <c:pt idx="1632">
                  <c:v>250</c:v>
                </c:pt>
                <c:pt idx="1633">
                  <c:v>54</c:v>
                </c:pt>
                <c:pt idx="1634">
                  <c:v>106</c:v>
                </c:pt>
                <c:pt idx="1635">
                  <c:v>1187.4999990686774</c:v>
                </c:pt>
                <c:pt idx="1636">
                  <c:v>198.92999984398483</c:v>
                </c:pt>
                <c:pt idx="1637">
                  <c:v>592.79999953508377</c:v>
                </c:pt>
                <c:pt idx="1638">
                  <c:v>227.99999982118607</c:v>
                </c:pt>
                <c:pt idx="1639">
                  <c:v>936.69999926537275</c:v>
                </c:pt>
                <c:pt idx="1640">
                  <c:v>473.81249962840229</c:v>
                </c:pt>
                <c:pt idx="1641">
                  <c:v>419.94749967064712</c:v>
                </c:pt>
                <c:pt idx="1642">
                  <c:v>200</c:v>
                </c:pt>
                <c:pt idx="1643">
                  <c:v>136.80000000000001</c:v>
                </c:pt>
                <c:pt idx="1644">
                  <c:v>310</c:v>
                </c:pt>
                <c:pt idx="1645">
                  <c:v>229.99999999999997</c:v>
                </c:pt>
                <c:pt idx="1646">
                  <c:v>179.54999970272183</c:v>
                </c:pt>
                <c:pt idx="1647">
                  <c:v>300</c:v>
                </c:pt>
                <c:pt idx="1648">
                  <c:v>252</c:v>
                </c:pt>
                <c:pt idx="1649">
                  <c:v>665</c:v>
                </c:pt>
                <c:pt idx="1650">
                  <c:v>392.625</c:v>
                </c:pt>
                <c:pt idx="1651">
                  <c:v>1562.5</c:v>
                </c:pt>
                <c:pt idx="1652">
                  <c:v>1538.9999987930059</c:v>
                </c:pt>
                <c:pt idx="1653">
                  <c:v>220.79999999999998</c:v>
                </c:pt>
                <c:pt idx="1654">
                  <c:v>210.5</c:v>
                </c:pt>
                <c:pt idx="1655">
                  <c:v>180</c:v>
                </c:pt>
                <c:pt idx="1656">
                  <c:v>215.9999991953373</c:v>
                </c:pt>
                <c:pt idx="1657">
                  <c:v>683.99999745190144</c:v>
                </c:pt>
                <c:pt idx="1658">
                  <c:v>599.99999776482582</c:v>
                </c:pt>
                <c:pt idx="1659">
                  <c:v>150</c:v>
                </c:pt>
                <c:pt idx="1660">
                  <c:v>350</c:v>
                </c:pt>
                <c:pt idx="1661">
                  <c:v>339.99999761581421</c:v>
                </c:pt>
                <c:pt idx="1662">
                  <c:v>202.63999857902527</c:v>
                </c:pt>
                <c:pt idx="1663">
                  <c:v>36</c:v>
                </c:pt>
                <c:pt idx="1664">
                  <c:v>379.99999970197678</c:v>
                </c:pt>
                <c:pt idx="1665">
                  <c:v>758.09999940544367</c:v>
                </c:pt>
                <c:pt idx="1666">
                  <c:v>239.96999981179835</c:v>
                </c:pt>
                <c:pt idx="1667">
                  <c:v>380</c:v>
                </c:pt>
                <c:pt idx="1668">
                  <c:v>54</c:v>
                </c:pt>
                <c:pt idx="1669">
                  <c:v>450</c:v>
                </c:pt>
                <c:pt idx="1670">
                  <c:v>325</c:v>
                </c:pt>
                <c:pt idx="1671">
                  <c:v>2170</c:v>
                </c:pt>
                <c:pt idx="1672">
                  <c:v>437.5</c:v>
                </c:pt>
                <c:pt idx="1673">
                  <c:v>520</c:v>
                </c:pt>
                <c:pt idx="1674">
                  <c:v>70</c:v>
                </c:pt>
                <c:pt idx="1675">
                  <c:v>380</c:v>
                </c:pt>
                <c:pt idx="1676">
                  <c:v>225</c:v>
                </c:pt>
                <c:pt idx="1677">
                  <c:v>840</c:v>
                </c:pt>
                <c:pt idx="1678">
                  <c:v>10540</c:v>
                </c:pt>
                <c:pt idx="1679">
                  <c:v>585</c:v>
                </c:pt>
                <c:pt idx="1680">
                  <c:v>140</c:v>
                </c:pt>
                <c:pt idx="1681">
                  <c:v>135.1</c:v>
                </c:pt>
                <c:pt idx="1682">
                  <c:v>368.93249971065671</c:v>
                </c:pt>
                <c:pt idx="1683">
                  <c:v>2089.9999983608723</c:v>
                </c:pt>
                <c:pt idx="1684">
                  <c:v>1200</c:v>
                </c:pt>
                <c:pt idx="1685">
                  <c:v>45</c:v>
                </c:pt>
                <c:pt idx="1686">
                  <c:v>2970.96</c:v>
                </c:pt>
                <c:pt idx="1687">
                  <c:v>906.15</c:v>
                </c:pt>
                <c:pt idx="1688">
                  <c:v>380</c:v>
                </c:pt>
                <c:pt idx="1689">
                  <c:v>159.59999987483025</c:v>
                </c:pt>
                <c:pt idx="1690">
                  <c:v>1709.9999986588955</c:v>
                </c:pt>
                <c:pt idx="1691">
                  <c:v>883.499999307096</c:v>
                </c:pt>
                <c:pt idx="1692">
                  <c:v>495</c:v>
                </c:pt>
                <c:pt idx="1693">
                  <c:v>810</c:v>
                </c:pt>
                <c:pt idx="1694">
                  <c:v>1674.3999999999999</c:v>
                </c:pt>
                <c:pt idx="1695">
                  <c:v>3400</c:v>
                </c:pt>
                <c:pt idx="1696">
                  <c:v>142.5</c:v>
                </c:pt>
                <c:pt idx="1697">
                  <c:v>608</c:v>
                </c:pt>
                <c:pt idx="1698">
                  <c:v>9903.2000000000007</c:v>
                </c:pt>
                <c:pt idx="1699">
                  <c:v>932.04</c:v>
                </c:pt>
                <c:pt idx="1700">
                  <c:v>30</c:v>
                </c:pt>
                <c:pt idx="1701">
                  <c:v>122.39999914169312</c:v>
                </c:pt>
                <c:pt idx="1702">
                  <c:v>33.75</c:v>
                </c:pt>
                <c:pt idx="1703">
                  <c:v>289.5</c:v>
                </c:pt>
                <c:pt idx="1704">
                  <c:v>645</c:v>
                </c:pt>
                <c:pt idx="1705">
                  <c:v>611.99999570846558</c:v>
                </c:pt>
                <c:pt idx="1706">
                  <c:v>251.42999823689456</c:v>
                </c:pt>
                <c:pt idx="1707">
                  <c:v>240</c:v>
                </c:pt>
                <c:pt idx="1708">
                  <c:v>442.05</c:v>
                </c:pt>
                <c:pt idx="1709">
                  <c:v>250</c:v>
                </c:pt>
                <c:pt idx="1710">
                  <c:v>198.75</c:v>
                </c:pt>
                <c:pt idx="1711">
                  <c:v>1725.5</c:v>
                </c:pt>
                <c:pt idx="1712">
                  <c:v>341.9999997317791</c:v>
                </c:pt>
                <c:pt idx="1713">
                  <c:v>427.5</c:v>
                </c:pt>
                <c:pt idx="1714">
                  <c:v>108.5</c:v>
                </c:pt>
                <c:pt idx="1715">
                  <c:v>569.99999955296516</c:v>
                </c:pt>
                <c:pt idx="1716">
                  <c:v>93.09999992698431</c:v>
                </c:pt>
                <c:pt idx="1717">
                  <c:v>360</c:v>
                </c:pt>
                <c:pt idx="1718">
                  <c:v>261.75</c:v>
                </c:pt>
                <c:pt idx="1719">
                  <c:v>48.25</c:v>
                </c:pt>
                <c:pt idx="1720">
                  <c:v>110.39999999999999</c:v>
                </c:pt>
                <c:pt idx="1721">
                  <c:v>200</c:v>
                </c:pt>
                <c:pt idx="1722">
                  <c:v>142.5</c:v>
                </c:pt>
                <c:pt idx="1723">
                  <c:v>180</c:v>
                </c:pt>
                <c:pt idx="1724">
                  <c:v>468</c:v>
                </c:pt>
                <c:pt idx="1725">
                  <c:v>210</c:v>
                </c:pt>
                <c:pt idx="1726">
                  <c:v>630</c:v>
                </c:pt>
                <c:pt idx="1727">
                  <c:v>5570.55</c:v>
                </c:pt>
                <c:pt idx="1728">
                  <c:v>495</c:v>
                </c:pt>
                <c:pt idx="1729">
                  <c:v>75</c:v>
                </c:pt>
                <c:pt idx="1730">
                  <c:v>198.75</c:v>
                </c:pt>
                <c:pt idx="1731">
                  <c:v>537.5</c:v>
                </c:pt>
                <c:pt idx="1732">
                  <c:v>390</c:v>
                </c:pt>
                <c:pt idx="1733">
                  <c:v>75</c:v>
                </c:pt>
                <c:pt idx="1734">
                  <c:v>74.5</c:v>
                </c:pt>
                <c:pt idx="1735">
                  <c:v>104.69999999999999</c:v>
                </c:pt>
                <c:pt idx="1736">
                  <c:v>192</c:v>
                </c:pt>
                <c:pt idx="1737">
                  <c:v>390</c:v>
                </c:pt>
                <c:pt idx="1738">
                  <c:v>25.89</c:v>
                </c:pt>
                <c:pt idx="1739">
                  <c:v>340</c:v>
                </c:pt>
                <c:pt idx="1740">
                  <c:v>810</c:v>
                </c:pt>
                <c:pt idx="1741">
                  <c:v>637.5</c:v>
                </c:pt>
                <c:pt idx="1742">
                  <c:v>418.79999999999995</c:v>
                </c:pt>
                <c:pt idx="1743">
                  <c:v>336</c:v>
                </c:pt>
                <c:pt idx="1744">
                  <c:v>368</c:v>
                </c:pt>
                <c:pt idx="1745">
                  <c:v>390</c:v>
                </c:pt>
                <c:pt idx="1746">
                  <c:v>180</c:v>
                </c:pt>
                <c:pt idx="1747">
                  <c:v>1756</c:v>
                </c:pt>
                <c:pt idx="1748">
                  <c:v>585</c:v>
                </c:pt>
                <c:pt idx="1749">
                  <c:v>157.5</c:v>
                </c:pt>
                <c:pt idx="1750">
                  <c:v>111.99999958276749</c:v>
                </c:pt>
                <c:pt idx="1751">
                  <c:v>367.99999862909317</c:v>
                </c:pt>
                <c:pt idx="1752">
                  <c:v>268.79999899864197</c:v>
                </c:pt>
                <c:pt idx="1753">
                  <c:v>557.99999907612801</c:v>
                </c:pt>
                <c:pt idx="1754">
                  <c:v>1231.1999979615211</c:v>
                </c:pt>
                <c:pt idx="1755">
                  <c:v>46.5</c:v>
                </c:pt>
                <c:pt idx="1756">
                  <c:v>403.74999716877937</c:v>
                </c:pt>
                <c:pt idx="1757">
                  <c:v>71.399999499320984</c:v>
                </c:pt>
                <c:pt idx="1758">
                  <c:v>42</c:v>
                </c:pt>
                <c:pt idx="1759">
                  <c:v>60</c:v>
                </c:pt>
                <c:pt idx="1760">
                  <c:v>64.399999999999991</c:v>
                </c:pt>
                <c:pt idx="1761">
                  <c:v>348</c:v>
                </c:pt>
                <c:pt idx="1762">
                  <c:v>405</c:v>
                </c:pt>
                <c:pt idx="1763">
                  <c:v>35</c:v>
                </c:pt>
                <c:pt idx="1764">
                  <c:v>360</c:v>
                </c:pt>
                <c:pt idx="1765">
                  <c:v>47.5</c:v>
                </c:pt>
                <c:pt idx="1766">
                  <c:v>90</c:v>
                </c:pt>
                <c:pt idx="1767">
                  <c:v>600</c:v>
                </c:pt>
                <c:pt idx="1768">
                  <c:v>379.75</c:v>
                </c:pt>
                <c:pt idx="1769">
                  <c:v>195</c:v>
                </c:pt>
                <c:pt idx="1770">
                  <c:v>360</c:v>
                </c:pt>
                <c:pt idx="1771">
                  <c:v>1097.5</c:v>
                </c:pt>
                <c:pt idx="1772">
                  <c:v>479.99999821186066</c:v>
                </c:pt>
                <c:pt idx="1773">
                  <c:v>317.99999881535769</c:v>
                </c:pt>
                <c:pt idx="1774">
                  <c:v>214.19999849796295</c:v>
                </c:pt>
                <c:pt idx="1775">
                  <c:v>585</c:v>
                </c:pt>
                <c:pt idx="1776">
                  <c:v>471.14999921992421</c:v>
                </c:pt>
                <c:pt idx="1777">
                  <c:v>621.17999897152174</c:v>
                </c:pt>
                <c:pt idx="1778">
                  <c:v>556.79999999999995</c:v>
                </c:pt>
                <c:pt idx="1779">
                  <c:v>139.499999769032</c:v>
                </c:pt>
                <c:pt idx="1780">
                  <c:v>65.599999999999994</c:v>
                </c:pt>
                <c:pt idx="1781">
                  <c:v>855</c:v>
                </c:pt>
                <c:pt idx="1782">
                  <c:v>500</c:v>
                </c:pt>
                <c:pt idx="1783">
                  <c:v>378</c:v>
                </c:pt>
                <c:pt idx="1784">
                  <c:v>187.5</c:v>
                </c:pt>
                <c:pt idx="1785">
                  <c:v>54</c:v>
                </c:pt>
                <c:pt idx="1786">
                  <c:v>455.99999830126762</c:v>
                </c:pt>
                <c:pt idx="1787">
                  <c:v>364.8</c:v>
                </c:pt>
                <c:pt idx="1788">
                  <c:v>280</c:v>
                </c:pt>
                <c:pt idx="1789">
                  <c:v>90</c:v>
                </c:pt>
                <c:pt idx="1790">
                  <c:v>828</c:v>
                </c:pt>
                <c:pt idx="1791">
                  <c:v>1249.5</c:v>
                </c:pt>
                <c:pt idx="1792">
                  <c:v>564.375</c:v>
                </c:pt>
                <c:pt idx="1793">
                  <c:v>161.49999886751175</c:v>
                </c:pt>
                <c:pt idx="1794">
                  <c:v>475.99999666213989</c:v>
                </c:pt>
                <c:pt idx="1795">
                  <c:v>240</c:v>
                </c:pt>
                <c:pt idx="1796">
                  <c:v>120</c:v>
                </c:pt>
                <c:pt idx="1797">
                  <c:v>412.5</c:v>
                </c:pt>
                <c:pt idx="1798">
                  <c:v>1109.25</c:v>
                </c:pt>
                <c:pt idx="1799">
                  <c:v>750</c:v>
                </c:pt>
                <c:pt idx="1800">
                  <c:v>1739.9999999999998</c:v>
                </c:pt>
                <c:pt idx="1801">
                  <c:v>560</c:v>
                </c:pt>
                <c:pt idx="1802">
                  <c:v>90</c:v>
                </c:pt>
                <c:pt idx="1803">
                  <c:v>441</c:v>
                </c:pt>
                <c:pt idx="1804">
                  <c:v>180</c:v>
                </c:pt>
                <c:pt idx="1805">
                  <c:v>78.75</c:v>
                </c:pt>
                <c:pt idx="1806">
                  <c:v>262.57499999999999</c:v>
                </c:pt>
                <c:pt idx="1807">
                  <c:v>684</c:v>
                </c:pt>
                <c:pt idx="1808">
                  <c:v>120</c:v>
                </c:pt>
                <c:pt idx="1809">
                  <c:v>125</c:v>
                </c:pt>
                <c:pt idx="1810">
                  <c:v>775</c:v>
                </c:pt>
                <c:pt idx="1811">
                  <c:v>112.5</c:v>
                </c:pt>
                <c:pt idx="1812">
                  <c:v>520</c:v>
                </c:pt>
                <c:pt idx="1813">
                  <c:v>220</c:v>
                </c:pt>
                <c:pt idx="1814">
                  <c:v>146.25</c:v>
                </c:pt>
                <c:pt idx="1815">
                  <c:v>2120</c:v>
                </c:pt>
                <c:pt idx="1816">
                  <c:v>96</c:v>
                </c:pt>
                <c:pt idx="1817">
                  <c:v>300</c:v>
                </c:pt>
                <c:pt idx="1818">
                  <c:v>930</c:v>
                </c:pt>
                <c:pt idx="1819">
                  <c:v>234</c:v>
                </c:pt>
                <c:pt idx="1820">
                  <c:v>2958</c:v>
                </c:pt>
                <c:pt idx="1821">
                  <c:v>110</c:v>
                </c:pt>
                <c:pt idx="1822">
                  <c:v>35.624999972060323</c:v>
                </c:pt>
                <c:pt idx="1823">
                  <c:v>55.004999956861141</c:v>
                </c:pt>
                <c:pt idx="1824">
                  <c:v>368.12499971129</c:v>
                </c:pt>
                <c:pt idx="1825">
                  <c:v>379.99999970197678</c:v>
                </c:pt>
                <c:pt idx="1826">
                  <c:v>91.2</c:v>
                </c:pt>
                <c:pt idx="1827">
                  <c:v>3847.4999969825149</c:v>
                </c:pt>
                <c:pt idx="1828">
                  <c:v>593.74999953433871</c:v>
                </c:pt>
                <c:pt idx="1829">
                  <c:v>415.30999708771702</c:v>
                </c:pt>
                <c:pt idx="1830">
                  <c:v>265.62499813735485</c:v>
                </c:pt>
                <c:pt idx="1831">
                  <c:v>285</c:v>
                </c:pt>
                <c:pt idx="1832">
                  <c:v>693.59999513626099</c:v>
                </c:pt>
                <c:pt idx="1833">
                  <c:v>74.399999722838402</c:v>
                </c:pt>
                <c:pt idx="1834">
                  <c:v>120</c:v>
                </c:pt>
                <c:pt idx="1835">
                  <c:v>133</c:v>
                </c:pt>
                <c:pt idx="1836">
                  <c:v>424</c:v>
                </c:pt>
                <c:pt idx="1837">
                  <c:v>776.7</c:v>
                </c:pt>
                <c:pt idx="1838">
                  <c:v>720</c:v>
                </c:pt>
                <c:pt idx="1839">
                  <c:v>266</c:v>
                </c:pt>
                <c:pt idx="1840">
                  <c:v>427</c:v>
                </c:pt>
                <c:pt idx="1841">
                  <c:v>180</c:v>
                </c:pt>
                <c:pt idx="1842">
                  <c:v>174</c:v>
                </c:pt>
                <c:pt idx="1843">
                  <c:v>131.74999907612801</c:v>
                </c:pt>
                <c:pt idx="1844">
                  <c:v>33.75</c:v>
                </c:pt>
                <c:pt idx="1845">
                  <c:v>231.60000000000002</c:v>
                </c:pt>
                <c:pt idx="1846">
                  <c:v>39.899999968707561</c:v>
                </c:pt>
                <c:pt idx="1847">
                  <c:v>1080</c:v>
                </c:pt>
                <c:pt idx="1848">
                  <c:v>1350</c:v>
                </c:pt>
                <c:pt idx="1849">
                  <c:v>462</c:v>
                </c:pt>
                <c:pt idx="1850">
                  <c:v>656</c:v>
                </c:pt>
                <c:pt idx="1851">
                  <c:v>324</c:v>
                </c:pt>
                <c:pt idx="1852">
                  <c:v>792</c:v>
                </c:pt>
                <c:pt idx="1853">
                  <c:v>57.799999594688416</c:v>
                </c:pt>
                <c:pt idx="1854">
                  <c:v>375</c:v>
                </c:pt>
                <c:pt idx="1855">
                  <c:v>1317.5</c:v>
                </c:pt>
                <c:pt idx="1856">
                  <c:v>360</c:v>
                </c:pt>
                <c:pt idx="1857">
                  <c:v>848</c:v>
                </c:pt>
                <c:pt idx="1858">
                  <c:v>208</c:v>
                </c:pt>
                <c:pt idx="1859">
                  <c:v>387.5999972820282</c:v>
                </c:pt>
                <c:pt idx="1860">
                  <c:v>502.85999647378912</c:v>
                </c:pt>
                <c:pt idx="1861">
                  <c:v>110.39999999999999</c:v>
                </c:pt>
                <c:pt idx="1862">
                  <c:v>800</c:v>
                </c:pt>
                <c:pt idx="1863">
                  <c:v>1140</c:v>
                </c:pt>
                <c:pt idx="1864">
                  <c:v>135</c:v>
                </c:pt>
                <c:pt idx="1865">
                  <c:v>133</c:v>
                </c:pt>
                <c:pt idx="1866">
                  <c:v>108</c:v>
                </c:pt>
                <c:pt idx="1867">
                  <c:v>223.99999916553497</c:v>
                </c:pt>
                <c:pt idx="1868">
                  <c:v>1733.0600000000002</c:v>
                </c:pt>
                <c:pt idx="1869">
                  <c:v>234</c:v>
                </c:pt>
                <c:pt idx="1870">
                  <c:v>17.5</c:v>
                </c:pt>
                <c:pt idx="1871">
                  <c:v>156.15</c:v>
                </c:pt>
                <c:pt idx="1872">
                  <c:v>57.900000000000006</c:v>
                </c:pt>
                <c:pt idx="1873">
                  <c:v>77.5</c:v>
                </c:pt>
                <c:pt idx="1874">
                  <c:v>439</c:v>
                </c:pt>
                <c:pt idx="1875">
                  <c:v>640</c:v>
                </c:pt>
                <c:pt idx="1876">
                  <c:v>77.5</c:v>
                </c:pt>
                <c:pt idx="1877">
                  <c:v>912</c:v>
                </c:pt>
                <c:pt idx="1878">
                  <c:v>540</c:v>
                </c:pt>
                <c:pt idx="1879">
                  <c:v>285</c:v>
                </c:pt>
                <c:pt idx="1880">
                  <c:v>530</c:v>
                </c:pt>
                <c:pt idx="1881">
                  <c:v>878</c:v>
                </c:pt>
                <c:pt idx="1882">
                  <c:v>679.99999523162842</c:v>
                </c:pt>
                <c:pt idx="1883">
                  <c:v>339.99999761581421</c:v>
                </c:pt>
                <c:pt idx="1884">
                  <c:v>184</c:v>
                </c:pt>
                <c:pt idx="1885">
                  <c:v>99.194999304413784</c:v>
                </c:pt>
                <c:pt idx="1886">
                  <c:v>540</c:v>
                </c:pt>
                <c:pt idx="1887">
                  <c:v>760</c:v>
                </c:pt>
                <c:pt idx="1888">
                  <c:v>360</c:v>
                </c:pt>
                <c:pt idx="1889">
                  <c:v>1317</c:v>
                </c:pt>
                <c:pt idx="1890">
                  <c:v>300</c:v>
                </c:pt>
                <c:pt idx="1891">
                  <c:v>1536.5</c:v>
                </c:pt>
                <c:pt idx="1892">
                  <c:v>247.99999907612801</c:v>
                </c:pt>
                <c:pt idx="1893">
                  <c:v>15810</c:v>
                </c:pt>
                <c:pt idx="1894">
                  <c:v>600</c:v>
                </c:pt>
                <c:pt idx="1895">
                  <c:v>414</c:v>
                </c:pt>
                <c:pt idx="1896">
                  <c:v>428.3999969959259</c:v>
                </c:pt>
                <c:pt idx="1897">
                  <c:v>292.5</c:v>
                </c:pt>
                <c:pt idx="1898">
                  <c:v>959.75</c:v>
                </c:pt>
                <c:pt idx="1899">
                  <c:v>90</c:v>
                </c:pt>
                <c:pt idx="1900">
                  <c:v>760</c:v>
                </c:pt>
                <c:pt idx="1901">
                  <c:v>565.37999906390894</c:v>
                </c:pt>
                <c:pt idx="1902">
                  <c:v>449.99999925494194</c:v>
                </c:pt>
                <c:pt idx="1903">
                  <c:v>1007.9999983310699</c:v>
                </c:pt>
                <c:pt idx="1904">
                  <c:v>630</c:v>
                </c:pt>
                <c:pt idx="1905">
                  <c:v>1215</c:v>
                </c:pt>
                <c:pt idx="1906">
                  <c:v>180</c:v>
                </c:pt>
                <c:pt idx="1907">
                  <c:v>195</c:v>
                </c:pt>
                <c:pt idx="1908">
                  <c:v>1800</c:v>
                </c:pt>
                <c:pt idx="1909">
                  <c:v>276</c:v>
                </c:pt>
                <c:pt idx="1910">
                  <c:v>696</c:v>
                </c:pt>
                <c:pt idx="1911">
                  <c:v>1800</c:v>
                </c:pt>
                <c:pt idx="1912">
                  <c:v>1774.799997061491</c:v>
                </c:pt>
                <c:pt idx="1913">
                  <c:v>1000</c:v>
                </c:pt>
                <c:pt idx="1914">
                  <c:v>315</c:v>
                </c:pt>
                <c:pt idx="1915">
                  <c:v>38.6</c:v>
                </c:pt>
                <c:pt idx="1916">
                  <c:v>650</c:v>
                </c:pt>
                <c:pt idx="1917">
                  <c:v>713.99999499320984</c:v>
                </c:pt>
                <c:pt idx="1918">
                  <c:v>1325.9999907016754</c:v>
                </c:pt>
                <c:pt idx="1919">
                  <c:v>1598.8499887883663</c:v>
                </c:pt>
                <c:pt idx="1920">
                  <c:v>759.99999716877937</c:v>
                </c:pt>
                <c:pt idx="1921">
                  <c:v>239.99999910593033</c:v>
                </c:pt>
                <c:pt idx="1922">
                  <c:v>1295.9999951720238</c:v>
                </c:pt>
                <c:pt idx="1923">
                  <c:v>69.599999999999994</c:v>
                </c:pt>
                <c:pt idx="1924">
                  <c:v>4642.125</c:v>
                </c:pt>
                <c:pt idx="1925">
                  <c:v>253.3125</c:v>
                </c:pt>
                <c:pt idx="1926">
                  <c:v>940.49999926239252</c:v>
                </c:pt>
                <c:pt idx="1927">
                  <c:v>1060</c:v>
                </c:pt>
                <c:pt idx="1928">
                  <c:v>136</c:v>
                </c:pt>
                <c:pt idx="1929">
                  <c:v>560</c:v>
                </c:pt>
                <c:pt idx="1930">
                  <c:v>1600</c:v>
                </c:pt>
                <c:pt idx="1931">
                  <c:v>180</c:v>
                </c:pt>
                <c:pt idx="1932">
                  <c:v>105</c:v>
                </c:pt>
                <c:pt idx="1933">
                  <c:v>54</c:v>
                </c:pt>
                <c:pt idx="1934">
                  <c:v>199.5</c:v>
                </c:pt>
                <c:pt idx="1935">
                  <c:v>200</c:v>
                </c:pt>
                <c:pt idx="1936">
                  <c:v>232.5</c:v>
                </c:pt>
                <c:pt idx="1937">
                  <c:v>183.34999985620379</c:v>
                </c:pt>
                <c:pt idx="1938">
                  <c:v>755.24999940767884</c:v>
                </c:pt>
                <c:pt idx="1939">
                  <c:v>259.34999979659915</c:v>
                </c:pt>
                <c:pt idx="1940">
                  <c:v>412.5</c:v>
                </c:pt>
                <c:pt idx="1941">
                  <c:v>101.25</c:v>
                </c:pt>
                <c:pt idx="1942">
                  <c:v>390</c:v>
                </c:pt>
                <c:pt idx="1943">
                  <c:v>1800</c:v>
                </c:pt>
                <c:pt idx="1944">
                  <c:v>525</c:v>
                </c:pt>
                <c:pt idx="1945">
                  <c:v>300</c:v>
                </c:pt>
                <c:pt idx="1946">
                  <c:v>144</c:v>
                </c:pt>
                <c:pt idx="1947">
                  <c:v>336</c:v>
                </c:pt>
                <c:pt idx="1948">
                  <c:v>229.49999839067459</c:v>
                </c:pt>
                <c:pt idx="1949">
                  <c:v>285.59999799728394</c:v>
                </c:pt>
                <c:pt idx="1950">
                  <c:v>960</c:v>
                </c:pt>
                <c:pt idx="1951">
                  <c:v>72</c:v>
                </c:pt>
                <c:pt idx="1952">
                  <c:v>184</c:v>
                </c:pt>
                <c:pt idx="1953">
                  <c:v>70</c:v>
                </c:pt>
                <c:pt idx="1954">
                  <c:v>187.38</c:v>
                </c:pt>
                <c:pt idx="1955">
                  <c:v>108</c:v>
                </c:pt>
                <c:pt idx="1956">
                  <c:v>36</c:v>
                </c:pt>
                <c:pt idx="1957">
                  <c:v>550</c:v>
                </c:pt>
                <c:pt idx="1958">
                  <c:v>144</c:v>
                </c:pt>
                <c:pt idx="1959">
                  <c:v>185.685</c:v>
                </c:pt>
                <c:pt idx="1960">
                  <c:v>1200</c:v>
                </c:pt>
                <c:pt idx="1961">
                  <c:v>1237.9000000000001</c:v>
                </c:pt>
                <c:pt idx="1962">
                  <c:v>196</c:v>
                </c:pt>
                <c:pt idx="1963">
                  <c:v>3032.3999976217747</c:v>
                </c:pt>
                <c:pt idx="1964">
                  <c:v>1196.9999990612268</c:v>
                </c:pt>
                <c:pt idx="1965">
                  <c:v>451.5</c:v>
                </c:pt>
                <c:pt idx="1966">
                  <c:v>54</c:v>
                </c:pt>
                <c:pt idx="1967">
                  <c:v>256.5</c:v>
                </c:pt>
                <c:pt idx="1968">
                  <c:v>306</c:v>
                </c:pt>
                <c:pt idx="1969">
                  <c:v>600</c:v>
                </c:pt>
                <c:pt idx="1970">
                  <c:v>45</c:v>
                </c:pt>
                <c:pt idx="1971">
                  <c:v>503.49999960511923</c:v>
                </c:pt>
                <c:pt idx="1972">
                  <c:v>430</c:v>
                </c:pt>
                <c:pt idx="1973">
                  <c:v>436.99999965727324</c:v>
                </c:pt>
                <c:pt idx="1974">
                  <c:v>1162.7999990880489</c:v>
                </c:pt>
                <c:pt idx="1975">
                  <c:v>1225.4999990388751</c:v>
                </c:pt>
                <c:pt idx="1976">
                  <c:v>90</c:v>
                </c:pt>
                <c:pt idx="1977">
                  <c:v>56</c:v>
                </c:pt>
                <c:pt idx="1978">
                  <c:v>190</c:v>
                </c:pt>
                <c:pt idx="1979">
                  <c:v>25</c:v>
                </c:pt>
                <c:pt idx="1980">
                  <c:v>243.17999959737062</c:v>
                </c:pt>
                <c:pt idx="1981">
                  <c:v>388.35</c:v>
                </c:pt>
                <c:pt idx="1982">
                  <c:v>234</c:v>
                </c:pt>
                <c:pt idx="1983">
                  <c:v>187.5</c:v>
                </c:pt>
                <c:pt idx="1984">
                  <c:v>304</c:v>
                </c:pt>
                <c:pt idx="1985">
                  <c:v>250</c:v>
                </c:pt>
                <c:pt idx="1986">
                  <c:v>6050</c:v>
                </c:pt>
                <c:pt idx="1987">
                  <c:v>450</c:v>
                </c:pt>
                <c:pt idx="1988">
                  <c:v>760</c:v>
                </c:pt>
                <c:pt idx="1989">
                  <c:v>625</c:v>
                </c:pt>
                <c:pt idx="1990">
                  <c:v>190</c:v>
                </c:pt>
                <c:pt idx="1991">
                  <c:v>36</c:v>
                </c:pt>
                <c:pt idx="1992">
                  <c:v>40</c:v>
                </c:pt>
                <c:pt idx="1993">
                  <c:v>632.39999556541443</c:v>
                </c:pt>
                <c:pt idx="1994">
                  <c:v>156.75</c:v>
                </c:pt>
                <c:pt idx="1995">
                  <c:v>1215</c:v>
                </c:pt>
                <c:pt idx="1996">
                  <c:v>1967.49</c:v>
                </c:pt>
                <c:pt idx="1997">
                  <c:v>1749</c:v>
                </c:pt>
                <c:pt idx="1998">
                  <c:v>1218</c:v>
                </c:pt>
                <c:pt idx="1999">
                  <c:v>322</c:v>
                </c:pt>
                <c:pt idx="2000">
                  <c:v>1080</c:v>
                </c:pt>
                <c:pt idx="2001">
                  <c:v>120</c:v>
                </c:pt>
                <c:pt idx="2002">
                  <c:v>1380</c:v>
                </c:pt>
                <c:pt idx="2003">
                  <c:v>374.76</c:v>
                </c:pt>
                <c:pt idx="2004">
                  <c:v>75</c:v>
                </c:pt>
                <c:pt idx="2005">
                  <c:v>442.05</c:v>
                </c:pt>
                <c:pt idx="2006">
                  <c:v>1075</c:v>
                </c:pt>
                <c:pt idx="2007">
                  <c:v>161.9999997317791</c:v>
                </c:pt>
                <c:pt idx="2008">
                  <c:v>107.99999982118607</c:v>
                </c:pt>
                <c:pt idx="2009">
                  <c:v>500</c:v>
                </c:pt>
                <c:pt idx="2010">
                  <c:v>530</c:v>
                </c:pt>
                <c:pt idx="2011">
                  <c:v>101.25</c:v>
                </c:pt>
                <c:pt idx="2012">
                  <c:v>776.47499999999991</c:v>
                </c:pt>
                <c:pt idx="2013">
                  <c:v>840</c:v>
                </c:pt>
                <c:pt idx="2014">
                  <c:v>1320</c:v>
                </c:pt>
                <c:pt idx="2015">
                  <c:v>760</c:v>
                </c:pt>
                <c:pt idx="2016">
                  <c:v>526.79999999999995</c:v>
                </c:pt>
                <c:pt idx="2017">
                  <c:v>1425</c:v>
                </c:pt>
                <c:pt idx="2018">
                  <c:v>1494.5</c:v>
                </c:pt>
                <c:pt idx="2019">
                  <c:v>5570.55</c:v>
                </c:pt>
                <c:pt idx="2020">
                  <c:v>4125</c:v>
                </c:pt>
                <c:pt idx="2021">
                  <c:v>810</c:v>
                </c:pt>
                <c:pt idx="2022">
                  <c:v>480</c:v>
                </c:pt>
                <c:pt idx="2023">
                  <c:v>94.5</c:v>
                </c:pt>
                <c:pt idx="2024">
                  <c:v>665</c:v>
                </c:pt>
                <c:pt idx="2025">
                  <c:v>344</c:v>
                </c:pt>
                <c:pt idx="2026">
                  <c:v>665</c:v>
                </c:pt>
                <c:pt idx="2027">
                  <c:v>6587.5</c:v>
                </c:pt>
                <c:pt idx="2028">
                  <c:v>1650</c:v>
                </c:pt>
                <c:pt idx="2029">
                  <c:v>2066.3999965786934</c:v>
                </c:pt>
                <c:pt idx="2030">
                  <c:v>1166.3999980688095</c:v>
                </c:pt>
                <c:pt idx="2031">
                  <c:v>134.99999977648258</c:v>
                </c:pt>
                <c:pt idx="2032">
                  <c:v>233.39999999999998</c:v>
                </c:pt>
                <c:pt idx="2033">
                  <c:v>171</c:v>
                </c:pt>
                <c:pt idx="2034">
                  <c:v>180</c:v>
                </c:pt>
                <c:pt idx="2035">
                  <c:v>1080</c:v>
                </c:pt>
                <c:pt idx="2036">
                  <c:v>420</c:v>
                </c:pt>
                <c:pt idx="2037">
                  <c:v>74.5</c:v>
                </c:pt>
                <c:pt idx="2038">
                  <c:v>42</c:v>
                </c:pt>
                <c:pt idx="2039">
                  <c:v>1650</c:v>
                </c:pt>
                <c:pt idx="2040">
                  <c:v>60</c:v>
                </c:pt>
                <c:pt idx="2041">
                  <c:v>73.599999725818634</c:v>
                </c:pt>
                <c:pt idx="2042">
                  <c:v>14</c:v>
                </c:pt>
                <c:pt idx="2043">
                  <c:v>645</c:v>
                </c:pt>
                <c:pt idx="2044">
                  <c:v>912</c:v>
                </c:pt>
                <c:pt idx="2045">
                  <c:v>432</c:v>
                </c:pt>
                <c:pt idx="2046">
                  <c:v>1200</c:v>
                </c:pt>
                <c:pt idx="2047">
                  <c:v>546</c:v>
                </c:pt>
                <c:pt idx="2048">
                  <c:v>200</c:v>
                </c:pt>
                <c:pt idx="2049">
                  <c:v>455.99999830126762</c:v>
                </c:pt>
                <c:pt idx="2050">
                  <c:v>1317</c:v>
                </c:pt>
                <c:pt idx="2051">
                  <c:v>291.75</c:v>
                </c:pt>
                <c:pt idx="2052">
                  <c:v>114</c:v>
                </c:pt>
                <c:pt idx="2053">
                  <c:v>210</c:v>
                </c:pt>
                <c:pt idx="2054">
                  <c:v>591.59999999999991</c:v>
                </c:pt>
                <c:pt idx="2055">
                  <c:v>37.5</c:v>
                </c:pt>
                <c:pt idx="2056">
                  <c:v>1272</c:v>
                </c:pt>
                <c:pt idx="2057">
                  <c:v>721.99999943375587</c:v>
                </c:pt>
                <c:pt idx="2058">
                  <c:v>455.99999964237213</c:v>
                </c:pt>
                <c:pt idx="2059">
                  <c:v>307.79999975860119</c:v>
                </c:pt>
                <c:pt idx="2060">
                  <c:v>337.5</c:v>
                </c:pt>
                <c:pt idx="2061">
                  <c:v>480.375</c:v>
                </c:pt>
                <c:pt idx="2062">
                  <c:v>525</c:v>
                </c:pt>
                <c:pt idx="2063">
                  <c:v>151.99999943375587</c:v>
                </c:pt>
                <c:pt idx="2064">
                  <c:v>121.5999995470047</c:v>
                </c:pt>
                <c:pt idx="2065">
                  <c:v>809.99999865889549</c:v>
                </c:pt>
                <c:pt idx="2066">
                  <c:v>35.999999865889549</c:v>
                </c:pt>
                <c:pt idx="2067">
                  <c:v>1103.9999958872795</c:v>
                </c:pt>
                <c:pt idx="2068">
                  <c:v>227.99999915063381</c:v>
                </c:pt>
                <c:pt idx="2069">
                  <c:v>1749.999993480742</c:v>
                </c:pt>
                <c:pt idx="2070">
                  <c:v>640</c:v>
                </c:pt>
                <c:pt idx="2071">
                  <c:v>664.99999752268195</c:v>
                </c:pt>
                <c:pt idx="2072">
                  <c:v>25</c:v>
                </c:pt>
                <c:pt idx="2073">
                  <c:v>280</c:v>
                </c:pt>
                <c:pt idx="2074">
                  <c:v>67.5</c:v>
                </c:pt>
                <c:pt idx="2075">
                  <c:v>210</c:v>
                </c:pt>
                <c:pt idx="2076">
                  <c:v>1060</c:v>
                </c:pt>
                <c:pt idx="2077">
                  <c:v>390</c:v>
                </c:pt>
                <c:pt idx="2078">
                  <c:v>1200</c:v>
                </c:pt>
                <c:pt idx="2079">
                  <c:v>840</c:v>
                </c:pt>
                <c:pt idx="2080">
                  <c:v>1700</c:v>
                </c:pt>
                <c:pt idx="2081">
                  <c:v>45</c:v>
                </c:pt>
                <c:pt idx="2082">
                  <c:v>30</c:v>
                </c:pt>
                <c:pt idx="2083">
                  <c:v>714</c:v>
                </c:pt>
                <c:pt idx="2084">
                  <c:v>114</c:v>
                </c:pt>
                <c:pt idx="2085">
                  <c:v>180</c:v>
                </c:pt>
                <c:pt idx="2086">
                  <c:v>468</c:v>
                </c:pt>
                <c:pt idx="2087">
                  <c:v>1190</c:v>
                </c:pt>
                <c:pt idx="2088">
                  <c:v>136</c:v>
                </c:pt>
                <c:pt idx="2089">
                  <c:v>130</c:v>
                </c:pt>
                <c:pt idx="2090">
                  <c:v>510</c:v>
                </c:pt>
                <c:pt idx="2091">
                  <c:v>262.39999902248383</c:v>
                </c:pt>
                <c:pt idx="2092">
                  <c:v>143.9999994635582</c:v>
                </c:pt>
                <c:pt idx="2093">
                  <c:v>420</c:v>
                </c:pt>
                <c:pt idx="2094">
                  <c:v>662.39999890327454</c:v>
                </c:pt>
                <c:pt idx="2095">
                  <c:v>260.54999956861138</c:v>
                </c:pt>
                <c:pt idx="2096">
                  <c:v>2702.6999955251813</c:v>
                </c:pt>
                <c:pt idx="2097">
                  <c:v>115.80000000000001</c:v>
                </c:pt>
                <c:pt idx="2098">
                  <c:v>737.99999877810467</c:v>
                </c:pt>
                <c:pt idx="2099">
                  <c:v>86.399999856948853</c:v>
                </c:pt>
                <c:pt idx="2100">
                  <c:v>687.5</c:v>
                </c:pt>
                <c:pt idx="2101">
                  <c:v>77.67</c:v>
                </c:pt>
                <c:pt idx="2102">
                  <c:v>111.75</c:v>
                </c:pt>
                <c:pt idx="2103">
                  <c:v>52.349999999999994</c:v>
                </c:pt>
                <c:pt idx="2104">
                  <c:v>386.4</c:v>
                </c:pt>
                <c:pt idx="2105">
                  <c:v>490</c:v>
                </c:pt>
                <c:pt idx="2106">
                  <c:v>86.850000000000009</c:v>
                </c:pt>
                <c:pt idx="2107">
                  <c:v>310.07999782562257</c:v>
                </c:pt>
                <c:pt idx="2108">
                  <c:v>1407.5999901294708</c:v>
                </c:pt>
                <c:pt idx="2109">
                  <c:v>309.39999783039093</c:v>
                </c:pt>
                <c:pt idx="2110">
                  <c:v>360</c:v>
                </c:pt>
                <c:pt idx="2111">
                  <c:v>611.99999570846558</c:v>
                </c:pt>
                <c:pt idx="2112">
                  <c:v>322.9999977350235</c:v>
                </c:pt>
                <c:pt idx="2113">
                  <c:v>444.97499687969685</c:v>
                </c:pt>
                <c:pt idx="2114">
                  <c:v>250</c:v>
                </c:pt>
                <c:pt idx="2115">
                  <c:v>427.49999966472387</c:v>
                </c:pt>
                <c:pt idx="2116">
                  <c:v>56.999999955296516</c:v>
                </c:pt>
                <c:pt idx="2117">
                  <c:v>152</c:v>
                </c:pt>
                <c:pt idx="2118">
                  <c:v>386</c:v>
                </c:pt>
                <c:pt idx="2119">
                  <c:v>357.5</c:v>
                </c:pt>
                <c:pt idx="2120">
                  <c:v>4322.5</c:v>
                </c:pt>
                <c:pt idx="2121">
                  <c:v>210</c:v>
                </c:pt>
                <c:pt idx="2122">
                  <c:v>90</c:v>
                </c:pt>
                <c:pt idx="2123">
                  <c:v>232.08499981798229</c:v>
                </c:pt>
                <c:pt idx="2124">
                  <c:v>161.49999886751175</c:v>
                </c:pt>
                <c:pt idx="2125">
                  <c:v>305.99999785423279</c:v>
                </c:pt>
                <c:pt idx="2126">
                  <c:v>30.599999785423279</c:v>
                </c:pt>
                <c:pt idx="2127">
                  <c:v>375</c:v>
                </c:pt>
                <c:pt idx="2128">
                  <c:v>348.75</c:v>
                </c:pt>
                <c:pt idx="2129">
                  <c:v>69</c:v>
                </c:pt>
                <c:pt idx="2130">
                  <c:v>364.7999986410141</c:v>
                </c:pt>
                <c:pt idx="2131">
                  <c:v>40</c:v>
                </c:pt>
                <c:pt idx="2132">
                  <c:v>22</c:v>
                </c:pt>
                <c:pt idx="2133">
                  <c:v>24.500000011175871</c:v>
                </c:pt>
                <c:pt idx="2134">
                  <c:v>28.499999977648258</c:v>
                </c:pt>
                <c:pt idx="2135">
                  <c:v>71.99999988079071</c:v>
                </c:pt>
                <c:pt idx="2136">
                  <c:v>31</c:v>
                </c:pt>
                <c:pt idx="2137">
                  <c:v>72.199999943375587</c:v>
                </c:pt>
                <c:pt idx="2138">
                  <c:v>24</c:v>
                </c:pt>
                <c:pt idx="2139">
                  <c:v>22.55250001559034</c:v>
                </c:pt>
                <c:pt idx="2140">
                  <c:v>33.853000023402274</c:v>
                </c:pt>
                <c:pt idx="2141">
                  <c:v>77.760000072419643</c:v>
                </c:pt>
                <c:pt idx="2142">
                  <c:v>18</c:v>
                </c:pt>
                <c:pt idx="2143">
                  <c:v>32</c:v>
                </c:pt>
                <c:pt idx="2144">
                  <c:v>34.19999997317791</c:v>
                </c:pt>
                <c:pt idx="2145">
                  <c:v>28.950000000000003</c:v>
                </c:pt>
                <c:pt idx="2146">
                  <c:v>35.280000016093254</c:v>
                </c:pt>
                <c:pt idx="2147">
                  <c:v>14</c:v>
                </c:pt>
                <c:pt idx="2148">
                  <c:v>48</c:v>
                </c:pt>
                <c:pt idx="2149">
                  <c:v>63.920000091195107</c:v>
                </c:pt>
                <c:pt idx="2150">
                  <c:v>64.505000044591725</c:v>
                </c:pt>
                <c:pt idx="2151">
                  <c:v>17</c:v>
                </c:pt>
                <c:pt idx="2152">
                  <c:v>29.700000006705523</c:v>
                </c:pt>
                <c:pt idx="2153">
                  <c:v>31</c:v>
                </c:pt>
                <c:pt idx="2154">
                  <c:v>26</c:v>
                </c:pt>
              </c:numCache>
            </c:numRef>
          </c:xVal>
          <c:yVal>
            <c:numRef>
              <c:f>'Q12'!$L$2:$L$2156</c:f>
              <c:numCache>
                <c:formatCode>General</c:formatCode>
                <c:ptCount val="2155"/>
                <c:pt idx="0">
                  <c:v>706</c:v>
                </c:pt>
                <c:pt idx="1">
                  <c:v>697</c:v>
                </c:pt>
                <c:pt idx="2">
                  <c:v>806</c:v>
                </c:pt>
                <c:pt idx="3">
                  <c:v>806</c:v>
                </c:pt>
                <c:pt idx="4">
                  <c:v>806</c:v>
                </c:pt>
                <c:pt idx="5">
                  <c:v>806</c:v>
                </c:pt>
                <c:pt idx="6">
                  <c:v>806</c:v>
                </c:pt>
                <c:pt idx="7">
                  <c:v>404</c:v>
                </c:pt>
                <c:pt idx="8">
                  <c:v>886</c:v>
                </c:pt>
                <c:pt idx="9">
                  <c:v>886</c:v>
                </c:pt>
                <c:pt idx="10">
                  <c:v>981</c:v>
                </c:pt>
                <c:pt idx="11">
                  <c:v>981</c:v>
                </c:pt>
                <c:pt idx="12">
                  <c:v>981</c:v>
                </c:pt>
                <c:pt idx="13">
                  <c:v>745</c:v>
                </c:pt>
                <c:pt idx="14">
                  <c:v>745</c:v>
                </c:pt>
                <c:pt idx="15">
                  <c:v>348</c:v>
                </c:pt>
                <c:pt idx="16">
                  <c:v>434</c:v>
                </c:pt>
                <c:pt idx="17">
                  <c:v>434</c:v>
                </c:pt>
                <c:pt idx="18">
                  <c:v>313</c:v>
                </c:pt>
                <c:pt idx="19">
                  <c:v>313</c:v>
                </c:pt>
                <c:pt idx="20">
                  <c:v>755</c:v>
                </c:pt>
                <c:pt idx="21">
                  <c:v>755</c:v>
                </c:pt>
                <c:pt idx="22">
                  <c:v>755</c:v>
                </c:pt>
                <c:pt idx="23">
                  <c:v>755</c:v>
                </c:pt>
                <c:pt idx="24">
                  <c:v>1577</c:v>
                </c:pt>
                <c:pt idx="25">
                  <c:v>1397</c:v>
                </c:pt>
                <c:pt idx="26">
                  <c:v>1397</c:v>
                </c:pt>
                <c:pt idx="27">
                  <c:v>1397</c:v>
                </c:pt>
                <c:pt idx="28">
                  <c:v>793</c:v>
                </c:pt>
                <c:pt idx="29">
                  <c:v>793</c:v>
                </c:pt>
                <c:pt idx="30">
                  <c:v>520</c:v>
                </c:pt>
                <c:pt idx="31">
                  <c:v>1125</c:v>
                </c:pt>
                <c:pt idx="32">
                  <c:v>1125</c:v>
                </c:pt>
                <c:pt idx="33">
                  <c:v>1125</c:v>
                </c:pt>
                <c:pt idx="34">
                  <c:v>903</c:v>
                </c:pt>
                <c:pt idx="35">
                  <c:v>297</c:v>
                </c:pt>
                <c:pt idx="36">
                  <c:v>297</c:v>
                </c:pt>
                <c:pt idx="37">
                  <c:v>1057</c:v>
                </c:pt>
                <c:pt idx="38">
                  <c:v>1057</c:v>
                </c:pt>
                <c:pt idx="39">
                  <c:v>1057</c:v>
                </c:pt>
                <c:pt idx="40">
                  <c:v>1158</c:v>
                </c:pt>
                <c:pt idx="41">
                  <c:v>1158</c:v>
                </c:pt>
                <c:pt idx="42">
                  <c:v>805</c:v>
                </c:pt>
                <c:pt idx="43">
                  <c:v>805</c:v>
                </c:pt>
                <c:pt idx="44">
                  <c:v>1496</c:v>
                </c:pt>
                <c:pt idx="45">
                  <c:v>1496</c:v>
                </c:pt>
                <c:pt idx="46">
                  <c:v>1496</c:v>
                </c:pt>
                <c:pt idx="47">
                  <c:v>722</c:v>
                </c:pt>
                <c:pt idx="48">
                  <c:v>791</c:v>
                </c:pt>
                <c:pt idx="49">
                  <c:v>791</c:v>
                </c:pt>
                <c:pt idx="50">
                  <c:v>365</c:v>
                </c:pt>
                <c:pt idx="51">
                  <c:v>298</c:v>
                </c:pt>
                <c:pt idx="52">
                  <c:v>298</c:v>
                </c:pt>
                <c:pt idx="53">
                  <c:v>297</c:v>
                </c:pt>
                <c:pt idx="54">
                  <c:v>1016</c:v>
                </c:pt>
                <c:pt idx="55">
                  <c:v>1016</c:v>
                </c:pt>
                <c:pt idx="56">
                  <c:v>125</c:v>
                </c:pt>
                <c:pt idx="57">
                  <c:v>1083</c:v>
                </c:pt>
                <c:pt idx="58">
                  <c:v>1083</c:v>
                </c:pt>
                <c:pt idx="59">
                  <c:v>817</c:v>
                </c:pt>
                <c:pt idx="60">
                  <c:v>817</c:v>
                </c:pt>
                <c:pt idx="61">
                  <c:v>883</c:v>
                </c:pt>
                <c:pt idx="62">
                  <c:v>763</c:v>
                </c:pt>
                <c:pt idx="63">
                  <c:v>1263</c:v>
                </c:pt>
                <c:pt idx="64">
                  <c:v>612</c:v>
                </c:pt>
                <c:pt idx="65">
                  <c:v>978</c:v>
                </c:pt>
                <c:pt idx="66">
                  <c:v>344</c:v>
                </c:pt>
                <c:pt idx="67">
                  <c:v>1103</c:v>
                </c:pt>
                <c:pt idx="68">
                  <c:v>1103</c:v>
                </c:pt>
                <c:pt idx="69">
                  <c:v>981</c:v>
                </c:pt>
                <c:pt idx="70">
                  <c:v>981</c:v>
                </c:pt>
                <c:pt idx="71">
                  <c:v>746</c:v>
                </c:pt>
                <c:pt idx="72">
                  <c:v>580</c:v>
                </c:pt>
                <c:pt idx="73">
                  <c:v>742</c:v>
                </c:pt>
                <c:pt idx="74">
                  <c:v>742</c:v>
                </c:pt>
                <c:pt idx="75">
                  <c:v>1057</c:v>
                </c:pt>
                <c:pt idx="76">
                  <c:v>891</c:v>
                </c:pt>
                <c:pt idx="77">
                  <c:v>640</c:v>
                </c:pt>
                <c:pt idx="78">
                  <c:v>601</c:v>
                </c:pt>
                <c:pt idx="79">
                  <c:v>1496</c:v>
                </c:pt>
                <c:pt idx="80">
                  <c:v>445</c:v>
                </c:pt>
                <c:pt idx="81">
                  <c:v>293</c:v>
                </c:pt>
                <c:pt idx="82">
                  <c:v>978</c:v>
                </c:pt>
                <c:pt idx="83">
                  <c:v>1125</c:v>
                </c:pt>
                <c:pt idx="84">
                  <c:v>903</c:v>
                </c:pt>
                <c:pt idx="85">
                  <c:v>1155</c:v>
                </c:pt>
                <c:pt idx="86">
                  <c:v>723</c:v>
                </c:pt>
                <c:pt idx="87">
                  <c:v>1125</c:v>
                </c:pt>
                <c:pt idx="88">
                  <c:v>883</c:v>
                </c:pt>
                <c:pt idx="89">
                  <c:v>612</c:v>
                </c:pt>
                <c:pt idx="90">
                  <c:v>434</c:v>
                </c:pt>
                <c:pt idx="91">
                  <c:v>122</c:v>
                </c:pt>
                <c:pt idx="92">
                  <c:v>723</c:v>
                </c:pt>
                <c:pt idx="93">
                  <c:v>1577</c:v>
                </c:pt>
                <c:pt idx="94">
                  <c:v>806</c:v>
                </c:pt>
                <c:pt idx="95">
                  <c:v>365</c:v>
                </c:pt>
                <c:pt idx="96">
                  <c:v>601</c:v>
                </c:pt>
                <c:pt idx="97">
                  <c:v>1577</c:v>
                </c:pt>
                <c:pt idx="98">
                  <c:v>184</c:v>
                </c:pt>
                <c:pt idx="99">
                  <c:v>828</c:v>
                </c:pt>
                <c:pt idx="100">
                  <c:v>1103</c:v>
                </c:pt>
                <c:pt idx="101">
                  <c:v>722</c:v>
                </c:pt>
                <c:pt idx="102">
                  <c:v>883</c:v>
                </c:pt>
                <c:pt idx="103">
                  <c:v>1083</c:v>
                </c:pt>
                <c:pt idx="104">
                  <c:v>1158</c:v>
                </c:pt>
                <c:pt idx="105">
                  <c:v>506</c:v>
                </c:pt>
                <c:pt idx="106">
                  <c:v>548</c:v>
                </c:pt>
                <c:pt idx="107">
                  <c:v>755</c:v>
                </c:pt>
                <c:pt idx="108">
                  <c:v>799</c:v>
                </c:pt>
                <c:pt idx="109">
                  <c:v>328</c:v>
                </c:pt>
                <c:pt idx="110">
                  <c:v>740</c:v>
                </c:pt>
                <c:pt idx="111">
                  <c:v>298</c:v>
                </c:pt>
                <c:pt idx="112">
                  <c:v>746</c:v>
                </c:pt>
                <c:pt idx="113">
                  <c:v>520</c:v>
                </c:pt>
                <c:pt idx="114">
                  <c:v>791</c:v>
                </c:pt>
                <c:pt idx="115">
                  <c:v>891</c:v>
                </c:pt>
                <c:pt idx="116">
                  <c:v>601</c:v>
                </c:pt>
                <c:pt idx="117">
                  <c:v>886</c:v>
                </c:pt>
                <c:pt idx="118">
                  <c:v>313</c:v>
                </c:pt>
                <c:pt idx="119">
                  <c:v>539</c:v>
                </c:pt>
                <c:pt idx="120">
                  <c:v>1125</c:v>
                </c:pt>
                <c:pt idx="121">
                  <c:v>445</c:v>
                </c:pt>
                <c:pt idx="122">
                  <c:v>1155</c:v>
                </c:pt>
                <c:pt idx="123">
                  <c:v>828</c:v>
                </c:pt>
                <c:pt idx="124">
                  <c:v>978</c:v>
                </c:pt>
                <c:pt idx="125">
                  <c:v>580</c:v>
                </c:pt>
                <c:pt idx="126">
                  <c:v>1577</c:v>
                </c:pt>
                <c:pt idx="127">
                  <c:v>1155</c:v>
                </c:pt>
                <c:pt idx="128">
                  <c:v>1263</c:v>
                </c:pt>
                <c:pt idx="129">
                  <c:v>706</c:v>
                </c:pt>
                <c:pt idx="130">
                  <c:v>1158</c:v>
                </c:pt>
                <c:pt idx="131">
                  <c:v>714</c:v>
                </c:pt>
                <c:pt idx="132">
                  <c:v>793</c:v>
                </c:pt>
                <c:pt idx="133">
                  <c:v>806</c:v>
                </c:pt>
                <c:pt idx="134">
                  <c:v>1057</c:v>
                </c:pt>
                <c:pt idx="135">
                  <c:v>805</c:v>
                </c:pt>
                <c:pt idx="136">
                  <c:v>1496</c:v>
                </c:pt>
                <c:pt idx="137">
                  <c:v>1083</c:v>
                </c:pt>
                <c:pt idx="138">
                  <c:v>723</c:v>
                </c:pt>
                <c:pt idx="139">
                  <c:v>817</c:v>
                </c:pt>
                <c:pt idx="140">
                  <c:v>239</c:v>
                </c:pt>
                <c:pt idx="141">
                  <c:v>799</c:v>
                </c:pt>
                <c:pt idx="142">
                  <c:v>1103</c:v>
                </c:pt>
                <c:pt idx="143">
                  <c:v>1263</c:v>
                </c:pt>
                <c:pt idx="144">
                  <c:v>978</c:v>
                </c:pt>
                <c:pt idx="145">
                  <c:v>640</c:v>
                </c:pt>
                <c:pt idx="146">
                  <c:v>580</c:v>
                </c:pt>
                <c:pt idx="147">
                  <c:v>1103</c:v>
                </c:pt>
                <c:pt idx="148">
                  <c:v>745</c:v>
                </c:pt>
                <c:pt idx="149">
                  <c:v>799</c:v>
                </c:pt>
                <c:pt idx="150">
                  <c:v>520</c:v>
                </c:pt>
                <c:pt idx="151">
                  <c:v>1496</c:v>
                </c:pt>
                <c:pt idx="152">
                  <c:v>1057</c:v>
                </c:pt>
                <c:pt idx="153">
                  <c:v>539</c:v>
                </c:pt>
                <c:pt idx="154">
                  <c:v>746</c:v>
                </c:pt>
                <c:pt idx="155">
                  <c:v>793</c:v>
                </c:pt>
                <c:pt idx="156">
                  <c:v>612</c:v>
                </c:pt>
                <c:pt idx="157">
                  <c:v>722</c:v>
                </c:pt>
                <c:pt idx="158">
                  <c:v>755</c:v>
                </c:pt>
                <c:pt idx="159">
                  <c:v>1083</c:v>
                </c:pt>
                <c:pt idx="160">
                  <c:v>799</c:v>
                </c:pt>
                <c:pt idx="161">
                  <c:v>714</c:v>
                </c:pt>
                <c:pt idx="162">
                  <c:v>817</c:v>
                </c:pt>
                <c:pt idx="163">
                  <c:v>453</c:v>
                </c:pt>
                <c:pt idx="164">
                  <c:v>301</c:v>
                </c:pt>
                <c:pt idx="165">
                  <c:v>697</c:v>
                </c:pt>
                <c:pt idx="166">
                  <c:v>580</c:v>
                </c:pt>
                <c:pt idx="167">
                  <c:v>1057</c:v>
                </c:pt>
                <c:pt idx="168">
                  <c:v>1158</c:v>
                </c:pt>
                <c:pt idx="169">
                  <c:v>1083</c:v>
                </c:pt>
                <c:pt idx="170">
                  <c:v>697</c:v>
                </c:pt>
                <c:pt idx="171">
                  <c:v>714</c:v>
                </c:pt>
                <c:pt idx="172">
                  <c:v>640</c:v>
                </c:pt>
                <c:pt idx="173">
                  <c:v>580</c:v>
                </c:pt>
                <c:pt idx="174">
                  <c:v>722</c:v>
                </c:pt>
                <c:pt idx="175">
                  <c:v>1155</c:v>
                </c:pt>
                <c:pt idx="176">
                  <c:v>805</c:v>
                </c:pt>
                <c:pt idx="177">
                  <c:v>297</c:v>
                </c:pt>
                <c:pt idx="178">
                  <c:v>534</c:v>
                </c:pt>
                <c:pt idx="179">
                  <c:v>1083</c:v>
                </c:pt>
                <c:pt idx="180">
                  <c:v>506</c:v>
                </c:pt>
                <c:pt idx="181">
                  <c:v>817</c:v>
                </c:pt>
                <c:pt idx="182">
                  <c:v>981</c:v>
                </c:pt>
                <c:pt idx="183">
                  <c:v>1083</c:v>
                </c:pt>
                <c:pt idx="184">
                  <c:v>828</c:v>
                </c:pt>
                <c:pt idx="185">
                  <c:v>981</c:v>
                </c:pt>
                <c:pt idx="186">
                  <c:v>981</c:v>
                </c:pt>
                <c:pt idx="187">
                  <c:v>978</c:v>
                </c:pt>
                <c:pt idx="188">
                  <c:v>640</c:v>
                </c:pt>
                <c:pt idx="189">
                  <c:v>981</c:v>
                </c:pt>
                <c:pt idx="190">
                  <c:v>1057</c:v>
                </c:pt>
                <c:pt idx="191">
                  <c:v>883</c:v>
                </c:pt>
                <c:pt idx="192">
                  <c:v>500</c:v>
                </c:pt>
                <c:pt idx="193">
                  <c:v>122</c:v>
                </c:pt>
                <c:pt idx="194">
                  <c:v>318</c:v>
                </c:pt>
                <c:pt idx="195">
                  <c:v>793</c:v>
                </c:pt>
                <c:pt idx="196">
                  <c:v>1158</c:v>
                </c:pt>
                <c:pt idx="197">
                  <c:v>883</c:v>
                </c:pt>
                <c:pt idx="198">
                  <c:v>548</c:v>
                </c:pt>
                <c:pt idx="199">
                  <c:v>1496</c:v>
                </c:pt>
                <c:pt idx="200">
                  <c:v>445</c:v>
                </c:pt>
                <c:pt idx="201">
                  <c:v>301</c:v>
                </c:pt>
                <c:pt idx="202">
                  <c:v>891</c:v>
                </c:pt>
                <c:pt idx="203">
                  <c:v>404</c:v>
                </c:pt>
                <c:pt idx="204">
                  <c:v>1397</c:v>
                </c:pt>
                <c:pt idx="205">
                  <c:v>806</c:v>
                </c:pt>
                <c:pt idx="206">
                  <c:v>453</c:v>
                </c:pt>
                <c:pt idx="207">
                  <c:v>434</c:v>
                </c:pt>
                <c:pt idx="208">
                  <c:v>1155</c:v>
                </c:pt>
                <c:pt idx="209">
                  <c:v>1057</c:v>
                </c:pt>
                <c:pt idx="210">
                  <c:v>706</c:v>
                </c:pt>
                <c:pt idx="211">
                  <c:v>612</c:v>
                </c:pt>
                <c:pt idx="212">
                  <c:v>534</c:v>
                </c:pt>
                <c:pt idx="213">
                  <c:v>1496</c:v>
                </c:pt>
                <c:pt idx="214">
                  <c:v>745</c:v>
                </c:pt>
                <c:pt idx="215">
                  <c:v>799</c:v>
                </c:pt>
                <c:pt idx="216">
                  <c:v>723</c:v>
                </c:pt>
                <c:pt idx="217">
                  <c:v>612</c:v>
                </c:pt>
                <c:pt idx="218">
                  <c:v>623</c:v>
                </c:pt>
                <c:pt idx="219">
                  <c:v>1263</c:v>
                </c:pt>
                <c:pt idx="220">
                  <c:v>753</c:v>
                </c:pt>
                <c:pt idx="221">
                  <c:v>806</c:v>
                </c:pt>
                <c:pt idx="222">
                  <c:v>755</c:v>
                </c:pt>
                <c:pt idx="223">
                  <c:v>539</c:v>
                </c:pt>
                <c:pt idx="224">
                  <c:v>697</c:v>
                </c:pt>
                <c:pt idx="225">
                  <c:v>485</c:v>
                </c:pt>
                <c:pt idx="226">
                  <c:v>404</c:v>
                </c:pt>
                <c:pt idx="227">
                  <c:v>1016</c:v>
                </c:pt>
                <c:pt idx="228">
                  <c:v>1057</c:v>
                </c:pt>
                <c:pt idx="229">
                  <c:v>500</c:v>
                </c:pt>
                <c:pt idx="230">
                  <c:v>799</c:v>
                </c:pt>
                <c:pt idx="231">
                  <c:v>1057</c:v>
                </c:pt>
                <c:pt idx="232">
                  <c:v>1397</c:v>
                </c:pt>
                <c:pt idx="233">
                  <c:v>297</c:v>
                </c:pt>
                <c:pt idx="234">
                  <c:v>886</c:v>
                </c:pt>
                <c:pt idx="235">
                  <c:v>453</c:v>
                </c:pt>
                <c:pt idx="236">
                  <c:v>580</c:v>
                </c:pt>
                <c:pt idx="237">
                  <c:v>753</c:v>
                </c:pt>
                <c:pt idx="238">
                  <c:v>805</c:v>
                </c:pt>
                <c:pt idx="239">
                  <c:v>125</c:v>
                </c:pt>
                <c:pt idx="240">
                  <c:v>806</c:v>
                </c:pt>
                <c:pt idx="241">
                  <c:v>978</c:v>
                </c:pt>
                <c:pt idx="242">
                  <c:v>612</c:v>
                </c:pt>
                <c:pt idx="243">
                  <c:v>453</c:v>
                </c:pt>
                <c:pt idx="244">
                  <c:v>978</c:v>
                </c:pt>
                <c:pt idx="245">
                  <c:v>1083</c:v>
                </c:pt>
                <c:pt idx="246">
                  <c:v>539</c:v>
                </c:pt>
                <c:pt idx="247">
                  <c:v>981</c:v>
                </c:pt>
                <c:pt idx="248">
                  <c:v>580</c:v>
                </c:pt>
                <c:pt idx="249">
                  <c:v>755</c:v>
                </c:pt>
                <c:pt idx="250">
                  <c:v>1496</c:v>
                </c:pt>
                <c:pt idx="251">
                  <c:v>1057</c:v>
                </c:pt>
                <c:pt idx="252">
                  <c:v>1397</c:v>
                </c:pt>
                <c:pt idx="253">
                  <c:v>805</c:v>
                </c:pt>
                <c:pt idx="254">
                  <c:v>903</c:v>
                </c:pt>
                <c:pt idx="255">
                  <c:v>740</c:v>
                </c:pt>
                <c:pt idx="256">
                  <c:v>799</c:v>
                </c:pt>
                <c:pt idx="257">
                  <c:v>981</c:v>
                </c:pt>
                <c:pt idx="258">
                  <c:v>453</c:v>
                </c:pt>
                <c:pt idx="259">
                  <c:v>372</c:v>
                </c:pt>
                <c:pt idx="260">
                  <c:v>372</c:v>
                </c:pt>
                <c:pt idx="261">
                  <c:v>723</c:v>
                </c:pt>
                <c:pt idx="262">
                  <c:v>697</c:v>
                </c:pt>
                <c:pt idx="263">
                  <c:v>978</c:v>
                </c:pt>
                <c:pt idx="264">
                  <c:v>1263</c:v>
                </c:pt>
                <c:pt idx="265">
                  <c:v>318</c:v>
                </c:pt>
                <c:pt idx="266">
                  <c:v>793</c:v>
                </c:pt>
                <c:pt idx="267">
                  <c:v>1103</c:v>
                </c:pt>
                <c:pt idx="268">
                  <c:v>1155</c:v>
                </c:pt>
                <c:pt idx="269">
                  <c:v>828</c:v>
                </c:pt>
                <c:pt idx="270">
                  <c:v>580</c:v>
                </c:pt>
                <c:pt idx="271">
                  <c:v>755</c:v>
                </c:pt>
                <c:pt idx="272">
                  <c:v>235</c:v>
                </c:pt>
                <c:pt idx="273">
                  <c:v>714</c:v>
                </c:pt>
                <c:pt idx="274">
                  <c:v>623</c:v>
                </c:pt>
                <c:pt idx="275">
                  <c:v>981</c:v>
                </c:pt>
                <c:pt idx="276">
                  <c:v>601</c:v>
                </c:pt>
                <c:pt idx="277">
                  <c:v>745</c:v>
                </c:pt>
                <c:pt idx="278">
                  <c:v>1125</c:v>
                </c:pt>
                <c:pt idx="279">
                  <c:v>755</c:v>
                </c:pt>
                <c:pt idx="280">
                  <c:v>706</c:v>
                </c:pt>
                <c:pt idx="281">
                  <c:v>623</c:v>
                </c:pt>
                <c:pt idx="282">
                  <c:v>828</c:v>
                </c:pt>
                <c:pt idx="283">
                  <c:v>746</c:v>
                </c:pt>
                <c:pt idx="284">
                  <c:v>1125</c:v>
                </c:pt>
                <c:pt idx="285">
                  <c:v>434</c:v>
                </c:pt>
                <c:pt idx="286">
                  <c:v>1397</c:v>
                </c:pt>
                <c:pt idx="287">
                  <c:v>903</c:v>
                </c:pt>
                <c:pt idx="288">
                  <c:v>714</c:v>
                </c:pt>
                <c:pt idx="289">
                  <c:v>742</c:v>
                </c:pt>
                <c:pt idx="290">
                  <c:v>753</c:v>
                </c:pt>
                <c:pt idx="291">
                  <c:v>1577</c:v>
                </c:pt>
                <c:pt idx="292">
                  <c:v>1125</c:v>
                </c:pt>
                <c:pt idx="293">
                  <c:v>506</c:v>
                </c:pt>
                <c:pt idx="294">
                  <c:v>805</c:v>
                </c:pt>
                <c:pt idx="295">
                  <c:v>1158</c:v>
                </c:pt>
                <c:pt idx="296">
                  <c:v>1397</c:v>
                </c:pt>
                <c:pt idx="297">
                  <c:v>1577</c:v>
                </c:pt>
                <c:pt idx="298">
                  <c:v>640</c:v>
                </c:pt>
                <c:pt idx="299">
                  <c:v>746</c:v>
                </c:pt>
                <c:pt idx="300">
                  <c:v>623</c:v>
                </c:pt>
                <c:pt idx="301">
                  <c:v>520</c:v>
                </c:pt>
                <c:pt idx="302">
                  <c:v>755</c:v>
                </c:pt>
                <c:pt idx="303">
                  <c:v>793</c:v>
                </c:pt>
                <c:pt idx="304">
                  <c:v>1577</c:v>
                </c:pt>
                <c:pt idx="305">
                  <c:v>318</c:v>
                </c:pt>
                <c:pt idx="306">
                  <c:v>886</c:v>
                </c:pt>
                <c:pt idx="307">
                  <c:v>755</c:v>
                </c:pt>
                <c:pt idx="308">
                  <c:v>1397</c:v>
                </c:pt>
                <c:pt idx="309">
                  <c:v>1155</c:v>
                </c:pt>
                <c:pt idx="310">
                  <c:v>981</c:v>
                </c:pt>
                <c:pt idx="311">
                  <c:v>714</c:v>
                </c:pt>
                <c:pt idx="312">
                  <c:v>1057</c:v>
                </c:pt>
                <c:pt idx="313">
                  <c:v>706</c:v>
                </c:pt>
                <c:pt idx="314">
                  <c:v>745</c:v>
                </c:pt>
                <c:pt idx="315">
                  <c:v>791</c:v>
                </c:pt>
                <c:pt idx="316">
                  <c:v>506</c:v>
                </c:pt>
                <c:pt idx="317">
                  <c:v>755</c:v>
                </c:pt>
                <c:pt idx="318">
                  <c:v>745</c:v>
                </c:pt>
                <c:pt idx="319">
                  <c:v>791</c:v>
                </c:pt>
                <c:pt idx="320">
                  <c:v>1016</c:v>
                </c:pt>
                <c:pt idx="321">
                  <c:v>640</c:v>
                </c:pt>
                <c:pt idx="322">
                  <c:v>434</c:v>
                </c:pt>
                <c:pt idx="323">
                  <c:v>740</c:v>
                </c:pt>
                <c:pt idx="324">
                  <c:v>746</c:v>
                </c:pt>
                <c:pt idx="325">
                  <c:v>1263</c:v>
                </c:pt>
                <c:pt idx="326">
                  <c:v>828</c:v>
                </c:pt>
                <c:pt idx="327">
                  <c:v>740</c:v>
                </c:pt>
                <c:pt idx="328">
                  <c:v>297</c:v>
                </c:pt>
                <c:pt idx="329">
                  <c:v>805</c:v>
                </c:pt>
                <c:pt idx="330">
                  <c:v>313</c:v>
                </c:pt>
                <c:pt idx="331">
                  <c:v>623</c:v>
                </c:pt>
                <c:pt idx="332">
                  <c:v>1577</c:v>
                </c:pt>
                <c:pt idx="333">
                  <c:v>806</c:v>
                </c:pt>
                <c:pt idx="334">
                  <c:v>534</c:v>
                </c:pt>
                <c:pt idx="335">
                  <c:v>1057</c:v>
                </c:pt>
                <c:pt idx="336">
                  <c:v>1397</c:v>
                </c:pt>
                <c:pt idx="337">
                  <c:v>534</c:v>
                </c:pt>
                <c:pt idx="338">
                  <c:v>404</c:v>
                </c:pt>
                <c:pt idx="339">
                  <c:v>755</c:v>
                </c:pt>
                <c:pt idx="340">
                  <c:v>1397</c:v>
                </c:pt>
                <c:pt idx="341">
                  <c:v>640</c:v>
                </c:pt>
                <c:pt idx="342">
                  <c:v>793</c:v>
                </c:pt>
                <c:pt idx="343">
                  <c:v>1057</c:v>
                </c:pt>
                <c:pt idx="344">
                  <c:v>981</c:v>
                </c:pt>
                <c:pt idx="345">
                  <c:v>445</c:v>
                </c:pt>
                <c:pt idx="346">
                  <c:v>745</c:v>
                </c:pt>
                <c:pt idx="347">
                  <c:v>612</c:v>
                </c:pt>
                <c:pt idx="348">
                  <c:v>722</c:v>
                </c:pt>
                <c:pt idx="349">
                  <c:v>1577</c:v>
                </c:pt>
                <c:pt idx="350">
                  <c:v>817</c:v>
                </c:pt>
                <c:pt idx="351">
                  <c:v>297</c:v>
                </c:pt>
                <c:pt idx="352">
                  <c:v>298</c:v>
                </c:pt>
                <c:pt idx="353">
                  <c:v>539</c:v>
                </c:pt>
                <c:pt idx="354">
                  <c:v>746</c:v>
                </c:pt>
                <c:pt idx="355">
                  <c:v>755</c:v>
                </c:pt>
                <c:pt idx="356">
                  <c:v>297</c:v>
                </c:pt>
                <c:pt idx="357">
                  <c:v>891</c:v>
                </c:pt>
                <c:pt idx="358">
                  <c:v>235</c:v>
                </c:pt>
                <c:pt idx="359">
                  <c:v>1263</c:v>
                </c:pt>
                <c:pt idx="360">
                  <c:v>313</c:v>
                </c:pt>
                <c:pt idx="361">
                  <c:v>1577</c:v>
                </c:pt>
                <c:pt idx="362">
                  <c:v>763</c:v>
                </c:pt>
                <c:pt idx="363">
                  <c:v>1577</c:v>
                </c:pt>
                <c:pt idx="364">
                  <c:v>799</c:v>
                </c:pt>
                <c:pt idx="365">
                  <c:v>1125</c:v>
                </c:pt>
                <c:pt idx="366">
                  <c:v>506</c:v>
                </c:pt>
                <c:pt idx="367">
                  <c:v>1125</c:v>
                </c:pt>
                <c:pt idx="368">
                  <c:v>640</c:v>
                </c:pt>
                <c:pt idx="369">
                  <c:v>1496</c:v>
                </c:pt>
                <c:pt idx="370">
                  <c:v>1057</c:v>
                </c:pt>
                <c:pt idx="371">
                  <c:v>508</c:v>
                </c:pt>
                <c:pt idx="372">
                  <c:v>500</c:v>
                </c:pt>
                <c:pt idx="373">
                  <c:v>722</c:v>
                </c:pt>
                <c:pt idx="374">
                  <c:v>742</c:v>
                </c:pt>
                <c:pt idx="375">
                  <c:v>903</c:v>
                </c:pt>
                <c:pt idx="376">
                  <c:v>1083</c:v>
                </c:pt>
                <c:pt idx="377">
                  <c:v>817</c:v>
                </c:pt>
                <c:pt idx="378">
                  <c:v>1397</c:v>
                </c:pt>
                <c:pt idx="379">
                  <c:v>883</c:v>
                </c:pt>
                <c:pt idx="380">
                  <c:v>548</c:v>
                </c:pt>
                <c:pt idx="381">
                  <c:v>806</c:v>
                </c:pt>
                <c:pt idx="382">
                  <c:v>891</c:v>
                </c:pt>
                <c:pt idx="383">
                  <c:v>714</c:v>
                </c:pt>
                <c:pt idx="384">
                  <c:v>1057</c:v>
                </c:pt>
                <c:pt idx="385">
                  <c:v>404</c:v>
                </c:pt>
                <c:pt idx="386">
                  <c:v>318</c:v>
                </c:pt>
                <c:pt idx="387">
                  <c:v>753</c:v>
                </c:pt>
                <c:pt idx="388">
                  <c:v>1397</c:v>
                </c:pt>
                <c:pt idx="389">
                  <c:v>891</c:v>
                </c:pt>
                <c:pt idx="390">
                  <c:v>1083</c:v>
                </c:pt>
                <c:pt idx="391">
                  <c:v>548</c:v>
                </c:pt>
                <c:pt idx="392">
                  <c:v>722</c:v>
                </c:pt>
                <c:pt idx="393">
                  <c:v>714</c:v>
                </c:pt>
                <c:pt idx="394">
                  <c:v>580</c:v>
                </c:pt>
                <c:pt idx="395">
                  <c:v>1057</c:v>
                </c:pt>
                <c:pt idx="396">
                  <c:v>806</c:v>
                </c:pt>
                <c:pt idx="397">
                  <c:v>1016</c:v>
                </c:pt>
                <c:pt idx="398">
                  <c:v>886</c:v>
                </c:pt>
                <c:pt idx="399">
                  <c:v>883</c:v>
                </c:pt>
                <c:pt idx="400">
                  <c:v>903</c:v>
                </c:pt>
                <c:pt idx="401">
                  <c:v>799</c:v>
                </c:pt>
                <c:pt idx="402">
                  <c:v>1057</c:v>
                </c:pt>
                <c:pt idx="403">
                  <c:v>981</c:v>
                </c:pt>
                <c:pt idx="404">
                  <c:v>791</c:v>
                </c:pt>
                <c:pt idx="405">
                  <c:v>746</c:v>
                </c:pt>
                <c:pt idx="406">
                  <c:v>883</c:v>
                </c:pt>
                <c:pt idx="407">
                  <c:v>520</c:v>
                </c:pt>
                <c:pt idx="408">
                  <c:v>612</c:v>
                </c:pt>
                <c:pt idx="409">
                  <c:v>1263</c:v>
                </c:pt>
                <c:pt idx="410">
                  <c:v>745</c:v>
                </c:pt>
                <c:pt idx="411">
                  <c:v>1057</c:v>
                </c:pt>
                <c:pt idx="412">
                  <c:v>580</c:v>
                </c:pt>
                <c:pt idx="413">
                  <c:v>445</c:v>
                </c:pt>
                <c:pt idx="414">
                  <c:v>1158</c:v>
                </c:pt>
                <c:pt idx="415">
                  <c:v>138</c:v>
                </c:pt>
                <c:pt idx="416">
                  <c:v>753</c:v>
                </c:pt>
                <c:pt idx="417">
                  <c:v>697</c:v>
                </c:pt>
                <c:pt idx="418">
                  <c:v>520</c:v>
                </c:pt>
                <c:pt idx="419">
                  <c:v>328</c:v>
                </c:pt>
                <c:pt idx="420">
                  <c:v>828</c:v>
                </c:pt>
                <c:pt idx="421">
                  <c:v>1016</c:v>
                </c:pt>
                <c:pt idx="422">
                  <c:v>640</c:v>
                </c:pt>
                <c:pt idx="423">
                  <c:v>805</c:v>
                </c:pt>
                <c:pt idx="424">
                  <c:v>1103</c:v>
                </c:pt>
                <c:pt idx="425">
                  <c:v>706</c:v>
                </c:pt>
                <c:pt idx="426">
                  <c:v>714</c:v>
                </c:pt>
                <c:pt idx="427">
                  <c:v>1057</c:v>
                </c:pt>
                <c:pt idx="428">
                  <c:v>125</c:v>
                </c:pt>
                <c:pt idx="429">
                  <c:v>755</c:v>
                </c:pt>
                <c:pt idx="430">
                  <c:v>1083</c:v>
                </c:pt>
                <c:pt idx="431">
                  <c:v>404</c:v>
                </c:pt>
                <c:pt idx="432">
                  <c:v>1016</c:v>
                </c:pt>
                <c:pt idx="433">
                  <c:v>755</c:v>
                </c:pt>
                <c:pt idx="434">
                  <c:v>1496</c:v>
                </c:pt>
                <c:pt idx="435">
                  <c:v>981</c:v>
                </c:pt>
                <c:pt idx="436">
                  <c:v>601</c:v>
                </c:pt>
                <c:pt idx="437">
                  <c:v>1496</c:v>
                </c:pt>
                <c:pt idx="438">
                  <c:v>404</c:v>
                </c:pt>
                <c:pt idx="439">
                  <c:v>828</c:v>
                </c:pt>
                <c:pt idx="440">
                  <c:v>1083</c:v>
                </c:pt>
                <c:pt idx="441">
                  <c:v>981</c:v>
                </c:pt>
                <c:pt idx="442">
                  <c:v>723</c:v>
                </c:pt>
                <c:pt idx="443">
                  <c:v>755</c:v>
                </c:pt>
                <c:pt idx="444">
                  <c:v>978</c:v>
                </c:pt>
                <c:pt idx="445">
                  <c:v>755</c:v>
                </c:pt>
                <c:pt idx="446">
                  <c:v>723</c:v>
                </c:pt>
                <c:pt idx="447">
                  <c:v>722</c:v>
                </c:pt>
                <c:pt idx="448">
                  <c:v>434</c:v>
                </c:pt>
                <c:pt idx="449">
                  <c:v>623</c:v>
                </c:pt>
                <c:pt idx="450">
                  <c:v>548</c:v>
                </c:pt>
                <c:pt idx="451">
                  <c:v>799</c:v>
                </c:pt>
                <c:pt idx="452">
                  <c:v>791</c:v>
                </c:pt>
                <c:pt idx="453">
                  <c:v>1057</c:v>
                </c:pt>
                <c:pt idx="454">
                  <c:v>485</c:v>
                </c:pt>
                <c:pt idx="455">
                  <c:v>603</c:v>
                </c:pt>
                <c:pt idx="456">
                  <c:v>297</c:v>
                </c:pt>
                <c:pt idx="457">
                  <c:v>1577</c:v>
                </c:pt>
                <c:pt idx="458">
                  <c:v>714</c:v>
                </c:pt>
                <c:pt idx="459">
                  <c:v>95</c:v>
                </c:pt>
                <c:pt idx="460">
                  <c:v>891</c:v>
                </c:pt>
                <c:pt idx="461">
                  <c:v>817</c:v>
                </c:pt>
                <c:pt idx="462">
                  <c:v>293</c:v>
                </c:pt>
                <c:pt idx="463">
                  <c:v>723</c:v>
                </c:pt>
                <c:pt idx="464">
                  <c:v>753</c:v>
                </c:pt>
                <c:pt idx="465">
                  <c:v>722</c:v>
                </c:pt>
                <c:pt idx="466">
                  <c:v>791</c:v>
                </c:pt>
                <c:pt idx="467">
                  <c:v>753</c:v>
                </c:pt>
                <c:pt idx="468">
                  <c:v>1397</c:v>
                </c:pt>
                <c:pt idx="469">
                  <c:v>1496</c:v>
                </c:pt>
                <c:pt idx="470">
                  <c:v>883</c:v>
                </c:pt>
                <c:pt idx="471">
                  <c:v>623</c:v>
                </c:pt>
                <c:pt idx="472">
                  <c:v>799</c:v>
                </c:pt>
                <c:pt idx="473">
                  <c:v>903</c:v>
                </c:pt>
                <c:pt idx="474">
                  <c:v>981</c:v>
                </c:pt>
                <c:pt idx="475">
                  <c:v>1263</c:v>
                </c:pt>
                <c:pt idx="476">
                  <c:v>740</c:v>
                </c:pt>
                <c:pt idx="477">
                  <c:v>404</c:v>
                </c:pt>
                <c:pt idx="478">
                  <c:v>548</c:v>
                </c:pt>
                <c:pt idx="479">
                  <c:v>235</c:v>
                </c:pt>
                <c:pt idx="480">
                  <c:v>445</c:v>
                </c:pt>
                <c:pt idx="481">
                  <c:v>978</c:v>
                </c:pt>
                <c:pt idx="482">
                  <c:v>1016</c:v>
                </c:pt>
                <c:pt idx="483">
                  <c:v>1263</c:v>
                </c:pt>
                <c:pt idx="484">
                  <c:v>1496</c:v>
                </c:pt>
                <c:pt idx="485">
                  <c:v>978</c:v>
                </c:pt>
                <c:pt idx="486">
                  <c:v>1103</c:v>
                </c:pt>
                <c:pt idx="487">
                  <c:v>485</c:v>
                </c:pt>
                <c:pt idx="488">
                  <c:v>753</c:v>
                </c:pt>
                <c:pt idx="489">
                  <c:v>755</c:v>
                </c:pt>
                <c:pt idx="490">
                  <c:v>1263</c:v>
                </c:pt>
                <c:pt idx="491">
                  <c:v>706</c:v>
                </c:pt>
                <c:pt idx="492">
                  <c:v>981</c:v>
                </c:pt>
                <c:pt idx="493">
                  <c:v>1057</c:v>
                </c:pt>
                <c:pt idx="494">
                  <c:v>348</c:v>
                </c:pt>
                <c:pt idx="495">
                  <c:v>806</c:v>
                </c:pt>
                <c:pt idx="496">
                  <c:v>548</c:v>
                </c:pt>
                <c:pt idx="497">
                  <c:v>1263</c:v>
                </c:pt>
                <c:pt idx="498">
                  <c:v>740</c:v>
                </c:pt>
                <c:pt idx="499">
                  <c:v>1155</c:v>
                </c:pt>
                <c:pt idx="500">
                  <c:v>722</c:v>
                </c:pt>
                <c:pt idx="501">
                  <c:v>723</c:v>
                </c:pt>
                <c:pt idx="502">
                  <c:v>506</c:v>
                </c:pt>
                <c:pt idx="503">
                  <c:v>434</c:v>
                </c:pt>
                <c:pt idx="504">
                  <c:v>344</c:v>
                </c:pt>
                <c:pt idx="505">
                  <c:v>1158</c:v>
                </c:pt>
                <c:pt idx="506">
                  <c:v>740</c:v>
                </c:pt>
                <c:pt idx="507">
                  <c:v>297</c:v>
                </c:pt>
                <c:pt idx="508">
                  <c:v>1057</c:v>
                </c:pt>
                <c:pt idx="509">
                  <c:v>1158</c:v>
                </c:pt>
                <c:pt idx="510">
                  <c:v>746</c:v>
                </c:pt>
                <c:pt idx="511">
                  <c:v>603</c:v>
                </c:pt>
                <c:pt idx="512">
                  <c:v>365</c:v>
                </c:pt>
                <c:pt idx="513">
                  <c:v>706</c:v>
                </c:pt>
                <c:pt idx="514">
                  <c:v>755</c:v>
                </c:pt>
                <c:pt idx="515">
                  <c:v>239</c:v>
                </c:pt>
                <c:pt idx="516">
                  <c:v>706</c:v>
                </c:pt>
                <c:pt idx="517">
                  <c:v>640</c:v>
                </c:pt>
                <c:pt idx="518">
                  <c:v>978</c:v>
                </c:pt>
                <c:pt idx="519">
                  <c:v>753</c:v>
                </c:pt>
                <c:pt idx="520">
                  <c:v>883</c:v>
                </c:pt>
                <c:pt idx="521">
                  <c:v>981</c:v>
                </c:pt>
                <c:pt idx="522">
                  <c:v>793</c:v>
                </c:pt>
                <c:pt idx="523">
                  <c:v>755</c:v>
                </c:pt>
                <c:pt idx="524">
                  <c:v>723</c:v>
                </c:pt>
                <c:pt idx="525">
                  <c:v>1125</c:v>
                </c:pt>
                <c:pt idx="526">
                  <c:v>1397</c:v>
                </c:pt>
                <c:pt idx="527">
                  <c:v>500</c:v>
                </c:pt>
                <c:pt idx="528">
                  <c:v>723</c:v>
                </c:pt>
                <c:pt idx="529">
                  <c:v>745</c:v>
                </c:pt>
                <c:pt idx="530">
                  <c:v>1057</c:v>
                </c:pt>
                <c:pt idx="531">
                  <c:v>753</c:v>
                </c:pt>
                <c:pt idx="532">
                  <c:v>1103</c:v>
                </c:pt>
                <c:pt idx="533">
                  <c:v>742</c:v>
                </c:pt>
                <c:pt idx="534">
                  <c:v>500</c:v>
                </c:pt>
                <c:pt idx="535">
                  <c:v>1083</c:v>
                </c:pt>
                <c:pt idx="536">
                  <c:v>742</c:v>
                </c:pt>
                <c:pt idx="537">
                  <c:v>755</c:v>
                </c:pt>
                <c:pt idx="538">
                  <c:v>903</c:v>
                </c:pt>
                <c:pt idx="539">
                  <c:v>740</c:v>
                </c:pt>
                <c:pt idx="540">
                  <c:v>745</c:v>
                </c:pt>
                <c:pt idx="541">
                  <c:v>791</c:v>
                </c:pt>
                <c:pt idx="542">
                  <c:v>640</c:v>
                </c:pt>
                <c:pt idx="543">
                  <c:v>601</c:v>
                </c:pt>
                <c:pt idx="544">
                  <c:v>138</c:v>
                </c:pt>
                <c:pt idx="545">
                  <c:v>817</c:v>
                </c:pt>
                <c:pt idx="546">
                  <c:v>1158</c:v>
                </c:pt>
                <c:pt idx="547">
                  <c:v>755</c:v>
                </c:pt>
                <c:pt idx="548">
                  <c:v>548</c:v>
                </c:pt>
                <c:pt idx="549">
                  <c:v>793</c:v>
                </c:pt>
                <c:pt idx="550">
                  <c:v>722</c:v>
                </c:pt>
                <c:pt idx="551">
                  <c:v>603</c:v>
                </c:pt>
                <c:pt idx="552">
                  <c:v>1057</c:v>
                </c:pt>
                <c:pt idx="553">
                  <c:v>1016</c:v>
                </c:pt>
                <c:pt idx="554">
                  <c:v>520</c:v>
                </c:pt>
                <c:pt idx="555">
                  <c:v>1496</c:v>
                </c:pt>
                <c:pt idx="556">
                  <c:v>753</c:v>
                </c:pt>
                <c:pt idx="557">
                  <c:v>640</c:v>
                </c:pt>
                <c:pt idx="558">
                  <c:v>580</c:v>
                </c:pt>
                <c:pt idx="559">
                  <c:v>1263</c:v>
                </c:pt>
                <c:pt idx="560">
                  <c:v>1057</c:v>
                </c:pt>
                <c:pt idx="561">
                  <c:v>763</c:v>
                </c:pt>
                <c:pt idx="562">
                  <c:v>548</c:v>
                </c:pt>
                <c:pt idx="563">
                  <c:v>806</c:v>
                </c:pt>
                <c:pt idx="564">
                  <c:v>799</c:v>
                </c:pt>
                <c:pt idx="565">
                  <c:v>1155</c:v>
                </c:pt>
                <c:pt idx="566">
                  <c:v>1016</c:v>
                </c:pt>
                <c:pt idx="567">
                  <c:v>612</c:v>
                </c:pt>
                <c:pt idx="568">
                  <c:v>903</c:v>
                </c:pt>
                <c:pt idx="569">
                  <c:v>891</c:v>
                </c:pt>
                <c:pt idx="570">
                  <c:v>580</c:v>
                </c:pt>
                <c:pt idx="571">
                  <c:v>723</c:v>
                </c:pt>
                <c:pt idx="572">
                  <c:v>697</c:v>
                </c:pt>
                <c:pt idx="573">
                  <c:v>453</c:v>
                </c:pt>
                <c:pt idx="574">
                  <c:v>580</c:v>
                </c:pt>
                <c:pt idx="575">
                  <c:v>1263</c:v>
                </c:pt>
                <c:pt idx="576">
                  <c:v>1577</c:v>
                </c:pt>
                <c:pt idx="577">
                  <c:v>1125</c:v>
                </c:pt>
                <c:pt idx="578">
                  <c:v>746</c:v>
                </c:pt>
                <c:pt idx="579">
                  <c:v>1103</c:v>
                </c:pt>
                <c:pt idx="580">
                  <c:v>508</c:v>
                </c:pt>
                <c:pt idx="581">
                  <c:v>235</c:v>
                </c:pt>
                <c:pt idx="582">
                  <c:v>706</c:v>
                </c:pt>
                <c:pt idx="583">
                  <c:v>548</c:v>
                </c:pt>
                <c:pt idx="584">
                  <c:v>1125</c:v>
                </c:pt>
                <c:pt idx="585">
                  <c:v>318</c:v>
                </c:pt>
                <c:pt idx="586">
                  <c:v>612</c:v>
                </c:pt>
                <c:pt idx="587">
                  <c:v>580</c:v>
                </c:pt>
                <c:pt idx="588">
                  <c:v>1057</c:v>
                </c:pt>
                <c:pt idx="589">
                  <c:v>1158</c:v>
                </c:pt>
                <c:pt idx="590">
                  <c:v>601</c:v>
                </c:pt>
                <c:pt idx="591">
                  <c:v>539</c:v>
                </c:pt>
                <c:pt idx="592">
                  <c:v>580</c:v>
                </c:pt>
                <c:pt idx="593">
                  <c:v>740</c:v>
                </c:pt>
                <c:pt idx="594">
                  <c:v>763</c:v>
                </c:pt>
                <c:pt idx="595">
                  <c:v>1263</c:v>
                </c:pt>
                <c:pt idx="596">
                  <c:v>1125</c:v>
                </c:pt>
                <c:pt idx="597">
                  <c:v>886</c:v>
                </c:pt>
                <c:pt idx="598">
                  <c:v>755</c:v>
                </c:pt>
                <c:pt idx="599">
                  <c:v>1057</c:v>
                </c:pt>
                <c:pt idx="600">
                  <c:v>404</c:v>
                </c:pt>
                <c:pt idx="601">
                  <c:v>640</c:v>
                </c:pt>
                <c:pt idx="602">
                  <c:v>1103</c:v>
                </c:pt>
                <c:pt idx="603">
                  <c:v>1155</c:v>
                </c:pt>
                <c:pt idx="604">
                  <c:v>1397</c:v>
                </c:pt>
                <c:pt idx="605">
                  <c:v>239</c:v>
                </c:pt>
                <c:pt idx="606">
                  <c:v>981</c:v>
                </c:pt>
                <c:pt idx="607">
                  <c:v>903</c:v>
                </c:pt>
                <c:pt idx="608">
                  <c:v>817</c:v>
                </c:pt>
                <c:pt idx="609">
                  <c:v>828</c:v>
                </c:pt>
                <c:pt idx="610">
                  <c:v>1016</c:v>
                </c:pt>
                <c:pt idx="611">
                  <c:v>793</c:v>
                </c:pt>
                <c:pt idx="612">
                  <c:v>742</c:v>
                </c:pt>
                <c:pt idx="613">
                  <c:v>623</c:v>
                </c:pt>
                <c:pt idx="614">
                  <c:v>722</c:v>
                </c:pt>
                <c:pt idx="615">
                  <c:v>1496</c:v>
                </c:pt>
                <c:pt idx="616">
                  <c:v>740</c:v>
                </c:pt>
                <c:pt idx="617">
                  <c:v>485</c:v>
                </c:pt>
                <c:pt idx="618">
                  <c:v>1496</c:v>
                </c:pt>
                <c:pt idx="619">
                  <c:v>520</c:v>
                </c:pt>
                <c:pt idx="620">
                  <c:v>1577</c:v>
                </c:pt>
                <c:pt idx="621">
                  <c:v>1103</c:v>
                </c:pt>
                <c:pt idx="622">
                  <c:v>506</c:v>
                </c:pt>
                <c:pt idx="623">
                  <c:v>791</c:v>
                </c:pt>
                <c:pt idx="624">
                  <c:v>1016</c:v>
                </c:pt>
                <c:pt idx="625">
                  <c:v>1103</c:v>
                </c:pt>
                <c:pt idx="626">
                  <c:v>886</c:v>
                </c:pt>
                <c:pt idx="627">
                  <c:v>1057</c:v>
                </c:pt>
                <c:pt idx="628">
                  <c:v>328</c:v>
                </c:pt>
                <c:pt idx="629">
                  <c:v>903</c:v>
                </c:pt>
                <c:pt idx="630">
                  <c:v>817</c:v>
                </c:pt>
                <c:pt idx="631">
                  <c:v>706</c:v>
                </c:pt>
                <c:pt idx="632">
                  <c:v>886</c:v>
                </c:pt>
                <c:pt idx="633">
                  <c:v>297</c:v>
                </c:pt>
                <c:pt idx="634">
                  <c:v>723</c:v>
                </c:pt>
                <c:pt idx="635">
                  <c:v>753</c:v>
                </c:pt>
                <c:pt idx="636">
                  <c:v>755</c:v>
                </c:pt>
                <c:pt idx="637">
                  <c:v>1496</c:v>
                </c:pt>
                <c:pt idx="638">
                  <c:v>293</c:v>
                </c:pt>
                <c:pt idx="639">
                  <c:v>706</c:v>
                </c:pt>
                <c:pt idx="640">
                  <c:v>1158</c:v>
                </c:pt>
                <c:pt idx="641">
                  <c:v>1496</c:v>
                </c:pt>
                <c:pt idx="642">
                  <c:v>799</c:v>
                </c:pt>
                <c:pt idx="643">
                  <c:v>1155</c:v>
                </c:pt>
                <c:pt idx="644">
                  <c:v>601</c:v>
                </c:pt>
                <c:pt idx="645">
                  <c:v>791</c:v>
                </c:pt>
                <c:pt idx="646">
                  <c:v>318</c:v>
                </c:pt>
                <c:pt idx="647">
                  <c:v>697</c:v>
                </c:pt>
                <c:pt idx="648">
                  <c:v>745</c:v>
                </c:pt>
                <c:pt idx="649">
                  <c:v>239</c:v>
                </c:pt>
                <c:pt idx="650">
                  <c:v>714</c:v>
                </c:pt>
                <c:pt idx="651">
                  <c:v>1263</c:v>
                </c:pt>
                <c:pt idx="652">
                  <c:v>580</c:v>
                </c:pt>
                <c:pt idx="653">
                  <c:v>981</c:v>
                </c:pt>
                <c:pt idx="654">
                  <c:v>791</c:v>
                </c:pt>
                <c:pt idx="655">
                  <c:v>1397</c:v>
                </c:pt>
                <c:pt idx="656">
                  <c:v>1263</c:v>
                </c:pt>
                <c:pt idx="657">
                  <c:v>806</c:v>
                </c:pt>
                <c:pt idx="658">
                  <c:v>791</c:v>
                </c:pt>
                <c:pt idx="659">
                  <c:v>1125</c:v>
                </c:pt>
                <c:pt idx="660">
                  <c:v>1103</c:v>
                </c:pt>
                <c:pt idx="661">
                  <c:v>697</c:v>
                </c:pt>
                <c:pt idx="662">
                  <c:v>640</c:v>
                </c:pt>
                <c:pt idx="663">
                  <c:v>520</c:v>
                </c:pt>
                <c:pt idx="664">
                  <c:v>122</c:v>
                </c:pt>
                <c:pt idx="665">
                  <c:v>640</c:v>
                </c:pt>
                <c:pt idx="666">
                  <c:v>755</c:v>
                </c:pt>
                <c:pt idx="667">
                  <c:v>508</c:v>
                </c:pt>
                <c:pt idx="668">
                  <c:v>722</c:v>
                </c:pt>
                <c:pt idx="669">
                  <c:v>184</c:v>
                </c:pt>
                <c:pt idx="670">
                  <c:v>404</c:v>
                </c:pt>
                <c:pt idx="671">
                  <c:v>745</c:v>
                </c:pt>
                <c:pt idx="672">
                  <c:v>1057</c:v>
                </c:pt>
                <c:pt idx="673">
                  <c:v>1016</c:v>
                </c:pt>
                <c:pt idx="674">
                  <c:v>722</c:v>
                </c:pt>
                <c:pt idx="675">
                  <c:v>603</c:v>
                </c:pt>
                <c:pt idx="676">
                  <c:v>1083</c:v>
                </c:pt>
                <c:pt idx="677">
                  <c:v>318</c:v>
                </c:pt>
                <c:pt idx="678">
                  <c:v>817</c:v>
                </c:pt>
                <c:pt idx="679">
                  <c:v>580</c:v>
                </c:pt>
                <c:pt idx="680">
                  <c:v>138</c:v>
                </c:pt>
                <c:pt idx="681">
                  <c:v>891</c:v>
                </c:pt>
                <c:pt idx="682">
                  <c:v>793</c:v>
                </c:pt>
                <c:pt idx="683">
                  <c:v>640</c:v>
                </c:pt>
                <c:pt idx="684">
                  <c:v>746</c:v>
                </c:pt>
                <c:pt idx="685">
                  <c:v>1155</c:v>
                </c:pt>
                <c:pt idx="686">
                  <c:v>453</c:v>
                </c:pt>
                <c:pt idx="687">
                  <c:v>763</c:v>
                </c:pt>
                <c:pt idx="688">
                  <c:v>372</c:v>
                </c:pt>
                <c:pt idx="689">
                  <c:v>1125</c:v>
                </c:pt>
                <c:pt idx="690">
                  <c:v>548</c:v>
                </c:pt>
                <c:pt idx="691">
                  <c:v>485</c:v>
                </c:pt>
                <c:pt idx="692">
                  <c:v>1577</c:v>
                </c:pt>
                <c:pt idx="693">
                  <c:v>1016</c:v>
                </c:pt>
                <c:pt idx="694">
                  <c:v>297</c:v>
                </c:pt>
                <c:pt idx="695">
                  <c:v>603</c:v>
                </c:pt>
                <c:pt idx="696">
                  <c:v>313</c:v>
                </c:pt>
                <c:pt idx="697">
                  <c:v>640</c:v>
                </c:pt>
                <c:pt idx="698">
                  <c:v>1263</c:v>
                </c:pt>
                <c:pt idx="699">
                  <c:v>745</c:v>
                </c:pt>
                <c:pt idx="700">
                  <c:v>1155</c:v>
                </c:pt>
                <c:pt idx="701">
                  <c:v>95</c:v>
                </c:pt>
                <c:pt idx="702">
                  <c:v>1158</c:v>
                </c:pt>
                <c:pt idx="703">
                  <c:v>365</c:v>
                </c:pt>
                <c:pt idx="704">
                  <c:v>755</c:v>
                </c:pt>
                <c:pt idx="705">
                  <c:v>1577</c:v>
                </c:pt>
                <c:pt idx="706">
                  <c:v>539</c:v>
                </c:pt>
                <c:pt idx="707">
                  <c:v>981</c:v>
                </c:pt>
                <c:pt idx="708">
                  <c:v>697</c:v>
                </c:pt>
                <c:pt idx="709">
                  <c:v>500</c:v>
                </c:pt>
                <c:pt idx="710">
                  <c:v>1496</c:v>
                </c:pt>
                <c:pt idx="711">
                  <c:v>817</c:v>
                </c:pt>
                <c:pt idx="712">
                  <c:v>1125</c:v>
                </c:pt>
                <c:pt idx="713">
                  <c:v>623</c:v>
                </c:pt>
                <c:pt idx="714">
                  <c:v>601</c:v>
                </c:pt>
                <c:pt idx="715">
                  <c:v>742</c:v>
                </c:pt>
                <c:pt idx="716">
                  <c:v>1263</c:v>
                </c:pt>
                <c:pt idx="717">
                  <c:v>1577</c:v>
                </c:pt>
                <c:pt idx="718">
                  <c:v>1125</c:v>
                </c:pt>
                <c:pt idx="719">
                  <c:v>722</c:v>
                </c:pt>
                <c:pt idx="720">
                  <c:v>883</c:v>
                </c:pt>
                <c:pt idx="721">
                  <c:v>981</c:v>
                </c:pt>
                <c:pt idx="722">
                  <c:v>799</c:v>
                </c:pt>
                <c:pt idx="723">
                  <c:v>828</c:v>
                </c:pt>
                <c:pt idx="724">
                  <c:v>372</c:v>
                </c:pt>
                <c:pt idx="725">
                  <c:v>612</c:v>
                </c:pt>
                <c:pt idx="726">
                  <c:v>1103</c:v>
                </c:pt>
                <c:pt idx="727">
                  <c:v>978</c:v>
                </c:pt>
                <c:pt idx="728">
                  <c:v>313</c:v>
                </c:pt>
                <c:pt idx="729">
                  <c:v>125</c:v>
                </c:pt>
                <c:pt idx="730">
                  <c:v>981</c:v>
                </c:pt>
                <c:pt idx="731">
                  <c:v>742</c:v>
                </c:pt>
                <c:pt idx="732">
                  <c:v>612</c:v>
                </c:pt>
                <c:pt idx="733">
                  <c:v>580</c:v>
                </c:pt>
                <c:pt idx="734">
                  <c:v>755</c:v>
                </c:pt>
                <c:pt idx="735">
                  <c:v>805</c:v>
                </c:pt>
                <c:pt idx="736">
                  <c:v>1103</c:v>
                </c:pt>
                <c:pt idx="737">
                  <c:v>828</c:v>
                </c:pt>
                <c:pt idx="738">
                  <c:v>891</c:v>
                </c:pt>
                <c:pt idx="739">
                  <c:v>1263</c:v>
                </c:pt>
                <c:pt idx="740">
                  <c:v>453</c:v>
                </c:pt>
                <c:pt idx="741">
                  <c:v>805</c:v>
                </c:pt>
                <c:pt idx="742">
                  <c:v>706</c:v>
                </c:pt>
                <c:pt idx="743">
                  <c:v>755</c:v>
                </c:pt>
                <c:pt idx="744">
                  <c:v>806</c:v>
                </c:pt>
                <c:pt idx="745">
                  <c:v>903</c:v>
                </c:pt>
                <c:pt idx="746">
                  <c:v>799</c:v>
                </c:pt>
                <c:pt idx="747">
                  <c:v>714</c:v>
                </c:pt>
                <c:pt idx="748">
                  <c:v>978</c:v>
                </c:pt>
                <c:pt idx="749">
                  <c:v>580</c:v>
                </c:pt>
                <c:pt idx="750">
                  <c:v>603</c:v>
                </c:pt>
                <c:pt idx="751">
                  <c:v>981</c:v>
                </c:pt>
                <c:pt idx="752">
                  <c:v>1496</c:v>
                </c:pt>
                <c:pt idx="753">
                  <c:v>612</c:v>
                </c:pt>
                <c:pt idx="754">
                  <c:v>239</c:v>
                </c:pt>
                <c:pt idx="755">
                  <c:v>453</c:v>
                </c:pt>
                <c:pt idx="756">
                  <c:v>806</c:v>
                </c:pt>
                <c:pt idx="757">
                  <c:v>293</c:v>
                </c:pt>
                <c:pt idx="758">
                  <c:v>612</c:v>
                </c:pt>
                <c:pt idx="759">
                  <c:v>1103</c:v>
                </c:pt>
                <c:pt idx="760">
                  <c:v>755</c:v>
                </c:pt>
                <c:pt idx="761">
                  <c:v>706</c:v>
                </c:pt>
                <c:pt idx="762">
                  <c:v>1103</c:v>
                </c:pt>
                <c:pt idx="763">
                  <c:v>434</c:v>
                </c:pt>
                <c:pt idx="764">
                  <c:v>1496</c:v>
                </c:pt>
                <c:pt idx="765">
                  <c:v>344</c:v>
                </c:pt>
                <c:pt idx="766">
                  <c:v>1397</c:v>
                </c:pt>
                <c:pt idx="767">
                  <c:v>755</c:v>
                </c:pt>
                <c:pt idx="768">
                  <c:v>1577</c:v>
                </c:pt>
                <c:pt idx="769">
                  <c:v>1397</c:v>
                </c:pt>
                <c:pt idx="770">
                  <c:v>886</c:v>
                </c:pt>
                <c:pt idx="771">
                  <c:v>534</c:v>
                </c:pt>
                <c:pt idx="772">
                  <c:v>806</c:v>
                </c:pt>
                <c:pt idx="773">
                  <c:v>293</c:v>
                </c:pt>
                <c:pt idx="774">
                  <c:v>817</c:v>
                </c:pt>
                <c:pt idx="775">
                  <c:v>806</c:v>
                </c:pt>
                <c:pt idx="776">
                  <c:v>891</c:v>
                </c:pt>
                <c:pt idx="777">
                  <c:v>1016</c:v>
                </c:pt>
                <c:pt idx="778">
                  <c:v>755</c:v>
                </c:pt>
                <c:pt idx="779">
                  <c:v>520</c:v>
                </c:pt>
                <c:pt idx="780">
                  <c:v>328</c:v>
                </c:pt>
                <c:pt idx="781">
                  <c:v>753</c:v>
                </c:pt>
                <c:pt idx="782">
                  <c:v>623</c:v>
                </c:pt>
                <c:pt idx="783">
                  <c:v>799</c:v>
                </c:pt>
                <c:pt idx="784">
                  <c:v>1125</c:v>
                </c:pt>
                <c:pt idx="785">
                  <c:v>623</c:v>
                </c:pt>
                <c:pt idx="786">
                  <c:v>745</c:v>
                </c:pt>
                <c:pt idx="787">
                  <c:v>1057</c:v>
                </c:pt>
                <c:pt idx="788">
                  <c:v>706</c:v>
                </c:pt>
                <c:pt idx="789">
                  <c:v>755</c:v>
                </c:pt>
                <c:pt idx="790">
                  <c:v>344</c:v>
                </c:pt>
                <c:pt idx="791">
                  <c:v>580</c:v>
                </c:pt>
                <c:pt idx="792">
                  <c:v>640</c:v>
                </c:pt>
                <c:pt idx="793">
                  <c:v>184</c:v>
                </c:pt>
                <c:pt idx="794">
                  <c:v>706</c:v>
                </c:pt>
                <c:pt idx="795">
                  <c:v>763</c:v>
                </c:pt>
                <c:pt idx="796">
                  <c:v>883</c:v>
                </c:pt>
                <c:pt idx="797">
                  <c:v>1083</c:v>
                </c:pt>
                <c:pt idx="798">
                  <c:v>297</c:v>
                </c:pt>
                <c:pt idx="799">
                  <c:v>805</c:v>
                </c:pt>
                <c:pt idx="800">
                  <c:v>506</c:v>
                </c:pt>
                <c:pt idx="801">
                  <c:v>981</c:v>
                </c:pt>
                <c:pt idx="802">
                  <c:v>1397</c:v>
                </c:pt>
                <c:pt idx="803">
                  <c:v>508</c:v>
                </c:pt>
                <c:pt idx="804">
                  <c:v>886</c:v>
                </c:pt>
                <c:pt idx="805">
                  <c:v>978</c:v>
                </c:pt>
                <c:pt idx="806">
                  <c:v>723</c:v>
                </c:pt>
                <c:pt idx="807">
                  <c:v>1016</c:v>
                </c:pt>
                <c:pt idx="808">
                  <c:v>603</c:v>
                </c:pt>
                <c:pt idx="809">
                  <c:v>1158</c:v>
                </c:pt>
                <c:pt idx="810">
                  <c:v>883</c:v>
                </c:pt>
                <c:pt idx="811">
                  <c:v>601</c:v>
                </c:pt>
                <c:pt idx="812">
                  <c:v>714</c:v>
                </c:pt>
                <c:pt idx="813">
                  <c:v>1155</c:v>
                </c:pt>
                <c:pt idx="814">
                  <c:v>706</c:v>
                </c:pt>
                <c:pt idx="815">
                  <c:v>1158</c:v>
                </c:pt>
                <c:pt idx="816">
                  <c:v>348</c:v>
                </c:pt>
                <c:pt idx="817">
                  <c:v>1397</c:v>
                </c:pt>
                <c:pt idx="818">
                  <c:v>883</c:v>
                </c:pt>
                <c:pt idx="819">
                  <c:v>1158</c:v>
                </c:pt>
                <c:pt idx="820">
                  <c:v>580</c:v>
                </c:pt>
                <c:pt idx="821">
                  <c:v>1083</c:v>
                </c:pt>
                <c:pt idx="822">
                  <c:v>791</c:v>
                </c:pt>
                <c:pt idx="823">
                  <c:v>404</c:v>
                </c:pt>
                <c:pt idx="824">
                  <c:v>723</c:v>
                </c:pt>
                <c:pt idx="825">
                  <c:v>1125</c:v>
                </c:pt>
                <c:pt idx="826">
                  <c:v>886</c:v>
                </c:pt>
                <c:pt idx="827">
                  <c:v>1263</c:v>
                </c:pt>
                <c:pt idx="828">
                  <c:v>806</c:v>
                </c:pt>
                <c:pt idx="829">
                  <c:v>740</c:v>
                </c:pt>
                <c:pt idx="830">
                  <c:v>1155</c:v>
                </c:pt>
                <c:pt idx="831">
                  <c:v>485</c:v>
                </c:pt>
                <c:pt idx="832">
                  <c:v>886</c:v>
                </c:pt>
                <c:pt idx="833">
                  <c:v>500</c:v>
                </c:pt>
                <c:pt idx="834">
                  <c:v>722</c:v>
                </c:pt>
                <c:pt idx="835">
                  <c:v>293</c:v>
                </c:pt>
                <c:pt idx="836">
                  <c:v>981</c:v>
                </c:pt>
                <c:pt idx="837">
                  <c:v>903</c:v>
                </c:pt>
                <c:pt idx="838">
                  <c:v>612</c:v>
                </c:pt>
                <c:pt idx="839">
                  <c:v>1083</c:v>
                </c:pt>
                <c:pt idx="840">
                  <c:v>601</c:v>
                </c:pt>
                <c:pt idx="841">
                  <c:v>886</c:v>
                </c:pt>
                <c:pt idx="842">
                  <c:v>755</c:v>
                </c:pt>
                <c:pt idx="843">
                  <c:v>1083</c:v>
                </c:pt>
                <c:pt idx="844">
                  <c:v>805</c:v>
                </c:pt>
                <c:pt idx="845">
                  <c:v>500</c:v>
                </c:pt>
                <c:pt idx="846">
                  <c:v>978</c:v>
                </c:pt>
                <c:pt idx="847">
                  <c:v>1397</c:v>
                </c:pt>
                <c:pt idx="848">
                  <c:v>903</c:v>
                </c:pt>
                <c:pt idx="849">
                  <c:v>1125</c:v>
                </c:pt>
                <c:pt idx="850">
                  <c:v>740</c:v>
                </c:pt>
                <c:pt idx="851">
                  <c:v>706</c:v>
                </c:pt>
                <c:pt idx="852">
                  <c:v>539</c:v>
                </c:pt>
                <c:pt idx="853">
                  <c:v>981</c:v>
                </c:pt>
                <c:pt idx="854">
                  <c:v>1397</c:v>
                </c:pt>
                <c:pt idx="855">
                  <c:v>886</c:v>
                </c:pt>
                <c:pt idx="856">
                  <c:v>1496</c:v>
                </c:pt>
                <c:pt idx="857">
                  <c:v>742</c:v>
                </c:pt>
                <c:pt idx="858">
                  <c:v>1397</c:v>
                </c:pt>
                <c:pt idx="859">
                  <c:v>981</c:v>
                </c:pt>
                <c:pt idx="860">
                  <c:v>706</c:v>
                </c:pt>
                <c:pt idx="861">
                  <c:v>1263</c:v>
                </c:pt>
                <c:pt idx="862">
                  <c:v>404</c:v>
                </c:pt>
                <c:pt idx="863">
                  <c:v>697</c:v>
                </c:pt>
                <c:pt idx="864">
                  <c:v>1158</c:v>
                </c:pt>
                <c:pt idx="865">
                  <c:v>297</c:v>
                </c:pt>
                <c:pt idx="866">
                  <c:v>1103</c:v>
                </c:pt>
                <c:pt idx="867">
                  <c:v>1155</c:v>
                </c:pt>
                <c:pt idx="868">
                  <c:v>978</c:v>
                </c:pt>
                <c:pt idx="869">
                  <c:v>506</c:v>
                </c:pt>
                <c:pt idx="870">
                  <c:v>722</c:v>
                </c:pt>
                <c:pt idx="871">
                  <c:v>755</c:v>
                </c:pt>
                <c:pt idx="872">
                  <c:v>1103</c:v>
                </c:pt>
                <c:pt idx="873">
                  <c:v>1083</c:v>
                </c:pt>
                <c:pt idx="874">
                  <c:v>740</c:v>
                </c:pt>
                <c:pt idx="875">
                  <c:v>1496</c:v>
                </c:pt>
                <c:pt idx="876">
                  <c:v>445</c:v>
                </c:pt>
                <c:pt idx="877">
                  <c:v>806</c:v>
                </c:pt>
                <c:pt idx="878">
                  <c:v>981</c:v>
                </c:pt>
                <c:pt idx="879">
                  <c:v>828</c:v>
                </c:pt>
                <c:pt idx="880">
                  <c:v>1397</c:v>
                </c:pt>
                <c:pt idx="881">
                  <c:v>601</c:v>
                </c:pt>
                <c:pt idx="882">
                  <c:v>793</c:v>
                </c:pt>
                <c:pt idx="883">
                  <c:v>1155</c:v>
                </c:pt>
                <c:pt idx="884">
                  <c:v>791</c:v>
                </c:pt>
                <c:pt idx="885">
                  <c:v>883</c:v>
                </c:pt>
                <c:pt idx="886">
                  <c:v>434</c:v>
                </c:pt>
                <c:pt idx="887">
                  <c:v>122</c:v>
                </c:pt>
                <c:pt idx="888">
                  <c:v>1155</c:v>
                </c:pt>
                <c:pt idx="889">
                  <c:v>404</c:v>
                </c:pt>
                <c:pt idx="890">
                  <c:v>981</c:v>
                </c:pt>
                <c:pt idx="891">
                  <c:v>745</c:v>
                </c:pt>
                <c:pt idx="892">
                  <c:v>1155</c:v>
                </c:pt>
                <c:pt idx="893">
                  <c:v>434</c:v>
                </c:pt>
                <c:pt idx="894">
                  <c:v>981</c:v>
                </c:pt>
                <c:pt idx="895">
                  <c:v>746</c:v>
                </c:pt>
                <c:pt idx="896">
                  <c:v>1577</c:v>
                </c:pt>
                <c:pt idx="897">
                  <c:v>714</c:v>
                </c:pt>
                <c:pt idx="898">
                  <c:v>1397</c:v>
                </c:pt>
                <c:pt idx="899">
                  <c:v>485</c:v>
                </c:pt>
                <c:pt idx="900">
                  <c:v>500</c:v>
                </c:pt>
                <c:pt idx="901">
                  <c:v>753</c:v>
                </c:pt>
                <c:pt idx="902">
                  <c:v>883</c:v>
                </c:pt>
                <c:pt idx="903">
                  <c:v>791</c:v>
                </c:pt>
                <c:pt idx="904">
                  <c:v>539</c:v>
                </c:pt>
                <c:pt idx="905">
                  <c:v>697</c:v>
                </c:pt>
                <c:pt idx="906">
                  <c:v>883</c:v>
                </c:pt>
                <c:pt idx="907">
                  <c:v>828</c:v>
                </c:pt>
                <c:pt idx="908">
                  <c:v>791</c:v>
                </c:pt>
                <c:pt idx="909">
                  <c:v>328</c:v>
                </c:pt>
                <c:pt idx="910">
                  <c:v>763</c:v>
                </c:pt>
                <c:pt idx="911">
                  <c:v>755</c:v>
                </c:pt>
                <c:pt idx="912">
                  <c:v>122</c:v>
                </c:pt>
                <c:pt idx="913">
                  <c:v>753</c:v>
                </c:pt>
                <c:pt idx="914">
                  <c:v>313</c:v>
                </c:pt>
                <c:pt idx="915">
                  <c:v>714</c:v>
                </c:pt>
                <c:pt idx="916">
                  <c:v>981</c:v>
                </c:pt>
                <c:pt idx="917">
                  <c:v>500</c:v>
                </c:pt>
                <c:pt idx="918">
                  <c:v>534</c:v>
                </c:pt>
                <c:pt idx="919">
                  <c:v>883</c:v>
                </c:pt>
                <c:pt idx="920">
                  <c:v>603</c:v>
                </c:pt>
                <c:pt idx="921">
                  <c:v>714</c:v>
                </c:pt>
                <c:pt idx="922">
                  <c:v>1263</c:v>
                </c:pt>
                <c:pt idx="923">
                  <c:v>445</c:v>
                </c:pt>
                <c:pt idx="924">
                  <c:v>1155</c:v>
                </c:pt>
                <c:pt idx="925">
                  <c:v>1125</c:v>
                </c:pt>
                <c:pt idx="926">
                  <c:v>434</c:v>
                </c:pt>
                <c:pt idx="927">
                  <c:v>745</c:v>
                </c:pt>
                <c:pt idx="928">
                  <c:v>365</c:v>
                </c:pt>
                <c:pt idx="929">
                  <c:v>1057</c:v>
                </c:pt>
                <c:pt idx="930">
                  <c:v>1083</c:v>
                </c:pt>
                <c:pt idx="931">
                  <c:v>755</c:v>
                </c:pt>
                <c:pt idx="932">
                  <c:v>293</c:v>
                </c:pt>
                <c:pt idx="933">
                  <c:v>891</c:v>
                </c:pt>
                <c:pt idx="934">
                  <c:v>1496</c:v>
                </c:pt>
                <c:pt idx="935">
                  <c:v>791</c:v>
                </c:pt>
                <c:pt idx="936">
                  <c:v>348</c:v>
                </c:pt>
                <c:pt idx="937">
                  <c:v>520</c:v>
                </c:pt>
                <c:pt idx="938">
                  <c:v>138</c:v>
                </c:pt>
                <c:pt idx="939">
                  <c:v>981</c:v>
                </c:pt>
                <c:pt idx="940">
                  <c:v>1158</c:v>
                </c:pt>
                <c:pt idx="941">
                  <c:v>1496</c:v>
                </c:pt>
                <c:pt idx="942">
                  <c:v>1577</c:v>
                </c:pt>
                <c:pt idx="943">
                  <c:v>1057</c:v>
                </c:pt>
                <c:pt idx="944">
                  <c:v>453</c:v>
                </c:pt>
                <c:pt idx="945">
                  <c:v>903</c:v>
                </c:pt>
                <c:pt idx="946">
                  <c:v>1083</c:v>
                </c:pt>
                <c:pt idx="947">
                  <c:v>763</c:v>
                </c:pt>
                <c:pt idx="948">
                  <c:v>978</c:v>
                </c:pt>
                <c:pt idx="949">
                  <c:v>755</c:v>
                </c:pt>
                <c:pt idx="950">
                  <c:v>1103</c:v>
                </c:pt>
                <c:pt idx="951">
                  <c:v>806</c:v>
                </c:pt>
                <c:pt idx="952">
                  <c:v>1263</c:v>
                </c:pt>
                <c:pt idx="953">
                  <c:v>828</c:v>
                </c:pt>
                <c:pt idx="954">
                  <c:v>742</c:v>
                </c:pt>
                <c:pt idx="955">
                  <c:v>1016</c:v>
                </c:pt>
                <c:pt idx="956">
                  <c:v>805</c:v>
                </c:pt>
                <c:pt idx="957">
                  <c:v>828</c:v>
                </c:pt>
                <c:pt idx="958">
                  <c:v>1057</c:v>
                </c:pt>
                <c:pt idx="959">
                  <c:v>1577</c:v>
                </c:pt>
                <c:pt idx="960">
                  <c:v>742</c:v>
                </c:pt>
                <c:pt idx="961">
                  <c:v>805</c:v>
                </c:pt>
                <c:pt idx="962">
                  <c:v>520</c:v>
                </c:pt>
                <c:pt idx="963">
                  <c:v>1577</c:v>
                </c:pt>
                <c:pt idx="964">
                  <c:v>981</c:v>
                </c:pt>
                <c:pt idx="965">
                  <c:v>891</c:v>
                </c:pt>
                <c:pt idx="966">
                  <c:v>1155</c:v>
                </c:pt>
                <c:pt idx="967">
                  <c:v>706</c:v>
                </c:pt>
                <c:pt idx="968">
                  <c:v>1016</c:v>
                </c:pt>
                <c:pt idx="969">
                  <c:v>793</c:v>
                </c:pt>
                <c:pt idx="970">
                  <c:v>903</c:v>
                </c:pt>
                <c:pt idx="971">
                  <c:v>623</c:v>
                </c:pt>
                <c:pt idx="972">
                  <c:v>1263</c:v>
                </c:pt>
                <c:pt idx="973">
                  <c:v>817</c:v>
                </c:pt>
                <c:pt idx="974">
                  <c:v>1057</c:v>
                </c:pt>
                <c:pt idx="975">
                  <c:v>1496</c:v>
                </c:pt>
                <c:pt idx="976">
                  <c:v>301</c:v>
                </c:pt>
                <c:pt idx="977">
                  <c:v>1263</c:v>
                </c:pt>
                <c:pt idx="978">
                  <c:v>799</c:v>
                </c:pt>
                <c:pt idx="979">
                  <c:v>1016</c:v>
                </c:pt>
                <c:pt idx="980">
                  <c:v>348</c:v>
                </c:pt>
                <c:pt idx="981">
                  <c:v>1125</c:v>
                </c:pt>
                <c:pt idx="982">
                  <c:v>500</c:v>
                </c:pt>
                <c:pt idx="983">
                  <c:v>723</c:v>
                </c:pt>
                <c:pt idx="984">
                  <c:v>580</c:v>
                </c:pt>
                <c:pt idx="985">
                  <c:v>817</c:v>
                </c:pt>
                <c:pt idx="986">
                  <c:v>1057</c:v>
                </c:pt>
                <c:pt idx="987">
                  <c:v>1057</c:v>
                </c:pt>
                <c:pt idx="988">
                  <c:v>799</c:v>
                </c:pt>
                <c:pt idx="989">
                  <c:v>404</c:v>
                </c:pt>
                <c:pt idx="990">
                  <c:v>723</c:v>
                </c:pt>
                <c:pt idx="991">
                  <c:v>1016</c:v>
                </c:pt>
                <c:pt idx="992">
                  <c:v>1125</c:v>
                </c:pt>
                <c:pt idx="993">
                  <c:v>883</c:v>
                </c:pt>
                <c:pt idx="994">
                  <c:v>640</c:v>
                </c:pt>
                <c:pt idx="995">
                  <c:v>746</c:v>
                </c:pt>
                <c:pt idx="996">
                  <c:v>601</c:v>
                </c:pt>
                <c:pt idx="997">
                  <c:v>404</c:v>
                </c:pt>
                <c:pt idx="998">
                  <c:v>697</c:v>
                </c:pt>
                <c:pt idx="999">
                  <c:v>1577</c:v>
                </c:pt>
                <c:pt idx="1000">
                  <c:v>722</c:v>
                </c:pt>
                <c:pt idx="1001">
                  <c:v>1577</c:v>
                </c:pt>
                <c:pt idx="1002">
                  <c:v>1057</c:v>
                </c:pt>
                <c:pt idx="1003">
                  <c:v>1083</c:v>
                </c:pt>
                <c:pt idx="1004">
                  <c:v>293</c:v>
                </c:pt>
                <c:pt idx="1005">
                  <c:v>828</c:v>
                </c:pt>
                <c:pt idx="1006">
                  <c:v>746</c:v>
                </c:pt>
                <c:pt idx="1007">
                  <c:v>740</c:v>
                </c:pt>
                <c:pt idx="1008">
                  <c:v>903</c:v>
                </c:pt>
                <c:pt idx="1009">
                  <c:v>981</c:v>
                </c:pt>
                <c:pt idx="1010">
                  <c:v>1155</c:v>
                </c:pt>
                <c:pt idx="1011">
                  <c:v>1057</c:v>
                </c:pt>
                <c:pt idx="1012">
                  <c:v>755</c:v>
                </c:pt>
                <c:pt idx="1013">
                  <c:v>344</c:v>
                </c:pt>
                <c:pt idx="1014">
                  <c:v>891</c:v>
                </c:pt>
                <c:pt idx="1015">
                  <c:v>753</c:v>
                </c:pt>
                <c:pt idx="1016">
                  <c:v>1083</c:v>
                </c:pt>
                <c:pt idx="1017">
                  <c:v>763</c:v>
                </c:pt>
                <c:pt idx="1018">
                  <c:v>539</c:v>
                </c:pt>
                <c:pt idx="1019">
                  <c:v>886</c:v>
                </c:pt>
                <c:pt idx="1020">
                  <c:v>1155</c:v>
                </c:pt>
                <c:pt idx="1021">
                  <c:v>453</c:v>
                </c:pt>
                <c:pt idx="1022">
                  <c:v>298</c:v>
                </c:pt>
                <c:pt idx="1023">
                  <c:v>348</c:v>
                </c:pt>
                <c:pt idx="1024">
                  <c:v>453</c:v>
                </c:pt>
                <c:pt idx="1025">
                  <c:v>534</c:v>
                </c:pt>
                <c:pt idx="1026">
                  <c:v>706</c:v>
                </c:pt>
                <c:pt idx="1027">
                  <c:v>235</c:v>
                </c:pt>
                <c:pt idx="1028">
                  <c:v>1263</c:v>
                </c:pt>
                <c:pt idx="1029">
                  <c:v>508</c:v>
                </c:pt>
                <c:pt idx="1030">
                  <c:v>745</c:v>
                </c:pt>
                <c:pt idx="1031">
                  <c:v>806</c:v>
                </c:pt>
                <c:pt idx="1032">
                  <c:v>539</c:v>
                </c:pt>
                <c:pt idx="1033">
                  <c:v>714</c:v>
                </c:pt>
                <c:pt idx="1034">
                  <c:v>817</c:v>
                </c:pt>
                <c:pt idx="1035">
                  <c:v>1057</c:v>
                </c:pt>
                <c:pt idx="1036">
                  <c:v>1103</c:v>
                </c:pt>
                <c:pt idx="1037">
                  <c:v>1016</c:v>
                </c:pt>
                <c:pt idx="1038">
                  <c:v>603</c:v>
                </c:pt>
                <c:pt idx="1039">
                  <c:v>640</c:v>
                </c:pt>
                <c:pt idx="1040">
                  <c:v>793</c:v>
                </c:pt>
                <c:pt idx="1041">
                  <c:v>548</c:v>
                </c:pt>
                <c:pt idx="1042">
                  <c:v>539</c:v>
                </c:pt>
                <c:pt idx="1043">
                  <c:v>580</c:v>
                </c:pt>
                <c:pt idx="1044">
                  <c:v>548</c:v>
                </c:pt>
                <c:pt idx="1045">
                  <c:v>539</c:v>
                </c:pt>
                <c:pt idx="1046">
                  <c:v>805</c:v>
                </c:pt>
                <c:pt idx="1047">
                  <c:v>828</c:v>
                </c:pt>
                <c:pt idx="1048">
                  <c:v>742</c:v>
                </c:pt>
                <c:pt idx="1049">
                  <c:v>1057</c:v>
                </c:pt>
                <c:pt idx="1050">
                  <c:v>791</c:v>
                </c:pt>
                <c:pt idx="1051">
                  <c:v>723</c:v>
                </c:pt>
                <c:pt idx="1052">
                  <c:v>793</c:v>
                </c:pt>
                <c:pt idx="1053">
                  <c:v>348</c:v>
                </c:pt>
                <c:pt idx="1054">
                  <c:v>1125</c:v>
                </c:pt>
                <c:pt idx="1055">
                  <c:v>640</c:v>
                </c:pt>
                <c:pt idx="1056">
                  <c:v>806</c:v>
                </c:pt>
                <c:pt idx="1057">
                  <c:v>612</c:v>
                </c:pt>
                <c:pt idx="1058">
                  <c:v>722</c:v>
                </c:pt>
                <c:pt idx="1059">
                  <c:v>755</c:v>
                </c:pt>
                <c:pt idx="1060">
                  <c:v>723</c:v>
                </c:pt>
                <c:pt idx="1061">
                  <c:v>348</c:v>
                </c:pt>
                <c:pt idx="1062">
                  <c:v>612</c:v>
                </c:pt>
                <c:pt idx="1063">
                  <c:v>697</c:v>
                </c:pt>
                <c:pt idx="1064">
                  <c:v>1158</c:v>
                </c:pt>
                <c:pt idx="1065">
                  <c:v>1577</c:v>
                </c:pt>
                <c:pt idx="1066">
                  <c:v>453</c:v>
                </c:pt>
                <c:pt idx="1067">
                  <c:v>793</c:v>
                </c:pt>
                <c:pt idx="1068">
                  <c:v>755</c:v>
                </c:pt>
                <c:pt idx="1069">
                  <c:v>981</c:v>
                </c:pt>
                <c:pt idx="1070">
                  <c:v>404</c:v>
                </c:pt>
                <c:pt idx="1071">
                  <c:v>601</c:v>
                </c:pt>
                <c:pt idx="1072">
                  <c:v>485</c:v>
                </c:pt>
                <c:pt idx="1073">
                  <c:v>122</c:v>
                </c:pt>
                <c:pt idx="1074">
                  <c:v>981</c:v>
                </c:pt>
                <c:pt idx="1075">
                  <c:v>548</c:v>
                </c:pt>
                <c:pt idx="1076">
                  <c:v>485</c:v>
                </c:pt>
                <c:pt idx="1077">
                  <c:v>1263</c:v>
                </c:pt>
                <c:pt idx="1078">
                  <c:v>1577</c:v>
                </c:pt>
                <c:pt idx="1079">
                  <c:v>1016</c:v>
                </c:pt>
                <c:pt idx="1080">
                  <c:v>1103</c:v>
                </c:pt>
                <c:pt idx="1081">
                  <c:v>1577</c:v>
                </c:pt>
                <c:pt idx="1082">
                  <c:v>791</c:v>
                </c:pt>
                <c:pt idx="1083">
                  <c:v>1397</c:v>
                </c:pt>
                <c:pt idx="1084">
                  <c:v>1103</c:v>
                </c:pt>
                <c:pt idx="1085">
                  <c:v>817</c:v>
                </c:pt>
                <c:pt idx="1086">
                  <c:v>313</c:v>
                </c:pt>
                <c:pt idx="1087">
                  <c:v>793</c:v>
                </c:pt>
                <c:pt idx="1088">
                  <c:v>534</c:v>
                </c:pt>
                <c:pt idx="1089">
                  <c:v>799</c:v>
                </c:pt>
                <c:pt idx="1090">
                  <c:v>1103</c:v>
                </c:pt>
                <c:pt idx="1091">
                  <c:v>697</c:v>
                </c:pt>
                <c:pt idx="1092">
                  <c:v>886</c:v>
                </c:pt>
                <c:pt idx="1093">
                  <c:v>742</c:v>
                </c:pt>
                <c:pt idx="1094">
                  <c:v>1263</c:v>
                </c:pt>
                <c:pt idx="1095">
                  <c:v>745</c:v>
                </c:pt>
                <c:pt idx="1096">
                  <c:v>886</c:v>
                </c:pt>
                <c:pt idx="1097">
                  <c:v>1496</c:v>
                </c:pt>
                <c:pt idx="1098">
                  <c:v>981</c:v>
                </c:pt>
                <c:pt idx="1099">
                  <c:v>746</c:v>
                </c:pt>
                <c:pt idx="1100">
                  <c:v>745</c:v>
                </c:pt>
                <c:pt idx="1101">
                  <c:v>714</c:v>
                </c:pt>
                <c:pt idx="1102">
                  <c:v>1057</c:v>
                </c:pt>
                <c:pt idx="1103">
                  <c:v>1397</c:v>
                </c:pt>
                <c:pt idx="1104">
                  <c:v>903</c:v>
                </c:pt>
                <c:pt idx="1105">
                  <c:v>740</c:v>
                </c:pt>
                <c:pt idx="1106">
                  <c:v>805</c:v>
                </c:pt>
                <c:pt idx="1107">
                  <c:v>580</c:v>
                </c:pt>
                <c:pt idx="1108">
                  <c:v>548</c:v>
                </c:pt>
                <c:pt idx="1109">
                  <c:v>184</c:v>
                </c:pt>
                <c:pt idx="1110">
                  <c:v>293</c:v>
                </c:pt>
                <c:pt idx="1111">
                  <c:v>1155</c:v>
                </c:pt>
                <c:pt idx="1112">
                  <c:v>1158</c:v>
                </c:pt>
                <c:pt idx="1113">
                  <c:v>1083</c:v>
                </c:pt>
                <c:pt idx="1114">
                  <c:v>745</c:v>
                </c:pt>
                <c:pt idx="1115">
                  <c:v>623</c:v>
                </c:pt>
                <c:pt idx="1116">
                  <c:v>1057</c:v>
                </c:pt>
                <c:pt idx="1117">
                  <c:v>1158</c:v>
                </c:pt>
                <c:pt idx="1118">
                  <c:v>697</c:v>
                </c:pt>
                <c:pt idx="1119">
                  <c:v>580</c:v>
                </c:pt>
                <c:pt idx="1120">
                  <c:v>580</c:v>
                </c:pt>
                <c:pt idx="1121">
                  <c:v>404</c:v>
                </c:pt>
                <c:pt idx="1122">
                  <c:v>722</c:v>
                </c:pt>
                <c:pt idx="1123">
                  <c:v>534</c:v>
                </c:pt>
                <c:pt idx="1124">
                  <c:v>742</c:v>
                </c:pt>
                <c:pt idx="1125">
                  <c:v>723</c:v>
                </c:pt>
                <c:pt idx="1126">
                  <c:v>601</c:v>
                </c:pt>
                <c:pt idx="1127">
                  <c:v>753</c:v>
                </c:pt>
                <c:pt idx="1128">
                  <c:v>755</c:v>
                </c:pt>
                <c:pt idx="1129">
                  <c:v>344</c:v>
                </c:pt>
                <c:pt idx="1130">
                  <c:v>755</c:v>
                </c:pt>
                <c:pt idx="1131">
                  <c:v>981</c:v>
                </c:pt>
                <c:pt idx="1132">
                  <c:v>755</c:v>
                </c:pt>
                <c:pt idx="1133">
                  <c:v>1496</c:v>
                </c:pt>
                <c:pt idx="1134">
                  <c:v>1158</c:v>
                </c:pt>
                <c:pt idx="1135">
                  <c:v>1397</c:v>
                </c:pt>
                <c:pt idx="1136">
                  <c:v>697</c:v>
                </c:pt>
                <c:pt idx="1137">
                  <c:v>723</c:v>
                </c:pt>
                <c:pt idx="1138">
                  <c:v>1016</c:v>
                </c:pt>
                <c:pt idx="1139">
                  <c:v>740</c:v>
                </c:pt>
                <c:pt idx="1140">
                  <c:v>755</c:v>
                </c:pt>
                <c:pt idx="1141">
                  <c:v>239</c:v>
                </c:pt>
                <c:pt idx="1142">
                  <c:v>1155</c:v>
                </c:pt>
                <c:pt idx="1143">
                  <c:v>500</c:v>
                </c:pt>
                <c:pt idx="1144">
                  <c:v>1103</c:v>
                </c:pt>
                <c:pt idx="1145">
                  <c:v>485</c:v>
                </c:pt>
                <c:pt idx="1146">
                  <c:v>1577</c:v>
                </c:pt>
                <c:pt idx="1147">
                  <c:v>742</c:v>
                </c:pt>
                <c:pt idx="1148">
                  <c:v>981</c:v>
                </c:pt>
                <c:pt idx="1149">
                  <c:v>485</c:v>
                </c:pt>
                <c:pt idx="1150">
                  <c:v>978</c:v>
                </c:pt>
                <c:pt idx="1151">
                  <c:v>753</c:v>
                </c:pt>
                <c:pt idx="1152">
                  <c:v>95</c:v>
                </c:pt>
                <c:pt idx="1153">
                  <c:v>746</c:v>
                </c:pt>
                <c:pt idx="1154">
                  <c:v>805</c:v>
                </c:pt>
                <c:pt idx="1155">
                  <c:v>742</c:v>
                </c:pt>
                <c:pt idx="1156">
                  <c:v>640</c:v>
                </c:pt>
                <c:pt idx="1157">
                  <c:v>506</c:v>
                </c:pt>
                <c:pt idx="1158">
                  <c:v>828</c:v>
                </c:pt>
                <c:pt idx="1159">
                  <c:v>1263</c:v>
                </c:pt>
                <c:pt idx="1160">
                  <c:v>791</c:v>
                </c:pt>
                <c:pt idx="1161">
                  <c:v>828</c:v>
                </c:pt>
                <c:pt idx="1162">
                  <c:v>746</c:v>
                </c:pt>
                <c:pt idx="1163">
                  <c:v>580</c:v>
                </c:pt>
                <c:pt idx="1164">
                  <c:v>601</c:v>
                </c:pt>
                <c:pt idx="1165">
                  <c:v>1083</c:v>
                </c:pt>
                <c:pt idx="1166">
                  <c:v>445</c:v>
                </c:pt>
                <c:pt idx="1167">
                  <c:v>95</c:v>
                </c:pt>
                <c:pt idx="1168">
                  <c:v>755</c:v>
                </c:pt>
                <c:pt idx="1169">
                  <c:v>714</c:v>
                </c:pt>
                <c:pt idx="1170">
                  <c:v>293</c:v>
                </c:pt>
                <c:pt idx="1171">
                  <c:v>763</c:v>
                </c:pt>
                <c:pt idx="1172">
                  <c:v>1496</c:v>
                </c:pt>
                <c:pt idx="1173">
                  <c:v>817</c:v>
                </c:pt>
                <c:pt idx="1174">
                  <c:v>372</c:v>
                </c:pt>
                <c:pt idx="1175">
                  <c:v>344</c:v>
                </c:pt>
                <c:pt idx="1176">
                  <c:v>1125</c:v>
                </c:pt>
                <c:pt idx="1177">
                  <c:v>978</c:v>
                </c:pt>
                <c:pt idx="1178">
                  <c:v>548</c:v>
                </c:pt>
                <c:pt idx="1179">
                  <c:v>723</c:v>
                </c:pt>
                <c:pt idx="1180">
                  <c:v>883</c:v>
                </c:pt>
                <c:pt idx="1181">
                  <c:v>534</c:v>
                </c:pt>
                <c:pt idx="1182">
                  <c:v>817</c:v>
                </c:pt>
                <c:pt idx="1183">
                  <c:v>706</c:v>
                </c:pt>
                <c:pt idx="1184">
                  <c:v>978</c:v>
                </c:pt>
                <c:pt idx="1185">
                  <c:v>746</c:v>
                </c:pt>
                <c:pt idx="1186">
                  <c:v>745</c:v>
                </c:pt>
                <c:pt idx="1187">
                  <c:v>817</c:v>
                </c:pt>
                <c:pt idx="1188">
                  <c:v>485</c:v>
                </c:pt>
                <c:pt idx="1189">
                  <c:v>828</c:v>
                </c:pt>
                <c:pt idx="1190">
                  <c:v>506</c:v>
                </c:pt>
                <c:pt idx="1191">
                  <c:v>799</c:v>
                </c:pt>
                <c:pt idx="1192">
                  <c:v>1057</c:v>
                </c:pt>
                <c:pt idx="1193">
                  <c:v>1496</c:v>
                </c:pt>
                <c:pt idx="1194">
                  <c:v>1057</c:v>
                </c:pt>
                <c:pt idx="1195">
                  <c:v>981</c:v>
                </c:pt>
                <c:pt idx="1196">
                  <c:v>328</c:v>
                </c:pt>
                <c:pt idx="1197">
                  <c:v>981</c:v>
                </c:pt>
                <c:pt idx="1198">
                  <c:v>1057</c:v>
                </c:pt>
                <c:pt idx="1199">
                  <c:v>1496</c:v>
                </c:pt>
                <c:pt idx="1200">
                  <c:v>293</c:v>
                </c:pt>
                <c:pt idx="1201">
                  <c:v>453</c:v>
                </c:pt>
                <c:pt idx="1202">
                  <c:v>1125</c:v>
                </c:pt>
                <c:pt idx="1203">
                  <c:v>138</c:v>
                </c:pt>
                <c:pt idx="1204">
                  <c:v>1397</c:v>
                </c:pt>
                <c:pt idx="1205">
                  <c:v>297</c:v>
                </c:pt>
                <c:pt idx="1206">
                  <c:v>1158</c:v>
                </c:pt>
                <c:pt idx="1207">
                  <c:v>580</c:v>
                </c:pt>
                <c:pt idx="1208">
                  <c:v>1496</c:v>
                </c:pt>
                <c:pt idx="1209">
                  <c:v>903</c:v>
                </c:pt>
                <c:pt idx="1210">
                  <c:v>434</c:v>
                </c:pt>
                <c:pt idx="1211">
                  <c:v>817</c:v>
                </c:pt>
                <c:pt idx="1212">
                  <c:v>298</c:v>
                </c:pt>
                <c:pt idx="1213">
                  <c:v>805</c:v>
                </c:pt>
                <c:pt idx="1214">
                  <c:v>372</c:v>
                </c:pt>
                <c:pt idx="1215">
                  <c:v>886</c:v>
                </c:pt>
                <c:pt idx="1216">
                  <c:v>1577</c:v>
                </c:pt>
                <c:pt idx="1217">
                  <c:v>723</c:v>
                </c:pt>
                <c:pt idx="1218">
                  <c:v>485</c:v>
                </c:pt>
                <c:pt idx="1219">
                  <c:v>723</c:v>
                </c:pt>
                <c:pt idx="1220">
                  <c:v>981</c:v>
                </c:pt>
                <c:pt idx="1221">
                  <c:v>722</c:v>
                </c:pt>
                <c:pt idx="1222">
                  <c:v>722</c:v>
                </c:pt>
                <c:pt idx="1223">
                  <c:v>1263</c:v>
                </c:pt>
                <c:pt idx="1224">
                  <c:v>742</c:v>
                </c:pt>
                <c:pt idx="1225">
                  <c:v>753</c:v>
                </c:pt>
                <c:pt idx="1226">
                  <c:v>508</c:v>
                </c:pt>
                <c:pt idx="1227">
                  <c:v>548</c:v>
                </c:pt>
                <c:pt idx="1228">
                  <c:v>1057</c:v>
                </c:pt>
                <c:pt idx="1229">
                  <c:v>978</c:v>
                </c:pt>
                <c:pt idx="1230">
                  <c:v>485</c:v>
                </c:pt>
                <c:pt idx="1231">
                  <c:v>1263</c:v>
                </c:pt>
                <c:pt idx="1232">
                  <c:v>534</c:v>
                </c:pt>
                <c:pt idx="1233">
                  <c:v>742</c:v>
                </c:pt>
                <c:pt idx="1234">
                  <c:v>1057</c:v>
                </c:pt>
                <c:pt idx="1235">
                  <c:v>1016</c:v>
                </c:pt>
                <c:pt idx="1236">
                  <c:v>886</c:v>
                </c:pt>
                <c:pt idx="1237">
                  <c:v>603</c:v>
                </c:pt>
                <c:pt idx="1238">
                  <c:v>1016</c:v>
                </c:pt>
                <c:pt idx="1239">
                  <c:v>755</c:v>
                </c:pt>
                <c:pt idx="1240">
                  <c:v>714</c:v>
                </c:pt>
                <c:pt idx="1241">
                  <c:v>344</c:v>
                </c:pt>
                <c:pt idx="1242">
                  <c:v>1158</c:v>
                </c:pt>
                <c:pt idx="1243">
                  <c:v>805</c:v>
                </c:pt>
                <c:pt idx="1244">
                  <c:v>1083</c:v>
                </c:pt>
                <c:pt idx="1245">
                  <c:v>539</c:v>
                </c:pt>
                <c:pt idx="1246">
                  <c:v>612</c:v>
                </c:pt>
                <c:pt idx="1247">
                  <c:v>755</c:v>
                </c:pt>
                <c:pt idx="1248">
                  <c:v>883</c:v>
                </c:pt>
                <c:pt idx="1249">
                  <c:v>1057</c:v>
                </c:pt>
                <c:pt idx="1250">
                  <c:v>601</c:v>
                </c:pt>
                <c:pt idx="1251">
                  <c:v>1057</c:v>
                </c:pt>
                <c:pt idx="1252">
                  <c:v>1397</c:v>
                </c:pt>
                <c:pt idx="1253">
                  <c:v>799</c:v>
                </c:pt>
                <c:pt idx="1254">
                  <c:v>1155</c:v>
                </c:pt>
                <c:pt idx="1255">
                  <c:v>753</c:v>
                </c:pt>
                <c:pt idx="1256">
                  <c:v>742</c:v>
                </c:pt>
                <c:pt idx="1257">
                  <c:v>603</c:v>
                </c:pt>
                <c:pt idx="1258">
                  <c:v>981</c:v>
                </c:pt>
                <c:pt idx="1259">
                  <c:v>500</c:v>
                </c:pt>
                <c:pt idx="1260">
                  <c:v>903</c:v>
                </c:pt>
                <c:pt idx="1261">
                  <c:v>453</c:v>
                </c:pt>
                <c:pt idx="1262">
                  <c:v>706</c:v>
                </c:pt>
                <c:pt idx="1263">
                  <c:v>978</c:v>
                </c:pt>
                <c:pt idx="1264">
                  <c:v>1263</c:v>
                </c:pt>
                <c:pt idx="1265">
                  <c:v>1496</c:v>
                </c:pt>
                <c:pt idx="1266">
                  <c:v>612</c:v>
                </c:pt>
                <c:pt idx="1267">
                  <c:v>1103</c:v>
                </c:pt>
                <c:pt idx="1268">
                  <c:v>903</c:v>
                </c:pt>
                <c:pt idx="1269">
                  <c:v>1577</c:v>
                </c:pt>
                <c:pt idx="1270">
                  <c:v>828</c:v>
                </c:pt>
                <c:pt idx="1271">
                  <c:v>1016</c:v>
                </c:pt>
                <c:pt idx="1272">
                  <c:v>235</c:v>
                </c:pt>
                <c:pt idx="1273">
                  <c:v>1158</c:v>
                </c:pt>
                <c:pt idx="1274">
                  <c:v>1397</c:v>
                </c:pt>
                <c:pt idx="1275">
                  <c:v>745</c:v>
                </c:pt>
                <c:pt idx="1276">
                  <c:v>1016</c:v>
                </c:pt>
                <c:pt idx="1277">
                  <c:v>886</c:v>
                </c:pt>
                <c:pt idx="1278">
                  <c:v>981</c:v>
                </c:pt>
                <c:pt idx="1279">
                  <c:v>404</c:v>
                </c:pt>
                <c:pt idx="1280">
                  <c:v>640</c:v>
                </c:pt>
                <c:pt idx="1281">
                  <c:v>500</c:v>
                </c:pt>
                <c:pt idx="1282">
                  <c:v>301</c:v>
                </c:pt>
                <c:pt idx="1283">
                  <c:v>612</c:v>
                </c:pt>
                <c:pt idx="1284">
                  <c:v>981</c:v>
                </c:pt>
                <c:pt idx="1285">
                  <c:v>603</c:v>
                </c:pt>
                <c:pt idx="1286">
                  <c:v>791</c:v>
                </c:pt>
                <c:pt idx="1287">
                  <c:v>745</c:v>
                </c:pt>
                <c:pt idx="1288">
                  <c:v>1155</c:v>
                </c:pt>
                <c:pt idx="1289">
                  <c:v>891</c:v>
                </c:pt>
                <c:pt idx="1290">
                  <c:v>981</c:v>
                </c:pt>
                <c:pt idx="1291">
                  <c:v>1158</c:v>
                </c:pt>
                <c:pt idx="1292">
                  <c:v>805</c:v>
                </c:pt>
                <c:pt idx="1293">
                  <c:v>500</c:v>
                </c:pt>
                <c:pt idx="1294">
                  <c:v>640</c:v>
                </c:pt>
                <c:pt idx="1295">
                  <c:v>883</c:v>
                </c:pt>
                <c:pt idx="1296">
                  <c:v>508</c:v>
                </c:pt>
                <c:pt idx="1297">
                  <c:v>1263</c:v>
                </c:pt>
                <c:pt idx="1298">
                  <c:v>1057</c:v>
                </c:pt>
                <c:pt idx="1299">
                  <c:v>328</c:v>
                </c:pt>
                <c:pt idx="1300">
                  <c:v>1577</c:v>
                </c:pt>
                <c:pt idx="1301">
                  <c:v>806</c:v>
                </c:pt>
                <c:pt idx="1302">
                  <c:v>548</c:v>
                </c:pt>
                <c:pt idx="1303">
                  <c:v>1103</c:v>
                </c:pt>
                <c:pt idx="1304">
                  <c:v>539</c:v>
                </c:pt>
                <c:pt idx="1305">
                  <c:v>601</c:v>
                </c:pt>
                <c:pt idx="1306">
                  <c:v>1496</c:v>
                </c:pt>
                <c:pt idx="1307">
                  <c:v>806</c:v>
                </c:pt>
                <c:pt idx="1308">
                  <c:v>891</c:v>
                </c:pt>
                <c:pt idx="1309">
                  <c:v>697</c:v>
                </c:pt>
                <c:pt idx="1310">
                  <c:v>1083</c:v>
                </c:pt>
                <c:pt idx="1311">
                  <c:v>714</c:v>
                </c:pt>
                <c:pt idx="1312">
                  <c:v>1397</c:v>
                </c:pt>
                <c:pt idx="1313">
                  <c:v>981</c:v>
                </c:pt>
                <c:pt idx="1314">
                  <c:v>445</c:v>
                </c:pt>
                <c:pt idx="1315">
                  <c:v>714</c:v>
                </c:pt>
                <c:pt idx="1316">
                  <c:v>580</c:v>
                </c:pt>
                <c:pt idx="1317">
                  <c:v>1103</c:v>
                </c:pt>
                <c:pt idx="1318">
                  <c:v>1263</c:v>
                </c:pt>
                <c:pt idx="1319">
                  <c:v>1263</c:v>
                </c:pt>
                <c:pt idx="1320">
                  <c:v>1496</c:v>
                </c:pt>
                <c:pt idx="1321">
                  <c:v>981</c:v>
                </c:pt>
                <c:pt idx="1322">
                  <c:v>404</c:v>
                </c:pt>
                <c:pt idx="1323">
                  <c:v>508</c:v>
                </c:pt>
                <c:pt idx="1324">
                  <c:v>1496</c:v>
                </c:pt>
                <c:pt idx="1325">
                  <c:v>753</c:v>
                </c:pt>
                <c:pt idx="1326">
                  <c:v>612</c:v>
                </c:pt>
                <c:pt idx="1327">
                  <c:v>235</c:v>
                </c:pt>
                <c:pt idx="1328">
                  <c:v>293</c:v>
                </c:pt>
                <c:pt idx="1329">
                  <c:v>828</c:v>
                </c:pt>
                <c:pt idx="1330">
                  <c:v>714</c:v>
                </c:pt>
                <c:pt idx="1331">
                  <c:v>508</c:v>
                </c:pt>
                <c:pt idx="1332">
                  <c:v>297</c:v>
                </c:pt>
                <c:pt idx="1333">
                  <c:v>1103</c:v>
                </c:pt>
                <c:pt idx="1334">
                  <c:v>485</c:v>
                </c:pt>
                <c:pt idx="1335">
                  <c:v>1263</c:v>
                </c:pt>
                <c:pt idx="1336">
                  <c:v>434</c:v>
                </c:pt>
                <c:pt idx="1337">
                  <c:v>714</c:v>
                </c:pt>
                <c:pt idx="1338">
                  <c:v>539</c:v>
                </c:pt>
                <c:pt idx="1339">
                  <c:v>805</c:v>
                </c:pt>
                <c:pt idx="1340">
                  <c:v>799</c:v>
                </c:pt>
                <c:pt idx="1341">
                  <c:v>714</c:v>
                </c:pt>
                <c:pt idx="1342">
                  <c:v>506</c:v>
                </c:pt>
                <c:pt idx="1343">
                  <c:v>1496</c:v>
                </c:pt>
                <c:pt idx="1344">
                  <c:v>1083</c:v>
                </c:pt>
                <c:pt idx="1345">
                  <c:v>740</c:v>
                </c:pt>
                <c:pt idx="1346">
                  <c:v>753</c:v>
                </c:pt>
                <c:pt idx="1347">
                  <c:v>500</c:v>
                </c:pt>
                <c:pt idx="1348">
                  <c:v>817</c:v>
                </c:pt>
                <c:pt idx="1349">
                  <c:v>297</c:v>
                </c:pt>
                <c:pt idx="1350">
                  <c:v>318</c:v>
                </c:pt>
                <c:pt idx="1351">
                  <c:v>365</c:v>
                </c:pt>
                <c:pt idx="1352">
                  <c:v>580</c:v>
                </c:pt>
                <c:pt idx="1353">
                  <c:v>318</c:v>
                </c:pt>
                <c:pt idx="1354">
                  <c:v>1155</c:v>
                </c:pt>
                <c:pt idx="1355">
                  <c:v>793</c:v>
                </c:pt>
                <c:pt idx="1356">
                  <c:v>485</c:v>
                </c:pt>
                <c:pt idx="1357">
                  <c:v>886</c:v>
                </c:pt>
                <c:pt idx="1358">
                  <c:v>1263</c:v>
                </c:pt>
                <c:pt idx="1359">
                  <c:v>1016</c:v>
                </c:pt>
                <c:pt idx="1360">
                  <c:v>348</c:v>
                </c:pt>
                <c:pt idx="1361">
                  <c:v>1125</c:v>
                </c:pt>
                <c:pt idx="1362">
                  <c:v>328</c:v>
                </c:pt>
                <c:pt idx="1363">
                  <c:v>793</c:v>
                </c:pt>
                <c:pt idx="1364">
                  <c:v>745</c:v>
                </c:pt>
                <c:pt idx="1365">
                  <c:v>1057</c:v>
                </c:pt>
                <c:pt idx="1366">
                  <c:v>763</c:v>
                </c:pt>
                <c:pt idx="1367">
                  <c:v>799</c:v>
                </c:pt>
                <c:pt idx="1368">
                  <c:v>697</c:v>
                </c:pt>
                <c:pt idx="1369">
                  <c:v>348</c:v>
                </c:pt>
                <c:pt idx="1370">
                  <c:v>1397</c:v>
                </c:pt>
                <c:pt idx="1371">
                  <c:v>1577</c:v>
                </c:pt>
                <c:pt idx="1372">
                  <c:v>1057</c:v>
                </c:pt>
                <c:pt idx="1373">
                  <c:v>981</c:v>
                </c:pt>
                <c:pt idx="1374">
                  <c:v>500</c:v>
                </c:pt>
                <c:pt idx="1375">
                  <c:v>603</c:v>
                </c:pt>
                <c:pt idx="1376">
                  <c:v>1083</c:v>
                </c:pt>
                <c:pt idx="1377">
                  <c:v>706</c:v>
                </c:pt>
                <c:pt idx="1378">
                  <c:v>1057</c:v>
                </c:pt>
                <c:pt idx="1379">
                  <c:v>746</c:v>
                </c:pt>
                <c:pt idx="1380">
                  <c:v>1496</c:v>
                </c:pt>
                <c:pt idx="1381">
                  <c:v>978</c:v>
                </c:pt>
                <c:pt idx="1382">
                  <c:v>1397</c:v>
                </c:pt>
                <c:pt idx="1383">
                  <c:v>1155</c:v>
                </c:pt>
                <c:pt idx="1384">
                  <c:v>1397</c:v>
                </c:pt>
                <c:pt idx="1385">
                  <c:v>239</c:v>
                </c:pt>
                <c:pt idx="1386">
                  <c:v>742</c:v>
                </c:pt>
                <c:pt idx="1387">
                  <c:v>184</c:v>
                </c:pt>
                <c:pt idx="1388">
                  <c:v>1397</c:v>
                </c:pt>
                <c:pt idx="1389">
                  <c:v>697</c:v>
                </c:pt>
                <c:pt idx="1390">
                  <c:v>508</c:v>
                </c:pt>
                <c:pt idx="1391">
                  <c:v>886</c:v>
                </c:pt>
                <c:pt idx="1392">
                  <c:v>697</c:v>
                </c:pt>
                <c:pt idx="1393">
                  <c:v>981</c:v>
                </c:pt>
                <c:pt idx="1394">
                  <c:v>1158</c:v>
                </c:pt>
                <c:pt idx="1395">
                  <c:v>1083</c:v>
                </c:pt>
                <c:pt idx="1396">
                  <c:v>817</c:v>
                </c:pt>
                <c:pt idx="1397">
                  <c:v>791</c:v>
                </c:pt>
                <c:pt idx="1398">
                  <c:v>755</c:v>
                </c:pt>
                <c:pt idx="1399">
                  <c:v>1263</c:v>
                </c:pt>
                <c:pt idx="1400">
                  <c:v>297</c:v>
                </c:pt>
                <c:pt idx="1401">
                  <c:v>1397</c:v>
                </c:pt>
                <c:pt idx="1402">
                  <c:v>1397</c:v>
                </c:pt>
                <c:pt idx="1403">
                  <c:v>623</c:v>
                </c:pt>
                <c:pt idx="1404">
                  <c:v>805</c:v>
                </c:pt>
                <c:pt idx="1405">
                  <c:v>793</c:v>
                </c:pt>
                <c:pt idx="1406">
                  <c:v>806</c:v>
                </c:pt>
                <c:pt idx="1407">
                  <c:v>742</c:v>
                </c:pt>
                <c:pt idx="1408">
                  <c:v>1155</c:v>
                </c:pt>
                <c:pt idx="1409">
                  <c:v>372</c:v>
                </c:pt>
                <c:pt idx="1410">
                  <c:v>612</c:v>
                </c:pt>
                <c:pt idx="1411">
                  <c:v>1155</c:v>
                </c:pt>
                <c:pt idx="1412">
                  <c:v>1057</c:v>
                </c:pt>
                <c:pt idx="1413">
                  <c:v>746</c:v>
                </c:pt>
                <c:pt idx="1414">
                  <c:v>723</c:v>
                </c:pt>
                <c:pt idx="1415">
                  <c:v>1155</c:v>
                </c:pt>
                <c:pt idx="1416">
                  <c:v>539</c:v>
                </c:pt>
                <c:pt idx="1417">
                  <c:v>883</c:v>
                </c:pt>
                <c:pt idx="1418">
                  <c:v>445</c:v>
                </c:pt>
                <c:pt idx="1419">
                  <c:v>799</c:v>
                </c:pt>
                <c:pt idx="1420">
                  <c:v>763</c:v>
                </c:pt>
                <c:pt idx="1421">
                  <c:v>1263</c:v>
                </c:pt>
                <c:pt idx="1422">
                  <c:v>746</c:v>
                </c:pt>
                <c:pt idx="1423">
                  <c:v>981</c:v>
                </c:pt>
                <c:pt idx="1424">
                  <c:v>1057</c:v>
                </c:pt>
                <c:pt idx="1425">
                  <c:v>755</c:v>
                </c:pt>
                <c:pt idx="1426">
                  <c:v>799</c:v>
                </c:pt>
                <c:pt idx="1427">
                  <c:v>981</c:v>
                </c:pt>
                <c:pt idx="1428">
                  <c:v>500</c:v>
                </c:pt>
                <c:pt idx="1429">
                  <c:v>404</c:v>
                </c:pt>
                <c:pt idx="1430">
                  <c:v>755</c:v>
                </c:pt>
                <c:pt idx="1431">
                  <c:v>1158</c:v>
                </c:pt>
                <c:pt idx="1432">
                  <c:v>978</c:v>
                </c:pt>
                <c:pt idx="1433">
                  <c:v>753</c:v>
                </c:pt>
                <c:pt idx="1434">
                  <c:v>601</c:v>
                </c:pt>
                <c:pt idx="1435">
                  <c:v>740</c:v>
                </c:pt>
                <c:pt idx="1436">
                  <c:v>714</c:v>
                </c:pt>
                <c:pt idx="1437">
                  <c:v>706</c:v>
                </c:pt>
                <c:pt idx="1438">
                  <c:v>1083</c:v>
                </c:pt>
                <c:pt idx="1439">
                  <c:v>806</c:v>
                </c:pt>
                <c:pt idx="1440">
                  <c:v>891</c:v>
                </c:pt>
                <c:pt idx="1441">
                  <c:v>1125</c:v>
                </c:pt>
                <c:pt idx="1442">
                  <c:v>1496</c:v>
                </c:pt>
                <c:pt idx="1443">
                  <c:v>706</c:v>
                </c:pt>
                <c:pt idx="1444">
                  <c:v>886</c:v>
                </c:pt>
                <c:pt idx="1445">
                  <c:v>755</c:v>
                </c:pt>
                <c:pt idx="1446">
                  <c:v>978</c:v>
                </c:pt>
                <c:pt idx="1447">
                  <c:v>746</c:v>
                </c:pt>
                <c:pt idx="1448">
                  <c:v>612</c:v>
                </c:pt>
                <c:pt idx="1449">
                  <c:v>886</c:v>
                </c:pt>
                <c:pt idx="1450">
                  <c:v>903</c:v>
                </c:pt>
                <c:pt idx="1451">
                  <c:v>1083</c:v>
                </c:pt>
                <c:pt idx="1452">
                  <c:v>723</c:v>
                </c:pt>
                <c:pt idx="1453">
                  <c:v>318</c:v>
                </c:pt>
                <c:pt idx="1454">
                  <c:v>1496</c:v>
                </c:pt>
                <c:pt idx="1455">
                  <c:v>742</c:v>
                </c:pt>
                <c:pt idx="1456">
                  <c:v>640</c:v>
                </c:pt>
                <c:pt idx="1457">
                  <c:v>520</c:v>
                </c:pt>
                <c:pt idx="1458">
                  <c:v>506</c:v>
                </c:pt>
                <c:pt idx="1459">
                  <c:v>623</c:v>
                </c:pt>
                <c:pt idx="1460">
                  <c:v>1057</c:v>
                </c:pt>
                <c:pt idx="1461">
                  <c:v>745</c:v>
                </c:pt>
                <c:pt idx="1462">
                  <c:v>297</c:v>
                </c:pt>
                <c:pt idx="1463">
                  <c:v>1103</c:v>
                </c:pt>
                <c:pt idx="1464">
                  <c:v>1263</c:v>
                </c:pt>
                <c:pt idx="1465">
                  <c:v>981</c:v>
                </c:pt>
                <c:pt idx="1466">
                  <c:v>500</c:v>
                </c:pt>
                <c:pt idx="1467">
                  <c:v>891</c:v>
                </c:pt>
                <c:pt idx="1468">
                  <c:v>318</c:v>
                </c:pt>
                <c:pt idx="1469">
                  <c:v>817</c:v>
                </c:pt>
                <c:pt idx="1470">
                  <c:v>723</c:v>
                </c:pt>
                <c:pt idx="1471">
                  <c:v>580</c:v>
                </c:pt>
                <c:pt idx="1472">
                  <c:v>1103</c:v>
                </c:pt>
                <c:pt idx="1473">
                  <c:v>1397</c:v>
                </c:pt>
                <c:pt idx="1474">
                  <c:v>806</c:v>
                </c:pt>
                <c:pt idx="1475">
                  <c:v>791</c:v>
                </c:pt>
                <c:pt idx="1476">
                  <c:v>1057</c:v>
                </c:pt>
                <c:pt idx="1477">
                  <c:v>548</c:v>
                </c:pt>
                <c:pt idx="1478">
                  <c:v>981</c:v>
                </c:pt>
                <c:pt idx="1479">
                  <c:v>580</c:v>
                </c:pt>
                <c:pt idx="1480">
                  <c:v>138</c:v>
                </c:pt>
                <c:pt idx="1481">
                  <c:v>603</c:v>
                </c:pt>
                <c:pt idx="1482">
                  <c:v>755</c:v>
                </c:pt>
                <c:pt idx="1483">
                  <c:v>623</c:v>
                </c:pt>
                <c:pt idx="1484">
                  <c:v>1083</c:v>
                </c:pt>
                <c:pt idx="1485">
                  <c:v>753</c:v>
                </c:pt>
                <c:pt idx="1486">
                  <c:v>623</c:v>
                </c:pt>
                <c:pt idx="1487">
                  <c:v>1103</c:v>
                </c:pt>
                <c:pt idx="1488">
                  <c:v>1083</c:v>
                </c:pt>
                <c:pt idx="1489">
                  <c:v>297</c:v>
                </c:pt>
                <c:pt idx="1490">
                  <c:v>981</c:v>
                </c:pt>
                <c:pt idx="1491">
                  <c:v>580</c:v>
                </c:pt>
                <c:pt idx="1492">
                  <c:v>1155</c:v>
                </c:pt>
                <c:pt idx="1493">
                  <c:v>1263</c:v>
                </c:pt>
                <c:pt idx="1494">
                  <c:v>883</c:v>
                </c:pt>
                <c:pt idx="1495">
                  <c:v>886</c:v>
                </c:pt>
                <c:pt idx="1496">
                  <c:v>1083</c:v>
                </c:pt>
                <c:pt idx="1497">
                  <c:v>817</c:v>
                </c:pt>
                <c:pt idx="1498">
                  <c:v>706</c:v>
                </c:pt>
                <c:pt idx="1499">
                  <c:v>434</c:v>
                </c:pt>
                <c:pt idx="1500">
                  <c:v>1496</c:v>
                </c:pt>
                <c:pt idx="1501">
                  <c:v>791</c:v>
                </c:pt>
                <c:pt idx="1502">
                  <c:v>981</c:v>
                </c:pt>
                <c:pt idx="1503">
                  <c:v>817</c:v>
                </c:pt>
                <c:pt idx="1504">
                  <c:v>753</c:v>
                </c:pt>
                <c:pt idx="1505">
                  <c:v>722</c:v>
                </c:pt>
                <c:pt idx="1506">
                  <c:v>1397</c:v>
                </c:pt>
                <c:pt idx="1507">
                  <c:v>434</c:v>
                </c:pt>
                <c:pt idx="1508">
                  <c:v>742</c:v>
                </c:pt>
                <c:pt idx="1509">
                  <c:v>793</c:v>
                </c:pt>
                <c:pt idx="1510">
                  <c:v>313</c:v>
                </c:pt>
                <c:pt idx="1511">
                  <c:v>623</c:v>
                </c:pt>
                <c:pt idx="1512">
                  <c:v>1057</c:v>
                </c:pt>
                <c:pt idx="1513">
                  <c:v>372</c:v>
                </c:pt>
                <c:pt idx="1514">
                  <c:v>891</c:v>
                </c:pt>
                <c:pt idx="1515">
                  <c:v>1577</c:v>
                </c:pt>
                <c:pt idx="1516">
                  <c:v>301</c:v>
                </c:pt>
                <c:pt idx="1517">
                  <c:v>793</c:v>
                </c:pt>
                <c:pt idx="1518">
                  <c:v>1577</c:v>
                </c:pt>
                <c:pt idx="1519">
                  <c:v>799</c:v>
                </c:pt>
                <c:pt idx="1520">
                  <c:v>723</c:v>
                </c:pt>
                <c:pt idx="1521">
                  <c:v>883</c:v>
                </c:pt>
                <c:pt idx="1522">
                  <c:v>623</c:v>
                </c:pt>
                <c:pt idx="1523">
                  <c:v>580</c:v>
                </c:pt>
                <c:pt idx="1524">
                  <c:v>891</c:v>
                </c:pt>
                <c:pt idx="1525">
                  <c:v>318</c:v>
                </c:pt>
                <c:pt idx="1526">
                  <c:v>601</c:v>
                </c:pt>
                <c:pt idx="1527">
                  <c:v>740</c:v>
                </c:pt>
                <c:pt idx="1528">
                  <c:v>763</c:v>
                </c:pt>
                <c:pt idx="1529">
                  <c:v>1397</c:v>
                </c:pt>
                <c:pt idx="1530">
                  <c:v>722</c:v>
                </c:pt>
                <c:pt idx="1531">
                  <c:v>746</c:v>
                </c:pt>
                <c:pt idx="1532">
                  <c:v>612</c:v>
                </c:pt>
                <c:pt idx="1533">
                  <c:v>1496</c:v>
                </c:pt>
                <c:pt idx="1534">
                  <c:v>791</c:v>
                </c:pt>
                <c:pt idx="1535">
                  <c:v>348</c:v>
                </c:pt>
                <c:pt idx="1536">
                  <c:v>883</c:v>
                </c:pt>
                <c:pt idx="1537">
                  <c:v>434</c:v>
                </c:pt>
                <c:pt idx="1538">
                  <c:v>1577</c:v>
                </c:pt>
                <c:pt idx="1539">
                  <c:v>740</c:v>
                </c:pt>
                <c:pt idx="1540">
                  <c:v>891</c:v>
                </c:pt>
                <c:pt idx="1541">
                  <c:v>1103</c:v>
                </c:pt>
                <c:pt idx="1542">
                  <c:v>485</c:v>
                </c:pt>
                <c:pt idx="1543">
                  <c:v>981</c:v>
                </c:pt>
                <c:pt idx="1544">
                  <c:v>828</c:v>
                </c:pt>
                <c:pt idx="1545">
                  <c:v>539</c:v>
                </c:pt>
                <c:pt idx="1546">
                  <c:v>805</c:v>
                </c:pt>
                <c:pt idx="1547">
                  <c:v>534</c:v>
                </c:pt>
                <c:pt idx="1548">
                  <c:v>806</c:v>
                </c:pt>
                <c:pt idx="1549">
                  <c:v>318</c:v>
                </c:pt>
                <c:pt idx="1550">
                  <c:v>793</c:v>
                </c:pt>
                <c:pt idx="1551">
                  <c:v>742</c:v>
                </c:pt>
                <c:pt idx="1552">
                  <c:v>1263</c:v>
                </c:pt>
                <c:pt idx="1553">
                  <c:v>1496</c:v>
                </c:pt>
                <c:pt idx="1554">
                  <c:v>791</c:v>
                </c:pt>
                <c:pt idx="1555">
                  <c:v>706</c:v>
                </c:pt>
                <c:pt idx="1556">
                  <c:v>580</c:v>
                </c:pt>
                <c:pt idx="1557">
                  <c:v>799</c:v>
                </c:pt>
                <c:pt idx="1558">
                  <c:v>817</c:v>
                </c:pt>
                <c:pt idx="1559">
                  <c:v>886</c:v>
                </c:pt>
                <c:pt idx="1560">
                  <c:v>348</c:v>
                </c:pt>
                <c:pt idx="1561">
                  <c:v>580</c:v>
                </c:pt>
                <c:pt idx="1562">
                  <c:v>883</c:v>
                </c:pt>
                <c:pt idx="1563">
                  <c:v>697</c:v>
                </c:pt>
                <c:pt idx="1564">
                  <c:v>534</c:v>
                </c:pt>
                <c:pt idx="1565">
                  <c:v>740</c:v>
                </c:pt>
                <c:pt idx="1566">
                  <c:v>453</c:v>
                </c:pt>
                <c:pt idx="1567">
                  <c:v>817</c:v>
                </c:pt>
                <c:pt idx="1568">
                  <c:v>297</c:v>
                </c:pt>
                <c:pt idx="1569">
                  <c:v>828</c:v>
                </c:pt>
                <c:pt idx="1570">
                  <c:v>723</c:v>
                </c:pt>
                <c:pt idx="1571">
                  <c:v>125</c:v>
                </c:pt>
                <c:pt idx="1572">
                  <c:v>508</c:v>
                </c:pt>
                <c:pt idx="1573">
                  <c:v>1577</c:v>
                </c:pt>
                <c:pt idx="1574">
                  <c:v>1057</c:v>
                </c:pt>
                <c:pt idx="1575">
                  <c:v>298</c:v>
                </c:pt>
                <c:pt idx="1576">
                  <c:v>95</c:v>
                </c:pt>
                <c:pt idx="1577">
                  <c:v>328</c:v>
                </c:pt>
                <c:pt idx="1578">
                  <c:v>753</c:v>
                </c:pt>
                <c:pt idx="1579">
                  <c:v>318</c:v>
                </c:pt>
                <c:pt idx="1580">
                  <c:v>755</c:v>
                </c:pt>
                <c:pt idx="1581">
                  <c:v>817</c:v>
                </c:pt>
                <c:pt idx="1582">
                  <c:v>1057</c:v>
                </c:pt>
                <c:pt idx="1583">
                  <c:v>318</c:v>
                </c:pt>
                <c:pt idx="1584">
                  <c:v>434</c:v>
                </c:pt>
                <c:pt idx="1585">
                  <c:v>1496</c:v>
                </c:pt>
                <c:pt idx="1586">
                  <c:v>1057</c:v>
                </c:pt>
                <c:pt idx="1587">
                  <c:v>978</c:v>
                </c:pt>
                <c:pt idx="1588">
                  <c:v>1083</c:v>
                </c:pt>
                <c:pt idx="1589">
                  <c:v>539</c:v>
                </c:pt>
                <c:pt idx="1590">
                  <c:v>742</c:v>
                </c:pt>
                <c:pt idx="1591">
                  <c:v>891</c:v>
                </c:pt>
                <c:pt idx="1592">
                  <c:v>1158</c:v>
                </c:pt>
                <c:pt idx="1593">
                  <c:v>1397</c:v>
                </c:pt>
                <c:pt idx="1594">
                  <c:v>1263</c:v>
                </c:pt>
                <c:pt idx="1595">
                  <c:v>745</c:v>
                </c:pt>
                <c:pt idx="1596">
                  <c:v>1057</c:v>
                </c:pt>
                <c:pt idx="1597">
                  <c:v>697</c:v>
                </c:pt>
                <c:pt idx="1598">
                  <c:v>328</c:v>
                </c:pt>
                <c:pt idx="1599">
                  <c:v>753</c:v>
                </c:pt>
                <c:pt idx="1600">
                  <c:v>746</c:v>
                </c:pt>
                <c:pt idx="1601">
                  <c:v>763</c:v>
                </c:pt>
                <c:pt idx="1602">
                  <c:v>365</c:v>
                </c:pt>
                <c:pt idx="1603">
                  <c:v>817</c:v>
                </c:pt>
                <c:pt idx="1604">
                  <c:v>1125</c:v>
                </c:pt>
                <c:pt idx="1605">
                  <c:v>755</c:v>
                </c:pt>
                <c:pt idx="1606">
                  <c:v>740</c:v>
                </c:pt>
                <c:pt idx="1607">
                  <c:v>886</c:v>
                </c:pt>
                <c:pt idx="1608">
                  <c:v>981</c:v>
                </c:pt>
                <c:pt idx="1609">
                  <c:v>978</c:v>
                </c:pt>
                <c:pt idx="1610">
                  <c:v>539</c:v>
                </c:pt>
                <c:pt idx="1611">
                  <c:v>1016</c:v>
                </c:pt>
                <c:pt idx="1612">
                  <c:v>755</c:v>
                </c:pt>
                <c:pt idx="1613">
                  <c:v>1083</c:v>
                </c:pt>
                <c:pt idx="1614">
                  <c:v>706</c:v>
                </c:pt>
                <c:pt idx="1615">
                  <c:v>500</c:v>
                </c:pt>
                <c:pt idx="1616">
                  <c:v>828</c:v>
                </c:pt>
                <c:pt idx="1617">
                  <c:v>534</c:v>
                </c:pt>
                <c:pt idx="1618">
                  <c:v>883</c:v>
                </c:pt>
                <c:pt idx="1619">
                  <c:v>184</c:v>
                </c:pt>
                <c:pt idx="1620">
                  <c:v>623</c:v>
                </c:pt>
                <c:pt idx="1621">
                  <c:v>793</c:v>
                </c:pt>
                <c:pt idx="1622">
                  <c:v>1057</c:v>
                </c:pt>
                <c:pt idx="1623">
                  <c:v>1125</c:v>
                </c:pt>
                <c:pt idx="1624">
                  <c:v>612</c:v>
                </c:pt>
                <c:pt idx="1625">
                  <c:v>722</c:v>
                </c:pt>
                <c:pt idx="1626">
                  <c:v>753</c:v>
                </c:pt>
                <c:pt idx="1627">
                  <c:v>883</c:v>
                </c:pt>
                <c:pt idx="1628">
                  <c:v>520</c:v>
                </c:pt>
                <c:pt idx="1629">
                  <c:v>828</c:v>
                </c:pt>
                <c:pt idx="1630">
                  <c:v>706</c:v>
                </c:pt>
                <c:pt idx="1631">
                  <c:v>580</c:v>
                </c:pt>
                <c:pt idx="1632">
                  <c:v>799</c:v>
                </c:pt>
                <c:pt idx="1633">
                  <c:v>883</c:v>
                </c:pt>
                <c:pt idx="1634">
                  <c:v>886</c:v>
                </c:pt>
                <c:pt idx="1635">
                  <c:v>301</c:v>
                </c:pt>
                <c:pt idx="1636">
                  <c:v>1158</c:v>
                </c:pt>
                <c:pt idx="1637">
                  <c:v>978</c:v>
                </c:pt>
                <c:pt idx="1638">
                  <c:v>903</c:v>
                </c:pt>
                <c:pt idx="1639">
                  <c:v>1083</c:v>
                </c:pt>
                <c:pt idx="1640">
                  <c:v>740</c:v>
                </c:pt>
                <c:pt idx="1641">
                  <c:v>745</c:v>
                </c:pt>
                <c:pt idx="1642">
                  <c:v>1016</c:v>
                </c:pt>
                <c:pt idx="1643">
                  <c:v>640</c:v>
                </c:pt>
                <c:pt idx="1644">
                  <c:v>742</c:v>
                </c:pt>
                <c:pt idx="1645">
                  <c:v>723</c:v>
                </c:pt>
                <c:pt idx="1646">
                  <c:v>485</c:v>
                </c:pt>
                <c:pt idx="1647">
                  <c:v>520</c:v>
                </c:pt>
                <c:pt idx="1648">
                  <c:v>548</c:v>
                </c:pt>
                <c:pt idx="1649">
                  <c:v>740</c:v>
                </c:pt>
                <c:pt idx="1650">
                  <c:v>1158</c:v>
                </c:pt>
                <c:pt idx="1651">
                  <c:v>539</c:v>
                </c:pt>
                <c:pt idx="1652">
                  <c:v>313</c:v>
                </c:pt>
                <c:pt idx="1653">
                  <c:v>1103</c:v>
                </c:pt>
                <c:pt idx="1654">
                  <c:v>745</c:v>
                </c:pt>
                <c:pt idx="1655">
                  <c:v>981</c:v>
                </c:pt>
                <c:pt idx="1656">
                  <c:v>580</c:v>
                </c:pt>
                <c:pt idx="1657">
                  <c:v>603</c:v>
                </c:pt>
                <c:pt idx="1658">
                  <c:v>817</c:v>
                </c:pt>
                <c:pt idx="1659">
                  <c:v>293</c:v>
                </c:pt>
                <c:pt idx="1660">
                  <c:v>697</c:v>
                </c:pt>
                <c:pt idx="1661">
                  <c:v>520</c:v>
                </c:pt>
                <c:pt idx="1662">
                  <c:v>755</c:v>
                </c:pt>
                <c:pt idx="1663">
                  <c:v>1125</c:v>
                </c:pt>
                <c:pt idx="1664">
                  <c:v>1016</c:v>
                </c:pt>
                <c:pt idx="1665">
                  <c:v>1263</c:v>
                </c:pt>
                <c:pt idx="1666">
                  <c:v>745</c:v>
                </c:pt>
                <c:pt idx="1667">
                  <c:v>1057</c:v>
                </c:pt>
                <c:pt idx="1668">
                  <c:v>1125</c:v>
                </c:pt>
                <c:pt idx="1669">
                  <c:v>817</c:v>
                </c:pt>
                <c:pt idx="1670">
                  <c:v>791</c:v>
                </c:pt>
                <c:pt idx="1671">
                  <c:v>742</c:v>
                </c:pt>
                <c:pt idx="1672">
                  <c:v>1397</c:v>
                </c:pt>
                <c:pt idx="1673">
                  <c:v>791</c:v>
                </c:pt>
                <c:pt idx="1674">
                  <c:v>318</c:v>
                </c:pt>
                <c:pt idx="1675">
                  <c:v>1057</c:v>
                </c:pt>
                <c:pt idx="1676">
                  <c:v>799</c:v>
                </c:pt>
                <c:pt idx="1677">
                  <c:v>706</c:v>
                </c:pt>
                <c:pt idx="1678">
                  <c:v>623</c:v>
                </c:pt>
                <c:pt idx="1679">
                  <c:v>978</c:v>
                </c:pt>
                <c:pt idx="1680">
                  <c:v>506</c:v>
                </c:pt>
                <c:pt idx="1681">
                  <c:v>981</c:v>
                </c:pt>
                <c:pt idx="1682">
                  <c:v>612</c:v>
                </c:pt>
                <c:pt idx="1683">
                  <c:v>1496</c:v>
                </c:pt>
                <c:pt idx="1684">
                  <c:v>372</c:v>
                </c:pt>
                <c:pt idx="1685">
                  <c:v>1125</c:v>
                </c:pt>
                <c:pt idx="1686">
                  <c:v>746</c:v>
                </c:pt>
                <c:pt idx="1687">
                  <c:v>612</c:v>
                </c:pt>
                <c:pt idx="1688">
                  <c:v>805</c:v>
                </c:pt>
                <c:pt idx="1689">
                  <c:v>891</c:v>
                </c:pt>
                <c:pt idx="1690">
                  <c:v>714</c:v>
                </c:pt>
                <c:pt idx="1691">
                  <c:v>1155</c:v>
                </c:pt>
                <c:pt idx="1692">
                  <c:v>1125</c:v>
                </c:pt>
                <c:pt idx="1693">
                  <c:v>793</c:v>
                </c:pt>
                <c:pt idx="1694">
                  <c:v>1103</c:v>
                </c:pt>
                <c:pt idx="1695">
                  <c:v>1577</c:v>
                </c:pt>
                <c:pt idx="1696">
                  <c:v>508</c:v>
                </c:pt>
                <c:pt idx="1697">
                  <c:v>1263</c:v>
                </c:pt>
                <c:pt idx="1698">
                  <c:v>746</c:v>
                </c:pt>
                <c:pt idx="1699">
                  <c:v>612</c:v>
                </c:pt>
                <c:pt idx="1700">
                  <c:v>891</c:v>
                </c:pt>
                <c:pt idx="1701">
                  <c:v>793</c:v>
                </c:pt>
                <c:pt idx="1702">
                  <c:v>817</c:v>
                </c:pt>
                <c:pt idx="1703">
                  <c:v>981</c:v>
                </c:pt>
                <c:pt idx="1704">
                  <c:v>1057</c:v>
                </c:pt>
                <c:pt idx="1705">
                  <c:v>903</c:v>
                </c:pt>
                <c:pt idx="1706">
                  <c:v>1083</c:v>
                </c:pt>
                <c:pt idx="1707">
                  <c:v>891</c:v>
                </c:pt>
                <c:pt idx="1708">
                  <c:v>745</c:v>
                </c:pt>
                <c:pt idx="1709">
                  <c:v>799</c:v>
                </c:pt>
                <c:pt idx="1710">
                  <c:v>534</c:v>
                </c:pt>
                <c:pt idx="1711">
                  <c:v>1083</c:v>
                </c:pt>
                <c:pt idx="1712">
                  <c:v>828</c:v>
                </c:pt>
                <c:pt idx="1713">
                  <c:v>603</c:v>
                </c:pt>
                <c:pt idx="1714">
                  <c:v>1155</c:v>
                </c:pt>
                <c:pt idx="1715">
                  <c:v>763</c:v>
                </c:pt>
                <c:pt idx="1716">
                  <c:v>500</c:v>
                </c:pt>
                <c:pt idx="1717">
                  <c:v>763</c:v>
                </c:pt>
                <c:pt idx="1718">
                  <c:v>1158</c:v>
                </c:pt>
                <c:pt idx="1719">
                  <c:v>981</c:v>
                </c:pt>
                <c:pt idx="1720">
                  <c:v>723</c:v>
                </c:pt>
                <c:pt idx="1721">
                  <c:v>520</c:v>
                </c:pt>
                <c:pt idx="1722">
                  <c:v>603</c:v>
                </c:pt>
                <c:pt idx="1723">
                  <c:v>828</c:v>
                </c:pt>
                <c:pt idx="1724">
                  <c:v>978</c:v>
                </c:pt>
                <c:pt idx="1725">
                  <c:v>184</c:v>
                </c:pt>
                <c:pt idx="1726">
                  <c:v>706</c:v>
                </c:pt>
                <c:pt idx="1727">
                  <c:v>746</c:v>
                </c:pt>
                <c:pt idx="1728">
                  <c:v>453</c:v>
                </c:pt>
                <c:pt idx="1729">
                  <c:v>755</c:v>
                </c:pt>
                <c:pt idx="1730">
                  <c:v>534</c:v>
                </c:pt>
                <c:pt idx="1731">
                  <c:v>1057</c:v>
                </c:pt>
                <c:pt idx="1732">
                  <c:v>978</c:v>
                </c:pt>
                <c:pt idx="1733">
                  <c:v>755</c:v>
                </c:pt>
                <c:pt idx="1734">
                  <c:v>755</c:v>
                </c:pt>
                <c:pt idx="1735">
                  <c:v>1158</c:v>
                </c:pt>
                <c:pt idx="1736">
                  <c:v>297</c:v>
                </c:pt>
                <c:pt idx="1737">
                  <c:v>434</c:v>
                </c:pt>
                <c:pt idx="1738">
                  <c:v>612</c:v>
                </c:pt>
                <c:pt idx="1739">
                  <c:v>1577</c:v>
                </c:pt>
                <c:pt idx="1740">
                  <c:v>828</c:v>
                </c:pt>
                <c:pt idx="1741">
                  <c:v>1577</c:v>
                </c:pt>
                <c:pt idx="1742">
                  <c:v>1158</c:v>
                </c:pt>
                <c:pt idx="1743">
                  <c:v>318</c:v>
                </c:pt>
                <c:pt idx="1744">
                  <c:v>1103</c:v>
                </c:pt>
                <c:pt idx="1745">
                  <c:v>235</c:v>
                </c:pt>
                <c:pt idx="1746">
                  <c:v>883</c:v>
                </c:pt>
                <c:pt idx="1747">
                  <c:v>445</c:v>
                </c:pt>
                <c:pt idx="1748">
                  <c:v>978</c:v>
                </c:pt>
                <c:pt idx="1749">
                  <c:v>1125</c:v>
                </c:pt>
                <c:pt idx="1750">
                  <c:v>697</c:v>
                </c:pt>
                <c:pt idx="1751">
                  <c:v>580</c:v>
                </c:pt>
                <c:pt idx="1752">
                  <c:v>184</c:v>
                </c:pt>
                <c:pt idx="1753">
                  <c:v>742</c:v>
                </c:pt>
                <c:pt idx="1754">
                  <c:v>640</c:v>
                </c:pt>
                <c:pt idx="1755">
                  <c:v>1155</c:v>
                </c:pt>
                <c:pt idx="1756">
                  <c:v>805</c:v>
                </c:pt>
                <c:pt idx="1757">
                  <c:v>500</c:v>
                </c:pt>
                <c:pt idx="1758">
                  <c:v>706</c:v>
                </c:pt>
                <c:pt idx="1759">
                  <c:v>891</c:v>
                </c:pt>
                <c:pt idx="1760">
                  <c:v>723</c:v>
                </c:pt>
                <c:pt idx="1761">
                  <c:v>806</c:v>
                </c:pt>
                <c:pt idx="1762">
                  <c:v>313</c:v>
                </c:pt>
                <c:pt idx="1763">
                  <c:v>500</c:v>
                </c:pt>
                <c:pt idx="1764">
                  <c:v>981</c:v>
                </c:pt>
                <c:pt idx="1765">
                  <c:v>485</c:v>
                </c:pt>
                <c:pt idx="1766">
                  <c:v>981</c:v>
                </c:pt>
                <c:pt idx="1767">
                  <c:v>1016</c:v>
                </c:pt>
                <c:pt idx="1768">
                  <c:v>1155</c:v>
                </c:pt>
                <c:pt idx="1769">
                  <c:v>791</c:v>
                </c:pt>
                <c:pt idx="1770">
                  <c:v>1016</c:v>
                </c:pt>
                <c:pt idx="1771">
                  <c:v>365</c:v>
                </c:pt>
                <c:pt idx="1772">
                  <c:v>903</c:v>
                </c:pt>
                <c:pt idx="1773">
                  <c:v>534</c:v>
                </c:pt>
                <c:pt idx="1774">
                  <c:v>891</c:v>
                </c:pt>
                <c:pt idx="1775">
                  <c:v>434</c:v>
                </c:pt>
                <c:pt idx="1776">
                  <c:v>1158</c:v>
                </c:pt>
                <c:pt idx="1777">
                  <c:v>1083</c:v>
                </c:pt>
                <c:pt idx="1778">
                  <c:v>806</c:v>
                </c:pt>
                <c:pt idx="1779">
                  <c:v>1155</c:v>
                </c:pt>
                <c:pt idx="1780">
                  <c:v>722</c:v>
                </c:pt>
                <c:pt idx="1781">
                  <c:v>603</c:v>
                </c:pt>
                <c:pt idx="1782">
                  <c:v>301</c:v>
                </c:pt>
                <c:pt idx="1783">
                  <c:v>828</c:v>
                </c:pt>
                <c:pt idx="1784">
                  <c:v>539</c:v>
                </c:pt>
                <c:pt idx="1785">
                  <c:v>580</c:v>
                </c:pt>
                <c:pt idx="1786">
                  <c:v>805</c:v>
                </c:pt>
                <c:pt idx="1787">
                  <c:v>640</c:v>
                </c:pt>
                <c:pt idx="1788">
                  <c:v>506</c:v>
                </c:pt>
                <c:pt idx="1789">
                  <c:v>891</c:v>
                </c:pt>
                <c:pt idx="1790">
                  <c:v>580</c:v>
                </c:pt>
                <c:pt idx="1791">
                  <c:v>1577</c:v>
                </c:pt>
                <c:pt idx="1792">
                  <c:v>1057</c:v>
                </c:pt>
                <c:pt idx="1793">
                  <c:v>1057</c:v>
                </c:pt>
                <c:pt idx="1794">
                  <c:v>184</c:v>
                </c:pt>
                <c:pt idx="1795">
                  <c:v>763</c:v>
                </c:pt>
                <c:pt idx="1796">
                  <c:v>891</c:v>
                </c:pt>
                <c:pt idx="1797">
                  <c:v>1397</c:v>
                </c:pt>
                <c:pt idx="1798">
                  <c:v>1083</c:v>
                </c:pt>
                <c:pt idx="1799">
                  <c:v>799</c:v>
                </c:pt>
                <c:pt idx="1800">
                  <c:v>806</c:v>
                </c:pt>
                <c:pt idx="1801">
                  <c:v>520</c:v>
                </c:pt>
                <c:pt idx="1802">
                  <c:v>891</c:v>
                </c:pt>
                <c:pt idx="1803">
                  <c:v>348</c:v>
                </c:pt>
                <c:pt idx="1804">
                  <c:v>548</c:v>
                </c:pt>
                <c:pt idx="1805">
                  <c:v>706</c:v>
                </c:pt>
                <c:pt idx="1806">
                  <c:v>601</c:v>
                </c:pt>
                <c:pt idx="1807">
                  <c:v>1263</c:v>
                </c:pt>
                <c:pt idx="1808">
                  <c:v>891</c:v>
                </c:pt>
                <c:pt idx="1809">
                  <c:v>1397</c:v>
                </c:pt>
                <c:pt idx="1810">
                  <c:v>742</c:v>
                </c:pt>
                <c:pt idx="1811">
                  <c:v>1125</c:v>
                </c:pt>
                <c:pt idx="1812">
                  <c:v>791</c:v>
                </c:pt>
                <c:pt idx="1813">
                  <c:v>1496</c:v>
                </c:pt>
                <c:pt idx="1814">
                  <c:v>235</c:v>
                </c:pt>
                <c:pt idx="1815">
                  <c:v>886</c:v>
                </c:pt>
                <c:pt idx="1816">
                  <c:v>903</c:v>
                </c:pt>
                <c:pt idx="1817">
                  <c:v>301</c:v>
                </c:pt>
                <c:pt idx="1818">
                  <c:v>742</c:v>
                </c:pt>
                <c:pt idx="1819">
                  <c:v>978</c:v>
                </c:pt>
                <c:pt idx="1820">
                  <c:v>1083</c:v>
                </c:pt>
                <c:pt idx="1821">
                  <c:v>453</c:v>
                </c:pt>
                <c:pt idx="1822">
                  <c:v>755</c:v>
                </c:pt>
                <c:pt idx="1823">
                  <c:v>981</c:v>
                </c:pt>
                <c:pt idx="1824">
                  <c:v>1155</c:v>
                </c:pt>
                <c:pt idx="1825">
                  <c:v>301</c:v>
                </c:pt>
                <c:pt idx="1826">
                  <c:v>640</c:v>
                </c:pt>
                <c:pt idx="1827">
                  <c:v>313</c:v>
                </c:pt>
                <c:pt idx="1828">
                  <c:v>1397</c:v>
                </c:pt>
                <c:pt idx="1829">
                  <c:v>1158</c:v>
                </c:pt>
                <c:pt idx="1830">
                  <c:v>1397</c:v>
                </c:pt>
                <c:pt idx="1831">
                  <c:v>508</c:v>
                </c:pt>
                <c:pt idx="1832">
                  <c:v>1577</c:v>
                </c:pt>
                <c:pt idx="1833">
                  <c:v>1155</c:v>
                </c:pt>
                <c:pt idx="1834">
                  <c:v>1016</c:v>
                </c:pt>
                <c:pt idx="1835">
                  <c:v>485</c:v>
                </c:pt>
                <c:pt idx="1836">
                  <c:v>886</c:v>
                </c:pt>
                <c:pt idx="1837">
                  <c:v>612</c:v>
                </c:pt>
                <c:pt idx="1838">
                  <c:v>883</c:v>
                </c:pt>
                <c:pt idx="1839">
                  <c:v>740</c:v>
                </c:pt>
                <c:pt idx="1840">
                  <c:v>298</c:v>
                </c:pt>
                <c:pt idx="1841">
                  <c:v>763</c:v>
                </c:pt>
                <c:pt idx="1842">
                  <c:v>806</c:v>
                </c:pt>
                <c:pt idx="1843">
                  <c:v>1155</c:v>
                </c:pt>
                <c:pt idx="1844">
                  <c:v>1125</c:v>
                </c:pt>
                <c:pt idx="1845">
                  <c:v>981</c:v>
                </c:pt>
                <c:pt idx="1846">
                  <c:v>500</c:v>
                </c:pt>
                <c:pt idx="1847">
                  <c:v>981</c:v>
                </c:pt>
                <c:pt idx="1848">
                  <c:v>763</c:v>
                </c:pt>
                <c:pt idx="1849">
                  <c:v>891</c:v>
                </c:pt>
                <c:pt idx="1850">
                  <c:v>722</c:v>
                </c:pt>
                <c:pt idx="1851">
                  <c:v>714</c:v>
                </c:pt>
                <c:pt idx="1852">
                  <c:v>981</c:v>
                </c:pt>
                <c:pt idx="1853">
                  <c:v>1577</c:v>
                </c:pt>
                <c:pt idx="1854">
                  <c:v>539</c:v>
                </c:pt>
                <c:pt idx="1855">
                  <c:v>623</c:v>
                </c:pt>
                <c:pt idx="1856">
                  <c:v>714</c:v>
                </c:pt>
                <c:pt idx="1857">
                  <c:v>886</c:v>
                </c:pt>
                <c:pt idx="1858">
                  <c:v>125</c:v>
                </c:pt>
                <c:pt idx="1859">
                  <c:v>1263</c:v>
                </c:pt>
                <c:pt idx="1860">
                  <c:v>1083</c:v>
                </c:pt>
                <c:pt idx="1861">
                  <c:v>723</c:v>
                </c:pt>
                <c:pt idx="1862">
                  <c:v>520</c:v>
                </c:pt>
                <c:pt idx="1863">
                  <c:v>344</c:v>
                </c:pt>
                <c:pt idx="1864">
                  <c:v>1125</c:v>
                </c:pt>
                <c:pt idx="1865">
                  <c:v>740</c:v>
                </c:pt>
                <c:pt idx="1866">
                  <c:v>548</c:v>
                </c:pt>
                <c:pt idx="1867">
                  <c:v>500</c:v>
                </c:pt>
                <c:pt idx="1868">
                  <c:v>746</c:v>
                </c:pt>
                <c:pt idx="1869">
                  <c:v>978</c:v>
                </c:pt>
                <c:pt idx="1870">
                  <c:v>755</c:v>
                </c:pt>
                <c:pt idx="1871">
                  <c:v>753</c:v>
                </c:pt>
                <c:pt idx="1872">
                  <c:v>981</c:v>
                </c:pt>
                <c:pt idx="1873">
                  <c:v>1155</c:v>
                </c:pt>
                <c:pt idx="1874">
                  <c:v>445</c:v>
                </c:pt>
                <c:pt idx="1875">
                  <c:v>372</c:v>
                </c:pt>
                <c:pt idx="1876">
                  <c:v>1155</c:v>
                </c:pt>
                <c:pt idx="1877">
                  <c:v>640</c:v>
                </c:pt>
                <c:pt idx="1878">
                  <c:v>793</c:v>
                </c:pt>
                <c:pt idx="1879">
                  <c:v>485</c:v>
                </c:pt>
                <c:pt idx="1880">
                  <c:v>886</c:v>
                </c:pt>
                <c:pt idx="1881">
                  <c:v>445</c:v>
                </c:pt>
                <c:pt idx="1882">
                  <c:v>372</c:v>
                </c:pt>
                <c:pt idx="1883">
                  <c:v>1016</c:v>
                </c:pt>
                <c:pt idx="1884">
                  <c:v>1103</c:v>
                </c:pt>
                <c:pt idx="1885">
                  <c:v>601</c:v>
                </c:pt>
                <c:pt idx="1886">
                  <c:v>763</c:v>
                </c:pt>
                <c:pt idx="1887">
                  <c:v>344</c:v>
                </c:pt>
                <c:pt idx="1888">
                  <c:v>1125</c:v>
                </c:pt>
                <c:pt idx="1889">
                  <c:v>365</c:v>
                </c:pt>
                <c:pt idx="1890">
                  <c:v>1397</c:v>
                </c:pt>
                <c:pt idx="1891">
                  <c:v>445</c:v>
                </c:pt>
                <c:pt idx="1892">
                  <c:v>1155</c:v>
                </c:pt>
                <c:pt idx="1893">
                  <c:v>623</c:v>
                </c:pt>
                <c:pt idx="1894">
                  <c:v>763</c:v>
                </c:pt>
                <c:pt idx="1895">
                  <c:v>580</c:v>
                </c:pt>
                <c:pt idx="1896">
                  <c:v>891</c:v>
                </c:pt>
                <c:pt idx="1897">
                  <c:v>434</c:v>
                </c:pt>
                <c:pt idx="1898">
                  <c:v>1158</c:v>
                </c:pt>
                <c:pt idx="1899">
                  <c:v>1125</c:v>
                </c:pt>
                <c:pt idx="1900">
                  <c:v>805</c:v>
                </c:pt>
                <c:pt idx="1901">
                  <c:v>1158</c:v>
                </c:pt>
                <c:pt idx="1902">
                  <c:v>539</c:v>
                </c:pt>
                <c:pt idx="1903">
                  <c:v>297</c:v>
                </c:pt>
                <c:pt idx="1904">
                  <c:v>706</c:v>
                </c:pt>
                <c:pt idx="1905">
                  <c:v>313</c:v>
                </c:pt>
                <c:pt idx="1906">
                  <c:v>981</c:v>
                </c:pt>
                <c:pt idx="1907">
                  <c:v>791</c:v>
                </c:pt>
                <c:pt idx="1908">
                  <c:v>763</c:v>
                </c:pt>
                <c:pt idx="1909">
                  <c:v>580</c:v>
                </c:pt>
                <c:pt idx="1910">
                  <c:v>806</c:v>
                </c:pt>
                <c:pt idx="1911">
                  <c:v>763</c:v>
                </c:pt>
                <c:pt idx="1912">
                  <c:v>1083</c:v>
                </c:pt>
                <c:pt idx="1913">
                  <c:v>301</c:v>
                </c:pt>
                <c:pt idx="1914">
                  <c:v>706</c:v>
                </c:pt>
                <c:pt idx="1915">
                  <c:v>981</c:v>
                </c:pt>
                <c:pt idx="1916">
                  <c:v>1016</c:v>
                </c:pt>
                <c:pt idx="1917">
                  <c:v>506</c:v>
                </c:pt>
                <c:pt idx="1918">
                  <c:v>903</c:v>
                </c:pt>
                <c:pt idx="1919">
                  <c:v>603</c:v>
                </c:pt>
                <c:pt idx="1920">
                  <c:v>1057</c:v>
                </c:pt>
                <c:pt idx="1921">
                  <c:v>817</c:v>
                </c:pt>
                <c:pt idx="1922">
                  <c:v>981</c:v>
                </c:pt>
                <c:pt idx="1923">
                  <c:v>806</c:v>
                </c:pt>
                <c:pt idx="1924">
                  <c:v>746</c:v>
                </c:pt>
                <c:pt idx="1925">
                  <c:v>981</c:v>
                </c:pt>
                <c:pt idx="1926">
                  <c:v>1496</c:v>
                </c:pt>
                <c:pt idx="1927">
                  <c:v>886</c:v>
                </c:pt>
                <c:pt idx="1928">
                  <c:v>1577</c:v>
                </c:pt>
                <c:pt idx="1929">
                  <c:v>697</c:v>
                </c:pt>
                <c:pt idx="1930">
                  <c:v>297</c:v>
                </c:pt>
                <c:pt idx="1931">
                  <c:v>548</c:v>
                </c:pt>
                <c:pt idx="1932">
                  <c:v>500</c:v>
                </c:pt>
                <c:pt idx="1933">
                  <c:v>1125</c:v>
                </c:pt>
                <c:pt idx="1934">
                  <c:v>603</c:v>
                </c:pt>
                <c:pt idx="1935">
                  <c:v>297</c:v>
                </c:pt>
                <c:pt idx="1936">
                  <c:v>1155</c:v>
                </c:pt>
                <c:pt idx="1937">
                  <c:v>981</c:v>
                </c:pt>
                <c:pt idx="1938">
                  <c:v>886</c:v>
                </c:pt>
                <c:pt idx="1939">
                  <c:v>791</c:v>
                </c:pt>
                <c:pt idx="1940">
                  <c:v>453</c:v>
                </c:pt>
                <c:pt idx="1941">
                  <c:v>1125</c:v>
                </c:pt>
                <c:pt idx="1942">
                  <c:v>791</c:v>
                </c:pt>
                <c:pt idx="1943">
                  <c:v>763</c:v>
                </c:pt>
                <c:pt idx="1944">
                  <c:v>348</c:v>
                </c:pt>
                <c:pt idx="1945">
                  <c:v>548</c:v>
                </c:pt>
                <c:pt idx="1946">
                  <c:v>903</c:v>
                </c:pt>
                <c:pt idx="1947">
                  <c:v>891</c:v>
                </c:pt>
                <c:pt idx="1948">
                  <c:v>883</c:v>
                </c:pt>
                <c:pt idx="1949">
                  <c:v>697</c:v>
                </c:pt>
                <c:pt idx="1950">
                  <c:v>903</c:v>
                </c:pt>
                <c:pt idx="1951">
                  <c:v>828</c:v>
                </c:pt>
                <c:pt idx="1952">
                  <c:v>1103</c:v>
                </c:pt>
                <c:pt idx="1953">
                  <c:v>500</c:v>
                </c:pt>
                <c:pt idx="1954">
                  <c:v>753</c:v>
                </c:pt>
                <c:pt idx="1955">
                  <c:v>981</c:v>
                </c:pt>
                <c:pt idx="1956">
                  <c:v>828</c:v>
                </c:pt>
                <c:pt idx="1957">
                  <c:v>1496</c:v>
                </c:pt>
                <c:pt idx="1958">
                  <c:v>828</c:v>
                </c:pt>
                <c:pt idx="1959">
                  <c:v>746</c:v>
                </c:pt>
                <c:pt idx="1960">
                  <c:v>372</c:v>
                </c:pt>
                <c:pt idx="1961">
                  <c:v>746</c:v>
                </c:pt>
                <c:pt idx="1962">
                  <c:v>697</c:v>
                </c:pt>
                <c:pt idx="1963">
                  <c:v>640</c:v>
                </c:pt>
                <c:pt idx="1964">
                  <c:v>506</c:v>
                </c:pt>
                <c:pt idx="1965">
                  <c:v>1057</c:v>
                </c:pt>
                <c:pt idx="1966">
                  <c:v>1125</c:v>
                </c:pt>
                <c:pt idx="1967">
                  <c:v>805</c:v>
                </c:pt>
                <c:pt idx="1968">
                  <c:v>1577</c:v>
                </c:pt>
                <c:pt idx="1969">
                  <c:v>763</c:v>
                </c:pt>
                <c:pt idx="1970">
                  <c:v>1125</c:v>
                </c:pt>
                <c:pt idx="1971">
                  <c:v>534</c:v>
                </c:pt>
                <c:pt idx="1972">
                  <c:v>1057</c:v>
                </c:pt>
                <c:pt idx="1973">
                  <c:v>723</c:v>
                </c:pt>
                <c:pt idx="1974">
                  <c:v>1577</c:v>
                </c:pt>
                <c:pt idx="1975">
                  <c:v>1057</c:v>
                </c:pt>
                <c:pt idx="1976">
                  <c:v>580</c:v>
                </c:pt>
                <c:pt idx="1977">
                  <c:v>697</c:v>
                </c:pt>
                <c:pt idx="1978">
                  <c:v>508</c:v>
                </c:pt>
                <c:pt idx="1979">
                  <c:v>799</c:v>
                </c:pt>
                <c:pt idx="1980">
                  <c:v>981</c:v>
                </c:pt>
                <c:pt idx="1981">
                  <c:v>612</c:v>
                </c:pt>
                <c:pt idx="1982">
                  <c:v>791</c:v>
                </c:pt>
                <c:pt idx="1983">
                  <c:v>1397</c:v>
                </c:pt>
                <c:pt idx="1984">
                  <c:v>805</c:v>
                </c:pt>
                <c:pt idx="1985">
                  <c:v>328</c:v>
                </c:pt>
                <c:pt idx="1986">
                  <c:v>1496</c:v>
                </c:pt>
                <c:pt idx="1987">
                  <c:v>817</c:v>
                </c:pt>
                <c:pt idx="1988">
                  <c:v>344</c:v>
                </c:pt>
                <c:pt idx="1989">
                  <c:v>539</c:v>
                </c:pt>
                <c:pt idx="1990">
                  <c:v>1263</c:v>
                </c:pt>
                <c:pt idx="1991">
                  <c:v>548</c:v>
                </c:pt>
                <c:pt idx="1992">
                  <c:v>520</c:v>
                </c:pt>
                <c:pt idx="1993">
                  <c:v>742</c:v>
                </c:pt>
                <c:pt idx="1994">
                  <c:v>1057</c:v>
                </c:pt>
                <c:pt idx="1995">
                  <c:v>313</c:v>
                </c:pt>
                <c:pt idx="1996">
                  <c:v>753</c:v>
                </c:pt>
                <c:pt idx="1997">
                  <c:v>886</c:v>
                </c:pt>
                <c:pt idx="1998">
                  <c:v>806</c:v>
                </c:pt>
                <c:pt idx="1999">
                  <c:v>723</c:v>
                </c:pt>
                <c:pt idx="2000">
                  <c:v>714</c:v>
                </c:pt>
                <c:pt idx="2001">
                  <c:v>763</c:v>
                </c:pt>
                <c:pt idx="2002">
                  <c:v>580</c:v>
                </c:pt>
                <c:pt idx="2003">
                  <c:v>753</c:v>
                </c:pt>
                <c:pt idx="2004">
                  <c:v>755</c:v>
                </c:pt>
                <c:pt idx="2005">
                  <c:v>745</c:v>
                </c:pt>
                <c:pt idx="2006">
                  <c:v>1057</c:v>
                </c:pt>
                <c:pt idx="2007">
                  <c:v>828</c:v>
                </c:pt>
                <c:pt idx="2008">
                  <c:v>891</c:v>
                </c:pt>
                <c:pt idx="2009">
                  <c:v>539</c:v>
                </c:pt>
                <c:pt idx="2010">
                  <c:v>886</c:v>
                </c:pt>
                <c:pt idx="2011">
                  <c:v>1125</c:v>
                </c:pt>
                <c:pt idx="2012">
                  <c:v>1083</c:v>
                </c:pt>
                <c:pt idx="2013">
                  <c:v>903</c:v>
                </c:pt>
                <c:pt idx="2014">
                  <c:v>1496</c:v>
                </c:pt>
                <c:pt idx="2015">
                  <c:v>1263</c:v>
                </c:pt>
                <c:pt idx="2016">
                  <c:v>445</c:v>
                </c:pt>
                <c:pt idx="2017">
                  <c:v>1057</c:v>
                </c:pt>
                <c:pt idx="2018">
                  <c:v>298</c:v>
                </c:pt>
                <c:pt idx="2019">
                  <c:v>746</c:v>
                </c:pt>
                <c:pt idx="2020">
                  <c:v>1496</c:v>
                </c:pt>
                <c:pt idx="2021">
                  <c:v>828</c:v>
                </c:pt>
                <c:pt idx="2022">
                  <c:v>891</c:v>
                </c:pt>
                <c:pt idx="2023">
                  <c:v>1125</c:v>
                </c:pt>
                <c:pt idx="2024">
                  <c:v>740</c:v>
                </c:pt>
                <c:pt idx="2025">
                  <c:v>1057</c:v>
                </c:pt>
                <c:pt idx="2026">
                  <c:v>805</c:v>
                </c:pt>
                <c:pt idx="2027">
                  <c:v>623</c:v>
                </c:pt>
                <c:pt idx="2028">
                  <c:v>1496</c:v>
                </c:pt>
                <c:pt idx="2029">
                  <c:v>722</c:v>
                </c:pt>
                <c:pt idx="2030">
                  <c:v>714</c:v>
                </c:pt>
                <c:pt idx="2031">
                  <c:v>1016</c:v>
                </c:pt>
                <c:pt idx="2032">
                  <c:v>601</c:v>
                </c:pt>
                <c:pt idx="2033">
                  <c:v>603</c:v>
                </c:pt>
                <c:pt idx="2034">
                  <c:v>828</c:v>
                </c:pt>
                <c:pt idx="2035">
                  <c:v>883</c:v>
                </c:pt>
                <c:pt idx="2036">
                  <c:v>697</c:v>
                </c:pt>
                <c:pt idx="2037">
                  <c:v>755</c:v>
                </c:pt>
                <c:pt idx="2038">
                  <c:v>891</c:v>
                </c:pt>
                <c:pt idx="2039">
                  <c:v>1496</c:v>
                </c:pt>
                <c:pt idx="2040">
                  <c:v>817</c:v>
                </c:pt>
                <c:pt idx="2041">
                  <c:v>1103</c:v>
                </c:pt>
                <c:pt idx="2042">
                  <c:v>500</c:v>
                </c:pt>
                <c:pt idx="2043">
                  <c:v>1057</c:v>
                </c:pt>
                <c:pt idx="2044">
                  <c:v>640</c:v>
                </c:pt>
                <c:pt idx="2045">
                  <c:v>883</c:v>
                </c:pt>
                <c:pt idx="2046">
                  <c:v>520</c:v>
                </c:pt>
                <c:pt idx="2047">
                  <c:v>434</c:v>
                </c:pt>
                <c:pt idx="2048">
                  <c:v>1016</c:v>
                </c:pt>
                <c:pt idx="2049">
                  <c:v>1057</c:v>
                </c:pt>
                <c:pt idx="2050">
                  <c:v>445</c:v>
                </c:pt>
                <c:pt idx="2051">
                  <c:v>601</c:v>
                </c:pt>
                <c:pt idx="2052">
                  <c:v>603</c:v>
                </c:pt>
                <c:pt idx="2053">
                  <c:v>706</c:v>
                </c:pt>
                <c:pt idx="2054">
                  <c:v>1083</c:v>
                </c:pt>
                <c:pt idx="2055">
                  <c:v>755</c:v>
                </c:pt>
                <c:pt idx="2056">
                  <c:v>886</c:v>
                </c:pt>
                <c:pt idx="2057">
                  <c:v>344</c:v>
                </c:pt>
                <c:pt idx="2058">
                  <c:v>297</c:v>
                </c:pt>
                <c:pt idx="2059">
                  <c:v>883</c:v>
                </c:pt>
                <c:pt idx="2060">
                  <c:v>828</c:v>
                </c:pt>
                <c:pt idx="2061">
                  <c:v>298</c:v>
                </c:pt>
                <c:pt idx="2062">
                  <c:v>799</c:v>
                </c:pt>
                <c:pt idx="2063">
                  <c:v>1057</c:v>
                </c:pt>
                <c:pt idx="2064">
                  <c:v>344</c:v>
                </c:pt>
                <c:pt idx="2065">
                  <c:v>981</c:v>
                </c:pt>
                <c:pt idx="2066">
                  <c:v>1125</c:v>
                </c:pt>
                <c:pt idx="2067">
                  <c:v>580</c:v>
                </c:pt>
                <c:pt idx="2068">
                  <c:v>603</c:v>
                </c:pt>
                <c:pt idx="2069">
                  <c:v>539</c:v>
                </c:pt>
                <c:pt idx="2070">
                  <c:v>297</c:v>
                </c:pt>
                <c:pt idx="2071">
                  <c:v>740</c:v>
                </c:pt>
                <c:pt idx="2072">
                  <c:v>755</c:v>
                </c:pt>
                <c:pt idx="2073">
                  <c:v>184</c:v>
                </c:pt>
                <c:pt idx="2074">
                  <c:v>1125</c:v>
                </c:pt>
                <c:pt idx="2075">
                  <c:v>318</c:v>
                </c:pt>
                <c:pt idx="2076">
                  <c:v>886</c:v>
                </c:pt>
                <c:pt idx="2077">
                  <c:v>434</c:v>
                </c:pt>
                <c:pt idx="2078">
                  <c:v>763</c:v>
                </c:pt>
                <c:pt idx="2079">
                  <c:v>903</c:v>
                </c:pt>
                <c:pt idx="2080">
                  <c:v>1577</c:v>
                </c:pt>
                <c:pt idx="2081">
                  <c:v>817</c:v>
                </c:pt>
                <c:pt idx="2082">
                  <c:v>1016</c:v>
                </c:pt>
                <c:pt idx="2083">
                  <c:v>1577</c:v>
                </c:pt>
                <c:pt idx="2084">
                  <c:v>603</c:v>
                </c:pt>
                <c:pt idx="2085">
                  <c:v>891</c:v>
                </c:pt>
                <c:pt idx="2086">
                  <c:v>978</c:v>
                </c:pt>
                <c:pt idx="2087">
                  <c:v>1577</c:v>
                </c:pt>
                <c:pt idx="2088">
                  <c:v>1577</c:v>
                </c:pt>
                <c:pt idx="2089">
                  <c:v>791</c:v>
                </c:pt>
                <c:pt idx="2090">
                  <c:v>1577</c:v>
                </c:pt>
                <c:pt idx="2091">
                  <c:v>722</c:v>
                </c:pt>
                <c:pt idx="2092">
                  <c:v>817</c:v>
                </c:pt>
                <c:pt idx="2093">
                  <c:v>506</c:v>
                </c:pt>
                <c:pt idx="2094">
                  <c:v>1103</c:v>
                </c:pt>
                <c:pt idx="2095">
                  <c:v>981</c:v>
                </c:pt>
                <c:pt idx="2096">
                  <c:v>978</c:v>
                </c:pt>
                <c:pt idx="2097">
                  <c:v>981</c:v>
                </c:pt>
                <c:pt idx="2098">
                  <c:v>722</c:v>
                </c:pt>
                <c:pt idx="2099">
                  <c:v>903</c:v>
                </c:pt>
                <c:pt idx="2100">
                  <c:v>799</c:v>
                </c:pt>
                <c:pt idx="2101">
                  <c:v>612</c:v>
                </c:pt>
                <c:pt idx="2102">
                  <c:v>755</c:v>
                </c:pt>
                <c:pt idx="2103">
                  <c:v>1158</c:v>
                </c:pt>
                <c:pt idx="2104">
                  <c:v>723</c:v>
                </c:pt>
                <c:pt idx="2105">
                  <c:v>506</c:v>
                </c:pt>
                <c:pt idx="2106">
                  <c:v>981</c:v>
                </c:pt>
                <c:pt idx="2107">
                  <c:v>640</c:v>
                </c:pt>
                <c:pt idx="2108">
                  <c:v>580</c:v>
                </c:pt>
                <c:pt idx="2109">
                  <c:v>791</c:v>
                </c:pt>
                <c:pt idx="2110">
                  <c:v>793</c:v>
                </c:pt>
                <c:pt idx="2111">
                  <c:v>828</c:v>
                </c:pt>
                <c:pt idx="2112">
                  <c:v>1057</c:v>
                </c:pt>
                <c:pt idx="2113">
                  <c:v>1158</c:v>
                </c:pt>
                <c:pt idx="2114">
                  <c:v>1397</c:v>
                </c:pt>
                <c:pt idx="2115">
                  <c:v>763</c:v>
                </c:pt>
                <c:pt idx="2116">
                  <c:v>891</c:v>
                </c:pt>
                <c:pt idx="2117">
                  <c:v>1057</c:v>
                </c:pt>
                <c:pt idx="2118">
                  <c:v>981</c:v>
                </c:pt>
                <c:pt idx="2119">
                  <c:v>235</c:v>
                </c:pt>
                <c:pt idx="2120">
                  <c:v>740</c:v>
                </c:pt>
                <c:pt idx="2121">
                  <c:v>706</c:v>
                </c:pt>
                <c:pt idx="2122">
                  <c:v>1125</c:v>
                </c:pt>
                <c:pt idx="2123">
                  <c:v>1158</c:v>
                </c:pt>
                <c:pt idx="2124">
                  <c:v>1057</c:v>
                </c:pt>
                <c:pt idx="2125">
                  <c:v>548</c:v>
                </c:pt>
                <c:pt idx="2126">
                  <c:v>981</c:v>
                </c:pt>
                <c:pt idx="2127">
                  <c:v>301</c:v>
                </c:pt>
                <c:pt idx="2128">
                  <c:v>404</c:v>
                </c:pt>
                <c:pt idx="2129">
                  <c:v>723</c:v>
                </c:pt>
                <c:pt idx="2130">
                  <c:v>1057</c:v>
                </c:pt>
                <c:pt idx="2131">
                  <c:v>328</c:v>
                </c:pt>
                <c:pt idx="2132">
                  <c:v>453</c:v>
                </c:pt>
                <c:pt idx="2133">
                  <c:v>301</c:v>
                </c:pt>
                <c:pt idx="2134">
                  <c:v>763</c:v>
                </c:pt>
                <c:pt idx="2135">
                  <c:v>372</c:v>
                </c:pt>
                <c:pt idx="2136">
                  <c:v>742</c:v>
                </c:pt>
                <c:pt idx="2137">
                  <c:v>344</c:v>
                </c:pt>
                <c:pt idx="2138">
                  <c:v>891</c:v>
                </c:pt>
                <c:pt idx="2139">
                  <c:v>404</c:v>
                </c:pt>
                <c:pt idx="2140">
                  <c:v>1158</c:v>
                </c:pt>
                <c:pt idx="2141">
                  <c:v>313</c:v>
                </c:pt>
                <c:pt idx="2142">
                  <c:v>580</c:v>
                </c:pt>
                <c:pt idx="2143">
                  <c:v>297</c:v>
                </c:pt>
                <c:pt idx="2144">
                  <c:v>793</c:v>
                </c:pt>
                <c:pt idx="2145">
                  <c:v>981</c:v>
                </c:pt>
                <c:pt idx="2146">
                  <c:v>548</c:v>
                </c:pt>
                <c:pt idx="2147">
                  <c:v>500</c:v>
                </c:pt>
                <c:pt idx="2148">
                  <c:v>903</c:v>
                </c:pt>
                <c:pt idx="2149">
                  <c:v>1577</c:v>
                </c:pt>
                <c:pt idx="2150">
                  <c:v>740</c:v>
                </c:pt>
                <c:pt idx="2151">
                  <c:v>239</c:v>
                </c:pt>
                <c:pt idx="2152">
                  <c:v>293</c:v>
                </c:pt>
                <c:pt idx="2153">
                  <c:v>1155</c:v>
                </c:pt>
                <c:pt idx="2154">
                  <c:v>791</c:v>
                </c:pt>
              </c:numCache>
            </c:numRef>
          </c:yVal>
          <c:smooth val="0"/>
          <c:extLst>
            <c:ext xmlns:c16="http://schemas.microsoft.com/office/drawing/2014/chart" uri="{C3380CC4-5D6E-409C-BE32-E72D297353CC}">
              <c16:uniqueId val="{00000000-262E-4AE3-8E12-53EB570343C6}"/>
            </c:ext>
          </c:extLst>
        </c:ser>
        <c:dLbls>
          <c:showLegendKey val="0"/>
          <c:showVal val="0"/>
          <c:showCatName val="0"/>
          <c:showSerName val="0"/>
          <c:showPercent val="0"/>
          <c:showBubbleSize val="0"/>
        </c:dLbls>
        <c:axId val="35258831"/>
        <c:axId val="35249711"/>
      </c:scatterChart>
      <c:valAx>
        <c:axId val="352588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UnitsSold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9711"/>
        <c:crosses val="autoZero"/>
        <c:crossBetween val="midCat"/>
      </c:valAx>
      <c:valAx>
        <c:axId val="35249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5883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Analysis.xlsx]Q13!PivotTable1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Product Price by Country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'Q13'!$J$3</c:f>
              <c:strCache>
                <c:ptCount val="1"/>
                <c:pt idx="0">
                  <c:v>Total</c:v>
                </c:pt>
              </c:strCache>
            </c:strRef>
          </c:tx>
          <c:spPr>
            <a:solidFill>
              <a:schemeClr val="accent1"/>
            </a:solidFill>
            <a:ln>
              <a:noFill/>
            </a:ln>
            <a:effectLst/>
          </c:spPr>
          <c:invertIfNegative val="0"/>
          <c:cat>
            <c:strRef>
              <c:f>'Q13'!$I$4:$I$21</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'Q13'!$J$4:$J$21</c:f>
              <c:numCache>
                <c:formatCode>General</c:formatCode>
                <c:ptCount val="17"/>
                <c:pt idx="0">
                  <c:v>33.831249999999997</c:v>
                </c:pt>
                <c:pt idx="1">
                  <c:v>4.5</c:v>
                </c:pt>
                <c:pt idx="2">
                  <c:v>27.3125</c:v>
                </c:pt>
                <c:pt idx="3">
                  <c:v>10.75</c:v>
                </c:pt>
                <c:pt idx="4">
                  <c:v>18.083333333333332</c:v>
                </c:pt>
                <c:pt idx="5">
                  <c:v>76.75</c:v>
                </c:pt>
                <c:pt idx="6">
                  <c:v>37.601111111111109</c:v>
                </c:pt>
                <c:pt idx="7">
                  <c:v>27.360000000000003</c:v>
                </c:pt>
                <c:pt idx="8">
                  <c:v>30.458333333333332</c:v>
                </c:pt>
                <c:pt idx="9">
                  <c:v>11.125</c:v>
                </c:pt>
                <c:pt idx="10">
                  <c:v>20</c:v>
                </c:pt>
                <c:pt idx="11">
                  <c:v>26.483333333333334</c:v>
                </c:pt>
                <c:pt idx="12">
                  <c:v>29.5</c:v>
                </c:pt>
                <c:pt idx="13">
                  <c:v>20</c:v>
                </c:pt>
                <c:pt idx="14">
                  <c:v>15</c:v>
                </c:pt>
                <c:pt idx="15">
                  <c:v>22.814285714285713</c:v>
                </c:pt>
                <c:pt idx="16">
                  <c:v>20.870833333333334</c:v>
                </c:pt>
              </c:numCache>
            </c:numRef>
          </c:val>
          <c:extLst>
            <c:ext xmlns:c16="http://schemas.microsoft.com/office/drawing/2014/chart" uri="{C3380CC4-5D6E-409C-BE32-E72D297353CC}">
              <c16:uniqueId val="{00000000-B9F8-4D2A-B700-4D50B1706710}"/>
            </c:ext>
          </c:extLst>
        </c:ser>
        <c:dLbls>
          <c:showLegendKey val="0"/>
          <c:showVal val="0"/>
          <c:showCatName val="0"/>
          <c:showSerName val="0"/>
          <c:showPercent val="0"/>
          <c:showBubbleSize val="0"/>
        </c:dLbls>
        <c:gapWidth val="219"/>
        <c:overlap val="-27"/>
        <c:axId val="1248236031"/>
        <c:axId val="1248234591"/>
      </c:barChart>
      <c:catAx>
        <c:axId val="124823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234591"/>
        <c:crosses val="autoZero"/>
        <c:auto val="1"/>
        <c:lblAlgn val="ctr"/>
        <c:lblOffset val="100"/>
        <c:noMultiLvlLbl val="0"/>
      </c:catAx>
      <c:valAx>
        <c:axId val="1248234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23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Analysis.xlsx]Q14!PivotTable2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'Q14'!$I$4:$I$5</c:f>
              <c:strCache>
                <c:ptCount val="1"/>
                <c:pt idx="0">
                  <c:v>Aux joyeux ecclésiastiques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'Q14'!$I$6:$I$14</c:f>
              <c:numCache>
                <c:formatCode>General</c:formatCode>
                <c:ptCount val="8"/>
                <c:pt idx="0">
                  <c:v>77</c:v>
                </c:pt>
              </c:numCache>
            </c:numRef>
          </c:val>
          <c:extLst>
            <c:ext xmlns:c16="http://schemas.microsoft.com/office/drawing/2014/chart" uri="{C3380CC4-5D6E-409C-BE32-E72D297353CC}">
              <c16:uniqueId val="{00000000-1437-4E1A-A527-DC26FBA51A5B}"/>
            </c:ext>
          </c:extLst>
        </c:ser>
        <c:ser>
          <c:idx val="1"/>
          <c:order val="1"/>
          <c:tx>
            <c:strRef>
              <c:f>'Q14'!$J$4:$J$5</c:f>
              <c:strCache>
                <c:ptCount val="1"/>
                <c:pt idx="0">
                  <c:v>Bigfoot Breweries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'Q14'!$J$6:$J$14</c:f>
              <c:numCache>
                <c:formatCode>General</c:formatCode>
                <c:ptCount val="8"/>
                <c:pt idx="0">
                  <c:v>136</c:v>
                </c:pt>
              </c:numCache>
            </c:numRef>
          </c:val>
          <c:extLst>
            <c:ext xmlns:c16="http://schemas.microsoft.com/office/drawing/2014/chart" uri="{C3380CC4-5D6E-409C-BE32-E72D297353CC}">
              <c16:uniqueId val="{00000001-1437-4E1A-A527-DC26FBA51A5B}"/>
            </c:ext>
          </c:extLst>
        </c:ser>
        <c:ser>
          <c:idx val="2"/>
          <c:order val="2"/>
          <c:tx>
            <c:strRef>
              <c:f>'Q14'!$K$4:$K$5</c:f>
              <c:strCache>
                <c:ptCount val="1"/>
                <c:pt idx="0">
                  <c:v>Cooperativa de Quesos 'Las Cabras'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'Q14'!$K$6:$K$14</c:f>
              <c:numCache>
                <c:formatCode>General</c:formatCode>
                <c:ptCount val="8"/>
                <c:pt idx="3">
                  <c:v>23</c:v>
                </c:pt>
              </c:numCache>
            </c:numRef>
          </c:val>
          <c:extLst>
            <c:ext xmlns:c16="http://schemas.microsoft.com/office/drawing/2014/chart" uri="{C3380CC4-5D6E-409C-BE32-E72D297353CC}">
              <c16:uniqueId val="{00000002-1437-4E1A-A527-DC26FBA51A5B}"/>
            </c:ext>
          </c:extLst>
        </c:ser>
        <c:ser>
          <c:idx val="3"/>
          <c:order val="3"/>
          <c:tx>
            <c:strRef>
              <c:f>'Q14'!$L$4:$L$5</c:f>
              <c:strCache>
                <c:ptCount val="1"/>
                <c:pt idx="0">
                  <c:v>Escargots Nouveaux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'Q14'!$L$6:$L$14</c:f>
              <c:numCache>
                <c:formatCode>General</c:formatCode>
                <c:ptCount val="8"/>
                <c:pt idx="7">
                  <c:v>58</c:v>
                </c:pt>
              </c:numCache>
            </c:numRef>
          </c:val>
          <c:extLst>
            <c:ext xmlns:c16="http://schemas.microsoft.com/office/drawing/2014/chart" uri="{C3380CC4-5D6E-409C-BE32-E72D297353CC}">
              <c16:uniqueId val="{00000003-1437-4E1A-A527-DC26FBA51A5B}"/>
            </c:ext>
          </c:extLst>
        </c:ser>
        <c:ser>
          <c:idx val="4"/>
          <c:order val="4"/>
          <c:tx>
            <c:strRef>
              <c:f>'Q14'!$M$4:$M$5</c:f>
              <c:strCache>
                <c:ptCount val="1"/>
                <c:pt idx="0">
                  <c:v>Exotic Liquids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'Q14'!$M$6:$M$14</c:f>
              <c:numCache>
                <c:formatCode>General</c:formatCode>
                <c:ptCount val="8"/>
                <c:pt idx="0">
                  <c:v>3</c:v>
                </c:pt>
                <c:pt idx="1">
                  <c:v>3</c:v>
                </c:pt>
              </c:numCache>
            </c:numRef>
          </c:val>
          <c:extLst>
            <c:ext xmlns:c16="http://schemas.microsoft.com/office/drawing/2014/chart" uri="{C3380CC4-5D6E-409C-BE32-E72D297353CC}">
              <c16:uniqueId val="{00000004-1437-4E1A-A527-DC26FBA51A5B}"/>
            </c:ext>
          </c:extLst>
        </c:ser>
        <c:ser>
          <c:idx val="5"/>
          <c:order val="5"/>
          <c:tx>
            <c:strRef>
              <c:f>'Q14'!$N$4:$N$5</c:f>
              <c:strCache>
                <c:ptCount val="1"/>
                <c:pt idx="0">
                  <c:v>Forêts d'érables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'Q14'!$N$6:$N$14</c:f>
              <c:numCache>
                <c:formatCode>General</c:formatCode>
                <c:ptCount val="8"/>
                <c:pt idx="1">
                  <c:v>61</c:v>
                </c:pt>
                <c:pt idx="2">
                  <c:v>62</c:v>
                </c:pt>
              </c:numCache>
            </c:numRef>
          </c:val>
          <c:extLst>
            <c:ext xmlns:c16="http://schemas.microsoft.com/office/drawing/2014/chart" uri="{C3380CC4-5D6E-409C-BE32-E72D297353CC}">
              <c16:uniqueId val="{00000005-1437-4E1A-A527-DC26FBA51A5B}"/>
            </c:ext>
          </c:extLst>
        </c:ser>
        <c:ser>
          <c:idx val="6"/>
          <c:order val="6"/>
          <c:tx>
            <c:strRef>
              <c:f>'Q14'!$O$4:$O$5</c:f>
              <c:strCache>
                <c:ptCount val="1"/>
                <c:pt idx="0">
                  <c:v>Formaggi Fortini s.r.l.</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'Q14'!$O$6:$O$14</c:f>
              <c:numCache>
                <c:formatCode>General</c:formatCode>
                <c:ptCount val="8"/>
                <c:pt idx="3">
                  <c:v>135</c:v>
                </c:pt>
              </c:numCache>
            </c:numRef>
          </c:val>
          <c:extLst>
            <c:ext xmlns:c16="http://schemas.microsoft.com/office/drawing/2014/chart" uri="{C3380CC4-5D6E-409C-BE32-E72D297353CC}">
              <c16:uniqueId val="{00000006-1437-4E1A-A527-DC26FBA51A5B}"/>
            </c:ext>
          </c:extLst>
        </c:ser>
        <c:ser>
          <c:idx val="7"/>
          <c:order val="7"/>
          <c:tx>
            <c:strRef>
              <c:f>'Q14'!$P$4:$P$5</c:f>
              <c:strCache>
                <c:ptCount val="1"/>
                <c:pt idx="0">
                  <c:v>Gai pâturage</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'Q14'!$P$6:$P$14</c:f>
              <c:numCache>
                <c:formatCode>General</c:formatCode>
                <c:ptCount val="8"/>
                <c:pt idx="3">
                  <c:v>119</c:v>
                </c:pt>
              </c:numCache>
            </c:numRef>
          </c:val>
          <c:extLst>
            <c:ext xmlns:c16="http://schemas.microsoft.com/office/drawing/2014/chart" uri="{C3380CC4-5D6E-409C-BE32-E72D297353CC}">
              <c16:uniqueId val="{00000007-1437-4E1A-A527-DC26FBA51A5B}"/>
            </c:ext>
          </c:extLst>
        </c:ser>
        <c:ser>
          <c:idx val="8"/>
          <c:order val="8"/>
          <c:tx>
            <c:strRef>
              <c:f>'Q14'!$Q$4:$Q$5</c:f>
              <c:strCache>
                <c:ptCount val="1"/>
                <c:pt idx="0">
                  <c:v>G'day, Mate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'Q14'!$Q$6:$Q$14</c:f>
              <c:numCache>
                <c:formatCode>General</c:formatCode>
                <c:ptCount val="8"/>
                <c:pt idx="4">
                  <c:v>52</c:v>
                </c:pt>
                <c:pt idx="5">
                  <c:v>53</c:v>
                </c:pt>
                <c:pt idx="6">
                  <c:v>51</c:v>
                </c:pt>
              </c:numCache>
            </c:numRef>
          </c:val>
          <c:extLst>
            <c:ext xmlns:c16="http://schemas.microsoft.com/office/drawing/2014/chart" uri="{C3380CC4-5D6E-409C-BE32-E72D297353CC}">
              <c16:uniqueId val="{00000008-1437-4E1A-A527-DC26FBA51A5B}"/>
            </c:ext>
          </c:extLst>
        </c:ser>
        <c:ser>
          <c:idx val="9"/>
          <c:order val="9"/>
          <c:tx>
            <c:strRef>
              <c:f>'Q14'!$R$4:$R$5</c:f>
              <c:strCache>
                <c:ptCount val="1"/>
                <c:pt idx="0">
                  <c:v>Grandma Kelly's Homestead</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'Q14'!$R$6:$R$14</c:f>
              <c:numCache>
                <c:formatCode>General</c:formatCode>
                <c:ptCount val="8"/>
                <c:pt idx="1">
                  <c:v>14</c:v>
                </c:pt>
                <c:pt idx="6">
                  <c:v>7</c:v>
                </c:pt>
              </c:numCache>
            </c:numRef>
          </c:val>
          <c:extLst>
            <c:ext xmlns:c16="http://schemas.microsoft.com/office/drawing/2014/chart" uri="{C3380CC4-5D6E-409C-BE32-E72D297353CC}">
              <c16:uniqueId val="{00000009-1437-4E1A-A527-DC26FBA51A5B}"/>
            </c:ext>
          </c:extLst>
        </c:ser>
        <c:ser>
          <c:idx val="10"/>
          <c:order val="10"/>
          <c:tx>
            <c:strRef>
              <c:f>'Q14'!$S$4:$S$5</c:f>
              <c:strCache>
                <c:ptCount val="1"/>
                <c:pt idx="0">
                  <c:v>Heli Süßwaren GmbH &amp; Co. KG</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'Q14'!$S$6:$S$14</c:f>
              <c:numCache>
                <c:formatCode>General</c:formatCode>
                <c:ptCount val="8"/>
                <c:pt idx="2">
                  <c:v>78</c:v>
                </c:pt>
              </c:numCache>
            </c:numRef>
          </c:val>
          <c:extLst>
            <c:ext xmlns:c16="http://schemas.microsoft.com/office/drawing/2014/chart" uri="{C3380CC4-5D6E-409C-BE32-E72D297353CC}">
              <c16:uniqueId val="{0000000A-1437-4E1A-A527-DC26FBA51A5B}"/>
            </c:ext>
          </c:extLst>
        </c:ser>
        <c:ser>
          <c:idx val="11"/>
          <c:order val="11"/>
          <c:tx>
            <c:strRef>
              <c:f>'Q14'!$T$4:$T$5</c:f>
              <c:strCache>
                <c:ptCount val="1"/>
                <c:pt idx="0">
                  <c:v>Karkki Oy</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'Q14'!$T$6:$T$14</c:f>
              <c:numCache>
                <c:formatCode>General</c:formatCode>
                <c:ptCount val="8"/>
                <c:pt idx="0">
                  <c:v>76</c:v>
                </c:pt>
                <c:pt idx="2">
                  <c:v>99</c:v>
                </c:pt>
              </c:numCache>
            </c:numRef>
          </c:val>
          <c:extLst>
            <c:ext xmlns:c16="http://schemas.microsoft.com/office/drawing/2014/chart" uri="{C3380CC4-5D6E-409C-BE32-E72D297353CC}">
              <c16:uniqueId val="{0000000B-1437-4E1A-A527-DC26FBA51A5B}"/>
            </c:ext>
          </c:extLst>
        </c:ser>
        <c:ser>
          <c:idx val="12"/>
          <c:order val="12"/>
          <c:tx>
            <c:strRef>
              <c:f>'Q14'!$U$4:$U$5</c:f>
              <c:strCache>
                <c:ptCount val="1"/>
                <c:pt idx="0">
                  <c:v>Leka Trading</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'Q14'!$U$6:$U$14</c:f>
              <c:numCache>
                <c:formatCode>General</c:formatCode>
                <c:ptCount val="8"/>
                <c:pt idx="0">
                  <c:v>43</c:v>
                </c:pt>
                <c:pt idx="1">
                  <c:v>44</c:v>
                </c:pt>
                <c:pt idx="4">
                  <c:v>42</c:v>
                </c:pt>
              </c:numCache>
            </c:numRef>
          </c:val>
          <c:extLst>
            <c:ext xmlns:c16="http://schemas.microsoft.com/office/drawing/2014/chart" uri="{C3380CC4-5D6E-409C-BE32-E72D297353CC}">
              <c16:uniqueId val="{0000000C-1437-4E1A-A527-DC26FBA51A5B}"/>
            </c:ext>
          </c:extLst>
        </c:ser>
        <c:ser>
          <c:idx val="13"/>
          <c:order val="13"/>
          <c:tx>
            <c:strRef>
              <c:f>'Q14'!$V$4:$V$5</c:f>
              <c:strCache>
                <c:ptCount val="1"/>
                <c:pt idx="0">
                  <c:v>Lyngbysild</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'Q14'!$V$6:$V$14</c:f>
              <c:numCache>
                <c:formatCode>General</c:formatCode>
                <c:ptCount val="8"/>
                <c:pt idx="7">
                  <c:v>91</c:v>
                </c:pt>
              </c:numCache>
            </c:numRef>
          </c:val>
          <c:extLst>
            <c:ext xmlns:c16="http://schemas.microsoft.com/office/drawing/2014/chart" uri="{C3380CC4-5D6E-409C-BE32-E72D297353CC}">
              <c16:uniqueId val="{0000000D-1437-4E1A-A527-DC26FBA51A5B}"/>
            </c:ext>
          </c:extLst>
        </c:ser>
        <c:ser>
          <c:idx val="14"/>
          <c:order val="14"/>
          <c:tx>
            <c:strRef>
              <c:f>'Q14'!$W$4:$W$5</c:f>
              <c:strCache>
                <c:ptCount val="1"/>
                <c:pt idx="0">
                  <c:v>Ma Maison</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'Q14'!$W$6:$W$14</c:f>
              <c:numCache>
                <c:formatCode>General</c:formatCode>
                <c:ptCount val="8"/>
                <c:pt idx="5">
                  <c:v>109</c:v>
                </c:pt>
              </c:numCache>
            </c:numRef>
          </c:val>
          <c:extLst>
            <c:ext xmlns:c16="http://schemas.microsoft.com/office/drawing/2014/chart" uri="{C3380CC4-5D6E-409C-BE32-E72D297353CC}">
              <c16:uniqueId val="{0000000E-1437-4E1A-A527-DC26FBA51A5B}"/>
            </c:ext>
          </c:extLst>
        </c:ser>
        <c:ser>
          <c:idx val="15"/>
          <c:order val="15"/>
          <c:tx>
            <c:strRef>
              <c:f>'Q14'!$X$4:$X$5</c:f>
              <c:strCache>
                <c:ptCount val="1"/>
                <c:pt idx="0">
                  <c:v>Mayumi's</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'Q14'!$X$6:$X$14</c:f>
              <c:numCache>
                <c:formatCode>General</c:formatCode>
                <c:ptCount val="8"/>
                <c:pt idx="1">
                  <c:v>15</c:v>
                </c:pt>
                <c:pt idx="6">
                  <c:v>14</c:v>
                </c:pt>
                <c:pt idx="7">
                  <c:v>13</c:v>
                </c:pt>
              </c:numCache>
            </c:numRef>
          </c:val>
          <c:extLst>
            <c:ext xmlns:c16="http://schemas.microsoft.com/office/drawing/2014/chart" uri="{C3380CC4-5D6E-409C-BE32-E72D297353CC}">
              <c16:uniqueId val="{0000000F-1437-4E1A-A527-DC26FBA51A5B}"/>
            </c:ext>
          </c:extLst>
        </c:ser>
        <c:ser>
          <c:idx val="16"/>
          <c:order val="16"/>
          <c:tx>
            <c:strRef>
              <c:f>'Q14'!$Y$4:$Y$5</c:f>
              <c:strCache>
                <c:ptCount val="1"/>
                <c:pt idx="0">
                  <c:v>New England Seafood Cannery</c:v>
                </c:pt>
              </c:strCache>
            </c:strRef>
          </c:tx>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'Q14'!$Y$6:$Y$14</c:f>
              <c:numCache>
                <c:formatCode>General</c:formatCode>
                <c:ptCount val="8"/>
                <c:pt idx="7">
                  <c:v>81</c:v>
                </c:pt>
              </c:numCache>
            </c:numRef>
          </c:val>
          <c:extLst>
            <c:ext xmlns:c16="http://schemas.microsoft.com/office/drawing/2014/chart" uri="{C3380CC4-5D6E-409C-BE32-E72D297353CC}">
              <c16:uniqueId val="{00000010-1437-4E1A-A527-DC26FBA51A5B}"/>
            </c:ext>
          </c:extLst>
        </c:ser>
        <c:ser>
          <c:idx val="17"/>
          <c:order val="17"/>
          <c:tx>
            <c:strRef>
              <c:f>'Q14'!$Z$4:$Z$5</c:f>
              <c:strCache>
                <c:ptCount val="1"/>
                <c:pt idx="0">
                  <c:v>New Orleans Cajun Delights</c:v>
                </c:pt>
              </c:strCache>
            </c:strRef>
          </c:tx>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'Q14'!$Z$6:$Z$14</c:f>
              <c:numCache>
                <c:formatCode>General</c:formatCode>
                <c:ptCount val="8"/>
                <c:pt idx="1">
                  <c:v>140</c:v>
                </c:pt>
              </c:numCache>
            </c:numRef>
          </c:val>
          <c:extLst>
            <c:ext xmlns:c16="http://schemas.microsoft.com/office/drawing/2014/chart" uri="{C3380CC4-5D6E-409C-BE32-E72D297353CC}">
              <c16:uniqueId val="{00000011-1437-4E1A-A527-DC26FBA51A5B}"/>
            </c:ext>
          </c:extLst>
        </c:ser>
        <c:ser>
          <c:idx val="18"/>
          <c:order val="18"/>
          <c:tx>
            <c:strRef>
              <c:f>'Q14'!$AA$4:$AA$5</c:f>
              <c:strCache>
                <c:ptCount val="1"/>
                <c:pt idx="0">
                  <c:v>Nord-Ost-Fisch Handelsgesellschaft mbH</c:v>
                </c:pt>
              </c:strCache>
            </c:strRef>
          </c:tx>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'Q14'!$AA$6:$AA$14</c:f>
              <c:numCache>
                <c:formatCode>General</c:formatCode>
                <c:ptCount val="8"/>
                <c:pt idx="7">
                  <c:v>30</c:v>
                </c:pt>
              </c:numCache>
            </c:numRef>
          </c:val>
          <c:extLst>
            <c:ext xmlns:c16="http://schemas.microsoft.com/office/drawing/2014/chart" uri="{C3380CC4-5D6E-409C-BE32-E72D297353CC}">
              <c16:uniqueId val="{00000012-1437-4E1A-A527-DC26FBA51A5B}"/>
            </c:ext>
          </c:extLst>
        </c:ser>
        <c:ser>
          <c:idx val="19"/>
          <c:order val="19"/>
          <c:tx>
            <c:strRef>
              <c:f>'Q14'!$AB$4:$AB$5</c:f>
              <c:strCache>
                <c:ptCount val="1"/>
                <c:pt idx="0">
                  <c:v>Norske Meierier</c:v>
                </c:pt>
              </c:strCache>
            </c:strRef>
          </c:tx>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'Q14'!$AB$6:$AB$14</c:f>
              <c:numCache>
                <c:formatCode>General</c:formatCode>
                <c:ptCount val="8"/>
                <c:pt idx="3">
                  <c:v>173</c:v>
                </c:pt>
              </c:numCache>
            </c:numRef>
          </c:val>
          <c:extLst>
            <c:ext xmlns:c16="http://schemas.microsoft.com/office/drawing/2014/chart" uri="{C3380CC4-5D6E-409C-BE32-E72D297353CC}">
              <c16:uniqueId val="{00000013-1437-4E1A-A527-DC26FBA51A5B}"/>
            </c:ext>
          </c:extLst>
        </c:ser>
        <c:ser>
          <c:idx val="20"/>
          <c:order val="20"/>
          <c:tx>
            <c:strRef>
              <c:f>'Q14'!$AC$4:$AC$5</c:f>
              <c:strCache>
                <c:ptCount val="1"/>
                <c:pt idx="0">
                  <c:v>Pasta Buttini s.r.l.</c:v>
                </c:pt>
              </c:strCache>
            </c:strRef>
          </c:tx>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'Q14'!$AC$6:$AC$14</c:f>
              <c:numCache>
                <c:formatCode>General</c:formatCode>
                <c:ptCount val="8"/>
                <c:pt idx="4">
                  <c:v>113</c:v>
                </c:pt>
              </c:numCache>
            </c:numRef>
          </c:val>
          <c:extLst>
            <c:ext xmlns:c16="http://schemas.microsoft.com/office/drawing/2014/chart" uri="{C3380CC4-5D6E-409C-BE32-E72D297353CC}">
              <c16:uniqueId val="{00000014-1437-4E1A-A527-DC26FBA51A5B}"/>
            </c:ext>
          </c:extLst>
        </c:ser>
        <c:ser>
          <c:idx val="21"/>
          <c:order val="21"/>
          <c:tx>
            <c:strRef>
              <c:f>'Q14'!$AD$4:$AD$5</c:f>
              <c:strCache>
                <c:ptCount val="1"/>
                <c:pt idx="0">
                  <c:v>Pavlova, Ltd.</c:v>
                </c:pt>
              </c:strCache>
            </c:strRef>
          </c:tx>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'Q14'!$AD$6:$AD$14</c:f>
              <c:numCache>
                <c:formatCode>General</c:formatCode>
                <c:ptCount val="8"/>
                <c:pt idx="0">
                  <c:v>70</c:v>
                </c:pt>
                <c:pt idx="1">
                  <c:v>63</c:v>
                </c:pt>
                <c:pt idx="2">
                  <c:v>16</c:v>
                </c:pt>
                <c:pt idx="5">
                  <c:v>17</c:v>
                </c:pt>
                <c:pt idx="7">
                  <c:v>18</c:v>
                </c:pt>
              </c:numCache>
            </c:numRef>
          </c:val>
          <c:extLst>
            <c:ext xmlns:c16="http://schemas.microsoft.com/office/drawing/2014/chart" uri="{C3380CC4-5D6E-409C-BE32-E72D297353CC}">
              <c16:uniqueId val="{00000015-1437-4E1A-A527-DC26FBA51A5B}"/>
            </c:ext>
          </c:extLst>
        </c:ser>
        <c:ser>
          <c:idx val="22"/>
          <c:order val="22"/>
          <c:tx>
            <c:strRef>
              <c:f>'Q14'!$AE$4:$AE$5</c:f>
              <c:strCache>
                <c:ptCount val="1"/>
                <c:pt idx="0">
                  <c:v>PB Knäckebröd AB</c:v>
                </c:pt>
              </c:strCache>
            </c:strRef>
          </c:tx>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'Q14'!$AE$6:$AE$14</c:f>
              <c:numCache>
                <c:formatCode>General</c:formatCode>
                <c:ptCount val="8"/>
                <c:pt idx="4">
                  <c:v>45</c:v>
                </c:pt>
              </c:numCache>
            </c:numRef>
          </c:val>
          <c:extLst>
            <c:ext xmlns:c16="http://schemas.microsoft.com/office/drawing/2014/chart" uri="{C3380CC4-5D6E-409C-BE32-E72D297353CC}">
              <c16:uniqueId val="{00000016-1437-4E1A-A527-DC26FBA51A5B}"/>
            </c:ext>
          </c:extLst>
        </c:ser>
        <c:ser>
          <c:idx val="23"/>
          <c:order val="23"/>
          <c:tx>
            <c:strRef>
              <c:f>'Q14'!$AF$4:$AF$5</c:f>
              <c:strCache>
                <c:ptCount val="1"/>
                <c:pt idx="0">
                  <c:v>Plutzer Lebensmittelgroßmärkte AG</c:v>
                </c:pt>
              </c:strCache>
            </c:strRef>
          </c:tx>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'Q14'!$AF$6:$AF$14</c:f>
              <c:numCache>
                <c:formatCode>General</c:formatCode>
                <c:ptCount val="8"/>
                <c:pt idx="0">
                  <c:v>75</c:v>
                </c:pt>
                <c:pt idx="1">
                  <c:v>77</c:v>
                </c:pt>
                <c:pt idx="4">
                  <c:v>64</c:v>
                </c:pt>
                <c:pt idx="5">
                  <c:v>29</c:v>
                </c:pt>
                <c:pt idx="6">
                  <c:v>28</c:v>
                </c:pt>
              </c:numCache>
            </c:numRef>
          </c:val>
          <c:extLst>
            <c:ext xmlns:c16="http://schemas.microsoft.com/office/drawing/2014/chart" uri="{C3380CC4-5D6E-409C-BE32-E72D297353CC}">
              <c16:uniqueId val="{00000017-1437-4E1A-A527-DC26FBA51A5B}"/>
            </c:ext>
          </c:extLst>
        </c:ser>
        <c:ser>
          <c:idx val="24"/>
          <c:order val="24"/>
          <c:tx>
            <c:strRef>
              <c:f>'Q14'!$AG$4:$AG$5</c:f>
              <c:strCache>
                <c:ptCount val="1"/>
                <c:pt idx="0">
                  <c:v>Refrescos Americanas LTDA</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'Q14'!$AG$6:$AG$14</c:f>
              <c:numCache>
                <c:formatCode>General</c:formatCode>
                <c:ptCount val="8"/>
                <c:pt idx="0">
                  <c:v>24</c:v>
                </c:pt>
              </c:numCache>
            </c:numRef>
          </c:val>
          <c:extLst>
            <c:ext xmlns:c16="http://schemas.microsoft.com/office/drawing/2014/chart" uri="{C3380CC4-5D6E-409C-BE32-E72D297353CC}">
              <c16:uniqueId val="{00000018-1437-4E1A-A527-DC26FBA51A5B}"/>
            </c:ext>
          </c:extLst>
        </c:ser>
        <c:ser>
          <c:idx val="25"/>
          <c:order val="25"/>
          <c:tx>
            <c:strRef>
              <c:f>'Q14'!$AH$4:$AH$5</c:f>
              <c:strCache>
                <c:ptCount val="1"/>
                <c:pt idx="0">
                  <c:v>Specialty Biscuits, Ltd.</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'Q14'!$AH$6:$AH$14</c:f>
              <c:numCache>
                <c:formatCode>General</c:formatCode>
                <c:ptCount val="8"/>
                <c:pt idx="2">
                  <c:v>128</c:v>
                </c:pt>
              </c:numCache>
            </c:numRef>
          </c:val>
          <c:extLst>
            <c:ext xmlns:c16="http://schemas.microsoft.com/office/drawing/2014/chart" uri="{C3380CC4-5D6E-409C-BE32-E72D297353CC}">
              <c16:uniqueId val="{00000019-1437-4E1A-A527-DC26FBA51A5B}"/>
            </c:ext>
          </c:extLst>
        </c:ser>
        <c:ser>
          <c:idx val="26"/>
          <c:order val="26"/>
          <c:tx>
            <c:strRef>
              <c:f>'Q14'!$AI$4:$AI$5</c:f>
              <c:strCache>
                <c:ptCount val="1"/>
                <c:pt idx="0">
                  <c:v>Svensk Sjöföda AB</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'Q14'!$AI$6:$AI$14</c:f>
              <c:numCache>
                <c:formatCode>General</c:formatCode>
                <c:ptCount val="8"/>
                <c:pt idx="7">
                  <c:v>146</c:v>
                </c:pt>
              </c:numCache>
            </c:numRef>
          </c:val>
          <c:extLst>
            <c:ext xmlns:c16="http://schemas.microsoft.com/office/drawing/2014/chart" uri="{C3380CC4-5D6E-409C-BE32-E72D297353CC}">
              <c16:uniqueId val="{0000001A-1437-4E1A-A527-DC26FBA51A5B}"/>
            </c:ext>
          </c:extLst>
        </c:ser>
        <c:ser>
          <c:idx val="27"/>
          <c:order val="27"/>
          <c:tx>
            <c:strRef>
              <c:f>'Q14'!$AJ$4:$AJ$5</c:f>
              <c:strCache>
                <c:ptCount val="1"/>
                <c:pt idx="0">
                  <c:v>Tokyo Traders</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'Q14'!$AJ$6:$AJ$14</c:f>
              <c:numCache>
                <c:formatCode>General</c:formatCode>
                <c:ptCount val="8"/>
                <c:pt idx="5">
                  <c:v>9</c:v>
                </c:pt>
                <c:pt idx="6">
                  <c:v>74</c:v>
                </c:pt>
                <c:pt idx="7">
                  <c:v>10</c:v>
                </c:pt>
              </c:numCache>
            </c:numRef>
          </c:val>
          <c:extLst>
            <c:ext xmlns:c16="http://schemas.microsoft.com/office/drawing/2014/chart" uri="{C3380CC4-5D6E-409C-BE32-E72D297353CC}">
              <c16:uniqueId val="{0000001B-1437-4E1A-A527-DC26FBA51A5B}"/>
            </c:ext>
          </c:extLst>
        </c:ser>
        <c:ser>
          <c:idx val="28"/>
          <c:order val="28"/>
          <c:tx>
            <c:strRef>
              <c:f>'Q14'!$AK$4:$AK$5</c:f>
              <c:strCache>
                <c:ptCount val="1"/>
                <c:pt idx="0">
                  <c:v>Zaanse Snoepfabriek</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'Q14'!$H$6:$H$14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'Q14'!$AK$6:$AK$14</c:f>
              <c:numCache>
                <c:formatCode>General</c:formatCode>
                <c:ptCount val="8"/>
                <c:pt idx="2">
                  <c:v>95</c:v>
                </c:pt>
              </c:numCache>
            </c:numRef>
          </c:val>
          <c:extLst>
            <c:ext xmlns:c16="http://schemas.microsoft.com/office/drawing/2014/chart" uri="{C3380CC4-5D6E-409C-BE32-E72D297353CC}">
              <c16:uniqueId val="{0000001C-1437-4E1A-A527-DC26FBA51A5B}"/>
            </c:ext>
          </c:extLst>
        </c:ser>
        <c:dLbls>
          <c:dLblPos val="ctr"/>
          <c:showLegendKey val="0"/>
          <c:showVal val="1"/>
          <c:showCatName val="0"/>
          <c:showSerName val="0"/>
          <c:showPercent val="0"/>
          <c:showBubbleSize val="0"/>
        </c:dLbls>
        <c:gapWidth val="150"/>
        <c:overlap val="100"/>
        <c:axId val="1377236831"/>
        <c:axId val="1377231551"/>
      </c:barChart>
      <c:catAx>
        <c:axId val="137723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231551"/>
        <c:crosses val="autoZero"/>
        <c:auto val="1"/>
        <c:lblAlgn val="ctr"/>
        <c:lblOffset val="100"/>
        <c:noMultiLvlLbl val="0"/>
      </c:catAx>
      <c:valAx>
        <c:axId val="1377231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23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Analysis.xlsx]Q15!PivotTable3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'Q15'!$L$4:$L$5</c:f>
              <c:strCache>
                <c:ptCount val="1"/>
                <c:pt idx="0">
                  <c:v>Beverages</c:v>
                </c:pt>
              </c:strCache>
            </c:strRef>
          </c:tx>
          <c:spPr>
            <a:solidFill>
              <a:schemeClr val="accent1"/>
            </a:solidFill>
            <a:ln>
              <a:noFill/>
            </a:ln>
            <a:effectLst/>
          </c:spPr>
          <c:invertIfNegative val="0"/>
          <c:cat>
            <c:strRef>
              <c:f>'Q15'!$K$6:$K$23</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'Q15'!$L$6:$L$23</c:f>
              <c:numCache>
                <c:formatCode>General</c:formatCode>
                <c:ptCount val="17"/>
                <c:pt idx="0">
                  <c:v>15</c:v>
                </c:pt>
                <c:pt idx="1">
                  <c:v>4.5</c:v>
                </c:pt>
                <c:pt idx="4">
                  <c:v>18</c:v>
                </c:pt>
                <c:pt idx="5">
                  <c:v>140.75</c:v>
                </c:pt>
                <c:pt idx="6">
                  <c:v>7.75</c:v>
                </c:pt>
                <c:pt idx="11">
                  <c:v>46</c:v>
                </c:pt>
                <c:pt idx="15">
                  <c:v>18.5</c:v>
                </c:pt>
                <c:pt idx="16">
                  <c:v>15.333333333333334</c:v>
                </c:pt>
              </c:numCache>
            </c:numRef>
          </c:val>
          <c:extLst>
            <c:ext xmlns:c16="http://schemas.microsoft.com/office/drawing/2014/chart" uri="{C3380CC4-5D6E-409C-BE32-E72D297353CC}">
              <c16:uniqueId val="{00000000-5B0E-49A9-91DB-B2D8A5B99D3E}"/>
            </c:ext>
          </c:extLst>
        </c:ser>
        <c:ser>
          <c:idx val="1"/>
          <c:order val="1"/>
          <c:tx>
            <c:strRef>
              <c:f>'Q15'!$M$4:$M$5</c:f>
              <c:strCache>
                <c:ptCount val="1"/>
                <c:pt idx="0">
                  <c:v>Condiments</c:v>
                </c:pt>
              </c:strCache>
            </c:strRef>
          </c:tx>
          <c:spPr>
            <a:solidFill>
              <a:schemeClr val="accent2"/>
            </a:solidFill>
            <a:ln>
              <a:noFill/>
            </a:ln>
            <a:effectLst/>
          </c:spPr>
          <c:invertIfNegative val="0"/>
          <c:cat>
            <c:strRef>
              <c:f>'Q15'!$K$6:$K$23</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'Q15'!$M$6:$M$23</c:f>
              <c:numCache>
                <c:formatCode>General</c:formatCode>
                <c:ptCount val="17"/>
                <c:pt idx="0">
                  <c:v>43.9</c:v>
                </c:pt>
                <c:pt idx="2">
                  <c:v>28.5</c:v>
                </c:pt>
                <c:pt idx="6">
                  <c:v>13</c:v>
                </c:pt>
                <c:pt idx="8">
                  <c:v>15.5</c:v>
                </c:pt>
                <c:pt idx="11">
                  <c:v>19.45</c:v>
                </c:pt>
                <c:pt idx="15">
                  <c:v>10</c:v>
                </c:pt>
                <c:pt idx="16">
                  <c:v>24.400000000000002</c:v>
                </c:pt>
              </c:numCache>
            </c:numRef>
          </c:val>
          <c:extLst>
            <c:ext xmlns:c16="http://schemas.microsoft.com/office/drawing/2014/chart" uri="{C3380CC4-5D6E-409C-BE32-E72D297353CC}">
              <c16:uniqueId val="{00000001-5B0E-49A9-91DB-B2D8A5B99D3E}"/>
            </c:ext>
          </c:extLst>
        </c:ser>
        <c:ser>
          <c:idx val="2"/>
          <c:order val="2"/>
          <c:tx>
            <c:strRef>
              <c:f>'Q15'!$N$4:$N$5</c:f>
              <c:strCache>
                <c:ptCount val="1"/>
                <c:pt idx="0">
                  <c:v>Confections</c:v>
                </c:pt>
              </c:strCache>
            </c:strRef>
          </c:tx>
          <c:spPr>
            <a:solidFill>
              <a:schemeClr val="accent3"/>
            </a:solidFill>
            <a:ln>
              <a:noFill/>
            </a:ln>
            <a:effectLst/>
          </c:spPr>
          <c:invertIfNegative val="0"/>
          <c:cat>
            <c:strRef>
              <c:f>'Q15'!$K$6:$K$23</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'Q15'!$N$6:$N$23</c:f>
              <c:numCache>
                <c:formatCode>General</c:formatCode>
                <c:ptCount val="17"/>
                <c:pt idx="0">
                  <c:v>17.45</c:v>
                </c:pt>
                <c:pt idx="2">
                  <c:v>49.3</c:v>
                </c:pt>
                <c:pt idx="4">
                  <c:v>18.125</c:v>
                </c:pt>
                <c:pt idx="6">
                  <c:v>29.709999999999997</c:v>
                </c:pt>
                <c:pt idx="9">
                  <c:v>11.125</c:v>
                </c:pt>
                <c:pt idx="15">
                  <c:v>28.175000000000001</c:v>
                </c:pt>
              </c:numCache>
            </c:numRef>
          </c:val>
          <c:extLst>
            <c:ext xmlns:c16="http://schemas.microsoft.com/office/drawing/2014/chart" uri="{C3380CC4-5D6E-409C-BE32-E72D297353CC}">
              <c16:uniqueId val="{00000002-5B0E-49A9-91DB-B2D8A5B99D3E}"/>
            </c:ext>
          </c:extLst>
        </c:ser>
        <c:ser>
          <c:idx val="3"/>
          <c:order val="3"/>
          <c:tx>
            <c:strRef>
              <c:f>'Q15'!$O$4:$O$5</c:f>
              <c:strCache>
                <c:ptCount val="1"/>
                <c:pt idx="0">
                  <c:v>Dairy Products</c:v>
                </c:pt>
              </c:strCache>
            </c:strRef>
          </c:tx>
          <c:spPr>
            <a:solidFill>
              <a:schemeClr val="accent4"/>
            </a:solidFill>
            <a:ln>
              <a:noFill/>
            </a:ln>
            <a:effectLst/>
          </c:spPr>
          <c:invertIfNegative val="0"/>
          <c:cat>
            <c:strRef>
              <c:f>'Q15'!$K$6:$K$23</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'Q15'!$O$6:$O$23</c:f>
              <c:numCache>
                <c:formatCode>General</c:formatCode>
                <c:ptCount val="17"/>
                <c:pt idx="5">
                  <c:v>44.5</c:v>
                </c:pt>
                <c:pt idx="7">
                  <c:v>26.433333333333334</c:v>
                </c:pt>
                <c:pt idx="10">
                  <c:v>20</c:v>
                </c:pt>
                <c:pt idx="12">
                  <c:v>29.5</c:v>
                </c:pt>
              </c:numCache>
            </c:numRef>
          </c:val>
          <c:extLst>
            <c:ext xmlns:c16="http://schemas.microsoft.com/office/drawing/2014/chart" uri="{C3380CC4-5D6E-409C-BE32-E72D297353CC}">
              <c16:uniqueId val="{00000003-5B0E-49A9-91DB-B2D8A5B99D3E}"/>
            </c:ext>
          </c:extLst>
        </c:ser>
        <c:ser>
          <c:idx val="4"/>
          <c:order val="4"/>
          <c:tx>
            <c:strRef>
              <c:f>'Q15'!$P$4:$P$5</c:f>
              <c:strCache>
                <c:ptCount val="1"/>
                <c:pt idx="0">
                  <c:v>Grains/Cereals</c:v>
                </c:pt>
              </c:strCache>
            </c:strRef>
          </c:tx>
          <c:spPr>
            <a:solidFill>
              <a:schemeClr val="accent5"/>
            </a:solidFill>
            <a:ln>
              <a:noFill/>
            </a:ln>
            <a:effectLst/>
          </c:spPr>
          <c:invertIfNegative val="0"/>
          <c:cat>
            <c:strRef>
              <c:f>'Q15'!$K$6:$K$23</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'Q15'!$P$6:$P$23</c:f>
              <c:numCache>
                <c:formatCode>General</c:formatCode>
                <c:ptCount val="17"/>
                <c:pt idx="0">
                  <c:v>7</c:v>
                </c:pt>
                <c:pt idx="6">
                  <c:v>33.25</c:v>
                </c:pt>
                <c:pt idx="7">
                  <c:v>28.75</c:v>
                </c:pt>
                <c:pt idx="11">
                  <c:v>14</c:v>
                </c:pt>
                <c:pt idx="14">
                  <c:v>15</c:v>
                </c:pt>
              </c:numCache>
            </c:numRef>
          </c:val>
          <c:extLst>
            <c:ext xmlns:c16="http://schemas.microsoft.com/office/drawing/2014/chart" uri="{C3380CC4-5D6E-409C-BE32-E72D297353CC}">
              <c16:uniqueId val="{00000004-5B0E-49A9-91DB-B2D8A5B99D3E}"/>
            </c:ext>
          </c:extLst>
        </c:ser>
        <c:ser>
          <c:idx val="5"/>
          <c:order val="5"/>
          <c:tx>
            <c:strRef>
              <c:f>'Q15'!$Q$4:$Q$5</c:f>
              <c:strCache>
                <c:ptCount val="1"/>
                <c:pt idx="0">
                  <c:v>Meat/Poultry</c:v>
                </c:pt>
              </c:strCache>
            </c:strRef>
          </c:tx>
          <c:spPr>
            <a:solidFill>
              <a:schemeClr val="accent6"/>
            </a:solidFill>
            <a:ln>
              <a:noFill/>
            </a:ln>
            <a:effectLst/>
          </c:spPr>
          <c:invertIfNegative val="0"/>
          <c:cat>
            <c:strRef>
              <c:f>'Q15'!$K$6:$K$23</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'Q15'!$Q$6:$Q$23</c:f>
              <c:numCache>
                <c:formatCode>General</c:formatCode>
                <c:ptCount val="17"/>
                <c:pt idx="0">
                  <c:v>35.9</c:v>
                </c:pt>
                <c:pt idx="2">
                  <c:v>15.725</c:v>
                </c:pt>
                <c:pt idx="6">
                  <c:v>123.79</c:v>
                </c:pt>
                <c:pt idx="8">
                  <c:v>97</c:v>
                </c:pt>
              </c:numCache>
            </c:numRef>
          </c:val>
          <c:extLst>
            <c:ext xmlns:c16="http://schemas.microsoft.com/office/drawing/2014/chart" uri="{C3380CC4-5D6E-409C-BE32-E72D297353CC}">
              <c16:uniqueId val="{00000005-5B0E-49A9-91DB-B2D8A5B99D3E}"/>
            </c:ext>
          </c:extLst>
        </c:ser>
        <c:ser>
          <c:idx val="6"/>
          <c:order val="6"/>
          <c:tx>
            <c:strRef>
              <c:f>'Q15'!$R$4:$R$5</c:f>
              <c:strCache>
                <c:ptCount val="1"/>
                <c:pt idx="0">
                  <c:v>Produce</c:v>
                </c:pt>
              </c:strCache>
            </c:strRef>
          </c:tx>
          <c:spPr>
            <a:solidFill>
              <a:schemeClr val="accent1">
                <a:lumMod val="60000"/>
              </a:schemeClr>
            </a:solidFill>
            <a:ln>
              <a:noFill/>
            </a:ln>
            <a:effectLst/>
          </c:spPr>
          <c:invertIfNegative val="0"/>
          <c:cat>
            <c:strRef>
              <c:f>'Q15'!$K$6:$K$23</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'Q15'!$R$6:$R$23</c:f>
              <c:numCache>
                <c:formatCode>General</c:formatCode>
                <c:ptCount val="17"/>
                <c:pt idx="0">
                  <c:v>53</c:v>
                </c:pt>
                <c:pt idx="6">
                  <c:v>45.6</c:v>
                </c:pt>
                <c:pt idx="8">
                  <c:v>16.625</c:v>
                </c:pt>
                <c:pt idx="16">
                  <c:v>30</c:v>
                </c:pt>
              </c:numCache>
            </c:numRef>
          </c:val>
          <c:extLst>
            <c:ext xmlns:c16="http://schemas.microsoft.com/office/drawing/2014/chart" uri="{C3380CC4-5D6E-409C-BE32-E72D297353CC}">
              <c16:uniqueId val="{00000006-5B0E-49A9-91DB-B2D8A5B99D3E}"/>
            </c:ext>
          </c:extLst>
        </c:ser>
        <c:ser>
          <c:idx val="7"/>
          <c:order val="7"/>
          <c:tx>
            <c:strRef>
              <c:f>'Q15'!$S$4:$S$5</c:f>
              <c:strCache>
                <c:ptCount val="1"/>
                <c:pt idx="0">
                  <c:v>Seafood</c:v>
                </c:pt>
              </c:strCache>
            </c:strRef>
          </c:tx>
          <c:spPr>
            <a:solidFill>
              <a:schemeClr val="accent2">
                <a:lumMod val="60000"/>
              </a:schemeClr>
            </a:solidFill>
            <a:ln>
              <a:noFill/>
            </a:ln>
            <a:effectLst/>
          </c:spPr>
          <c:invertIfNegative val="0"/>
          <c:cat>
            <c:strRef>
              <c:f>'Q15'!$K$6:$K$23</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'Q15'!$S$6:$S$23</c:f>
              <c:numCache>
                <c:formatCode>General</c:formatCode>
                <c:ptCount val="17"/>
                <c:pt idx="0">
                  <c:v>62.5</c:v>
                </c:pt>
                <c:pt idx="3">
                  <c:v>10.75</c:v>
                </c:pt>
                <c:pt idx="5">
                  <c:v>13.25</c:v>
                </c:pt>
                <c:pt idx="6">
                  <c:v>25.89</c:v>
                </c:pt>
                <c:pt idx="8">
                  <c:v>18.5</c:v>
                </c:pt>
                <c:pt idx="13">
                  <c:v>20</c:v>
                </c:pt>
                <c:pt idx="16">
                  <c:v>14.024999999999999</c:v>
                </c:pt>
              </c:numCache>
            </c:numRef>
          </c:val>
          <c:extLst>
            <c:ext xmlns:c16="http://schemas.microsoft.com/office/drawing/2014/chart" uri="{C3380CC4-5D6E-409C-BE32-E72D297353CC}">
              <c16:uniqueId val="{00000007-5B0E-49A9-91DB-B2D8A5B99D3E}"/>
            </c:ext>
          </c:extLst>
        </c:ser>
        <c:dLbls>
          <c:showLegendKey val="0"/>
          <c:showVal val="0"/>
          <c:showCatName val="0"/>
          <c:showSerName val="0"/>
          <c:showPercent val="0"/>
          <c:showBubbleSize val="0"/>
        </c:dLbls>
        <c:gapWidth val="219"/>
        <c:overlap val="-27"/>
        <c:axId val="258179376"/>
        <c:axId val="258172656"/>
      </c:barChart>
      <c:catAx>
        <c:axId val="25817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172656"/>
        <c:crosses val="autoZero"/>
        <c:auto val="1"/>
        <c:lblAlgn val="ctr"/>
        <c:lblOffset val="100"/>
        <c:noMultiLvlLbl val="0"/>
      </c:catAx>
      <c:valAx>
        <c:axId val="25817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17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Analysis.xlsx]Q1!PivotTable3</c:name>
    <c:fmtId val="7"/>
  </c:pivotSource>
  <c:chart>
    <c:title>
      <c:tx>
        <c:rich>
          <a:bodyPr rot="0" spcFirstLastPara="1" vertOverflow="ellipsis" vert="horz" wrap="square" anchor="ctr" anchorCtr="1"/>
          <a:lstStyle/>
          <a:p>
            <a:pPr>
              <a:defRPr sz="1400" b="0" i="0" u="none" strike="noStrike" kern="1200" spc="0" baseline="0">
                <a:ln>
                  <a:solidFill>
                    <a:srgbClr val="FFFF00"/>
                  </a:solidFill>
                </a:ln>
                <a:solidFill>
                  <a:schemeClr val="lt1"/>
                </a:solidFill>
                <a:latin typeface="+mn-lt"/>
                <a:ea typeface="+mn-ea"/>
                <a:cs typeface="+mn-cs"/>
              </a:defRPr>
            </a:pPr>
            <a:r>
              <a:rPr lang="en-IN"/>
              <a:t>High-Value Repeat Customers (Sales vs. Orders)</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rgbClr val="FFFF00"/>
                </a:solidFill>
              </a:ln>
              <a:solidFill>
                <a:schemeClr val="lt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rgbClr val="FFFF00"/>
                    </a:solid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rgbClr val="FFFF00"/>
                    </a:solid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Sum of Sales Amount</c:v>
                </c:pt>
              </c:strCache>
            </c:strRef>
          </c:tx>
          <c:spPr>
            <a:solidFill>
              <a:srgbClr val="FFFF00"/>
            </a:solidFill>
            <a:ln>
              <a:noFill/>
            </a:ln>
            <a:effectLst/>
          </c:spPr>
          <c:invertIfNegative val="0"/>
          <c:cat>
            <c:strRef>
              <c:f>'Q1'!$A$4:$A$93</c:f>
              <c:strCache>
                <c:ptCount val="89"/>
                <c:pt idx="0">
                  <c:v>QUICK</c:v>
                </c:pt>
                <c:pt idx="1">
                  <c:v>ERNSH</c:v>
                </c:pt>
                <c:pt idx="2">
                  <c:v>SAVEA</c:v>
                </c:pt>
                <c:pt idx="3">
                  <c:v>RATTC</c:v>
                </c:pt>
                <c:pt idx="4">
                  <c:v>HUNGO</c:v>
                </c:pt>
                <c:pt idx="5">
                  <c:v>HANAR</c:v>
                </c:pt>
                <c:pt idx="6">
                  <c:v>KOENE</c:v>
                </c:pt>
                <c:pt idx="7">
                  <c:v>FOLKO</c:v>
                </c:pt>
                <c:pt idx="8">
                  <c:v>MEREP</c:v>
                </c:pt>
                <c:pt idx="9">
                  <c:v>WHITC</c:v>
                </c:pt>
                <c:pt idx="10">
                  <c:v>FRANK</c:v>
                </c:pt>
                <c:pt idx="11">
                  <c:v>QUEEN</c:v>
                </c:pt>
                <c:pt idx="12">
                  <c:v>BERGS</c:v>
                </c:pt>
                <c:pt idx="13">
                  <c:v>SUPRD</c:v>
                </c:pt>
                <c:pt idx="14">
                  <c:v>PICCO</c:v>
                </c:pt>
                <c:pt idx="15">
                  <c:v>HILAA</c:v>
                </c:pt>
                <c:pt idx="16">
                  <c:v>BONAP</c:v>
                </c:pt>
                <c:pt idx="17">
                  <c:v>BOTTM</c:v>
                </c:pt>
                <c:pt idx="18">
                  <c:v>RICSU</c:v>
                </c:pt>
                <c:pt idx="19">
                  <c:v>LEHMS</c:v>
                </c:pt>
                <c:pt idx="20">
                  <c:v>BLONP</c:v>
                </c:pt>
                <c:pt idx="21">
                  <c:v>GREAL</c:v>
                </c:pt>
                <c:pt idx="22">
                  <c:v>SIMOB</c:v>
                </c:pt>
                <c:pt idx="23">
                  <c:v>LINOD</c:v>
                </c:pt>
                <c:pt idx="24">
                  <c:v>SEVES</c:v>
                </c:pt>
                <c:pt idx="25">
                  <c:v>LILAS</c:v>
                </c:pt>
                <c:pt idx="26">
                  <c:v>VAFFE</c:v>
                </c:pt>
                <c:pt idx="27">
                  <c:v>WARTH</c:v>
                </c:pt>
                <c:pt idx="28">
                  <c:v>OLDWO</c:v>
                </c:pt>
                <c:pt idx="29">
                  <c:v>EASTC</c:v>
                </c:pt>
                <c:pt idx="30">
                  <c:v>AROUT</c:v>
                </c:pt>
                <c:pt idx="31">
                  <c:v>OTTIK</c:v>
                </c:pt>
                <c:pt idx="32">
                  <c:v>RICAR</c:v>
                </c:pt>
                <c:pt idx="33">
                  <c:v>CHOPS</c:v>
                </c:pt>
                <c:pt idx="34">
                  <c:v>FOLIG</c:v>
                </c:pt>
                <c:pt idx="35">
                  <c:v>GODOS</c:v>
                </c:pt>
                <c:pt idx="36">
                  <c:v>SPLIR</c:v>
                </c:pt>
                <c:pt idx="37">
                  <c:v>TORTU</c:v>
                </c:pt>
                <c:pt idx="38">
                  <c:v>MAISD</c:v>
                </c:pt>
                <c:pt idx="39">
                  <c:v>WANDK</c:v>
                </c:pt>
                <c:pt idx="40">
                  <c:v>LAMAI</c:v>
                </c:pt>
                <c:pt idx="41">
                  <c:v>VICTE</c:v>
                </c:pt>
                <c:pt idx="42">
                  <c:v>GOURL</c:v>
                </c:pt>
                <c:pt idx="43">
                  <c:v>MAGAA</c:v>
                </c:pt>
                <c:pt idx="44">
                  <c:v>REGGC</c:v>
                </c:pt>
                <c:pt idx="45">
                  <c:v>ANTON</c:v>
                </c:pt>
                <c:pt idx="46">
                  <c:v>TRADH</c:v>
                </c:pt>
                <c:pt idx="47">
                  <c:v>QUEDE</c:v>
                </c:pt>
                <c:pt idx="48">
                  <c:v>FURIB</c:v>
                </c:pt>
                <c:pt idx="49">
                  <c:v>ISLAT</c:v>
                </c:pt>
                <c:pt idx="50">
                  <c:v>BSBEV</c:v>
                </c:pt>
                <c:pt idx="51">
                  <c:v>WELLI</c:v>
                </c:pt>
                <c:pt idx="52">
                  <c:v>SANTG</c:v>
                </c:pt>
                <c:pt idx="53">
                  <c:v>PRINI</c:v>
                </c:pt>
                <c:pt idx="54">
                  <c:v>MORGK</c:v>
                </c:pt>
                <c:pt idx="55">
                  <c:v>TOMSP</c:v>
                </c:pt>
                <c:pt idx="56">
                  <c:v>ALFKI</c:v>
                </c:pt>
                <c:pt idx="57">
                  <c:v>LONEP</c:v>
                </c:pt>
                <c:pt idx="58">
                  <c:v>PERIC</c:v>
                </c:pt>
                <c:pt idx="59">
                  <c:v>BOLID</c:v>
                </c:pt>
                <c:pt idx="60">
                  <c:v>FAMIA</c:v>
                </c:pt>
                <c:pt idx="61">
                  <c:v>COMMI</c:v>
                </c:pt>
                <c:pt idx="62">
                  <c:v>DRACD</c:v>
                </c:pt>
                <c:pt idx="63">
                  <c:v>WOLZA</c:v>
                </c:pt>
                <c:pt idx="64">
                  <c:v>OCEAN</c:v>
                </c:pt>
                <c:pt idx="65">
                  <c:v>THEBI</c:v>
                </c:pt>
                <c:pt idx="66">
                  <c:v>BLAUS</c:v>
                </c:pt>
                <c:pt idx="67">
                  <c:v>FRANR</c:v>
                </c:pt>
                <c:pt idx="68">
                  <c:v>WILMK</c:v>
                </c:pt>
                <c:pt idx="69">
                  <c:v>LETSS</c:v>
                </c:pt>
                <c:pt idx="70">
                  <c:v>HUNGC</c:v>
                </c:pt>
                <c:pt idx="71">
                  <c:v>RANCH</c:v>
                </c:pt>
                <c:pt idx="72">
                  <c:v>SPECD</c:v>
                </c:pt>
                <c:pt idx="73">
                  <c:v>LACOR</c:v>
                </c:pt>
                <c:pt idx="74">
                  <c:v>THECR</c:v>
                </c:pt>
                <c:pt idx="75">
                  <c:v>CACTU</c:v>
                </c:pt>
                <c:pt idx="76">
                  <c:v>CONSH</c:v>
                </c:pt>
                <c:pt idx="77">
                  <c:v>DUMON</c:v>
                </c:pt>
                <c:pt idx="78">
                  <c:v>TRAIH</c:v>
                </c:pt>
                <c:pt idx="79">
                  <c:v>FRANS</c:v>
                </c:pt>
                <c:pt idx="80">
                  <c:v>GROSR</c:v>
                </c:pt>
                <c:pt idx="81">
                  <c:v>VINET</c:v>
                </c:pt>
                <c:pt idx="82">
                  <c:v>ROMEY</c:v>
                </c:pt>
                <c:pt idx="83">
                  <c:v>ANATR</c:v>
                </c:pt>
                <c:pt idx="84">
                  <c:v>GALED</c:v>
                </c:pt>
                <c:pt idx="85">
                  <c:v>NORTS</c:v>
                </c:pt>
                <c:pt idx="86">
                  <c:v>LAUGB</c:v>
                </c:pt>
                <c:pt idx="87">
                  <c:v>LAZYK</c:v>
                </c:pt>
                <c:pt idx="88">
                  <c:v>CENTC</c:v>
                </c:pt>
              </c:strCache>
            </c:strRef>
          </c:cat>
          <c:val>
            <c:numRef>
              <c:f>'Q1'!$B$4:$B$93</c:f>
              <c:numCache>
                <c:formatCode>General</c:formatCode>
                <c:ptCount val="89"/>
                <c:pt idx="0">
                  <c:v>110277.30500000001</c:v>
                </c:pt>
                <c:pt idx="1">
                  <c:v>104874.9785</c:v>
                </c:pt>
                <c:pt idx="2">
                  <c:v>104361.95000000001</c:v>
                </c:pt>
                <c:pt idx="3">
                  <c:v>51097.80049999999</c:v>
                </c:pt>
                <c:pt idx="4">
                  <c:v>49979.905000000006</c:v>
                </c:pt>
                <c:pt idx="5">
                  <c:v>32841.369999999995</c:v>
                </c:pt>
                <c:pt idx="6">
                  <c:v>30908.384000000002</c:v>
                </c:pt>
                <c:pt idx="7">
                  <c:v>29567.5625</c:v>
                </c:pt>
                <c:pt idx="8">
                  <c:v>28872.19</c:v>
                </c:pt>
                <c:pt idx="9">
                  <c:v>27363.605</c:v>
                </c:pt>
                <c:pt idx="10">
                  <c:v>26656.559499999996</c:v>
                </c:pt>
                <c:pt idx="11">
                  <c:v>25717.497500000005</c:v>
                </c:pt>
                <c:pt idx="12">
                  <c:v>24927.577499999996</c:v>
                </c:pt>
                <c:pt idx="13">
                  <c:v>24088.78</c:v>
                </c:pt>
                <c:pt idx="14">
                  <c:v>23128.86</c:v>
                </c:pt>
                <c:pt idx="15">
                  <c:v>22768.764000000003</c:v>
                </c:pt>
                <c:pt idx="16">
                  <c:v>21963.252500000002</c:v>
                </c:pt>
                <c:pt idx="17">
                  <c:v>20801.599999999999</c:v>
                </c:pt>
                <c:pt idx="18">
                  <c:v>19343.779000000002</c:v>
                </c:pt>
                <c:pt idx="19">
                  <c:v>19261.41</c:v>
                </c:pt>
                <c:pt idx="20">
                  <c:v>18534.080000000002</c:v>
                </c:pt>
                <c:pt idx="21">
                  <c:v>18507.45</c:v>
                </c:pt>
                <c:pt idx="22">
                  <c:v>16817.0975</c:v>
                </c:pt>
                <c:pt idx="23">
                  <c:v>16476.565000000002</c:v>
                </c:pt>
                <c:pt idx="24">
                  <c:v>16215.325000000001</c:v>
                </c:pt>
                <c:pt idx="25">
                  <c:v>16076.599999999999</c:v>
                </c:pt>
                <c:pt idx="26">
                  <c:v>15843.924999999999</c:v>
                </c:pt>
                <c:pt idx="27">
                  <c:v>15648.702499999998</c:v>
                </c:pt>
                <c:pt idx="28">
                  <c:v>15177.4625</c:v>
                </c:pt>
                <c:pt idx="29">
                  <c:v>14761.035</c:v>
                </c:pt>
                <c:pt idx="30">
                  <c:v>13390.650000000001</c:v>
                </c:pt>
                <c:pt idx="31">
                  <c:v>12496.2</c:v>
                </c:pt>
                <c:pt idx="32">
                  <c:v>12450.8</c:v>
                </c:pt>
                <c:pt idx="33">
                  <c:v>12348.88</c:v>
                </c:pt>
                <c:pt idx="34">
                  <c:v>11666.9</c:v>
                </c:pt>
                <c:pt idx="35">
                  <c:v>11446.36</c:v>
                </c:pt>
                <c:pt idx="36">
                  <c:v>11441.630000000001</c:v>
                </c:pt>
                <c:pt idx="37">
                  <c:v>10812.15</c:v>
                </c:pt>
                <c:pt idx="38">
                  <c:v>9736.0749999999989</c:v>
                </c:pt>
                <c:pt idx="39">
                  <c:v>9588.4249999999993</c:v>
                </c:pt>
                <c:pt idx="40">
                  <c:v>9328.1999999999971</c:v>
                </c:pt>
                <c:pt idx="41">
                  <c:v>9182.43</c:v>
                </c:pt>
                <c:pt idx="42">
                  <c:v>8414.1350000000002</c:v>
                </c:pt>
                <c:pt idx="43">
                  <c:v>7176.2150000000001</c:v>
                </c:pt>
                <c:pt idx="44">
                  <c:v>7048.24</c:v>
                </c:pt>
                <c:pt idx="45">
                  <c:v>7023.9774999999991</c:v>
                </c:pt>
                <c:pt idx="46">
                  <c:v>6850.6639999999998</c:v>
                </c:pt>
                <c:pt idx="47">
                  <c:v>6664.8100000000013</c:v>
                </c:pt>
                <c:pt idx="48">
                  <c:v>6427.4225000000006</c:v>
                </c:pt>
                <c:pt idx="49">
                  <c:v>6146.3</c:v>
                </c:pt>
                <c:pt idx="50">
                  <c:v>6089.9</c:v>
                </c:pt>
                <c:pt idx="51">
                  <c:v>6068.2000000000007</c:v>
                </c:pt>
                <c:pt idx="52">
                  <c:v>5735.1500000000005</c:v>
                </c:pt>
                <c:pt idx="53">
                  <c:v>5044.9400000000005</c:v>
                </c:pt>
                <c:pt idx="54">
                  <c:v>5042.2</c:v>
                </c:pt>
                <c:pt idx="55">
                  <c:v>4778.1399999999994</c:v>
                </c:pt>
                <c:pt idx="56">
                  <c:v>4273</c:v>
                </c:pt>
                <c:pt idx="57">
                  <c:v>4258.6000000000004</c:v>
                </c:pt>
                <c:pt idx="58">
                  <c:v>4242.2</c:v>
                </c:pt>
                <c:pt idx="59">
                  <c:v>4232.8500000000004</c:v>
                </c:pt>
                <c:pt idx="60">
                  <c:v>4107.55</c:v>
                </c:pt>
                <c:pt idx="61">
                  <c:v>3810.75</c:v>
                </c:pt>
                <c:pt idx="62">
                  <c:v>3763.21</c:v>
                </c:pt>
                <c:pt idx="63">
                  <c:v>3531.95</c:v>
                </c:pt>
                <c:pt idx="64">
                  <c:v>3460.2</c:v>
                </c:pt>
                <c:pt idx="65">
                  <c:v>3361</c:v>
                </c:pt>
                <c:pt idx="66">
                  <c:v>3239.8</c:v>
                </c:pt>
                <c:pt idx="67">
                  <c:v>3172.16</c:v>
                </c:pt>
                <c:pt idx="68">
                  <c:v>3161.35</c:v>
                </c:pt>
                <c:pt idx="69">
                  <c:v>3076.4724999999999</c:v>
                </c:pt>
                <c:pt idx="70">
                  <c:v>3063.2</c:v>
                </c:pt>
                <c:pt idx="71">
                  <c:v>2844.1</c:v>
                </c:pt>
                <c:pt idx="72">
                  <c:v>2423.35</c:v>
                </c:pt>
                <c:pt idx="73">
                  <c:v>1992.0500000000002</c:v>
                </c:pt>
                <c:pt idx="74">
                  <c:v>1947.24</c:v>
                </c:pt>
                <c:pt idx="75">
                  <c:v>1814.8</c:v>
                </c:pt>
                <c:pt idx="76">
                  <c:v>1719.1</c:v>
                </c:pt>
                <c:pt idx="77">
                  <c:v>1615.8999999999999</c:v>
                </c:pt>
                <c:pt idx="78">
                  <c:v>1571.1999999999998</c:v>
                </c:pt>
                <c:pt idx="79">
                  <c:v>1545.7</c:v>
                </c:pt>
                <c:pt idx="80">
                  <c:v>1488.7</c:v>
                </c:pt>
                <c:pt idx="81">
                  <c:v>1480</c:v>
                </c:pt>
                <c:pt idx="82">
                  <c:v>1467.29</c:v>
                </c:pt>
                <c:pt idx="83">
                  <c:v>1402.95</c:v>
                </c:pt>
                <c:pt idx="84">
                  <c:v>836.7</c:v>
                </c:pt>
                <c:pt idx="85">
                  <c:v>649</c:v>
                </c:pt>
                <c:pt idx="86">
                  <c:v>522.5</c:v>
                </c:pt>
                <c:pt idx="87">
                  <c:v>357</c:v>
                </c:pt>
                <c:pt idx="88">
                  <c:v>100.8</c:v>
                </c:pt>
              </c:numCache>
            </c:numRef>
          </c:val>
          <c:extLst>
            <c:ext xmlns:c16="http://schemas.microsoft.com/office/drawing/2014/chart" uri="{C3380CC4-5D6E-409C-BE32-E72D297353CC}">
              <c16:uniqueId val="{00000000-39C4-4C25-8A6A-47BDBAD71116}"/>
            </c:ext>
          </c:extLst>
        </c:ser>
        <c:ser>
          <c:idx val="1"/>
          <c:order val="1"/>
          <c:tx>
            <c:strRef>
              <c:f>'Q1'!$C$3</c:f>
              <c:strCache>
                <c:ptCount val="1"/>
                <c:pt idx="0">
                  <c:v>Count of OrderID</c:v>
                </c:pt>
              </c:strCache>
            </c:strRef>
          </c:tx>
          <c:spPr>
            <a:solidFill>
              <a:schemeClr val="accent2"/>
            </a:solidFill>
            <a:ln>
              <a:noFill/>
            </a:ln>
            <a:effectLst/>
          </c:spPr>
          <c:invertIfNegative val="0"/>
          <c:cat>
            <c:strRef>
              <c:f>'Q1'!$A$4:$A$93</c:f>
              <c:strCache>
                <c:ptCount val="89"/>
                <c:pt idx="0">
                  <c:v>QUICK</c:v>
                </c:pt>
                <c:pt idx="1">
                  <c:v>ERNSH</c:v>
                </c:pt>
                <c:pt idx="2">
                  <c:v>SAVEA</c:v>
                </c:pt>
                <c:pt idx="3">
                  <c:v>RATTC</c:v>
                </c:pt>
                <c:pt idx="4">
                  <c:v>HUNGO</c:v>
                </c:pt>
                <c:pt idx="5">
                  <c:v>HANAR</c:v>
                </c:pt>
                <c:pt idx="6">
                  <c:v>KOENE</c:v>
                </c:pt>
                <c:pt idx="7">
                  <c:v>FOLKO</c:v>
                </c:pt>
                <c:pt idx="8">
                  <c:v>MEREP</c:v>
                </c:pt>
                <c:pt idx="9">
                  <c:v>WHITC</c:v>
                </c:pt>
                <c:pt idx="10">
                  <c:v>FRANK</c:v>
                </c:pt>
                <c:pt idx="11">
                  <c:v>QUEEN</c:v>
                </c:pt>
                <c:pt idx="12">
                  <c:v>BERGS</c:v>
                </c:pt>
                <c:pt idx="13">
                  <c:v>SUPRD</c:v>
                </c:pt>
                <c:pt idx="14">
                  <c:v>PICCO</c:v>
                </c:pt>
                <c:pt idx="15">
                  <c:v>HILAA</c:v>
                </c:pt>
                <c:pt idx="16">
                  <c:v>BONAP</c:v>
                </c:pt>
                <c:pt idx="17">
                  <c:v>BOTTM</c:v>
                </c:pt>
                <c:pt idx="18">
                  <c:v>RICSU</c:v>
                </c:pt>
                <c:pt idx="19">
                  <c:v>LEHMS</c:v>
                </c:pt>
                <c:pt idx="20">
                  <c:v>BLONP</c:v>
                </c:pt>
                <c:pt idx="21">
                  <c:v>GREAL</c:v>
                </c:pt>
                <c:pt idx="22">
                  <c:v>SIMOB</c:v>
                </c:pt>
                <c:pt idx="23">
                  <c:v>LINOD</c:v>
                </c:pt>
                <c:pt idx="24">
                  <c:v>SEVES</c:v>
                </c:pt>
                <c:pt idx="25">
                  <c:v>LILAS</c:v>
                </c:pt>
                <c:pt idx="26">
                  <c:v>VAFFE</c:v>
                </c:pt>
                <c:pt idx="27">
                  <c:v>WARTH</c:v>
                </c:pt>
                <c:pt idx="28">
                  <c:v>OLDWO</c:v>
                </c:pt>
                <c:pt idx="29">
                  <c:v>EASTC</c:v>
                </c:pt>
                <c:pt idx="30">
                  <c:v>AROUT</c:v>
                </c:pt>
                <c:pt idx="31">
                  <c:v>OTTIK</c:v>
                </c:pt>
                <c:pt idx="32">
                  <c:v>RICAR</c:v>
                </c:pt>
                <c:pt idx="33">
                  <c:v>CHOPS</c:v>
                </c:pt>
                <c:pt idx="34">
                  <c:v>FOLIG</c:v>
                </c:pt>
                <c:pt idx="35">
                  <c:v>GODOS</c:v>
                </c:pt>
                <c:pt idx="36">
                  <c:v>SPLIR</c:v>
                </c:pt>
                <c:pt idx="37">
                  <c:v>TORTU</c:v>
                </c:pt>
                <c:pt idx="38">
                  <c:v>MAISD</c:v>
                </c:pt>
                <c:pt idx="39">
                  <c:v>WANDK</c:v>
                </c:pt>
                <c:pt idx="40">
                  <c:v>LAMAI</c:v>
                </c:pt>
                <c:pt idx="41">
                  <c:v>VICTE</c:v>
                </c:pt>
                <c:pt idx="42">
                  <c:v>GOURL</c:v>
                </c:pt>
                <c:pt idx="43">
                  <c:v>MAGAA</c:v>
                </c:pt>
                <c:pt idx="44">
                  <c:v>REGGC</c:v>
                </c:pt>
                <c:pt idx="45">
                  <c:v>ANTON</c:v>
                </c:pt>
                <c:pt idx="46">
                  <c:v>TRADH</c:v>
                </c:pt>
                <c:pt idx="47">
                  <c:v>QUEDE</c:v>
                </c:pt>
                <c:pt idx="48">
                  <c:v>FURIB</c:v>
                </c:pt>
                <c:pt idx="49">
                  <c:v>ISLAT</c:v>
                </c:pt>
                <c:pt idx="50">
                  <c:v>BSBEV</c:v>
                </c:pt>
                <c:pt idx="51">
                  <c:v>WELLI</c:v>
                </c:pt>
                <c:pt idx="52">
                  <c:v>SANTG</c:v>
                </c:pt>
                <c:pt idx="53">
                  <c:v>PRINI</c:v>
                </c:pt>
                <c:pt idx="54">
                  <c:v>MORGK</c:v>
                </c:pt>
                <c:pt idx="55">
                  <c:v>TOMSP</c:v>
                </c:pt>
                <c:pt idx="56">
                  <c:v>ALFKI</c:v>
                </c:pt>
                <c:pt idx="57">
                  <c:v>LONEP</c:v>
                </c:pt>
                <c:pt idx="58">
                  <c:v>PERIC</c:v>
                </c:pt>
                <c:pt idx="59">
                  <c:v>BOLID</c:v>
                </c:pt>
                <c:pt idx="60">
                  <c:v>FAMIA</c:v>
                </c:pt>
                <c:pt idx="61">
                  <c:v>COMMI</c:v>
                </c:pt>
                <c:pt idx="62">
                  <c:v>DRACD</c:v>
                </c:pt>
                <c:pt idx="63">
                  <c:v>WOLZA</c:v>
                </c:pt>
                <c:pt idx="64">
                  <c:v>OCEAN</c:v>
                </c:pt>
                <c:pt idx="65">
                  <c:v>THEBI</c:v>
                </c:pt>
                <c:pt idx="66">
                  <c:v>BLAUS</c:v>
                </c:pt>
                <c:pt idx="67">
                  <c:v>FRANR</c:v>
                </c:pt>
                <c:pt idx="68">
                  <c:v>WILMK</c:v>
                </c:pt>
                <c:pt idx="69">
                  <c:v>LETSS</c:v>
                </c:pt>
                <c:pt idx="70">
                  <c:v>HUNGC</c:v>
                </c:pt>
                <c:pt idx="71">
                  <c:v>RANCH</c:v>
                </c:pt>
                <c:pt idx="72">
                  <c:v>SPECD</c:v>
                </c:pt>
                <c:pt idx="73">
                  <c:v>LACOR</c:v>
                </c:pt>
                <c:pt idx="74">
                  <c:v>THECR</c:v>
                </c:pt>
                <c:pt idx="75">
                  <c:v>CACTU</c:v>
                </c:pt>
                <c:pt idx="76">
                  <c:v>CONSH</c:v>
                </c:pt>
                <c:pt idx="77">
                  <c:v>DUMON</c:v>
                </c:pt>
                <c:pt idx="78">
                  <c:v>TRAIH</c:v>
                </c:pt>
                <c:pt idx="79">
                  <c:v>FRANS</c:v>
                </c:pt>
                <c:pt idx="80">
                  <c:v>GROSR</c:v>
                </c:pt>
                <c:pt idx="81">
                  <c:v>VINET</c:v>
                </c:pt>
                <c:pt idx="82">
                  <c:v>ROMEY</c:v>
                </c:pt>
                <c:pt idx="83">
                  <c:v>ANATR</c:v>
                </c:pt>
                <c:pt idx="84">
                  <c:v>GALED</c:v>
                </c:pt>
                <c:pt idx="85">
                  <c:v>NORTS</c:v>
                </c:pt>
                <c:pt idx="86">
                  <c:v>LAUGB</c:v>
                </c:pt>
                <c:pt idx="87">
                  <c:v>LAZYK</c:v>
                </c:pt>
                <c:pt idx="88">
                  <c:v>CENTC</c:v>
                </c:pt>
              </c:strCache>
            </c:strRef>
          </c:cat>
          <c:val>
            <c:numRef>
              <c:f>'Q1'!$C$4:$C$93</c:f>
              <c:numCache>
                <c:formatCode>General</c:formatCode>
                <c:ptCount val="89"/>
                <c:pt idx="0">
                  <c:v>86</c:v>
                </c:pt>
                <c:pt idx="1">
                  <c:v>102</c:v>
                </c:pt>
                <c:pt idx="2">
                  <c:v>116</c:v>
                </c:pt>
                <c:pt idx="3">
                  <c:v>71</c:v>
                </c:pt>
                <c:pt idx="4">
                  <c:v>55</c:v>
                </c:pt>
                <c:pt idx="5">
                  <c:v>32</c:v>
                </c:pt>
                <c:pt idx="6">
                  <c:v>39</c:v>
                </c:pt>
                <c:pt idx="7">
                  <c:v>45</c:v>
                </c:pt>
                <c:pt idx="8">
                  <c:v>32</c:v>
                </c:pt>
                <c:pt idx="9">
                  <c:v>40</c:v>
                </c:pt>
                <c:pt idx="10">
                  <c:v>48</c:v>
                </c:pt>
                <c:pt idx="11">
                  <c:v>40</c:v>
                </c:pt>
                <c:pt idx="12">
                  <c:v>52</c:v>
                </c:pt>
                <c:pt idx="13">
                  <c:v>39</c:v>
                </c:pt>
                <c:pt idx="14">
                  <c:v>23</c:v>
                </c:pt>
                <c:pt idx="15">
                  <c:v>45</c:v>
                </c:pt>
                <c:pt idx="16">
                  <c:v>44</c:v>
                </c:pt>
                <c:pt idx="17">
                  <c:v>35</c:v>
                </c:pt>
                <c:pt idx="18">
                  <c:v>30</c:v>
                </c:pt>
                <c:pt idx="19">
                  <c:v>39</c:v>
                </c:pt>
                <c:pt idx="20">
                  <c:v>26</c:v>
                </c:pt>
                <c:pt idx="21">
                  <c:v>22</c:v>
                </c:pt>
                <c:pt idx="22">
                  <c:v>15</c:v>
                </c:pt>
                <c:pt idx="23">
                  <c:v>35</c:v>
                </c:pt>
                <c:pt idx="24">
                  <c:v>26</c:v>
                </c:pt>
                <c:pt idx="25">
                  <c:v>34</c:v>
                </c:pt>
                <c:pt idx="26">
                  <c:v>31</c:v>
                </c:pt>
                <c:pt idx="27">
                  <c:v>37</c:v>
                </c:pt>
                <c:pt idx="28">
                  <c:v>24</c:v>
                </c:pt>
                <c:pt idx="29">
                  <c:v>21</c:v>
                </c:pt>
                <c:pt idx="30">
                  <c:v>30</c:v>
                </c:pt>
                <c:pt idx="31">
                  <c:v>29</c:v>
                </c:pt>
                <c:pt idx="32">
                  <c:v>27</c:v>
                </c:pt>
                <c:pt idx="33">
                  <c:v>22</c:v>
                </c:pt>
                <c:pt idx="34">
                  <c:v>16</c:v>
                </c:pt>
                <c:pt idx="35">
                  <c:v>26</c:v>
                </c:pt>
                <c:pt idx="36">
                  <c:v>20</c:v>
                </c:pt>
                <c:pt idx="37">
                  <c:v>29</c:v>
                </c:pt>
                <c:pt idx="38">
                  <c:v>17</c:v>
                </c:pt>
                <c:pt idx="39">
                  <c:v>26</c:v>
                </c:pt>
                <c:pt idx="40">
                  <c:v>31</c:v>
                </c:pt>
                <c:pt idx="41">
                  <c:v>25</c:v>
                </c:pt>
                <c:pt idx="42">
                  <c:v>19</c:v>
                </c:pt>
                <c:pt idx="43">
                  <c:v>21</c:v>
                </c:pt>
                <c:pt idx="44">
                  <c:v>22</c:v>
                </c:pt>
                <c:pt idx="45">
                  <c:v>17</c:v>
                </c:pt>
                <c:pt idx="46">
                  <c:v>13</c:v>
                </c:pt>
                <c:pt idx="47">
                  <c:v>24</c:v>
                </c:pt>
                <c:pt idx="48">
                  <c:v>20</c:v>
                </c:pt>
                <c:pt idx="49">
                  <c:v>23</c:v>
                </c:pt>
                <c:pt idx="50">
                  <c:v>22</c:v>
                </c:pt>
                <c:pt idx="51">
                  <c:v>19</c:v>
                </c:pt>
                <c:pt idx="52">
                  <c:v>16</c:v>
                </c:pt>
                <c:pt idx="53">
                  <c:v>10</c:v>
                </c:pt>
                <c:pt idx="54">
                  <c:v>11</c:v>
                </c:pt>
                <c:pt idx="55">
                  <c:v>14</c:v>
                </c:pt>
                <c:pt idx="56">
                  <c:v>12</c:v>
                </c:pt>
                <c:pt idx="57">
                  <c:v>14</c:v>
                </c:pt>
                <c:pt idx="58">
                  <c:v>14</c:v>
                </c:pt>
                <c:pt idx="59">
                  <c:v>6</c:v>
                </c:pt>
                <c:pt idx="60">
                  <c:v>19</c:v>
                </c:pt>
                <c:pt idx="61">
                  <c:v>10</c:v>
                </c:pt>
                <c:pt idx="62">
                  <c:v>10</c:v>
                </c:pt>
                <c:pt idx="63">
                  <c:v>16</c:v>
                </c:pt>
                <c:pt idx="64">
                  <c:v>11</c:v>
                </c:pt>
                <c:pt idx="65">
                  <c:v>7</c:v>
                </c:pt>
                <c:pt idx="66">
                  <c:v>14</c:v>
                </c:pt>
                <c:pt idx="67">
                  <c:v>6</c:v>
                </c:pt>
                <c:pt idx="68">
                  <c:v>17</c:v>
                </c:pt>
                <c:pt idx="69">
                  <c:v>10</c:v>
                </c:pt>
                <c:pt idx="70">
                  <c:v>9</c:v>
                </c:pt>
                <c:pt idx="71">
                  <c:v>12</c:v>
                </c:pt>
                <c:pt idx="72">
                  <c:v>6</c:v>
                </c:pt>
                <c:pt idx="73">
                  <c:v>11</c:v>
                </c:pt>
                <c:pt idx="74">
                  <c:v>8</c:v>
                </c:pt>
                <c:pt idx="75">
                  <c:v>11</c:v>
                </c:pt>
                <c:pt idx="76">
                  <c:v>7</c:v>
                </c:pt>
                <c:pt idx="77">
                  <c:v>9</c:v>
                </c:pt>
                <c:pt idx="78">
                  <c:v>9</c:v>
                </c:pt>
                <c:pt idx="79">
                  <c:v>10</c:v>
                </c:pt>
                <c:pt idx="80">
                  <c:v>4</c:v>
                </c:pt>
                <c:pt idx="81">
                  <c:v>10</c:v>
                </c:pt>
                <c:pt idx="82">
                  <c:v>14</c:v>
                </c:pt>
                <c:pt idx="83">
                  <c:v>10</c:v>
                </c:pt>
                <c:pt idx="84">
                  <c:v>8</c:v>
                </c:pt>
                <c:pt idx="85">
                  <c:v>6</c:v>
                </c:pt>
                <c:pt idx="86">
                  <c:v>8</c:v>
                </c:pt>
                <c:pt idx="87">
                  <c:v>2</c:v>
                </c:pt>
                <c:pt idx="88">
                  <c:v>2</c:v>
                </c:pt>
              </c:numCache>
            </c:numRef>
          </c:val>
          <c:extLst>
            <c:ext xmlns:c16="http://schemas.microsoft.com/office/drawing/2014/chart" uri="{C3380CC4-5D6E-409C-BE32-E72D297353CC}">
              <c16:uniqueId val="{00000001-39C4-4C25-8A6A-47BDBAD71116}"/>
            </c:ext>
          </c:extLst>
        </c:ser>
        <c:dLbls>
          <c:showLegendKey val="0"/>
          <c:showVal val="0"/>
          <c:showCatName val="0"/>
          <c:showSerName val="0"/>
          <c:showPercent val="0"/>
          <c:showBubbleSize val="0"/>
        </c:dLbls>
        <c:gapWidth val="219"/>
        <c:overlap val="-27"/>
        <c:axId val="990596064"/>
        <c:axId val="990593664"/>
      </c:barChart>
      <c:catAx>
        <c:axId val="99059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rgbClr val="FFFF00"/>
                  </a:solidFill>
                </a:ln>
                <a:solidFill>
                  <a:schemeClr val="lt1"/>
                </a:solidFill>
                <a:latin typeface="+mn-lt"/>
                <a:ea typeface="+mn-ea"/>
                <a:cs typeface="+mn-cs"/>
              </a:defRPr>
            </a:pPr>
            <a:endParaRPr lang="en-US"/>
          </a:p>
        </c:txPr>
        <c:crossAx val="990593664"/>
        <c:crosses val="autoZero"/>
        <c:auto val="1"/>
        <c:lblAlgn val="ctr"/>
        <c:lblOffset val="100"/>
        <c:noMultiLvlLbl val="0"/>
      </c:catAx>
      <c:valAx>
        <c:axId val="99059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rgbClr val="FFFF00"/>
                  </a:solidFill>
                </a:ln>
                <a:solidFill>
                  <a:schemeClr val="lt1"/>
                </a:solidFill>
                <a:latin typeface="+mn-lt"/>
                <a:ea typeface="+mn-ea"/>
                <a:cs typeface="+mn-cs"/>
              </a:defRPr>
            </a:pPr>
            <a:endParaRPr lang="en-US"/>
          </a:p>
        </c:txPr>
        <c:crossAx val="990596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25000"/>
      </a:schemeClr>
    </a:solidFill>
    <a:ln w="25400" cap="flat" cmpd="sng" algn="ctr">
      <a:noFill/>
      <a:prstDash val="solid"/>
      <a:miter lim="800000"/>
    </a:ln>
    <a:effectLst>
      <a:glow rad="114300">
        <a:srgbClr val="FFFF00"/>
      </a:glow>
      <a:softEdge rad="0"/>
    </a:effectLst>
  </c:spPr>
  <c:txPr>
    <a:bodyPr/>
    <a:lstStyle/>
    <a:p>
      <a:pPr>
        <a:defRPr>
          <a:ln>
            <a:solidFill>
              <a:srgbClr val="FFFF00"/>
            </a:solidFill>
          </a:ln>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Analysis.xlsx]Q6!PivotTable2</c:name>
    <c:fmtId val="11"/>
  </c:pivotSource>
  <c:chart>
    <c:title>
      <c:tx>
        <c:rich>
          <a:bodyPr rot="0" spcFirstLastPara="1" vertOverflow="ellipsis" vert="horz" wrap="square" anchor="ctr" anchorCtr="1"/>
          <a:lstStyle/>
          <a:p>
            <a:pPr>
              <a:defRPr sz="1400" b="0" i="0" u="none" strike="noStrike" kern="1200" spc="0" baseline="0">
                <a:ln>
                  <a:solidFill>
                    <a:srgbClr val="FFFF00"/>
                  </a:solidFill>
                </a:ln>
                <a:solidFill>
                  <a:srgbClr val="FFFF00"/>
                </a:solidFill>
                <a:latin typeface="+mn-lt"/>
                <a:ea typeface="+mn-ea"/>
                <a:cs typeface="+mn-cs"/>
              </a:defRPr>
            </a:pPr>
            <a:r>
              <a:rPr lang="en-IN"/>
              <a:t>Orders per month by Segment</a:t>
            </a:r>
          </a:p>
        </c:rich>
      </c:tx>
      <c:layout>
        <c:manualLayout>
          <c:xMode val="edge"/>
          <c:yMode val="edge"/>
          <c:x val="0.2564374453193351"/>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rgbClr val="FFFF00"/>
                </a:solidFill>
              </a:ln>
              <a:solidFill>
                <a:srgbClr val="FFFF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FF99"/>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rgbClr val="FFFF00"/>
                    </a:solidFill>
                  </a:ln>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rgbClr val="FFFF00"/>
                    </a:solidFill>
                  </a:ln>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FF00"/>
            </a:solidFill>
            <a:round/>
          </a:ln>
          <a:effectLst/>
        </c:spPr>
        <c:marker>
          <c:symbol val="none"/>
        </c:marker>
      </c:pivotFmt>
      <c:pivotFmt>
        <c:idx val="7"/>
        <c:spPr>
          <a:solidFill>
            <a:schemeClr val="accent1"/>
          </a:solidFill>
          <a:ln w="28575" cap="rnd">
            <a:solidFill>
              <a:srgbClr val="FFFF00"/>
            </a:solidFill>
            <a:round/>
          </a:ln>
          <a:effectLst/>
        </c:spPr>
        <c:marker>
          <c:symbol val="none"/>
        </c:marker>
      </c:pivotFmt>
      <c:pivotFmt>
        <c:idx val="8"/>
        <c:spPr>
          <a:solidFill>
            <a:schemeClr val="accent1"/>
          </a:solidFill>
          <a:ln w="28575" cap="rnd">
            <a:solidFill>
              <a:srgbClr val="FF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FFFF00"/>
                    </a:solidFill>
                  </a:ln>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'Q6'!$AA$4:$AA$5</c:f>
              <c:strCache>
                <c:ptCount val="1"/>
                <c:pt idx="0">
                  <c:v>New</c:v>
                </c:pt>
              </c:strCache>
            </c:strRef>
          </c:tx>
          <c:spPr>
            <a:ln w="28575" cap="rnd">
              <a:solidFill>
                <a:srgbClr val="FFFF99"/>
              </a:solidFill>
              <a:round/>
            </a:ln>
            <a:effectLst/>
          </c:spPr>
          <c:marker>
            <c:symbol val="none"/>
          </c:marker>
          <c:cat>
            <c:strRef>
              <c:f>'Q6'!$Y$6:$Z$9</c:f>
              <c:strCache>
                <c:ptCount val="3"/>
                <c:pt idx="0">
                  <c:v>1994</c:v>
                </c:pt>
                <c:pt idx="1">
                  <c:v>1995</c:v>
                </c:pt>
                <c:pt idx="2">
                  <c:v>1996</c:v>
                </c:pt>
              </c:strCache>
            </c:strRef>
          </c:cat>
          <c:val>
            <c:numRef>
              <c:f>'Q6'!$AA$6:$AA$9</c:f>
              <c:numCache>
                <c:formatCode>General</c:formatCode>
                <c:ptCount val="3"/>
                <c:pt idx="0">
                  <c:v>6</c:v>
                </c:pt>
                <c:pt idx="1">
                  <c:v>21</c:v>
                </c:pt>
                <c:pt idx="2">
                  <c:v>23</c:v>
                </c:pt>
              </c:numCache>
            </c:numRef>
          </c:val>
          <c:smooth val="0"/>
          <c:extLst>
            <c:ext xmlns:c16="http://schemas.microsoft.com/office/drawing/2014/chart" uri="{C3380CC4-5D6E-409C-BE32-E72D297353CC}">
              <c16:uniqueId val="{00000000-A4A6-48D0-9E58-957DE0213933}"/>
            </c:ext>
          </c:extLst>
        </c:ser>
        <c:ser>
          <c:idx val="1"/>
          <c:order val="1"/>
          <c:tx>
            <c:strRef>
              <c:f>'Q6'!$AB$4:$AB$5</c:f>
              <c:strCache>
                <c:ptCount val="1"/>
                <c:pt idx="0">
                  <c:v>Repeat</c:v>
                </c:pt>
              </c:strCache>
            </c:strRef>
          </c:tx>
          <c:spPr>
            <a:ln w="28575" cap="rnd">
              <a:solidFill>
                <a:srgbClr val="FFFF00"/>
              </a:solidFill>
              <a:round/>
            </a:ln>
            <a:effectLst/>
          </c:spPr>
          <c:marker>
            <c:symbol val="none"/>
          </c:marker>
          <c:cat>
            <c:strRef>
              <c:f>'Q6'!$Y$6:$Z$9</c:f>
              <c:strCache>
                <c:ptCount val="3"/>
                <c:pt idx="0">
                  <c:v>1994</c:v>
                </c:pt>
                <c:pt idx="1">
                  <c:v>1995</c:v>
                </c:pt>
                <c:pt idx="2">
                  <c:v>1996</c:v>
                </c:pt>
              </c:strCache>
            </c:strRef>
          </c:cat>
          <c:val>
            <c:numRef>
              <c:f>'Q6'!$AB$6:$AB$9</c:f>
              <c:numCache>
                <c:formatCode>General</c:formatCode>
                <c:ptCount val="3"/>
                <c:pt idx="0">
                  <c:v>115</c:v>
                </c:pt>
                <c:pt idx="1">
                  <c:v>370</c:v>
                </c:pt>
                <c:pt idx="2">
                  <c:v>295</c:v>
                </c:pt>
              </c:numCache>
            </c:numRef>
          </c:val>
          <c:smooth val="0"/>
          <c:extLst>
            <c:ext xmlns:c16="http://schemas.microsoft.com/office/drawing/2014/chart" uri="{C3380CC4-5D6E-409C-BE32-E72D297353CC}">
              <c16:uniqueId val="{00000000-BF56-4CE0-A4AE-BAB84ABB1D4B}"/>
            </c:ext>
          </c:extLst>
        </c:ser>
        <c:dLbls>
          <c:showLegendKey val="0"/>
          <c:showVal val="0"/>
          <c:showCatName val="0"/>
          <c:showSerName val="0"/>
          <c:showPercent val="0"/>
          <c:showBubbleSize val="0"/>
        </c:dLbls>
        <c:smooth val="0"/>
        <c:axId val="694624416"/>
        <c:axId val="694628256"/>
      </c:lineChart>
      <c:catAx>
        <c:axId val="69462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rgbClr val="FFFF00"/>
                  </a:solidFill>
                </a:ln>
                <a:solidFill>
                  <a:srgbClr val="FFFF00"/>
                </a:solidFill>
                <a:latin typeface="+mn-lt"/>
                <a:ea typeface="+mn-ea"/>
                <a:cs typeface="+mn-cs"/>
              </a:defRPr>
            </a:pPr>
            <a:endParaRPr lang="en-US"/>
          </a:p>
        </c:txPr>
        <c:crossAx val="694628256"/>
        <c:crosses val="autoZero"/>
        <c:auto val="1"/>
        <c:lblAlgn val="ctr"/>
        <c:lblOffset val="100"/>
        <c:noMultiLvlLbl val="0"/>
      </c:catAx>
      <c:valAx>
        <c:axId val="69462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rgbClr val="FFFF00"/>
                  </a:solidFill>
                </a:ln>
                <a:solidFill>
                  <a:srgbClr val="FFFF00"/>
                </a:solidFill>
                <a:latin typeface="+mn-lt"/>
                <a:ea typeface="+mn-ea"/>
                <a:cs typeface="+mn-cs"/>
              </a:defRPr>
            </a:pPr>
            <a:endParaRPr lang="en-US"/>
          </a:p>
        </c:txPr>
        <c:crossAx val="69462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rgbClr val="FFFF00"/>
                </a:solidFill>
              </a:ln>
              <a:solidFill>
                <a:srgbClr val="FFFF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25000"/>
      </a:schemeClr>
    </a:solidFill>
    <a:ln w="25400" cap="flat" cmpd="sng" algn="ctr">
      <a:noFill/>
      <a:prstDash val="solid"/>
      <a:miter lim="800000"/>
    </a:ln>
    <a:effectLst>
      <a:glow rad="127000">
        <a:srgbClr val="FFFF00"/>
      </a:glow>
    </a:effectLst>
  </c:spPr>
  <c:txPr>
    <a:bodyPr/>
    <a:lstStyle/>
    <a:p>
      <a:pPr>
        <a:defRPr>
          <a:ln>
            <a:solidFill>
              <a:srgbClr val="FFFF00"/>
            </a:solidFill>
          </a:ln>
          <a:solidFill>
            <a:srgbClr val="FFFF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Analysis.xlsx]Q4!PivotTable2</c:name>
    <c:fmtId val="9"/>
  </c:pivotSource>
  <c:chart>
    <c:title>
      <c:tx>
        <c:rich>
          <a:bodyPr rot="0" spcFirstLastPara="1" vertOverflow="ellipsis" vert="horz" wrap="square" anchor="ctr" anchorCtr="1"/>
          <a:lstStyle/>
          <a:p>
            <a:pPr>
              <a:defRPr sz="1400" b="1" i="0" u="none" strike="noStrike" kern="1200" spc="0" baseline="0">
                <a:solidFill>
                  <a:srgbClr val="FFFF00"/>
                </a:solidFill>
                <a:latin typeface="+mn-lt"/>
                <a:ea typeface="+mn-ea"/>
                <a:cs typeface="+mn-cs"/>
              </a:defRPr>
            </a:pPr>
            <a:r>
              <a:rPr lang="en-IN" b="1">
                <a:solidFill>
                  <a:srgbClr val="FFFF00"/>
                </a:solidFill>
              </a:rPr>
              <a:t>Revenue Contribution by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FF00"/>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6FFB7"/>
          </a:solidFill>
          <a:ln w="19050">
            <a:solidFill>
              <a:schemeClr val="lt1"/>
            </a:solidFill>
          </a:ln>
          <a:effectLst/>
        </c:spPr>
      </c:pivotFmt>
      <c:pivotFmt>
        <c:idx val="20"/>
        <c:spPr>
          <a:solidFill>
            <a:srgbClr val="F2FC20"/>
          </a:solidFill>
          <a:ln w="19050">
            <a:solidFill>
              <a:schemeClr val="lt1"/>
            </a:solidFill>
          </a:ln>
          <a:effectLst/>
        </c:spPr>
      </c:pivotFmt>
      <c:pivotFmt>
        <c:idx val="21"/>
        <c:spPr>
          <a:solidFill>
            <a:srgbClr val="E8FA00"/>
          </a:solidFill>
          <a:ln w="19050">
            <a:solidFill>
              <a:schemeClr val="lt1"/>
            </a:solidFill>
          </a:ln>
          <a:effectLst/>
        </c:spPr>
      </c:pivotFmt>
      <c:pivotFmt>
        <c:idx val="22"/>
        <c:spPr>
          <a:solidFill>
            <a:srgbClr val="FFFF00"/>
          </a:solidFill>
          <a:ln w="19050">
            <a:solidFill>
              <a:schemeClr val="lt1"/>
            </a:solidFill>
          </a:ln>
          <a:effectLst/>
        </c:spPr>
      </c:pivotFmt>
      <c:pivotFmt>
        <c:idx val="23"/>
        <c:spPr>
          <a:solidFill>
            <a:srgbClr val="EFFC8E"/>
          </a:solidFill>
          <a:ln w="19050">
            <a:solidFill>
              <a:schemeClr val="lt1"/>
            </a:solidFill>
          </a:ln>
          <a:effectLst/>
        </c:spPr>
      </c:pivotFmt>
      <c:pivotFmt>
        <c:idx val="24"/>
        <c:spPr>
          <a:solidFill>
            <a:srgbClr val="ECF945"/>
          </a:solidFill>
          <a:ln w="19050">
            <a:solidFill>
              <a:schemeClr val="lt1"/>
            </a:solidFill>
          </a:ln>
          <a:effectLst/>
        </c:spPr>
      </c:pivotFmt>
      <c:pivotFmt>
        <c:idx val="25"/>
        <c:spPr>
          <a:solidFill>
            <a:srgbClr val="ECF79B"/>
          </a:solidFill>
          <a:ln w="19050">
            <a:solidFill>
              <a:schemeClr val="lt1"/>
            </a:solidFill>
          </a:ln>
          <a:effectLst/>
        </c:spPr>
      </c:pivotFmt>
      <c:pivotFmt>
        <c:idx val="26"/>
        <c:spPr>
          <a:solidFill>
            <a:srgbClr val="EFFB4F"/>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6FFB7"/>
          </a:solidFill>
          <a:ln w="19050">
            <a:solidFill>
              <a:schemeClr val="lt1"/>
            </a:solidFill>
          </a:ln>
          <a:effectLst/>
        </c:spPr>
      </c:pivotFmt>
      <c:pivotFmt>
        <c:idx val="29"/>
        <c:spPr>
          <a:solidFill>
            <a:srgbClr val="F2FC20"/>
          </a:solidFill>
          <a:ln w="19050">
            <a:solidFill>
              <a:schemeClr val="lt1"/>
            </a:solidFill>
          </a:ln>
          <a:effectLst/>
        </c:spPr>
      </c:pivotFmt>
      <c:pivotFmt>
        <c:idx val="30"/>
        <c:spPr>
          <a:solidFill>
            <a:srgbClr val="E8FA00"/>
          </a:solidFill>
          <a:ln w="19050">
            <a:solidFill>
              <a:schemeClr val="lt1"/>
            </a:solidFill>
          </a:ln>
          <a:effectLst/>
        </c:spPr>
      </c:pivotFmt>
      <c:pivotFmt>
        <c:idx val="31"/>
        <c:spPr>
          <a:solidFill>
            <a:srgbClr val="FFFF00"/>
          </a:solidFill>
          <a:ln w="19050">
            <a:solidFill>
              <a:schemeClr val="lt1"/>
            </a:solidFill>
          </a:ln>
          <a:effectLst/>
        </c:spPr>
      </c:pivotFmt>
      <c:pivotFmt>
        <c:idx val="32"/>
        <c:spPr>
          <a:solidFill>
            <a:srgbClr val="EFFC8E"/>
          </a:solidFill>
          <a:ln w="19050">
            <a:solidFill>
              <a:schemeClr val="lt1"/>
            </a:solidFill>
          </a:ln>
          <a:effectLst/>
        </c:spPr>
      </c:pivotFmt>
      <c:pivotFmt>
        <c:idx val="33"/>
        <c:spPr>
          <a:solidFill>
            <a:srgbClr val="ECF945"/>
          </a:solidFill>
          <a:ln w="19050">
            <a:solidFill>
              <a:schemeClr val="lt1"/>
            </a:solidFill>
          </a:ln>
          <a:effectLst/>
        </c:spPr>
      </c:pivotFmt>
      <c:pivotFmt>
        <c:idx val="34"/>
        <c:spPr>
          <a:solidFill>
            <a:srgbClr val="ECF79B"/>
          </a:solidFill>
          <a:ln w="19050">
            <a:solidFill>
              <a:schemeClr val="lt1"/>
            </a:solidFill>
          </a:ln>
          <a:effectLst/>
        </c:spPr>
      </c:pivotFmt>
      <c:pivotFmt>
        <c:idx val="35"/>
        <c:spPr>
          <a:solidFill>
            <a:srgbClr val="EFFB4F"/>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6FFB7"/>
          </a:solidFill>
          <a:ln w="19050">
            <a:solidFill>
              <a:schemeClr val="lt1"/>
            </a:solidFill>
          </a:ln>
          <a:effectLst/>
        </c:spPr>
      </c:pivotFmt>
      <c:pivotFmt>
        <c:idx val="38"/>
        <c:spPr>
          <a:solidFill>
            <a:srgbClr val="F2FC20"/>
          </a:solidFill>
          <a:ln w="19050">
            <a:solidFill>
              <a:schemeClr val="lt1"/>
            </a:solidFill>
          </a:ln>
          <a:effectLst/>
        </c:spPr>
      </c:pivotFmt>
      <c:pivotFmt>
        <c:idx val="39"/>
        <c:spPr>
          <a:solidFill>
            <a:srgbClr val="E8FA00"/>
          </a:solidFill>
          <a:ln w="19050">
            <a:solidFill>
              <a:schemeClr val="lt1"/>
            </a:solidFill>
          </a:ln>
          <a:effectLst/>
        </c:spPr>
      </c:pivotFmt>
      <c:pivotFmt>
        <c:idx val="40"/>
        <c:spPr>
          <a:solidFill>
            <a:srgbClr val="FFFF00"/>
          </a:solidFill>
          <a:ln w="19050">
            <a:solidFill>
              <a:schemeClr val="lt1"/>
            </a:solidFill>
          </a:ln>
          <a:effectLst/>
        </c:spPr>
      </c:pivotFmt>
      <c:pivotFmt>
        <c:idx val="41"/>
        <c:spPr>
          <a:solidFill>
            <a:srgbClr val="EFFC8E"/>
          </a:solidFill>
          <a:ln w="19050">
            <a:solidFill>
              <a:schemeClr val="lt1"/>
            </a:solidFill>
          </a:ln>
          <a:effectLst/>
        </c:spPr>
      </c:pivotFmt>
      <c:pivotFmt>
        <c:idx val="42"/>
        <c:spPr>
          <a:solidFill>
            <a:srgbClr val="ECF945"/>
          </a:solidFill>
          <a:ln w="19050">
            <a:solidFill>
              <a:schemeClr val="lt1"/>
            </a:solidFill>
          </a:ln>
          <a:effectLst/>
        </c:spPr>
      </c:pivotFmt>
      <c:pivotFmt>
        <c:idx val="43"/>
        <c:spPr>
          <a:solidFill>
            <a:srgbClr val="ECF79B"/>
          </a:solidFill>
          <a:ln w="19050">
            <a:solidFill>
              <a:schemeClr val="lt1"/>
            </a:solidFill>
          </a:ln>
          <a:effectLst/>
        </c:spPr>
      </c:pivotFmt>
      <c:pivotFmt>
        <c:idx val="44"/>
        <c:spPr>
          <a:solidFill>
            <a:srgbClr val="EFFB4F"/>
          </a:solidFill>
          <a:ln w="19050">
            <a:solidFill>
              <a:schemeClr val="lt1"/>
            </a:solidFill>
          </a:ln>
          <a:effectLst/>
        </c:spPr>
      </c:pivotFmt>
    </c:pivotFmts>
    <c:plotArea>
      <c:layout/>
      <c:pieChart>
        <c:varyColors val="1"/>
        <c:ser>
          <c:idx val="0"/>
          <c:order val="0"/>
          <c:tx>
            <c:strRef>
              <c:f>'Q4'!$F$4</c:f>
              <c:strCache>
                <c:ptCount val="1"/>
                <c:pt idx="0">
                  <c:v>Total</c:v>
                </c:pt>
              </c:strCache>
            </c:strRef>
          </c:tx>
          <c:dPt>
            <c:idx val="0"/>
            <c:bubble3D val="0"/>
            <c:spPr>
              <a:solidFill>
                <a:srgbClr val="F6FFB7"/>
              </a:solidFill>
              <a:ln w="19050">
                <a:solidFill>
                  <a:schemeClr val="lt1"/>
                </a:solidFill>
              </a:ln>
              <a:effectLst/>
            </c:spPr>
            <c:extLst>
              <c:ext xmlns:c16="http://schemas.microsoft.com/office/drawing/2014/chart" uri="{C3380CC4-5D6E-409C-BE32-E72D297353CC}">
                <c16:uniqueId val="{00000001-CA8C-4147-B631-C6702187C87C}"/>
              </c:ext>
            </c:extLst>
          </c:dPt>
          <c:dPt>
            <c:idx val="1"/>
            <c:bubble3D val="0"/>
            <c:spPr>
              <a:solidFill>
                <a:srgbClr val="F2FC20"/>
              </a:solidFill>
              <a:ln w="19050">
                <a:solidFill>
                  <a:schemeClr val="lt1"/>
                </a:solidFill>
              </a:ln>
              <a:effectLst/>
            </c:spPr>
            <c:extLst>
              <c:ext xmlns:c16="http://schemas.microsoft.com/office/drawing/2014/chart" uri="{C3380CC4-5D6E-409C-BE32-E72D297353CC}">
                <c16:uniqueId val="{00000003-CA8C-4147-B631-C6702187C87C}"/>
              </c:ext>
            </c:extLst>
          </c:dPt>
          <c:dPt>
            <c:idx val="2"/>
            <c:bubble3D val="0"/>
            <c:spPr>
              <a:solidFill>
                <a:srgbClr val="E8FA00"/>
              </a:solidFill>
              <a:ln w="19050">
                <a:solidFill>
                  <a:schemeClr val="lt1"/>
                </a:solidFill>
              </a:ln>
              <a:effectLst/>
            </c:spPr>
            <c:extLst>
              <c:ext xmlns:c16="http://schemas.microsoft.com/office/drawing/2014/chart" uri="{C3380CC4-5D6E-409C-BE32-E72D297353CC}">
                <c16:uniqueId val="{00000005-CA8C-4147-B631-C6702187C87C}"/>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CA8C-4147-B631-C6702187C87C}"/>
              </c:ext>
            </c:extLst>
          </c:dPt>
          <c:dPt>
            <c:idx val="4"/>
            <c:bubble3D val="0"/>
            <c:spPr>
              <a:solidFill>
                <a:srgbClr val="EFFC8E"/>
              </a:solidFill>
              <a:ln w="19050">
                <a:solidFill>
                  <a:schemeClr val="lt1"/>
                </a:solidFill>
              </a:ln>
              <a:effectLst/>
            </c:spPr>
            <c:extLst>
              <c:ext xmlns:c16="http://schemas.microsoft.com/office/drawing/2014/chart" uri="{C3380CC4-5D6E-409C-BE32-E72D297353CC}">
                <c16:uniqueId val="{00000009-CA8C-4147-B631-C6702187C87C}"/>
              </c:ext>
            </c:extLst>
          </c:dPt>
          <c:dPt>
            <c:idx val="5"/>
            <c:bubble3D val="0"/>
            <c:spPr>
              <a:solidFill>
                <a:srgbClr val="ECF945"/>
              </a:solidFill>
              <a:ln w="19050">
                <a:solidFill>
                  <a:schemeClr val="lt1"/>
                </a:solidFill>
              </a:ln>
              <a:effectLst/>
            </c:spPr>
            <c:extLst>
              <c:ext xmlns:c16="http://schemas.microsoft.com/office/drawing/2014/chart" uri="{C3380CC4-5D6E-409C-BE32-E72D297353CC}">
                <c16:uniqueId val="{0000000B-CA8C-4147-B631-C6702187C87C}"/>
              </c:ext>
            </c:extLst>
          </c:dPt>
          <c:dPt>
            <c:idx val="6"/>
            <c:bubble3D val="0"/>
            <c:spPr>
              <a:solidFill>
                <a:srgbClr val="ECF79B"/>
              </a:solidFill>
              <a:ln w="19050">
                <a:solidFill>
                  <a:schemeClr val="lt1"/>
                </a:solidFill>
              </a:ln>
              <a:effectLst/>
            </c:spPr>
            <c:extLst>
              <c:ext xmlns:c16="http://schemas.microsoft.com/office/drawing/2014/chart" uri="{C3380CC4-5D6E-409C-BE32-E72D297353CC}">
                <c16:uniqueId val="{0000000D-CA8C-4147-B631-C6702187C87C}"/>
              </c:ext>
            </c:extLst>
          </c:dPt>
          <c:dPt>
            <c:idx val="7"/>
            <c:bubble3D val="0"/>
            <c:spPr>
              <a:solidFill>
                <a:srgbClr val="EFFB4F"/>
              </a:solidFill>
              <a:ln w="19050">
                <a:solidFill>
                  <a:schemeClr val="lt1"/>
                </a:solidFill>
              </a:ln>
              <a:effectLst/>
            </c:spPr>
            <c:extLst>
              <c:ext xmlns:c16="http://schemas.microsoft.com/office/drawing/2014/chart" uri="{C3380CC4-5D6E-409C-BE32-E72D297353CC}">
                <c16:uniqueId val="{0000000F-CA8C-4147-B631-C6702187C87C}"/>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'Q4'!$E$5:$E$13</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'Q4'!$F$5:$F$13</c:f>
              <c:numCache>
                <c:formatCode>0.00%</c:formatCode>
                <c:ptCount val="8"/>
                <c:pt idx="0">
                  <c:v>0.21162083503462017</c:v>
                </c:pt>
                <c:pt idx="1">
                  <c:v>0.18526510865680898</c:v>
                </c:pt>
                <c:pt idx="2">
                  <c:v>0.13221531465057479</c:v>
                </c:pt>
                <c:pt idx="3">
                  <c:v>0.12879069043103233</c:v>
                </c:pt>
                <c:pt idx="4">
                  <c:v>0.10369920943146411</c:v>
                </c:pt>
                <c:pt idx="5">
                  <c:v>8.3779165859443824E-2</c:v>
                </c:pt>
                <c:pt idx="6">
                  <c:v>7.8989674362164947E-2</c:v>
                </c:pt>
                <c:pt idx="7">
                  <c:v>7.5640001573890794E-2</c:v>
                </c:pt>
              </c:numCache>
            </c:numRef>
          </c:val>
          <c:extLst>
            <c:ext xmlns:c16="http://schemas.microsoft.com/office/drawing/2014/chart" uri="{C3380CC4-5D6E-409C-BE32-E72D297353CC}">
              <c16:uniqueId val="{00000010-CA8C-4147-B631-C6702187C87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25000"/>
      </a:schemeClr>
    </a:solidFill>
    <a:ln w="25400" cap="flat" cmpd="sng" algn="ctr">
      <a:noFill/>
      <a:prstDash val="solid"/>
      <a:miter lim="800000"/>
    </a:ln>
    <a:effectLst>
      <a:glow rad="127000">
        <a:srgbClr val="FFFF00"/>
      </a:glo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Analysis.xlsx]Q7!PivotTable3</c:name>
    <c:fmtId val="5"/>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IN" b="1"/>
              <a:t>Employees by Country (% share)</a:t>
            </a:r>
          </a:p>
        </c:rich>
      </c:tx>
      <c:layout>
        <c:manualLayout>
          <c:xMode val="edge"/>
          <c:yMode val="edge"/>
          <c:x val="0.22610411198600175"/>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'Q7'!$C$13</c:f>
              <c:strCache>
                <c:ptCount val="1"/>
                <c:pt idx="0">
                  <c:v>Total</c:v>
                </c:pt>
              </c:strCache>
            </c:strRef>
          </c:tx>
          <c:spPr>
            <a:solidFill>
              <a:srgbClr val="FFFF00"/>
            </a:solidFill>
            <a:ln>
              <a:noFill/>
            </a:ln>
            <a:effectLst/>
          </c:spPr>
          <c:invertIfNegative val="0"/>
          <c:cat>
            <c:multiLvlStrRef>
              <c:f>'Q7'!$B$14:$B$21</c:f>
              <c:multiLvlStrCache>
                <c:ptCount val="5"/>
                <c:lvl>
                  <c:pt idx="0">
                    <c:v>Kirkland</c:v>
                  </c:pt>
                  <c:pt idx="1">
                    <c:v>Redmond</c:v>
                  </c:pt>
                  <c:pt idx="2">
                    <c:v>Seattle</c:v>
                  </c:pt>
                  <c:pt idx="3">
                    <c:v>Tacoma</c:v>
                  </c:pt>
                  <c:pt idx="4">
                    <c:v>London</c:v>
                  </c:pt>
                </c:lvl>
                <c:lvl>
                  <c:pt idx="0">
                    <c:v>USA</c:v>
                  </c:pt>
                  <c:pt idx="4">
                    <c:v>UK</c:v>
                  </c:pt>
                </c:lvl>
              </c:multiLvlStrCache>
            </c:multiLvlStrRef>
          </c:cat>
          <c:val>
            <c:numRef>
              <c:f>'Q7'!$C$14:$C$21</c:f>
              <c:numCache>
                <c:formatCode>0.00%</c:formatCode>
                <c:ptCount val="5"/>
                <c:pt idx="0">
                  <c:v>0.2</c:v>
                </c:pt>
                <c:pt idx="1">
                  <c:v>0.2</c:v>
                </c:pt>
                <c:pt idx="2">
                  <c:v>0.4</c:v>
                </c:pt>
                <c:pt idx="3">
                  <c:v>0.2</c:v>
                </c:pt>
                <c:pt idx="4">
                  <c:v>1</c:v>
                </c:pt>
              </c:numCache>
            </c:numRef>
          </c:val>
          <c:extLst>
            <c:ext xmlns:c16="http://schemas.microsoft.com/office/drawing/2014/chart" uri="{C3380CC4-5D6E-409C-BE32-E72D297353CC}">
              <c16:uniqueId val="{00000000-3DEE-4FB7-84D7-0FDCDCED6C7E}"/>
            </c:ext>
          </c:extLst>
        </c:ser>
        <c:dLbls>
          <c:showLegendKey val="0"/>
          <c:showVal val="0"/>
          <c:showCatName val="0"/>
          <c:showSerName val="0"/>
          <c:showPercent val="0"/>
          <c:showBubbleSize val="0"/>
        </c:dLbls>
        <c:gapWidth val="182"/>
        <c:axId val="1436191840"/>
        <c:axId val="1436197600"/>
      </c:barChart>
      <c:catAx>
        <c:axId val="143619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36197600"/>
        <c:crosses val="autoZero"/>
        <c:auto val="1"/>
        <c:lblAlgn val="ctr"/>
        <c:lblOffset val="100"/>
        <c:noMultiLvlLbl val="0"/>
      </c:catAx>
      <c:valAx>
        <c:axId val="143619760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361918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25000"/>
      </a:schemeClr>
    </a:solidFill>
    <a:ln w="25400" cap="flat" cmpd="sng" algn="ctr">
      <a:noFill/>
      <a:prstDash val="solid"/>
      <a:miter lim="800000"/>
    </a:ln>
    <a:effectLst>
      <a:glow rad="127000">
        <a:srgbClr val="FFFF00"/>
      </a:glow>
    </a:effectLst>
  </c:spPr>
  <c:txPr>
    <a:bodyPr/>
    <a:lstStyle/>
    <a:p>
      <a:pPr>
        <a:defRPr>
          <a:solidFill>
            <a:srgbClr val="FFFF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Analysis.xlsx]Q13!PivotTable1</c:name>
    <c:fmtId val="6"/>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IN" b="1"/>
              <a:t>Average Product Price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'Q13'!$J$3</c:f>
              <c:strCache>
                <c:ptCount val="1"/>
                <c:pt idx="0">
                  <c:v>Total</c:v>
                </c:pt>
              </c:strCache>
            </c:strRef>
          </c:tx>
          <c:spPr>
            <a:solidFill>
              <a:srgbClr val="FFFF00"/>
            </a:solidFill>
            <a:ln>
              <a:noFill/>
            </a:ln>
            <a:effectLst/>
          </c:spPr>
          <c:invertIfNegative val="0"/>
          <c:cat>
            <c:strRef>
              <c:f>'Q13'!$I$4:$I$21</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'Q13'!$J$4:$J$21</c:f>
              <c:numCache>
                <c:formatCode>General</c:formatCode>
                <c:ptCount val="17"/>
                <c:pt idx="0">
                  <c:v>33.831249999999997</c:v>
                </c:pt>
                <c:pt idx="1">
                  <c:v>4.5</c:v>
                </c:pt>
                <c:pt idx="2">
                  <c:v>27.3125</c:v>
                </c:pt>
                <c:pt idx="3">
                  <c:v>10.75</c:v>
                </c:pt>
                <c:pt idx="4">
                  <c:v>18.083333333333332</c:v>
                </c:pt>
                <c:pt idx="5">
                  <c:v>76.75</c:v>
                </c:pt>
                <c:pt idx="6">
                  <c:v>37.601111111111109</c:v>
                </c:pt>
                <c:pt idx="7">
                  <c:v>27.360000000000003</c:v>
                </c:pt>
                <c:pt idx="8">
                  <c:v>30.458333333333332</c:v>
                </c:pt>
                <c:pt idx="9">
                  <c:v>11.125</c:v>
                </c:pt>
                <c:pt idx="10">
                  <c:v>20</c:v>
                </c:pt>
                <c:pt idx="11">
                  <c:v>26.483333333333334</c:v>
                </c:pt>
                <c:pt idx="12">
                  <c:v>29.5</c:v>
                </c:pt>
                <c:pt idx="13">
                  <c:v>20</c:v>
                </c:pt>
                <c:pt idx="14">
                  <c:v>15</c:v>
                </c:pt>
                <c:pt idx="15">
                  <c:v>22.814285714285713</c:v>
                </c:pt>
                <c:pt idx="16">
                  <c:v>20.870833333333334</c:v>
                </c:pt>
              </c:numCache>
            </c:numRef>
          </c:val>
          <c:extLst>
            <c:ext xmlns:c16="http://schemas.microsoft.com/office/drawing/2014/chart" uri="{C3380CC4-5D6E-409C-BE32-E72D297353CC}">
              <c16:uniqueId val="{00000000-1B9E-4627-9217-708D622AD818}"/>
            </c:ext>
          </c:extLst>
        </c:ser>
        <c:dLbls>
          <c:showLegendKey val="0"/>
          <c:showVal val="0"/>
          <c:showCatName val="0"/>
          <c:showSerName val="0"/>
          <c:showPercent val="0"/>
          <c:showBubbleSize val="0"/>
        </c:dLbls>
        <c:gapWidth val="219"/>
        <c:overlap val="-27"/>
        <c:axId val="1248236031"/>
        <c:axId val="1248234591"/>
      </c:barChart>
      <c:catAx>
        <c:axId val="124823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248234591"/>
        <c:crosses val="autoZero"/>
        <c:auto val="1"/>
        <c:lblAlgn val="ctr"/>
        <c:lblOffset val="100"/>
        <c:noMultiLvlLbl val="0"/>
      </c:catAx>
      <c:valAx>
        <c:axId val="1248234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248236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25000"/>
      </a:schemeClr>
    </a:solidFill>
    <a:ln w="25400" cap="flat" cmpd="sng" algn="ctr">
      <a:noFill/>
      <a:prstDash val="solid"/>
      <a:miter lim="800000"/>
    </a:ln>
    <a:effectLst>
      <a:glow rad="127000">
        <a:srgbClr val="FFFF00"/>
      </a:glow>
    </a:effectLst>
  </c:spPr>
  <c:txPr>
    <a:bodyPr/>
    <a:lstStyle/>
    <a:p>
      <a:pPr>
        <a:defRPr>
          <a:solidFill>
            <a:srgbClr val="FFFF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IN" b="1"/>
              <a:t>UnitsSold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US"/>
        </a:p>
      </c:txPr>
    </c:title>
    <c:autoTitleDeleted val="0"/>
    <c:plotArea>
      <c:layout/>
      <c:scatterChart>
        <c:scatterStyle val="lineMarker"/>
        <c:varyColors val="0"/>
        <c:ser>
          <c:idx val="0"/>
          <c:order val="0"/>
          <c:tx>
            <c:strRef>
              <c:f>'Q12'!$L$1</c:f>
              <c:strCache>
                <c:ptCount val="1"/>
                <c:pt idx="0">
                  <c:v>UnitsSold</c:v>
                </c:pt>
              </c:strCache>
            </c:strRef>
          </c:tx>
          <c:spPr>
            <a:ln w="25400" cap="rnd">
              <a:noFill/>
              <a:round/>
            </a:ln>
            <a:effectLst/>
          </c:spPr>
          <c:marker>
            <c:symbol val="circle"/>
            <c:size val="5"/>
            <c:spPr>
              <a:solidFill>
                <a:srgbClr val="FFFF00"/>
              </a:solidFill>
              <a:ln w="9525">
                <a:no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trendlineLbl>
          </c:trendline>
          <c:xVal>
            <c:numRef>
              <c:f>'Q12'!$I$2:$I$2156</c:f>
              <c:numCache>
                <c:formatCode>General</c:formatCode>
                <c:ptCount val="2155"/>
                <c:pt idx="0">
                  <c:v>168</c:v>
                </c:pt>
                <c:pt idx="1">
                  <c:v>98</c:v>
                </c:pt>
                <c:pt idx="2">
                  <c:v>174</c:v>
                </c:pt>
                <c:pt idx="3">
                  <c:v>111.2</c:v>
                </c:pt>
                <c:pt idx="4">
                  <c:v>528.19999958574772</c:v>
                </c:pt>
                <c:pt idx="5">
                  <c:v>667.2</c:v>
                </c:pt>
                <c:pt idx="6">
                  <c:v>194.6</c:v>
                </c:pt>
                <c:pt idx="7">
                  <c:v>167.4</c:v>
                </c:pt>
                <c:pt idx="8">
                  <c:v>1696</c:v>
                </c:pt>
                <c:pt idx="9">
                  <c:v>1261.3999911546707</c:v>
                </c:pt>
                <c:pt idx="10">
                  <c:v>77</c:v>
                </c:pt>
                <c:pt idx="11">
                  <c:v>92.4</c:v>
                </c:pt>
                <c:pt idx="12">
                  <c:v>163.62499885261059</c:v>
                </c:pt>
                <c:pt idx="13">
                  <c:v>214.19999849796295</c:v>
                </c:pt>
                <c:pt idx="14">
                  <c:v>336</c:v>
                </c:pt>
                <c:pt idx="15">
                  <c:v>95.759999924898153</c:v>
                </c:pt>
                <c:pt idx="16">
                  <c:v>222.29999982565641</c:v>
                </c:pt>
                <c:pt idx="17">
                  <c:v>780</c:v>
                </c:pt>
                <c:pt idx="18">
                  <c:v>2462.3999980688095</c:v>
                </c:pt>
                <c:pt idx="19">
                  <c:v>388.79999999999995</c:v>
                </c:pt>
                <c:pt idx="20">
                  <c:v>47.499999962747097</c:v>
                </c:pt>
                <c:pt idx="21">
                  <c:v>113.99999991059303</c:v>
                </c:pt>
                <c:pt idx="22">
                  <c:v>48</c:v>
                </c:pt>
                <c:pt idx="23">
                  <c:v>40</c:v>
                </c:pt>
                <c:pt idx="24">
                  <c:v>1088</c:v>
                </c:pt>
                <c:pt idx="25">
                  <c:v>200</c:v>
                </c:pt>
                <c:pt idx="26">
                  <c:v>400</c:v>
                </c:pt>
                <c:pt idx="27">
                  <c:v>142.49999988824129</c:v>
                </c:pt>
                <c:pt idx="28">
                  <c:v>604.80000000000007</c:v>
                </c:pt>
                <c:pt idx="29">
                  <c:v>86.4</c:v>
                </c:pt>
                <c:pt idx="30">
                  <c:v>640</c:v>
                </c:pt>
                <c:pt idx="31">
                  <c:v>45.899999678134918</c:v>
                </c:pt>
                <c:pt idx="32">
                  <c:v>100.8</c:v>
                </c:pt>
                <c:pt idx="33">
                  <c:v>41.039999967813493</c:v>
                </c:pt>
                <c:pt idx="34">
                  <c:v>342.71999759674071</c:v>
                </c:pt>
                <c:pt idx="35">
                  <c:v>168</c:v>
                </c:pt>
                <c:pt idx="36">
                  <c:v>216</c:v>
                </c:pt>
                <c:pt idx="37">
                  <c:v>304</c:v>
                </c:pt>
                <c:pt idx="38">
                  <c:v>607.9999977350235</c:v>
                </c:pt>
                <c:pt idx="39">
                  <c:v>532</c:v>
                </c:pt>
                <c:pt idx="40">
                  <c:v>486.5</c:v>
                </c:pt>
                <c:pt idx="41">
                  <c:v>625.5</c:v>
                </c:pt>
                <c:pt idx="42">
                  <c:v>380</c:v>
                </c:pt>
                <c:pt idx="43">
                  <c:v>456</c:v>
                </c:pt>
                <c:pt idx="44">
                  <c:v>1320</c:v>
                </c:pt>
                <c:pt idx="45">
                  <c:v>2617.9999816417694</c:v>
                </c:pt>
                <c:pt idx="46">
                  <c:v>250.79999980330467</c:v>
                </c:pt>
                <c:pt idx="47">
                  <c:v>393</c:v>
                </c:pt>
                <c:pt idx="48">
                  <c:v>124.80000000000001</c:v>
                </c:pt>
                <c:pt idx="49">
                  <c:v>156</c:v>
                </c:pt>
                <c:pt idx="50">
                  <c:v>877.5</c:v>
                </c:pt>
                <c:pt idx="51">
                  <c:v>883.99999670684338</c:v>
                </c:pt>
                <c:pt idx="52">
                  <c:v>163.19999939203262</c:v>
                </c:pt>
                <c:pt idx="53">
                  <c:v>122.87999954223635</c:v>
                </c:pt>
                <c:pt idx="54">
                  <c:v>80</c:v>
                </c:pt>
                <c:pt idx="55">
                  <c:v>160</c:v>
                </c:pt>
                <c:pt idx="56">
                  <c:v>20.8</c:v>
                </c:pt>
                <c:pt idx="57">
                  <c:v>443.25</c:v>
                </c:pt>
                <c:pt idx="58">
                  <c:v>472.79999999999995</c:v>
                </c:pt>
                <c:pt idx="59">
                  <c:v>189</c:v>
                </c:pt>
                <c:pt idx="60">
                  <c:v>240</c:v>
                </c:pt>
                <c:pt idx="61">
                  <c:v>288</c:v>
                </c:pt>
                <c:pt idx="62">
                  <c:v>360</c:v>
                </c:pt>
                <c:pt idx="63">
                  <c:v>60.8</c:v>
                </c:pt>
                <c:pt idx="64">
                  <c:v>931.5</c:v>
                </c:pt>
                <c:pt idx="65">
                  <c:v>936</c:v>
                </c:pt>
                <c:pt idx="66">
                  <c:v>346.5599997282028</c:v>
                </c:pt>
                <c:pt idx="67">
                  <c:v>735</c:v>
                </c:pt>
                <c:pt idx="68">
                  <c:v>837.89999934285879</c:v>
                </c:pt>
                <c:pt idx="69">
                  <c:v>183.59999871253967</c:v>
                </c:pt>
                <c:pt idx="70">
                  <c:v>451.43999964594838</c:v>
                </c:pt>
                <c:pt idx="71">
                  <c:v>990</c:v>
                </c:pt>
                <c:pt idx="72">
                  <c:v>919.99999999999989</c:v>
                </c:pt>
                <c:pt idx="73">
                  <c:v>565.43999955654147</c:v>
                </c:pt>
                <c:pt idx="74">
                  <c:v>372</c:v>
                </c:pt>
                <c:pt idx="75">
                  <c:v>344</c:v>
                </c:pt>
                <c:pt idx="76">
                  <c:v>48</c:v>
                </c:pt>
                <c:pt idx="77">
                  <c:v>728</c:v>
                </c:pt>
                <c:pt idx="78">
                  <c:v>248</c:v>
                </c:pt>
                <c:pt idx="79">
                  <c:v>660</c:v>
                </c:pt>
                <c:pt idx="80">
                  <c:v>280.8</c:v>
                </c:pt>
                <c:pt idx="81">
                  <c:v>300</c:v>
                </c:pt>
                <c:pt idx="82">
                  <c:v>351</c:v>
                </c:pt>
                <c:pt idx="83">
                  <c:v>43.2</c:v>
                </c:pt>
                <c:pt idx="84">
                  <c:v>384</c:v>
                </c:pt>
                <c:pt idx="85">
                  <c:v>186</c:v>
                </c:pt>
                <c:pt idx="86">
                  <c:v>7.3</c:v>
                </c:pt>
                <c:pt idx="87">
                  <c:v>21.6</c:v>
                </c:pt>
                <c:pt idx="88">
                  <c:v>57.6</c:v>
                </c:pt>
                <c:pt idx="89">
                  <c:v>124.19999999999999</c:v>
                </c:pt>
                <c:pt idx="90">
                  <c:v>31.2</c:v>
                </c:pt>
                <c:pt idx="91">
                  <c:v>248</c:v>
                </c:pt>
                <c:pt idx="92">
                  <c:v>131.4</c:v>
                </c:pt>
                <c:pt idx="93">
                  <c:v>952</c:v>
                </c:pt>
                <c:pt idx="94">
                  <c:v>83.4</c:v>
                </c:pt>
                <c:pt idx="95">
                  <c:v>394.875</c:v>
                </c:pt>
                <c:pt idx="96">
                  <c:v>325.5</c:v>
                </c:pt>
                <c:pt idx="97">
                  <c:v>408</c:v>
                </c:pt>
                <c:pt idx="98">
                  <c:v>42</c:v>
                </c:pt>
                <c:pt idx="99">
                  <c:v>518.39999806880951</c:v>
                </c:pt>
                <c:pt idx="100">
                  <c:v>470.39999824762344</c:v>
                </c:pt>
                <c:pt idx="101">
                  <c:v>754.55999718904491</c:v>
                </c:pt>
                <c:pt idx="102">
                  <c:v>1440</c:v>
                </c:pt>
                <c:pt idx="103">
                  <c:v>1576</c:v>
                </c:pt>
                <c:pt idx="104">
                  <c:v>472.59999668598175</c:v>
                </c:pt>
                <c:pt idx="105">
                  <c:v>224</c:v>
                </c:pt>
                <c:pt idx="106">
                  <c:v>122.39999914169312</c:v>
                </c:pt>
                <c:pt idx="107">
                  <c:v>53.099999912083149</c:v>
                </c:pt>
                <c:pt idx="108">
                  <c:v>26.999999955296516</c:v>
                </c:pt>
                <c:pt idx="109">
                  <c:v>240</c:v>
                </c:pt>
                <c:pt idx="110">
                  <c:v>239.4</c:v>
                </c:pt>
                <c:pt idx="111">
                  <c:v>340</c:v>
                </c:pt>
                <c:pt idx="112">
                  <c:v>1485</c:v>
                </c:pt>
                <c:pt idx="113">
                  <c:v>240</c:v>
                </c:pt>
                <c:pt idx="114">
                  <c:v>104</c:v>
                </c:pt>
                <c:pt idx="115">
                  <c:v>86.399999856948853</c:v>
                </c:pt>
                <c:pt idx="116">
                  <c:v>334.7999994456768</c:v>
                </c:pt>
                <c:pt idx="117">
                  <c:v>76.319999873638153</c:v>
                </c:pt>
                <c:pt idx="118">
                  <c:v>1296</c:v>
                </c:pt>
                <c:pt idx="119">
                  <c:v>600</c:v>
                </c:pt>
                <c:pt idx="120">
                  <c:v>36</c:v>
                </c:pt>
                <c:pt idx="121">
                  <c:v>175.5</c:v>
                </c:pt>
                <c:pt idx="122">
                  <c:v>37.200000000000003</c:v>
                </c:pt>
                <c:pt idx="123">
                  <c:v>259.2</c:v>
                </c:pt>
                <c:pt idx="124">
                  <c:v>468</c:v>
                </c:pt>
                <c:pt idx="125">
                  <c:v>552</c:v>
                </c:pt>
                <c:pt idx="126">
                  <c:v>571.19999999999993</c:v>
                </c:pt>
                <c:pt idx="127">
                  <c:v>37.200000000000003</c:v>
                </c:pt>
                <c:pt idx="128">
                  <c:v>121.6</c:v>
                </c:pt>
                <c:pt idx="129">
                  <c:v>201.60000000000002</c:v>
                </c:pt>
                <c:pt idx="130">
                  <c:v>417</c:v>
                </c:pt>
                <c:pt idx="131">
                  <c:v>432</c:v>
                </c:pt>
                <c:pt idx="132">
                  <c:v>864</c:v>
                </c:pt>
                <c:pt idx="133">
                  <c:v>556</c:v>
                </c:pt>
                <c:pt idx="134">
                  <c:v>608</c:v>
                </c:pt>
                <c:pt idx="135">
                  <c:v>456</c:v>
                </c:pt>
                <c:pt idx="136">
                  <c:v>990</c:v>
                </c:pt>
                <c:pt idx="137">
                  <c:v>591</c:v>
                </c:pt>
                <c:pt idx="138">
                  <c:v>109.5</c:v>
                </c:pt>
                <c:pt idx="139">
                  <c:v>240</c:v>
                </c:pt>
                <c:pt idx="140">
                  <c:v>408</c:v>
                </c:pt>
                <c:pt idx="141">
                  <c:v>200</c:v>
                </c:pt>
                <c:pt idx="142">
                  <c:v>147</c:v>
                </c:pt>
                <c:pt idx="143">
                  <c:v>608</c:v>
                </c:pt>
                <c:pt idx="144">
                  <c:v>1248</c:v>
                </c:pt>
                <c:pt idx="145">
                  <c:v>1019.1999999999999</c:v>
                </c:pt>
                <c:pt idx="146">
                  <c:v>441.59999999999997</c:v>
                </c:pt>
                <c:pt idx="147">
                  <c:v>529.19999912381172</c:v>
                </c:pt>
                <c:pt idx="148">
                  <c:v>453.59999924898148</c:v>
                </c:pt>
                <c:pt idx="149">
                  <c:v>134.99999977648258</c:v>
                </c:pt>
                <c:pt idx="150">
                  <c:v>480</c:v>
                </c:pt>
                <c:pt idx="151">
                  <c:v>440</c:v>
                </c:pt>
                <c:pt idx="152">
                  <c:v>34.4</c:v>
                </c:pt>
                <c:pt idx="153">
                  <c:v>1124.9999981373549</c:v>
                </c:pt>
                <c:pt idx="154">
                  <c:v>2227.4999963119626</c:v>
                </c:pt>
                <c:pt idx="155">
                  <c:v>388.79999935626984</c:v>
                </c:pt>
                <c:pt idx="156">
                  <c:v>207</c:v>
                </c:pt>
                <c:pt idx="157">
                  <c:v>262</c:v>
                </c:pt>
                <c:pt idx="158">
                  <c:v>29.5</c:v>
                </c:pt>
                <c:pt idx="159">
                  <c:v>394</c:v>
                </c:pt>
                <c:pt idx="160">
                  <c:v>30</c:v>
                </c:pt>
                <c:pt idx="161">
                  <c:v>28.8</c:v>
                </c:pt>
                <c:pt idx="162">
                  <c:v>60</c:v>
                </c:pt>
                <c:pt idx="163">
                  <c:v>352</c:v>
                </c:pt>
                <c:pt idx="164">
                  <c:v>600</c:v>
                </c:pt>
                <c:pt idx="165">
                  <c:v>22.4</c:v>
                </c:pt>
                <c:pt idx="166">
                  <c:v>736</c:v>
                </c:pt>
                <c:pt idx="167">
                  <c:v>51.599999999999994</c:v>
                </c:pt>
                <c:pt idx="168">
                  <c:v>139</c:v>
                </c:pt>
                <c:pt idx="169">
                  <c:v>197</c:v>
                </c:pt>
                <c:pt idx="170">
                  <c:v>67.199999999999989</c:v>
                </c:pt>
                <c:pt idx="171">
                  <c:v>201.6</c:v>
                </c:pt>
                <c:pt idx="172">
                  <c:v>145.6</c:v>
                </c:pt>
                <c:pt idx="173">
                  <c:v>883.19999999999993</c:v>
                </c:pt>
                <c:pt idx="174">
                  <c:v>524</c:v>
                </c:pt>
                <c:pt idx="175">
                  <c:v>62</c:v>
                </c:pt>
                <c:pt idx="176">
                  <c:v>182.39999999999998</c:v>
                </c:pt>
                <c:pt idx="177">
                  <c:v>921.59999847412109</c:v>
                </c:pt>
                <c:pt idx="178">
                  <c:v>286.19999952614307</c:v>
                </c:pt>
                <c:pt idx="179">
                  <c:v>886.49999853223562</c:v>
                </c:pt>
                <c:pt idx="180">
                  <c:v>156.79999999999998</c:v>
                </c:pt>
                <c:pt idx="181">
                  <c:v>360</c:v>
                </c:pt>
                <c:pt idx="182">
                  <c:v>77</c:v>
                </c:pt>
                <c:pt idx="183">
                  <c:v>2758</c:v>
                </c:pt>
                <c:pt idx="184">
                  <c:v>288</c:v>
                </c:pt>
                <c:pt idx="185">
                  <c:v>154</c:v>
                </c:pt>
                <c:pt idx="186">
                  <c:v>86.4</c:v>
                </c:pt>
                <c:pt idx="187">
                  <c:v>249.6</c:v>
                </c:pt>
                <c:pt idx="188">
                  <c:v>509.59999999999997</c:v>
                </c:pt>
                <c:pt idx="189">
                  <c:v>432</c:v>
                </c:pt>
                <c:pt idx="190">
                  <c:v>516</c:v>
                </c:pt>
                <c:pt idx="191">
                  <c:v>144</c:v>
                </c:pt>
                <c:pt idx="192">
                  <c:v>112</c:v>
                </c:pt>
                <c:pt idx="193">
                  <c:v>62</c:v>
                </c:pt>
                <c:pt idx="194">
                  <c:v>44.8</c:v>
                </c:pt>
                <c:pt idx="195">
                  <c:v>57.6</c:v>
                </c:pt>
                <c:pt idx="196">
                  <c:v>248.11499826014045</c:v>
                </c:pt>
                <c:pt idx="197">
                  <c:v>856.79999399185181</c:v>
                </c:pt>
                <c:pt idx="198">
                  <c:v>288</c:v>
                </c:pt>
                <c:pt idx="199">
                  <c:v>1495.9999895095825</c:v>
                </c:pt>
                <c:pt idx="200">
                  <c:v>2386.7999832630157</c:v>
                </c:pt>
                <c:pt idx="201">
                  <c:v>120</c:v>
                </c:pt>
                <c:pt idx="202">
                  <c:v>57.599999999999994</c:v>
                </c:pt>
                <c:pt idx="203">
                  <c:v>167.4</c:v>
                </c:pt>
                <c:pt idx="204">
                  <c:v>40</c:v>
                </c:pt>
                <c:pt idx="205">
                  <c:v>1112</c:v>
                </c:pt>
                <c:pt idx="206">
                  <c:v>422.40000000000003</c:v>
                </c:pt>
                <c:pt idx="207">
                  <c:v>249.6</c:v>
                </c:pt>
                <c:pt idx="208">
                  <c:v>310</c:v>
                </c:pt>
                <c:pt idx="209">
                  <c:v>303.99999886751175</c:v>
                </c:pt>
                <c:pt idx="210">
                  <c:v>671.99999749660492</c:v>
                </c:pt>
                <c:pt idx="211">
                  <c:v>579.59999784082174</c:v>
                </c:pt>
                <c:pt idx="212">
                  <c:v>254.39999905228615</c:v>
                </c:pt>
                <c:pt idx="213">
                  <c:v>396</c:v>
                </c:pt>
                <c:pt idx="214">
                  <c:v>672</c:v>
                </c:pt>
                <c:pt idx="215">
                  <c:v>100</c:v>
                </c:pt>
                <c:pt idx="216">
                  <c:v>69.349999945610762</c:v>
                </c:pt>
                <c:pt idx="217">
                  <c:v>157.31999987661837</c:v>
                </c:pt>
                <c:pt idx="218">
                  <c:v>4005.1999968588352</c:v>
                </c:pt>
                <c:pt idx="219">
                  <c:v>346.5599997282028</c:v>
                </c:pt>
                <c:pt idx="220">
                  <c:v>1058.2499925792217</c:v>
                </c:pt>
                <c:pt idx="221">
                  <c:v>590.74999585747719</c:v>
                </c:pt>
                <c:pt idx="222">
                  <c:v>88.5</c:v>
                </c:pt>
                <c:pt idx="223">
                  <c:v>1599.9999940395355</c:v>
                </c:pt>
                <c:pt idx="224">
                  <c:v>89.599999666213989</c:v>
                </c:pt>
                <c:pt idx="225">
                  <c:v>97.279999637603751</c:v>
                </c:pt>
                <c:pt idx="226">
                  <c:v>186</c:v>
                </c:pt>
                <c:pt idx="227">
                  <c:v>71.99999988079071</c:v>
                </c:pt>
                <c:pt idx="228">
                  <c:v>619.19999897480011</c:v>
                </c:pt>
                <c:pt idx="229">
                  <c:v>44.8</c:v>
                </c:pt>
                <c:pt idx="230">
                  <c:v>100</c:v>
                </c:pt>
                <c:pt idx="231">
                  <c:v>85.119999682903284</c:v>
                </c:pt>
                <c:pt idx="232">
                  <c:v>199.99999925494194</c:v>
                </c:pt>
                <c:pt idx="233">
                  <c:v>122.87999954223635</c:v>
                </c:pt>
                <c:pt idx="234">
                  <c:v>1628.1599939346313</c:v>
                </c:pt>
                <c:pt idx="235">
                  <c:v>285.11999952793121</c:v>
                </c:pt>
                <c:pt idx="236">
                  <c:v>288</c:v>
                </c:pt>
                <c:pt idx="237">
                  <c:v>597.59999999999991</c:v>
                </c:pt>
                <c:pt idx="238">
                  <c:v>304</c:v>
                </c:pt>
                <c:pt idx="239">
                  <c:v>582.4</c:v>
                </c:pt>
                <c:pt idx="240">
                  <c:v>695</c:v>
                </c:pt>
                <c:pt idx="241">
                  <c:v>624</c:v>
                </c:pt>
                <c:pt idx="242">
                  <c:v>310.5</c:v>
                </c:pt>
                <c:pt idx="243">
                  <c:v>176</c:v>
                </c:pt>
                <c:pt idx="244">
                  <c:v>2074.7999983727932</c:v>
                </c:pt>
                <c:pt idx="245">
                  <c:v>1103.2</c:v>
                </c:pt>
                <c:pt idx="246">
                  <c:v>949.99999925494194</c:v>
                </c:pt>
                <c:pt idx="247">
                  <c:v>87.779999931156638</c:v>
                </c:pt>
                <c:pt idx="248">
                  <c:v>1398.3999989032745</c:v>
                </c:pt>
                <c:pt idx="249">
                  <c:v>16</c:v>
                </c:pt>
                <c:pt idx="250">
                  <c:v>336.59999763965607</c:v>
                </c:pt>
                <c:pt idx="251">
                  <c:v>291.83999891281127</c:v>
                </c:pt>
                <c:pt idx="252">
                  <c:v>447.99999833106995</c:v>
                </c:pt>
                <c:pt idx="253">
                  <c:v>486.3999981880188</c:v>
                </c:pt>
                <c:pt idx="254">
                  <c:v>614.39999771118164</c:v>
                </c:pt>
                <c:pt idx="255">
                  <c:v>1330</c:v>
                </c:pt>
                <c:pt idx="256">
                  <c:v>37.999999970197678</c:v>
                </c:pt>
                <c:pt idx="257">
                  <c:v>216</c:v>
                </c:pt>
                <c:pt idx="258">
                  <c:v>616</c:v>
                </c:pt>
                <c:pt idx="259">
                  <c:v>1680</c:v>
                </c:pt>
                <c:pt idx="260">
                  <c:v>2240</c:v>
                </c:pt>
                <c:pt idx="261">
                  <c:v>584</c:v>
                </c:pt>
                <c:pt idx="262">
                  <c:v>100.8</c:v>
                </c:pt>
                <c:pt idx="263">
                  <c:v>1010.8799983263016</c:v>
                </c:pt>
                <c:pt idx="264">
                  <c:v>608</c:v>
                </c:pt>
                <c:pt idx="265">
                  <c:v>112</c:v>
                </c:pt>
                <c:pt idx="266">
                  <c:v>611.99999570846558</c:v>
                </c:pt>
                <c:pt idx="267">
                  <c:v>58.8</c:v>
                </c:pt>
                <c:pt idx="268">
                  <c:v>31.619999778270724</c:v>
                </c:pt>
                <c:pt idx="269">
                  <c:v>183.59999871253967</c:v>
                </c:pt>
                <c:pt idx="270">
                  <c:v>180</c:v>
                </c:pt>
                <c:pt idx="271">
                  <c:v>141.60000000000002</c:v>
                </c:pt>
                <c:pt idx="272">
                  <c:v>175.49999970942736</c:v>
                </c:pt>
                <c:pt idx="273">
                  <c:v>466.5599992275238</c:v>
                </c:pt>
                <c:pt idx="274">
                  <c:v>4005.1999968588352</c:v>
                </c:pt>
                <c:pt idx="275">
                  <c:v>100.10000000000001</c:v>
                </c:pt>
                <c:pt idx="276">
                  <c:v>1133.8249991107732</c:v>
                </c:pt>
                <c:pt idx="277">
                  <c:v>159.59999987483025</c:v>
                </c:pt>
                <c:pt idx="278">
                  <c:v>36</c:v>
                </c:pt>
                <c:pt idx="279">
                  <c:v>100.29999929666519</c:v>
                </c:pt>
                <c:pt idx="280">
                  <c:v>161.27999939918519</c:v>
                </c:pt>
                <c:pt idx="281">
                  <c:v>8431.9999685883522</c:v>
                </c:pt>
                <c:pt idx="282">
                  <c:v>172.8</c:v>
                </c:pt>
                <c:pt idx="283">
                  <c:v>396</c:v>
                </c:pt>
                <c:pt idx="284">
                  <c:v>90</c:v>
                </c:pt>
                <c:pt idx="285">
                  <c:v>390</c:v>
                </c:pt>
                <c:pt idx="286">
                  <c:v>300</c:v>
                </c:pt>
                <c:pt idx="287">
                  <c:v>230.39999999999998</c:v>
                </c:pt>
                <c:pt idx="288">
                  <c:v>576</c:v>
                </c:pt>
                <c:pt idx="289">
                  <c:v>595.19999778270721</c:v>
                </c:pt>
                <c:pt idx="290">
                  <c:v>398.4</c:v>
                </c:pt>
                <c:pt idx="291">
                  <c:v>174.07999935150147</c:v>
                </c:pt>
                <c:pt idx="292">
                  <c:v>34.19999997317791</c:v>
                </c:pt>
                <c:pt idx="293">
                  <c:v>106.3999999165535</c:v>
                </c:pt>
                <c:pt idx="294">
                  <c:v>288.79999977350235</c:v>
                </c:pt>
                <c:pt idx="295">
                  <c:v>739.47999942004674</c:v>
                </c:pt>
                <c:pt idx="296">
                  <c:v>664.99999947845936</c:v>
                </c:pt>
                <c:pt idx="297">
                  <c:v>2067.1999983787537</c:v>
                </c:pt>
                <c:pt idx="298">
                  <c:v>1092</c:v>
                </c:pt>
                <c:pt idx="299">
                  <c:v>3465</c:v>
                </c:pt>
                <c:pt idx="300">
                  <c:v>2108</c:v>
                </c:pt>
                <c:pt idx="301">
                  <c:v>560</c:v>
                </c:pt>
                <c:pt idx="302">
                  <c:v>165.20000000000002</c:v>
                </c:pt>
                <c:pt idx="303">
                  <c:v>699.83999884128571</c:v>
                </c:pt>
                <c:pt idx="304">
                  <c:v>1346.3999977707863</c:v>
                </c:pt>
                <c:pt idx="305">
                  <c:v>560</c:v>
                </c:pt>
                <c:pt idx="306">
                  <c:v>848</c:v>
                </c:pt>
                <c:pt idx="307">
                  <c:v>141.60000000000002</c:v>
                </c:pt>
                <c:pt idx="308">
                  <c:v>200</c:v>
                </c:pt>
                <c:pt idx="309">
                  <c:v>74.400000000000006</c:v>
                </c:pt>
                <c:pt idx="310">
                  <c:v>172.8</c:v>
                </c:pt>
                <c:pt idx="311">
                  <c:v>864</c:v>
                </c:pt>
                <c:pt idx="312">
                  <c:v>86</c:v>
                </c:pt>
                <c:pt idx="313">
                  <c:v>403.20000000000005</c:v>
                </c:pt>
                <c:pt idx="314">
                  <c:v>84</c:v>
                </c:pt>
                <c:pt idx="315">
                  <c:v>52</c:v>
                </c:pt>
                <c:pt idx="316">
                  <c:v>403.2</c:v>
                </c:pt>
                <c:pt idx="317">
                  <c:v>106.2</c:v>
                </c:pt>
                <c:pt idx="318">
                  <c:v>252</c:v>
                </c:pt>
                <c:pt idx="319">
                  <c:v>72.8</c:v>
                </c:pt>
                <c:pt idx="320">
                  <c:v>35.999999940395355</c:v>
                </c:pt>
                <c:pt idx="321">
                  <c:v>425.87999929487705</c:v>
                </c:pt>
                <c:pt idx="322">
                  <c:v>390</c:v>
                </c:pt>
                <c:pt idx="323">
                  <c:v>837.89999861270189</c:v>
                </c:pt>
                <c:pt idx="324">
                  <c:v>1980</c:v>
                </c:pt>
                <c:pt idx="325">
                  <c:v>410.4</c:v>
                </c:pt>
                <c:pt idx="326">
                  <c:v>183.59999871253967</c:v>
                </c:pt>
                <c:pt idx="327">
                  <c:v>798</c:v>
                </c:pt>
                <c:pt idx="328">
                  <c:v>135.99999904632568</c:v>
                </c:pt>
                <c:pt idx="329">
                  <c:v>72.959999728202817</c:v>
                </c:pt>
                <c:pt idx="330">
                  <c:v>583.19999999999993</c:v>
                </c:pt>
                <c:pt idx="331">
                  <c:v>6324</c:v>
                </c:pt>
                <c:pt idx="332">
                  <c:v>1428</c:v>
                </c:pt>
                <c:pt idx="333">
                  <c:v>875.7</c:v>
                </c:pt>
                <c:pt idx="334">
                  <c:v>678.39999747276306</c:v>
                </c:pt>
                <c:pt idx="335">
                  <c:v>687.99999743700027</c:v>
                </c:pt>
                <c:pt idx="336">
                  <c:v>300</c:v>
                </c:pt>
                <c:pt idx="337">
                  <c:v>159</c:v>
                </c:pt>
                <c:pt idx="338">
                  <c:v>279</c:v>
                </c:pt>
                <c:pt idx="339">
                  <c:v>59</c:v>
                </c:pt>
                <c:pt idx="340">
                  <c:v>398.99999968707561</c:v>
                </c:pt>
                <c:pt idx="341">
                  <c:v>618.79999566078186</c:v>
                </c:pt>
                <c:pt idx="342">
                  <c:v>244.79999828338623</c:v>
                </c:pt>
                <c:pt idx="343">
                  <c:v>103.19999999999999</c:v>
                </c:pt>
                <c:pt idx="344">
                  <c:v>55.439999908208847</c:v>
                </c:pt>
                <c:pt idx="345">
                  <c:v>505.43999916315079</c:v>
                </c:pt>
                <c:pt idx="346">
                  <c:v>302.39999949932098</c:v>
                </c:pt>
                <c:pt idx="347">
                  <c:v>335.33999944478268</c:v>
                </c:pt>
                <c:pt idx="348">
                  <c:v>471.59999921917915</c:v>
                </c:pt>
                <c:pt idx="349">
                  <c:v>146.87999975681305</c:v>
                </c:pt>
                <c:pt idx="350">
                  <c:v>360</c:v>
                </c:pt>
                <c:pt idx="351">
                  <c:v>112</c:v>
                </c:pt>
                <c:pt idx="352">
                  <c:v>544</c:v>
                </c:pt>
                <c:pt idx="353">
                  <c:v>450</c:v>
                </c:pt>
                <c:pt idx="354">
                  <c:v>1386</c:v>
                </c:pt>
                <c:pt idx="355">
                  <c:v>120</c:v>
                </c:pt>
                <c:pt idx="356">
                  <c:v>400</c:v>
                </c:pt>
                <c:pt idx="357">
                  <c:v>96</c:v>
                </c:pt>
                <c:pt idx="358">
                  <c:v>195</c:v>
                </c:pt>
                <c:pt idx="359">
                  <c:v>608</c:v>
                </c:pt>
                <c:pt idx="360">
                  <c:v>1814.3999999999999</c:v>
                </c:pt>
                <c:pt idx="361">
                  <c:v>408</c:v>
                </c:pt>
                <c:pt idx="362">
                  <c:v>191.99999928474426</c:v>
                </c:pt>
                <c:pt idx="363">
                  <c:v>435.19999837875366</c:v>
                </c:pt>
                <c:pt idx="364">
                  <c:v>63.999999761581421</c:v>
                </c:pt>
                <c:pt idx="365">
                  <c:v>54</c:v>
                </c:pt>
                <c:pt idx="366">
                  <c:v>112</c:v>
                </c:pt>
                <c:pt idx="367">
                  <c:v>54</c:v>
                </c:pt>
                <c:pt idx="368">
                  <c:v>218.39999999999998</c:v>
                </c:pt>
                <c:pt idx="369">
                  <c:v>528</c:v>
                </c:pt>
                <c:pt idx="370">
                  <c:v>258</c:v>
                </c:pt>
                <c:pt idx="371">
                  <c:v>91.199999660253525</c:v>
                </c:pt>
                <c:pt idx="372">
                  <c:v>89.599999666213989</c:v>
                </c:pt>
                <c:pt idx="373">
                  <c:v>1048</c:v>
                </c:pt>
                <c:pt idx="374">
                  <c:v>396.8</c:v>
                </c:pt>
                <c:pt idx="375">
                  <c:v>288</c:v>
                </c:pt>
                <c:pt idx="376">
                  <c:v>788</c:v>
                </c:pt>
                <c:pt idx="377">
                  <c:v>360</c:v>
                </c:pt>
                <c:pt idx="378">
                  <c:v>539.99999910593033</c:v>
                </c:pt>
                <c:pt idx="379">
                  <c:v>518.39999914169312</c:v>
                </c:pt>
                <c:pt idx="380">
                  <c:v>432</c:v>
                </c:pt>
                <c:pt idx="381">
                  <c:v>600.47999900579453</c:v>
                </c:pt>
                <c:pt idx="382">
                  <c:v>86.399999999999991</c:v>
                </c:pt>
                <c:pt idx="383">
                  <c:v>1440</c:v>
                </c:pt>
                <c:pt idx="384">
                  <c:v>285</c:v>
                </c:pt>
                <c:pt idx="385">
                  <c:v>585.90000000000009</c:v>
                </c:pt>
                <c:pt idx="386">
                  <c:v>58.8</c:v>
                </c:pt>
                <c:pt idx="387">
                  <c:v>1307.25</c:v>
                </c:pt>
                <c:pt idx="388">
                  <c:v>320</c:v>
                </c:pt>
                <c:pt idx="389">
                  <c:v>48</c:v>
                </c:pt>
                <c:pt idx="390">
                  <c:v>394</c:v>
                </c:pt>
                <c:pt idx="391">
                  <c:v>241.91999959945679</c:v>
                </c:pt>
                <c:pt idx="392">
                  <c:v>1650.599997267127</c:v>
                </c:pt>
                <c:pt idx="393">
                  <c:v>230.4</c:v>
                </c:pt>
                <c:pt idx="394">
                  <c:v>288</c:v>
                </c:pt>
                <c:pt idx="395">
                  <c:v>1032</c:v>
                </c:pt>
                <c:pt idx="396">
                  <c:v>583.80000000000007</c:v>
                </c:pt>
                <c:pt idx="397">
                  <c:v>67.999999523162842</c:v>
                </c:pt>
                <c:pt idx="398">
                  <c:v>648.71999545097344</c:v>
                </c:pt>
                <c:pt idx="399">
                  <c:v>432</c:v>
                </c:pt>
                <c:pt idx="400">
                  <c:v>2073.5999965667725</c:v>
                </c:pt>
                <c:pt idx="401">
                  <c:v>600</c:v>
                </c:pt>
                <c:pt idx="402">
                  <c:v>516</c:v>
                </c:pt>
                <c:pt idx="403">
                  <c:v>504</c:v>
                </c:pt>
                <c:pt idx="404">
                  <c:v>145.6</c:v>
                </c:pt>
                <c:pt idx="405">
                  <c:v>2079</c:v>
                </c:pt>
                <c:pt idx="406">
                  <c:v>504</c:v>
                </c:pt>
                <c:pt idx="407">
                  <c:v>480</c:v>
                </c:pt>
                <c:pt idx="408">
                  <c:v>372.59999999999997</c:v>
                </c:pt>
                <c:pt idx="409">
                  <c:v>2128</c:v>
                </c:pt>
                <c:pt idx="410">
                  <c:v>336</c:v>
                </c:pt>
                <c:pt idx="411">
                  <c:v>1032</c:v>
                </c:pt>
                <c:pt idx="412">
                  <c:v>432</c:v>
                </c:pt>
                <c:pt idx="413">
                  <c:v>2281.5</c:v>
                </c:pt>
                <c:pt idx="414">
                  <c:v>248.11499826014045</c:v>
                </c:pt>
                <c:pt idx="415">
                  <c:v>606.89999574422836</c:v>
                </c:pt>
                <c:pt idx="416">
                  <c:v>709.64999944344163</c:v>
                </c:pt>
                <c:pt idx="417">
                  <c:v>425.59999966621399</c:v>
                </c:pt>
                <c:pt idx="418">
                  <c:v>455.99999964237213</c:v>
                </c:pt>
                <c:pt idx="419">
                  <c:v>400</c:v>
                </c:pt>
                <c:pt idx="420">
                  <c:v>144</c:v>
                </c:pt>
                <c:pt idx="421">
                  <c:v>215.99999964237213</c:v>
                </c:pt>
                <c:pt idx="422">
                  <c:v>1375.9199977219105</c:v>
                </c:pt>
                <c:pt idx="423">
                  <c:v>68.399999886751175</c:v>
                </c:pt>
                <c:pt idx="424">
                  <c:v>26.459999956190586</c:v>
                </c:pt>
                <c:pt idx="425">
                  <c:v>504</c:v>
                </c:pt>
                <c:pt idx="426">
                  <c:v>432</c:v>
                </c:pt>
                <c:pt idx="427">
                  <c:v>258</c:v>
                </c:pt>
                <c:pt idx="428">
                  <c:v>208</c:v>
                </c:pt>
                <c:pt idx="429">
                  <c:v>35.400000000000006</c:v>
                </c:pt>
                <c:pt idx="430">
                  <c:v>1379</c:v>
                </c:pt>
                <c:pt idx="431">
                  <c:v>223.20000000000002</c:v>
                </c:pt>
                <c:pt idx="432">
                  <c:v>96</c:v>
                </c:pt>
                <c:pt idx="433">
                  <c:v>98</c:v>
                </c:pt>
                <c:pt idx="434">
                  <c:v>704</c:v>
                </c:pt>
                <c:pt idx="435">
                  <c:v>153.99999942630529</c:v>
                </c:pt>
                <c:pt idx="436">
                  <c:v>495.99999815225601</c:v>
                </c:pt>
                <c:pt idx="437">
                  <c:v>316.79999881982803</c:v>
                </c:pt>
                <c:pt idx="438">
                  <c:v>334.7999994456768</c:v>
                </c:pt>
                <c:pt idx="439">
                  <c:v>345.6</c:v>
                </c:pt>
                <c:pt idx="440">
                  <c:v>1576</c:v>
                </c:pt>
                <c:pt idx="441">
                  <c:v>201.6</c:v>
                </c:pt>
                <c:pt idx="442">
                  <c:v>124.82999990209937</c:v>
                </c:pt>
                <c:pt idx="443">
                  <c:v>100</c:v>
                </c:pt>
                <c:pt idx="444">
                  <c:v>62.4</c:v>
                </c:pt>
                <c:pt idx="445">
                  <c:v>40</c:v>
                </c:pt>
                <c:pt idx="446">
                  <c:v>146</c:v>
                </c:pt>
                <c:pt idx="447">
                  <c:v>262</c:v>
                </c:pt>
                <c:pt idx="448">
                  <c:v>312</c:v>
                </c:pt>
                <c:pt idx="449">
                  <c:v>10540</c:v>
                </c:pt>
                <c:pt idx="450">
                  <c:v>14.399999999999999</c:v>
                </c:pt>
                <c:pt idx="451">
                  <c:v>270</c:v>
                </c:pt>
                <c:pt idx="452">
                  <c:v>364</c:v>
                </c:pt>
                <c:pt idx="453">
                  <c:v>912</c:v>
                </c:pt>
                <c:pt idx="454">
                  <c:v>418</c:v>
                </c:pt>
                <c:pt idx="455">
                  <c:v>364.8</c:v>
                </c:pt>
                <c:pt idx="456">
                  <c:v>120</c:v>
                </c:pt>
                <c:pt idx="457">
                  <c:v>1550.3999987840652</c:v>
                </c:pt>
                <c:pt idx="458">
                  <c:v>547.19999957084656</c:v>
                </c:pt>
                <c:pt idx="459">
                  <c:v>1396.7999976873398</c:v>
                </c:pt>
                <c:pt idx="460">
                  <c:v>8.6399999856948853</c:v>
                </c:pt>
                <c:pt idx="461">
                  <c:v>86.399999856948853</c:v>
                </c:pt>
                <c:pt idx="462">
                  <c:v>215.99999964237213</c:v>
                </c:pt>
                <c:pt idx="463">
                  <c:v>24.819999825954437</c:v>
                </c:pt>
                <c:pt idx="464">
                  <c:v>747</c:v>
                </c:pt>
                <c:pt idx="465">
                  <c:v>334.04999765753746</c:v>
                </c:pt>
                <c:pt idx="466">
                  <c:v>88.399999380111694</c:v>
                </c:pt>
                <c:pt idx="467">
                  <c:v>49.8</c:v>
                </c:pt>
                <c:pt idx="468">
                  <c:v>140</c:v>
                </c:pt>
                <c:pt idx="469">
                  <c:v>880</c:v>
                </c:pt>
                <c:pt idx="470">
                  <c:v>691.19999742507935</c:v>
                </c:pt>
                <c:pt idx="471">
                  <c:v>8263.3599692165863</c:v>
                </c:pt>
                <c:pt idx="472">
                  <c:v>239.99999910593033</c:v>
                </c:pt>
                <c:pt idx="473">
                  <c:v>144</c:v>
                </c:pt>
                <c:pt idx="474">
                  <c:v>216</c:v>
                </c:pt>
                <c:pt idx="475">
                  <c:v>152</c:v>
                </c:pt>
                <c:pt idx="476">
                  <c:v>186.20000000000002</c:v>
                </c:pt>
                <c:pt idx="477">
                  <c:v>651</c:v>
                </c:pt>
                <c:pt idx="478">
                  <c:v>192</c:v>
                </c:pt>
                <c:pt idx="479">
                  <c:v>520</c:v>
                </c:pt>
                <c:pt idx="480">
                  <c:v>921.375</c:v>
                </c:pt>
                <c:pt idx="481">
                  <c:v>1123.1999958157539</c:v>
                </c:pt>
                <c:pt idx="482">
                  <c:v>400</c:v>
                </c:pt>
                <c:pt idx="483">
                  <c:v>912</c:v>
                </c:pt>
                <c:pt idx="484">
                  <c:v>2463.9999908208847</c:v>
                </c:pt>
                <c:pt idx="485">
                  <c:v>1170</c:v>
                </c:pt>
                <c:pt idx="486">
                  <c:v>551.25</c:v>
                </c:pt>
                <c:pt idx="487">
                  <c:v>171</c:v>
                </c:pt>
                <c:pt idx="488">
                  <c:v>249</c:v>
                </c:pt>
                <c:pt idx="489">
                  <c:v>236</c:v>
                </c:pt>
                <c:pt idx="490">
                  <c:v>851.19999999999993</c:v>
                </c:pt>
                <c:pt idx="491">
                  <c:v>100.80000000000001</c:v>
                </c:pt>
                <c:pt idx="492">
                  <c:v>220.3199984550476</c:v>
                </c:pt>
                <c:pt idx="493">
                  <c:v>152</c:v>
                </c:pt>
                <c:pt idx="494">
                  <c:v>201.60000000000002</c:v>
                </c:pt>
                <c:pt idx="495">
                  <c:v>278</c:v>
                </c:pt>
                <c:pt idx="496">
                  <c:v>48</c:v>
                </c:pt>
                <c:pt idx="497">
                  <c:v>1094.3999981880188</c:v>
                </c:pt>
                <c:pt idx="498">
                  <c:v>718.19999881088734</c:v>
                </c:pt>
                <c:pt idx="499">
                  <c:v>133.91999977827072</c:v>
                </c:pt>
                <c:pt idx="500">
                  <c:v>393</c:v>
                </c:pt>
                <c:pt idx="501">
                  <c:v>87.59999967366457</c:v>
                </c:pt>
                <c:pt idx="502">
                  <c:v>179.19999933242798</c:v>
                </c:pt>
                <c:pt idx="503">
                  <c:v>187.19999930262566</c:v>
                </c:pt>
                <c:pt idx="504">
                  <c:v>456</c:v>
                </c:pt>
                <c:pt idx="505">
                  <c:v>222.4</c:v>
                </c:pt>
                <c:pt idx="506">
                  <c:v>159.60000000000002</c:v>
                </c:pt>
                <c:pt idx="507">
                  <c:v>240</c:v>
                </c:pt>
                <c:pt idx="508">
                  <c:v>581.3999959230423</c:v>
                </c:pt>
                <c:pt idx="509">
                  <c:v>578.93499594032767</c:v>
                </c:pt>
                <c:pt idx="510">
                  <c:v>2019.5999858379364</c:v>
                </c:pt>
                <c:pt idx="511">
                  <c:v>1744.1999877691269</c:v>
                </c:pt>
                <c:pt idx="512">
                  <c:v>1755</c:v>
                </c:pt>
                <c:pt idx="513">
                  <c:v>504</c:v>
                </c:pt>
                <c:pt idx="514">
                  <c:v>472</c:v>
                </c:pt>
                <c:pt idx="515">
                  <c:v>816</c:v>
                </c:pt>
                <c:pt idx="516">
                  <c:v>80.639999699592593</c:v>
                </c:pt>
                <c:pt idx="517">
                  <c:v>436.79999999999995</c:v>
                </c:pt>
                <c:pt idx="518">
                  <c:v>312</c:v>
                </c:pt>
                <c:pt idx="519">
                  <c:v>373.5</c:v>
                </c:pt>
                <c:pt idx="520">
                  <c:v>115.2</c:v>
                </c:pt>
                <c:pt idx="521">
                  <c:v>231</c:v>
                </c:pt>
                <c:pt idx="522">
                  <c:v>86.4</c:v>
                </c:pt>
                <c:pt idx="523">
                  <c:v>88.5</c:v>
                </c:pt>
                <c:pt idx="524">
                  <c:v>78.839999869465828</c:v>
                </c:pt>
                <c:pt idx="525">
                  <c:v>64.799999892711639</c:v>
                </c:pt>
                <c:pt idx="526">
                  <c:v>26.999999955296516</c:v>
                </c:pt>
                <c:pt idx="527">
                  <c:v>75.599999874830246</c:v>
                </c:pt>
                <c:pt idx="528">
                  <c:v>292</c:v>
                </c:pt>
                <c:pt idx="529">
                  <c:v>588</c:v>
                </c:pt>
                <c:pt idx="530">
                  <c:v>34.4</c:v>
                </c:pt>
                <c:pt idx="531">
                  <c:v>149.39999999999998</c:v>
                </c:pt>
                <c:pt idx="532">
                  <c:v>294</c:v>
                </c:pt>
                <c:pt idx="533">
                  <c:v>347.2</c:v>
                </c:pt>
                <c:pt idx="534">
                  <c:v>112</c:v>
                </c:pt>
                <c:pt idx="535">
                  <c:v>1379</c:v>
                </c:pt>
                <c:pt idx="536">
                  <c:v>396.79999852180481</c:v>
                </c:pt>
                <c:pt idx="537">
                  <c:v>28.319999894499784</c:v>
                </c:pt>
                <c:pt idx="538">
                  <c:v>2073.5999965667725</c:v>
                </c:pt>
                <c:pt idx="539">
                  <c:v>837.89999861270189</c:v>
                </c:pt>
                <c:pt idx="540">
                  <c:v>423.35999929904943</c:v>
                </c:pt>
                <c:pt idx="541">
                  <c:v>514.79999914765358</c:v>
                </c:pt>
                <c:pt idx="542">
                  <c:v>546</c:v>
                </c:pt>
                <c:pt idx="543">
                  <c:v>1472.49999884516</c:v>
                </c:pt>
                <c:pt idx="544">
                  <c:v>137.69999977201223</c:v>
                </c:pt>
                <c:pt idx="545">
                  <c:v>269.99999955296516</c:v>
                </c:pt>
                <c:pt idx="546">
                  <c:v>222.39999917149544</c:v>
                </c:pt>
                <c:pt idx="547">
                  <c:v>31.99999988079071</c:v>
                </c:pt>
                <c:pt idx="548">
                  <c:v>76.799999713897705</c:v>
                </c:pt>
                <c:pt idx="549">
                  <c:v>288</c:v>
                </c:pt>
                <c:pt idx="550">
                  <c:v>1310</c:v>
                </c:pt>
                <c:pt idx="551">
                  <c:v>570</c:v>
                </c:pt>
                <c:pt idx="552">
                  <c:v>516</c:v>
                </c:pt>
                <c:pt idx="553">
                  <c:v>271.99999809265137</c:v>
                </c:pt>
                <c:pt idx="554">
                  <c:v>285.59999799728394</c:v>
                </c:pt>
                <c:pt idx="555">
                  <c:v>1584</c:v>
                </c:pt>
                <c:pt idx="556">
                  <c:v>747</c:v>
                </c:pt>
                <c:pt idx="557">
                  <c:v>1092</c:v>
                </c:pt>
                <c:pt idx="558">
                  <c:v>736</c:v>
                </c:pt>
                <c:pt idx="559">
                  <c:v>456</c:v>
                </c:pt>
                <c:pt idx="560">
                  <c:v>860</c:v>
                </c:pt>
                <c:pt idx="561">
                  <c:v>364.79999971389771</c:v>
                </c:pt>
                <c:pt idx="562">
                  <c:v>182.39999985694885</c:v>
                </c:pt>
                <c:pt idx="563">
                  <c:v>1112</c:v>
                </c:pt>
                <c:pt idx="564">
                  <c:v>157.5</c:v>
                </c:pt>
                <c:pt idx="565">
                  <c:v>18.600000000000001</c:v>
                </c:pt>
                <c:pt idx="566">
                  <c:v>240</c:v>
                </c:pt>
                <c:pt idx="567">
                  <c:v>434.70000000000005</c:v>
                </c:pt>
                <c:pt idx="568">
                  <c:v>864</c:v>
                </c:pt>
                <c:pt idx="569">
                  <c:v>4.8</c:v>
                </c:pt>
                <c:pt idx="570">
                  <c:v>151.20000000000002</c:v>
                </c:pt>
                <c:pt idx="571">
                  <c:v>153.29999999999998</c:v>
                </c:pt>
                <c:pt idx="572">
                  <c:v>560</c:v>
                </c:pt>
                <c:pt idx="573">
                  <c:v>225.27999916076661</c:v>
                </c:pt>
                <c:pt idx="574">
                  <c:v>110.39999999999999</c:v>
                </c:pt>
                <c:pt idx="575">
                  <c:v>729.5999972820282</c:v>
                </c:pt>
                <c:pt idx="576">
                  <c:v>544</c:v>
                </c:pt>
                <c:pt idx="577">
                  <c:v>90</c:v>
                </c:pt>
                <c:pt idx="578">
                  <c:v>1603.7999973446131</c:v>
                </c:pt>
                <c:pt idx="579">
                  <c:v>294</c:v>
                </c:pt>
                <c:pt idx="580">
                  <c:v>205.19999966025352</c:v>
                </c:pt>
                <c:pt idx="581">
                  <c:v>325</c:v>
                </c:pt>
                <c:pt idx="582">
                  <c:v>168</c:v>
                </c:pt>
                <c:pt idx="583">
                  <c:v>48</c:v>
                </c:pt>
                <c:pt idx="584">
                  <c:v>100.8</c:v>
                </c:pt>
                <c:pt idx="585">
                  <c:v>134.39999999999998</c:v>
                </c:pt>
                <c:pt idx="586">
                  <c:v>165.6</c:v>
                </c:pt>
                <c:pt idx="587">
                  <c:v>552</c:v>
                </c:pt>
                <c:pt idx="588">
                  <c:v>516.7999963760376</c:v>
                </c:pt>
                <c:pt idx="589">
                  <c:v>413.52499710023403</c:v>
                </c:pt>
                <c:pt idx="590">
                  <c:v>26.349999815225601</c:v>
                </c:pt>
                <c:pt idx="591">
                  <c:v>1500</c:v>
                </c:pt>
                <c:pt idx="592">
                  <c:v>108</c:v>
                </c:pt>
                <c:pt idx="593">
                  <c:v>212.8</c:v>
                </c:pt>
                <c:pt idx="594">
                  <c:v>720</c:v>
                </c:pt>
                <c:pt idx="595">
                  <c:v>608</c:v>
                </c:pt>
                <c:pt idx="596">
                  <c:v>273.59999978542328</c:v>
                </c:pt>
                <c:pt idx="597">
                  <c:v>763.19999999999993</c:v>
                </c:pt>
                <c:pt idx="598">
                  <c:v>24</c:v>
                </c:pt>
                <c:pt idx="599">
                  <c:v>206.39999999999998</c:v>
                </c:pt>
                <c:pt idx="600">
                  <c:v>223.20000000000002</c:v>
                </c:pt>
                <c:pt idx="601">
                  <c:v>655.19999999999993</c:v>
                </c:pt>
                <c:pt idx="602">
                  <c:v>308.7</c:v>
                </c:pt>
                <c:pt idx="603">
                  <c:v>62</c:v>
                </c:pt>
                <c:pt idx="604">
                  <c:v>297.49999791383743</c:v>
                </c:pt>
                <c:pt idx="605">
                  <c:v>693.59999513626099</c:v>
                </c:pt>
                <c:pt idx="606">
                  <c:v>514.07999639511115</c:v>
                </c:pt>
                <c:pt idx="607">
                  <c:v>36.479999971389766</c:v>
                </c:pt>
                <c:pt idx="608">
                  <c:v>144</c:v>
                </c:pt>
                <c:pt idx="609">
                  <c:v>216</c:v>
                </c:pt>
                <c:pt idx="610">
                  <c:v>126</c:v>
                </c:pt>
                <c:pt idx="611">
                  <c:v>216</c:v>
                </c:pt>
                <c:pt idx="612">
                  <c:v>471.1999996304512</c:v>
                </c:pt>
                <c:pt idx="613">
                  <c:v>6324</c:v>
                </c:pt>
                <c:pt idx="614">
                  <c:v>733.6</c:v>
                </c:pt>
                <c:pt idx="615">
                  <c:v>2640</c:v>
                </c:pt>
                <c:pt idx="616">
                  <c:v>798</c:v>
                </c:pt>
                <c:pt idx="617">
                  <c:v>228</c:v>
                </c:pt>
                <c:pt idx="618">
                  <c:v>528</c:v>
                </c:pt>
                <c:pt idx="619">
                  <c:v>384</c:v>
                </c:pt>
                <c:pt idx="620">
                  <c:v>1088</c:v>
                </c:pt>
                <c:pt idx="621">
                  <c:v>147</c:v>
                </c:pt>
                <c:pt idx="622">
                  <c:v>372.39999970793724</c:v>
                </c:pt>
                <c:pt idx="623">
                  <c:v>296.39999976754189</c:v>
                </c:pt>
                <c:pt idx="624">
                  <c:v>112</c:v>
                </c:pt>
                <c:pt idx="625">
                  <c:v>147</c:v>
                </c:pt>
                <c:pt idx="626">
                  <c:v>127.19999999999999</c:v>
                </c:pt>
                <c:pt idx="627">
                  <c:v>273.5999995470047</c:v>
                </c:pt>
                <c:pt idx="628">
                  <c:v>143.99999976158142</c:v>
                </c:pt>
                <c:pt idx="629">
                  <c:v>518.39999914169312</c:v>
                </c:pt>
                <c:pt idx="630">
                  <c:v>647.99999892711639</c:v>
                </c:pt>
                <c:pt idx="631">
                  <c:v>84</c:v>
                </c:pt>
                <c:pt idx="632">
                  <c:v>1060</c:v>
                </c:pt>
                <c:pt idx="633">
                  <c:v>128</c:v>
                </c:pt>
                <c:pt idx="634">
                  <c:v>36.5</c:v>
                </c:pt>
                <c:pt idx="635">
                  <c:v>747</c:v>
                </c:pt>
                <c:pt idx="636">
                  <c:v>106.20000000000002</c:v>
                </c:pt>
                <c:pt idx="637">
                  <c:v>1320</c:v>
                </c:pt>
                <c:pt idx="638">
                  <c:v>191.99999928474426</c:v>
                </c:pt>
                <c:pt idx="639">
                  <c:v>189</c:v>
                </c:pt>
                <c:pt idx="640">
                  <c:v>250.20000000000002</c:v>
                </c:pt>
                <c:pt idx="641">
                  <c:v>2640</c:v>
                </c:pt>
                <c:pt idx="642">
                  <c:v>300</c:v>
                </c:pt>
                <c:pt idx="643">
                  <c:v>223.20000000000002</c:v>
                </c:pt>
                <c:pt idx="644">
                  <c:v>197.62499861419201</c:v>
                </c:pt>
                <c:pt idx="645">
                  <c:v>61.879999566078183</c:v>
                </c:pt>
                <c:pt idx="646">
                  <c:v>638.39999949932098</c:v>
                </c:pt>
                <c:pt idx="647">
                  <c:v>212.79999983310699</c:v>
                </c:pt>
                <c:pt idx="648">
                  <c:v>226.79999962449074</c:v>
                </c:pt>
                <c:pt idx="649">
                  <c:v>122.39999979734421</c:v>
                </c:pt>
                <c:pt idx="650">
                  <c:v>259.19999957084656</c:v>
                </c:pt>
                <c:pt idx="651">
                  <c:v>912</c:v>
                </c:pt>
                <c:pt idx="652">
                  <c:v>72</c:v>
                </c:pt>
                <c:pt idx="653">
                  <c:v>154</c:v>
                </c:pt>
                <c:pt idx="654">
                  <c:v>52</c:v>
                </c:pt>
                <c:pt idx="655">
                  <c:v>189.99999985098839</c:v>
                </c:pt>
                <c:pt idx="656">
                  <c:v>425.59999999999997</c:v>
                </c:pt>
                <c:pt idx="657">
                  <c:v>695</c:v>
                </c:pt>
                <c:pt idx="658">
                  <c:v>260</c:v>
                </c:pt>
                <c:pt idx="659">
                  <c:v>63</c:v>
                </c:pt>
                <c:pt idx="660">
                  <c:v>92</c:v>
                </c:pt>
                <c:pt idx="661">
                  <c:v>420</c:v>
                </c:pt>
                <c:pt idx="662">
                  <c:v>912</c:v>
                </c:pt>
                <c:pt idx="663">
                  <c:v>500</c:v>
                </c:pt>
                <c:pt idx="664">
                  <c:v>176.6999998614192</c:v>
                </c:pt>
                <c:pt idx="665">
                  <c:v>346.55999972820285</c:v>
                </c:pt>
                <c:pt idx="666">
                  <c:v>149</c:v>
                </c:pt>
                <c:pt idx="667">
                  <c:v>199.5</c:v>
                </c:pt>
                <c:pt idx="668">
                  <c:v>196.79999999999998</c:v>
                </c:pt>
                <c:pt idx="669">
                  <c:v>420</c:v>
                </c:pt>
                <c:pt idx="670">
                  <c:v>1627.5</c:v>
                </c:pt>
                <c:pt idx="671">
                  <c:v>421</c:v>
                </c:pt>
                <c:pt idx="672">
                  <c:v>228</c:v>
                </c:pt>
                <c:pt idx="673">
                  <c:v>120</c:v>
                </c:pt>
                <c:pt idx="674">
                  <c:v>328</c:v>
                </c:pt>
                <c:pt idx="675">
                  <c:v>712.5</c:v>
                </c:pt>
                <c:pt idx="676">
                  <c:v>147.89999999999998</c:v>
                </c:pt>
                <c:pt idx="677">
                  <c:v>226.79999962449074</c:v>
                </c:pt>
                <c:pt idx="678">
                  <c:v>188.99999968707561</c:v>
                </c:pt>
                <c:pt idx="679">
                  <c:v>586.49999588727951</c:v>
                </c:pt>
                <c:pt idx="680">
                  <c:v>162.56249886006117</c:v>
                </c:pt>
                <c:pt idx="681">
                  <c:v>60</c:v>
                </c:pt>
                <c:pt idx="682">
                  <c:v>180</c:v>
                </c:pt>
                <c:pt idx="683">
                  <c:v>136.80000000000001</c:v>
                </c:pt>
                <c:pt idx="684">
                  <c:v>4456.4400000000005</c:v>
                </c:pt>
                <c:pt idx="685">
                  <c:v>251.0999995842576</c:v>
                </c:pt>
                <c:pt idx="686">
                  <c:v>934.99999344348907</c:v>
                </c:pt>
                <c:pt idx="687">
                  <c:v>1274.9999910593033</c:v>
                </c:pt>
                <c:pt idx="688">
                  <c:v>339.99999761581421</c:v>
                </c:pt>
                <c:pt idx="689">
                  <c:v>38.249999731779099</c:v>
                </c:pt>
                <c:pt idx="690">
                  <c:v>91.799999356269836</c:v>
                </c:pt>
                <c:pt idx="691">
                  <c:v>48.449999660253525</c:v>
                </c:pt>
                <c:pt idx="692">
                  <c:v>346.79999756813049</c:v>
                </c:pt>
                <c:pt idx="693">
                  <c:v>319.9999988079071</c:v>
                </c:pt>
                <c:pt idx="694">
                  <c:v>1279.9999952316284</c:v>
                </c:pt>
                <c:pt idx="695">
                  <c:v>341.99999872595072</c:v>
                </c:pt>
                <c:pt idx="696">
                  <c:v>3159</c:v>
                </c:pt>
                <c:pt idx="697">
                  <c:v>1596</c:v>
                </c:pt>
                <c:pt idx="698">
                  <c:v>2660</c:v>
                </c:pt>
                <c:pt idx="699">
                  <c:v>820.95</c:v>
                </c:pt>
                <c:pt idx="700">
                  <c:v>387.5</c:v>
                </c:pt>
                <c:pt idx="701">
                  <c:v>1319.1999907493591</c:v>
                </c:pt>
                <c:pt idx="702">
                  <c:v>872.5</c:v>
                </c:pt>
                <c:pt idx="703">
                  <c:v>5268</c:v>
                </c:pt>
                <c:pt idx="704">
                  <c:v>33.999999761581421</c:v>
                </c:pt>
                <c:pt idx="705">
                  <c:v>2427.5999829769135</c:v>
                </c:pt>
                <c:pt idx="706">
                  <c:v>1406.2499976716936</c:v>
                </c:pt>
                <c:pt idx="707">
                  <c:v>694.79999884963036</c:v>
                </c:pt>
                <c:pt idx="708">
                  <c:v>280</c:v>
                </c:pt>
                <c:pt idx="709">
                  <c:v>42</c:v>
                </c:pt>
                <c:pt idx="710">
                  <c:v>220</c:v>
                </c:pt>
                <c:pt idx="711">
                  <c:v>90</c:v>
                </c:pt>
                <c:pt idx="712">
                  <c:v>22.5</c:v>
                </c:pt>
                <c:pt idx="713">
                  <c:v>3952.5</c:v>
                </c:pt>
                <c:pt idx="714">
                  <c:v>175.04999999999998</c:v>
                </c:pt>
                <c:pt idx="715">
                  <c:v>471.1999996304512</c:v>
                </c:pt>
                <c:pt idx="716">
                  <c:v>1520</c:v>
                </c:pt>
                <c:pt idx="717">
                  <c:v>322.99999974668026</c:v>
                </c:pt>
                <c:pt idx="718">
                  <c:v>36</c:v>
                </c:pt>
                <c:pt idx="719">
                  <c:v>164</c:v>
                </c:pt>
                <c:pt idx="720">
                  <c:v>54</c:v>
                </c:pt>
                <c:pt idx="721">
                  <c:v>96.5</c:v>
                </c:pt>
                <c:pt idx="722">
                  <c:v>75</c:v>
                </c:pt>
                <c:pt idx="723">
                  <c:v>575.99999785423279</c:v>
                </c:pt>
                <c:pt idx="724">
                  <c:v>960</c:v>
                </c:pt>
                <c:pt idx="725">
                  <c:v>414.23999845683574</c:v>
                </c:pt>
                <c:pt idx="726">
                  <c:v>367.99999862909311</c:v>
                </c:pt>
                <c:pt idx="727">
                  <c:v>877.49999854713678</c:v>
                </c:pt>
                <c:pt idx="728">
                  <c:v>1093.4999981895089</c:v>
                </c:pt>
                <c:pt idx="729">
                  <c:v>421.19999930262566</c:v>
                </c:pt>
                <c:pt idx="730">
                  <c:v>52.109999913722284</c:v>
                </c:pt>
                <c:pt idx="731">
                  <c:v>62</c:v>
                </c:pt>
                <c:pt idx="732">
                  <c:v>258.89999999999998</c:v>
                </c:pt>
                <c:pt idx="733">
                  <c:v>2760</c:v>
                </c:pt>
                <c:pt idx="734">
                  <c:v>111.75</c:v>
                </c:pt>
                <c:pt idx="735">
                  <c:v>570</c:v>
                </c:pt>
                <c:pt idx="736">
                  <c:v>248.39999958872795</c:v>
                </c:pt>
                <c:pt idx="737">
                  <c:v>122.39999914169312</c:v>
                </c:pt>
                <c:pt idx="738">
                  <c:v>60</c:v>
                </c:pt>
                <c:pt idx="739">
                  <c:v>968.9999932050705</c:v>
                </c:pt>
                <c:pt idx="740">
                  <c:v>989.99999836087227</c:v>
                </c:pt>
                <c:pt idx="741">
                  <c:v>512.99999915063381</c:v>
                </c:pt>
                <c:pt idx="742">
                  <c:v>63</c:v>
                </c:pt>
                <c:pt idx="743">
                  <c:v>15.999999940395355</c:v>
                </c:pt>
                <c:pt idx="744">
                  <c:v>313.2</c:v>
                </c:pt>
                <c:pt idx="745">
                  <c:v>336</c:v>
                </c:pt>
                <c:pt idx="746">
                  <c:v>250</c:v>
                </c:pt>
                <c:pt idx="747">
                  <c:v>360</c:v>
                </c:pt>
                <c:pt idx="748">
                  <c:v>1560</c:v>
                </c:pt>
                <c:pt idx="749">
                  <c:v>1150</c:v>
                </c:pt>
                <c:pt idx="750">
                  <c:v>570</c:v>
                </c:pt>
                <c:pt idx="751">
                  <c:v>900</c:v>
                </c:pt>
                <c:pt idx="752">
                  <c:v>110</c:v>
                </c:pt>
                <c:pt idx="753">
                  <c:v>388.35</c:v>
                </c:pt>
                <c:pt idx="754">
                  <c:v>408</c:v>
                </c:pt>
                <c:pt idx="755">
                  <c:v>1044.9999991804361</c:v>
                </c:pt>
                <c:pt idx="756">
                  <c:v>835.19999999999993</c:v>
                </c:pt>
                <c:pt idx="757">
                  <c:v>341.9999997317791</c:v>
                </c:pt>
                <c:pt idx="758">
                  <c:v>258.89999999999998</c:v>
                </c:pt>
                <c:pt idx="759">
                  <c:v>147.19999945163727</c:v>
                </c:pt>
                <c:pt idx="760">
                  <c:v>59.599999777972698</c:v>
                </c:pt>
                <c:pt idx="761">
                  <c:v>944.99999843537807</c:v>
                </c:pt>
                <c:pt idx="762">
                  <c:v>165.59999972581863</c:v>
                </c:pt>
                <c:pt idx="763">
                  <c:v>87.749999854713678</c:v>
                </c:pt>
                <c:pt idx="764">
                  <c:v>742.4999987706542</c:v>
                </c:pt>
                <c:pt idx="765">
                  <c:v>427.5</c:v>
                </c:pt>
                <c:pt idx="766">
                  <c:v>250</c:v>
                </c:pt>
                <c:pt idx="767">
                  <c:v>75</c:v>
                </c:pt>
                <c:pt idx="768">
                  <c:v>892.5</c:v>
                </c:pt>
                <c:pt idx="769">
                  <c:v>375</c:v>
                </c:pt>
                <c:pt idx="770">
                  <c:v>318</c:v>
                </c:pt>
                <c:pt idx="771">
                  <c:v>265</c:v>
                </c:pt>
                <c:pt idx="772">
                  <c:v>730.8</c:v>
                </c:pt>
                <c:pt idx="773">
                  <c:v>135</c:v>
                </c:pt>
                <c:pt idx="774">
                  <c:v>105</c:v>
                </c:pt>
                <c:pt idx="775">
                  <c:v>34.799999999999997</c:v>
                </c:pt>
                <c:pt idx="776">
                  <c:v>48</c:v>
                </c:pt>
                <c:pt idx="777">
                  <c:v>150</c:v>
                </c:pt>
                <c:pt idx="778">
                  <c:v>37.5</c:v>
                </c:pt>
                <c:pt idx="779">
                  <c:v>120</c:v>
                </c:pt>
                <c:pt idx="780">
                  <c:v>600</c:v>
                </c:pt>
                <c:pt idx="781">
                  <c:v>1249.2</c:v>
                </c:pt>
                <c:pt idx="782">
                  <c:v>7905</c:v>
                </c:pt>
                <c:pt idx="783">
                  <c:v>437.5</c:v>
                </c:pt>
                <c:pt idx="784">
                  <c:v>141.74999976530671</c:v>
                </c:pt>
                <c:pt idx="785">
                  <c:v>948.59999842941761</c:v>
                </c:pt>
                <c:pt idx="786">
                  <c:v>682.01999887079012</c:v>
                </c:pt>
                <c:pt idx="787">
                  <c:v>174.14999971166253</c:v>
                </c:pt>
                <c:pt idx="788">
                  <c:v>299.24999976530671</c:v>
                </c:pt>
                <c:pt idx="789">
                  <c:v>169.85999986678362</c:v>
                </c:pt>
                <c:pt idx="790">
                  <c:v>968.9999932050705</c:v>
                </c:pt>
                <c:pt idx="791">
                  <c:v>535.49999624490738</c:v>
                </c:pt>
                <c:pt idx="792">
                  <c:v>319.2</c:v>
                </c:pt>
                <c:pt idx="793">
                  <c:v>98</c:v>
                </c:pt>
                <c:pt idx="794">
                  <c:v>210</c:v>
                </c:pt>
                <c:pt idx="795">
                  <c:v>300</c:v>
                </c:pt>
                <c:pt idx="796">
                  <c:v>540</c:v>
                </c:pt>
                <c:pt idx="797">
                  <c:v>1972</c:v>
                </c:pt>
                <c:pt idx="798">
                  <c:v>652.79999542236328</c:v>
                </c:pt>
                <c:pt idx="799">
                  <c:v>1140</c:v>
                </c:pt>
                <c:pt idx="800">
                  <c:v>105</c:v>
                </c:pt>
                <c:pt idx="801">
                  <c:v>135.1</c:v>
                </c:pt>
                <c:pt idx="802">
                  <c:v>584.37499590218067</c:v>
                </c:pt>
                <c:pt idx="803">
                  <c:v>807.49999433755875</c:v>
                </c:pt>
                <c:pt idx="804">
                  <c:v>2162.3999848365784</c:v>
                </c:pt>
                <c:pt idx="805">
                  <c:v>280.79999953508377</c:v>
                </c:pt>
                <c:pt idx="806">
                  <c:v>92</c:v>
                </c:pt>
                <c:pt idx="807">
                  <c:v>53.999999910593033</c:v>
                </c:pt>
                <c:pt idx="808">
                  <c:v>256.49999957531691</c:v>
                </c:pt>
                <c:pt idx="809">
                  <c:v>593.29999583959579</c:v>
                </c:pt>
                <c:pt idx="810">
                  <c:v>305.99999785423279</c:v>
                </c:pt>
                <c:pt idx="811">
                  <c:v>778</c:v>
                </c:pt>
                <c:pt idx="812">
                  <c:v>648</c:v>
                </c:pt>
                <c:pt idx="813">
                  <c:v>232.5</c:v>
                </c:pt>
                <c:pt idx="814">
                  <c:v>315</c:v>
                </c:pt>
                <c:pt idx="815">
                  <c:v>244.29999999999998</c:v>
                </c:pt>
                <c:pt idx="816">
                  <c:v>504</c:v>
                </c:pt>
                <c:pt idx="817">
                  <c:v>375</c:v>
                </c:pt>
                <c:pt idx="818">
                  <c:v>108</c:v>
                </c:pt>
                <c:pt idx="819">
                  <c:v>497.32499960996211</c:v>
                </c:pt>
                <c:pt idx="820">
                  <c:v>170.99999986588955</c:v>
                </c:pt>
                <c:pt idx="821">
                  <c:v>936.69999926537275</c:v>
                </c:pt>
                <c:pt idx="822">
                  <c:v>123.49999990314245</c:v>
                </c:pt>
                <c:pt idx="823">
                  <c:v>557.99999792128801</c:v>
                </c:pt>
                <c:pt idx="824">
                  <c:v>257.59999904036522</c:v>
                </c:pt>
                <c:pt idx="825">
                  <c:v>64.799999758601189</c:v>
                </c:pt>
                <c:pt idx="826">
                  <c:v>847.99999684095383</c:v>
                </c:pt>
                <c:pt idx="827">
                  <c:v>1215.999995470047</c:v>
                </c:pt>
                <c:pt idx="828">
                  <c:v>835.19999999999993</c:v>
                </c:pt>
                <c:pt idx="829">
                  <c:v>997.5</c:v>
                </c:pt>
                <c:pt idx="830">
                  <c:v>155</c:v>
                </c:pt>
                <c:pt idx="831">
                  <c:v>237.5</c:v>
                </c:pt>
                <c:pt idx="832">
                  <c:v>1060</c:v>
                </c:pt>
                <c:pt idx="833">
                  <c:v>210</c:v>
                </c:pt>
                <c:pt idx="834">
                  <c:v>590.4</c:v>
                </c:pt>
                <c:pt idx="835">
                  <c:v>45</c:v>
                </c:pt>
                <c:pt idx="836">
                  <c:v>110.00999991372228</c:v>
                </c:pt>
                <c:pt idx="837">
                  <c:v>410.39999967813492</c:v>
                </c:pt>
                <c:pt idx="838">
                  <c:v>517.79999999999995</c:v>
                </c:pt>
                <c:pt idx="839">
                  <c:v>554.625</c:v>
                </c:pt>
                <c:pt idx="840">
                  <c:v>194.5</c:v>
                </c:pt>
                <c:pt idx="841">
                  <c:v>2650</c:v>
                </c:pt>
                <c:pt idx="842">
                  <c:v>44.999999925494194</c:v>
                </c:pt>
                <c:pt idx="843">
                  <c:v>443.69999926537275</c:v>
                </c:pt>
                <c:pt idx="844">
                  <c:v>475</c:v>
                </c:pt>
                <c:pt idx="845">
                  <c:v>490</c:v>
                </c:pt>
                <c:pt idx="846">
                  <c:v>592.79999953508377</c:v>
                </c:pt>
                <c:pt idx="847">
                  <c:v>71.249999944120646</c:v>
                </c:pt>
                <c:pt idx="848">
                  <c:v>569.99999955296516</c:v>
                </c:pt>
                <c:pt idx="849">
                  <c:v>101.24999983236194</c:v>
                </c:pt>
                <c:pt idx="850">
                  <c:v>538.6499991081655</c:v>
                </c:pt>
                <c:pt idx="851">
                  <c:v>624.74999561905861</c:v>
                </c:pt>
                <c:pt idx="852">
                  <c:v>956.24999329447746</c:v>
                </c:pt>
                <c:pt idx="853">
                  <c:v>180</c:v>
                </c:pt>
                <c:pt idx="854">
                  <c:v>599.99999776482582</c:v>
                </c:pt>
                <c:pt idx="855">
                  <c:v>159</c:v>
                </c:pt>
                <c:pt idx="856">
                  <c:v>1759.9999934434891</c:v>
                </c:pt>
                <c:pt idx="857">
                  <c:v>155</c:v>
                </c:pt>
                <c:pt idx="858">
                  <c:v>349.9999986961484</c:v>
                </c:pt>
                <c:pt idx="859">
                  <c:v>540</c:v>
                </c:pt>
                <c:pt idx="860">
                  <c:v>299.24999976530671</c:v>
                </c:pt>
                <c:pt idx="861">
                  <c:v>2165.9999983012676</c:v>
                </c:pt>
                <c:pt idx="862">
                  <c:v>217.38749847561121</c:v>
                </c:pt>
                <c:pt idx="863">
                  <c:v>333.19999766349792</c:v>
                </c:pt>
                <c:pt idx="864">
                  <c:v>188.45999968796966</c:v>
                </c:pt>
                <c:pt idx="865">
                  <c:v>287.99999952316284</c:v>
                </c:pt>
                <c:pt idx="866">
                  <c:v>919.99999999999989</c:v>
                </c:pt>
                <c:pt idx="867">
                  <c:v>104.624999826774</c:v>
                </c:pt>
                <c:pt idx="868">
                  <c:v>702</c:v>
                </c:pt>
                <c:pt idx="869">
                  <c:v>560</c:v>
                </c:pt>
                <c:pt idx="870">
                  <c:v>819.99999999999989</c:v>
                </c:pt>
                <c:pt idx="871">
                  <c:v>35</c:v>
                </c:pt>
                <c:pt idx="872">
                  <c:v>36.799999999999997</c:v>
                </c:pt>
                <c:pt idx="873">
                  <c:v>493</c:v>
                </c:pt>
                <c:pt idx="874">
                  <c:v>199.5</c:v>
                </c:pt>
                <c:pt idx="875">
                  <c:v>660</c:v>
                </c:pt>
                <c:pt idx="876">
                  <c:v>263.39999999999998</c:v>
                </c:pt>
                <c:pt idx="877">
                  <c:v>1044</c:v>
                </c:pt>
                <c:pt idx="878">
                  <c:v>180</c:v>
                </c:pt>
                <c:pt idx="879">
                  <c:v>180</c:v>
                </c:pt>
                <c:pt idx="880">
                  <c:v>250</c:v>
                </c:pt>
                <c:pt idx="881">
                  <c:v>408.45</c:v>
                </c:pt>
                <c:pt idx="882">
                  <c:v>180</c:v>
                </c:pt>
                <c:pt idx="883">
                  <c:v>155</c:v>
                </c:pt>
                <c:pt idx="884">
                  <c:v>234</c:v>
                </c:pt>
                <c:pt idx="885">
                  <c:v>360</c:v>
                </c:pt>
                <c:pt idx="886">
                  <c:v>117</c:v>
                </c:pt>
                <c:pt idx="887">
                  <c:v>155</c:v>
                </c:pt>
                <c:pt idx="888">
                  <c:v>162.75</c:v>
                </c:pt>
                <c:pt idx="889">
                  <c:v>331.312499740161</c:v>
                </c:pt>
                <c:pt idx="890">
                  <c:v>82.507499935291719</c:v>
                </c:pt>
                <c:pt idx="891">
                  <c:v>599.92499952949584</c:v>
                </c:pt>
                <c:pt idx="892">
                  <c:v>309.99999884516001</c:v>
                </c:pt>
                <c:pt idx="893">
                  <c:v>78</c:v>
                </c:pt>
                <c:pt idx="894">
                  <c:v>252</c:v>
                </c:pt>
                <c:pt idx="895">
                  <c:v>1237.9000000000001</c:v>
                </c:pt>
                <c:pt idx="896">
                  <c:v>693.59999513626099</c:v>
                </c:pt>
                <c:pt idx="897">
                  <c:v>305.99999785423279</c:v>
                </c:pt>
                <c:pt idx="898">
                  <c:v>593.74999953433871</c:v>
                </c:pt>
                <c:pt idx="899">
                  <c:v>142.5</c:v>
                </c:pt>
                <c:pt idx="900">
                  <c:v>23.799999833106995</c:v>
                </c:pt>
                <c:pt idx="901">
                  <c:v>187.38</c:v>
                </c:pt>
                <c:pt idx="902">
                  <c:v>360</c:v>
                </c:pt>
                <c:pt idx="903">
                  <c:v>260</c:v>
                </c:pt>
                <c:pt idx="904">
                  <c:v>1999.9999925494194</c:v>
                </c:pt>
                <c:pt idx="905">
                  <c:v>1119.9999958276749</c:v>
                </c:pt>
                <c:pt idx="906">
                  <c:v>72</c:v>
                </c:pt>
                <c:pt idx="907">
                  <c:v>360</c:v>
                </c:pt>
                <c:pt idx="908">
                  <c:v>740.99999941885471</c:v>
                </c:pt>
                <c:pt idx="909">
                  <c:v>140</c:v>
                </c:pt>
                <c:pt idx="910">
                  <c:v>300</c:v>
                </c:pt>
                <c:pt idx="911">
                  <c:v>372.5</c:v>
                </c:pt>
                <c:pt idx="912">
                  <c:v>368.12499971129</c:v>
                </c:pt>
                <c:pt idx="913">
                  <c:v>148.3424998836592</c:v>
                </c:pt>
                <c:pt idx="914">
                  <c:v>1360.799994930625</c:v>
                </c:pt>
                <c:pt idx="915">
                  <c:v>575.99999785423279</c:v>
                </c:pt>
                <c:pt idx="916">
                  <c:v>57.599999785423279</c:v>
                </c:pt>
                <c:pt idx="917">
                  <c:v>168</c:v>
                </c:pt>
                <c:pt idx="918">
                  <c:v>397.5</c:v>
                </c:pt>
                <c:pt idx="919">
                  <c:v>405</c:v>
                </c:pt>
                <c:pt idx="920">
                  <c:v>2565</c:v>
                </c:pt>
                <c:pt idx="921">
                  <c:v>1755</c:v>
                </c:pt>
                <c:pt idx="922">
                  <c:v>151.99999943375587</c:v>
                </c:pt>
                <c:pt idx="923">
                  <c:v>842.87999686002729</c:v>
                </c:pt>
                <c:pt idx="924">
                  <c:v>185.999999307096</c:v>
                </c:pt>
                <c:pt idx="925">
                  <c:v>125.99999953061342</c:v>
                </c:pt>
                <c:pt idx="926">
                  <c:v>390</c:v>
                </c:pt>
                <c:pt idx="927">
                  <c:v>202.07999924719334</c:v>
                </c:pt>
                <c:pt idx="928">
                  <c:v>2195</c:v>
                </c:pt>
                <c:pt idx="929">
                  <c:v>193.5</c:v>
                </c:pt>
                <c:pt idx="930">
                  <c:v>493</c:v>
                </c:pt>
                <c:pt idx="931">
                  <c:v>29.8</c:v>
                </c:pt>
                <c:pt idx="932">
                  <c:v>450</c:v>
                </c:pt>
                <c:pt idx="933">
                  <c:v>360</c:v>
                </c:pt>
                <c:pt idx="934">
                  <c:v>1925</c:v>
                </c:pt>
                <c:pt idx="935">
                  <c:v>48.75</c:v>
                </c:pt>
                <c:pt idx="936">
                  <c:v>1008</c:v>
                </c:pt>
                <c:pt idx="937">
                  <c:v>474.99999962747097</c:v>
                </c:pt>
                <c:pt idx="938">
                  <c:v>68.849999886006117</c:v>
                </c:pt>
                <c:pt idx="939">
                  <c:v>161.9999997317791</c:v>
                </c:pt>
                <c:pt idx="940">
                  <c:v>497.32499960996211</c:v>
                </c:pt>
                <c:pt idx="941">
                  <c:v>1044.9999991804361</c:v>
                </c:pt>
                <c:pt idx="942">
                  <c:v>2260.9999982267618</c:v>
                </c:pt>
                <c:pt idx="943">
                  <c:v>306.37499975971878</c:v>
                </c:pt>
                <c:pt idx="944">
                  <c:v>351.99999868869781</c:v>
                </c:pt>
                <c:pt idx="945">
                  <c:v>383.99999856948853</c:v>
                </c:pt>
                <c:pt idx="946">
                  <c:v>394.39999853074551</c:v>
                </c:pt>
                <c:pt idx="947">
                  <c:v>1350</c:v>
                </c:pt>
                <c:pt idx="948">
                  <c:v>3900</c:v>
                </c:pt>
                <c:pt idx="949">
                  <c:v>35</c:v>
                </c:pt>
                <c:pt idx="950">
                  <c:v>772.8</c:v>
                </c:pt>
                <c:pt idx="951">
                  <c:v>417.59999999999997</c:v>
                </c:pt>
                <c:pt idx="952">
                  <c:v>1064</c:v>
                </c:pt>
                <c:pt idx="953">
                  <c:v>54</c:v>
                </c:pt>
                <c:pt idx="954">
                  <c:v>310</c:v>
                </c:pt>
                <c:pt idx="955">
                  <c:v>60</c:v>
                </c:pt>
                <c:pt idx="956">
                  <c:v>299.25</c:v>
                </c:pt>
                <c:pt idx="957">
                  <c:v>108</c:v>
                </c:pt>
                <c:pt idx="958">
                  <c:v>190</c:v>
                </c:pt>
                <c:pt idx="959">
                  <c:v>510</c:v>
                </c:pt>
                <c:pt idx="960">
                  <c:v>2170</c:v>
                </c:pt>
                <c:pt idx="961">
                  <c:v>1045</c:v>
                </c:pt>
                <c:pt idx="962">
                  <c:v>360</c:v>
                </c:pt>
                <c:pt idx="963">
                  <c:v>1360</c:v>
                </c:pt>
                <c:pt idx="964">
                  <c:v>1440</c:v>
                </c:pt>
                <c:pt idx="965">
                  <c:v>43.199999928474426</c:v>
                </c:pt>
                <c:pt idx="966">
                  <c:v>310</c:v>
                </c:pt>
                <c:pt idx="967">
                  <c:v>294</c:v>
                </c:pt>
                <c:pt idx="968">
                  <c:v>80</c:v>
                </c:pt>
                <c:pt idx="969">
                  <c:v>90</c:v>
                </c:pt>
                <c:pt idx="970">
                  <c:v>120</c:v>
                </c:pt>
                <c:pt idx="971">
                  <c:v>3754.874997055158</c:v>
                </c:pt>
                <c:pt idx="972">
                  <c:v>532</c:v>
                </c:pt>
                <c:pt idx="973">
                  <c:v>213.74999983236194</c:v>
                </c:pt>
                <c:pt idx="974">
                  <c:v>306.37499975971878</c:v>
                </c:pt>
                <c:pt idx="975">
                  <c:v>1402.4999901652336</c:v>
                </c:pt>
                <c:pt idx="976">
                  <c:v>1750</c:v>
                </c:pt>
                <c:pt idx="977">
                  <c:v>760</c:v>
                </c:pt>
                <c:pt idx="978">
                  <c:v>187.5</c:v>
                </c:pt>
                <c:pt idx="979">
                  <c:v>420</c:v>
                </c:pt>
                <c:pt idx="980">
                  <c:v>840</c:v>
                </c:pt>
                <c:pt idx="981">
                  <c:v>22.5</c:v>
                </c:pt>
                <c:pt idx="982">
                  <c:v>35</c:v>
                </c:pt>
                <c:pt idx="983">
                  <c:v>46</c:v>
                </c:pt>
                <c:pt idx="984">
                  <c:v>90</c:v>
                </c:pt>
                <c:pt idx="985">
                  <c:v>300</c:v>
                </c:pt>
                <c:pt idx="986">
                  <c:v>322.5</c:v>
                </c:pt>
                <c:pt idx="987">
                  <c:v>380</c:v>
                </c:pt>
                <c:pt idx="988">
                  <c:v>179.99999932944775</c:v>
                </c:pt>
                <c:pt idx="989">
                  <c:v>488.25</c:v>
                </c:pt>
                <c:pt idx="990">
                  <c:v>124.19999979436398</c:v>
                </c:pt>
                <c:pt idx="991">
                  <c:v>224.99999962747097</c:v>
                </c:pt>
                <c:pt idx="992">
                  <c:v>13.5</c:v>
                </c:pt>
                <c:pt idx="993">
                  <c:v>485.9999991953373</c:v>
                </c:pt>
                <c:pt idx="994">
                  <c:v>456</c:v>
                </c:pt>
                <c:pt idx="995">
                  <c:v>742.74</c:v>
                </c:pt>
                <c:pt idx="996">
                  <c:v>194.5</c:v>
                </c:pt>
                <c:pt idx="997">
                  <c:v>69.75</c:v>
                </c:pt>
                <c:pt idx="998">
                  <c:v>70</c:v>
                </c:pt>
                <c:pt idx="999">
                  <c:v>340</c:v>
                </c:pt>
                <c:pt idx="1000">
                  <c:v>393.59999999999997</c:v>
                </c:pt>
                <c:pt idx="1001">
                  <c:v>680</c:v>
                </c:pt>
                <c:pt idx="1002">
                  <c:v>430</c:v>
                </c:pt>
                <c:pt idx="1003">
                  <c:v>739.5</c:v>
                </c:pt>
                <c:pt idx="1004">
                  <c:v>446.24999687075615</c:v>
                </c:pt>
                <c:pt idx="1005">
                  <c:v>450</c:v>
                </c:pt>
                <c:pt idx="1006">
                  <c:v>2475.8000000000002</c:v>
                </c:pt>
                <c:pt idx="1007">
                  <c:v>299.25</c:v>
                </c:pt>
                <c:pt idx="1008">
                  <c:v>273.59999978542328</c:v>
                </c:pt>
                <c:pt idx="1009">
                  <c:v>630</c:v>
                </c:pt>
                <c:pt idx="1010">
                  <c:v>55.799999907612801</c:v>
                </c:pt>
                <c:pt idx="1011">
                  <c:v>541.49999957531691</c:v>
                </c:pt>
                <c:pt idx="1012">
                  <c:v>47.499999962747097</c:v>
                </c:pt>
                <c:pt idx="1013">
                  <c:v>1162.7999918460846</c:v>
                </c:pt>
                <c:pt idx="1014">
                  <c:v>66.299999535083771</c:v>
                </c:pt>
                <c:pt idx="1015">
                  <c:v>929.09249348491426</c:v>
                </c:pt>
                <c:pt idx="1016">
                  <c:v>3352.3999764919281</c:v>
                </c:pt>
                <c:pt idx="1017">
                  <c:v>1050</c:v>
                </c:pt>
                <c:pt idx="1018">
                  <c:v>3125</c:v>
                </c:pt>
                <c:pt idx="1019">
                  <c:v>795</c:v>
                </c:pt>
                <c:pt idx="1020">
                  <c:v>15.5</c:v>
                </c:pt>
                <c:pt idx="1021">
                  <c:v>197.99999967217445</c:v>
                </c:pt>
                <c:pt idx="1022">
                  <c:v>288.22499952279031</c:v>
                </c:pt>
                <c:pt idx="1023">
                  <c:v>840</c:v>
                </c:pt>
                <c:pt idx="1024">
                  <c:v>550</c:v>
                </c:pt>
                <c:pt idx="1025">
                  <c:v>79.5</c:v>
                </c:pt>
                <c:pt idx="1026">
                  <c:v>210</c:v>
                </c:pt>
                <c:pt idx="1027">
                  <c:v>385.93749969732016</c:v>
                </c:pt>
                <c:pt idx="1028">
                  <c:v>2165.9999983012676</c:v>
                </c:pt>
                <c:pt idx="1029">
                  <c:v>190</c:v>
                </c:pt>
                <c:pt idx="1030">
                  <c:v>442.05</c:v>
                </c:pt>
                <c:pt idx="1031">
                  <c:v>2088</c:v>
                </c:pt>
                <c:pt idx="1032">
                  <c:v>500</c:v>
                </c:pt>
                <c:pt idx="1033">
                  <c:v>540</c:v>
                </c:pt>
                <c:pt idx="1034">
                  <c:v>168.75</c:v>
                </c:pt>
                <c:pt idx="1035">
                  <c:v>950</c:v>
                </c:pt>
                <c:pt idx="1036">
                  <c:v>1104</c:v>
                </c:pt>
                <c:pt idx="1037">
                  <c:v>239.99999910593033</c:v>
                </c:pt>
                <c:pt idx="1038">
                  <c:v>455.99999830126762</c:v>
                </c:pt>
                <c:pt idx="1039">
                  <c:v>513</c:v>
                </c:pt>
                <c:pt idx="1040">
                  <c:v>283.5</c:v>
                </c:pt>
                <c:pt idx="1041">
                  <c:v>18</c:v>
                </c:pt>
                <c:pt idx="1042">
                  <c:v>224.99999962747097</c:v>
                </c:pt>
                <c:pt idx="1043">
                  <c:v>920</c:v>
                </c:pt>
                <c:pt idx="1044">
                  <c:v>226.79999962449074</c:v>
                </c:pt>
                <c:pt idx="1045">
                  <c:v>1250</c:v>
                </c:pt>
                <c:pt idx="1046">
                  <c:v>285</c:v>
                </c:pt>
                <c:pt idx="1047">
                  <c:v>202.5</c:v>
                </c:pt>
                <c:pt idx="1048">
                  <c:v>418.5</c:v>
                </c:pt>
                <c:pt idx="1049">
                  <c:v>483.75</c:v>
                </c:pt>
                <c:pt idx="1050">
                  <c:v>341.25</c:v>
                </c:pt>
                <c:pt idx="1051">
                  <c:v>276</c:v>
                </c:pt>
                <c:pt idx="1052">
                  <c:v>360</c:v>
                </c:pt>
                <c:pt idx="1053">
                  <c:v>315</c:v>
                </c:pt>
                <c:pt idx="1054">
                  <c:v>57.374999597668648</c:v>
                </c:pt>
                <c:pt idx="1055">
                  <c:v>912</c:v>
                </c:pt>
                <c:pt idx="1056">
                  <c:v>522</c:v>
                </c:pt>
                <c:pt idx="1057">
                  <c:v>776.7</c:v>
                </c:pt>
                <c:pt idx="1058">
                  <c:v>778.99999938905228</c:v>
                </c:pt>
                <c:pt idx="1059">
                  <c:v>223.5</c:v>
                </c:pt>
                <c:pt idx="1060">
                  <c:v>82.8</c:v>
                </c:pt>
                <c:pt idx="1061">
                  <c:v>315</c:v>
                </c:pt>
                <c:pt idx="1062">
                  <c:v>38.835000000000001</c:v>
                </c:pt>
                <c:pt idx="1063">
                  <c:v>280</c:v>
                </c:pt>
                <c:pt idx="1064">
                  <c:v>471.14999921992421</c:v>
                </c:pt>
                <c:pt idx="1065">
                  <c:v>611.99999898672104</c:v>
                </c:pt>
                <c:pt idx="1066">
                  <c:v>237.59999960660934</c:v>
                </c:pt>
                <c:pt idx="1067">
                  <c:v>323.9999994635582</c:v>
                </c:pt>
                <c:pt idx="1068">
                  <c:v>40.229999933391809</c:v>
                </c:pt>
                <c:pt idx="1069">
                  <c:v>154.39999942481518</c:v>
                </c:pt>
                <c:pt idx="1070">
                  <c:v>62.774999896064401</c:v>
                </c:pt>
                <c:pt idx="1071">
                  <c:v>490.13999918848276</c:v>
                </c:pt>
                <c:pt idx="1072">
                  <c:v>51.299999915063381</c:v>
                </c:pt>
                <c:pt idx="1073">
                  <c:v>775</c:v>
                </c:pt>
                <c:pt idx="1074">
                  <c:v>231.60000000000002</c:v>
                </c:pt>
                <c:pt idx="1075">
                  <c:v>540</c:v>
                </c:pt>
                <c:pt idx="1076">
                  <c:v>95</c:v>
                </c:pt>
                <c:pt idx="1077">
                  <c:v>1710</c:v>
                </c:pt>
                <c:pt idx="1078">
                  <c:v>1020</c:v>
                </c:pt>
                <c:pt idx="1079">
                  <c:v>600</c:v>
                </c:pt>
                <c:pt idx="1080">
                  <c:v>1223.5999990403652</c:v>
                </c:pt>
                <c:pt idx="1081">
                  <c:v>1776.4999986067414</c:v>
                </c:pt>
                <c:pt idx="1082">
                  <c:v>864.49999932199717</c:v>
                </c:pt>
                <c:pt idx="1083">
                  <c:v>237.49999981373549</c:v>
                </c:pt>
                <c:pt idx="1084">
                  <c:v>419.51999967098232</c:v>
                </c:pt>
                <c:pt idx="1085">
                  <c:v>569.99999955296516</c:v>
                </c:pt>
                <c:pt idx="1086">
                  <c:v>1701</c:v>
                </c:pt>
                <c:pt idx="1087">
                  <c:v>43.199999839067459</c:v>
                </c:pt>
                <c:pt idx="1088">
                  <c:v>519.39999806508422</c:v>
                </c:pt>
                <c:pt idx="1089">
                  <c:v>125</c:v>
                </c:pt>
                <c:pt idx="1090">
                  <c:v>524.39999958872795</c:v>
                </c:pt>
                <c:pt idx="1091">
                  <c:v>398.99999968707561</c:v>
                </c:pt>
                <c:pt idx="1092">
                  <c:v>1006.9999992102385</c:v>
                </c:pt>
                <c:pt idx="1093">
                  <c:v>632.39999556541443</c:v>
                </c:pt>
                <c:pt idx="1094">
                  <c:v>387.5999972820282</c:v>
                </c:pt>
                <c:pt idx="1095">
                  <c:v>268.38749811798334</c:v>
                </c:pt>
                <c:pt idx="1096">
                  <c:v>1060</c:v>
                </c:pt>
                <c:pt idx="1097">
                  <c:v>55</c:v>
                </c:pt>
                <c:pt idx="1098">
                  <c:v>180</c:v>
                </c:pt>
                <c:pt idx="1099">
                  <c:v>4456.4400000000005</c:v>
                </c:pt>
                <c:pt idx="1100">
                  <c:v>210.5</c:v>
                </c:pt>
                <c:pt idx="1101">
                  <c:v>1295.9999951720238</c:v>
                </c:pt>
                <c:pt idx="1102">
                  <c:v>240.7999991029501</c:v>
                </c:pt>
                <c:pt idx="1103">
                  <c:v>89.999999850988388</c:v>
                </c:pt>
                <c:pt idx="1104">
                  <c:v>86.399999856948853</c:v>
                </c:pt>
                <c:pt idx="1105">
                  <c:v>448.87499925680459</c:v>
                </c:pt>
                <c:pt idx="1106">
                  <c:v>570</c:v>
                </c:pt>
                <c:pt idx="1107">
                  <c:v>288</c:v>
                </c:pt>
                <c:pt idx="1108">
                  <c:v>720</c:v>
                </c:pt>
                <c:pt idx="1109">
                  <c:v>350</c:v>
                </c:pt>
                <c:pt idx="1110">
                  <c:v>750</c:v>
                </c:pt>
                <c:pt idx="1111">
                  <c:v>193.75</c:v>
                </c:pt>
                <c:pt idx="1112">
                  <c:v>174.5</c:v>
                </c:pt>
                <c:pt idx="1113">
                  <c:v>493</c:v>
                </c:pt>
                <c:pt idx="1114">
                  <c:v>252.60000000000002</c:v>
                </c:pt>
                <c:pt idx="1115">
                  <c:v>3557.249994110316</c:v>
                </c:pt>
                <c:pt idx="1116">
                  <c:v>258</c:v>
                </c:pt>
                <c:pt idx="1117">
                  <c:v>52.349999999999994</c:v>
                </c:pt>
                <c:pt idx="1118">
                  <c:v>84</c:v>
                </c:pt>
                <c:pt idx="1119">
                  <c:v>276</c:v>
                </c:pt>
                <c:pt idx="1120">
                  <c:v>45</c:v>
                </c:pt>
                <c:pt idx="1121">
                  <c:v>697.5</c:v>
                </c:pt>
                <c:pt idx="1122">
                  <c:v>328</c:v>
                </c:pt>
                <c:pt idx="1123">
                  <c:v>397.5</c:v>
                </c:pt>
                <c:pt idx="1124">
                  <c:v>62</c:v>
                </c:pt>
                <c:pt idx="1125">
                  <c:v>64.399999999999991</c:v>
                </c:pt>
                <c:pt idx="1126">
                  <c:v>408.45</c:v>
                </c:pt>
                <c:pt idx="1127">
                  <c:v>796.36499441564081</c:v>
                </c:pt>
                <c:pt idx="1128">
                  <c:v>16.99999988079071</c:v>
                </c:pt>
                <c:pt idx="1129">
                  <c:v>3800</c:v>
                </c:pt>
                <c:pt idx="1130">
                  <c:v>75</c:v>
                </c:pt>
                <c:pt idx="1131">
                  <c:v>1158</c:v>
                </c:pt>
                <c:pt idx="1132">
                  <c:v>223.5</c:v>
                </c:pt>
                <c:pt idx="1133">
                  <c:v>660</c:v>
                </c:pt>
                <c:pt idx="1134">
                  <c:v>654.375</c:v>
                </c:pt>
                <c:pt idx="1135">
                  <c:v>187.5</c:v>
                </c:pt>
                <c:pt idx="1136">
                  <c:v>420</c:v>
                </c:pt>
                <c:pt idx="1137">
                  <c:v>248.39999958872795</c:v>
                </c:pt>
                <c:pt idx="1138">
                  <c:v>107.99999982118607</c:v>
                </c:pt>
                <c:pt idx="1139">
                  <c:v>931</c:v>
                </c:pt>
                <c:pt idx="1140">
                  <c:v>75</c:v>
                </c:pt>
                <c:pt idx="1141">
                  <c:v>68</c:v>
                </c:pt>
                <c:pt idx="1142">
                  <c:v>232.5</c:v>
                </c:pt>
                <c:pt idx="1143">
                  <c:v>63</c:v>
                </c:pt>
                <c:pt idx="1144">
                  <c:v>368</c:v>
                </c:pt>
                <c:pt idx="1145">
                  <c:v>380</c:v>
                </c:pt>
                <c:pt idx="1146">
                  <c:v>1020</c:v>
                </c:pt>
                <c:pt idx="1147">
                  <c:v>620</c:v>
                </c:pt>
                <c:pt idx="1148">
                  <c:v>38.6</c:v>
                </c:pt>
                <c:pt idx="1149">
                  <c:v>142.5</c:v>
                </c:pt>
                <c:pt idx="1150">
                  <c:v>935.99999651312828</c:v>
                </c:pt>
                <c:pt idx="1151">
                  <c:v>468.45</c:v>
                </c:pt>
                <c:pt idx="1152">
                  <c:v>3637.5</c:v>
                </c:pt>
                <c:pt idx="1153">
                  <c:v>1237.9000000000001</c:v>
                </c:pt>
                <c:pt idx="1154">
                  <c:v>85.5</c:v>
                </c:pt>
                <c:pt idx="1155">
                  <c:v>502.19999916851521</c:v>
                </c:pt>
                <c:pt idx="1156">
                  <c:v>2462.3999959230423</c:v>
                </c:pt>
                <c:pt idx="1157">
                  <c:v>196</c:v>
                </c:pt>
                <c:pt idx="1158">
                  <c:v>472.5</c:v>
                </c:pt>
                <c:pt idx="1159">
                  <c:v>570</c:v>
                </c:pt>
                <c:pt idx="1160">
                  <c:v>292.5</c:v>
                </c:pt>
                <c:pt idx="1161">
                  <c:v>540</c:v>
                </c:pt>
                <c:pt idx="1162">
                  <c:v>4951.6000000000004</c:v>
                </c:pt>
                <c:pt idx="1163">
                  <c:v>1840</c:v>
                </c:pt>
                <c:pt idx="1164">
                  <c:v>466.79999999999995</c:v>
                </c:pt>
                <c:pt idx="1165">
                  <c:v>2366.3999999999996</c:v>
                </c:pt>
                <c:pt idx="1166">
                  <c:v>878</c:v>
                </c:pt>
                <c:pt idx="1167">
                  <c:v>582</c:v>
                </c:pt>
                <c:pt idx="1168">
                  <c:v>379.94999733567238</c:v>
                </c:pt>
                <c:pt idx="1169">
                  <c:v>917.99999356269836</c:v>
                </c:pt>
                <c:pt idx="1170">
                  <c:v>191.24999865889549</c:v>
                </c:pt>
                <c:pt idx="1171">
                  <c:v>2700</c:v>
                </c:pt>
                <c:pt idx="1172">
                  <c:v>1375</c:v>
                </c:pt>
                <c:pt idx="1173">
                  <c:v>750</c:v>
                </c:pt>
                <c:pt idx="1174">
                  <c:v>400</c:v>
                </c:pt>
                <c:pt idx="1175">
                  <c:v>152</c:v>
                </c:pt>
                <c:pt idx="1176">
                  <c:v>90</c:v>
                </c:pt>
                <c:pt idx="1177">
                  <c:v>780</c:v>
                </c:pt>
                <c:pt idx="1178">
                  <c:v>216</c:v>
                </c:pt>
                <c:pt idx="1179">
                  <c:v>48.3</c:v>
                </c:pt>
                <c:pt idx="1180">
                  <c:v>121.5</c:v>
                </c:pt>
                <c:pt idx="1181">
                  <c:v>298.125</c:v>
                </c:pt>
                <c:pt idx="1182">
                  <c:v>337.5</c:v>
                </c:pt>
                <c:pt idx="1183">
                  <c:v>315</c:v>
                </c:pt>
                <c:pt idx="1184">
                  <c:v>296.39999976754189</c:v>
                </c:pt>
                <c:pt idx="1185">
                  <c:v>1411.2059988932313</c:v>
                </c:pt>
                <c:pt idx="1186">
                  <c:v>1299.8374989805743</c:v>
                </c:pt>
                <c:pt idx="1187">
                  <c:v>113.99999991059303</c:v>
                </c:pt>
                <c:pt idx="1188">
                  <c:v>114</c:v>
                </c:pt>
                <c:pt idx="1189">
                  <c:v>71.999999731779099</c:v>
                </c:pt>
                <c:pt idx="1190">
                  <c:v>134.39999949932098</c:v>
                </c:pt>
                <c:pt idx="1191">
                  <c:v>399.99999850988388</c:v>
                </c:pt>
                <c:pt idx="1192">
                  <c:v>1031.9999961555004</c:v>
                </c:pt>
                <c:pt idx="1193">
                  <c:v>1963.4999862313271</c:v>
                </c:pt>
                <c:pt idx="1194">
                  <c:v>365.49999743700027</c:v>
                </c:pt>
                <c:pt idx="1195">
                  <c:v>535.49999624490738</c:v>
                </c:pt>
                <c:pt idx="1196">
                  <c:v>60</c:v>
                </c:pt>
                <c:pt idx="1197">
                  <c:v>270</c:v>
                </c:pt>
                <c:pt idx="1198">
                  <c:v>95</c:v>
                </c:pt>
                <c:pt idx="1199">
                  <c:v>1925</c:v>
                </c:pt>
                <c:pt idx="1200">
                  <c:v>525</c:v>
                </c:pt>
                <c:pt idx="1201">
                  <c:v>132</c:v>
                </c:pt>
                <c:pt idx="1202">
                  <c:v>157.5</c:v>
                </c:pt>
                <c:pt idx="1203">
                  <c:v>306</c:v>
                </c:pt>
                <c:pt idx="1204">
                  <c:v>250</c:v>
                </c:pt>
                <c:pt idx="1205">
                  <c:v>128</c:v>
                </c:pt>
                <c:pt idx="1206">
                  <c:v>349</c:v>
                </c:pt>
                <c:pt idx="1207">
                  <c:v>1104</c:v>
                </c:pt>
                <c:pt idx="1208">
                  <c:v>440</c:v>
                </c:pt>
                <c:pt idx="1209">
                  <c:v>504</c:v>
                </c:pt>
                <c:pt idx="1210">
                  <c:v>780</c:v>
                </c:pt>
                <c:pt idx="1211">
                  <c:v>356.99999749660492</c:v>
                </c:pt>
                <c:pt idx="1212">
                  <c:v>85.4</c:v>
                </c:pt>
                <c:pt idx="1213">
                  <c:v>95</c:v>
                </c:pt>
                <c:pt idx="1214">
                  <c:v>1600</c:v>
                </c:pt>
                <c:pt idx="1215">
                  <c:v>1484</c:v>
                </c:pt>
                <c:pt idx="1216">
                  <c:v>340</c:v>
                </c:pt>
                <c:pt idx="1217">
                  <c:v>46</c:v>
                </c:pt>
                <c:pt idx="1218">
                  <c:v>47.5</c:v>
                </c:pt>
                <c:pt idx="1219">
                  <c:v>110.39999999999999</c:v>
                </c:pt>
                <c:pt idx="1220">
                  <c:v>405.3</c:v>
                </c:pt>
                <c:pt idx="1221">
                  <c:v>3935.9999999999995</c:v>
                </c:pt>
                <c:pt idx="1222">
                  <c:v>93.479999926686276</c:v>
                </c:pt>
                <c:pt idx="1223">
                  <c:v>1140</c:v>
                </c:pt>
                <c:pt idx="1224">
                  <c:v>558</c:v>
                </c:pt>
                <c:pt idx="1225">
                  <c:v>936.9</c:v>
                </c:pt>
                <c:pt idx="1226">
                  <c:v>1045</c:v>
                </c:pt>
                <c:pt idx="1227">
                  <c:v>288</c:v>
                </c:pt>
                <c:pt idx="1228">
                  <c:v>427.5</c:v>
                </c:pt>
                <c:pt idx="1229">
                  <c:v>789.75</c:v>
                </c:pt>
                <c:pt idx="1230">
                  <c:v>356.25</c:v>
                </c:pt>
                <c:pt idx="1231">
                  <c:v>513</c:v>
                </c:pt>
                <c:pt idx="1232">
                  <c:v>119.25</c:v>
                </c:pt>
                <c:pt idx="1233">
                  <c:v>651</c:v>
                </c:pt>
                <c:pt idx="1234">
                  <c:v>645</c:v>
                </c:pt>
                <c:pt idx="1235">
                  <c:v>50</c:v>
                </c:pt>
                <c:pt idx="1236">
                  <c:v>371</c:v>
                </c:pt>
                <c:pt idx="1237">
                  <c:v>285</c:v>
                </c:pt>
                <c:pt idx="1238">
                  <c:v>303.99999976158142</c:v>
                </c:pt>
                <c:pt idx="1239">
                  <c:v>111.75</c:v>
                </c:pt>
                <c:pt idx="1240">
                  <c:v>854.99999932944775</c:v>
                </c:pt>
                <c:pt idx="1241">
                  <c:v>1368</c:v>
                </c:pt>
                <c:pt idx="1242">
                  <c:v>349</c:v>
                </c:pt>
                <c:pt idx="1243">
                  <c:v>760</c:v>
                </c:pt>
                <c:pt idx="1244">
                  <c:v>986</c:v>
                </c:pt>
                <c:pt idx="1245">
                  <c:v>562.5</c:v>
                </c:pt>
                <c:pt idx="1246">
                  <c:v>58.252499999999998</c:v>
                </c:pt>
                <c:pt idx="1247">
                  <c:v>223.5</c:v>
                </c:pt>
                <c:pt idx="1248">
                  <c:v>378</c:v>
                </c:pt>
                <c:pt idx="1249">
                  <c:v>172</c:v>
                </c:pt>
                <c:pt idx="1250">
                  <c:v>923.87499927543104</c:v>
                </c:pt>
                <c:pt idx="1251">
                  <c:v>57</c:v>
                </c:pt>
                <c:pt idx="1252">
                  <c:v>625</c:v>
                </c:pt>
                <c:pt idx="1253">
                  <c:v>562.5</c:v>
                </c:pt>
                <c:pt idx="1254">
                  <c:v>325.5</c:v>
                </c:pt>
                <c:pt idx="1255">
                  <c:v>468.45</c:v>
                </c:pt>
                <c:pt idx="1256">
                  <c:v>496</c:v>
                </c:pt>
                <c:pt idx="1257">
                  <c:v>142.5</c:v>
                </c:pt>
                <c:pt idx="1258">
                  <c:v>115.80000000000001</c:v>
                </c:pt>
                <c:pt idx="1259">
                  <c:v>28</c:v>
                </c:pt>
                <c:pt idx="1260">
                  <c:v>144</c:v>
                </c:pt>
                <c:pt idx="1261">
                  <c:v>550</c:v>
                </c:pt>
                <c:pt idx="1262">
                  <c:v>105</c:v>
                </c:pt>
                <c:pt idx="1263">
                  <c:v>740.99999941885471</c:v>
                </c:pt>
                <c:pt idx="1264">
                  <c:v>360.99999971687794</c:v>
                </c:pt>
                <c:pt idx="1265">
                  <c:v>522.49999959021807</c:v>
                </c:pt>
                <c:pt idx="1266">
                  <c:v>388.35</c:v>
                </c:pt>
                <c:pt idx="1267">
                  <c:v>110.39999999999999</c:v>
                </c:pt>
                <c:pt idx="1268">
                  <c:v>288</c:v>
                </c:pt>
                <c:pt idx="1269">
                  <c:v>510</c:v>
                </c:pt>
                <c:pt idx="1270">
                  <c:v>900</c:v>
                </c:pt>
                <c:pt idx="1271">
                  <c:v>300</c:v>
                </c:pt>
                <c:pt idx="1272">
                  <c:v>650</c:v>
                </c:pt>
                <c:pt idx="1273">
                  <c:v>248.66249980498105</c:v>
                </c:pt>
                <c:pt idx="1274">
                  <c:v>35.624999972060323</c:v>
                </c:pt>
                <c:pt idx="1275">
                  <c:v>199.97499984316528</c:v>
                </c:pt>
                <c:pt idx="1276">
                  <c:v>379.99999970197678</c:v>
                </c:pt>
                <c:pt idx="1277">
                  <c:v>1510.4999988153577</c:v>
                </c:pt>
                <c:pt idx="1278">
                  <c:v>360</c:v>
                </c:pt>
                <c:pt idx="1279">
                  <c:v>372</c:v>
                </c:pt>
                <c:pt idx="1280">
                  <c:v>912</c:v>
                </c:pt>
                <c:pt idx="1281">
                  <c:v>175</c:v>
                </c:pt>
                <c:pt idx="1282">
                  <c:v>750</c:v>
                </c:pt>
                <c:pt idx="1283">
                  <c:v>388.35</c:v>
                </c:pt>
                <c:pt idx="1284">
                  <c:v>360</c:v>
                </c:pt>
                <c:pt idx="1285">
                  <c:v>512.99999915063381</c:v>
                </c:pt>
                <c:pt idx="1286">
                  <c:v>23.399999961256981</c:v>
                </c:pt>
                <c:pt idx="1287">
                  <c:v>842</c:v>
                </c:pt>
                <c:pt idx="1288">
                  <c:v>155</c:v>
                </c:pt>
                <c:pt idx="1289">
                  <c:v>24</c:v>
                </c:pt>
                <c:pt idx="1290">
                  <c:v>115.80000000000001</c:v>
                </c:pt>
                <c:pt idx="1291">
                  <c:v>52.349999999999994</c:v>
                </c:pt>
                <c:pt idx="1292">
                  <c:v>114</c:v>
                </c:pt>
                <c:pt idx="1293">
                  <c:v>126</c:v>
                </c:pt>
                <c:pt idx="1294">
                  <c:v>182.39999932050705</c:v>
                </c:pt>
                <c:pt idx="1295">
                  <c:v>503.99999812245369</c:v>
                </c:pt>
                <c:pt idx="1296">
                  <c:v>303.99999886751175</c:v>
                </c:pt>
                <c:pt idx="1297">
                  <c:v>425.59999841451645</c:v>
                </c:pt>
                <c:pt idx="1298">
                  <c:v>227.99999915063381</c:v>
                </c:pt>
                <c:pt idx="1299">
                  <c:v>200</c:v>
                </c:pt>
                <c:pt idx="1300">
                  <c:v>1700</c:v>
                </c:pt>
                <c:pt idx="1301">
                  <c:v>1218</c:v>
                </c:pt>
                <c:pt idx="1302">
                  <c:v>319.19999974966049</c:v>
                </c:pt>
                <c:pt idx="1303">
                  <c:v>735.99999725818623</c:v>
                </c:pt>
                <c:pt idx="1304">
                  <c:v>1500</c:v>
                </c:pt>
                <c:pt idx="1305">
                  <c:v>311.2</c:v>
                </c:pt>
                <c:pt idx="1306">
                  <c:v>2475</c:v>
                </c:pt>
                <c:pt idx="1307">
                  <c:v>243.59999999999997</c:v>
                </c:pt>
                <c:pt idx="1308">
                  <c:v>36</c:v>
                </c:pt>
                <c:pt idx="1309">
                  <c:v>392</c:v>
                </c:pt>
                <c:pt idx="1310">
                  <c:v>443.7</c:v>
                </c:pt>
                <c:pt idx="1311">
                  <c:v>1440</c:v>
                </c:pt>
                <c:pt idx="1312">
                  <c:v>100</c:v>
                </c:pt>
                <c:pt idx="1313">
                  <c:v>337.75</c:v>
                </c:pt>
                <c:pt idx="1314">
                  <c:v>395.09999999999997</c:v>
                </c:pt>
                <c:pt idx="1315">
                  <c:v>1080</c:v>
                </c:pt>
                <c:pt idx="1316">
                  <c:v>396</c:v>
                </c:pt>
                <c:pt idx="1317">
                  <c:v>736</c:v>
                </c:pt>
                <c:pt idx="1318">
                  <c:v>1064</c:v>
                </c:pt>
                <c:pt idx="1319">
                  <c:v>570</c:v>
                </c:pt>
                <c:pt idx="1320">
                  <c:v>330</c:v>
                </c:pt>
                <c:pt idx="1321">
                  <c:v>180</c:v>
                </c:pt>
                <c:pt idx="1322">
                  <c:v>98.812499307096004</c:v>
                </c:pt>
                <c:pt idx="1323">
                  <c:v>322.9999977350235</c:v>
                </c:pt>
                <c:pt idx="1324">
                  <c:v>1168.7499918043613</c:v>
                </c:pt>
                <c:pt idx="1325">
                  <c:v>337.28399944156405</c:v>
                </c:pt>
                <c:pt idx="1326">
                  <c:v>776.7</c:v>
                </c:pt>
                <c:pt idx="1327">
                  <c:v>292.49999951571226</c:v>
                </c:pt>
                <c:pt idx="1328">
                  <c:v>225</c:v>
                </c:pt>
                <c:pt idx="1329">
                  <c:v>144</c:v>
                </c:pt>
                <c:pt idx="1330">
                  <c:v>108</c:v>
                </c:pt>
                <c:pt idx="1331">
                  <c:v>38</c:v>
                </c:pt>
                <c:pt idx="1332">
                  <c:v>50</c:v>
                </c:pt>
                <c:pt idx="1333">
                  <c:v>55.199999999999996</c:v>
                </c:pt>
                <c:pt idx="1334">
                  <c:v>213.75</c:v>
                </c:pt>
                <c:pt idx="1335">
                  <c:v>855</c:v>
                </c:pt>
                <c:pt idx="1336">
                  <c:v>204.75</c:v>
                </c:pt>
                <c:pt idx="1337">
                  <c:v>675</c:v>
                </c:pt>
                <c:pt idx="1338">
                  <c:v>1049.9999960884452</c:v>
                </c:pt>
                <c:pt idx="1339">
                  <c:v>303.99999886751175</c:v>
                </c:pt>
                <c:pt idx="1340">
                  <c:v>59.999999776482582</c:v>
                </c:pt>
                <c:pt idx="1341">
                  <c:v>575.99999785423279</c:v>
                </c:pt>
                <c:pt idx="1342">
                  <c:v>420</c:v>
                </c:pt>
                <c:pt idx="1343">
                  <c:v>385</c:v>
                </c:pt>
                <c:pt idx="1344">
                  <c:v>1479</c:v>
                </c:pt>
                <c:pt idx="1345">
                  <c:v>798</c:v>
                </c:pt>
                <c:pt idx="1346">
                  <c:v>624.6</c:v>
                </c:pt>
                <c:pt idx="1347">
                  <c:v>420</c:v>
                </c:pt>
                <c:pt idx="1348">
                  <c:v>600</c:v>
                </c:pt>
                <c:pt idx="1349">
                  <c:v>320</c:v>
                </c:pt>
                <c:pt idx="1350">
                  <c:v>126</c:v>
                </c:pt>
                <c:pt idx="1351">
                  <c:v>1756</c:v>
                </c:pt>
                <c:pt idx="1352">
                  <c:v>1035</c:v>
                </c:pt>
                <c:pt idx="1353">
                  <c:v>367.5</c:v>
                </c:pt>
                <c:pt idx="1354">
                  <c:v>139.5</c:v>
                </c:pt>
                <c:pt idx="1355">
                  <c:v>288</c:v>
                </c:pt>
                <c:pt idx="1356">
                  <c:v>285</c:v>
                </c:pt>
                <c:pt idx="1357">
                  <c:v>1484</c:v>
                </c:pt>
                <c:pt idx="1358">
                  <c:v>2280</c:v>
                </c:pt>
                <c:pt idx="1359">
                  <c:v>400</c:v>
                </c:pt>
                <c:pt idx="1360">
                  <c:v>126</c:v>
                </c:pt>
                <c:pt idx="1361">
                  <c:v>90</c:v>
                </c:pt>
                <c:pt idx="1362">
                  <c:v>179.99999970197678</c:v>
                </c:pt>
                <c:pt idx="1363">
                  <c:v>2105.9999965131283</c:v>
                </c:pt>
                <c:pt idx="1364">
                  <c:v>1515.5999974906445</c:v>
                </c:pt>
                <c:pt idx="1365">
                  <c:v>760</c:v>
                </c:pt>
                <c:pt idx="1366">
                  <c:v>1050</c:v>
                </c:pt>
                <c:pt idx="1367">
                  <c:v>500</c:v>
                </c:pt>
                <c:pt idx="1368">
                  <c:v>28</c:v>
                </c:pt>
                <c:pt idx="1369">
                  <c:v>84</c:v>
                </c:pt>
                <c:pt idx="1370">
                  <c:v>625</c:v>
                </c:pt>
                <c:pt idx="1371">
                  <c:v>510</c:v>
                </c:pt>
                <c:pt idx="1372">
                  <c:v>258</c:v>
                </c:pt>
                <c:pt idx="1373">
                  <c:v>275.02499978430569</c:v>
                </c:pt>
                <c:pt idx="1374">
                  <c:v>99.749999921768904</c:v>
                </c:pt>
                <c:pt idx="1375">
                  <c:v>570</c:v>
                </c:pt>
                <c:pt idx="1376">
                  <c:v>739.5</c:v>
                </c:pt>
                <c:pt idx="1377">
                  <c:v>236.25</c:v>
                </c:pt>
                <c:pt idx="1378">
                  <c:v>344</c:v>
                </c:pt>
                <c:pt idx="1379">
                  <c:v>2228.2200000000003</c:v>
                </c:pt>
                <c:pt idx="1380">
                  <c:v>1375</c:v>
                </c:pt>
                <c:pt idx="1381">
                  <c:v>1287</c:v>
                </c:pt>
                <c:pt idx="1382">
                  <c:v>699.99999739229679</c:v>
                </c:pt>
                <c:pt idx="1383">
                  <c:v>43.399999838322401</c:v>
                </c:pt>
                <c:pt idx="1384">
                  <c:v>18.75</c:v>
                </c:pt>
                <c:pt idx="1385">
                  <c:v>850</c:v>
                </c:pt>
                <c:pt idx="1386">
                  <c:v>186</c:v>
                </c:pt>
                <c:pt idx="1387">
                  <c:v>42</c:v>
                </c:pt>
                <c:pt idx="1388">
                  <c:v>189.99999985098839</c:v>
                </c:pt>
                <c:pt idx="1389">
                  <c:v>159.59999987483025</c:v>
                </c:pt>
                <c:pt idx="1390">
                  <c:v>243.67499980889261</c:v>
                </c:pt>
                <c:pt idx="1391">
                  <c:v>6041.9999952614307</c:v>
                </c:pt>
                <c:pt idx="1392">
                  <c:v>223.99999916553497</c:v>
                </c:pt>
                <c:pt idx="1393">
                  <c:v>96.5</c:v>
                </c:pt>
                <c:pt idx="1394">
                  <c:v>349</c:v>
                </c:pt>
                <c:pt idx="1395">
                  <c:v>986</c:v>
                </c:pt>
                <c:pt idx="1396">
                  <c:v>525</c:v>
                </c:pt>
                <c:pt idx="1397">
                  <c:v>195</c:v>
                </c:pt>
                <c:pt idx="1398">
                  <c:v>17.879999933391812</c:v>
                </c:pt>
                <c:pt idx="1399">
                  <c:v>607.9999977350235</c:v>
                </c:pt>
                <c:pt idx="1400">
                  <c:v>350</c:v>
                </c:pt>
                <c:pt idx="1401">
                  <c:v>12.5</c:v>
                </c:pt>
                <c:pt idx="1402">
                  <c:v>125</c:v>
                </c:pt>
                <c:pt idx="1403">
                  <c:v>1317.5</c:v>
                </c:pt>
                <c:pt idx="1404">
                  <c:v>570</c:v>
                </c:pt>
                <c:pt idx="1405">
                  <c:v>30.599999785423279</c:v>
                </c:pt>
                <c:pt idx="1406">
                  <c:v>887.39999377727509</c:v>
                </c:pt>
                <c:pt idx="1407">
                  <c:v>310</c:v>
                </c:pt>
                <c:pt idx="1408">
                  <c:v>77.5</c:v>
                </c:pt>
                <c:pt idx="1409">
                  <c:v>959.99999642372131</c:v>
                </c:pt>
                <c:pt idx="1410">
                  <c:v>310.67999884262684</c:v>
                </c:pt>
                <c:pt idx="1411">
                  <c:v>260.39999902993441</c:v>
                </c:pt>
                <c:pt idx="1412">
                  <c:v>270.74999978765845</c:v>
                </c:pt>
                <c:pt idx="1413">
                  <c:v>2352.0099981553853</c:v>
                </c:pt>
                <c:pt idx="1414">
                  <c:v>436.99999965727324</c:v>
                </c:pt>
                <c:pt idx="1415">
                  <c:v>294.499999769032</c:v>
                </c:pt>
                <c:pt idx="1416">
                  <c:v>1875</c:v>
                </c:pt>
                <c:pt idx="1417">
                  <c:v>270</c:v>
                </c:pt>
                <c:pt idx="1418">
                  <c:v>1317</c:v>
                </c:pt>
                <c:pt idx="1419">
                  <c:v>225</c:v>
                </c:pt>
                <c:pt idx="1420">
                  <c:v>76.499999463558197</c:v>
                </c:pt>
                <c:pt idx="1421">
                  <c:v>645.999995470047</c:v>
                </c:pt>
                <c:pt idx="1422">
                  <c:v>1646.4069987087698</c:v>
                </c:pt>
                <c:pt idx="1423">
                  <c:v>183.34999985620379</c:v>
                </c:pt>
                <c:pt idx="1424">
                  <c:v>190</c:v>
                </c:pt>
                <c:pt idx="1425">
                  <c:v>22.35</c:v>
                </c:pt>
                <c:pt idx="1426">
                  <c:v>187.5</c:v>
                </c:pt>
                <c:pt idx="1427">
                  <c:v>135.1</c:v>
                </c:pt>
                <c:pt idx="1428">
                  <c:v>56</c:v>
                </c:pt>
                <c:pt idx="1429">
                  <c:v>278.99999896064401</c:v>
                </c:pt>
                <c:pt idx="1430">
                  <c:v>35.759999866783623</c:v>
                </c:pt>
                <c:pt idx="1431">
                  <c:v>1134.25</c:v>
                </c:pt>
                <c:pt idx="1432">
                  <c:v>1023.75</c:v>
                </c:pt>
                <c:pt idx="1433">
                  <c:v>524.66399804547427</c:v>
                </c:pt>
                <c:pt idx="1434">
                  <c:v>194.5</c:v>
                </c:pt>
                <c:pt idx="1435">
                  <c:v>930.99999653175473</c:v>
                </c:pt>
                <c:pt idx="1436">
                  <c:v>691.19999742507935</c:v>
                </c:pt>
                <c:pt idx="1437">
                  <c:v>420</c:v>
                </c:pt>
                <c:pt idx="1438">
                  <c:v>98.6</c:v>
                </c:pt>
                <c:pt idx="1439">
                  <c:v>348</c:v>
                </c:pt>
                <c:pt idx="1440">
                  <c:v>101.99999928474426</c:v>
                </c:pt>
                <c:pt idx="1441">
                  <c:v>76.499999463558197</c:v>
                </c:pt>
                <c:pt idx="1442">
                  <c:v>1375</c:v>
                </c:pt>
                <c:pt idx="1443">
                  <c:v>944.99999843537807</c:v>
                </c:pt>
                <c:pt idx="1444">
                  <c:v>476.99999921023846</c:v>
                </c:pt>
                <c:pt idx="1445">
                  <c:v>46.934999922290444</c:v>
                </c:pt>
                <c:pt idx="1446">
                  <c:v>1170</c:v>
                </c:pt>
                <c:pt idx="1447">
                  <c:v>1856.8500000000001</c:v>
                </c:pt>
                <c:pt idx="1448">
                  <c:v>485.4375</c:v>
                </c:pt>
                <c:pt idx="1449">
                  <c:v>1192.5</c:v>
                </c:pt>
                <c:pt idx="1450">
                  <c:v>1080</c:v>
                </c:pt>
                <c:pt idx="1451">
                  <c:v>184.875</c:v>
                </c:pt>
                <c:pt idx="1452">
                  <c:v>209.75999983549116</c:v>
                </c:pt>
                <c:pt idx="1453">
                  <c:v>199.49999984353781</c:v>
                </c:pt>
                <c:pt idx="1454">
                  <c:v>783.7499993853271</c:v>
                </c:pt>
                <c:pt idx="1455">
                  <c:v>1116</c:v>
                </c:pt>
                <c:pt idx="1456">
                  <c:v>1094.4000000000001</c:v>
                </c:pt>
                <c:pt idx="1457">
                  <c:v>67.999999523162842</c:v>
                </c:pt>
                <c:pt idx="1458">
                  <c:v>140</c:v>
                </c:pt>
                <c:pt idx="1459">
                  <c:v>2635</c:v>
                </c:pt>
                <c:pt idx="1460">
                  <c:v>285</c:v>
                </c:pt>
                <c:pt idx="1461">
                  <c:v>42.1</c:v>
                </c:pt>
                <c:pt idx="1462">
                  <c:v>112.5</c:v>
                </c:pt>
                <c:pt idx="1463">
                  <c:v>18.399999999999999</c:v>
                </c:pt>
                <c:pt idx="1464">
                  <c:v>645.999995470047</c:v>
                </c:pt>
                <c:pt idx="1465">
                  <c:v>764.99999463558197</c:v>
                </c:pt>
                <c:pt idx="1466">
                  <c:v>140</c:v>
                </c:pt>
                <c:pt idx="1467">
                  <c:v>42</c:v>
                </c:pt>
                <c:pt idx="1468">
                  <c:v>70</c:v>
                </c:pt>
                <c:pt idx="1469">
                  <c:v>75</c:v>
                </c:pt>
                <c:pt idx="1470">
                  <c:v>138</c:v>
                </c:pt>
                <c:pt idx="1471">
                  <c:v>162</c:v>
                </c:pt>
                <c:pt idx="1472">
                  <c:v>552</c:v>
                </c:pt>
                <c:pt idx="1473">
                  <c:v>179.99999970197678</c:v>
                </c:pt>
                <c:pt idx="1474">
                  <c:v>1252.7999979257584</c:v>
                </c:pt>
                <c:pt idx="1475">
                  <c:v>260</c:v>
                </c:pt>
                <c:pt idx="1476">
                  <c:v>182.39999932050705</c:v>
                </c:pt>
                <c:pt idx="1477">
                  <c:v>420</c:v>
                </c:pt>
                <c:pt idx="1478">
                  <c:v>193</c:v>
                </c:pt>
                <c:pt idx="1479">
                  <c:v>781.99999451637268</c:v>
                </c:pt>
                <c:pt idx="1480">
                  <c:v>86.699999392032623</c:v>
                </c:pt>
                <c:pt idx="1481">
                  <c:v>726.74999490380287</c:v>
                </c:pt>
                <c:pt idx="1482">
                  <c:v>40</c:v>
                </c:pt>
                <c:pt idx="1483">
                  <c:v>7509.749994110316</c:v>
                </c:pt>
                <c:pt idx="1484">
                  <c:v>936.69999926537275</c:v>
                </c:pt>
                <c:pt idx="1485">
                  <c:v>1061.8199925541878</c:v>
                </c:pt>
                <c:pt idx="1486">
                  <c:v>7905</c:v>
                </c:pt>
                <c:pt idx="1487">
                  <c:v>938.39999341964722</c:v>
                </c:pt>
                <c:pt idx="1488">
                  <c:v>1047.6249926537275</c:v>
                </c:pt>
                <c:pt idx="1489">
                  <c:v>640</c:v>
                </c:pt>
                <c:pt idx="1490">
                  <c:v>193</c:v>
                </c:pt>
                <c:pt idx="1491">
                  <c:v>322</c:v>
                </c:pt>
                <c:pt idx="1492">
                  <c:v>155</c:v>
                </c:pt>
                <c:pt idx="1493">
                  <c:v>1140</c:v>
                </c:pt>
                <c:pt idx="1494">
                  <c:v>360</c:v>
                </c:pt>
                <c:pt idx="1495">
                  <c:v>318</c:v>
                </c:pt>
                <c:pt idx="1496">
                  <c:v>147.89999999999998</c:v>
                </c:pt>
                <c:pt idx="1497">
                  <c:v>90</c:v>
                </c:pt>
                <c:pt idx="1498">
                  <c:v>377.99999937415123</c:v>
                </c:pt>
                <c:pt idx="1499">
                  <c:v>292.5</c:v>
                </c:pt>
                <c:pt idx="1500">
                  <c:v>1979.9999967217445</c:v>
                </c:pt>
                <c:pt idx="1501">
                  <c:v>175.49999970942736</c:v>
                </c:pt>
                <c:pt idx="1502">
                  <c:v>115.80000000000001</c:v>
                </c:pt>
                <c:pt idx="1503">
                  <c:v>135</c:v>
                </c:pt>
                <c:pt idx="1504">
                  <c:v>374.76</c:v>
                </c:pt>
                <c:pt idx="1505">
                  <c:v>656</c:v>
                </c:pt>
                <c:pt idx="1506">
                  <c:v>437.5</c:v>
                </c:pt>
                <c:pt idx="1507">
                  <c:v>292.5</c:v>
                </c:pt>
                <c:pt idx="1508">
                  <c:v>465</c:v>
                </c:pt>
                <c:pt idx="1509">
                  <c:v>378</c:v>
                </c:pt>
                <c:pt idx="1510">
                  <c:v>405</c:v>
                </c:pt>
                <c:pt idx="1511">
                  <c:v>527</c:v>
                </c:pt>
                <c:pt idx="1512">
                  <c:v>190</c:v>
                </c:pt>
                <c:pt idx="1513">
                  <c:v>800</c:v>
                </c:pt>
                <c:pt idx="1514">
                  <c:v>60</c:v>
                </c:pt>
                <c:pt idx="1515">
                  <c:v>714</c:v>
                </c:pt>
                <c:pt idx="1516">
                  <c:v>150</c:v>
                </c:pt>
                <c:pt idx="1517">
                  <c:v>504</c:v>
                </c:pt>
                <c:pt idx="1518">
                  <c:v>1020</c:v>
                </c:pt>
                <c:pt idx="1519">
                  <c:v>300</c:v>
                </c:pt>
                <c:pt idx="1520">
                  <c:v>18.399999999999999</c:v>
                </c:pt>
                <c:pt idx="1521">
                  <c:v>144</c:v>
                </c:pt>
                <c:pt idx="1522">
                  <c:v>2108</c:v>
                </c:pt>
                <c:pt idx="1523">
                  <c:v>414</c:v>
                </c:pt>
                <c:pt idx="1524">
                  <c:v>14.39999994635582</c:v>
                </c:pt>
                <c:pt idx="1525">
                  <c:v>111.99999958276749</c:v>
                </c:pt>
                <c:pt idx="1526">
                  <c:v>248.95999907255171</c:v>
                </c:pt>
                <c:pt idx="1527">
                  <c:v>99.75</c:v>
                </c:pt>
                <c:pt idx="1528">
                  <c:v>539.99999910593033</c:v>
                </c:pt>
                <c:pt idx="1529">
                  <c:v>101.24999983236194</c:v>
                </c:pt>
                <c:pt idx="1530">
                  <c:v>265.67999956011772</c:v>
                </c:pt>
                <c:pt idx="1531">
                  <c:v>940.80399926215409</c:v>
                </c:pt>
                <c:pt idx="1532">
                  <c:v>491.90999961420891</c:v>
                </c:pt>
                <c:pt idx="1533">
                  <c:v>825</c:v>
                </c:pt>
                <c:pt idx="1534">
                  <c:v>20.799999922513962</c:v>
                </c:pt>
                <c:pt idx="1535">
                  <c:v>1092</c:v>
                </c:pt>
                <c:pt idx="1536">
                  <c:v>108</c:v>
                </c:pt>
                <c:pt idx="1537">
                  <c:v>468</c:v>
                </c:pt>
                <c:pt idx="1538">
                  <c:v>2040</c:v>
                </c:pt>
                <c:pt idx="1539">
                  <c:v>997.5</c:v>
                </c:pt>
                <c:pt idx="1540">
                  <c:v>36</c:v>
                </c:pt>
                <c:pt idx="1541">
                  <c:v>459.99999999999994</c:v>
                </c:pt>
                <c:pt idx="1542">
                  <c:v>285</c:v>
                </c:pt>
                <c:pt idx="1543">
                  <c:v>283.5</c:v>
                </c:pt>
                <c:pt idx="1544">
                  <c:v>54</c:v>
                </c:pt>
                <c:pt idx="1545">
                  <c:v>1171.875</c:v>
                </c:pt>
                <c:pt idx="1546">
                  <c:v>712.5</c:v>
                </c:pt>
                <c:pt idx="1547">
                  <c:v>357.74999940767884</c:v>
                </c:pt>
                <c:pt idx="1548">
                  <c:v>469.79999922215939</c:v>
                </c:pt>
                <c:pt idx="1549">
                  <c:v>67.199999749660492</c:v>
                </c:pt>
                <c:pt idx="1550">
                  <c:v>143.9999994635582</c:v>
                </c:pt>
                <c:pt idx="1551">
                  <c:v>496</c:v>
                </c:pt>
                <c:pt idx="1552">
                  <c:v>1140</c:v>
                </c:pt>
                <c:pt idx="1553">
                  <c:v>2750</c:v>
                </c:pt>
                <c:pt idx="1554">
                  <c:v>195</c:v>
                </c:pt>
                <c:pt idx="1555">
                  <c:v>315</c:v>
                </c:pt>
                <c:pt idx="1556">
                  <c:v>230</c:v>
                </c:pt>
                <c:pt idx="1557">
                  <c:v>250</c:v>
                </c:pt>
                <c:pt idx="1558">
                  <c:v>180</c:v>
                </c:pt>
                <c:pt idx="1559">
                  <c:v>159</c:v>
                </c:pt>
                <c:pt idx="1560">
                  <c:v>735</c:v>
                </c:pt>
                <c:pt idx="1561">
                  <c:v>566.99999906122684</c:v>
                </c:pt>
                <c:pt idx="1562">
                  <c:v>404.99999932944775</c:v>
                </c:pt>
                <c:pt idx="1563">
                  <c:v>529.19999912381172</c:v>
                </c:pt>
                <c:pt idx="1564">
                  <c:v>715.49999881535769</c:v>
                </c:pt>
                <c:pt idx="1565">
                  <c:v>1596</c:v>
                </c:pt>
                <c:pt idx="1566">
                  <c:v>462</c:v>
                </c:pt>
                <c:pt idx="1567">
                  <c:v>450</c:v>
                </c:pt>
                <c:pt idx="1568">
                  <c:v>200</c:v>
                </c:pt>
                <c:pt idx="1569">
                  <c:v>1151.9999957084656</c:v>
                </c:pt>
                <c:pt idx="1570">
                  <c:v>88.319999670982355</c:v>
                </c:pt>
                <c:pt idx="1571">
                  <c:v>1247.9999953508377</c:v>
                </c:pt>
                <c:pt idx="1572">
                  <c:v>273.59999898076057</c:v>
                </c:pt>
                <c:pt idx="1573">
                  <c:v>1223.9999954402447</c:v>
                </c:pt>
                <c:pt idx="1574">
                  <c:v>945.99999647587538</c:v>
                </c:pt>
                <c:pt idx="1575">
                  <c:v>640.5</c:v>
                </c:pt>
                <c:pt idx="1576">
                  <c:v>291</c:v>
                </c:pt>
                <c:pt idx="1577">
                  <c:v>490</c:v>
                </c:pt>
                <c:pt idx="1578">
                  <c:v>477.81899664938447</c:v>
                </c:pt>
                <c:pt idx="1579">
                  <c:v>237.99999833106995</c:v>
                </c:pt>
                <c:pt idx="1580">
                  <c:v>8.4999999403953552</c:v>
                </c:pt>
                <c:pt idx="1581">
                  <c:v>382.49999731779099</c:v>
                </c:pt>
                <c:pt idx="1582">
                  <c:v>90.249999929219484</c:v>
                </c:pt>
                <c:pt idx="1583">
                  <c:v>132.99999989569187</c:v>
                </c:pt>
                <c:pt idx="1584">
                  <c:v>185.24999985471368</c:v>
                </c:pt>
                <c:pt idx="1585">
                  <c:v>2194.4999982789159</c:v>
                </c:pt>
                <c:pt idx="1586">
                  <c:v>285</c:v>
                </c:pt>
                <c:pt idx="1587">
                  <c:v>234</c:v>
                </c:pt>
                <c:pt idx="1588">
                  <c:v>2465</c:v>
                </c:pt>
                <c:pt idx="1589">
                  <c:v>625</c:v>
                </c:pt>
                <c:pt idx="1590">
                  <c:v>2634.9999815225601</c:v>
                </c:pt>
                <c:pt idx="1591">
                  <c:v>331.49999767541885</c:v>
                </c:pt>
                <c:pt idx="1592">
                  <c:v>872.5</c:v>
                </c:pt>
                <c:pt idx="1593">
                  <c:v>175</c:v>
                </c:pt>
                <c:pt idx="1594">
                  <c:v>912</c:v>
                </c:pt>
                <c:pt idx="1595">
                  <c:v>268.38749811798334</c:v>
                </c:pt>
                <c:pt idx="1596">
                  <c:v>380</c:v>
                </c:pt>
                <c:pt idx="1597">
                  <c:v>280</c:v>
                </c:pt>
                <c:pt idx="1598">
                  <c:v>300</c:v>
                </c:pt>
                <c:pt idx="1599">
                  <c:v>819.78749999999991</c:v>
                </c:pt>
                <c:pt idx="1600">
                  <c:v>928.42500000000007</c:v>
                </c:pt>
                <c:pt idx="1601">
                  <c:v>150</c:v>
                </c:pt>
                <c:pt idx="1602">
                  <c:v>439</c:v>
                </c:pt>
                <c:pt idx="1603">
                  <c:v>60</c:v>
                </c:pt>
                <c:pt idx="1604">
                  <c:v>135</c:v>
                </c:pt>
                <c:pt idx="1605">
                  <c:v>195.5625</c:v>
                </c:pt>
                <c:pt idx="1606">
                  <c:v>748.125</c:v>
                </c:pt>
                <c:pt idx="1607">
                  <c:v>159</c:v>
                </c:pt>
                <c:pt idx="1608">
                  <c:v>360</c:v>
                </c:pt>
                <c:pt idx="1609">
                  <c:v>1638</c:v>
                </c:pt>
                <c:pt idx="1610">
                  <c:v>1250</c:v>
                </c:pt>
                <c:pt idx="1611">
                  <c:v>400</c:v>
                </c:pt>
                <c:pt idx="1612">
                  <c:v>87.5</c:v>
                </c:pt>
                <c:pt idx="1613">
                  <c:v>147.89999999999998</c:v>
                </c:pt>
                <c:pt idx="1614">
                  <c:v>525</c:v>
                </c:pt>
                <c:pt idx="1615">
                  <c:v>56</c:v>
                </c:pt>
                <c:pt idx="1616">
                  <c:v>305.99999785423279</c:v>
                </c:pt>
                <c:pt idx="1617">
                  <c:v>135.14999905228615</c:v>
                </c:pt>
                <c:pt idx="1618">
                  <c:v>72</c:v>
                </c:pt>
                <c:pt idx="1619">
                  <c:v>210</c:v>
                </c:pt>
                <c:pt idx="1620">
                  <c:v>15019.499988220632</c:v>
                </c:pt>
                <c:pt idx="1621">
                  <c:v>1367.9999989271164</c:v>
                </c:pt>
                <c:pt idx="1622">
                  <c:v>299.25</c:v>
                </c:pt>
                <c:pt idx="1623">
                  <c:v>20.25</c:v>
                </c:pt>
                <c:pt idx="1624">
                  <c:v>776.69999999999993</c:v>
                </c:pt>
                <c:pt idx="1625">
                  <c:v>98.399999999999991</c:v>
                </c:pt>
                <c:pt idx="1626">
                  <c:v>624.6</c:v>
                </c:pt>
                <c:pt idx="1627">
                  <c:v>540</c:v>
                </c:pt>
                <c:pt idx="1628">
                  <c:v>755.99999874830246</c:v>
                </c:pt>
                <c:pt idx="1629">
                  <c:v>720</c:v>
                </c:pt>
                <c:pt idx="1630">
                  <c:v>210</c:v>
                </c:pt>
                <c:pt idx="1631">
                  <c:v>450</c:v>
                </c:pt>
                <c:pt idx="1632">
                  <c:v>250</c:v>
                </c:pt>
                <c:pt idx="1633">
                  <c:v>54</c:v>
                </c:pt>
                <c:pt idx="1634">
                  <c:v>106</c:v>
                </c:pt>
                <c:pt idx="1635">
                  <c:v>1187.4999990686774</c:v>
                </c:pt>
                <c:pt idx="1636">
                  <c:v>198.92999984398483</c:v>
                </c:pt>
                <c:pt idx="1637">
                  <c:v>592.79999953508377</c:v>
                </c:pt>
                <c:pt idx="1638">
                  <c:v>227.99999982118607</c:v>
                </c:pt>
                <c:pt idx="1639">
                  <c:v>936.69999926537275</c:v>
                </c:pt>
                <c:pt idx="1640">
                  <c:v>473.81249962840229</c:v>
                </c:pt>
                <c:pt idx="1641">
                  <c:v>419.94749967064712</c:v>
                </c:pt>
                <c:pt idx="1642">
                  <c:v>200</c:v>
                </c:pt>
                <c:pt idx="1643">
                  <c:v>136.80000000000001</c:v>
                </c:pt>
                <c:pt idx="1644">
                  <c:v>310</c:v>
                </c:pt>
                <c:pt idx="1645">
                  <c:v>229.99999999999997</c:v>
                </c:pt>
                <c:pt idx="1646">
                  <c:v>179.54999970272183</c:v>
                </c:pt>
                <c:pt idx="1647">
                  <c:v>300</c:v>
                </c:pt>
                <c:pt idx="1648">
                  <c:v>252</c:v>
                </c:pt>
                <c:pt idx="1649">
                  <c:v>665</c:v>
                </c:pt>
                <c:pt idx="1650">
                  <c:v>392.625</c:v>
                </c:pt>
                <c:pt idx="1651">
                  <c:v>1562.5</c:v>
                </c:pt>
                <c:pt idx="1652">
                  <c:v>1538.9999987930059</c:v>
                </c:pt>
                <c:pt idx="1653">
                  <c:v>220.79999999999998</c:v>
                </c:pt>
                <c:pt idx="1654">
                  <c:v>210.5</c:v>
                </c:pt>
                <c:pt idx="1655">
                  <c:v>180</c:v>
                </c:pt>
                <c:pt idx="1656">
                  <c:v>215.9999991953373</c:v>
                </c:pt>
                <c:pt idx="1657">
                  <c:v>683.99999745190144</c:v>
                </c:pt>
                <c:pt idx="1658">
                  <c:v>599.99999776482582</c:v>
                </c:pt>
                <c:pt idx="1659">
                  <c:v>150</c:v>
                </c:pt>
                <c:pt idx="1660">
                  <c:v>350</c:v>
                </c:pt>
                <c:pt idx="1661">
                  <c:v>339.99999761581421</c:v>
                </c:pt>
                <c:pt idx="1662">
                  <c:v>202.63999857902527</c:v>
                </c:pt>
                <c:pt idx="1663">
                  <c:v>36</c:v>
                </c:pt>
                <c:pt idx="1664">
                  <c:v>379.99999970197678</c:v>
                </c:pt>
                <c:pt idx="1665">
                  <c:v>758.09999940544367</c:v>
                </c:pt>
                <c:pt idx="1666">
                  <c:v>239.96999981179835</c:v>
                </c:pt>
                <c:pt idx="1667">
                  <c:v>380</c:v>
                </c:pt>
                <c:pt idx="1668">
                  <c:v>54</c:v>
                </c:pt>
                <c:pt idx="1669">
                  <c:v>450</c:v>
                </c:pt>
                <c:pt idx="1670">
                  <c:v>325</c:v>
                </c:pt>
                <c:pt idx="1671">
                  <c:v>2170</c:v>
                </c:pt>
                <c:pt idx="1672">
                  <c:v>437.5</c:v>
                </c:pt>
                <c:pt idx="1673">
                  <c:v>520</c:v>
                </c:pt>
                <c:pt idx="1674">
                  <c:v>70</c:v>
                </c:pt>
                <c:pt idx="1675">
                  <c:v>380</c:v>
                </c:pt>
                <c:pt idx="1676">
                  <c:v>225</c:v>
                </c:pt>
                <c:pt idx="1677">
                  <c:v>840</c:v>
                </c:pt>
                <c:pt idx="1678">
                  <c:v>10540</c:v>
                </c:pt>
                <c:pt idx="1679">
                  <c:v>585</c:v>
                </c:pt>
                <c:pt idx="1680">
                  <c:v>140</c:v>
                </c:pt>
                <c:pt idx="1681">
                  <c:v>135.1</c:v>
                </c:pt>
                <c:pt idx="1682">
                  <c:v>368.93249971065671</c:v>
                </c:pt>
                <c:pt idx="1683">
                  <c:v>2089.9999983608723</c:v>
                </c:pt>
                <c:pt idx="1684">
                  <c:v>1200</c:v>
                </c:pt>
                <c:pt idx="1685">
                  <c:v>45</c:v>
                </c:pt>
                <c:pt idx="1686">
                  <c:v>2970.96</c:v>
                </c:pt>
                <c:pt idx="1687">
                  <c:v>906.15</c:v>
                </c:pt>
                <c:pt idx="1688">
                  <c:v>380</c:v>
                </c:pt>
                <c:pt idx="1689">
                  <c:v>159.59999987483025</c:v>
                </c:pt>
                <c:pt idx="1690">
                  <c:v>1709.9999986588955</c:v>
                </c:pt>
                <c:pt idx="1691">
                  <c:v>883.499999307096</c:v>
                </c:pt>
                <c:pt idx="1692">
                  <c:v>495</c:v>
                </c:pt>
                <c:pt idx="1693">
                  <c:v>810</c:v>
                </c:pt>
                <c:pt idx="1694">
                  <c:v>1674.3999999999999</c:v>
                </c:pt>
                <c:pt idx="1695">
                  <c:v>3400</c:v>
                </c:pt>
                <c:pt idx="1696">
                  <c:v>142.5</c:v>
                </c:pt>
                <c:pt idx="1697">
                  <c:v>608</c:v>
                </c:pt>
                <c:pt idx="1698">
                  <c:v>9903.2000000000007</c:v>
                </c:pt>
                <c:pt idx="1699">
                  <c:v>932.04</c:v>
                </c:pt>
                <c:pt idx="1700">
                  <c:v>30</c:v>
                </c:pt>
                <c:pt idx="1701">
                  <c:v>122.39999914169312</c:v>
                </c:pt>
                <c:pt idx="1702">
                  <c:v>33.75</c:v>
                </c:pt>
                <c:pt idx="1703">
                  <c:v>289.5</c:v>
                </c:pt>
                <c:pt idx="1704">
                  <c:v>645</c:v>
                </c:pt>
                <c:pt idx="1705">
                  <c:v>611.99999570846558</c:v>
                </c:pt>
                <c:pt idx="1706">
                  <c:v>251.42999823689456</c:v>
                </c:pt>
                <c:pt idx="1707">
                  <c:v>240</c:v>
                </c:pt>
                <c:pt idx="1708">
                  <c:v>442.05</c:v>
                </c:pt>
                <c:pt idx="1709">
                  <c:v>250</c:v>
                </c:pt>
                <c:pt idx="1710">
                  <c:v>198.75</c:v>
                </c:pt>
                <c:pt idx="1711">
                  <c:v>1725.5</c:v>
                </c:pt>
                <c:pt idx="1712">
                  <c:v>341.9999997317791</c:v>
                </c:pt>
                <c:pt idx="1713">
                  <c:v>427.5</c:v>
                </c:pt>
                <c:pt idx="1714">
                  <c:v>108.5</c:v>
                </c:pt>
                <c:pt idx="1715">
                  <c:v>569.99999955296516</c:v>
                </c:pt>
                <c:pt idx="1716">
                  <c:v>93.09999992698431</c:v>
                </c:pt>
                <c:pt idx="1717">
                  <c:v>360</c:v>
                </c:pt>
                <c:pt idx="1718">
                  <c:v>261.75</c:v>
                </c:pt>
                <c:pt idx="1719">
                  <c:v>48.25</c:v>
                </c:pt>
                <c:pt idx="1720">
                  <c:v>110.39999999999999</c:v>
                </c:pt>
                <c:pt idx="1721">
                  <c:v>200</c:v>
                </c:pt>
                <c:pt idx="1722">
                  <c:v>142.5</c:v>
                </c:pt>
                <c:pt idx="1723">
                  <c:v>180</c:v>
                </c:pt>
                <c:pt idx="1724">
                  <c:v>468</c:v>
                </c:pt>
                <c:pt idx="1725">
                  <c:v>210</c:v>
                </c:pt>
                <c:pt idx="1726">
                  <c:v>630</c:v>
                </c:pt>
                <c:pt idx="1727">
                  <c:v>5570.55</c:v>
                </c:pt>
                <c:pt idx="1728">
                  <c:v>495</c:v>
                </c:pt>
                <c:pt idx="1729">
                  <c:v>75</c:v>
                </c:pt>
                <c:pt idx="1730">
                  <c:v>198.75</c:v>
                </c:pt>
                <c:pt idx="1731">
                  <c:v>537.5</c:v>
                </c:pt>
                <c:pt idx="1732">
                  <c:v>390</c:v>
                </c:pt>
                <c:pt idx="1733">
                  <c:v>75</c:v>
                </c:pt>
                <c:pt idx="1734">
                  <c:v>74.5</c:v>
                </c:pt>
                <c:pt idx="1735">
                  <c:v>104.69999999999999</c:v>
                </c:pt>
                <c:pt idx="1736">
                  <c:v>192</c:v>
                </c:pt>
                <c:pt idx="1737">
                  <c:v>390</c:v>
                </c:pt>
                <c:pt idx="1738">
                  <c:v>25.89</c:v>
                </c:pt>
                <c:pt idx="1739">
                  <c:v>340</c:v>
                </c:pt>
                <c:pt idx="1740">
                  <c:v>810</c:v>
                </c:pt>
                <c:pt idx="1741">
                  <c:v>637.5</c:v>
                </c:pt>
                <c:pt idx="1742">
                  <c:v>418.79999999999995</c:v>
                </c:pt>
                <c:pt idx="1743">
                  <c:v>336</c:v>
                </c:pt>
                <c:pt idx="1744">
                  <c:v>368</c:v>
                </c:pt>
                <c:pt idx="1745">
                  <c:v>390</c:v>
                </c:pt>
                <c:pt idx="1746">
                  <c:v>180</c:v>
                </c:pt>
                <c:pt idx="1747">
                  <c:v>1756</c:v>
                </c:pt>
                <c:pt idx="1748">
                  <c:v>585</c:v>
                </c:pt>
                <c:pt idx="1749">
                  <c:v>157.5</c:v>
                </c:pt>
                <c:pt idx="1750">
                  <c:v>111.99999958276749</c:v>
                </c:pt>
                <c:pt idx="1751">
                  <c:v>367.99999862909317</c:v>
                </c:pt>
                <c:pt idx="1752">
                  <c:v>268.79999899864197</c:v>
                </c:pt>
                <c:pt idx="1753">
                  <c:v>557.99999907612801</c:v>
                </c:pt>
                <c:pt idx="1754">
                  <c:v>1231.1999979615211</c:v>
                </c:pt>
                <c:pt idx="1755">
                  <c:v>46.5</c:v>
                </c:pt>
                <c:pt idx="1756">
                  <c:v>403.74999716877937</c:v>
                </c:pt>
                <c:pt idx="1757">
                  <c:v>71.399999499320984</c:v>
                </c:pt>
                <c:pt idx="1758">
                  <c:v>42</c:v>
                </c:pt>
                <c:pt idx="1759">
                  <c:v>60</c:v>
                </c:pt>
                <c:pt idx="1760">
                  <c:v>64.399999999999991</c:v>
                </c:pt>
                <c:pt idx="1761">
                  <c:v>348</c:v>
                </c:pt>
                <c:pt idx="1762">
                  <c:v>405</c:v>
                </c:pt>
                <c:pt idx="1763">
                  <c:v>35</c:v>
                </c:pt>
                <c:pt idx="1764">
                  <c:v>360</c:v>
                </c:pt>
                <c:pt idx="1765">
                  <c:v>47.5</c:v>
                </c:pt>
                <c:pt idx="1766">
                  <c:v>90</c:v>
                </c:pt>
                <c:pt idx="1767">
                  <c:v>600</c:v>
                </c:pt>
                <c:pt idx="1768">
                  <c:v>379.75</c:v>
                </c:pt>
                <c:pt idx="1769">
                  <c:v>195</c:v>
                </c:pt>
                <c:pt idx="1770">
                  <c:v>360</c:v>
                </c:pt>
                <c:pt idx="1771">
                  <c:v>1097.5</c:v>
                </c:pt>
                <c:pt idx="1772">
                  <c:v>479.99999821186066</c:v>
                </c:pt>
                <c:pt idx="1773">
                  <c:v>317.99999881535769</c:v>
                </c:pt>
                <c:pt idx="1774">
                  <c:v>214.19999849796295</c:v>
                </c:pt>
                <c:pt idx="1775">
                  <c:v>585</c:v>
                </c:pt>
                <c:pt idx="1776">
                  <c:v>471.14999921992421</c:v>
                </c:pt>
                <c:pt idx="1777">
                  <c:v>621.17999897152174</c:v>
                </c:pt>
                <c:pt idx="1778">
                  <c:v>556.79999999999995</c:v>
                </c:pt>
                <c:pt idx="1779">
                  <c:v>139.499999769032</c:v>
                </c:pt>
                <c:pt idx="1780">
                  <c:v>65.599999999999994</c:v>
                </c:pt>
                <c:pt idx="1781">
                  <c:v>855</c:v>
                </c:pt>
                <c:pt idx="1782">
                  <c:v>500</c:v>
                </c:pt>
                <c:pt idx="1783">
                  <c:v>378</c:v>
                </c:pt>
                <c:pt idx="1784">
                  <c:v>187.5</c:v>
                </c:pt>
                <c:pt idx="1785">
                  <c:v>54</c:v>
                </c:pt>
                <c:pt idx="1786">
                  <c:v>455.99999830126762</c:v>
                </c:pt>
                <c:pt idx="1787">
                  <c:v>364.8</c:v>
                </c:pt>
                <c:pt idx="1788">
                  <c:v>280</c:v>
                </c:pt>
                <c:pt idx="1789">
                  <c:v>90</c:v>
                </c:pt>
                <c:pt idx="1790">
                  <c:v>828</c:v>
                </c:pt>
                <c:pt idx="1791">
                  <c:v>1249.5</c:v>
                </c:pt>
                <c:pt idx="1792">
                  <c:v>564.375</c:v>
                </c:pt>
                <c:pt idx="1793">
                  <c:v>161.49999886751175</c:v>
                </c:pt>
                <c:pt idx="1794">
                  <c:v>475.99999666213989</c:v>
                </c:pt>
                <c:pt idx="1795">
                  <c:v>240</c:v>
                </c:pt>
                <c:pt idx="1796">
                  <c:v>120</c:v>
                </c:pt>
                <c:pt idx="1797">
                  <c:v>412.5</c:v>
                </c:pt>
                <c:pt idx="1798">
                  <c:v>1109.25</c:v>
                </c:pt>
                <c:pt idx="1799">
                  <c:v>750</c:v>
                </c:pt>
                <c:pt idx="1800">
                  <c:v>1739.9999999999998</c:v>
                </c:pt>
                <c:pt idx="1801">
                  <c:v>560</c:v>
                </c:pt>
                <c:pt idx="1802">
                  <c:v>90</c:v>
                </c:pt>
                <c:pt idx="1803">
                  <c:v>441</c:v>
                </c:pt>
                <c:pt idx="1804">
                  <c:v>180</c:v>
                </c:pt>
                <c:pt idx="1805">
                  <c:v>78.75</c:v>
                </c:pt>
                <c:pt idx="1806">
                  <c:v>262.57499999999999</c:v>
                </c:pt>
                <c:pt idx="1807">
                  <c:v>684</c:v>
                </c:pt>
                <c:pt idx="1808">
                  <c:v>120</c:v>
                </c:pt>
                <c:pt idx="1809">
                  <c:v>125</c:v>
                </c:pt>
                <c:pt idx="1810">
                  <c:v>775</c:v>
                </c:pt>
                <c:pt idx="1811">
                  <c:v>112.5</c:v>
                </c:pt>
                <c:pt idx="1812">
                  <c:v>520</c:v>
                </c:pt>
                <c:pt idx="1813">
                  <c:v>220</c:v>
                </c:pt>
                <c:pt idx="1814">
                  <c:v>146.25</c:v>
                </c:pt>
                <c:pt idx="1815">
                  <c:v>2120</c:v>
                </c:pt>
                <c:pt idx="1816">
                  <c:v>96</c:v>
                </c:pt>
                <c:pt idx="1817">
                  <c:v>300</c:v>
                </c:pt>
                <c:pt idx="1818">
                  <c:v>930</c:v>
                </c:pt>
                <c:pt idx="1819">
                  <c:v>234</c:v>
                </c:pt>
                <c:pt idx="1820">
                  <c:v>2958</c:v>
                </c:pt>
                <c:pt idx="1821">
                  <c:v>110</c:v>
                </c:pt>
                <c:pt idx="1822">
                  <c:v>35.624999972060323</c:v>
                </c:pt>
                <c:pt idx="1823">
                  <c:v>55.004999956861141</c:v>
                </c:pt>
                <c:pt idx="1824">
                  <c:v>368.12499971129</c:v>
                </c:pt>
                <c:pt idx="1825">
                  <c:v>379.99999970197678</c:v>
                </c:pt>
                <c:pt idx="1826">
                  <c:v>91.2</c:v>
                </c:pt>
                <c:pt idx="1827">
                  <c:v>3847.4999969825149</c:v>
                </c:pt>
                <c:pt idx="1828">
                  <c:v>593.74999953433871</c:v>
                </c:pt>
                <c:pt idx="1829">
                  <c:v>415.30999708771702</c:v>
                </c:pt>
                <c:pt idx="1830">
                  <c:v>265.62499813735485</c:v>
                </c:pt>
                <c:pt idx="1831">
                  <c:v>285</c:v>
                </c:pt>
                <c:pt idx="1832">
                  <c:v>693.59999513626099</c:v>
                </c:pt>
                <c:pt idx="1833">
                  <c:v>74.399999722838402</c:v>
                </c:pt>
                <c:pt idx="1834">
                  <c:v>120</c:v>
                </c:pt>
                <c:pt idx="1835">
                  <c:v>133</c:v>
                </c:pt>
                <c:pt idx="1836">
                  <c:v>424</c:v>
                </c:pt>
                <c:pt idx="1837">
                  <c:v>776.7</c:v>
                </c:pt>
                <c:pt idx="1838">
                  <c:v>720</c:v>
                </c:pt>
                <c:pt idx="1839">
                  <c:v>266</c:v>
                </c:pt>
                <c:pt idx="1840">
                  <c:v>427</c:v>
                </c:pt>
                <c:pt idx="1841">
                  <c:v>180</c:v>
                </c:pt>
                <c:pt idx="1842">
                  <c:v>174</c:v>
                </c:pt>
                <c:pt idx="1843">
                  <c:v>131.74999907612801</c:v>
                </c:pt>
                <c:pt idx="1844">
                  <c:v>33.75</c:v>
                </c:pt>
                <c:pt idx="1845">
                  <c:v>231.60000000000002</c:v>
                </c:pt>
                <c:pt idx="1846">
                  <c:v>39.899999968707561</c:v>
                </c:pt>
                <c:pt idx="1847">
                  <c:v>1080</c:v>
                </c:pt>
                <c:pt idx="1848">
                  <c:v>1350</c:v>
                </c:pt>
                <c:pt idx="1849">
                  <c:v>462</c:v>
                </c:pt>
                <c:pt idx="1850">
                  <c:v>656</c:v>
                </c:pt>
                <c:pt idx="1851">
                  <c:v>324</c:v>
                </c:pt>
                <c:pt idx="1852">
                  <c:v>792</c:v>
                </c:pt>
                <c:pt idx="1853">
                  <c:v>57.799999594688416</c:v>
                </c:pt>
                <c:pt idx="1854">
                  <c:v>375</c:v>
                </c:pt>
                <c:pt idx="1855">
                  <c:v>1317.5</c:v>
                </c:pt>
                <c:pt idx="1856">
                  <c:v>360</c:v>
                </c:pt>
                <c:pt idx="1857">
                  <c:v>848</c:v>
                </c:pt>
                <c:pt idx="1858">
                  <c:v>208</c:v>
                </c:pt>
                <c:pt idx="1859">
                  <c:v>387.5999972820282</c:v>
                </c:pt>
                <c:pt idx="1860">
                  <c:v>502.85999647378912</c:v>
                </c:pt>
                <c:pt idx="1861">
                  <c:v>110.39999999999999</c:v>
                </c:pt>
                <c:pt idx="1862">
                  <c:v>800</c:v>
                </c:pt>
                <c:pt idx="1863">
                  <c:v>1140</c:v>
                </c:pt>
                <c:pt idx="1864">
                  <c:v>135</c:v>
                </c:pt>
                <c:pt idx="1865">
                  <c:v>133</c:v>
                </c:pt>
                <c:pt idx="1866">
                  <c:v>108</c:v>
                </c:pt>
                <c:pt idx="1867">
                  <c:v>223.99999916553497</c:v>
                </c:pt>
                <c:pt idx="1868">
                  <c:v>1733.0600000000002</c:v>
                </c:pt>
                <c:pt idx="1869">
                  <c:v>234</c:v>
                </c:pt>
                <c:pt idx="1870">
                  <c:v>17.5</c:v>
                </c:pt>
                <c:pt idx="1871">
                  <c:v>156.15</c:v>
                </c:pt>
                <c:pt idx="1872">
                  <c:v>57.900000000000006</c:v>
                </c:pt>
                <c:pt idx="1873">
                  <c:v>77.5</c:v>
                </c:pt>
                <c:pt idx="1874">
                  <c:v>439</c:v>
                </c:pt>
                <c:pt idx="1875">
                  <c:v>640</c:v>
                </c:pt>
                <c:pt idx="1876">
                  <c:v>77.5</c:v>
                </c:pt>
                <c:pt idx="1877">
                  <c:v>912</c:v>
                </c:pt>
                <c:pt idx="1878">
                  <c:v>540</c:v>
                </c:pt>
                <c:pt idx="1879">
                  <c:v>285</c:v>
                </c:pt>
                <c:pt idx="1880">
                  <c:v>530</c:v>
                </c:pt>
                <c:pt idx="1881">
                  <c:v>878</c:v>
                </c:pt>
                <c:pt idx="1882">
                  <c:v>679.99999523162842</c:v>
                </c:pt>
                <c:pt idx="1883">
                  <c:v>339.99999761581421</c:v>
                </c:pt>
                <c:pt idx="1884">
                  <c:v>184</c:v>
                </c:pt>
                <c:pt idx="1885">
                  <c:v>99.194999304413784</c:v>
                </c:pt>
                <c:pt idx="1886">
                  <c:v>540</c:v>
                </c:pt>
                <c:pt idx="1887">
                  <c:v>760</c:v>
                </c:pt>
                <c:pt idx="1888">
                  <c:v>360</c:v>
                </c:pt>
                <c:pt idx="1889">
                  <c:v>1317</c:v>
                </c:pt>
                <c:pt idx="1890">
                  <c:v>300</c:v>
                </c:pt>
                <c:pt idx="1891">
                  <c:v>1536.5</c:v>
                </c:pt>
                <c:pt idx="1892">
                  <c:v>247.99999907612801</c:v>
                </c:pt>
                <c:pt idx="1893">
                  <c:v>15810</c:v>
                </c:pt>
                <c:pt idx="1894">
                  <c:v>600</c:v>
                </c:pt>
                <c:pt idx="1895">
                  <c:v>414</c:v>
                </c:pt>
                <c:pt idx="1896">
                  <c:v>428.3999969959259</c:v>
                </c:pt>
                <c:pt idx="1897">
                  <c:v>292.5</c:v>
                </c:pt>
                <c:pt idx="1898">
                  <c:v>959.75</c:v>
                </c:pt>
                <c:pt idx="1899">
                  <c:v>90</c:v>
                </c:pt>
                <c:pt idx="1900">
                  <c:v>760</c:v>
                </c:pt>
                <c:pt idx="1901">
                  <c:v>565.37999906390894</c:v>
                </c:pt>
                <c:pt idx="1902">
                  <c:v>449.99999925494194</c:v>
                </c:pt>
                <c:pt idx="1903">
                  <c:v>1007.9999983310699</c:v>
                </c:pt>
                <c:pt idx="1904">
                  <c:v>630</c:v>
                </c:pt>
                <c:pt idx="1905">
                  <c:v>1215</c:v>
                </c:pt>
                <c:pt idx="1906">
                  <c:v>180</c:v>
                </c:pt>
                <c:pt idx="1907">
                  <c:v>195</c:v>
                </c:pt>
                <c:pt idx="1908">
                  <c:v>1800</c:v>
                </c:pt>
                <c:pt idx="1909">
                  <c:v>276</c:v>
                </c:pt>
                <c:pt idx="1910">
                  <c:v>696</c:v>
                </c:pt>
                <c:pt idx="1911">
                  <c:v>1800</c:v>
                </c:pt>
                <c:pt idx="1912">
                  <c:v>1774.799997061491</c:v>
                </c:pt>
                <c:pt idx="1913">
                  <c:v>1000</c:v>
                </c:pt>
                <c:pt idx="1914">
                  <c:v>315</c:v>
                </c:pt>
                <c:pt idx="1915">
                  <c:v>38.6</c:v>
                </c:pt>
                <c:pt idx="1916">
                  <c:v>650</c:v>
                </c:pt>
                <c:pt idx="1917">
                  <c:v>713.99999499320984</c:v>
                </c:pt>
                <c:pt idx="1918">
                  <c:v>1325.9999907016754</c:v>
                </c:pt>
                <c:pt idx="1919">
                  <c:v>1598.8499887883663</c:v>
                </c:pt>
                <c:pt idx="1920">
                  <c:v>759.99999716877937</c:v>
                </c:pt>
                <c:pt idx="1921">
                  <c:v>239.99999910593033</c:v>
                </c:pt>
                <c:pt idx="1922">
                  <c:v>1295.9999951720238</c:v>
                </c:pt>
                <c:pt idx="1923">
                  <c:v>69.599999999999994</c:v>
                </c:pt>
                <c:pt idx="1924">
                  <c:v>4642.125</c:v>
                </c:pt>
                <c:pt idx="1925">
                  <c:v>253.3125</c:v>
                </c:pt>
                <c:pt idx="1926">
                  <c:v>940.49999926239252</c:v>
                </c:pt>
                <c:pt idx="1927">
                  <c:v>1060</c:v>
                </c:pt>
                <c:pt idx="1928">
                  <c:v>136</c:v>
                </c:pt>
                <c:pt idx="1929">
                  <c:v>560</c:v>
                </c:pt>
                <c:pt idx="1930">
                  <c:v>1600</c:v>
                </c:pt>
                <c:pt idx="1931">
                  <c:v>180</c:v>
                </c:pt>
                <c:pt idx="1932">
                  <c:v>105</c:v>
                </c:pt>
                <c:pt idx="1933">
                  <c:v>54</c:v>
                </c:pt>
                <c:pt idx="1934">
                  <c:v>199.5</c:v>
                </c:pt>
                <c:pt idx="1935">
                  <c:v>200</c:v>
                </c:pt>
                <c:pt idx="1936">
                  <c:v>232.5</c:v>
                </c:pt>
                <c:pt idx="1937">
                  <c:v>183.34999985620379</c:v>
                </c:pt>
                <c:pt idx="1938">
                  <c:v>755.24999940767884</c:v>
                </c:pt>
                <c:pt idx="1939">
                  <c:v>259.34999979659915</c:v>
                </c:pt>
                <c:pt idx="1940">
                  <c:v>412.5</c:v>
                </c:pt>
                <c:pt idx="1941">
                  <c:v>101.25</c:v>
                </c:pt>
                <c:pt idx="1942">
                  <c:v>390</c:v>
                </c:pt>
                <c:pt idx="1943">
                  <c:v>1800</c:v>
                </c:pt>
                <c:pt idx="1944">
                  <c:v>525</c:v>
                </c:pt>
                <c:pt idx="1945">
                  <c:v>300</c:v>
                </c:pt>
                <c:pt idx="1946">
                  <c:v>144</c:v>
                </c:pt>
                <c:pt idx="1947">
                  <c:v>336</c:v>
                </c:pt>
                <c:pt idx="1948">
                  <c:v>229.49999839067459</c:v>
                </c:pt>
                <c:pt idx="1949">
                  <c:v>285.59999799728394</c:v>
                </c:pt>
                <c:pt idx="1950">
                  <c:v>960</c:v>
                </c:pt>
                <c:pt idx="1951">
                  <c:v>72</c:v>
                </c:pt>
                <c:pt idx="1952">
                  <c:v>184</c:v>
                </c:pt>
                <c:pt idx="1953">
                  <c:v>70</c:v>
                </c:pt>
                <c:pt idx="1954">
                  <c:v>187.38</c:v>
                </c:pt>
                <c:pt idx="1955">
                  <c:v>108</c:v>
                </c:pt>
                <c:pt idx="1956">
                  <c:v>36</c:v>
                </c:pt>
                <c:pt idx="1957">
                  <c:v>550</c:v>
                </c:pt>
                <c:pt idx="1958">
                  <c:v>144</c:v>
                </c:pt>
                <c:pt idx="1959">
                  <c:v>185.685</c:v>
                </c:pt>
                <c:pt idx="1960">
                  <c:v>1200</c:v>
                </c:pt>
                <c:pt idx="1961">
                  <c:v>1237.9000000000001</c:v>
                </c:pt>
                <c:pt idx="1962">
                  <c:v>196</c:v>
                </c:pt>
                <c:pt idx="1963">
                  <c:v>3032.3999976217747</c:v>
                </c:pt>
                <c:pt idx="1964">
                  <c:v>1196.9999990612268</c:v>
                </c:pt>
                <c:pt idx="1965">
                  <c:v>451.5</c:v>
                </c:pt>
                <c:pt idx="1966">
                  <c:v>54</c:v>
                </c:pt>
                <c:pt idx="1967">
                  <c:v>256.5</c:v>
                </c:pt>
                <c:pt idx="1968">
                  <c:v>306</c:v>
                </c:pt>
                <c:pt idx="1969">
                  <c:v>600</c:v>
                </c:pt>
                <c:pt idx="1970">
                  <c:v>45</c:v>
                </c:pt>
                <c:pt idx="1971">
                  <c:v>503.49999960511923</c:v>
                </c:pt>
                <c:pt idx="1972">
                  <c:v>430</c:v>
                </c:pt>
                <c:pt idx="1973">
                  <c:v>436.99999965727324</c:v>
                </c:pt>
                <c:pt idx="1974">
                  <c:v>1162.7999990880489</c:v>
                </c:pt>
                <c:pt idx="1975">
                  <c:v>1225.4999990388751</c:v>
                </c:pt>
                <c:pt idx="1976">
                  <c:v>90</c:v>
                </c:pt>
                <c:pt idx="1977">
                  <c:v>56</c:v>
                </c:pt>
                <c:pt idx="1978">
                  <c:v>190</c:v>
                </c:pt>
                <c:pt idx="1979">
                  <c:v>25</c:v>
                </c:pt>
                <c:pt idx="1980">
                  <c:v>243.17999959737062</c:v>
                </c:pt>
                <c:pt idx="1981">
                  <c:v>388.35</c:v>
                </c:pt>
                <c:pt idx="1982">
                  <c:v>234</c:v>
                </c:pt>
                <c:pt idx="1983">
                  <c:v>187.5</c:v>
                </c:pt>
                <c:pt idx="1984">
                  <c:v>304</c:v>
                </c:pt>
                <c:pt idx="1985">
                  <c:v>250</c:v>
                </c:pt>
                <c:pt idx="1986">
                  <c:v>6050</c:v>
                </c:pt>
                <c:pt idx="1987">
                  <c:v>450</c:v>
                </c:pt>
                <c:pt idx="1988">
                  <c:v>760</c:v>
                </c:pt>
                <c:pt idx="1989">
                  <c:v>625</c:v>
                </c:pt>
                <c:pt idx="1990">
                  <c:v>190</c:v>
                </c:pt>
                <c:pt idx="1991">
                  <c:v>36</c:v>
                </c:pt>
                <c:pt idx="1992">
                  <c:v>40</c:v>
                </c:pt>
                <c:pt idx="1993">
                  <c:v>632.39999556541443</c:v>
                </c:pt>
                <c:pt idx="1994">
                  <c:v>156.75</c:v>
                </c:pt>
                <c:pt idx="1995">
                  <c:v>1215</c:v>
                </c:pt>
                <c:pt idx="1996">
                  <c:v>1967.49</c:v>
                </c:pt>
                <c:pt idx="1997">
                  <c:v>1749</c:v>
                </c:pt>
                <c:pt idx="1998">
                  <c:v>1218</c:v>
                </c:pt>
                <c:pt idx="1999">
                  <c:v>322</c:v>
                </c:pt>
                <c:pt idx="2000">
                  <c:v>1080</c:v>
                </c:pt>
                <c:pt idx="2001">
                  <c:v>120</c:v>
                </c:pt>
                <c:pt idx="2002">
                  <c:v>1380</c:v>
                </c:pt>
                <c:pt idx="2003">
                  <c:v>374.76</c:v>
                </c:pt>
                <c:pt idx="2004">
                  <c:v>75</c:v>
                </c:pt>
                <c:pt idx="2005">
                  <c:v>442.05</c:v>
                </c:pt>
                <c:pt idx="2006">
                  <c:v>1075</c:v>
                </c:pt>
                <c:pt idx="2007">
                  <c:v>161.9999997317791</c:v>
                </c:pt>
                <c:pt idx="2008">
                  <c:v>107.99999982118607</c:v>
                </c:pt>
                <c:pt idx="2009">
                  <c:v>500</c:v>
                </c:pt>
                <c:pt idx="2010">
                  <c:v>530</c:v>
                </c:pt>
                <c:pt idx="2011">
                  <c:v>101.25</c:v>
                </c:pt>
                <c:pt idx="2012">
                  <c:v>776.47499999999991</c:v>
                </c:pt>
                <c:pt idx="2013">
                  <c:v>840</c:v>
                </c:pt>
                <c:pt idx="2014">
                  <c:v>1320</c:v>
                </c:pt>
                <c:pt idx="2015">
                  <c:v>760</c:v>
                </c:pt>
                <c:pt idx="2016">
                  <c:v>526.79999999999995</c:v>
                </c:pt>
                <c:pt idx="2017">
                  <c:v>1425</c:v>
                </c:pt>
                <c:pt idx="2018">
                  <c:v>1494.5</c:v>
                </c:pt>
                <c:pt idx="2019">
                  <c:v>5570.55</c:v>
                </c:pt>
                <c:pt idx="2020">
                  <c:v>4125</c:v>
                </c:pt>
                <c:pt idx="2021">
                  <c:v>810</c:v>
                </c:pt>
                <c:pt idx="2022">
                  <c:v>480</c:v>
                </c:pt>
                <c:pt idx="2023">
                  <c:v>94.5</c:v>
                </c:pt>
                <c:pt idx="2024">
                  <c:v>665</c:v>
                </c:pt>
                <c:pt idx="2025">
                  <c:v>344</c:v>
                </c:pt>
                <c:pt idx="2026">
                  <c:v>665</c:v>
                </c:pt>
                <c:pt idx="2027">
                  <c:v>6587.5</c:v>
                </c:pt>
                <c:pt idx="2028">
                  <c:v>1650</c:v>
                </c:pt>
                <c:pt idx="2029">
                  <c:v>2066.3999965786934</c:v>
                </c:pt>
                <c:pt idx="2030">
                  <c:v>1166.3999980688095</c:v>
                </c:pt>
                <c:pt idx="2031">
                  <c:v>134.99999977648258</c:v>
                </c:pt>
                <c:pt idx="2032">
                  <c:v>233.39999999999998</c:v>
                </c:pt>
                <c:pt idx="2033">
                  <c:v>171</c:v>
                </c:pt>
                <c:pt idx="2034">
                  <c:v>180</c:v>
                </c:pt>
                <c:pt idx="2035">
                  <c:v>1080</c:v>
                </c:pt>
                <c:pt idx="2036">
                  <c:v>420</c:v>
                </c:pt>
                <c:pt idx="2037">
                  <c:v>74.5</c:v>
                </c:pt>
                <c:pt idx="2038">
                  <c:v>42</c:v>
                </c:pt>
                <c:pt idx="2039">
                  <c:v>1650</c:v>
                </c:pt>
                <c:pt idx="2040">
                  <c:v>60</c:v>
                </c:pt>
                <c:pt idx="2041">
                  <c:v>73.599999725818634</c:v>
                </c:pt>
                <c:pt idx="2042">
                  <c:v>14</c:v>
                </c:pt>
                <c:pt idx="2043">
                  <c:v>645</c:v>
                </c:pt>
                <c:pt idx="2044">
                  <c:v>912</c:v>
                </c:pt>
                <c:pt idx="2045">
                  <c:v>432</c:v>
                </c:pt>
                <c:pt idx="2046">
                  <c:v>1200</c:v>
                </c:pt>
                <c:pt idx="2047">
                  <c:v>546</c:v>
                </c:pt>
                <c:pt idx="2048">
                  <c:v>200</c:v>
                </c:pt>
                <c:pt idx="2049">
                  <c:v>455.99999830126762</c:v>
                </c:pt>
                <c:pt idx="2050">
                  <c:v>1317</c:v>
                </c:pt>
                <c:pt idx="2051">
                  <c:v>291.75</c:v>
                </c:pt>
                <c:pt idx="2052">
                  <c:v>114</c:v>
                </c:pt>
                <c:pt idx="2053">
                  <c:v>210</c:v>
                </c:pt>
                <c:pt idx="2054">
                  <c:v>591.59999999999991</c:v>
                </c:pt>
                <c:pt idx="2055">
                  <c:v>37.5</c:v>
                </c:pt>
                <c:pt idx="2056">
                  <c:v>1272</c:v>
                </c:pt>
                <c:pt idx="2057">
                  <c:v>721.99999943375587</c:v>
                </c:pt>
                <c:pt idx="2058">
                  <c:v>455.99999964237213</c:v>
                </c:pt>
                <c:pt idx="2059">
                  <c:v>307.79999975860119</c:v>
                </c:pt>
                <c:pt idx="2060">
                  <c:v>337.5</c:v>
                </c:pt>
                <c:pt idx="2061">
                  <c:v>480.375</c:v>
                </c:pt>
                <c:pt idx="2062">
                  <c:v>525</c:v>
                </c:pt>
                <c:pt idx="2063">
                  <c:v>151.99999943375587</c:v>
                </c:pt>
                <c:pt idx="2064">
                  <c:v>121.5999995470047</c:v>
                </c:pt>
                <c:pt idx="2065">
                  <c:v>809.99999865889549</c:v>
                </c:pt>
                <c:pt idx="2066">
                  <c:v>35.999999865889549</c:v>
                </c:pt>
                <c:pt idx="2067">
                  <c:v>1103.9999958872795</c:v>
                </c:pt>
                <c:pt idx="2068">
                  <c:v>227.99999915063381</c:v>
                </c:pt>
                <c:pt idx="2069">
                  <c:v>1749.999993480742</c:v>
                </c:pt>
                <c:pt idx="2070">
                  <c:v>640</c:v>
                </c:pt>
                <c:pt idx="2071">
                  <c:v>664.99999752268195</c:v>
                </c:pt>
                <c:pt idx="2072">
                  <c:v>25</c:v>
                </c:pt>
                <c:pt idx="2073">
                  <c:v>280</c:v>
                </c:pt>
                <c:pt idx="2074">
                  <c:v>67.5</c:v>
                </c:pt>
                <c:pt idx="2075">
                  <c:v>210</c:v>
                </c:pt>
                <c:pt idx="2076">
                  <c:v>1060</c:v>
                </c:pt>
                <c:pt idx="2077">
                  <c:v>390</c:v>
                </c:pt>
                <c:pt idx="2078">
                  <c:v>1200</c:v>
                </c:pt>
                <c:pt idx="2079">
                  <c:v>840</c:v>
                </c:pt>
                <c:pt idx="2080">
                  <c:v>1700</c:v>
                </c:pt>
                <c:pt idx="2081">
                  <c:v>45</c:v>
                </c:pt>
                <c:pt idx="2082">
                  <c:v>30</c:v>
                </c:pt>
                <c:pt idx="2083">
                  <c:v>714</c:v>
                </c:pt>
                <c:pt idx="2084">
                  <c:v>114</c:v>
                </c:pt>
                <c:pt idx="2085">
                  <c:v>180</c:v>
                </c:pt>
                <c:pt idx="2086">
                  <c:v>468</c:v>
                </c:pt>
                <c:pt idx="2087">
                  <c:v>1190</c:v>
                </c:pt>
                <c:pt idx="2088">
                  <c:v>136</c:v>
                </c:pt>
                <c:pt idx="2089">
                  <c:v>130</c:v>
                </c:pt>
                <c:pt idx="2090">
                  <c:v>510</c:v>
                </c:pt>
                <c:pt idx="2091">
                  <c:v>262.39999902248383</c:v>
                </c:pt>
                <c:pt idx="2092">
                  <c:v>143.9999994635582</c:v>
                </c:pt>
                <c:pt idx="2093">
                  <c:v>420</c:v>
                </c:pt>
                <c:pt idx="2094">
                  <c:v>662.39999890327454</c:v>
                </c:pt>
                <c:pt idx="2095">
                  <c:v>260.54999956861138</c:v>
                </c:pt>
                <c:pt idx="2096">
                  <c:v>2702.6999955251813</c:v>
                </c:pt>
                <c:pt idx="2097">
                  <c:v>115.80000000000001</c:v>
                </c:pt>
                <c:pt idx="2098">
                  <c:v>737.99999877810467</c:v>
                </c:pt>
                <c:pt idx="2099">
                  <c:v>86.399999856948853</c:v>
                </c:pt>
                <c:pt idx="2100">
                  <c:v>687.5</c:v>
                </c:pt>
                <c:pt idx="2101">
                  <c:v>77.67</c:v>
                </c:pt>
                <c:pt idx="2102">
                  <c:v>111.75</c:v>
                </c:pt>
                <c:pt idx="2103">
                  <c:v>52.349999999999994</c:v>
                </c:pt>
                <c:pt idx="2104">
                  <c:v>386.4</c:v>
                </c:pt>
                <c:pt idx="2105">
                  <c:v>490</c:v>
                </c:pt>
                <c:pt idx="2106">
                  <c:v>86.850000000000009</c:v>
                </c:pt>
                <c:pt idx="2107">
                  <c:v>310.07999782562257</c:v>
                </c:pt>
                <c:pt idx="2108">
                  <c:v>1407.5999901294708</c:v>
                </c:pt>
                <c:pt idx="2109">
                  <c:v>309.39999783039093</c:v>
                </c:pt>
                <c:pt idx="2110">
                  <c:v>360</c:v>
                </c:pt>
                <c:pt idx="2111">
                  <c:v>611.99999570846558</c:v>
                </c:pt>
                <c:pt idx="2112">
                  <c:v>322.9999977350235</c:v>
                </c:pt>
                <c:pt idx="2113">
                  <c:v>444.97499687969685</c:v>
                </c:pt>
                <c:pt idx="2114">
                  <c:v>250</c:v>
                </c:pt>
                <c:pt idx="2115">
                  <c:v>427.49999966472387</c:v>
                </c:pt>
                <c:pt idx="2116">
                  <c:v>56.999999955296516</c:v>
                </c:pt>
                <c:pt idx="2117">
                  <c:v>152</c:v>
                </c:pt>
                <c:pt idx="2118">
                  <c:v>386</c:v>
                </c:pt>
                <c:pt idx="2119">
                  <c:v>357.5</c:v>
                </c:pt>
                <c:pt idx="2120">
                  <c:v>4322.5</c:v>
                </c:pt>
                <c:pt idx="2121">
                  <c:v>210</c:v>
                </c:pt>
                <c:pt idx="2122">
                  <c:v>90</c:v>
                </c:pt>
                <c:pt idx="2123">
                  <c:v>232.08499981798229</c:v>
                </c:pt>
                <c:pt idx="2124">
                  <c:v>161.49999886751175</c:v>
                </c:pt>
                <c:pt idx="2125">
                  <c:v>305.99999785423279</c:v>
                </c:pt>
                <c:pt idx="2126">
                  <c:v>30.599999785423279</c:v>
                </c:pt>
                <c:pt idx="2127">
                  <c:v>375</c:v>
                </c:pt>
                <c:pt idx="2128">
                  <c:v>348.75</c:v>
                </c:pt>
                <c:pt idx="2129">
                  <c:v>69</c:v>
                </c:pt>
                <c:pt idx="2130">
                  <c:v>364.7999986410141</c:v>
                </c:pt>
                <c:pt idx="2131">
                  <c:v>40</c:v>
                </c:pt>
                <c:pt idx="2132">
                  <c:v>22</c:v>
                </c:pt>
                <c:pt idx="2133">
                  <c:v>24.500000011175871</c:v>
                </c:pt>
                <c:pt idx="2134">
                  <c:v>28.499999977648258</c:v>
                </c:pt>
                <c:pt idx="2135">
                  <c:v>71.99999988079071</c:v>
                </c:pt>
                <c:pt idx="2136">
                  <c:v>31</c:v>
                </c:pt>
                <c:pt idx="2137">
                  <c:v>72.199999943375587</c:v>
                </c:pt>
                <c:pt idx="2138">
                  <c:v>24</c:v>
                </c:pt>
                <c:pt idx="2139">
                  <c:v>22.55250001559034</c:v>
                </c:pt>
                <c:pt idx="2140">
                  <c:v>33.853000023402274</c:v>
                </c:pt>
                <c:pt idx="2141">
                  <c:v>77.760000072419643</c:v>
                </c:pt>
                <c:pt idx="2142">
                  <c:v>18</c:v>
                </c:pt>
                <c:pt idx="2143">
                  <c:v>32</c:v>
                </c:pt>
                <c:pt idx="2144">
                  <c:v>34.19999997317791</c:v>
                </c:pt>
                <c:pt idx="2145">
                  <c:v>28.950000000000003</c:v>
                </c:pt>
                <c:pt idx="2146">
                  <c:v>35.280000016093254</c:v>
                </c:pt>
                <c:pt idx="2147">
                  <c:v>14</c:v>
                </c:pt>
                <c:pt idx="2148">
                  <c:v>48</c:v>
                </c:pt>
                <c:pt idx="2149">
                  <c:v>63.920000091195107</c:v>
                </c:pt>
                <c:pt idx="2150">
                  <c:v>64.505000044591725</c:v>
                </c:pt>
                <c:pt idx="2151">
                  <c:v>17</c:v>
                </c:pt>
                <c:pt idx="2152">
                  <c:v>29.700000006705523</c:v>
                </c:pt>
                <c:pt idx="2153">
                  <c:v>31</c:v>
                </c:pt>
                <c:pt idx="2154">
                  <c:v>26</c:v>
                </c:pt>
              </c:numCache>
            </c:numRef>
          </c:xVal>
          <c:yVal>
            <c:numRef>
              <c:f>'Q12'!$L$2:$L$2156</c:f>
              <c:numCache>
                <c:formatCode>General</c:formatCode>
                <c:ptCount val="2155"/>
                <c:pt idx="0">
                  <c:v>706</c:v>
                </c:pt>
                <c:pt idx="1">
                  <c:v>697</c:v>
                </c:pt>
                <c:pt idx="2">
                  <c:v>806</c:v>
                </c:pt>
                <c:pt idx="3">
                  <c:v>806</c:v>
                </c:pt>
                <c:pt idx="4">
                  <c:v>806</c:v>
                </c:pt>
                <c:pt idx="5">
                  <c:v>806</c:v>
                </c:pt>
                <c:pt idx="6">
                  <c:v>806</c:v>
                </c:pt>
                <c:pt idx="7">
                  <c:v>404</c:v>
                </c:pt>
                <c:pt idx="8">
                  <c:v>886</c:v>
                </c:pt>
                <c:pt idx="9">
                  <c:v>886</c:v>
                </c:pt>
                <c:pt idx="10">
                  <c:v>981</c:v>
                </c:pt>
                <c:pt idx="11">
                  <c:v>981</c:v>
                </c:pt>
                <c:pt idx="12">
                  <c:v>981</c:v>
                </c:pt>
                <c:pt idx="13">
                  <c:v>745</c:v>
                </c:pt>
                <c:pt idx="14">
                  <c:v>745</c:v>
                </c:pt>
                <c:pt idx="15">
                  <c:v>348</c:v>
                </c:pt>
                <c:pt idx="16">
                  <c:v>434</c:v>
                </c:pt>
                <c:pt idx="17">
                  <c:v>434</c:v>
                </c:pt>
                <c:pt idx="18">
                  <c:v>313</c:v>
                </c:pt>
                <c:pt idx="19">
                  <c:v>313</c:v>
                </c:pt>
                <c:pt idx="20">
                  <c:v>755</c:v>
                </c:pt>
                <c:pt idx="21">
                  <c:v>755</c:v>
                </c:pt>
                <c:pt idx="22">
                  <c:v>755</c:v>
                </c:pt>
                <c:pt idx="23">
                  <c:v>755</c:v>
                </c:pt>
                <c:pt idx="24">
                  <c:v>1577</c:v>
                </c:pt>
                <c:pt idx="25">
                  <c:v>1397</c:v>
                </c:pt>
                <c:pt idx="26">
                  <c:v>1397</c:v>
                </c:pt>
                <c:pt idx="27">
                  <c:v>1397</c:v>
                </c:pt>
                <c:pt idx="28">
                  <c:v>793</c:v>
                </c:pt>
                <c:pt idx="29">
                  <c:v>793</c:v>
                </c:pt>
                <c:pt idx="30">
                  <c:v>520</c:v>
                </c:pt>
                <c:pt idx="31">
                  <c:v>1125</c:v>
                </c:pt>
                <c:pt idx="32">
                  <c:v>1125</c:v>
                </c:pt>
                <c:pt idx="33">
                  <c:v>1125</c:v>
                </c:pt>
                <c:pt idx="34">
                  <c:v>903</c:v>
                </c:pt>
                <c:pt idx="35">
                  <c:v>297</c:v>
                </c:pt>
                <c:pt idx="36">
                  <c:v>297</c:v>
                </c:pt>
                <c:pt idx="37">
                  <c:v>1057</c:v>
                </c:pt>
                <c:pt idx="38">
                  <c:v>1057</c:v>
                </c:pt>
                <c:pt idx="39">
                  <c:v>1057</c:v>
                </c:pt>
                <c:pt idx="40">
                  <c:v>1158</c:v>
                </c:pt>
                <c:pt idx="41">
                  <c:v>1158</c:v>
                </c:pt>
                <c:pt idx="42">
                  <c:v>805</c:v>
                </c:pt>
                <c:pt idx="43">
                  <c:v>805</c:v>
                </c:pt>
                <c:pt idx="44">
                  <c:v>1496</c:v>
                </c:pt>
                <c:pt idx="45">
                  <c:v>1496</c:v>
                </c:pt>
                <c:pt idx="46">
                  <c:v>1496</c:v>
                </c:pt>
                <c:pt idx="47">
                  <c:v>722</c:v>
                </c:pt>
                <c:pt idx="48">
                  <c:v>791</c:v>
                </c:pt>
                <c:pt idx="49">
                  <c:v>791</c:v>
                </c:pt>
                <c:pt idx="50">
                  <c:v>365</c:v>
                </c:pt>
                <c:pt idx="51">
                  <c:v>298</c:v>
                </c:pt>
                <c:pt idx="52">
                  <c:v>298</c:v>
                </c:pt>
                <c:pt idx="53">
                  <c:v>297</c:v>
                </c:pt>
                <c:pt idx="54">
                  <c:v>1016</c:v>
                </c:pt>
                <c:pt idx="55">
                  <c:v>1016</c:v>
                </c:pt>
                <c:pt idx="56">
                  <c:v>125</c:v>
                </c:pt>
                <c:pt idx="57">
                  <c:v>1083</c:v>
                </c:pt>
                <c:pt idx="58">
                  <c:v>1083</c:v>
                </c:pt>
                <c:pt idx="59">
                  <c:v>817</c:v>
                </c:pt>
                <c:pt idx="60">
                  <c:v>817</c:v>
                </c:pt>
                <c:pt idx="61">
                  <c:v>883</c:v>
                </c:pt>
                <c:pt idx="62">
                  <c:v>763</c:v>
                </c:pt>
                <c:pt idx="63">
                  <c:v>1263</c:v>
                </c:pt>
                <c:pt idx="64">
                  <c:v>612</c:v>
                </c:pt>
                <c:pt idx="65">
                  <c:v>978</c:v>
                </c:pt>
                <c:pt idx="66">
                  <c:v>344</c:v>
                </c:pt>
                <c:pt idx="67">
                  <c:v>1103</c:v>
                </c:pt>
                <c:pt idx="68">
                  <c:v>1103</c:v>
                </c:pt>
                <c:pt idx="69">
                  <c:v>981</c:v>
                </c:pt>
                <c:pt idx="70">
                  <c:v>981</c:v>
                </c:pt>
                <c:pt idx="71">
                  <c:v>746</c:v>
                </c:pt>
                <c:pt idx="72">
                  <c:v>580</c:v>
                </c:pt>
                <c:pt idx="73">
                  <c:v>742</c:v>
                </c:pt>
                <c:pt idx="74">
                  <c:v>742</c:v>
                </c:pt>
                <c:pt idx="75">
                  <c:v>1057</c:v>
                </c:pt>
                <c:pt idx="76">
                  <c:v>891</c:v>
                </c:pt>
                <c:pt idx="77">
                  <c:v>640</c:v>
                </c:pt>
                <c:pt idx="78">
                  <c:v>601</c:v>
                </c:pt>
                <c:pt idx="79">
                  <c:v>1496</c:v>
                </c:pt>
                <c:pt idx="80">
                  <c:v>445</c:v>
                </c:pt>
                <c:pt idx="81">
                  <c:v>293</c:v>
                </c:pt>
                <c:pt idx="82">
                  <c:v>978</c:v>
                </c:pt>
                <c:pt idx="83">
                  <c:v>1125</c:v>
                </c:pt>
                <c:pt idx="84">
                  <c:v>903</c:v>
                </c:pt>
                <c:pt idx="85">
                  <c:v>1155</c:v>
                </c:pt>
                <c:pt idx="86">
                  <c:v>723</c:v>
                </c:pt>
                <c:pt idx="87">
                  <c:v>1125</c:v>
                </c:pt>
                <c:pt idx="88">
                  <c:v>883</c:v>
                </c:pt>
                <c:pt idx="89">
                  <c:v>612</c:v>
                </c:pt>
                <c:pt idx="90">
                  <c:v>434</c:v>
                </c:pt>
                <c:pt idx="91">
                  <c:v>122</c:v>
                </c:pt>
                <c:pt idx="92">
                  <c:v>723</c:v>
                </c:pt>
                <c:pt idx="93">
                  <c:v>1577</c:v>
                </c:pt>
                <c:pt idx="94">
                  <c:v>806</c:v>
                </c:pt>
                <c:pt idx="95">
                  <c:v>365</c:v>
                </c:pt>
                <c:pt idx="96">
                  <c:v>601</c:v>
                </c:pt>
                <c:pt idx="97">
                  <c:v>1577</c:v>
                </c:pt>
                <c:pt idx="98">
                  <c:v>184</c:v>
                </c:pt>
                <c:pt idx="99">
                  <c:v>828</c:v>
                </c:pt>
                <c:pt idx="100">
                  <c:v>1103</c:v>
                </c:pt>
                <c:pt idx="101">
                  <c:v>722</c:v>
                </c:pt>
                <c:pt idx="102">
                  <c:v>883</c:v>
                </c:pt>
                <c:pt idx="103">
                  <c:v>1083</c:v>
                </c:pt>
                <c:pt idx="104">
                  <c:v>1158</c:v>
                </c:pt>
                <c:pt idx="105">
                  <c:v>506</c:v>
                </c:pt>
                <c:pt idx="106">
                  <c:v>548</c:v>
                </c:pt>
                <c:pt idx="107">
                  <c:v>755</c:v>
                </c:pt>
                <c:pt idx="108">
                  <c:v>799</c:v>
                </c:pt>
                <c:pt idx="109">
                  <c:v>328</c:v>
                </c:pt>
                <c:pt idx="110">
                  <c:v>740</c:v>
                </c:pt>
                <c:pt idx="111">
                  <c:v>298</c:v>
                </c:pt>
                <c:pt idx="112">
                  <c:v>746</c:v>
                </c:pt>
                <c:pt idx="113">
                  <c:v>520</c:v>
                </c:pt>
                <c:pt idx="114">
                  <c:v>791</c:v>
                </c:pt>
                <c:pt idx="115">
                  <c:v>891</c:v>
                </c:pt>
                <c:pt idx="116">
                  <c:v>601</c:v>
                </c:pt>
                <c:pt idx="117">
                  <c:v>886</c:v>
                </c:pt>
                <c:pt idx="118">
                  <c:v>313</c:v>
                </c:pt>
                <c:pt idx="119">
                  <c:v>539</c:v>
                </c:pt>
                <c:pt idx="120">
                  <c:v>1125</c:v>
                </c:pt>
                <c:pt idx="121">
                  <c:v>445</c:v>
                </c:pt>
                <c:pt idx="122">
                  <c:v>1155</c:v>
                </c:pt>
                <c:pt idx="123">
                  <c:v>828</c:v>
                </c:pt>
                <c:pt idx="124">
                  <c:v>978</c:v>
                </c:pt>
                <c:pt idx="125">
                  <c:v>580</c:v>
                </c:pt>
                <c:pt idx="126">
                  <c:v>1577</c:v>
                </c:pt>
                <c:pt idx="127">
                  <c:v>1155</c:v>
                </c:pt>
                <c:pt idx="128">
                  <c:v>1263</c:v>
                </c:pt>
                <c:pt idx="129">
                  <c:v>706</c:v>
                </c:pt>
                <c:pt idx="130">
                  <c:v>1158</c:v>
                </c:pt>
                <c:pt idx="131">
                  <c:v>714</c:v>
                </c:pt>
                <c:pt idx="132">
                  <c:v>793</c:v>
                </c:pt>
                <c:pt idx="133">
                  <c:v>806</c:v>
                </c:pt>
                <c:pt idx="134">
                  <c:v>1057</c:v>
                </c:pt>
                <c:pt idx="135">
                  <c:v>805</c:v>
                </c:pt>
                <c:pt idx="136">
                  <c:v>1496</c:v>
                </c:pt>
                <c:pt idx="137">
                  <c:v>1083</c:v>
                </c:pt>
                <c:pt idx="138">
                  <c:v>723</c:v>
                </c:pt>
                <c:pt idx="139">
                  <c:v>817</c:v>
                </c:pt>
                <c:pt idx="140">
                  <c:v>239</c:v>
                </c:pt>
                <c:pt idx="141">
                  <c:v>799</c:v>
                </c:pt>
                <c:pt idx="142">
                  <c:v>1103</c:v>
                </c:pt>
                <c:pt idx="143">
                  <c:v>1263</c:v>
                </c:pt>
                <c:pt idx="144">
                  <c:v>978</c:v>
                </c:pt>
                <c:pt idx="145">
                  <c:v>640</c:v>
                </c:pt>
                <c:pt idx="146">
                  <c:v>580</c:v>
                </c:pt>
                <c:pt idx="147">
                  <c:v>1103</c:v>
                </c:pt>
                <c:pt idx="148">
                  <c:v>745</c:v>
                </c:pt>
                <c:pt idx="149">
                  <c:v>799</c:v>
                </c:pt>
                <c:pt idx="150">
                  <c:v>520</c:v>
                </c:pt>
                <c:pt idx="151">
                  <c:v>1496</c:v>
                </c:pt>
                <c:pt idx="152">
                  <c:v>1057</c:v>
                </c:pt>
                <c:pt idx="153">
                  <c:v>539</c:v>
                </c:pt>
                <c:pt idx="154">
                  <c:v>746</c:v>
                </c:pt>
                <c:pt idx="155">
                  <c:v>793</c:v>
                </c:pt>
                <c:pt idx="156">
                  <c:v>612</c:v>
                </c:pt>
                <c:pt idx="157">
                  <c:v>722</c:v>
                </c:pt>
                <c:pt idx="158">
                  <c:v>755</c:v>
                </c:pt>
                <c:pt idx="159">
                  <c:v>1083</c:v>
                </c:pt>
                <c:pt idx="160">
                  <c:v>799</c:v>
                </c:pt>
                <c:pt idx="161">
                  <c:v>714</c:v>
                </c:pt>
                <c:pt idx="162">
                  <c:v>817</c:v>
                </c:pt>
                <c:pt idx="163">
                  <c:v>453</c:v>
                </c:pt>
                <c:pt idx="164">
                  <c:v>301</c:v>
                </c:pt>
                <c:pt idx="165">
                  <c:v>697</c:v>
                </c:pt>
                <c:pt idx="166">
                  <c:v>580</c:v>
                </c:pt>
                <c:pt idx="167">
                  <c:v>1057</c:v>
                </c:pt>
                <c:pt idx="168">
                  <c:v>1158</c:v>
                </c:pt>
                <c:pt idx="169">
                  <c:v>1083</c:v>
                </c:pt>
                <c:pt idx="170">
                  <c:v>697</c:v>
                </c:pt>
                <c:pt idx="171">
                  <c:v>714</c:v>
                </c:pt>
                <c:pt idx="172">
                  <c:v>640</c:v>
                </c:pt>
                <c:pt idx="173">
                  <c:v>580</c:v>
                </c:pt>
                <c:pt idx="174">
                  <c:v>722</c:v>
                </c:pt>
                <c:pt idx="175">
                  <c:v>1155</c:v>
                </c:pt>
                <c:pt idx="176">
                  <c:v>805</c:v>
                </c:pt>
                <c:pt idx="177">
                  <c:v>297</c:v>
                </c:pt>
                <c:pt idx="178">
                  <c:v>534</c:v>
                </c:pt>
                <c:pt idx="179">
                  <c:v>1083</c:v>
                </c:pt>
                <c:pt idx="180">
                  <c:v>506</c:v>
                </c:pt>
                <c:pt idx="181">
                  <c:v>817</c:v>
                </c:pt>
                <c:pt idx="182">
                  <c:v>981</c:v>
                </c:pt>
                <c:pt idx="183">
                  <c:v>1083</c:v>
                </c:pt>
                <c:pt idx="184">
                  <c:v>828</c:v>
                </c:pt>
                <c:pt idx="185">
                  <c:v>981</c:v>
                </c:pt>
                <c:pt idx="186">
                  <c:v>981</c:v>
                </c:pt>
                <c:pt idx="187">
                  <c:v>978</c:v>
                </c:pt>
                <c:pt idx="188">
                  <c:v>640</c:v>
                </c:pt>
                <c:pt idx="189">
                  <c:v>981</c:v>
                </c:pt>
                <c:pt idx="190">
                  <c:v>1057</c:v>
                </c:pt>
                <c:pt idx="191">
                  <c:v>883</c:v>
                </c:pt>
                <c:pt idx="192">
                  <c:v>500</c:v>
                </c:pt>
                <c:pt idx="193">
                  <c:v>122</c:v>
                </c:pt>
                <c:pt idx="194">
                  <c:v>318</c:v>
                </c:pt>
                <c:pt idx="195">
                  <c:v>793</c:v>
                </c:pt>
                <c:pt idx="196">
                  <c:v>1158</c:v>
                </c:pt>
                <c:pt idx="197">
                  <c:v>883</c:v>
                </c:pt>
                <c:pt idx="198">
                  <c:v>548</c:v>
                </c:pt>
                <c:pt idx="199">
                  <c:v>1496</c:v>
                </c:pt>
                <c:pt idx="200">
                  <c:v>445</c:v>
                </c:pt>
                <c:pt idx="201">
                  <c:v>301</c:v>
                </c:pt>
                <c:pt idx="202">
                  <c:v>891</c:v>
                </c:pt>
                <c:pt idx="203">
                  <c:v>404</c:v>
                </c:pt>
                <c:pt idx="204">
                  <c:v>1397</c:v>
                </c:pt>
                <c:pt idx="205">
                  <c:v>806</c:v>
                </c:pt>
                <c:pt idx="206">
                  <c:v>453</c:v>
                </c:pt>
                <c:pt idx="207">
                  <c:v>434</c:v>
                </c:pt>
                <c:pt idx="208">
                  <c:v>1155</c:v>
                </c:pt>
                <c:pt idx="209">
                  <c:v>1057</c:v>
                </c:pt>
                <c:pt idx="210">
                  <c:v>706</c:v>
                </c:pt>
                <c:pt idx="211">
                  <c:v>612</c:v>
                </c:pt>
                <c:pt idx="212">
                  <c:v>534</c:v>
                </c:pt>
                <c:pt idx="213">
                  <c:v>1496</c:v>
                </c:pt>
                <c:pt idx="214">
                  <c:v>745</c:v>
                </c:pt>
                <c:pt idx="215">
                  <c:v>799</c:v>
                </c:pt>
                <c:pt idx="216">
                  <c:v>723</c:v>
                </c:pt>
                <c:pt idx="217">
                  <c:v>612</c:v>
                </c:pt>
                <c:pt idx="218">
                  <c:v>623</c:v>
                </c:pt>
                <c:pt idx="219">
                  <c:v>1263</c:v>
                </c:pt>
                <c:pt idx="220">
                  <c:v>753</c:v>
                </c:pt>
                <c:pt idx="221">
                  <c:v>806</c:v>
                </c:pt>
                <c:pt idx="222">
                  <c:v>755</c:v>
                </c:pt>
                <c:pt idx="223">
                  <c:v>539</c:v>
                </c:pt>
                <c:pt idx="224">
                  <c:v>697</c:v>
                </c:pt>
                <c:pt idx="225">
                  <c:v>485</c:v>
                </c:pt>
                <c:pt idx="226">
                  <c:v>404</c:v>
                </c:pt>
                <c:pt idx="227">
                  <c:v>1016</c:v>
                </c:pt>
                <c:pt idx="228">
                  <c:v>1057</c:v>
                </c:pt>
                <c:pt idx="229">
                  <c:v>500</c:v>
                </c:pt>
                <c:pt idx="230">
                  <c:v>799</c:v>
                </c:pt>
                <c:pt idx="231">
                  <c:v>1057</c:v>
                </c:pt>
                <c:pt idx="232">
                  <c:v>1397</c:v>
                </c:pt>
                <c:pt idx="233">
                  <c:v>297</c:v>
                </c:pt>
                <c:pt idx="234">
                  <c:v>886</c:v>
                </c:pt>
                <c:pt idx="235">
                  <c:v>453</c:v>
                </c:pt>
                <c:pt idx="236">
                  <c:v>580</c:v>
                </c:pt>
                <c:pt idx="237">
                  <c:v>753</c:v>
                </c:pt>
                <c:pt idx="238">
                  <c:v>805</c:v>
                </c:pt>
                <c:pt idx="239">
                  <c:v>125</c:v>
                </c:pt>
                <c:pt idx="240">
                  <c:v>806</c:v>
                </c:pt>
                <c:pt idx="241">
                  <c:v>978</c:v>
                </c:pt>
                <c:pt idx="242">
                  <c:v>612</c:v>
                </c:pt>
                <c:pt idx="243">
                  <c:v>453</c:v>
                </c:pt>
                <c:pt idx="244">
                  <c:v>978</c:v>
                </c:pt>
                <c:pt idx="245">
                  <c:v>1083</c:v>
                </c:pt>
                <c:pt idx="246">
                  <c:v>539</c:v>
                </c:pt>
                <c:pt idx="247">
                  <c:v>981</c:v>
                </c:pt>
                <c:pt idx="248">
                  <c:v>580</c:v>
                </c:pt>
                <c:pt idx="249">
                  <c:v>755</c:v>
                </c:pt>
                <c:pt idx="250">
                  <c:v>1496</c:v>
                </c:pt>
                <c:pt idx="251">
                  <c:v>1057</c:v>
                </c:pt>
                <c:pt idx="252">
                  <c:v>1397</c:v>
                </c:pt>
                <c:pt idx="253">
                  <c:v>805</c:v>
                </c:pt>
                <c:pt idx="254">
                  <c:v>903</c:v>
                </c:pt>
                <c:pt idx="255">
                  <c:v>740</c:v>
                </c:pt>
                <c:pt idx="256">
                  <c:v>799</c:v>
                </c:pt>
                <c:pt idx="257">
                  <c:v>981</c:v>
                </c:pt>
                <c:pt idx="258">
                  <c:v>453</c:v>
                </c:pt>
                <c:pt idx="259">
                  <c:v>372</c:v>
                </c:pt>
                <c:pt idx="260">
                  <c:v>372</c:v>
                </c:pt>
                <c:pt idx="261">
                  <c:v>723</c:v>
                </c:pt>
                <c:pt idx="262">
                  <c:v>697</c:v>
                </c:pt>
                <c:pt idx="263">
                  <c:v>978</c:v>
                </c:pt>
                <c:pt idx="264">
                  <c:v>1263</c:v>
                </c:pt>
                <c:pt idx="265">
                  <c:v>318</c:v>
                </c:pt>
                <c:pt idx="266">
                  <c:v>793</c:v>
                </c:pt>
                <c:pt idx="267">
                  <c:v>1103</c:v>
                </c:pt>
                <c:pt idx="268">
                  <c:v>1155</c:v>
                </c:pt>
                <c:pt idx="269">
                  <c:v>828</c:v>
                </c:pt>
                <c:pt idx="270">
                  <c:v>580</c:v>
                </c:pt>
                <c:pt idx="271">
                  <c:v>755</c:v>
                </c:pt>
                <c:pt idx="272">
                  <c:v>235</c:v>
                </c:pt>
                <c:pt idx="273">
                  <c:v>714</c:v>
                </c:pt>
                <c:pt idx="274">
                  <c:v>623</c:v>
                </c:pt>
                <c:pt idx="275">
                  <c:v>981</c:v>
                </c:pt>
                <c:pt idx="276">
                  <c:v>601</c:v>
                </c:pt>
                <c:pt idx="277">
                  <c:v>745</c:v>
                </c:pt>
                <c:pt idx="278">
                  <c:v>1125</c:v>
                </c:pt>
                <c:pt idx="279">
                  <c:v>755</c:v>
                </c:pt>
                <c:pt idx="280">
                  <c:v>706</c:v>
                </c:pt>
                <c:pt idx="281">
                  <c:v>623</c:v>
                </c:pt>
                <c:pt idx="282">
                  <c:v>828</c:v>
                </c:pt>
                <c:pt idx="283">
                  <c:v>746</c:v>
                </c:pt>
                <c:pt idx="284">
                  <c:v>1125</c:v>
                </c:pt>
                <c:pt idx="285">
                  <c:v>434</c:v>
                </c:pt>
                <c:pt idx="286">
                  <c:v>1397</c:v>
                </c:pt>
                <c:pt idx="287">
                  <c:v>903</c:v>
                </c:pt>
                <c:pt idx="288">
                  <c:v>714</c:v>
                </c:pt>
                <c:pt idx="289">
                  <c:v>742</c:v>
                </c:pt>
                <c:pt idx="290">
                  <c:v>753</c:v>
                </c:pt>
                <c:pt idx="291">
                  <c:v>1577</c:v>
                </c:pt>
                <c:pt idx="292">
                  <c:v>1125</c:v>
                </c:pt>
                <c:pt idx="293">
                  <c:v>506</c:v>
                </c:pt>
                <c:pt idx="294">
                  <c:v>805</c:v>
                </c:pt>
                <c:pt idx="295">
                  <c:v>1158</c:v>
                </c:pt>
                <c:pt idx="296">
                  <c:v>1397</c:v>
                </c:pt>
                <c:pt idx="297">
                  <c:v>1577</c:v>
                </c:pt>
                <c:pt idx="298">
                  <c:v>640</c:v>
                </c:pt>
                <c:pt idx="299">
                  <c:v>746</c:v>
                </c:pt>
                <c:pt idx="300">
                  <c:v>623</c:v>
                </c:pt>
                <c:pt idx="301">
                  <c:v>520</c:v>
                </c:pt>
                <c:pt idx="302">
                  <c:v>755</c:v>
                </c:pt>
                <c:pt idx="303">
                  <c:v>793</c:v>
                </c:pt>
                <c:pt idx="304">
                  <c:v>1577</c:v>
                </c:pt>
                <c:pt idx="305">
                  <c:v>318</c:v>
                </c:pt>
                <c:pt idx="306">
                  <c:v>886</c:v>
                </c:pt>
                <c:pt idx="307">
                  <c:v>755</c:v>
                </c:pt>
                <c:pt idx="308">
                  <c:v>1397</c:v>
                </c:pt>
                <c:pt idx="309">
                  <c:v>1155</c:v>
                </c:pt>
                <c:pt idx="310">
                  <c:v>981</c:v>
                </c:pt>
                <c:pt idx="311">
                  <c:v>714</c:v>
                </c:pt>
                <c:pt idx="312">
                  <c:v>1057</c:v>
                </c:pt>
                <c:pt idx="313">
                  <c:v>706</c:v>
                </c:pt>
                <c:pt idx="314">
                  <c:v>745</c:v>
                </c:pt>
                <c:pt idx="315">
                  <c:v>791</c:v>
                </c:pt>
                <c:pt idx="316">
                  <c:v>506</c:v>
                </c:pt>
                <c:pt idx="317">
                  <c:v>755</c:v>
                </c:pt>
                <c:pt idx="318">
                  <c:v>745</c:v>
                </c:pt>
                <c:pt idx="319">
                  <c:v>791</c:v>
                </c:pt>
                <c:pt idx="320">
                  <c:v>1016</c:v>
                </c:pt>
                <c:pt idx="321">
                  <c:v>640</c:v>
                </c:pt>
                <c:pt idx="322">
                  <c:v>434</c:v>
                </c:pt>
                <c:pt idx="323">
                  <c:v>740</c:v>
                </c:pt>
                <c:pt idx="324">
                  <c:v>746</c:v>
                </c:pt>
                <c:pt idx="325">
                  <c:v>1263</c:v>
                </c:pt>
                <c:pt idx="326">
                  <c:v>828</c:v>
                </c:pt>
                <c:pt idx="327">
                  <c:v>740</c:v>
                </c:pt>
                <c:pt idx="328">
                  <c:v>297</c:v>
                </c:pt>
                <c:pt idx="329">
                  <c:v>805</c:v>
                </c:pt>
                <c:pt idx="330">
                  <c:v>313</c:v>
                </c:pt>
                <c:pt idx="331">
                  <c:v>623</c:v>
                </c:pt>
                <c:pt idx="332">
                  <c:v>1577</c:v>
                </c:pt>
                <c:pt idx="333">
                  <c:v>806</c:v>
                </c:pt>
                <c:pt idx="334">
                  <c:v>534</c:v>
                </c:pt>
                <c:pt idx="335">
                  <c:v>1057</c:v>
                </c:pt>
                <c:pt idx="336">
                  <c:v>1397</c:v>
                </c:pt>
                <c:pt idx="337">
                  <c:v>534</c:v>
                </c:pt>
                <c:pt idx="338">
                  <c:v>404</c:v>
                </c:pt>
                <c:pt idx="339">
                  <c:v>755</c:v>
                </c:pt>
                <c:pt idx="340">
                  <c:v>1397</c:v>
                </c:pt>
                <c:pt idx="341">
                  <c:v>640</c:v>
                </c:pt>
                <c:pt idx="342">
                  <c:v>793</c:v>
                </c:pt>
                <c:pt idx="343">
                  <c:v>1057</c:v>
                </c:pt>
                <c:pt idx="344">
                  <c:v>981</c:v>
                </c:pt>
                <c:pt idx="345">
                  <c:v>445</c:v>
                </c:pt>
                <c:pt idx="346">
                  <c:v>745</c:v>
                </c:pt>
                <c:pt idx="347">
                  <c:v>612</c:v>
                </c:pt>
                <c:pt idx="348">
                  <c:v>722</c:v>
                </c:pt>
                <c:pt idx="349">
                  <c:v>1577</c:v>
                </c:pt>
                <c:pt idx="350">
                  <c:v>817</c:v>
                </c:pt>
                <c:pt idx="351">
                  <c:v>297</c:v>
                </c:pt>
                <c:pt idx="352">
                  <c:v>298</c:v>
                </c:pt>
                <c:pt idx="353">
                  <c:v>539</c:v>
                </c:pt>
                <c:pt idx="354">
                  <c:v>746</c:v>
                </c:pt>
                <c:pt idx="355">
                  <c:v>755</c:v>
                </c:pt>
                <c:pt idx="356">
                  <c:v>297</c:v>
                </c:pt>
                <c:pt idx="357">
                  <c:v>891</c:v>
                </c:pt>
                <c:pt idx="358">
                  <c:v>235</c:v>
                </c:pt>
                <c:pt idx="359">
                  <c:v>1263</c:v>
                </c:pt>
                <c:pt idx="360">
                  <c:v>313</c:v>
                </c:pt>
                <c:pt idx="361">
                  <c:v>1577</c:v>
                </c:pt>
                <c:pt idx="362">
                  <c:v>763</c:v>
                </c:pt>
                <c:pt idx="363">
                  <c:v>1577</c:v>
                </c:pt>
                <c:pt idx="364">
                  <c:v>799</c:v>
                </c:pt>
                <c:pt idx="365">
                  <c:v>1125</c:v>
                </c:pt>
                <c:pt idx="366">
                  <c:v>506</c:v>
                </c:pt>
                <c:pt idx="367">
                  <c:v>1125</c:v>
                </c:pt>
                <c:pt idx="368">
                  <c:v>640</c:v>
                </c:pt>
                <c:pt idx="369">
                  <c:v>1496</c:v>
                </c:pt>
                <c:pt idx="370">
                  <c:v>1057</c:v>
                </c:pt>
                <c:pt idx="371">
                  <c:v>508</c:v>
                </c:pt>
                <c:pt idx="372">
                  <c:v>500</c:v>
                </c:pt>
                <c:pt idx="373">
                  <c:v>722</c:v>
                </c:pt>
                <c:pt idx="374">
                  <c:v>742</c:v>
                </c:pt>
                <c:pt idx="375">
                  <c:v>903</c:v>
                </c:pt>
                <c:pt idx="376">
                  <c:v>1083</c:v>
                </c:pt>
                <c:pt idx="377">
                  <c:v>817</c:v>
                </c:pt>
                <c:pt idx="378">
                  <c:v>1397</c:v>
                </c:pt>
                <c:pt idx="379">
                  <c:v>883</c:v>
                </c:pt>
                <c:pt idx="380">
                  <c:v>548</c:v>
                </c:pt>
                <c:pt idx="381">
                  <c:v>806</c:v>
                </c:pt>
                <c:pt idx="382">
                  <c:v>891</c:v>
                </c:pt>
                <c:pt idx="383">
                  <c:v>714</c:v>
                </c:pt>
                <c:pt idx="384">
                  <c:v>1057</c:v>
                </c:pt>
                <c:pt idx="385">
                  <c:v>404</c:v>
                </c:pt>
                <c:pt idx="386">
                  <c:v>318</c:v>
                </c:pt>
                <c:pt idx="387">
                  <c:v>753</c:v>
                </c:pt>
                <c:pt idx="388">
                  <c:v>1397</c:v>
                </c:pt>
                <c:pt idx="389">
                  <c:v>891</c:v>
                </c:pt>
                <c:pt idx="390">
                  <c:v>1083</c:v>
                </c:pt>
                <c:pt idx="391">
                  <c:v>548</c:v>
                </c:pt>
                <c:pt idx="392">
                  <c:v>722</c:v>
                </c:pt>
                <c:pt idx="393">
                  <c:v>714</c:v>
                </c:pt>
                <c:pt idx="394">
                  <c:v>580</c:v>
                </c:pt>
                <c:pt idx="395">
                  <c:v>1057</c:v>
                </c:pt>
                <c:pt idx="396">
                  <c:v>806</c:v>
                </c:pt>
                <c:pt idx="397">
                  <c:v>1016</c:v>
                </c:pt>
                <c:pt idx="398">
                  <c:v>886</c:v>
                </c:pt>
                <c:pt idx="399">
                  <c:v>883</c:v>
                </c:pt>
                <c:pt idx="400">
                  <c:v>903</c:v>
                </c:pt>
                <c:pt idx="401">
                  <c:v>799</c:v>
                </c:pt>
                <c:pt idx="402">
                  <c:v>1057</c:v>
                </c:pt>
                <c:pt idx="403">
                  <c:v>981</c:v>
                </c:pt>
                <c:pt idx="404">
                  <c:v>791</c:v>
                </c:pt>
                <c:pt idx="405">
                  <c:v>746</c:v>
                </c:pt>
                <c:pt idx="406">
                  <c:v>883</c:v>
                </c:pt>
                <c:pt idx="407">
                  <c:v>520</c:v>
                </c:pt>
                <c:pt idx="408">
                  <c:v>612</c:v>
                </c:pt>
                <c:pt idx="409">
                  <c:v>1263</c:v>
                </c:pt>
                <c:pt idx="410">
                  <c:v>745</c:v>
                </c:pt>
                <c:pt idx="411">
                  <c:v>1057</c:v>
                </c:pt>
                <c:pt idx="412">
                  <c:v>580</c:v>
                </c:pt>
                <c:pt idx="413">
                  <c:v>445</c:v>
                </c:pt>
                <c:pt idx="414">
                  <c:v>1158</c:v>
                </c:pt>
                <c:pt idx="415">
                  <c:v>138</c:v>
                </c:pt>
                <c:pt idx="416">
                  <c:v>753</c:v>
                </c:pt>
                <c:pt idx="417">
                  <c:v>697</c:v>
                </c:pt>
                <c:pt idx="418">
                  <c:v>520</c:v>
                </c:pt>
                <c:pt idx="419">
                  <c:v>328</c:v>
                </c:pt>
                <c:pt idx="420">
                  <c:v>828</c:v>
                </c:pt>
                <c:pt idx="421">
                  <c:v>1016</c:v>
                </c:pt>
                <c:pt idx="422">
                  <c:v>640</c:v>
                </c:pt>
                <c:pt idx="423">
                  <c:v>805</c:v>
                </c:pt>
                <c:pt idx="424">
                  <c:v>1103</c:v>
                </c:pt>
                <c:pt idx="425">
                  <c:v>706</c:v>
                </c:pt>
                <c:pt idx="426">
                  <c:v>714</c:v>
                </c:pt>
                <c:pt idx="427">
                  <c:v>1057</c:v>
                </c:pt>
                <c:pt idx="428">
                  <c:v>125</c:v>
                </c:pt>
                <c:pt idx="429">
                  <c:v>755</c:v>
                </c:pt>
                <c:pt idx="430">
                  <c:v>1083</c:v>
                </c:pt>
                <c:pt idx="431">
                  <c:v>404</c:v>
                </c:pt>
                <c:pt idx="432">
                  <c:v>1016</c:v>
                </c:pt>
                <c:pt idx="433">
                  <c:v>755</c:v>
                </c:pt>
                <c:pt idx="434">
                  <c:v>1496</c:v>
                </c:pt>
                <c:pt idx="435">
                  <c:v>981</c:v>
                </c:pt>
                <c:pt idx="436">
                  <c:v>601</c:v>
                </c:pt>
                <c:pt idx="437">
                  <c:v>1496</c:v>
                </c:pt>
                <c:pt idx="438">
                  <c:v>404</c:v>
                </c:pt>
                <c:pt idx="439">
                  <c:v>828</c:v>
                </c:pt>
                <c:pt idx="440">
                  <c:v>1083</c:v>
                </c:pt>
                <c:pt idx="441">
                  <c:v>981</c:v>
                </c:pt>
                <c:pt idx="442">
                  <c:v>723</c:v>
                </c:pt>
                <c:pt idx="443">
                  <c:v>755</c:v>
                </c:pt>
                <c:pt idx="444">
                  <c:v>978</c:v>
                </c:pt>
                <c:pt idx="445">
                  <c:v>755</c:v>
                </c:pt>
                <c:pt idx="446">
                  <c:v>723</c:v>
                </c:pt>
                <c:pt idx="447">
                  <c:v>722</c:v>
                </c:pt>
                <c:pt idx="448">
                  <c:v>434</c:v>
                </c:pt>
                <c:pt idx="449">
                  <c:v>623</c:v>
                </c:pt>
                <c:pt idx="450">
                  <c:v>548</c:v>
                </c:pt>
                <c:pt idx="451">
                  <c:v>799</c:v>
                </c:pt>
                <c:pt idx="452">
                  <c:v>791</c:v>
                </c:pt>
                <c:pt idx="453">
                  <c:v>1057</c:v>
                </c:pt>
                <c:pt idx="454">
                  <c:v>485</c:v>
                </c:pt>
                <c:pt idx="455">
                  <c:v>603</c:v>
                </c:pt>
                <c:pt idx="456">
                  <c:v>297</c:v>
                </c:pt>
                <c:pt idx="457">
                  <c:v>1577</c:v>
                </c:pt>
                <c:pt idx="458">
                  <c:v>714</c:v>
                </c:pt>
                <c:pt idx="459">
                  <c:v>95</c:v>
                </c:pt>
                <c:pt idx="460">
                  <c:v>891</c:v>
                </c:pt>
                <c:pt idx="461">
                  <c:v>817</c:v>
                </c:pt>
                <c:pt idx="462">
                  <c:v>293</c:v>
                </c:pt>
                <c:pt idx="463">
                  <c:v>723</c:v>
                </c:pt>
                <c:pt idx="464">
                  <c:v>753</c:v>
                </c:pt>
                <c:pt idx="465">
                  <c:v>722</c:v>
                </c:pt>
                <c:pt idx="466">
                  <c:v>791</c:v>
                </c:pt>
                <c:pt idx="467">
                  <c:v>753</c:v>
                </c:pt>
                <c:pt idx="468">
                  <c:v>1397</c:v>
                </c:pt>
                <c:pt idx="469">
                  <c:v>1496</c:v>
                </c:pt>
                <c:pt idx="470">
                  <c:v>883</c:v>
                </c:pt>
                <c:pt idx="471">
                  <c:v>623</c:v>
                </c:pt>
                <c:pt idx="472">
                  <c:v>799</c:v>
                </c:pt>
                <c:pt idx="473">
                  <c:v>903</c:v>
                </c:pt>
                <c:pt idx="474">
                  <c:v>981</c:v>
                </c:pt>
                <c:pt idx="475">
                  <c:v>1263</c:v>
                </c:pt>
                <c:pt idx="476">
                  <c:v>740</c:v>
                </c:pt>
                <c:pt idx="477">
                  <c:v>404</c:v>
                </c:pt>
                <c:pt idx="478">
                  <c:v>548</c:v>
                </c:pt>
                <c:pt idx="479">
                  <c:v>235</c:v>
                </c:pt>
                <c:pt idx="480">
                  <c:v>445</c:v>
                </c:pt>
                <c:pt idx="481">
                  <c:v>978</c:v>
                </c:pt>
                <c:pt idx="482">
                  <c:v>1016</c:v>
                </c:pt>
                <c:pt idx="483">
                  <c:v>1263</c:v>
                </c:pt>
                <c:pt idx="484">
                  <c:v>1496</c:v>
                </c:pt>
                <c:pt idx="485">
                  <c:v>978</c:v>
                </c:pt>
                <c:pt idx="486">
                  <c:v>1103</c:v>
                </c:pt>
                <c:pt idx="487">
                  <c:v>485</c:v>
                </c:pt>
                <c:pt idx="488">
                  <c:v>753</c:v>
                </c:pt>
                <c:pt idx="489">
                  <c:v>755</c:v>
                </c:pt>
                <c:pt idx="490">
                  <c:v>1263</c:v>
                </c:pt>
                <c:pt idx="491">
                  <c:v>706</c:v>
                </c:pt>
                <c:pt idx="492">
                  <c:v>981</c:v>
                </c:pt>
                <c:pt idx="493">
                  <c:v>1057</c:v>
                </c:pt>
                <c:pt idx="494">
                  <c:v>348</c:v>
                </c:pt>
                <c:pt idx="495">
                  <c:v>806</c:v>
                </c:pt>
                <c:pt idx="496">
                  <c:v>548</c:v>
                </c:pt>
                <c:pt idx="497">
                  <c:v>1263</c:v>
                </c:pt>
                <c:pt idx="498">
                  <c:v>740</c:v>
                </c:pt>
                <c:pt idx="499">
                  <c:v>1155</c:v>
                </c:pt>
                <c:pt idx="500">
                  <c:v>722</c:v>
                </c:pt>
                <c:pt idx="501">
                  <c:v>723</c:v>
                </c:pt>
                <c:pt idx="502">
                  <c:v>506</c:v>
                </c:pt>
                <c:pt idx="503">
                  <c:v>434</c:v>
                </c:pt>
                <c:pt idx="504">
                  <c:v>344</c:v>
                </c:pt>
                <c:pt idx="505">
                  <c:v>1158</c:v>
                </c:pt>
                <c:pt idx="506">
                  <c:v>740</c:v>
                </c:pt>
                <c:pt idx="507">
                  <c:v>297</c:v>
                </c:pt>
                <c:pt idx="508">
                  <c:v>1057</c:v>
                </c:pt>
                <c:pt idx="509">
                  <c:v>1158</c:v>
                </c:pt>
                <c:pt idx="510">
                  <c:v>746</c:v>
                </c:pt>
                <c:pt idx="511">
                  <c:v>603</c:v>
                </c:pt>
                <c:pt idx="512">
                  <c:v>365</c:v>
                </c:pt>
                <c:pt idx="513">
                  <c:v>706</c:v>
                </c:pt>
                <c:pt idx="514">
                  <c:v>755</c:v>
                </c:pt>
                <c:pt idx="515">
                  <c:v>239</c:v>
                </c:pt>
                <c:pt idx="516">
                  <c:v>706</c:v>
                </c:pt>
                <c:pt idx="517">
                  <c:v>640</c:v>
                </c:pt>
                <c:pt idx="518">
                  <c:v>978</c:v>
                </c:pt>
                <c:pt idx="519">
                  <c:v>753</c:v>
                </c:pt>
                <c:pt idx="520">
                  <c:v>883</c:v>
                </c:pt>
                <c:pt idx="521">
                  <c:v>981</c:v>
                </c:pt>
                <c:pt idx="522">
                  <c:v>793</c:v>
                </c:pt>
                <c:pt idx="523">
                  <c:v>755</c:v>
                </c:pt>
                <c:pt idx="524">
                  <c:v>723</c:v>
                </c:pt>
                <c:pt idx="525">
                  <c:v>1125</c:v>
                </c:pt>
                <c:pt idx="526">
                  <c:v>1397</c:v>
                </c:pt>
                <c:pt idx="527">
                  <c:v>500</c:v>
                </c:pt>
                <c:pt idx="528">
                  <c:v>723</c:v>
                </c:pt>
                <c:pt idx="529">
                  <c:v>745</c:v>
                </c:pt>
                <c:pt idx="530">
                  <c:v>1057</c:v>
                </c:pt>
                <c:pt idx="531">
                  <c:v>753</c:v>
                </c:pt>
                <c:pt idx="532">
                  <c:v>1103</c:v>
                </c:pt>
                <c:pt idx="533">
                  <c:v>742</c:v>
                </c:pt>
                <c:pt idx="534">
                  <c:v>500</c:v>
                </c:pt>
                <c:pt idx="535">
                  <c:v>1083</c:v>
                </c:pt>
                <c:pt idx="536">
                  <c:v>742</c:v>
                </c:pt>
                <c:pt idx="537">
                  <c:v>755</c:v>
                </c:pt>
                <c:pt idx="538">
                  <c:v>903</c:v>
                </c:pt>
                <c:pt idx="539">
                  <c:v>740</c:v>
                </c:pt>
                <c:pt idx="540">
                  <c:v>745</c:v>
                </c:pt>
                <c:pt idx="541">
                  <c:v>791</c:v>
                </c:pt>
                <c:pt idx="542">
                  <c:v>640</c:v>
                </c:pt>
                <c:pt idx="543">
                  <c:v>601</c:v>
                </c:pt>
                <c:pt idx="544">
                  <c:v>138</c:v>
                </c:pt>
                <c:pt idx="545">
                  <c:v>817</c:v>
                </c:pt>
                <c:pt idx="546">
                  <c:v>1158</c:v>
                </c:pt>
                <c:pt idx="547">
                  <c:v>755</c:v>
                </c:pt>
                <c:pt idx="548">
                  <c:v>548</c:v>
                </c:pt>
                <c:pt idx="549">
                  <c:v>793</c:v>
                </c:pt>
                <c:pt idx="550">
                  <c:v>722</c:v>
                </c:pt>
                <c:pt idx="551">
                  <c:v>603</c:v>
                </c:pt>
                <c:pt idx="552">
                  <c:v>1057</c:v>
                </c:pt>
                <c:pt idx="553">
                  <c:v>1016</c:v>
                </c:pt>
                <c:pt idx="554">
                  <c:v>520</c:v>
                </c:pt>
                <c:pt idx="555">
                  <c:v>1496</c:v>
                </c:pt>
                <c:pt idx="556">
                  <c:v>753</c:v>
                </c:pt>
                <c:pt idx="557">
                  <c:v>640</c:v>
                </c:pt>
                <c:pt idx="558">
                  <c:v>580</c:v>
                </c:pt>
                <c:pt idx="559">
                  <c:v>1263</c:v>
                </c:pt>
                <c:pt idx="560">
                  <c:v>1057</c:v>
                </c:pt>
                <c:pt idx="561">
                  <c:v>763</c:v>
                </c:pt>
                <c:pt idx="562">
                  <c:v>548</c:v>
                </c:pt>
                <c:pt idx="563">
                  <c:v>806</c:v>
                </c:pt>
                <c:pt idx="564">
                  <c:v>799</c:v>
                </c:pt>
                <c:pt idx="565">
                  <c:v>1155</c:v>
                </c:pt>
                <c:pt idx="566">
                  <c:v>1016</c:v>
                </c:pt>
                <c:pt idx="567">
                  <c:v>612</c:v>
                </c:pt>
                <c:pt idx="568">
                  <c:v>903</c:v>
                </c:pt>
                <c:pt idx="569">
                  <c:v>891</c:v>
                </c:pt>
                <c:pt idx="570">
                  <c:v>580</c:v>
                </c:pt>
                <c:pt idx="571">
                  <c:v>723</c:v>
                </c:pt>
                <c:pt idx="572">
                  <c:v>697</c:v>
                </c:pt>
                <c:pt idx="573">
                  <c:v>453</c:v>
                </c:pt>
                <c:pt idx="574">
                  <c:v>580</c:v>
                </c:pt>
                <c:pt idx="575">
                  <c:v>1263</c:v>
                </c:pt>
                <c:pt idx="576">
                  <c:v>1577</c:v>
                </c:pt>
                <c:pt idx="577">
                  <c:v>1125</c:v>
                </c:pt>
                <c:pt idx="578">
                  <c:v>746</c:v>
                </c:pt>
                <c:pt idx="579">
                  <c:v>1103</c:v>
                </c:pt>
                <c:pt idx="580">
                  <c:v>508</c:v>
                </c:pt>
                <c:pt idx="581">
                  <c:v>235</c:v>
                </c:pt>
                <c:pt idx="582">
                  <c:v>706</c:v>
                </c:pt>
                <c:pt idx="583">
                  <c:v>548</c:v>
                </c:pt>
                <c:pt idx="584">
                  <c:v>1125</c:v>
                </c:pt>
                <c:pt idx="585">
                  <c:v>318</c:v>
                </c:pt>
                <c:pt idx="586">
                  <c:v>612</c:v>
                </c:pt>
                <c:pt idx="587">
                  <c:v>580</c:v>
                </c:pt>
                <c:pt idx="588">
                  <c:v>1057</c:v>
                </c:pt>
                <c:pt idx="589">
                  <c:v>1158</c:v>
                </c:pt>
                <c:pt idx="590">
                  <c:v>601</c:v>
                </c:pt>
                <c:pt idx="591">
                  <c:v>539</c:v>
                </c:pt>
                <c:pt idx="592">
                  <c:v>580</c:v>
                </c:pt>
                <c:pt idx="593">
                  <c:v>740</c:v>
                </c:pt>
                <c:pt idx="594">
                  <c:v>763</c:v>
                </c:pt>
                <c:pt idx="595">
                  <c:v>1263</c:v>
                </c:pt>
                <c:pt idx="596">
                  <c:v>1125</c:v>
                </c:pt>
                <c:pt idx="597">
                  <c:v>886</c:v>
                </c:pt>
                <c:pt idx="598">
                  <c:v>755</c:v>
                </c:pt>
                <c:pt idx="599">
                  <c:v>1057</c:v>
                </c:pt>
                <c:pt idx="600">
                  <c:v>404</c:v>
                </c:pt>
                <c:pt idx="601">
                  <c:v>640</c:v>
                </c:pt>
                <c:pt idx="602">
                  <c:v>1103</c:v>
                </c:pt>
                <c:pt idx="603">
                  <c:v>1155</c:v>
                </c:pt>
                <c:pt idx="604">
                  <c:v>1397</c:v>
                </c:pt>
                <c:pt idx="605">
                  <c:v>239</c:v>
                </c:pt>
                <c:pt idx="606">
                  <c:v>981</c:v>
                </c:pt>
                <c:pt idx="607">
                  <c:v>903</c:v>
                </c:pt>
                <c:pt idx="608">
                  <c:v>817</c:v>
                </c:pt>
                <c:pt idx="609">
                  <c:v>828</c:v>
                </c:pt>
                <c:pt idx="610">
                  <c:v>1016</c:v>
                </c:pt>
                <c:pt idx="611">
                  <c:v>793</c:v>
                </c:pt>
                <c:pt idx="612">
                  <c:v>742</c:v>
                </c:pt>
                <c:pt idx="613">
                  <c:v>623</c:v>
                </c:pt>
                <c:pt idx="614">
                  <c:v>722</c:v>
                </c:pt>
                <c:pt idx="615">
                  <c:v>1496</c:v>
                </c:pt>
                <c:pt idx="616">
                  <c:v>740</c:v>
                </c:pt>
                <c:pt idx="617">
                  <c:v>485</c:v>
                </c:pt>
                <c:pt idx="618">
                  <c:v>1496</c:v>
                </c:pt>
                <c:pt idx="619">
                  <c:v>520</c:v>
                </c:pt>
                <c:pt idx="620">
                  <c:v>1577</c:v>
                </c:pt>
                <c:pt idx="621">
                  <c:v>1103</c:v>
                </c:pt>
                <c:pt idx="622">
                  <c:v>506</c:v>
                </c:pt>
                <c:pt idx="623">
                  <c:v>791</c:v>
                </c:pt>
                <c:pt idx="624">
                  <c:v>1016</c:v>
                </c:pt>
                <c:pt idx="625">
                  <c:v>1103</c:v>
                </c:pt>
                <c:pt idx="626">
                  <c:v>886</c:v>
                </c:pt>
                <c:pt idx="627">
                  <c:v>1057</c:v>
                </c:pt>
                <c:pt idx="628">
                  <c:v>328</c:v>
                </c:pt>
                <c:pt idx="629">
                  <c:v>903</c:v>
                </c:pt>
                <c:pt idx="630">
                  <c:v>817</c:v>
                </c:pt>
                <c:pt idx="631">
                  <c:v>706</c:v>
                </c:pt>
                <c:pt idx="632">
                  <c:v>886</c:v>
                </c:pt>
                <c:pt idx="633">
                  <c:v>297</c:v>
                </c:pt>
                <c:pt idx="634">
                  <c:v>723</c:v>
                </c:pt>
                <c:pt idx="635">
                  <c:v>753</c:v>
                </c:pt>
                <c:pt idx="636">
                  <c:v>755</c:v>
                </c:pt>
                <c:pt idx="637">
                  <c:v>1496</c:v>
                </c:pt>
                <c:pt idx="638">
                  <c:v>293</c:v>
                </c:pt>
                <c:pt idx="639">
                  <c:v>706</c:v>
                </c:pt>
                <c:pt idx="640">
                  <c:v>1158</c:v>
                </c:pt>
                <c:pt idx="641">
                  <c:v>1496</c:v>
                </c:pt>
                <c:pt idx="642">
                  <c:v>799</c:v>
                </c:pt>
                <c:pt idx="643">
                  <c:v>1155</c:v>
                </c:pt>
                <c:pt idx="644">
                  <c:v>601</c:v>
                </c:pt>
                <c:pt idx="645">
                  <c:v>791</c:v>
                </c:pt>
                <c:pt idx="646">
                  <c:v>318</c:v>
                </c:pt>
                <c:pt idx="647">
                  <c:v>697</c:v>
                </c:pt>
                <c:pt idx="648">
                  <c:v>745</c:v>
                </c:pt>
                <c:pt idx="649">
                  <c:v>239</c:v>
                </c:pt>
                <c:pt idx="650">
                  <c:v>714</c:v>
                </c:pt>
                <c:pt idx="651">
                  <c:v>1263</c:v>
                </c:pt>
                <c:pt idx="652">
                  <c:v>580</c:v>
                </c:pt>
                <c:pt idx="653">
                  <c:v>981</c:v>
                </c:pt>
                <c:pt idx="654">
                  <c:v>791</c:v>
                </c:pt>
                <c:pt idx="655">
                  <c:v>1397</c:v>
                </c:pt>
                <c:pt idx="656">
                  <c:v>1263</c:v>
                </c:pt>
                <c:pt idx="657">
                  <c:v>806</c:v>
                </c:pt>
                <c:pt idx="658">
                  <c:v>791</c:v>
                </c:pt>
                <c:pt idx="659">
                  <c:v>1125</c:v>
                </c:pt>
                <c:pt idx="660">
                  <c:v>1103</c:v>
                </c:pt>
                <c:pt idx="661">
                  <c:v>697</c:v>
                </c:pt>
                <c:pt idx="662">
                  <c:v>640</c:v>
                </c:pt>
                <c:pt idx="663">
                  <c:v>520</c:v>
                </c:pt>
                <c:pt idx="664">
                  <c:v>122</c:v>
                </c:pt>
                <c:pt idx="665">
                  <c:v>640</c:v>
                </c:pt>
                <c:pt idx="666">
                  <c:v>755</c:v>
                </c:pt>
                <c:pt idx="667">
                  <c:v>508</c:v>
                </c:pt>
                <c:pt idx="668">
                  <c:v>722</c:v>
                </c:pt>
                <c:pt idx="669">
                  <c:v>184</c:v>
                </c:pt>
                <c:pt idx="670">
                  <c:v>404</c:v>
                </c:pt>
                <c:pt idx="671">
                  <c:v>745</c:v>
                </c:pt>
                <c:pt idx="672">
                  <c:v>1057</c:v>
                </c:pt>
                <c:pt idx="673">
                  <c:v>1016</c:v>
                </c:pt>
                <c:pt idx="674">
                  <c:v>722</c:v>
                </c:pt>
                <c:pt idx="675">
                  <c:v>603</c:v>
                </c:pt>
                <c:pt idx="676">
                  <c:v>1083</c:v>
                </c:pt>
                <c:pt idx="677">
                  <c:v>318</c:v>
                </c:pt>
                <c:pt idx="678">
                  <c:v>817</c:v>
                </c:pt>
                <c:pt idx="679">
                  <c:v>580</c:v>
                </c:pt>
                <c:pt idx="680">
                  <c:v>138</c:v>
                </c:pt>
                <c:pt idx="681">
                  <c:v>891</c:v>
                </c:pt>
                <c:pt idx="682">
                  <c:v>793</c:v>
                </c:pt>
                <c:pt idx="683">
                  <c:v>640</c:v>
                </c:pt>
                <c:pt idx="684">
                  <c:v>746</c:v>
                </c:pt>
                <c:pt idx="685">
                  <c:v>1155</c:v>
                </c:pt>
                <c:pt idx="686">
                  <c:v>453</c:v>
                </c:pt>
                <c:pt idx="687">
                  <c:v>763</c:v>
                </c:pt>
                <c:pt idx="688">
                  <c:v>372</c:v>
                </c:pt>
                <c:pt idx="689">
                  <c:v>1125</c:v>
                </c:pt>
                <c:pt idx="690">
                  <c:v>548</c:v>
                </c:pt>
                <c:pt idx="691">
                  <c:v>485</c:v>
                </c:pt>
                <c:pt idx="692">
                  <c:v>1577</c:v>
                </c:pt>
                <c:pt idx="693">
                  <c:v>1016</c:v>
                </c:pt>
                <c:pt idx="694">
                  <c:v>297</c:v>
                </c:pt>
                <c:pt idx="695">
                  <c:v>603</c:v>
                </c:pt>
                <c:pt idx="696">
                  <c:v>313</c:v>
                </c:pt>
                <c:pt idx="697">
                  <c:v>640</c:v>
                </c:pt>
                <c:pt idx="698">
                  <c:v>1263</c:v>
                </c:pt>
                <c:pt idx="699">
                  <c:v>745</c:v>
                </c:pt>
                <c:pt idx="700">
                  <c:v>1155</c:v>
                </c:pt>
                <c:pt idx="701">
                  <c:v>95</c:v>
                </c:pt>
                <c:pt idx="702">
                  <c:v>1158</c:v>
                </c:pt>
                <c:pt idx="703">
                  <c:v>365</c:v>
                </c:pt>
                <c:pt idx="704">
                  <c:v>755</c:v>
                </c:pt>
                <c:pt idx="705">
                  <c:v>1577</c:v>
                </c:pt>
                <c:pt idx="706">
                  <c:v>539</c:v>
                </c:pt>
                <c:pt idx="707">
                  <c:v>981</c:v>
                </c:pt>
                <c:pt idx="708">
                  <c:v>697</c:v>
                </c:pt>
                <c:pt idx="709">
                  <c:v>500</c:v>
                </c:pt>
                <c:pt idx="710">
                  <c:v>1496</c:v>
                </c:pt>
                <c:pt idx="711">
                  <c:v>817</c:v>
                </c:pt>
                <c:pt idx="712">
                  <c:v>1125</c:v>
                </c:pt>
                <c:pt idx="713">
                  <c:v>623</c:v>
                </c:pt>
                <c:pt idx="714">
                  <c:v>601</c:v>
                </c:pt>
                <c:pt idx="715">
                  <c:v>742</c:v>
                </c:pt>
                <c:pt idx="716">
                  <c:v>1263</c:v>
                </c:pt>
                <c:pt idx="717">
                  <c:v>1577</c:v>
                </c:pt>
                <c:pt idx="718">
                  <c:v>1125</c:v>
                </c:pt>
                <c:pt idx="719">
                  <c:v>722</c:v>
                </c:pt>
                <c:pt idx="720">
                  <c:v>883</c:v>
                </c:pt>
                <c:pt idx="721">
                  <c:v>981</c:v>
                </c:pt>
                <c:pt idx="722">
                  <c:v>799</c:v>
                </c:pt>
                <c:pt idx="723">
                  <c:v>828</c:v>
                </c:pt>
                <c:pt idx="724">
                  <c:v>372</c:v>
                </c:pt>
                <c:pt idx="725">
                  <c:v>612</c:v>
                </c:pt>
                <c:pt idx="726">
                  <c:v>1103</c:v>
                </c:pt>
                <c:pt idx="727">
                  <c:v>978</c:v>
                </c:pt>
                <c:pt idx="728">
                  <c:v>313</c:v>
                </c:pt>
                <c:pt idx="729">
                  <c:v>125</c:v>
                </c:pt>
                <c:pt idx="730">
                  <c:v>981</c:v>
                </c:pt>
                <c:pt idx="731">
                  <c:v>742</c:v>
                </c:pt>
                <c:pt idx="732">
                  <c:v>612</c:v>
                </c:pt>
                <c:pt idx="733">
                  <c:v>580</c:v>
                </c:pt>
                <c:pt idx="734">
                  <c:v>755</c:v>
                </c:pt>
                <c:pt idx="735">
                  <c:v>805</c:v>
                </c:pt>
                <c:pt idx="736">
                  <c:v>1103</c:v>
                </c:pt>
                <c:pt idx="737">
                  <c:v>828</c:v>
                </c:pt>
                <c:pt idx="738">
                  <c:v>891</c:v>
                </c:pt>
                <c:pt idx="739">
                  <c:v>1263</c:v>
                </c:pt>
                <c:pt idx="740">
                  <c:v>453</c:v>
                </c:pt>
                <c:pt idx="741">
                  <c:v>805</c:v>
                </c:pt>
                <c:pt idx="742">
                  <c:v>706</c:v>
                </c:pt>
                <c:pt idx="743">
                  <c:v>755</c:v>
                </c:pt>
                <c:pt idx="744">
                  <c:v>806</c:v>
                </c:pt>
                <c:pt idx="745">
                  <c:v>903</c:v>
                </c:pt>
                <c:pt idx="746">
                  <c:v>799</c:v>
                </c:pt>
                <c:pt idx="747">
                  <c:v>714</c:v>
                </c:pt>
                <c:pt idx="748">
                  <c:v>978</c:v>
                </c:pt>
                <c:pt idx="749">
                  <c:v>580</c:v>
                </c:pt>
                <c:pt idx="750">
                  <c:v>603</c:v>
                </c:pt>
                <c:pt idx="751">
                  <c:v>981</c:v>
                </c:pt>
                <c:pt idx="752">
                  <c:v>1496</c:v>
                </c:pt>
                <c:pt idx="753">
                  <c:v>612</c:v>
                </c:pt>
                <c:pt idx="754">
                  <c:v>239</c:v>
                </c:pt>
                <c:pt idx="755">
                  <c:v>453</c:v>
                </c:pt>
                <c:pt idx="756">
                  <c:v>806</c:v>
                </c:pt>
                <c:pt idx="757">
                  <c:v>293</c:v>
                </c:pt>
                <c:pt idx="758">
                  <c:v>612</c:v>
                </c:pt>
                <c:pt idx="759">
                  <c:v>1103</c:v>
                </c:pt>
                <c:pt idx="760">
                  <c:v>755</c:v>
                </c:pt>
                <c:pt idx="761">
                  <c:v>706</c:v>
                </c:pt>
                <c:pt idx="762">
                  <c:v>1103</c:v>
                </c:pt>
                <c:pt idx="763">
                  <c:v>434</c:v>
                </c:pt>
                <c:pt idx="764">
                  <c:v>1496</c:v>
                </c:pt>
                <c:pt idx="765">
                  <c:v>344</c:v>
                </c:pt>
                <c:pt idx="766">
                  <c:v>1397</c:v>
                </c:pt>
                <c:pt idx="767">
                  <c:v>755</c:v>
                </c:pt>
                <c:pt idx="768">
                  <c:v>1577</c:v>
                </c:pt>
                <c:pt idx="769">
                  <c:v>1397</c:v>
                </c:pt>
                <c:pt idx="770">
                  <c:v>886</c:v>
                </c:pt>
                <c:pt idx="771">
                  <c:v>534</c:v>
                </c:pt>
                <c:pt idx="772">
                  <c:v>806</c:v>
                </c:pt>
                <c:pt idx="773">
                  <c:v>293</c:v>
                </c:pt>
                <c:pt idx="774">
                  <c:v>817</c:v>
                </c:pt>
                <c:pt idx="775">
                  <c:v>806</c:v>
                </c:pt>
                <c:pt idx="776">
                  <c:v>891</c:v>
                </c:pt>
                <c:pt idx="777">
                  <c:v>1016</c:v>
                </c:pt>
                <c:pt idx="778">
                  <c:v>755</c:v>
                </c:pt>
                <c:pt idx="779">
                  <c:v>520</c:v>
                </c:pt>
                <c:pt idx="780">
                  <c:v>328</c:v>
                </c:pt>
                <c:pt idx="781">
                  <c:v>753</c:v>
                </c:pt>
                <c:pt idx="782">
                  <c:v>623</c:v>
                </c:pt>
                <c:pt idx="783">
                  <c:v>799</c:v>
                </c:pt>
                <c:pt idx="784">
                  <c:v>1125</c:v>
                </c:pt>
                <c:pt idx="785">
                  <c:v>623</c:v>
                </c:pt>
                <c:pt idx="786">
                  <c:v>745</c:v>
                </c:pt>
                <c:pt idx="787">
                  <c:v>1057</c:v>
                </c:pt>
                <c:pt idx="788">
                  <c:v>706</c:v>
                </c:pt>
                <c:pt idx="789">
                  <c:v>755</c:v>
                </c:pt>
                <c:pt idx="790">
                  <c:v>344</c:v>
                </c:pt>
                <c:pt idx="791">
                  <c:v>580</c:v>
                </c:pt>
                <c:pt idx="792">
                  <c:v>640</c:v>
                </c:pt>
                <c:pt idx="793">
                  <c:v>184</c:v>
                </c:pt>
                <c:pt idx="794">
                  <c:v>706</c:v>
                </c:pt>
                <c:pt idx="795">
                  <c:v>763</c:v>
                </c:pt>
                <c:pt idx="796">
                  <c:v>883</c:v>
                </c:pt>
                <c:pt idx="797">
                  <c:v>1083</c:v>
                </c:pt>
                <c:pt idx="798">
                  <c:v>297</c:v>
                </c:pt>
                <c:pt idx="799">
                  <c:v>805</c:v>
                </c:pt>
                <c:pt idx="800">
                  <c:v>506</c:v>
                </c:pt>
                <c:pt idx="801">
                  <c:v>981</c:v>
                </c:pt>
                <c:pt idx="802">
                  <c:v>1397</c:v>
                </c:pt>
                <c:pt idx="803">
                  <c:v>508</c:v>
                </c:pt>
                <c:pt idx="804">
                  <c:v>886</c:v>
                </c:pt>
                <c:pt idx="805">
                  <c:v>978</c:v>
                </c:pt>
                <c:pt idx="806">
                  <c:v>723</c:v>
                </c:pt>
                <c:pt idx="807">
                  <c:v>1016</c:v>
                </c:pt>
                <c:pt idx="808">
                  <c:v>603</c:v>
                </c:pt>
                <c:pt idx="809">
                  <c:v>1158</c:v>
                </c:pt>
                <c:pt idx="810">
                  <c:v>883</c:v>
                </c:pt>
                <c:pt idx="811">
                  <c:v>601</c:v>
                </c:pt>
                <c:pt idx="812">
                  <c:v>714</c:v>
                </c:pt>
                <c:pt idx="813">
                  <c:v>1155</c:v>
                </c:pt>
                <c:pt idx="814">
                  <c:v>706</c:v>
                </c:pt>
                <c:pt idx="815">
                  <c:v>1158</c:v>
                </c:pt>
                <c:pt idx="816">
                  <c:v>348</c:v>
                </c:pt>
                <c:pt idx="817">
                  <c:v>1397</c:v>
                </c:pt>
                <c:pt idx="818">
                  <c:v>883</c:v>
                </c:pt>
                <c:pt idx="819">
                  <c:v>1158</c:v>
                </c:pt>
                <c:pt idx="820">
                  <c:v>580</c:v>
                </c:pt>
                <c:pt idx="821">
                  <c:v>1083</c:v>
                </c:pt>
                <c:pt idx="822">
                  <c:v>791</c:v>
                </c:pt>
                <c:pt idx="823">
                  <c:v>404</c:v>
                </c:pt>
                <c:pt idx="824">
                  <c:v>723</c:v>
                </c:pt>
                <c:pt idx="825">
                  <c:v>1125</c:v>
                </c:pt>
                <c:pt idx="826">
                  <c:v>886</c:v>
                </c:pt>
                <c:pt idx="827">
                  <c:v>1263</c:v>
                </c:pt>
                <c:pt idx="828">
                  <c:v>806</c:v>
                </c:pt>
                <c:pt idx="829">
                  <c:v>740</c:v>
                </c:pt>
                <c:pt idx="830">
                  <c:v>1155</c:v>
                </c:pt>
                <c:pt idx="831">
                  <c:v>485</c:v>
                </c:pt>
                <c:pt idx="832">
                  <c:v>886</c:v>
                </c:pt>
                <c:pt idx="833">
                  <c:v>500</c:v>
                </c:pt>
                <c:pt idx="834">
                  <c:v>722</c:v>
                </c:pt>
                <c:pt idx="835">
                  <c:v>293</c:v>
                </c:pt>
                <c:pt idx="836">
                  <c:v>981</c:v>
                </c:pt>
                <c:pt idx="837">
                  <c:v>903</c:v>
                </c:pt>
                <c:pt idx="838">
                  <c:v>612</c:v>
                </c:pt>
                <c:pt idx="839">
                  <c:v>1083</c:v>
                </c:pt>
                <c:pt idx="840">
                  <c:v>601</c:v>
                </c:pt>
                <c:pt idx="841">
                  <c:v>886</c:v>
                </c:pt>
                <c:pt idx="842">
                  <c:v>755</c:v>
                </c:pt>
                <c:pt idx="843">
                  <c:v>1083</c:v>
                </c:pt>
                <c:pt idx="844">
                  <c:v>805</c:v>
                </c:pt>
                <c:pt idx="845">
                  <c:v>500</c:v>
                </c:pt>
                <c:pt idx="846">
                  <c:v>978</c:v>
                </c:pt>
                <c:pt idx="847">
                  <c:v>1397</c:v>
                </c:pt>
                <c:pt idx="848">
                  <c:v>903</c:v>
                </c:pt>
                <c:pt idx="849">
                  <c:v>1125</c:v>
                </c:pt>
                <c:pt idx="850">
                  <c:v>740</c:v>
                </c:pt>
                <c:pt idx="851">
                  <c:v>706</c:v>
                </c:pt>
                <c:pt idx="852">
                  <c:v>539</c:v>
                </c:pt>
                <c:pt idx="853">
                  <c:v>981</c:v>
                </c:pt>
                <c:pt idx="854">
                  <c:v>1397</c:v>
                </c:pt>
                <c:pt idx="855">
                  <c:v>886</c:v>
                </c:pt>
                <c:pt idx="856">
                  <c:v>1496</c:v>
                </c:pt>
                <c:pt idx="857">
                  <c:v>742</c:v>
                </c:pt>
                <c:pt idx="858">
                  <c:v>1397</c:v>
                </c:pt>
                <c:pt idx="859">
                  <c:v>981</c:v>
                </c:pt>
                <c:pt idx="860">
                  <c:v>706</c:v>
                </c:pt>
                <c:pt idx="861">
                  <c:v>1263</c:v>
                </c:pt>
                <c:pt idx="862">
                  <c:v>404</c:v>
                </c:pt>
                <c:pt idx="863">
                  <c:v>697</c:v>
                </c:pt>
                <c:pt idx="864">
                  <c:v>1158</c:v>
                </c:pt>
                <c:pt idx="865">
                  <c:v>297</c:v>
                </c:pt>
                <c:pt idx="866">
                  <c:v>1103</c:v>
                </c:pt>
                <c:pt idx="867">
                  <c:v>1155</c:v>
                </c:pt>
                <c:pt idx="868">
                  <c:v>978</c:v>
                </c:pt>
                <c:pt idx="869">
                  <c:v>506</c:v>
                </c:pt>
                <c:pt idx="870">
                  <c:v>722</c:v>
                </c:pt>
                <c:pt idx="871">
                  <c:v>755</c:v>
                </c:pt>
                <c:pt idx="872">
                  <c:v>1103</c:v>
                </c:pt>
                <c:pt idx="873">
                  <c:v>1083</c:v>
                </c:pt>
                <c:pt idx="874">
                  <c:v>740</c:v>
                </c:pt>
                <c:pt idx="875">
                  <c:v>1496</c:v>
                </c:pt>
                <c:pt idx="876">
                  <c:v>445</c:v>
                </c:pt>
                <c:pt idx="877">
                  <c:v>806</c:v>
                </c:pt>
                <c:pt idx="878">
                  <c:v>981</c:v>
                </c:pt>
                <c:pt idx="879">
                  <c:v>828</c:v>
                </c:pt>
                <c:pt idx="880">
                  <c:v>1397</c:v>
                </c:pt>
                <c:pt idx="881">
                  <c:v>601</c:v>
                </c:pt>
                <c:pt idx="882">
                  <c:v>793</c:v>
                </c:pt>
                <c:pt idx="883">
                  <c:v>1155</c:v>
                </c:pt>
                <c:pt idx="884">
                  <c:v>791</c:v>
                </c:pt>
                <c:pt idx="885">
                  <c:v>883</c:v>
                </c:pt>
                <c:pt idx="886">
                  <c:v>434</c:v>
                </c:pt>
                <c:pt idx="887">
                  <c:v>122</c:v>
                </c:pt>
                <c:pt idx="888">
                  <c:v>1155</c:v>
                </c:pt>
                <c:pt idx="889">
                  <c:v>404</c:v>
                </c:pt>
                <c:pt idx="890">
                  <c:v>981</c:v>
                </c:pt>
                <c:pt idx="891">
                  <c:v>745</c:v>
                </c:pt>
                <c:pt idx="892">
                  <c:v>1155</c:v>
                </c:pt>
                <c:pt idx="893">
                  <c:v>434</c:v>
                </c:pt>
                <c:pt idx="894">
                  <c:v>981</c:v>
                </c:pt>
                <c:pt idx="895">
                  <c:v>746</c:v>
                </c:pt>
                <c:pt idx="896">
                  <c:v>1577</c:v>
                </c:pt>
                <c:pt idx="897">
                  <c:v>714</c:v>
                </c:pt>
                <c:pt idx="898">
                  <c:v>1397</c:v>
                </c:pt>
                <c:pt idx="899">
                  <c:v>485</c:v>
                </c:pt>
                <c:pt idx="900">
                  <c:v>500</c:v>
                </c:pt>
                <c:pt idx="901">
                  <c:v>753</c:v>
                </c:pt>
                <c:pt idx="902">
                  <c:v>883</c:v>
                </c:pt>
                <c:pt idx="903">
                  <c:v>791</c:v>
                </c:pt>
                <c:pt idx="904">
                  <c:v>539</c:v>
                </c:pt>
                <c:pt idx="905">
                  <c:v>697</c:v>
                </c:pt>
                <c:pt idx="906">
                  <c:v>883</c:v>
                </c:pt>
                <c:pt idx="907">
                  <c:v>828</c:v>
                </c:pt>
                <c:pt idx="908">
                  <c:v>791</c:v>
                </c:pt>
                <c:pt idx="909">
                  <c:v>328</c:v>
                </c:pt>
                <c:pt idx="910">
                  <c:v>763</c:v>
                </c:pt>
                <c:pt idx="911">
                  <c:v>755</c:v>
                </c:pt>
                <c:pt idx="912">
                  <c:v>122</c:v>
                </c:pt>
                <c:pt idx="913">
                  <c:v>753</c:v>
                </c:pt>
                <c:pt idx="914">
                  <c:v>313</c:v>
                </c:pt>
                <c:pt idx="915">
                  <c:v>714</c:v>
                </c:pt>
                <c:pt idx="916">
                  <c:v>981</c:v>
                </c:pt>
                <c:pt idx="917">
                  <c:v>500</c:v>
                </c:pt>
                <c:pt idx="918">
                  <c:v>534</c:v>
                </c:pt>
                <c:pt idx="919">
                  <c:v>883</c:v>
                </c:pt>
                <c:pt idx="920">
                  <c:v>603</c:v>
                </c:pt>
                <c:pt idx="921">
                  <c:v>714</c:v>
                </c:pt>
                <c:pt idx="922">
                  <c:v>1263</c:v>
                </c:pt>
                <c:pt idx="923">
                  <c:v>445</c:v>
                </c:pt>
                <c:pt idx="924">
                  <c:v>1155</c:v>
                </c:pt>
                <c:pt idx="925">
                  <c:v>1125</c:v>
                </c:pt>
                <c:pt idx="926">
                  <c:v>434</c:v>
                </c:pt>
                <c:pt idx="927">
                  <c:v>745</c:v>
                </c:pt>
                <c:pt idx="928">
                  <c:v>365</c:v>
                </c:pt>
                <c:pt idx="929">
                  <c:v>1057</c:v>
                </c:pt>
                <c:pt idx="930">
                  <c:v>1083</c:v>
                </c:pt>
                <c:pt idx="931">
                  <c:v>755</c:v>
                </c:pt>
                <c:pt idx="932">
                  <c:v>293</c:v>
                </c:pt>
                <c:pt idx="933">
                  <c:v>891</c:v>
                </c:pt>
                <c:pt idx="934">
                  <c:v>1496</c:v>
                </c:pt>
                <c:pt idx="935">
                  <c:v>791</c:v>
                </c:pt>
                <c:pt idx="936">
                  <c:v>348</c:v>
                </c:pt>
                <c:pt idx="937">
                  <c:v>520</c:v>
                </c:pt>
                <c:pt idx="938">
                  <c:v>138</c:v>
                </c:pt>
                <c:pt idx="939">
                  <c:v>981</c:v>
                </c:pt>
                <c:pt idx="940">
                  <c:v>1158</c:v>
                </c:pt>
                <c:pt idx="941">
                  <c:v>1496</c:v>
                </c:pt>
                <c:pt idx="942">
                  <c:v>1577</c:v>
                </c:pt>
                <c:pt idx="943">
                  <c:v>1057</c:v>
                </c:pt>
                <c:pt idx="944">
                  <c:v>453</c:v>
                </c:pt>
                <c:pt idx="945">
                  <c:v>903</c:v>
                </c:pt>
                <c:pt idx="946">
                  <c:v>1083</c:v>
                </c:pt>
                <c:pt idx="947">
                  <c:v>763</c:v>
                </c:pt>
                <c:pt idx="948">
                  <c:v>978</c:v>
                </c:pt>
                <c:pt idx="949">
                  <c:v>755</c:v>
                </c:pt>
                <c:pt idx="950">
                  <c:v>1103</c:v>
                </c:pt>
                <c:pt idx="951">
                  <c:v>806</c:v>
                </c:pt>
                <c:pt idx="952">
                  <c:v>1263</c:v>
                </c:pt>
                <c:pt idx="953">
                  <c:v>828</c:v>
                </c:pt>
                <c:pt idx="954">
                  <c:v>742</c:v>
                </c:pt>
                <c:pt idx="955">
                  <c:v>1016</c:v>
                </c:pt>
                <c:pt idx="956">
                  <c:v>805</c:v>
                </c:pt>
                <c:pt idx="957">
                  <c:v>828</c:v>
                </c:pt>
                <c:pt idx="958">
                  <c:v>1057</c:v>
                </c:pt>
                <c:pt idx="959">
                  <c:v>1577</c:v>
                </c:pt>
                <c:pt idx="960">
                  <c:v>742</c:v>
                </c:pt>
                <c:pt idx="961">
                  <c:v>805</c:v>
                </c:pt>
                <c:pt idx="962">
                  <c:v>520</c:v>
                </c:pt>
                <c:pt idx="963">
                  <c:v>1577</c:v>
                </c:pt>
                <c:pt idx="964">
                  <c:v>981</c:v>
                </c:pt>
                <c:pt idx="965">
                  <c:v>891</c:v>
                </c:pt>
                <c:pt idx="966">
                  <c:v>1155</c:v>
                </c:pt>
                <c:pt idx="967">
                  <c:v>706</c:v>
                </c:pt>
                <c:pt idx="968">
                  <c:v>1016</c:v>
                </c:pt>
                <c:pt idx="969">
                  <c:v>793</c:v>
                </c:pt>
                <c:pt idx="970">
                  <c:v>903</c:v>
                </c:pt>
                <c:pt idx="971">
                  <c:v>623</c:v>
                </c:pt>
                <c:pt idx="972">
                  <c:v>1263</c:v>
                </c:pt>
                <c:pt idx="973">
                  <c:v>817</c:v>
                </c:pt>
                <c:pt idx="974">
                  <c:v>1057</c:v>
                </c:pt>
                <c:pt idx="975">
                  <c:v>1496</c:v>
                </c:pt>
                <c:pt idx="976">
                  <c:v>301</c:v>
                </c:pt>
                <c:pt idx="977">
                  <c:v>1263</c:v>
                </c:pt>
                <c:pt idx="978">
                  <c:v>799</c:v>
                </c:pt>
                <c:pt idx="979">
                  <c:v>1016</c:v>
                </c:pt>
                <c:pt idx="980">
                  <c:v>348</c:v>
                </c:pt>
                <c:pt idx="981">
                  <c:v>1125</c:v>
                </c:pt>
                <c:pt idx="982">
                  <c:v>500</c:v>
                </c:pt>
                <c:pt idx="983">
                  <c:v>723</c:v>
                </c:pt>
                <c:pt idx="984">
                  <c:v>580</c:v>
                </c:pt>
                <c:pt idx="985">
                  <c:v>817</c:v>
                </c:pt>
                <c:pt idx="986">
                  <c:v>1057</c:v>
                </c:pt>
                <c:pt idx="987">
                  <c:v>1057</c:v>
                </c:pt>
                <c:pt idx="988">
                  <c:v>799</c:v>
                </c:pt>
                <c:pt idx="989">
                  <c:v>404</c:v>
                </c:pt>
                <c:pt idx="990">
                  <c:v>723</c:v>
                </c:pt>
                <c:pt idx="991">
                  <c:v>1016</c:v>
                </c:pt>
                <c:pt idx="992">
                  <c:v>1125</c:v>
                </c:pt>
                <c:pt idx="993">
                  <c:v>883</c:v>
                </c:pt>
                <c:pt idx="994">
                  <c:v>640</c:v>
                </c:pt>
                <c:pt idx="995">
                  <c:v>746</c:v>
                </c:pt>
                <c:pt idx="996">
                  <c:v>601</c:v>
                </c:pt>
                <c:pt idx="997">
                  <c:v>404</c:v>
                </c:pt>
                <c:pt idx="998">
                  <c:v>697</c:v>
                </c:pt>
                <c:pt idx="999">
                  <c:v>1577</c:v>
                </c:pt>
                <c:pt idx="1000">
                  <c:v>722</c:v>
                </c:pt>
                <c:pt idx="1001">
                  <c:v>1577</c:v>
                </c:pt>
                <c:pt idx="1002">
                  <c:v>1057</c:v>
                </c:pt>
                <c:pt idx="1003">
                  <c:v>1083</c:v>
                </c:pt>
                <c:pt idx="1004">
                  <c:v>293</c:v>
                </c:pt>
                <c:pt idx="1005">
                  <c:v>828</c:v>
                </c:pt>
                <c:pt idx="1006">
                  <c:v>746</c:v>
                </c:pt>
                <c:pt idx="1007">
                  <c:v>740</c:v>
                </c:pt>
                <c:pt idx="1008">
                  <c:v>903</c:v>
                </c:pt>
                <c:pt idx="1009">
                  <c:v>981</c:v>
                </c:pt>
                <c:pt idx="1010">
                  <c:v>1155</c:v>
                </c:pt>
                <c:pt idx="1011">
                  <c:v>1057</c:v>
                </c:pt>
                <c:pt idx="1012">
                  <c:v>755</c:v>
                </c:pt>
                <c:pt idx="1013">
                  <c:v>344</c:v>
                </c:pt>
                <c:pt idx="1014">
                  <c:v>891</c:v>
                </c:pt>
                <c:pt idx="1015">
                  <c:v>753</c:v>
                </c:pt>
                <c:pt idx="1016">
                  <c:v>1083</c:v>
                </c:pt>
                <c:pt idx="1017">
                  <c:v>763</c:v>
                </c:pt>
                <c:pt idx="1018">
                  <c:v>539</c:v>
                </c:pt>
                <c:pt idx="1019">
                  <c:v>886</c:v>
                </c:pt>
                <c:pt idx="1020">
                  <c:v>1155</c:v>
                </c:pt>
                <c:pt idx="1021">
                  <c:v>453</c:v>
                </c:pt>
                <c:pt idx="1022">
                  <c:v>298</c:v>
                </c:pt>
                <c:pt idx="1023">
                  <c:v>348</c:v>
                </c:pt>
                <c:pt idx="1024">
                  <c:v>453</c:v>
                </c:pt>
                <c:pt idx="1025">
                  <c:v>534</c:v>
                </c:pt>
                <c:pt idx="1026">
                  <c:v>706</c:v>
                </c:pt>
                <c:pt idx="1027">
                  <c:v>235</c:v>
                </c:pt>
                <c:pt idx="1028">
                  <c:v>1263</c:v>
                </c:pt>
                <c:pt idx="1029">
                  <c:v>508</c:v>
                </c:pt>
                <c:pt idx="1030">
                  <c:v>745</c:v>
                </c:pt>
                <c:pt idx="1031">
                  <c:v>806</c:v>
                </c:pt>
                <c:pt idx="1032">
                  <c:v>539</c:v>
                </c:pt>
                <c:pt idx="1033">
                  <c:v>714</c:v>
                </c:pt>
                <c:pt idx="1034">
                  <c:v>817</c:v>
                </c:pt>
                <c:pt idx="1035">
                  <c:v>1057</c:v>
                </c:pt>
                <c:pt idx="1036">
                  <c:v>1103</c:v>
                </c:pt>
                <c:pt idx="1037">
                  <c:v>1016</c:v>
                </c:pt>
                <c:pt idx="1038">
                  <c:v>603</c:v>
                </c:pt>
                <c:pt idx="1039">
                  <c:v>640</c:v>
                </c:pt>
                <c:pt idx="1040">
                  <c:v>793</c:v>
                </c:pt>
                <c:pt idx="1041">
                  <c:v>548</c:v>
                </c:pt>
                <c:pt idx="1042">
                  <c:v>539</c:v>
                </c:pt>
                <c:pt idx="1043">
                  <c:v>580</c:v>
                </c:pt>
                <c:pt idx="1044">
                  <c:v>548</c:v>
                </c:pt>
                <c:pt idx="1045">
                  <c:v>539</c:v>
                </c:pt>
                <c:pt idx="1046">
                  <c:v>805</c:v>
                </c:pt>
                <c:pt idx="1047">
                  <c:v>828</c:v>
                </c:pt>
                <c:pt idx="1048">
                  <c:v>742</c:v>
                </c:pt>
                <c:pt idx="1049">
                  <c:v>1057</c:v>
                </c:pt>
                <c:pt idx="1050">
                  <c:v>791</c:v>
                </c:pt>
                <c:pt idx="1051">
                  <c:v>723</c:v>
                </c:pt>
                <c:pt idx="1052">
                  <c:v>793</c:v>
                </c:pt>
                <c:pt idx="1053">
                  <c:v>348</c:v>
                </c:pt>
                <c:pt idx="1054">
                  <c:v>1125</c:v>
                </c:pt>
                <c:pt idx="1055">
                  <c:v>640</c:v>
                </c:pt>
                <c:pt idx="1056">
                  <c:v>806</c:v>
                </c:pt>
                <c:pt idx="1057">
                  <c:v>612</c:v>
                </c:pt>
                <c:pt idx="1058">
                  <c:v>722</c:v>
                </c:pt>
                <c:pt idx="1059">
                  <c:v>755</c:v>
                </c:pt>
                <c:pt idx="1060">
                  <c:v>723</c:v>
                </c:pt>
                <c:pt idx="1061">
                  <c:v>348</c:v>
                </c:pt>
                <c:pt idx="1062">
                  <c:v>612</c:v>
                </c:pt>
                <c:pt idx="1063">
                  <c:v>697</c:v>
                </c:pt>
                <c:pt idx="1064">
                  <c:v>1158</c:v>
                </c:pt>
                <c:pt idx="1065">
                  <c:v>1577</c:v>
                </c:pt>
                <c:pt idx="1066">
                  <c:v>453</c:v>
                </c:pt>
                <c:pt idx="1067">
                  <c:v>793</c:v>
                </c:pt>
                <c:pt idx="1068">
                  <c:v>755</c:v>
                </c:pt>
                <c:pt idx="1069">
                  <c:v>981</c:v>
                </c:pt>
                <c:pt idx="1070">
                  <c:v>404</c:v>
                </c:pt>
                <c:pt idx="1071">
                  <c:v>601</c:v>
                </c:pt>
                <c:pt idx="1072">
                  <c:v>485</c:v>
                </c:pt>
                <c:pt idx="1073">
                  <c:v>122</c:v>
                </c:pt>
                <c:pt idx="1074">
                  <c:v>981</c:v>
                </c:pt>
                <c:pt idx="1075">
                  <c:v>548</c:v>
                </c:pt>
                <c:pt idx="1076">
                  <c:v>485</c:v>
                </c:pt>
                <c:pt idx="1077">
                  <c:v>1263</c:v>
                </c:pt>
                <c:pt idx="1078">
                  <c:v>1577</c:v>
                </c:pt>
                <c:pt idx="1079">
                  <c:v>1016</c:v>
                </c:pt>
                <c:pt idx="1080">
                  <c:v>1103</c:v>
                </c:pt>
                <c:pt idx="1081">
                  <c:v>1577</c:v>
                </c:pt>
                <c:pt idx="1082">
                  <c:v>791</c:v>
                </c:pt>
                <c:pt idx="1083">
                  <c:v>1397</c:v>
                </c:pt>
                <c:pt idx="1084">
                  <c:v>1103</c:v>
                </c:pt>
                <c:pt idx="1085">
                  <c:v>817</c:v>
                </c:pt>
                <c:pt idx="1086">
                  <c:v>313</c:v>
                </c:pt>
                <c:pt idx="1087">
                  <c:v>793</c:v>
                </c:pt>
                <c:pt idx="1088">
                  <c:v>534</c:v>
                </c:pt>
                <c:pt idx="1089">
                  <c:v>799</c:v>
                </c:pt>
                <c:pt idx="1090">
                  <c:v>1103</c:v>
                </c:pt>
                <c:pt idx="1091">
                  <c:v>697</c:v>
                </c:pt>
                <c:pt idx="1092">
                  <c:v>886</c:v>
                </c:pt>
                <c:pt idx="1093">
                  <c:v>742</c:v>
                </c:pt>
                <c:pt idx="1094">
                  <c:v>1263</c:v>
                </c:pt>
                <c:pt idx="1095">
                  <c:v>745</c:v>
                </c:pt>
                <c:pt idx="1096">
                  <c:v>886</c:v>
                </c:pt>
                <c:pt idx="1097">
                  <c:v>1496</c:v>
                </c:pt>
                <c:pt idx="1098">
                  <c:v>981</c:v>
                </c:pt>
                <c:pt idx="1099">
                  <c:v>746</c:v>
                </c:pt>
                <c:pt idx="1100">
                  <c:v>745</c:v>
                </c:pt>
                <c:pt idx="1101">
                  <c:v>714</c:v>
                </c:pt>
                <c:pt idx="1102">
                  <c:v>1057</c:v>
                </c:pt>
                <c:pt idx="1103">
                  <c:v>1397</c:v>
                </c:pt>
                <c:pt idx="1104">
                  <c:v>903</c:v>
                </c:pt>
                <c:pt idx="1105">
                  <c:v>740</c:v>
                </c:pt>
                <c:pt idx="1106">
                  <c:v>805</c:v>
                </c:pt>
                <c:pt idx="1107">
                  <c:v>580</c:v>
                </c:pt>
                <c:pt idx="1108">
                  <c:v>548</c:v>
                </c:pt>
                <c:pt idx="1109">
                  <c:v>184</c:v>
                </c:pt>
                <c:pt idx="1110">
                  <c:v>293</c:v>
                </c:pt>
                <c:pt idx="1111">
                  <c:v>1155</c:v>
                </c:pt>
                <c:pt idx="1112">
                  <c:v>1158</c:v>
                </c:pt>
                <c:pt idx="1113">
                  <c:v>1083</c:v>
                </c:pt>
                <c:pt idx="1114">
                  <c:v>745</c:v>
                </c:pt>
                <c:pt idx="1115">
                  <c:v>623</c:v>
                </c:pt>
                <c:pt idx="1116">
                  <c:v>1057</c:v>
                </c:pt>
                <c:pt idx="1117">
                  <c:v>1158</c:v>
                </c:pt>
                <c:pt idx="1118">
                  <c:v>697</c:v>
                </c:pt>
                <c:pt idx="1119">
                  <c:v>580</c:v>
                </c:pt>
                <c:pt idx="1120">
                  <c:v>580</c:v>
                </c:pt>
                <c:pt idx="1121">
                  <c:v>404</c:v>
                </c:pt>
                <c:pt idx="1122">
                  <c:v>722</c:v>
                </c:pt>
                <c:pt idx="1123">
                  <c:v>534</c:v>
                </c:pt>
                <c:pt idx="1124">
                  <c:v>742</c:v>
                </c:pt>
                <c:pt idx="1125">
                  <c:v>723</c:v>
                </c:pt>
                <c:pt idx="1126">
                  <c:v>601</c:v>
                </c:pt>
                <c:pt idx="1127">
                  <c:v>753</c:v>
                </c:pt>
                <c:pt idx="1128">
                  <c:v>755</c:v>
                </c:pt>
                <c:pt idx="1129">
                  <c:v>344</c:v>
                </c:pt>
                <c:pt idx="1130">
                  <c:v>755</c:v>
                </c:pt>
                <c:pt idx="1131">
                  <c:v>981</c:v>
                </c:pt>
                <c:pt idx="1132">
                  <c:v>755</c:v>
                </c:pt>
                <c:pt idx="1133">
                  <c:v>1496</c:v>
                </c:pt>
                <c:pt idx="1134">
                  <c:v>1158</c:v>
                </c:pt>
                <c:pt idx="1135">
                  <c:v>1397</c:v>
                </c:pt>
                <c:pt idx="1136">
                  <c:v>697</c:v>
                </c:pt>
                <c:pt idx="1137">
                  <c:v>723</c:v>
                </c:pt>
                <c:pt idx="1138">
                  <c:v>1016</c:v>
                </c:pt>
                <c:pt idx="1139">
                  <c:v>740</c:v>
                </c:pt>
                <c:pt idx="1140">
                  <c:v>755</c:v>
                </c:pt>
                <c:pt idx="1141">
                  <c:v>239</c:v>
                </c:pt>
                <c:pt idx="1142">
                  <c:v>1155</c:v>
                </c:pt>
                <c:pt idx="1143">
                  <c:v>500</c:v>
                </c:pt>
                <c:pt idx="1144">
                  <c:v>1103</c:v>
                </c:pt>
                <c:pt idx="1145">
                  <c:v>485</c:v>
                </c:pt>
                <c:pt idx="1146">
                  <c:v>1577</c:v>
                </c:pt>
                <c:pt idx="1147">
                  <c:v>742</c:v>
                </c:pt>
                <c:pt idx="1148">
                  <c:v>981</c:v>
                </c:pt>
                <c:pt idx="1149">
                  <c:v>485</c:v>
                </c:pt>
                <c:pt idx="1150">
                  <c:v>978</c:v>
                </c:pt>
                <c:pt idx="1151">
                  <c:v>753</c:v>
                </c:pt>
                <c:pt idx="1152">
                  <c:v>95</c:v>
                </c:pt>
                <c:pt idx="1153">
                  <c:v>746</c:v>
                </c:pt>
                <c:pt idx="1154">
                  <c:v>805</c:v>
                </c:pt>
                <c:pt idx="1155">
                  <c:v>742</c:v>
                </c:pt>
                <c:pt idx="1156">
                  <c:v>640</c:v>
                </c:pt>
                <c:pt idx="1157">
                  <c:v>506</c:v>
                </c:pt>
                <c:pt idx="1158">
                  <c:v>828</c:v>
                </c:pt>
                <c:pt idx="1159">
                  <c:v>1263</c:v>
                </c:pt>
                <c:pt idx="1160">
                  <c:v>791</c:v>
                </c:pt>
                <c:pt idx="1161">
                  <c:v>828</c:v>
                </c:pt>
                <c:pt idx="1162">
                  <c:v>746</c:v>
                </c:pt>
                <c:pt idx="1163">
                  <c:v>580</c:v>
                </c:pt>
                <c:pt idx="1164">
                  <c:v>601</c:v>
                </c:pt>
                <c:pt idx="1165">
                  <c:v>1083</c:v>
                </c:pt>
                <c:pt idx="1166">
                  <c:v>445</c:v>
                </c:pt>
                <c:pt idx="1167">
                  <c:v>95</c:v>
                </c:pt>
                <c:pt idx="1168">
                  <c:v>755</c:v>
                </c:pt>
                <c:pt idx="1169">
                  <c:v>714</c:v>
                </c:pt>
                <c:pt idx="1170">
                  <c:v>293</c:v>
                </c:pt>
                <c:pt idx="1171">
                  <c:v>763</c:v>
                </c:pt>
                <c:pt idx="1172">
                  <c:v>1496</c:v>
                </c:pt>
                <c:pt idx="1173">
                  <c:v>817</c:v>
                </c:pt>
                <c:pt idx="1174">
                  <c:v>372</c:v>
                </c:pt>
                <c:pt idx="1175">
                  <c:v>344</c:v>
                </c:pt>
                <c:pt idx="1176">
                  <c:v>1125</c:v>
                </c:pt>
                <c:pt idx="1177">
                  <c:v>978</c:v>
                </c:pt>
                <c:pt idx="1178">
                  <c:v>548</c:v>
                </c:pt>
                <c:pt idx="1179">
                  <c:v>723</c:v>
                </c:pt>
                <c:pt idx="1180">
                  <c:v>883</c:v>
                </c:pt>
                <c:pt idx="1181">
                  <c:v>534</c:v>
                </c:pt>
                <c:pt idx="1182">
                  <c:v>817</c:v>
                </c:pt>
                <c:pt idx="1183">
                  <c:v>706</c:v>
                </c:pt>
                <c:pt idx="1184">
                  <c:v>978</c:v>
                </c:pt>
                <c:pt idx="1185">
                  <c:v>746</c:v>
                </c:pt>
                <c:pt idx="1186">
                  <c:v>745</c:v>
                </c:pt>
                <c:pt idx="1187">
                  <c:v>817</c:v>
                </c:pt>
                <c:pt idx="1188">
                  <c:v>485</c:v>
                </c:pt>
                <c:pt idx="1189">
                  <c:v>828</c:v>
                </c:pt>
                <c:pt idx="1190">
                  <c:v>506</c:v>
                </c:pt>
                <c:pt idx="1191">
                  <c:v>799</c:v>
                </c:pt>
                <c:pt idx="1192">
                  <c:v>1057</c:v>
                </c:pt>
                <c:pt idx="1193">
                  <c:v>1496</c:v>
                </c:pt>
                <c:pt idx="1194">
                  <c:v>1057</c:v>
                </c:pt>
                <c:pt idx="1195">
                  <c:v>981</c:v>
                </c:pt>
                <c:pt idx="1196">
                  <c:v>328</c:v>
                </c:pt>
                <c:pt idx="1197">
                  <c:v>981</c:v>
                </c:pt>
                <c:pt idx="1198">
                  <c:v>1057</c:v>
                </c:pt>
                <c:pt idx="1199">
                  <c:v>1496</c:v>
                </c:pt>
                <c:pt idx="1200">
                  <c:v>293</c:v>
                </c:pt>
                <c:pt idx="1201">
                  <c:v>453</c:v>
                </c:pt>
                <c:pt idx="1202">
                  <c:v>1125</c:v>
                </c:pt>
                <c:pt idx="1203">
                  <c:v>138</c:v>
                </c:pt>
                <c:pt idx="1204">
                  <c:v>1397</c:v>
                </c:pt>
                <c:pt idx="1205">
                  <c:v>297</c:v>
                </c:pt>
                <c:pt idx="1206">
                  <c:v>1158</c:v>
                </c:pt>
                <c:pt idx="1207">
                  <c:v>580</c:v>
                </c:pt>
                <c:pt idx="1208">
                  <c:v>1496</c:v>
                </c:pt>
                <c:pt idx="1209">
                  <c:v>903</c:v>
                </c:pt>
                <c:pt idx="1210">
                  <c:v>434</c:v>
                </c:pt>
                <c:pt idx="1211">
                  <c:v>817</c:v>
                </c:pt>
                <c:pt idx="1212">
                  <c:v>298</c:v>
                </c:pt>
                <c:pt idx="1213">
                  <c:v>805</c:v>
                </c:pt>
                <c:pt idx="1214">
                  <c:v>372</c:v>
                </c:pt>
                <c:pt idx="1215">
                  <c:v>886</c:v>
                </c:pt>
                <c:pt idx="1216">
                  <c:v>1577</c:v>
                </c:pt>
                <c:pt idx="1217">
                  <c:v>723</c:v>
                </c:pt>
                <c:pt idx="1218">
                  <c:v>485</c:v>
                </c:pt>
                <c:pt idx="1219">
                  <c:v>723</c:v>
                </c:pt>
                <c:pt idx="1220">
                  <c:v>981</c:v>
                </c:pt>
                <c:pt idx="1221">
                  <c:v>722</c:v>
                </c:pt>
                <c:pt idx="1222">
                  <c:v>722</c:v>
                </c:pt>
                <c:pt idx="1223">
                  <c:v>1263</c:v>
                </c:pt>
                <c:pt idx="1224">
                  <c:v>742</c:v>
                </c:pt>
                <c:pt idx="1225">
                  <c:v>753</c:v>
                </c:pt>
                <c:pt idx="1226">
                  <c:v>508</c:v>
                </c:pt>
                <c:pt idx="1227">
                  <c:v>548</c:v>
                </c:pt>
                <c:pt idx="1228">
                  <c:v>1057</c:v>
                </c:pt>
                <c:pt idx="1229">
                  <c:v>978</c:v>
                </c:pt>
                <c:pt idx="1230">
                  <c:v>485</c:v>
                </c:pt>
                <c:pt idx="1231">
                  <c:v>1263</c:v>
                </c:pt>
                <c:pt idx="1232">
                  <c:v>534</c:v>
                </c:pt>
                <c:pt idx="1233">
                  <c:v>742</c:v>
                </c:pt>
                <c:pt idx="1234">
                  <c:v>1057</c:v>
                </c:pt>
                <c:pt idx="1235">
                  <c:v>1016</c:v>
                </c:pt>
                <c:pt idx="1236">
                  <c:v>886</c:v>
                </c:pt>
                <c:pt idx="1237">
                  <c:v>603</c:v>
                </c:pt>
                <c:pt idx="1238">
                  <c:v>1016</c:v>
                </c:pt>
                <c:pt idx="1239">
                  <c:v>755</c:v>
                </c:pt>
                <c:pt idx="1240">
                  <c:v>714</c:v>
                </c:pt>
                <c:pt idx="1241">
                  <c:v>344</c:v>
                </c:pt>
                <c:pt idx="1242">
                  <c:v>1158</c:v>
                </c:pt>
                <c:pt idx="1243">
                  <c:v>805</c:v>
                </c:pt>
                <c:pt idx="1244">
                  <c:v>1083</c:v>
                </c:pt>
                <c:pt idx="1245">
                  <c:v>539</c:v>
                </c:pt>
                <c:pt idx="1246">
                  <c:v>612</c:v>
                </c:pt>
                <c:pt idx="1247">
                  <c:v>755</c:v>
                </c:pt>
                <c:pt idx="1248">
                  <c:v>883</c:v>
                </c:pt>
                <c:pt idx="1249">
                  <c:v>1057</c:v>
                </c:pt>
                <c:pt idx="1250">
                  <c:v>601</c:v>
                </c:pt>
                <c:pt idx="1251">
                  <c:v>1057</c:v>
                </c:pt>
                <c:pt idx="1252">
                  <c:v>1397</c:v>
                </c:pt>
                <c:pt idx="1253">
                  <c:v>799</c:v>
                </c:pt>
                <c:pt idx="1254">
                  <c:v>1155</c:v>
                </c:pt>
                <c:pt idx="1255">
                  <c:v>753</c:v>
                </c:pt>
                <c:pt idx="1256">
                  <c:v>742</c:v>
                </c:pt>
                <c:pt idx="1257">
                  <c:v>603</c:v>
                </c:pt>
                <c:pt idx="1258">
                  <c:v>981</c:v>
                </c:pt>
                <c:pt idx="1259">
                  <c:v>500</c:v>
                </c:pt>
                <c:pt idx="1260">
                  <c:v>903</c:v>
                </c:pt>
                <c:pt idx="1261">
                  <c:v>453</c:v>
                </c:pt>
                <c:pt idx="1262">
                  <c:v>706</c:v>
                </c:pt>
                <c:pt idx="1263">
                  <c:v>978</c:v>
                </c:pt>
                <c:pt idx="1264">
                  <c:v>1263</c:v>
                </c:pt>
                <c:pt idx="1265">
                  <c:v>1496</c:v>
                </c:pt>
                <c:pt idx="1266">
                  <c:v>612</c:v>
                </c:pt>
                <c:pt idx="1267">
                  <c:v>1103</c:v>
                </c:pt>
                <c:pt idx="1268">
                  <c:v>903</c:v>
                </c:pt>
                <c:pt idx="1269">
                  <c:v>1577</c:v>
                </c:pt>
                <c:pt idx="1270">
                  <c:v>828</c:v>
                </c:pt>
                <c:pt idx="1271">
                  <c:v>1016</c:v>
                </c:pt>
                <c:pt idx="1272">
                  <c:v>235</c:v>
                </c:pt>
                <c:pt idx="1273">
                  <c:v>1158</c:v>
                </c:pt>
                <c:pt idx="1274">
                  <c:v>1397</c:v>
                </c:pt>
                <c:pt idx="1275">
                  <c:v>745</c:v>
                </c:pt>
                <c:pt idx="1276">
                  <c:v>1016</c:v>
                </c:pt>
                <c:pt idx="1277">
                  <c:v>886</c:v>
                </c:pt>
                <c:pt idx="1278">
                  <c:v>981</c:v>
                </c:pt>
                <c:pt idx="1279">
                  <c:v>404</c:v>
                </c:pt>
                <c:pt idx="1280">
                  <c:v>640</c:v>
                </c:pt>
                <c:pt idx="1281">
                  <c:v>500</c:v>
                </c:pt>
                <c:pt idx="1282">
                  <c:v>301</c:v>
                </c:pt>
                <c:pt idx="1283">
                  <c:v>612</c:v>
                </c:pt>
                <c:pt idx="1284">
                  <c:v>981</c:v>
                </c:pt>
                <c:pt idx="1285">
                  <c:v>603</c:v>
                </c:pt>
                <c:pt idx="1286">
                  <c:v>791</c:v>
                </c:pt>
                <c:pt idx="1287">
                  <c:v>745</c:v>
                </c:pt>
                <c:pt idx="1288">
                  <c:v>1155</c:v>
                </c:pt>
                <c:pt idx="1289">
                  <c:v>891</c:v>
                </c:pt>
                <c:pt idx="1290">
                  <c:v>981</c:v>
                </c:pt>
                <c:pt idx="1291">
                  <c:v>1158</c:v>
                </c:pt>
                <c:pt idx="1292">
                  <c:v>805</c:v>
                </c:pt>
                <c:pt idx="1293">
                  <c:v>500</c:v>
                </c:pt>
                <c:pt idx="1294">
                  <c:v>640</c:v>
                </c:pt>
                <c:pt idx="1295">
                  <c:v>883</c:v>
                </c:pt>
                <c:pt idx="1296">
                  <c:v>508</c:v>
                </c:pt>
                <c:pt idx="1297">
                  <c:v>1263</c:v>
                </c:pt>
                <c:pt idx="1298">
                  <c:v>1057</c:v>
                </c:pt>
                <c:pt idx="1299">
                  <c:v>328</c:v>
                </c:pt>
                <c:pt idx="1300">
                  <c:v>1577</c:v>
                </c:pt>
                <c:pt idx="1301">
                  <c:v>806</c:v>
                </c:pt>
                <c:pt idx="1302">
                  <c:v>548</c:v>
                </c:pt>
                <c:pt idx="1303">
                  <c:v>1103</c:v>
                </c:pt>
                <c:pt idx="1304">
                  <c:v>539</c:v>
                </c:pt>
                <c:pt idx="1305">
                  <c:v>601</c:v>
                </c:pt>
                <c:pt idx="1306">
                  <c:v>1496</c:v>
                </c:pt>
                <c:pt idx="1307">
                  <c:v>806</c:v>
                </c:pt>
                <c:pt idx="1308">
                  <c:v>891</c:v>
                </c:pt>
                <c:pt idx="1309">
                  <c:v>697</c:v>
                </c:pt>
                <c:pt idx="1310">
                  <c:v>1083</c:v>
                </c:pt>
                <c:pt idx="1311">
                  <c:v>714</c:v>
                </c:pt>
                <c:pt idx="1312">
                  <c:v>1397</c:v>
                </c:pt>
                <c:pt idx="1313">
                  <c:v>981</c:v>
                </c:pt>
                <c:pt idx="1314">
                  <c:v>445</c:v>
                </c:pt>
                <c:pt idx="1315">
                  <c:v>714</c:v>
                </c:pt>
                <c:pt idx="1316">
                  <c:v>580</c:v>
                </c:pt>
                <c:pt idx="1317">
                  <c:v>1103</c:v>
                </c:pt>
                <c:pt idx="1318">
                  <c:v>1263</c:v>
                </c:pt>
                <c:pt idx="1319">
                  <c:v>1263</c:v>
                </c:pt>
                <c:pt idx="1320">
                  <c:v>1496</c:v>
                </c:pt>
                <c:pt idx="1321">
                  <c:v>981</c:v>
                </c:pt>
                <c:pt idx="1322">
                  <c:v>404</c:v>
                </c:pt>
                <c:pt idx="1323">
                  <c:v>508</c:v>
                </c:pt>
                <c:pt idx="1324">
                  <c:v>1496</c:v>
                </c:pt>
                <c:pt idx="1325">
                  <c:v>753</c:v>
                </c:pt>
                <c:pt idx="1326">
                  <c:v>612</c:v>
                </c:pt>
                <c:pt idx="1327">
                  <c:v>235</c:v>
                </c:pt>
                <c:pt idx="1328">
                  <c:v>293</c:v>
                </c:pt>
                <c:pt idx="1329">
                  <c:v>828</c:v>
                </c:pt>
                <c:pt idx="1330">
                  <c:v>714</c:v>
                </c:pt>
                <c:pt idx="1331">
                  <c:v>508</c:v>
                </c:pt>
                <c:pt idx="1332">
                  <c:v>297</c:v>
                </c:pt>
                <c:pt idx="1333">
                  <c:v>1103</c:v>
                </c:pt>
                <c:pt idx="1334">
                  <c:v>485</c:v>
                </c:pt>
                <c:pt idx="1335">
                  <c:v>1263</c:v>
                </c:pt>
                <c:pt idx="1336">
                  <c:v>434</c:v>
                </c:pt>
                <c:pt idx="1337">
                  <c:v>714</c:v>
                </c:pt>
                <c:pt idx="1338">
                  <c:v>539</c:v>
                </c:pt>
                <c:pt idx="1339">
                  <c:v>805</c:v>
                </c:pt>
                <c:pt idx="1340">
                  <c:v>799</c:v>
                </c:pt>
                <c:pt idx="1341">
                  <c:v>714</c:v>
                </c:pt>
                <c:pt idx="1342">
                  <c:v>506</c:v>
                </c:pt>
                <c:pt idx="1343">
                  <c:v>1496</c:v>
                </c:pt>
                <c:pt idx="1344">
                  <c:v>1083</c:v>
                </c:pt>
                <c:pt idx="1345">
                  <c:v>740</c:v>
                </c:pt>
                <c:pt idx="1346">
                  <c:v>753</c:v>
                </c:pt>
                <c:pt idx="1347">
                  <c:v>500</c:v>
                </c:pt>
                <c:pt idx="1348">
                  <c:v>817</c:v>
                </c:pt>
                <c:pt idx="1349">
                  <c:v>297</c:v>
                </c:pt>
                <c:pt idx="1350">
                  <c:v>318</c:v>
                </c:pt>
                <c:pt idx="1351">
                  <c:v>365</c:v>
                </c:pt>
                <c:pt idx="1352">
                  <c:v>580</c:v>
                </c:pt>
                <c:pt idx="1353">
                  <c:v>318</c:v>
                </c:pt>
                <c:pt idx="1354">
                  <c:v>1155</c:v>
                </c:pt>
                <c:pt idx="1355">
                  <c:v>793</c:v>
                </c:pt>
                <c:pt idx="1356">
                  <c:v>485</c:v>
                </c:pt>
                <c:pt idx="1357">
                  <c:v>886</c:v>
                </c:pt>
                <c:pt idx="1358">
                  <c:v>1263</c:v>
                </c:pt>
                <c:pt idx="1359">
                  <c:v>1016</c:v>
                </c:pt>
                <c:pt idx="1360">
                  <c:v>348</c:v>
                </c:pt>
                <c:pt idx="1361">
                  <c:v>1125</c:v>
                </c:pt>
                <c:pt idx="1362">
                  <c:v>328</c:v>
                </c:pt>
                <c:pt idx="1363">
                  <c:v>793</c:v>
                </c:pt>
                <c:pt idx="1364">
                  <c:v>745</c:v>
                </c:pt>
                <c:pt idx="1365">
                  <c:v>1057</c:v>
                </c:pt>
                <c:pt idx="1366">
                  <c:v>763</c:v>
                </c:pt>
                <c:pt idx="1367">
                  <c:v>799</c:v>
                </c:pt>
                <c:pt idx="1368">
                  <c:v>697</c:v>
                </c:pt>
                <c:pt idx="1369">
                  <c:v>348</c:v>
                </c:pt>
                <c:pt idx="1370">
                  <c:v>1397</c:v>
                </c:pt>
                <c:pt idx="1371">
                  <c:v>1577</c:v>
                </c:pt>
                <c:pt idx="1372">
                  <c:v>1057</c:v>
                </c:pt>
                <c:pt idx="1373">
                  <c:v>981</c:v>
                </c:pt>
                <c:pt idx="1374">
                  <c:v>500</c:v>
                </c:pt>
                <c:pt idx="1375">
                  <c:v>603</c:v>
                </c:pt>
                <c:pt idx="1376">
                  <c:v>1083</c:v>
                </c:pt>
                <c:pt idx="1377">
                  <c:v>706</c:v>
                </c:pt>
                <c:pt idx="1378">
                  <c:v>1057</c:v>
                </c:pt>
                <c:pt idx="1379">
                  <c:v>746</c:v>
                </c:pt>
                <c:pt idx="1380">
                  <c:v>1496</c:v>
                </c:pt>
                <c:pt idx="1381">
                  <c:v>978</c:v>
                </c:pt>
                <c:pt idx="1382">
                  <c:v>1397</c:v>
                </c:pt>
                <c:pt idx="1383">
                  <c:v>1155</c:v>
                </c:pt>
                <c:pt idx="1384">
                  <c:v>1397</c:v>
                </c:pt>
                <c:pt idx="1385">
                  <c:v>239</c:v>
                </c:pt>
                <c:pt idx="1386">
                  <c:v>742</c:v>
                </c:pt>
                <c:pt idx="1387">
                  <c:v>184</c:v>
                </c:pt>
                <c:pt idx="1388">
                  <c:v>1397</c:v>
                </c:pt>
                <c:pt idx="1389">
                  <c:v>697</c:v>
                </c:pt>
                <c:pt idx="1390">
                  <c:v>508</c:v>
                </c:pt>
                <c:pt idx="1391">
                  <c:v>886</c:v>
                </c:pt>
                <c:pt idx="1392">
                  <c:v>697</c:v>
                </c:pt>
                <c:pt idx="1393">
                  <c:v>981</c:v>
                </c:pt>
                <c:pt idx="1394">
                  <c:v>1158</c:v>
                </c:pt>
                <c:pt idx="1395">
                  <c:v>1083</c:v>
                </c:pt>
                <c:pt idx="1396">
                  <c:v>817</c:v>
                </c:pt>
                <c:pt idx="1397">
                  <c:v>791</c:v>
                </c:pt>
                <c:pt idx="1398">
                  <c:v>755</c:v>
                </c:pt>
                <c:pt idx="1399">
                  <c:v>1263</c:v>
                </c:pt>
                <c:pt idx="1400">
                  <c:v>297</c:v>
                </c:pt>
                <c:pt idx="1401">
                  <c:v>1397</c:v>
                </c:pt>
                <c:pt idx="1402">
                  <c:v>1397</c:v>
                </c:pt>
                <c:pt idx="1403">
                  <c:v>623</c:v>
                </c:pt>
                <c:pt idx="1404">
                  <c:v>805</c:v>
                </c:pt>
                <c:pt idx="1405">
                  <c:v>793</c:v>
                </c:pt>
                <c:pt idx="1406">
                  <c:v>806</c:v>
                </c:pt>
                <c:pt idx="1407">
                  <c:v>742</c:v>
                </c:pt>
                <c:pt idx="1408">
                  <c:v>1155</c:v>
                </c:pt>
                <c:pt idx="1409">
                  <c:v>372</c:v>
                </c:pt>
                <c:pt idx="1410">
                  <c:v>612</c:v>
                </c:pt>
                <c:pt idx="1411">
                  <c:v>1155</c:v>
                </c:pt>
                <c:pt idx="1412">
                  <c:v>1057</c:v>
                </c:pt>
                <c:pt idx="1413">
                  <c:v>746</c:v>
                </c:pt>
                <c:pt idx="1414">
                  <c:v>723</c:v>
                </c:pt>
                <c:pt idx="1415">
                  <c:v>1155</c:v>
                </c:pt>
                <c:pt idx="1416">
                  <c:v>539</c:v>
                </c:pt>
                <c:pt idx="1417">
                  <c:v>883</c:v>
                </c:pt>
                <c:pt idx="1418">
                  <c:v>445</c:v>
                </c:pt>
                <c:pt idx="1419">
                  <c:v>799</c:v>
                </c:pt>
                <c:pt idx="1420">
                  <c:v>763</c:v>
                </c:pt>
                <c:pt idx="1421">
                  <c:v>1263</c:v>
                </c:pt>
                <c:pt idx="1422">
                  <c:v>746</c:v>
                </c:pt>
                <c:pt idx="1423">
                  <c:v>981</c:v>
                </c:pt>
                <c:pt idx="1424">
                  <c:v>1057</c:v>
                </c:pt>
                <c:pt idx="1425">
                  <c:v>755</c:v>
                </c:pt>
                <c:pt idx="1426">
                  <c:v>799</c:v>
                </c:pt>
                <c:pt idx="1427">
                  <c:v>981</c:v>
                </c:pt>
                <c:pt idx="1428">
                  <c:v>500</c:v>
                </c:pt>
                <c:pt idx="1429">
                  <c:v>404</c:v>
                </c:pt>
                <c:pt idx="1430">
                  <c:v>755</c:v>
                </c:pt>
                <c:pt idx="1431">
                  <c:v>1158</c:v>
                </c:pt>
                <c:pt idx="1432">
                  <c:v>978</c:v>
                </c:pt>
                <c:pt idx="1433">
                  <c:v>753</c:v>
                </c:pt>
                <c:pt idx="1434">
                  <c:v>601</c:v>
                </c:pt>
                <c:pt idx="1435">
                  <c:v>740</c:v>
                </c:pt>
                <c:pt idx="1436">
                  <c:v>714</c:v>
                </c:pt>
                <c:pt idx="1437">
                  <c:v>706</c:v>
                </c:pt>
                <c:pt idx="1438">
                  <c:v>1083</c:v>
                </c:pt>
                <c:pt idx="1439">
                  <c:v>806</c:v>
                </c:pt>
                <c:pt idx="1440">
                  <c:v>891</c:v>
                </c:pt>
                <c:pt idx="1441">
                  <c:v>1125</c:v>
                </c:pt>
                <c:pt idx="1442">
                  <c:v>1496</c:v>
                </c:pt>
                <c:pt idx="1443">
                  <c:v>706</c:v>
                </c:pt>
                <c:pt idx="1444">
                  <c:v>886</c:v>
                </c:pt>
                <c:pt idx="1445">
                  <c:v>755</c:v>
                </c:pt>
                <c:pt idx="1446">
                  <c:v>978</c:v>
                </c:pt>
                <c:pt idx="1447">
                  <c:v>746</c:v>
                </c:pt>
                <c:pt idx="1448">
                  <c:v>612</c:v>
                </c:pt>
                <c:pt idx="1449">
                  <c:v>886</c:v>
                </c:pt>
                <c:pt idx="1450">
                  <c:v>903</c:v>
                </c:pt>
                <c:pt idx="1451">
                  <c:v>1083</c:v>
                </c:pt>
                <c:pt idx="1452">
                  <c:v>723</c:v>
                </c:pt>
                <c:pt idx="1453">
                  <c:v>318</c:v>
                </c:pt>
                <c:pt idx="1454">
                  <c:v>1496</c:v>
                </c:pt>
                <c:pt idx="1455">
                  <c:v>742</c:v>
                </c:pt>
                <c:pt idx="1456">
                  <c:v>640</c:v>
                </c:pt>
                <c:pt idx="1457">
                  <c:v>520</c:v>
                </c:pt>
                <c:pt idx="1458">
                  <c:v>506</c:v>
                </c:pt>
                <c:pt idx="1459">
                  <c:v>623</c:v>
                </c:pt>
                <c:pt idx="1460">
                  <c:v>1057</c:v>
                </c:pt>
                <c:pt idx="1461">
                  <c:v>745</c:v>
                </c:pt>
                <c:pt idx="1462">
                  <c:v>297</c:v>
                </c:pt>
                <c:pt idx="1463">
                  <c:v>1103</c:v>
                </c:pt>
                <c:pt idx="1464">
                  <c:v>1263</c:v>
                </c:pt>
                <c:pt idx="1465">
                  <c:v>981</c:v>
                </c:pt>
                <c:pt idx="1466">
                  <c:v>500</c:v>
                </c:pt>
                <c:pt idx="1467">
                  <c:v>891</c:v>
                </c:pt>
                <c:pt idx="1468">
                  <c:v>318</c:v>
                </c:pt>
                <c:pt idx="1469">
                  <c:v>817</c:v>
                </c:pt>
                <c:pt idx="1470">
                  <c:v>723</c:v>
                </c:pt>
                <c:pt idx="1471">
                  <c:v>580</c:v>
                </c:pt>
                <c:pt idx="1472">
                  <c:v>1103</c:v>
                </c:pt>
                <c:pt idx="1473">
                  <c:v>1397</c:v>
                </c:pt>
                <c:pt idx="1474">
                  <c:v>806</c:v>
                </c:pt>
                <c:pt idx="1475">
                  <c:v>791</c:v>
                </c:pt>
                <c:pt idx="1476">
                  <c:v>1057</c:v>
                </c:pt>
                <c:pt idx="1477">
                  <c:v>548</c:v>
                </c:pt>
                <c:pt idx="1478">
                  <c:v>981</c:v>
                </c:pt>
                <c:pt idx="1479">
                  <c:v>580</c:v>
                </c:pt>
                <c:pt idx="1480">
                  <c:v>138</c:v>
                </c:pt>
                <c:pt idx="1481">
                  <c:v>603</c:v>
                </c:pt>
                <c:pt idx="1482">
                  <c:v>755</c:v>
                </c:pt>
                <c:pt idx="1483">
                  <c:v>623</c:v>
                </c:pt>
                <c:pt idx="1484">
                  <c:v>1083</c:v>
                </c:pt>
                <c:pt idx="1485">
                  <c:v>753</c:v>
                </c:pt>
                <c:pt idx="1486">
                  <c:v>623</c:v>
                </c:pt>
                <c:pt idx="1487">
                  <c:v>1103</c:v>
                </c:pt>
                <c:pt idx="1488">
                  <c:v>1083</c:v>
                </c:pt>
                <c:pt idx="1489">
                  <c:v>297</c:v>
                </c:pt>
                <c:pt idx="1490">
                  <c:v>981</c:v>
                </c:pt>
                <c:pt idx="1491">
                  <c:v>580</c:v>
                </c:pt>
                <c:pt idx="1492">
                  <c:v>1155</c:v>
                </c:pt>
                <c:pt idx="1493">
                  <c:v>1263</c:v>
                </c:pt>
                <c:pt idx="1494">
                  <c:v>883</c:v>
                </c:pt>
                <c:pt idx="1495">
                  <c:v>886</c:v>
                </c:pt>
                <c:pt idx="1496">
                  <c:v>1083</c:v>
                </c:pt>
                <c:pt idx="1497">
                  <c:v>817</c:v>
                </c:pt>
                <c:pt idx="1498">
                  <c:v>706</c:v>
                </c:pt>
                <c:pt idx="1499">
                  <c:v>434</c:v>
                </c:pt>
                <c:pt idx="1500">
                  <c:v>1496</c:v>
                </c:pt>
                <c:pt idx="1501">
                  <c:v>791</c:v>
                </c:pt>
                <c:pt idx="1502">
                  <c:v>981</c:v>
                </c:pt>
                <c:pt idx="1503">
                  <c:v>817</c:v>
                </c:pt>
                <c:pt idx="1504">
                  <c:v>753</c:v>
                </c:pt>
                <c:pt idx="1505">
                  <c:v>722</c:v>
                </c:pt>
                <c:pt idx="1506">
                  <c:v>1397</c:v>
                </c:pt>
                <c:pt idx="1507">
                  <c:v>434</c:v>
                </c:pt>
                <c:pt idx="1508">
                  <c:v>742</c:v>
                </c:pt>
                <c:pt idx="1509">
                  <c:v>793</c:v>
                </c:pt>
                <c:pt idx="1510">
                  <c:v>313</c:v>
                </c:pt>
                <c:pt idx="1511">
                  <c:v>623</c:v>
                </c:pt>
                <c:pt idx="1512">
                  <c:v>1057</c:v>
                </c:pt>
                <c:pt idx="1513">
                  <c:v>372</c:v>
                </c:pt>
                <c:pt idx="1514">
                  <c:v>891</c:v>
                </c:pt>
                <c:pt idx="1515">
                  <c:v>1577</c:v>
                </c:pt>
                <c:pt idx="1516">
                  <c:v>301</c:v>
                </c:pt>
                <c:pt idx="1517">
                  <c:v>793</c:v>
                </c:pt>
                <c:pt idx="1518">
                  <c:v>1577</c:v>
                </c:pt>
                <c:pt idx="1519">
                  <c:v>799</c:v>
                </c:pt>
                <c:pt idx="1520">
                  <c:v>723</c:v>
                </c:pt>
                <c:pt idx="1521">
                  <c:v>883</c:v>
                </c:pt>
                <c:pt idx="1522">
                  <c:v>623</c:v>
                </c:pt>
                <c:pt idx="1523">
                  <c:v>580</c:v>
                </c:pt>
                <c:pt idx="1524">
                  <c:v>891</c:v>
                </c:pt>
                <c:pt idx="1525">
                  <c:v>318</c:v>
                </c:pt>
                <c:pt idx="1526">
                  <c:v>601</c:v>
                </c:pt>
                <c:pt idx="1527">
                  <c:v>740</c:v>
                </c:pt>
                <c:pt idx="1528">
                  <c:v>763</c:v>
                </c:pt>
                <c:pt idx="1529">
                  <c:v>1397</c:v>
                </c:pt>
                <c:pt idx="1530">
                  <c:v>722</c:v>
                </c:pt>
                <c:pt idx="1531">
                  <c:v>746</c:v>
                </c:pt>
                <c:pt idx="1532">
                  <c:v>612</c:v>
                </c:pt>
                <c:pt idx="1533">
                  <c:v>1496</c:v>
                </c:pt>
                <c:pt idx="1534">
                  <c:v>791</c:v>
                </c:pt>
                <c:pt idx="1535">
                  <c:v>348</c:v>
                </c:pt>
                <c:pt idx="1536">
                  <c:v>883</c:v>
                </c:pt>
                <c:pt idx="1537">
                  <c:v>434</c:v>
                </c:pt>
                <c:pt idx="1538">
                  <c:v>1577</c:v>
                </c:pt>
                <c:pt idx="1539">
                  <c:v>740</c:v>
                </c:pt>
                <c:pt idx="1540">
                  <c:v>891</c:v>
                </c:pt>
                <c:pt idx="1541">
                  <c:v>1103</c:v>
                </c:pt>
                <c:pt idx="1542">
                  <c:v>485</c:v>
                </c:pt>
                <c:pt idx="1543">
                  <c:v>981</c:v>
                </c:pt>
                <c:pt idx="1544">
                  <c:v>828</c:v>
                </c:pt>
                <c:pt idx="1545">
                  <c:v>539</c:v>
                </c:pt>
                <c:pt idx="1546">
                  <c:v>805</c:v>
                </c:pt>
                <c:pt idx="1547">
                  <c:v>534</c:v>
                </c:pt>
                <c:pt idx="1548">
                  <c:v>806</c:v>
                </c:pt>
                <c:pt idx="1549">
                  <c:v>318</c:v>
                </c:pt>
                <c:pt idx="1550">
                  <c:v>793</c:v>
                </c:pt>
                <c:pt idx="1551">
                  <c:v>742</c:v>
                </c:pt>
                <c:pt idx="1552">
                  <c:v>1263</c:v>
                </c:pt>
                <c:pt idx="1553">
                  <c:v>1496</c:v>
                </c:pt>
                <c:pt idx="1554">
                  <c:v>791</c:v>
                </c:pt>
                <c:pt idx="1555">
                  <c:v>706</c:v>
                </c:pt>
                <c:pt idx="1556">
                  <c:v>580</c:v>
                </c:pt>
                <c:pt idx="1557">
                  <c:v>799</c:v>
                </c:pt>
                <c:pt idx="1558">
                  <c:v>817</c:v>
                </c:pt>
                <c:pt idx="1559">
                  <c:v>886</c:v>
                </c:pt>
                <c:pt idx="1560">
                  <c:v>348</c:v>
                </c:pt>
                <c:pt idx="1561">
                  <c:v>580</c:v>
                </c:pt>
                <c:pt idx="1562">
                  <c:v>883</c:v>
                </c:pt>
                <c:pt idx="1563">
                  <c:v>697</c:v>
                </c:pt>
                <c:pt idx="1564">
                  <c:v>534</c:v>
                </c:pt>
                <c:pt idx="1565">
                  <c:v>740</c:v>
                </c:pt>
                <c:pt idx="1566">
                  <c:v>453</c:v>
                </c:pt>
                <c:pt idx="1567">
                  <c:v>817</c:v>
                </c:pt>
                <c:pt idx="1568">
                  <c:v>297</c:v>
                </c:pt>
                <c:pt idx="1569">
                  <c:v>828</c:v>
                </c:pt>
                <c:pt idx="1570">
                  <c:v>723</c:v>
                </c:pt>
                <c:pt idx="1571">
                  <c:v>125</c:v>
                </c:pt>
                <c:pt idx="1572">
                  <c:v>508</c:v>
                </c:pt>
                <c:pt idx="1573">
                  <c:v>1577</c:v>
                </c:pt>
                <c:pt idx="1574">
                  <c:v>1057</c:v>
                </c:pt>
                <c:pt idx="1575">
                  <c:v>298</c:v>
                </c:pt>
                <c:pt idx="1576">
                  <c:v>95</c:v>
                </c:pt>
                <c:pt idx="1577">
                  <c:v>328</c:v>
                </c:pt>
                <c:pt idx="1578">
                  <c:v>753</c:v>
                </c:pt>
                <c:pt idx="1579">
                  <c:v>318</c:v>
                </c:pt>
                <c:pt idx="1580">
                  <c:v>755</c:v>
                </c:pt>
                <c:pt idx="1581">
                  <c:v>817</c:v>
                </c:pt>
                <c:pt idx="1582">
                  <c:v>1057</c:v>
                </c:pt>
                <c:pt idx="1583">
                  <c:v>318</c:v>
                </c:pt>
                <c:pt idx="1584">
                  <c:v>434</c:v>
                </c:pt>
                <c:pt idx="1585">
                  <c:v>1496</c:v>
                </c:pt>
                <c:pt idx="1586">
                  <c:v>1057</c:v>
                </c:pt>
                <c:pt idx="1587">
                  <c:v>978</c:v>
                </c:pt>
                <c:pt idx="1588">
                  <c:v>1083</c:v>
                </c:pt>
                <c:pt idx="1589">
                  <c:v>539</c:v>
                </c:pt>
                <c:pt idx="1590">
                  <c:v>742</c:v>
                </c:pt>
                <c:pt idx="1591">
                  <c:v>891</c:v>
                </c:pt>
                <c:pt idx="1592">
                  <c:v>1158</c:v>
                </c:pt>
                <c:pt idx="1593">
                  <c:v>1397</c:v>
                </c:pt>
                <c:pt idx="1594">
                  <c:v>1263</c:v>
                </c:pt>
                <c:pt idx="1595">
                  <c:v>745</c:v>
                </c:pt>
                <c:pt idx="1596">
                  <c:v>1057</c:v>
                </c:pt>
                <c:pt idx="1597">
                  <c:v>697</c:v>
                </c:pt>
                <c:pt idx="1598">
                  <c:v>328</c:v>
                </c:pt>
                <c:pt idx="1599">
                  <c:v>753</c:v>
                </c:pt>
                <c:pt idx="1600">
                  <c:v>746</c:v>
                </c:pt>
                <c:pt idx="1601">
                  <c:v>763</c:v>
                </c:pt>
                <c:pt idx="1602">
                  <c:v>365</c:v>
                </c:pt>
                <c:pt idx="1603">
                  <c:v>817</c:v>
                </c:pt>
                <c:pt idx="1604">
                  <c:v>1125</c:v>
                </c:pt>
                <c:pt idx="1605">
                  <c:v>755</c:v>
                </c:pt>
                <c:pt idx="1606">
                  <c:v>740</c:v>
                </c:pt>
                <c:pt idx="1607">
                  <c:v>886</c:v>
                </c:pt>
                <c:pt idx="1608">
                  <c:v>981</c:v>
                </c:pt>
                <c:pt idx="1609">
                  <c:v>978</c:v>
                </c:pt>
                <c:pt idx="1610">
                  <c:v>539</c:v>
                </c:pt>
                <c:pt idx="1611">
                  <c:v>1016</c:v>
                </c:pt>
                <c:pt idx="1612">
                  <c:v>755</c:v>
                </c:pt>
                <c:pt idx="1613">
                  <c:v>1083</c:v>
                </c:pt>
                <c:pt idx="1614">
                  <c:v>706</c:v>
                </c:pt>
                <c:pt idx="1615">
                  <c:v>500</c:v>
                </c:pt>
                <c:pt idx="1616">
                  <c:v>828</c:v>
                </c:pt>
                <c:pt idx="1617">
                  <c:v>534</c:v>
                </c:pt>
                <c:pt idx="1618">
                  <c:v>883</c:v>
                </c:pt>
                <c:pt idx="1619">
                  <c:v>184</c:v>
                </c:pt>
                <c:pt idx="1620">
                  <c:v>623</c:v>
                </c:pt>
                <c:pt idx="1621">
                  <c:v>793</c:v>
                </c:pt>
                <c:pt idx="1622">
                  <c:v>1057</c:v>
                </c:pt>
                <c:pt idx="1623">
                  <c:v>1125</c:v>
                </c:pt>
                <c:pt idx="1624">
                  <c:v>612</c:v>
                </c:pt>
                <c:pt idx="1625">
                  <c:v>722</c:v>
                </c:pt>
                <c:pt idx="1626">
                  <c:v>753</c:v>
                </c:pt>
                <c:pt idx="1627">
                  <c:v>883</c:v>
                </c:pt>
                <c:pt idx="1628">
                  <c:v>520</c:v>
                </c:pt>
                <c:pt idx="1629">
                  <c:v>828</c:v>
                </c:pt>
                <c:pt idx="1630">
                  <c:v>706</c:v>
                </c:pt>
                <c:pt idx="1631">
                  <c:v>580</c:v>
                </c:pt>
                <c:pt idx="1632">
                  <c:v>799</c:v>
                </c:pt>
                <c:pt idx="1633">
                  <c:v>883</c:v>
                </c:pt>
                <c:pt idx="1634">
                  <c:v>886</c:v>
                </c:pt>
                <c:pt idx="1635">
                  <c:v>301</c:v>
                </c:pt>
                <c:pt idx="1636">
                  <c:v>1158</c:v>
                </c:pt>
                <c:pt idx="1637">
                  <c:v>978</c:v>
                </c:pt>
                <c:pt idx="1638">
                  <c:v>903</c:v>
                </c:pt>
                <c:pt idx="1639">
                  <c:v>1083</c:v>
                </c:pt>
                <c:pt idx="1640">
                  <c:v>740</c:v>
                </c:pt>
                <c:pt idx="1641">
                  <c:v>745</c:v>
                </c:pt>
                <c:pt idx="1642">
                  <c:v>1016</c:v>
                </c:pt>
                <c:pt idx="1643">
                  <c:v>640</c:v>
                </c:pt>
                <c:pt idx="1644">
                  <c:v>742</c:v>
                </c:pt>
                <c:pt idx="1645">
                  <c:v>723</c:v>
                </c:pt>
                <c:pt idx="1646">
                  <c:v>485</c:v>
                </c:pt>
                <c:pt idx="1647">
                  <c:v>520</c:v>
                </c:pt>
                <c:pt idx="1648">
                  <c:v>548</c:v>
                </c:pt>
                <c:pt idx="1649">
                  <c:v>740</c:v>
                </c:pt>
                <c:pt idx="1650">
                  <c:v>1158</c:v>
                </c:pt>
                <c:pt idx="1651">
                  <c:v>539</c:v>
                </c:pt>
                <c:pt idx="1652">
                  <c:v>313</c:v>
                </c:pt>
                <c:pt idx="1653">
                  <c:v>1103</c:v>
                </c:pt>
                <c:pt idx="1654">
                  <c:v>745</c:v>
                </c:pt>
                <c:pt idx="1655">
                  <c:v>981</c:v>
                </c:pt>
                <c:pt idx="1656">
                  <c:v>580</c:v>
                </c:pt>
                <c:pt idx="1657">
                  <c:v>603</c:v>
                </c:pt>
                <c:pt idx="1658">
                  <c:v>817</c:v>
                </c:pt>
                <c:pt idx="1659">
                  <c:v>293</c:v>
                </c:pt>
                <c:pt idx="1660">
                  <c:v>697</c:v>
                </c:pt>
                <c:pt idx="1661">
                  <c:v>520</c:v>
                </c:pt>
                <c:pt idx="1662">
                  <c:v>755</c:v>
                </c:pt>
                <c:pt idx="1663">
                  <c:v>1125</c:v>
                </c:pt>
                <c:pt idx="1664">
                  <c:v>1016</c:v>
                </c:pt>
                <c:pt idx="1665">
                  <c:v>1263</c:v>
                </c:pt>
                <c:pt idx="1666">
                  <c:v>745</c:v>
                </c:pt>
                <c:pt idx="1667">
                  <c:v>1057</c:v>
                </c:pt>
                <c:pt idx="1668">
                  <c:v>1125</c:v>
                </c:pt>
                <c:pt idx="1669">
                  <c:v>817</c:v>
                </c:pt>
                <c:pt idx="1670">
                  <c:v>791</c:v>
                </c:pt>
                <c:pt idx="1671">
                  <c:v>742</c:v>
                </c:pt>
                <c:pt idx="1672">
                  <c:v>1397</c:v>
                </c:pt>
                <c:pt idx="1673">
                  <c:v>791</c:v>
                </c:pt>
                <c:pt idx="1674">
                  <c:v>318</c:v>
                </c:pt>
                <c:pt idx="1675">
                  <c:v>1057</c:v>
                </c:pt>
                <c:pt idx="1676">
                  <c:v>799</c:v>
                </c:pt>
                <c:pt idx="1677">
                  <c:v>706</c:v>
                </c:pt>
                <c:pt idx="1678">
                  <c:v>623</c:v>
                </c:pt>
                <c:pt idx="1679">
                  <c:v>978</c:v>
                </c:pt>
                <c:pt idx="1680">
                  <c:v>506</c:v>
                </c:pt>
                <c:pt idx="1681">
                  <c:v>981</c:v>
                </c:pt>
                <c:pt idx="1682">
                  <c:v>612</c:v>
                </c:pt>
                <c:pt idx="1683">
                  <c:v>1496</c:v>
                </c:pt>
                <c:pt idx="1684">
                  <c:v>372</c:v>
                </c:pt>
                <c:pt idx="1685">
                  <c:v>1125</c:v>
                </c:pt>
                <c:pt idx="1686">
                  <c:v>746</c:v>
                </c:pt>
                <c:pt idx="1687">
                  <c:v>612</c:v>
                </c:pt>
                <c:pt idx="1688">
                  <c:v>805</c:v>
                </c:pt>
                <c:pt idx="1689">
                  <c:v>891</c:v>
                </c:pt>
                <c:pt idx="1690">
                  <c:v>714</c:v>
                </c:pt>
                <c:pt idx="1691">
                  <c:v>1155</c:v>
                </c:pt>
                <c:pt idx="1692">
                  <c:v>1125</c:v>
                </c:pt>
                <c:pt idx="1693">
                  <c:v>793</c:v>
                </c:pt>
                <c:pt idx="1694">
                  <c:v>1103</c:v>
                </c:pt>
                <c:pt idx="1695">
                  <c:v>1577</c:v>
                </c:pt>
                <c:pt idx="1696">
                  <c:v>508</c:v>
                </c:pt>
                <c:pt idx="1697">
                  <c:v>1263</c:v>
                </c:pt>
                <c:pt idx="1698">
                  <c:v>746</c:v>
                </c:pt>
                <c:pt idx="1699">
                  <c:v>612</c:v>
                </c:pt>
                <c:pt idx="1700">
                  <c:v>891</c:v>
                </c:pt>
                <c:pt idx="1701">
                  <c:v>793</c:v>
                </c:pt>
                <c:pt idx="1702">
                  <c:v>817</c:v>
                </c:pt>
                <c:pt idx="1703">
                  <c:v>981</c:v>
                </c:pt>
                <c:pt idx="1704">
                  <c:v>1057</c:v>
                </c:pt>
                <c:pt idx="1705">
                  <c:v>903</c:v>
                </c:pt>
                <c:pt idx="1706">
                  <c:v>1083</c:v>
                </c:pt>
                <c:pt idx="1707">
                  <c:v>891</c:v>
                </c:pt>
                <c:pt idx="1708">
                  <c:v>745</c:v>
                </c:pt>
                <c:pt idx="1709">
                  <c:v>799</c:v>
                </c:pt>
                <c:pt idx="1710">
                  <c:v>534</c:v>
                </c:pt>
                <c:pt idx="1711">
                  <c:v>1083</c:v>
                </c:pt>
                <c:pt idx="1712">
                  <c:v>828</c:v>
                </c:pt>
                <c:pt idx="1713">
                  <c:v>603</c:v>
                </c:pt>
                <c:pt idx="1714">
                  <c:v>1155</c:v>
                </c:pt>
                <c:pt idx="1715">
                  <c:v>763</c:v>
                </c:pt>
                <c:pt idx="1716">
                  <c:v>500</c:v>
                </c:pt>
                <c:pt idx="1717">
                  <c:v>763</c:v>
                </c:pt>
                <c:pt idx="1718">
                  <c:v>1158</c:v>
                </c:pt>
                <c:pt idx="1719">
                  <c:v>981</c:v>
                </c:pt>
                <c:pt idx="1720">
                  <c:v>723</c:v>
                </c:pt>
                <c:pt idx="1721">
                  <c:v>520</c:v>
                </c:pt>
                <c:pt idx="1722">
                  <c:v>603</c:v>
                </c:pt>
                <c:pt idx="1723">
                  <c:v>828</c:v>
                </c:pt>
                <c:pt idx="1724">
                  <c:v>978</c:v>
                </c:pt>
                <c:pt idx="1725">
                  <c:v>184</c:v>
                </c:pt>
                <c:pt idx="1726">
                  <c:v>706</c:v>
                </c:pt>
                <c:pt idx="1727">
                  <c:v>746</c:v>
                </c:pt>
                <c:pt idx="1728">
                  <c:v>453</c:v>
                </c:pt>
                <c:pt idx="1729">
                  <c:v>755</c:v>
                </c:pt>
                <c:pt idx="1730">
                  <c:v>534</c:v>
                </c:pt>
                <c:pt idx="1731">
                  <c:v>1057</c:v>
                </c:pt>
                <c:pt idx="1732">
                  <c:v>978</c:v>
                </c:pt>
                <c:pt idx="1733">
                  <c:v>755</c:v>
                </c:pt>
                <c:pt idx="1734">
                  <c:v>755</c:v>
                </c:pt>
                <c:pt idx="1735">
                  <c:v>1158</c:v>
                </c:pt>
                <c:pt idx="1736">
                  <c:v>297</c:v>
                </c:pt>
                <c:pt idx="1737">
                  <c:v>434</c:v>
                </c:pt>
                <c:pt idx="1738">
                  <c:v>612</c:v>
                </c:pt>
                <c:pt idx="1739">
                  <c:v>1577</c:v>
                </c:pt>
                <c:pt idx="1740">
                  <c:v>828</c:v>
                </c:pt>
                <c:pt idx="1741">
                  <c:v>1577</c:v>
                </c:pt>
                <c:pt idx="1742">
                  <c:v>1158</c:v>
                </c:pt>
                <c:pt idx="1743">
                  <c:v>318</c:v>
                </c:pt>
                <c:pt idx="1744">
                  <c:v>1103</c:v>
                </c:pt>
                <c:pt idx="1745">
                  <c:v>235</c:v>
                </c:pt>
                <c:pt idx="1746">
                  <c:v>883</c:v>
                </c:pt>
                <c:pt idx="1747">
                  <c:v>445</c:v>
                </c:pt>
                <c:pt idx="1748">
                  <c:v>978</c:v>
                </c:pt>
                <c:pt idx="1749">
                  <c:v>1125</c:v>
                </c:pt>
                <c:pt idx="1750">
                  <c:v>697</c:v>
                </c:pt>
                <c:pt idx="1751">
                  <c:v>580</c:v>
                </c:pt>
                <c:pt idx="1752">
                  <c:v>184</c:v>
                </c:pt>
                <c:pt idx="1753">
                  <c:v>742</c:v>
                </c:pt>
                <c:pt idx="1754">
                  <c:v>640</c:v>
                </c:pt>
                <c:pt idx="1755">
                  <c:v>1155</c:v>
                </c:pt>
                <c:pt idx="1756">
                  <c:v>805</c:v>
                </c:pt>
                <c:pt idx="1757">
                  <c:v>500</c:v>
                </c:pt>
                <c:pt idx="1758">
                  <c:v>706</c:v>
                </c:pt>
                <c:pt idx="1759">
                  <c:v>891</c:v>
                </c:pt>
                <c:pt idx="1760">
                  <c:v>723</c:v>
                </c:pt>
                <c:pt idx="1761">
                  <c:v>806</c:v>
                </c:pt>
                <c:pt idx="1762">
                  <c:v>313</c:v>
                </c:pt>
                <c:pt idx="1763">
                  <c:v>500</c:v>
                </c:pt>
                <c:pt idx="1764">
                  <c:v>981</c:v>
                </c:pt>
                <c:pt idx="1765">
                  <c:v>485</c:v>
                </c:pt>
                <c:pt idx="1766">
                  <c:v>981</c:v>
                </c:pt>
                <c:pt idx="1767">
                  <c:v>1016</c:v>
                </c:pt>
                <c:pt idx="1768">
                  <c:v>1155</c:v>
                </c:pt>
                <c:pt idx="1769">
                  <c:v>791</c:v>
                </c:pt>
                <c:pt idx="1770">
                  <c:v>1016</c:v>
                </c:pt>
                <c:pt idx="1771">
                  <c:v>365</c:v>
                </c:pt>
                <c:pt idx="1772">
                  <c:v>903</c:v>
                </c:pt>
                <c:pt idx="1773">
                  <c:v>534</c:v>
                </c:pt>
                <c:pt idx="1774">
                  <c:v>891</c:v>
                </c:pt>
                <c:pt idx="1775">
                  <c:v>434</c:v>
                </c:pt>
                <c:pt idx="1776">
                  <c:v>1158</c:v>
                </c:pt>
                <c:pt idx="1777">
                  <c:v>1083</c:v>
                </c:pt>
                <c:pt idx="1778">
                  <c:v>806</c:v>
                </c:pt>
                <c:pt idx="1779">
                  <c:v>1155</c:v>
                </c:pt>
                <c:pt idx="1780">
                  <c:v>722</c:v>
                </c:pt>
                <c:pt idx="1781">
                  <c:v>603</c:v>
                </c:pt>
                <c:pt idx="1782">
                  <c:v>301</c:v>
                </c:pt>
                <c:pt idx="1783">
                  <c:v>828</c:v>
                </c:pt>
                <c:pt idx="1784">
                  <c:v>539</c:v>
                </c:pt>
                <c:pt idx="1785">
                  <c:v>580</c:v>
                </c:pt>
                <c:pt idx="1786">
                  <c:v>805</c:v>
                </c:pt>
                <c:pt idx="1787">
                  <c:v>640</c:v>
                </c:pt>
                <c:pt idx="1788">
                  <c:v>506</c:v>
                </c:pt>
                <c:pt idx="1789">
                  <c:v>891</c:v>
                </c:pt>
                <c:pt idx="1790">
                  <c:v>580</c:v>
                </c:pt>
                <c:pt idx="1791">
                  <c:v>1577</c:v>
                </c:pt>
                <c:pt idx="1792">
                  <c:v>1057</c:v>
                </c:pt>
                <c:pt idx="1793">
                  <c:v>1057</c:v>
                </c:pt>
                <c:pt idx="1794">
                  <c:v>184</c:v>
                </c:pt>
                <c:pt idx="1795">
                  <c:v>763</c:v>
                </c:pt>
                <c:pt idx="1796">
                  <c:v>891</c:v>
                </c:pt>
                <c:pt idx="1797">
                  <c:v>1397</c:v>
                </c:pt>
                <c:pt idx="1798">
                  <c:v>1083</c:v>
                </c:pt>
                <c:pt idx="1799">
                  <c:v>799</c:v>
                </c:pt>
                <c:pt idx="1800">
                  <c:v>806</c:v>
                </c:pt>
                <c:pt idx="1801">
                  <c:v>520</c:v>
                </c:pt>
                <c:pt idx="1802">
                  <c:v>891</c:v>
                </c:pt>
                <c:pt idx="1803">
                  <c:v>348</c:v>
                </c:pt>
                <c:pt idx="1804">
                  <c:v>548</c:v>
                </c:pt>
                <c:pt idx="1805">
                  <c:v>706</c:v>
                </c:pt>
                <c:pt idx="1806">
                  <c:v>601</c:v>
                </c:pt>
                <c:pt idx="1807">
                  <c:v>1263</c:v>
                </c:pt>
                <c:pt idx="1808">
                  <c:v>891</c:v>
                </c:pt>
                <c:pt idx="1809">
                  <c:v>1397</c:v>
                </c:pt>
                <c:pt idx="1810">
                  <c:v>742</c:v>
                </c:pt>
                <c:pt idx="1811">
                  <c:v>1125</c:v>
                </c:pt>
                <c:pt idx="1812">
                  <c:v>791</c:v>
                </c:pt>
                <c:pt idx="1813">
                  <c:v>1496</c:v>
                </c:pt>
                <c:pt idx="1814">
                  <c:v>235</c:v>
                </c:pt>
                <c:pt idx="1815">
                  <c:v>886</c:v>
                </c:pt>
                <c:pt idx="1816">
                  <c:v>903</c:v>
                </c:pt>
                <c:pt idx="1817">
                  <c:v>301</c:v>
                </c:pt>
                <c:pt idx="1818">
                  <c:v>742</c:v>
                </c:pt>
                <c:pt idx="1819">
                  <c:v>978</c:v>
                </c:pt>
                <c:pt idx="1820">
                  <c:v>1083</c:v>
                </c:pt>
                <c:pt idx="1821">
                  <c:v>453</c:v>
                </c:pt>
                <c:pt idx="1822">
                  <c:v>755</c:v>
                </c:pt>
                <c:pt idx="1823">
                  <c:v>981</c:v>
                </c:pt>
                <c:pt idx="1824">
                  <c:v>1155</c:v>
                </c:pt>
                <c:pt idx="1825">
                  <c:v>301</c:v>
                </c:pt>
                <c:pt idx="1826">
                  <c:v>640</c:v>
                </c:pt>
                <c:pt idx="1827">
                  <c:v>313</c:v>
                </c:pt>
                <c:pt idx="1828">
                  <c:v>1397</c:v>
                </c:pt>
                <c:pt idx="1829">
                  <c:v>1158</c:v>
                </c:pt>
                <c:pt idx="1830">
                  <c:v>1397</c:v>
                </c:pt>
                <c:pt idx="1831">
                  <c:v>508</c:v>
                </c:pt>
                <c:pt idx="1832">
                  <c:v>1577</c:v>
                </c:pt>
                <c:pt idx="1833">
                  <c:v>1155</c:v>
                </c:pt>
                <c:pt idx="1834">
                  <c:v>1016</c:v>
                </c:pt>
                <c:pt idx="1835">
                  <c:v>485</c:v>
                </c:pt>
                <c:pt idx="1836">
                  <c:v>886</c:v>
                </c:pt>
                <c:pt idx="1837">
                  <c:v>612</c:v>
                </c:pt>
                <c:pt idx="1838">
                  <c:v>883</c:v>
                </c:pt>
                <c:pt idx="1839">
                  <c:v>740</c:v>
                </c:pt>
                <c:pt idx="1840">
                  <c:v>298</c:v>
                </c:pt>
                <c:pt idx="1841">
                  <c:v>763</c:v>
                </c:pt>
                <c:pt idx="1842">
                  <c:v>806</c:v>
                </c:pt>
                <c:pt idx="1843">
                  <c:v>1155</c:v>
                </c:pt>
                <c:pt idx="1844">
                  <c:v>1125</c:v>
                </c:pt>
                <c:pt idx="1845">
                  <c:v>981</c:v>
                </c:pt>
                <c:pt idx="1846">
                  <c:v>500</c:v>
                </c:pt>
                <c:pt idx="1847">
                  <c:v>981</c:v>
                </c:pt>
                <c:pt idx="1848">
                  <c:v>763</c:v>
                </c:pt>
                <c:pt idx="1849">
                  <c:v>891</c:v>
                </c:pt>
                <c:pt idx="1850">
                  <c:v>722</c:v>
                </c:pt>
                <c:pt idx="1851">
                  <c:v>714</c:v>
                </c:pt>
                <c:pt idx="1852">
                  <c:v>981</c:v>
                </c:pt>
                <c:pt idx="1853">
                  <c:v>1577</c:v>
                </c:pt>
                <c:pt idx="1854">
                  <c:v>539</c:v>
                </c:pt>
                <c:pt idx="1855">
                  <c:v>623</c:v>
                </c:pt>
                <c:pt idx="1856">
                  <c:v>714</c:v>
                </c:pt>
                <c:pt idx="1857">
                  <c:v>886</c:v>
                </c:pt>
                <c:pt idx="1858">
                  <c:v>125</c:v>
                </c:pt>
                <c:pt idx="1859">
                  <c:v>1263</c:v>
                </c:pt>
                <c:pt idx="1860">
                  <c:v>1083</c:v>
                </c:pt>
                <c:pt idx="1861">
                  <c:v>723</c:v>
                </c:pt>
                <c:pt idx="1862">
                  <c:v>520</c:v>
                </c:pt>
                <c:pt idx="1863">
                  <c:v>344</c:v>
                </c:pt>
                <c:pt idx="1864">
                  <c:v>1125</c:v>
                </c:pt>
                <c:pt idx="1865">
                  <c:v>740</c:v>
                </c:pt>
                <c:pt idx="1866">
                  <c:v>548</c:v>
                </c:pt>
                <c:pt idx="1867">
                  <c:v>500</c:v>
                </c:pt>
                <c:pt idx="1868">
                  <c:v>746</c:v>
                </c:pt>
                <c:pt idx="1869">
                  <c:v>978</c:v>
                </c:pt>
                <c:pt idx="1870">
                  <c:v>755</c:v>
                </c:pt>
                <c:pt idx="1871">
                  <c:v>753</c:v>
                </c:pt>
                <c:pt idx="1872">
                  <c:v>981</c:v>
                </c:pt>
                <c:pt idx="1873">
                  <c:v>1155</c:v>
                </c:pt>
                <c:pt idx="1874">
                  <c:v>445</c:v>
                </c:pt>
                <c:pt idx="1875">
                  <c:v>372</c:v>
                </c:pt>
                <c:pt idx="1876">
                  <c:v>1155</c:v>
                </c:pt>
                <c:pt idx="1877">
                  <c:v>640</c:v>
                </c:pt>
                <c:pt idx="1878">
                  <c:v>793</c:v>
                </c:pt>
                <c:pt idx="1879">
                  <c:v>485</c:v>
                </c:pt>
                <c:pt idx="1880">
                  <c:v>886</c:v>
                </c:pt>
                <c:pt idx="1881">
                  <c:v>445</c:v>
                </c:pt>
                <c:pt idx="1882">
                  <c:v>372</c:v>
                </c:pt>
                <c:pt idx="1883">
                  <c:v>1016</c:v>
                </c:pt>
                <c:pt idx="1884">
                  <c:v>1103</c:v>
                </c:pt>
                <c:pt idx="1885">
                  <c:v>601</c:v>
                </c:pt>
                <c:pt idx="1886">
                  <c:v>763</c:v>
                </c:pt>
                <c:pt idx="1887">
                  <c:v>344</c:v>
                </c:pt>
                <c:pt idx="1888">
                  <c:v>1125</c:v>
                </c:pt>
                <c:pt idx="1889">
                  <c:v>365</c:v>
                </c:pt>
                <c:pt idx="1890">
                  <c:v>1397</c:v>
                </c:pt>
                <c:pt idx="1891">
                  <c:v>445</c:v>
                </c:pt>
                <c:pt idx="1892">
                  <c:v>1155</c:v>
                </c:pt>
                <c:pt idx="1893">
                  <c:v>623</c:v>
                </c:pt>
                <c:pt idx="1894">
                  <c:v>763</c:v>
                </c:pt>
                <c:pt idx="1895">
                  <c:v>580</c:v>
                </c:pt>
                <c:pt idx="1896">
                  <c:v>891</c:v>
                </c:pt>
                <c:pt idx="1897">
                  <c:v>434</c:v>
                </c:pt>
                <c:pt idx="1898">
                  <c:v>1158</c:v>
                </c:pt>
                <c:pt idx="1899">
                  <c:v>1125</c:v>
                </c:pt>
                <c:pt idx="1900">
                  <c:v>805</c:v>
                </c:pt>
                <c:pt idx="1901">
                  <c:v>1158</c:v>
                </c:pt>
                <c:pt idx="1902">
                  <c:v>539</c:v>
                </c:pt>
                <c:pt idx="1903">
                  <c:v>297</c:v>
                </c:pt>
                <c:pt idx="1904">
                  <c:v>706</c:v>
                </c:pt>
                <c:pt idx="1905">
                  <c:v>313</c:v>
                </c:pt>
                <c:pt idx="1906">
                  <c:v>981</c:v>
                </c:pt>
                <c:pt idx="1907">
                  <c:v>791</c:v>
                </c:pt>
                <c:pt idx="1908">
                  <c:v>763</c:v>
                </c:pt>
                <c:pt idx="1909">
                  <c:v>580</c:v>
                </c:pt>
                <c:pt idx="1910">
                  <c:v>806</c:v>
                </c:pt>
                <c:pt idx="1911">
                  <c:v>763</c:v>
                </c:pt>
                <c:pt idx="1912">
                  <c:v>1083</c:v>
                </c:pt>
                <c:pt idx="1913">
                  <c:v>301</c:v>
                </c:pt>
                <c:pt idx="1914">
                  <c:v>706</c:v>
                </c:pt>
                <c:pt idx="1915">
                  <c:v>981</c:v>
                </c:pt>
                <c:pt idx="1916">
                  <c:v>1016</c:v>
                </c:pt>
                <c:pt idx="1917">
                  <c:v>506</c:v>
                </c:pt>
                <c:pt idx="1918">
                  <c:v>903</c:v>
                </c:pt>
                <c:pt idx="1919">
                  <c:v>603</c:v>
                </c:pt>
                <c:pt idx="1920">
                  <c:v>1057</c:v>
                </c:pt>
                <c:pt idx="1921">
                  <c:v>817</c:v>
                </c:pt>
                <c:pt idx="1922">
                  <c:v>981</c:v>
                </c:pt>
                <c:pt idx="1923">
                  <c:v>806</c:v>
                </c:pt>
                <c:pt idx="1924">
                  <c:v>746</c:v>
                </c:pt>
                <c:pt idx="1925">
                  <c:v>981</c:v>
                </c:pt>
                <c:pt idx="1926">
                  <c:v>1496</c:v>
                </c:pt>
                <c:pt idx="1927">
                  <c:v>886</c:v>
                </c:pt>
                <c:pt idx="1928">
                  <c:v>1577</c:v>
                </c:pt>
                <c:pt idx="1929">
                  <c:v>697</c:v>
                </c:pt>
                <c:pt idx="1930">
                  <c:v>297</c:v>
                </c:pt>
                <c:pt idx="1931">
                  <c:v>548</c:v>
                </c:pt>
                <c:pt idx="1932">
                  <c:v>500</c:v>
                </c:pt>
                <c:pt idx="1933">
                  <c:v>1125</c:v>
                </c:pt>
                <c:pt idx="1934">
                  <c:v>603</c:v>
                </c:pt>
                <c:pt idx="1935">
                  <c:v>297</c:v>
                </c:pt>
                <c:pt idx="1936">
                  <c:v>1155</c:v>
                </c:pt>
                <c:pt idx="1937">
                  <c:v>981</c:v>
                </c:pt>
                <c:pt idx="1938">
                  <c:v>886</c:v>
                </c:pt>
                <c:pt idx="1939">
                  <c:v>791</c:v>
                </c:pt>
                <c:pt idx="1940">
                  <c:v>453</c:v>
                </c:pt>
                <c:pt idx="1941">
                  <c:v>1125</c:v>
                </c:pt>
                <c:pt idx="1942">
                  <c:v>791</c:v>
                </c:pt>
                <c:pt idx="1943">
                  <c:v>763</c:v>
                </c:pt>
                <c:pt idx="1944">
                  <c:v>348</c:v>
                </c:pt>
                <c:pt idx="1945">
                  <c:v>548</c:v>
                </c:pt>
                <c:pt idx="1946">
                  <c:v>903</c:v>
                </c:pt>
                <c:pt idx="1947">
                  <c:v>891</c:v>
                </c:pt>
                <c:pt idx="1948">
                  <c:v>883</c:v>
                </c:pt>
                <c:pt idx="1949">
                  <c:v>697</c:v>
                </c:pt>
                <c:pt idx="1950">
                  <c:v>903</c:v>
                </c:pt>
                <c:pt idx="1951">
                  <c:v>828</c:v>
                </c:pt>
                <c:pt idx="1952">
                  <c:v>1103</c:v>
                </c:pt>
                <c:pt idx="1953">
                  <c:v>500</c:v>
                </c:pt>
                <c:pt idx="1954">
                  <c:v>753</c:v>
                </c:pt>
                <c:pt idx="1955">
                  <c:v>981</c:v>
                </c:pt>
                <c:pt idx="1956">
                  <c:v>828</c:v>
                </c:pt>
                <c:pt idx="1957">
                  <c:v>1496</c:v>
                </c:pt>
                <c:pt idx="1958">
                  <c:v>828</c:v>
                </c:pt>
                <c:pt idx="1959">
                  <c:v>746</c:v>
                </c:pt>
                <c:pt idx="1960">
                  <c:v>372</c:v>
                </c:pt>
                <c:pt idx="1961">
                  <c:v>746</c:v>
                </c:pt>
                <c:pt idx="1962">
                  <c:v>697</c:v>
                </c:pt>
                <c:pt idx="1963">
                  <c:v>640</c:v>
                </c:pt>
                <c:pt idx="1964">
                  <c:v>506</c:v>
                </c:pt>
                <c:pt idx="1965">
                  <c:v>1057</c:v>
                </c:pt>
                <c:pt idx="1966">
                  <c:v>1125</c:v>
                </c:pt>
                <c:pt idx="1967">
                  <c:v>805</c:v>
                </c:pt>
                <c:pt idx="1968">
                  <c:v>1577</c:v>
                </c:pt>
                <c:pt idx="1969">
                  <c:v>763</c:v>
                </c:pt>
                <c:pt idx="1970">
                  <c:v>1125</c:v>
                </c:pt>
                <c:pt idx="1971">
                  <c:v>534</c:v>
                </c:pt>
                <c:pt idx="1972">
                  <c:v>1057</c:v>
                </c:pt>
                <c:pt idx="1973">
                  <c:v>723</c:v>
                </c:pt>
                <c:pt idx="1974">
                  <c:v>1577</c:v>
                </c:pt>
                <c:pt idx="1975">
                  <c:v>1057</c:v>
                </c:pt>
                <c:pt idx="1976">
                  <c:v>580</c:v>
                </c:pt>
                <c:pt idx="1977">
                  <c:v>697</c:v>
                </c:pt>
                <c:pt idx="1978">
                  <c:v>508</c:v>
                </c:pt>
                <c:pt idx="1979">
                  <c:v>799</c:v>
                </c:pt>
                <c:pt idx="1980">
                  <c:v>981</c:v>
                </c:pt>
                <c:pt idx="1981">
                  <c:v>612</c:v>
                </c:pt>
                <c:pt idx="1982">
                  <c:v>791</c:v>
                </c:pt>
                <c:pt idx="1983">
                  <c:v>1397</c:v>
                </c:pt>
                <c:pt idx="1984">
                  <c:v>805</c:v>
                </c:pt>
                <c:pt idx="1985">
                  <c:v>328</c:v>
                </c:pt>
                <c:pt idx="1986">
                  <c:v>1496</c:v>
                </c:pt>
                <c:pt idx="1987">
                  <c:v>817</c:v>
                </c:pt>
                <c:pt idx="1988">
                  <c:v>344</c:v>
                </c:pt>
                <c:pt idx="1989">
                  <c:v>539</c:v>
                </c:pt>
                <c:pt idx="1990">
                  <c:v>1263</c:v>
                </c:pt>
                <c:pt idx="1991">
                  <c:v>548</c:v>
                </c:pt>
                <c:pt idx="1992">
                  <c:v>520</c:v>
                </c:pt>
                <c:pt idx="1993">
                  <c:v>742</c:v>
                </c:pt>
                <c:pt idx="1994">
                  <c:v>1057</c:v>
                </c:pt>
                <c:pt idx="1995">
                  <c:v>313</c:v>
                </c:pt>
                <c:pt idx="1996">
                  <c:v>753</c:v>
                </c:pt>
                <c:pt idx="1997">
                  <c:v>886</c:v>
                </c:pt>
                <c:pt idx="1998">
                  <c:v>806</c:v>
                </c:pt>
                <c:pt idx="1999">
                  <c:v>723</c:v>
                </c:pt>
                <c:pt idx="2000">
                  <c:v>714</c:v>
                </c:pt>
                <c:pt idx="2001">
                  <c:v>763</c:v>
                </c:pt>
                <c:pt idx="2002">
                  <c:v>580</c:v>
                </c:pt>
                <c:pt idx="2003">
                  <c:v>753</c:v>
                </c:pt>
                <c:pt idx="2004">
                  <c:v>755</c:v>
                </c:pt>
                <c:pt idx="2005">
                  <c:v>745</c:v>
                </c:pt>
                <c:pt idx="2006">
                  <c:v>1057</c:v>
                </c:pt>
                <c:pt idx="2007">
                  <c:v>828</c:v>
                </c:pt>
                <c:pt idx="2008">
                  <c:v>891</c:v>
                </c:pt>
                <c:pt idx="2009">
                  <c:v>539</c:v>
                </c:pt>
                <c:pt idx="2010">
                  <c:v>886</c:v>
                </c:pt>
                <c:pt idx="2011">
                  <c:v>1125</c:v>
                </c:pt>
                <c:pt idx="2012">
                  <c:v>1083</c:v>
                </c:pt>
                <c:pt idx="2013">
                  <c:v>903</c:v>
                </c:pt>
                <c:pt idx="2014">
                  <c:v>1496</c:v>
                </c:pt>
                <c:pt idx="2015">
                  <c:v>1263</c:v>
                </c:pt>
                <c:pt idx="2016">
                  <c:v>445</c:v>
                </c:pt>
                <c:pt idx="2017">
                  <c:v>1057</c:v>
                </c:pt>
                <c:pt idx="2018">
                  <c:v>298</c:v>
                </c:pt>
                <c:pt idx="2019">
                  <c:v>746</c:v>
                </c:pt>
                <c:pt idx="2020">
                  <c:v>1496</c:v>
                </c:pt>
                <c:pt idx="2021">
                  <c:v>828</c:v>
                </c:pt>
                <c:pt idx="2022">
                  <c:v>891</c:v>
                </c:pt>
                <c:pt idx="2023">
                  <c:v>1125</c:v>
                </c:pt>
                <c:pt idx="2024">
                  <c:v>740</c:v>
                </c:pt>
                <c:pt idx="2025">
                  <c:v>1057</c:v>
                </c:pt>
                <c:pt idx="2026">
                  <c:v>805</c:v>
                </c:pt>
                <c:pt idx="2027">
                  <c:v>623</c:v>
                </c:pt>
                <c:pt idx="2028">
                  <c:v>1496</c:v>
                </c:pt>
                <c:pt idx="2029">
                  <c:v>722</c:v>
                </c:pt>
                <c:pt idx="2030">
                  <c:v>714</c:v>
                </c:pt>
                <c:pt idx="2031">
                  <c:v>1016</c:v>
                </c:pt>
                <c:pt idx="2032">
                  <c:v>601</c:v>
                </c:pt>
                <c:pt idx="2033">
                  <c:v>603</c:v>
                </c:pt>
                <c:pt idx="2034">
                  <c:v>828</c:v>
                </c:pt>
                <c:pt idx="2035">
                  <c:v>883</c:v>
                </c:pt>
                <c:pt idx="2036">
                  <c:v>697</c:v>
                </c:pt>
                <c:pt idx="2037">
                  <c:v>755</c:v>
                </c:pt>
                <c:pt idx="2038">
                  <c:v>891</c:v>
                </c:pt>
                <c:pt idx="2039">
                  <c:v>1496</c:v>
                </c:pt>
                <c:pt idx="2040">
                  <c:v>817</c:v>
                </c:pt>
                <c:pt idx="2041">
                  <c:v>1103</c:v>
                </c:pt>
                <c:pt idx="2042">
                  <c:v>500</c:v>
                </c:pt>
                <c:pt idx="2043">
                  <c:v>1057</c:v>
                </c:pt>
                <c:pt idx="2044">
                  <c:v>640</c:v>
                </c:pt>
                <c:pt idx="2045">
                  <c:v>883</c:v>
                </c:pt>
                <c:pt idx="2046">
                  <c:v>520</c:v>
                </c:pt>
                <c:pt idx="2047">
                  <c:v>434</c:v>
                </c:pt>
                <c:pt idx="2048">
                  <c:v>1016</c:v>
                </c:pt>
                <c:pt idx="2049">
                  <c:v>1057</c:v>
                </c:pt>
                <c:pt idx="2050">
                  <c:v>445</c:v>
                </c:pt>
                <c:pt idx="2051">
                  <c:v>601</c:v>
                </c:pt>
                <c:pt idx="2052">
                  <c:v>603</c:v>
                </c:pt>
                <c:pt idx="2053">
                  <c:v>706</c:v>
                </c:pt>
                <c:pt idx="2054">
                  <c:v>1083</c:v>
                </c:pt>
                <c:pt idx="2055">
                  <c:v>755</c:v>
                </c:pt>
                <c:pt idx="2056">
                  <c:v>886</c:v>
                </c:pt>
                <c:pt idx="2057">
                  <c:v>344</c:v>
                </c:pt>
                <c:pt idx="2058">
                  <c:v>297</c:v>
                </c:pt>
                <c:pt idx="2059">
                  <c:v>883</c:v>
                </c:pt>
                <c:pt idx="2060">
                  <c:v>828</c:v>
                </c:pt>
                <c:pt idx="2061">
                  <c:v>298</c:v>
                </c:pt>
                <c:pt idx="2062">
                  <c:v>799</c:v>
                </c:pt>
                <c:pt idx="2063">
                  <c:v>1057</c:v>
                </c:pt>
                <c:pt idx="2064">
                  <c:v>344</c:v>
                </c:pt>
                <c:pt idx="2065">
                  <c:v>981</c:v>
                </c:pt>
                <c:pt idx="2066">
                  <c:v>1125</c:v>
                </c:pt>
                <c:pt idx="2067">
                  <c:v>580</c:v>
                </c:pt>
                <c:pt idx="2068">
                  <c:v>603</c:v>
                </c:pt>
                <c:pt idx="2069">
                  <c:v>539</c:v>
                </c:pt>
                <c:pt idx="2070">
                  <c:v>297</c:v>
                </c:pt>
                <c:pt idx="2071">
                  <c:v>740</c:v>
                </c:pt>
                <c:pt idx="2072">
                  <c:v>755</c:v>
                </c:pt>
                <c:pt idx="2073">
                  <c:v>184</c:v>
                </c:pt>
                <c:pt idx="2074">
                  <c:v>1125</c:v>
                </c:pt>
                <c:pt idx="2075">
                  <c:v>318</c:v>
                </c:pt>
                <c:pt idx="2076">
                  <c:v>886</c:v>
                </c:pt>
                <c:pt idx="2077">
                  <c:v>434</c:v>
                </c:pt>
                <c:pt idx="2078">
                  <c:v>763</c:v>
                </c:pt>
                <c:pt idx="2079">
                  <c:v>903</c:v>
                </c:pt>
                <c:pt idx="2080">
                  <c:v>1577</c:v>
                </c:pt>
                <c:pt idx="2081">
                  <c:v>817</c:v>
                </c:pt>
                <c:pt idx="2082">
                  <c:v>1016</c:v>
                </c:pt>
                <c:pt idx="2083">
                  <c:v>1577</c:v>
                </c:pt>
                <c:pt idx="2084">
                  <c:v>603</c:v>
                </c:pt>
                <c:pt idx="2085">
                  <c:v>891</c:v>
                </c:pt>
                <c:pt idx="2086">
                  <c:v>978</c:v>
                </c:pt>
                <c:pt idx="2087">
                  <c:v>1577</c:v>
                </c:pt>
                <c:pt idx="2088">
                  <c:v>1577</c:v>
                </c:pt>
                <c:pt idx="2089">
                  <c:v>791</c:v>
                </c:pt>
                <c:pt idx="2090">
                  <c:v>1577</c:v>
                </c:pt>
                <c:pt idx="2091">
                  <c:v>722</c:v>
                </c:pt>
                <c:pt idx="2092">
                  <c:v>817</c:v>
                </c:pt>
                <c:pt idx="2093">
                  <c:v>506</c:v>
                </c:pt>
                <c:pt idx="2094">
                  <c:v>1103</c:v>
                </c:pt>
                <c:pt idx="2095">
                  <c:v>981</c:v>
                </c:pt>
                <c:pt idx="2096">
                  <c:v>978</c:v>
                </c:pt>
                <c:pt idx="2097">
                  <c:v>981</c:v>
                </c:pt>
                <c:pt idx="2098">
                  <c:v>722</c:v>
                </c:pt>
                <c:pt idx="2099">
                  <c:v>903</c:v>
                </c:pt>
                <c:pt idx="2100">
                  <c:v>799</c:v>
                </c:pt>
                <c:pt idx="2101">
                  <c:v>612</c:v>
                </c:pt>
                <c:pt idx="2102">
                  <c:v>755</c:v>
                </c:pt>
                <c:pt idx="2103">
                  <c:v>1158</c:v>
                </c:pt>
                <c:pt idx="2104">
                  <c:v>723</c:v>
                </c:pt>
                <c:pt idx="2105">
                  <c:v>506</c:v>
                </c:pt>
                <c:pt idx="2106">
                  <c:v>981</c:v>
                </c:pt>
                <c:pt idx="2107">
                  <c:v>640</c:v>
                </c:pt>
                <c:pt idx="2108">
                  <c:v>580</c:v>
                </c:pt>
                <c:pt idx="2109">
                  <c:v>791</c:v>
                </c:pt>
                <c:pt idx="2110">
                  <c:v>793</c:v>
                </c:pt>
                <c:pt idx="2111">
                  <c:v>828</c:v>
                </c:pt>
                <c:pt idx="2112">
                  <c:v>1057</c:v>
                </c:pt>
                <c:pt idx="2113">
                  <c:v>1158</c:v>
                </c:pt>
                <c:pt idx="2114">
                  <c:v>1397</c:v>
                </c:pt>
                <c:pt idx="2115">
                  <c:v>763</c:v>
                </c:pt>
                <c:pt idx="2116">
                  <c:v>891</c:v>
                </c:pt>
                <c:pt idx="2117">
                  <c:v>1057</c:v>
                </c:pt>
                <c:pt idx="2118">
                  <c:v>981</c:v>
                </c:pt>
                <c:pt idx="2119">
                  <c:v>235</c:v>
                </c:pt>
                <c:pt idx="2120">
                  <c:v>740</c:v>
                </c:pt>
                <c:pt idx="2121">
                  <c:v>706</c:v>
                </c:pt>
                <c:pt idx="2122">
                  <c:v>1125</c:v>
                </c:pt>
                <c:pt idx="2123">
                  <c:v>1158</c:v>
                </c:pt>
                <c:pt idx="2124">
                  <c:v>1057</c:v>
                </c:pt>
                <c:pt idx="2125">
                  <c:v>548</c:v>
                </c:pt>
                <c:pt idx="2126">
                  <c:v>981</c:v>
                </c:pt>
                <c:pt idx="2127">
                  <c:v>301</c:v>
                </c:pt>
                <c:pt idx="2128">
                  <c:v>404</c:v>
                </c:pt>
                <c:pt idx="2129">
                  <c:v>723</c:v>
                </c:pt>
                <c:pt idx="2130">
                  <c:v>1057</c:v>
                </c:pt>
                <c:pt idx="2131">
                  <c:v>328</c:v>
                </c:pt>
                <c:pt idx="2132">
                  <c:v>453</c:v>
                </c:pt>
                <c:pt idx="2133">
                  <c:v>301</c:v>
                </c:pt>
                <c:pt idx="2134">
                  <c:v>763</c:v>
                </c:pt>
                <c:pt idx="2135">
                  <c:v>372</c:v>
                </c:pt>
                <c:pt idx="2136">
                  <c:v>742</c:v>
                </c:pt>
                <c:pt idx="2137">
                  <c:v>344</c:v>
                </c:pt>
                <c:pt idx="2138">
                  <c:v>891</c:v>
                </c:pt>
                <c:pt idx="2139">
                  <c:v>404</c:v>
                </c:pt>
                <c:pt idx="2140">
                  <c:v>1158</c:v>
                </c:pt>
                <c:pt idx="2141">
                  <c:v>313</c:v>
                </c:pt>
                <c:pt idx="2142">
                  <c:v>580</c:v>
                </c:pt>
                <c:pt idx="2143">
                  <c:v>297</c:v>
                </c:pt>
                <c:pt idx="2144">
                  <c:v>793</c:v>
                </c:pt>
                <c:pt idx="2145">
                  <c:v>981</c:v>
                </c:pt>
                <c:pt idx="2146">
                  <c:v>548</c:v>
                </c:pt>
                <c:pt idx="2147">
                  <c:v>500</c:v>
                </c:pt>
                <c:pt idx="2148">
                  <c:v>903</c:v>
                </c:pt>
                <c:pt idx="2149">
                  <c:v>1577</c:v>
                </c:pt>
                <c:pt idx="2150">
                  <c:v>740</c:v>
                </c:pt>
                <c:pt idx="2151">
                  <c:v>239</c:v>
                </c:pt>
                <c:pt idx="2152">
                  <c:v>293</c:v>
                </c:pt>
                <c:pt idx="2153">
                  <c:v>1155</c:v>
                </c:pt>
                <c:pt idx="2154">
                  <c:v>791</c:v>
                </c:pt>
              </c:numCache>
            </c:numRef>
          </c:yVal>
          <c:smooth val="0"/>
          <c:extLst>
            <c:ext xmlns:c16="http://schemas.microsoft.com/office/drawing/2014/chart" uri="{C3380CC4-5D6E-409C-BE32-E72D297353CC}">
              <c16:uniqueId val="{00000001-ED32-4287-A244-DC999B11E82A}"/>
            </c:ext>
          </c:extLst>
        </c:ser>
        <c:dLbls>
          <c:showLegendKey val="0"/>
          <c:showVal val="0"/>
          <c:showCatName val="0"/>
          <c:showSerName val="0"/>
          <c:showPercent val="0"/>
          <c:showBubbleSize val="0"/>
        </c:dLbls>
        <c:axId val="35258831"/>
        <c:axId val="35249711"/>
      </c:scatterChart>
      <c:valAx>
        <c:axId val="3525883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35249711"/>
        <c:crosses val="autoZero"/>
        <c:crossBetween val="midCat"/>
      </c:valAx>
      <c:valAx>
        <c:axId val="3524971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3525883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25000"/>
      </a:schemeClr>
    </a:solidFill>
    <a:ln w="25400" cap="flat" cmpd="sng" algn="ctr">
      <a:noFill/>
      <a:prstDash val="solid"/>
      <a:miter lim="800000"/>
    </a:ln>
    <a:effectLst>
      <a:glow rad="127000">
        <a:srgbClr val="FFFF00"/>
      </a:glow>
    </a:effectLst>
  </c:spPr>
  <c:txPr>
    <a:bodyPr/>
    <a:lstStyle/>
    <a:p>
      <a:pPr>
        <a:defRPr>
          <a:solidFill>
            <a:srgbClr val="FFFF00"/>
          </a:solidFill>
          <a:latin typeface="+mn-lt"/>
          <a:ea typeface="+mn-ea"/>
          <a:cs typeface="+mn-cs"/>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Analysis.xlsx]Q1!PivotTable3</c:name>
    <c:fmtId val="5"/>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a:t>High-Value Repeat Customers (Sales vs.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Sum of Sales Amount</c:v>
                </c:pt>
              </c:strCache>
            </c:strRef>
          </c:tx>
          <c:spPr>
            <a:solidFill>
              <a:schemeClr val="accent1"/>
            </a:solidFill>
            <a:ln>
              <a:noFill/>
            </a:ln>
            <a:effectLst/>
          </c:spPr>
          <c:invertIfNegative val="0"/>
          <c:cat>
            <c:strRef>
              <c:f>'Q1'!$A$4:$A$93</c:f>
              <c:strCache>
                <c:ptCount val="89"/>
                <c:pt idx="0">
                  <c:v>QUICK</c:v>
                </c:pt>
                <c:pt idx="1">
                  <c:v>ERNSH</c:v>
                </c:pt>
                <c:pt idx="2">
                  <c:v>SAVEA</c:v>
                </c:pt>
                <c:pt idx="3">
                  <c:v>RATTC</c:v>
                </c:pt>
                <c:pt idx="4">
                  <c:v>HUNGO</c:v>
                </c:pt>
                <c:pt idx="5">
                  <c:v>HANAR</c:v>
                </c:pt>
                <c:pt idx="6">
                  <c:v>KOENE</c:v>
                </c:pt>
                <c:pt idx="7">
                  <c:v>FOLKO</c:v>
                </c:pt>
                <c:pt idx="8">
                  <c:v>MEREP</c:v>
                </c:pt>
                <c:pt idx="9">
                  <c:v>WHITC</c:v>
                </c:pt>
                <c:pt idx="10">
                  <c:v>FRANK</c:v>
                </c:pt>
                <c:pt idx="11">
                  <c:v>QUEEN</c:v>
                </c:pt>
                <c:pt idx="12">
                  <c:v>BERGS</c:v>
                </c:pt>
                <c:pt idx="13">
                  <c:v>SUPRD</c:v>
                </c:pt>
                <c:pt idx="14">
                  <c:v>PICCO</c:v>
                </c:pt>
                <c:pt idx="15">
                  <c:v>HILAA</c:v>
                </c:pt>
                <c:pt idx="16">
                  <c:v>BONAP</c:v>
                </c:pt>
                <c:pt idx="17">
                  <c:v>BOTTM</c:v>
                </c:pt>
                <c:pt idx="18">
                  <c:v>RICSU</c:v>
                </c:pt>
                <c:pt idx="19">
                  <c:v>LEHMS</c:v>
                </c:pt>
                <c:pt idx="20">
                  <c:v>BLONP</c:v>
                </c:pt>
                <c:pt idx="21">
                  <c:v>GREAL</c:v>
                </c:pt>
                <c:pt idx="22">
                  <c:v>SIMOB</c:v>
                </c:pt>
                <c:pt idx="23">
                  <c:v>LINOD</c:v>
                </c:pt>
                <c:pt idx="24">
                  <c:v>SEVES</c:v>
                </c:pt>
                <c:pt idx="25">
                  <c:v>LILAS</c:v>
                </c:pt>
                <c:pt idx="26">
                  <c:v>VAFFE</c:v>
                </c:pt>
                <c:pt idx="27">
                  <c:v>WARTH</c:v>
                </c:pt>
                <c:pt idx="28">
                  <c:v>OLDWO</c:v>
                </c:pt>
                <c:pt idx="29">
                  <c:v>EASTC</c:v>
                </c:pt>
                <c:pt idx="30">
                  <c:v>AROUT</c:v>
                </c:pt>
                <c:pt idx="31">
                  <c:v>OTTIK</c:v>
                </c:pt>
                <c:pt idx="32">
                  <c:v>RICAR</c:v>
                </c:pt>
                <c:pt idx="33">
                  <c:v>CHOPS</c:v>
                </c:pt>
                <c:pt idx="34">
                  <c:v>FOLIG</c:v>
                </c:pt>
                <c:pt idx="35">
                  <c:v>GODOS</c:v>
                </c:pt>
                <c:pt idx="36">
                  <c:v>SPLIR</c:v>
                </c:pt>
                <c:pt idx="37">
                  <c:v>TORTU</c:v>
                </c:pt>
                <c:pt idx="38">
                  <c:v>MAISD</c:v>
                </c:pt>
                <c:pt idx="39">
                  <c:v>WANDK</c:v>
                </c:pt>
                <c:pt idx="40">
                  <c:v>LAMAI</c:v>
                </c:pt>
                <c:pt idx="41">
                  <c:v>VICTE</c:v>
                </c:pt>
                <c:pt idx="42">
                  <c:v>GOURL</c:v>
                </c:pt>
                <c:pt idx="43">
                  <c:v>MAGAA</c:v>
                </c:pt>
                <c:pt idx="44">
                  <c:v>REGGC</c:v>
                </c:pt>
                <c:pt idx="45">
                  <c:v>ANTON</c:v>
                </c:pt>
                <c:pt idx="46">
                  <c:v>TRADH</c:v>
                </c:pt>
                <c:pt idx="47">
                  <c:v>QUEDE</c:v>
                </c:pt>
                <c:pt idx="48">
                  <c:v>FURIB</c:v>
                </c:pt>
                <c:pt idx="49">
                  <c:v>ISLAT</c:v>
                </c:pt>
                <c:pt idx="50">
                  <c:v>BSBEV</c:v>
                </c:pt>
                <c:pt idx="51">
                  <c:v>WELLI</c:v>
                </c:pt>
                <c:pt idx="52">
                  <c:v>SANTG</c:v>
                </c:pt>
                <c:pt idx="53">
                  <c:v>PRINI</c:v>
                </c:pt>
                <c:pt idx="54">
                  <c:v>MORGK</c:v>
                </c:pt>
                <c:pt idx="55">
                  <c:v>TOMSP</c:v>
                </c:pt>
                <c:pt idx="56">
                  <c:v>ALFKI</c:v>
                </c:pt>
                <c:pt idx="57">
                  <c:v>LONEP</c:v>
                </c:pt>
                <c:pt idx="58">
                  <c:v>PERIC</c:v>
                </c:pt>
                <c:pt idx="59">
                  <c:v>BOLID</c:v>
                </c:pt>
                <c:pt idx="60">
                  <c:v>FAMIA</c:v>
                </c:pt>
                <c:pt idx="61">
                  <c:v>COMMI</c:v>
                </c:pt>
                <c:pt idx="62">
                  <c:v>DRACD</c:v>
                </c:pt>
                <c:pt idx="63">
                  <c:v>WOLZA</c:v>
                </c:pt>
                <c:pt idx="64">
                  <c:v>OCEAN</c:v>
                </c:pt>
                <c:pt idx="65">
                  <c:v>THEBI</c:v>
                </c:pt>
                <c:pt idx="66">
                  <c:v>BLAUS</c:v>
                </c:pt>
                <c:pt idx="67">
                  <c:v>FRANR</c:v>
                </c:pt>
                <c:pt idx="68">
                  <c:v>WILMK</c:v>
                </c:pt>
                <c:pt idx="69">
                  <c:v>LETSS</c:v>
                </c:pt>
                <c:pt idx="70">
                  <c:v>HUNGC</c:v>
                </c:pt>
                <c:pt idx="71">
                  <c:v>RANCH</c:v>
                </c:pt>
                <c:pt idx="72">
                  <c:v>SPECD</c:v>
                </c:pt>
                <c:pt idx="73">
                  <c:v>LACOR</c:v>
                </c:pt>
                <c:pt idx="74">
                  <c:v>THECR</c:v>
                </c:pt>
                <c:pt idx="75">
                  <c:v>CACTU</c:v>
                </c:pt>
                <c:pt idx="76">
                  <c:v>CONSH</c:v>
                </c:pt>
                <c:pt idx="77">
                  <c:v>DUMON</c:v>
                </c:pt>
                <c:pt idx="78">
                  <c:v>TRAIH</c:v>
                </c:pt>
                <c:pt idx="79">
                  <c:v>FRANS</c:v>
                </c:pt>
                <c:pt idx="80">
                  <c:v>GROSR</c:v>
                </c:pt>
                <c:pt idx="81">
                  <c:v>VINET</c:v>
                </c:pt>
                <c:pt idx="82">
                  <c:v>ROMEY</c:v>
                </c:pt>
                <c:pt idx="83">
                  <c:v>ANATR</c:v>
                </c:pt>
                <c:pt idx="84">
                  <c:v>GALED</c:v>
                </c:pt>
                <c:pt idx="85">
                  <c:v>NORTS</c:v>
                </c:pt>
                <c:pt idx="86">
                  <c:v>LAUGB</c:v>
                </c:pt>
                <c:pt idx="87">
                  <c:v>LAZYK</c:v>
                </c:pt>
                <c:pt idx="88">
                  <c:v>CENTC</c:v>
                </c:pt>
              </c:strCache>
            </c:strRef>
          </c:cat>
          <c:val>
            <c:numRef>
              <c:f>'Q1'!$B$4:$B$93</c:f>
              <c:numCache>
                <c:formatCode>General</c:formatCode>
                <c:ptCount val="89"/>
                <c:pt idx="0">
                  <c:v>110277.30500000001</c:v>
                </c:pt>
                <c:pt idx="1">
                  <c:v>104874.9785</c:v>
                </c:pt>
                <c:pt idx="2">
                  <c:v>104361.95000000001</c:v>
                </c:pt>
                <c:pt idx="3">
                  <c:v>51097.80049999999</c:v>
                </c:pt>
                <c:pt idx="4">
                  <c:v>49979.905000000006</c:v>
                </c:pt>
                <c:pt idx="5">
                  <c:v>32841.369999999995</c:v>
                </c:pt>
                <c:pt idx="6">
                  <c:v>30908.384000000002</c:v>
                </c:pt>
                <c:pt idx="7">
                  <c:v>29567.5625</c:v>
                </c:pt>
                <c:pt idx="8">
                  <c:v>28872.19</c:v>
                </c:pt>
                <c:pt idx="9">
                  <c:v>27363.605</c:v>
                </c:pt>
                <c:pt idx="10">
                  <c:v>26656.559499999996</c:v>
                </c:pt>
                <c:pt idx="11">
                  <c:v>25717.497500000005</c:v>
                </c:pt>
                <c:pt idx="12">
                  <c:v>24927.577499999996</c:v>
                </c:pt>
                <c:pt idx="13">
                  <c:v>24088.78</c:v>
                </c:pt>
                <c:pt idx="14">
                  <c:v>23128.86</c:v>
                </c:pt>
                <c:pt idx="15">
                  <c:v>22768.764000000003</c:v>
                </c:pt>
                <c:pt idx="16">
                  <c:v>21963.252500000002</c:v>
                </c:pt>
                <c:pt idx="17">
                  <c:v>20801.599999999999</c:v>
                </c:pt>
                <c:pt idx="18">
                  <c:v>19343.779000000002</c:v>
                </c:pt>
                <c:pt idx="19">
                  <c:v>19261.41</c:v>
                </c:pt>
                <c:pt idx="20">
                  <c:v>18534.080000000002</c:v>
                </c:pt>
                <c:pt idx="21">
                  <c:v>18507.45</c:v>
                </c:pt>
                <c:pt idx="22">
                  <c:v>16817.0975</c:v>
                </c:pt>
                <c:pt idx="23">
                  <c:v>16476.565000000002</c:v>
                </c:pt>
                <c:pt idx="24">
                  <c:v>16215.325000000001</c:v>
                </c:pt>
                <c:pt idx="25">
                  <c:v>16076.599999999999</c:v>
                </c:pt>
                <c:pt idx="26">
                  <c:v>15843.924999999999</c:v>
                </c:pt>
                <c:pt idx="27">
                  <c:v>15648.702499999998</c:v>
                </c:pt>
                <c:pt idx="28">
                  <c:v>15177.4625</c:v>
                </c:pt>
                <c:pt idx="29">
                  <c:v>14761.035</c:v>
                </c:pt>
                <c:pt idx="30">
                  <c:v>13390.650000000001</c:v>
                </c:pt>
                <c:pt idx="31">
                  <c:v>12496.2</c:v>
                </c:pt>
                <c:pt idx="32">
                  <c:v>12450.8</c:v>
                </c:pt>
                <c:pt idx="33">
                  <c:v>12348.88</c:v>
                </c:pt>
                <c:pt idx="34">
                  <c:v>11666.9</c:v>
                </c:pt>
                <c:pt idx="35">
                  <c:v>11446.36</c:v>
                </c:pt>
                <c:pt idx="36">
                  <c:v>11441.630000000001</c:v>
                </c:pt>
                <c:pt idx="37">
                  <c:v>10812.15</c:v>
                </c:pt>
                <c:pt idx="38">
                  <c:v>9736.0749999999989</c:v>
                </c:pt>
                <c:pt idx="39">
                  <c:v>9588.4249999999993</c:v>
                </c:pt>
                <c:pt idx="40">
                  <c:v>9328.1999999999971</c:v>
                </c:pt>
                <c:pt idx="41">
                  <c:v>9182.43</c:v>
                </c:pt>
                <c:pt idx="42">
                  <c:v>8414.1350000000002</c:v>
                </c:pt>
                <c:pt idx="43">
                  <c:v>7176.2150000000001</c:v>
                </c:pt>
                <c:pt idx="44">
                  <c:v>7048.24</c:v>
                </c:pt>
                <c:pt idx="45">
                  <c:v>7023.9774999999991</c:v>
                </c:pt>
                <c:pt idx="46">
                  <c:v>6850.6639999999998</c:v>
                </c:pt>
                <c:pt idx="47">
                  <c:v>6664.8100000000013</c:v>
                </c:pt>
                <c:pt idx="48">
                  <c:v>6427.4225000000006</c:v>
                </c:pt>
                <c:pt idx="49">
                  <c:v>6146.3</c:v>
                </c:pt>
                <c:pt idx="50">
                  <c:v>6089.9</c:v>
                </c:pt>
                <c:pt idx="51">
                  <c:v>6068.2000000000007</c:v>
                </c:pt>
                <c:pt idx="52">
                  <c:v>5735.1500000000005</c:v>
                </c:pt>
                <c:pt idx="53">
                  <c:v>5044.9400000000005</c:v>
                </c:pt>
                <c:pt idx="54">
                  <c:v>5042.2</c:v>
                </c:pt>
                <c:pt idx="55">
                  <c:v>4778.1399999999994</c:v>
                </c:pt>
                <c:pt idx="56">
                  <c:v>4273</c:v>
                </c:pt>
                <c:pt idx="57">
                  <c:v>4258.6000000000004</c:v>
                </c:pt>
                <c:pt idx="58">
                  <c:v>4242.2</c:v>
                </c:pt>
                <c:pt idx="59">
                  <c:v>4232.8500000000004</c:v>
                </c:pt>
                <c:pt idx="60">
                  <c:v>4107.55</c:v>
                </c:pt>
                <c:pt idx="61">
                  <c:v>3810.75</c:v>
                </c:pt>
                <c:pt idx="62">
                  <c:v>3763.21</c:v>
                </c:pt>
                <c:pt idx="63">
                  <c:v>3531.95</c:v>
                </c:pt>
                <c:pt idx="64">
                  <c:v>3460.2</c:v>
                </c:pt>
                <c:pt idx="65">
                  <c:v>3361</c:v>
                </c:pt>
                <c:pt idx="66">
                  <c:v>3239.8</c:v>
                </c:pt>
                <c:pt idx="67">
                  <c:v>3172.16</c:v>
                </c:pt>
                <c:pt idx="68">
                  <c:v>3161.35</c:v>
                </c:pt>
                <c:pt idx="69">
                  <c:v>3076.4724999999999</c:v>
                </c:pt>
                <c:pt idx="70">
                  <c:v>3063.2</c:v>
                </c:pt>
                <c:pt idx="71">
                  <c:v>2844.1</c:v>
                </c:pt>
                <c:pt idx="72">
                  <c:v>2423.35</c:v>
                </c:pt>
                <c:pt idx="73">
                  <c:v>1992.0500000000002</c:v>
                </c:pt>
                <c:pt idx="74">
                  <c:v>1947.24</c:v>
                </c:pt>
                <c:pt idx="75">
                  <c:v>1814.8</c:v>
                </c:pt>
                <c:pt idx="76">
                  <c:v>1719.1</c:v>
                </c:pt>
                <c:pt idx="77">
                  <c:v>1615.8999999999999</c:v>
                </c:pt>
                <c:pt idx="78">
                  <c:v>1571.1999999999998</c:v>
                </c:pt>
                <c:pt idx="79">
                  <c:v>1545.7</c:v>
                </c:pt>
                <c:pt idx="80">
                  <c:v>1488.7</c:v>
                </c:pt>
                <c:pt idx="81">
                  <c:v>1480</c:v>
                </c:pt>
                <c:pt idx="82">
                  <c:v>1467.29</c:v>
                </c:pt>
                <c:pt idx="83">
                  <c:v>1402.95</c:v>
                </c:pt>
                <c:pt idx="84">
                  <c:v>836.7</c:v>
                </c:pt>
                <c:pt idx="85">
                  <c:v>649</c:v>
                </c:pt>
                <c:pt idx="86">
                  <c:v>522.5</c:v>
                </c:pt>
                <c:pt idx="87">
                  <c:v>357</c:v>
                </c:pt>
                <c:pt idx="88">
                  <c:v>100.8</c:v>
                </c:pt>
              </c:numCache>
            </c:numRef>
          </c:val>
          <c:extLst>
            <c:ext xmlns:c16="http://schemas.microsoft.com/office/drawing/2014/chart" uri="{C3380CC4-5D6E-409C-BE32-E72D297353CC}">
              <c16:uniqueId val="{00000000-2FFE-475B-A551-DC6A33816327}"/>
            </c:ext>
          </c:extLst>
        </c:ser>
        <c:ser>
          <c:idx val="1"/>
          <c:order val="1"/>
          <c:tx>
            <c:strRef>
              <c:f>'Q1'!$C$3</c:f>
              <c:strCache>
                <c:ptCount val="1"/>
                <c:pt idx="0">
                  <c:v>Count of OrderID</c:v>
                </c:pt>
              </c:strCache>
            </c:strRef>
          </c:tx>
          <c:spPr>
            <a:solidFill>
              <a:schemeClr val="accent2"/>
            </a:solidFill>
            <a:ln>
              <a:noFill/>
            </a:ln>
            <a:effectLst/>
          </c:spPr>
          <c:invertIfNegative val="0"/>
          <c:cat>
            <c:strRef>
              <c:f>'Q1'!$A$4:$A$93</c:f>
              <c:strCache>
                <c:ptCount val="89"/>
                <c:pt idx="0">
                  <c:v>QUICK</c:v>
                </c:pt>
                <c:pt idx="1">
                  <c:v>ERNSH</c:v>
                </c:pt>
                <c:pt idx="2">
                  <c:v>SAVEA</c:v>
                </c:pt>
                <c:pt idx="3">
                  <c:v>RATTC</c:v>
                </c:pt>
                <c:pt idx="4">
                  <c:v>HUNGO</c:v>
                </c:pt>
                <c:pt idx="5">
                  <c:v>HANAR</c:v>
                </c:pt>
                <c:pt idx="6">
                  <c:v>KOENE</c:v>
                </c:pt>
                <c:pt idx="7">
                  <c:v>FOLKO</c:v>
                </c:pt>
                <c:pt idx="8">
                  <c:v>MEREP</c:v>
                </c:pt>
                <c:pt idx="9">
                  <c:v>WHITC</c:v>
                </c:pt>
                <c:pt idx="10">
                  <c:v>FRANK</c:v>
                </c:pt>
                <c:pt idx="11">
                  <c:v>QUEEN</c:v>
                </c:pt>
                <c:pt idx="12">
                  <c:v>BERGS</c:v>
                </c:pt>
                <c:pt idx="13">
                  <c:v>SUPRD</c:v>
                </c:pt>
                <c:pt idx="14">
                  <c:v>PICCO</c:v>
                </c:pt>
                <c:pt idx="15">
                  <c:v>HILAA</c:v>
                </c:pt>
                <c:pt idx="16">
                  <c:v>BONAP</c:v>
                </c:pt>
                <c:pt idx="17">
                  <c:v>BOTTM</c:v>
                </c:pt>
                <c:pt idx="18">
                  <c:v>RICSU</c:v>
                </c:pt>
                <c:pt idx="19">
                  <c:v>LEHMS</c:v>
                </c:pt>
                <c:pt idx="20">
                  <c:v>BLONP</c:v>
                </c:pt>
                <c:pt idx="21">
                  <c:v>GREAL</c:v>
                </c:pt>
                <c:pt idx="22">
                  <c:v>SIMOB</c:v>
                </c:pt>
                <c:pt idx="23">
                  <c:v>LINOD</c:v>
                </c:pt>
                <c:pt idx="24">
                  <c:v>SEVES</c:v>
                </c:pt>
                <c:pt idx="25">
                  <c:v>LILAS</c:v>
                </c:pt>
                <c:pt idx="26">
                  <c:v>VAFFE</c:v>
                </c:pt>
                <c:pt idx="27">
                  <c:v>WARTH</c:v>
                </c:pt>
                <c:pt idx="28">
                  <c:v>OLDWO</c:v>
                </c:pt>
                <c:pt idx="29">
                  <c:v>EASTC</c:v>
                </c:pt>
                <c:pt idx="30">
                  <c:v>AROUT</c:v>
                </c:pt>
                <c:pt idx="31">
                  <c:v>OTTIK</c:v>
                </c:pt>
                <c:pt idx="32">
                  <c:v>RICAR</c:v>
                </c:pt>
                <c:pt idx="33">
                  <c:v>CHOPS</c:v>
                </c:pt>
                <c:pt idx="34">
                  <c:v>FOLIG</c:v>
                </c:pt>
                <c:pt idx="35">
                  <c:v>GODOS</c:v>
                </c:pt>
                <c:pt idx="36">
                  <c:v>SPLIR</c:v>
                </c:pt>
                <c:pt idx="37">
                  <c:v>TORTU</c:v>
                </c:pt>
                <c:pt idx="38">
                  <c:v>MAISD</c:v>
                </c:pt>
                <c:pt idx="39">
                  <c:v>WANDK</c:v>
                </c:pt>
                <c:pt idx="40">
                  <c:v>LAMAI</c:v>
                </c:pt>
                <c:pt idx="41">
                  <c:v>VICTE</c:v>
                </c:pt>
                <c:pt idx="42">
                  <c:v>GOURL</c:v>
                </c:pt>
                <c:pt idx="43">
                  <c:v>MAGAA</c:v>
                </c:pt>
                <c:pt idx="44">
                  <c:v>REGGC</c:v>
                </c:pt>
                <c:pt idx="45">
                  <c:v>ANTON</c:v>
                </c:pt>
                <c:pt idx="46">
                  <c:v>TRADH</c:v>
                </c:pt>
                <c:pt idx="47">
                  <c:v>QUEDE</c:v>
                </c:pt>
                <c:pt idx="48">
                  <c:v>FURIB</c:v>
                </c:pt>
                <c:pt idx="49">
                  <c:v>ISLAT</c:v>
                </c:pt>
                <c:pt idx="50">
                  <c:v>BSBEV</c:v>
                </c:pt>
                <c:pt idx="51">
                  <c:v>WELLI</c:v>
                </c:pt>
                <c:pt idx="52">
                  <c:v>SANTG</c:v>
                </c:pt>
                <c:pt idx="53">
                  <c:v>PRINI</c:v>
                </c:pt>
                <c:pt idx="54">
                  <c:v>MORGK</c:v>
                </c:pt>
                <c:pt idx="55">
                  <c:v>TOMSP</c:v>
                </c:pt>
                <c:pt idx="56">
                  <c:v>ALFKI</c:v>
                </c:pt>
                <c:pt idx="57">
                  <c:v>LONEP</c:v>
                </c:pt>
                <c:pt idx="58">
                  <c:v>PERIC</c:v>
                </c:pt>
                <c:pt idx="59">
                  <c:v>BOLID</c:v>
                </c:pt>
                <c:pt idx="60">
                  <c:v>FAMIA</c:v>
                </c:pt>
                <c:pt idx="61">
                  <c:v>COMMI</c:v>
                </c:pt>
                <c:pt idx="62">
                  <c:v>DRACD</c:v>
                </c:pt>
                <c:pt idx="63">
                  <c:v>WOLZA</c:v>
                </c:pt>
                <c:pt idx="64">
                  <c:v>OCEAN</c:v>
                </c:pt>
                <c:pt idx="65">
                  <c:v>THEBI</c:v>
                </c:pt>
                <c:pt idx="66">
                  <c:v>BLAUS</c:v>
                </c:pt>
                <c:pt idx="67">
                  <c:v>FRANR</c:v>
                </c:pt>
                <c:pt idx="68">
                  <c:v>WILMK</c:v>
                </c:pt>
                <c:pt idx="69">
                  <c:v>LETSS</c:v>
                </c:pt>
                <c:pt idx="70">
                  <c:v>HUNGC</c:v>
                </c:pt>
                <c:pt idx="71">
                  <c:v>RANCH</c:v>
                </c:pt>
                <c:pt idx="72">
                  <c:v>SPECD</c:v>
                </c:pt>
                <c:pt idx="73">
                  <c:v>LACOR</c:v>
                </c:pt>
                <c:pt idx="74">
                  <c:v>THECR</c:v>
                </c:pt>
                <c:pt idx="75">
                  <c:v>CACTU</c:v>
                </c:pt>
                <c:pt idx="76">
                  <c:v>CONSH</c:v>
                </c:pt>
                <c:pt idx="77">
                  <c:v>DUMON</c:v>
                </c:pt>
                <c:pt idx="78">
                  <c:v>TRAIH</c:v>
                </c:pt>
                <c:pt idx="79">
                  <c:v>FRANS</c:v>
                </c:pt>
                <c:pt idx="80">
                  <c:v>GROSR</c:v>
                </c:pt>
                <c:pt idx="81">
                  <c:v>VINET</c:v>
                </c:pt>
                <c:pt idx="82">
                  <c:v>ROMEY</c:v>
                </c:pt>
                <c:pt idx="83">
                  <c:v>ANATR</c:v>
                </c:pt>
                <c:pt idx="84">
                  <c:v>GALED</c:v>
                </c:pt>
                <c:pt idx="85">
                  <c:v>NORTS</c:v>
                </c:pt>
                <c:pt idx="86">
                  <c:v>LAUGB</c:v>
                </c:pt>
                <c:pt idx="87">
                  <c:v>LAZYK</c:v>
                </c:pt>
                <c:pt idx="88">
                  <c:v>CENTC</c:v>
                </c:pt>
              </c:strCache>
            </c:strRef>
          </c:cat>
          <c:val>
            <c:numRef>
              <c:f>'Q1'!$C$4:$C$93</c:f>
              <c:numCache>
                <c:formatCode>General</c:formatCode>
                <c:ptCount val="89"/>
                <c:pt idx="0">
                  <c:v>86</c:v>
                </c:pt>
                <c:pt idx="1">
                  <c:v>102</c:v>
                </c:pt>
                <c:pt idx="2">
                  <c:v>116</c:v>
                </c:pt>
                <c:pt idx="3">
                  <c:v>71</c:v>
                </c:pt>
                <c:pt idx="4">
                  <c:v>55</c:v>
                </c:pt>
                <c:pt idx="5">
                  <c:v>32</c:v>
                </c:pt>
                <c:pt idx="6">
                  <c:v>39</c:v>
                </c:pt>
                <c:pt idx="7">
                  <c:v>45</c:v>
                </c:pt>
                <c:pt idx="8">
                  <c:v>32</c:v>
                </c:pt>
                <c:pt idx="9">
                  <c:v>40</c:v>
                </c:pt>
                <c:pt idx="10">
                  <c:v>48</c:v>
                </c:pt>
                <c:pt idx="11">
                  <c:v>40</c:v>
                </c:pt>
                <c:pt idx="12">
                  <c:v>52</c:v>
                </c:pt>
                <c:pt idx="13">
                  <c:v>39</c:v>
                </c:pt>
                <c:pt idx="14">
                  <c:v>23</c:v>
                </c:pt>
                <c:pt idx="15">
                  <c:v>45</c:v>
                </c:pt>
                <c:pt idx="16">
                  <c:v>44</c:v>
                </c:pt>
                <c:pt idx="17">
                  <c:v>35</c:v>
                </c:pt>
                <c:pt idx="18">
                  <c:v>30</c:v>
                </c:pt>
                <c:pt idx="19">
                  <c:v>39</c:v>
                </c:pt>
                <c:pt idx="20">
                  <c:v>26</c:v>
                </c:pt>
                <c:pt idx="21">
                  <c:v>22</c:v>
                </c:pt>
                <c:pt idx="22">
                  <c:v>15</c:v>
                </c:pt>
                <c:pt idx="23">
                  <c:v>35</c:v>
                </c:pt>
                <c:pt idx="24">
                  <c:v>26</c:v>
                </c:pt>
                <c:pt idx="25">
                  <c:v>34</c:v>
                </c:pt>
                <c:pt idx="26">
                  <c:v>31</c:v>
                </c:pt>
                <c:pt idx="27">
                  <c:v>37</c:v>
                </c:pt>
                <c:pt idx="28">
                  <c:v>24</c:v>
                </c:pt>
                <c:pt idx="29">
                  <c:v>21</c:v>
                </c:pt>
                <c:pt idx="30">
                  <c:v>30</c:v>
                </c:pt>
                <c:pt idx="31">
                  <c:v>29</c:v>
                </c:pt>
                <c:pt idx="32">
                  <c:v>27</c:v>
                </c:pt>
                <c:pt idx="33">
                  <c:v>22</c:v>
                </c:pt>
                <c:pt idx="34">
                  <c:v>16</c:v>
                </c:pt>
                <c:pt idx="35">
                  <c:v>26</c:v>
                </c:pt>
                <c:pt idx="36">
                  <c:v>20</c:v>
                </c:pt>
                <c:pt idx="37">
                  <c:v>29</c:v>
                </c:pt>
                <c:pt idx="38">
                  <c:v>17</c:v>
                </c:pt>
                <c:pt idx="39">
                  <c:v>26</c:v>
                </c:pt>
                <c:pt idx="40">
                  <c:v>31</c:v>
                </c:pt>
                <c:pt idx="41">
                  <c:v>25</c:v>
                </c:pt>
                <c:pt idx="42">
                  <c:v>19</c:v>
                </c:pt>
                <c:pt idx="43">
                  <c:v>21</c:v>
                </c:pt>
                <c:pt idx="44">
                  <c:v>22</c:v>
                </c:pt>
                <c:pt idx="45">
                  <c:v>17</c:v>
                </c:pt>
                <c:pt idx="46">
                  <c:v>13</c:v>
                </c:pt>
                <c:pt idx="47">
                  <c:v>24</c:v>
                </c:pt>
                <c:pt idx="48">
                  <c:v>20</c:v>
                </c:pt>
                <c:pt idx="49">
                  <c:v>23</c:v>
                </c:pt>
                <c:pt idx="50">
                  <c:v>22</c:v>
                </c:pt>
                <c:pt idx="51">
                  <c:v>19</c:v>
                </c:pt>
                <c:pt idx="52">
                  <c:v>16</c:v>
                </c:pt>
                <c:pt idx="53">
                  <c:v>10</c:v>
                </c:pt>
                <c:pt idx="54">
                  <c:v>11</c:v>
                </c:pt>
                <c:pt idx="55">
                  <c:v>14</c:v>
                </c:pt>
                <c:pt idx="56">
                  <c:v>12</c:v>
                </c:pt>
                <c:pt idx="57">
                  <c:v>14</c:v>
                </c:pt>
                <c:pt idx="58">
                  <c:v>14</c:v>
                </c:pt>
                <c:pt idx="59">
                  <c:v>6</c:v>
                </c:pt>
                <c:pt idx="60">
                  <c:v>19</c:v>
                </c:pt>
                <c:pt idx="61">
                  <c:v>10</c:v>
                </c:pt>
                <c:pt idx="62">
                  <c:v>10</c:v>
                </c:pt>
                <c:pt idx="63">
                  <c:v>16</c:v>
                </c:pt>
                <c:pt idx="64">
                  <c:v>11</c:v>
                </c:pt>
                <c:pt idx="65">
                  <c:v>7</c:v>
                </c:pt>
                <c:pt idx="66">
                  <c:v>14</c:v>
                </c:pt>
                <c:pt idx="67">
                  <c:v>6</c:v>
                </c:pt>
                <c:pt idx="68">
                  <c:v>17</c:v>
                </c:pt>
                <c:pt idx="69">
                  <c:v>10</c:v>
                </c:pt>
                <c:pt idx="70">
                  <c:v>9</c:v>
                </c:pt>
                <c:pt idx="71">
                  <c:v>12</c:v>
                </c:pt>
                <c:pt idx="72">
                  <c:v>6</c:v>
                </c:pt>
                <c:pt idx="73">
                  <c:v>11</c:v>
                </c:pt>
                <c:pt idx="74">
                  <c:v>8</c:v>
                </c:pt>
                <c:pt idx="75">
                  <c:v>11</c:v>
                </c:pt>
                <c:pt idx="76">
                  <c:v>7</c:v>
                </c:pt>
                <c:pt idx="77">
                  <c:v>9</c:v>
                </c:pt>
                <c:pt idx="78">
                  <c:v>9</c:v>
                </c:pt>
                <c:pt idx="79">
                  <c:v>10</c:v>
                </c:pt>
                <c:pt idx="80">
                  <c:v>4</c:v>
                </c:pt>
                <c:pt idx="81">
                  <c:v>10</c:v>
                </c:pt>
                <c:pt idx="82">
                  <c:v>14</c:v>
                </c:pt>
                <c:pt idx="83">
                  <c:v>10</c:v>
                </c:pt>
                <c:pt idx="84">
                  <c:v>8</c:v>
                </c:pt>
                <c:pt idx="85">
                  <c:v>6</c:v>
                </c:pt>
                <c:pt idx="86">
                  <c:v>8</c:v>
                </c:pt>
                <c:pt idx="87">
                  <c:v>2</c:v>
                </c:pt>
                <c:pt idx="88">
                  <c:v>2</c:v>
                </c:pt>
              </c:numCache>
            </c:numRef>
          </c:val>
          <c:extLst>
            <c:ext xmlns:c16="http://schemas.microsoft.com/office/drawing/2014/chart" uri="{C3380CC4-5D6E-409C-BE32-E72D297353CC}">
              <c16:uniqueId val="{00000001-2FFE-475B-A551-DC6A33816327}"/>
            </c:ext>
          </c:extLst>
        </c:ser>
        <c:dLbls>
          <c:showLegendKey val="0"/>
          <c:showVal val="0"/>
          <c:showCatName val="0"/>
          <c:showSerName val="0"/>
          <c:showPercent val="0"/>
          <c:showBubbleSize val="0"/>
        </c:dLbls>
        <c:gapWidth val="219"/>
        <c:overlap val="-27"/>
        <c:axId val="990596064"/>
        <c:axId val="990593664"/>
      </c:barChart>
      <c:catAx>
        <c:axId val="99059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90593664"/>
        <c:crosses val="autoZero"/>
        <c:auto val="1"/>
        <c:lblAlgn val="ctr"/>
        <c:lblOffset val="100"/>
        <c:noMultiLvlLbl val="0"/>
      </c:catAx>
      <c:valAx>
        <c:axId val="99059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90596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lt1"/>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Analysis.xlsx]Q6!PivotTable2</c:name>
    <c:fmtId val="8"/>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IN"/>
              <a:t>Orders per month by Segment</a:t>
            </a:r>
          </a:p>
        </c:rich>
      </c:tx>
      <c:layout>
        <c:manualLayout>
          <c:xMode val="edge"/>
          <c:yMode val="edge"/>
          <c:x val="0.2564374453193351"/>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FF00"/>
            </a:solidFill>
            <a:round/>
          </a:ln>
          <a:effectLst/>
        </c:spPr>
        <c:marker>
          <c:symbol val="none"/>
        </c:marker>
      </c:pivotFmt>
      <c:pivotFmt>
        <c:idx val="7"/>
        <c:spPr>
          <a:ln w="28575" cap="rnd">
            <a:solidFill>
              <a:srgbClr val="FFFF00"/>
            </a:solidFill>
            <a:round/>
          </a:ln>
          <a:effectLst/>
        </c:spPr>
        <c:marker>
          <c:symbol val="none"/>
        </c:marker>
      </c:pivotFmt>
    </c:pivotFmts>
    <c:plotArea>
      <c:layout/>
      <c:lineChart>
        <c:grouping val="standard"/>
        <c:varyColors val="0"/>
        <c:ser>
          <c:idx val="0"/>
          <c:order val="0"/>
          <c:tx>
            <c:strRef>
              <c:f>'Q6'!$AA$4:$AA$5</c:f>
              <c:strCache>
                <c:ptCount val="1"/>
                <c:pt idx="0">
                  <c:v>New</c:v>
                </c:pt>
              </c:strCache>
            </c:strRef>
          </c:tx>
          <c:spPr>
            <a:ln w="28575" cap="rnd">
              <a:solidFill>
                <a:srgbClr val="FFFF99"/>
              </a:solidFill>
              <a:round/>
            </a:ln>
            <a:effectLst/>
          </c:spPr>
          <c:marker>
            <c:symbol val="none"/>
          </c:marker>
          <c:cat>
            <c:strRef>
              <c:f>'Q6'!$Y$6:$Z$9</c:f>
              <c:strCache>
                <c:ptCount val="3"/>
                <c:pt idx="0">
                  <c:v>1994</c:v>
                </c:pt>
                <c:pt idx="1">
                  <c:v>1995</c:v>
                </c:pt>
                <c:pt idx="2">
                  <c:v>1996</c:v>
                </c:pt>
              </c:strCache>
            </c:strRef>
          </c:cat>
          <c:val>
            <c:numRef>
              <c:f>'Q6'!$AA$6:$AA$9</c:f>
              <c:numCache>
                <c:formatCode>General</c:formatCode>
                <c:ptCount val="3"/>
                <c:pt idx="0">
                  <c:v>6</c:v>
                </c:pt>
                <c:pt idx="1">
                  <c:v>21</c:v>
                </c:pt>
                <c:pt idx="2">
                  <c:v>23</c:v>
                </c:pt>
              </c:numCache>
            </c:numRef>
          </c:val>
          <c:smooth val="0"/>
          <c:extLst>
            <c:ext xmlns:c16="http://schemas.microsoft.com/office/drawing/2014/chart" uri="{C3380CC4-5D6E-409C-BE32-E72D297353CC}">
              <c16:uniqueId val="{00000000-3123-4032-8961-1AE1D9CBCF60}"/>
            </c:ext>
          </c:extLst>
        </c:ser>
        <c:ser>
          <c:idx val="1"/>
          <c:order val="1"/>
          <c:tx>
            <c:strRef>
              <c:f>'Q6'!$AB$4:$AB$5</c:f>
              <c:strCache>
                <c:ptCount val="1"/>
                <c:pt idx="0">
                  <c:v>Repeat</c:v>
                </c:pt>
              </c:strCache>
            </c:strRef>
          </c:tx>
          <c:spPr>
            <a:ln w="28575" cap="rnd">
              <a:solidFill>
                <a:srgbClr val="FFFF00"/>
              </a:solidFill>
              <a:round/>
            </a:ln>
            <a:effectLst/>
          </c:spPr>
          <c:marker>
            <c:symbol val="none"/>
          </c:marker>
          <c:cat>
            <c:strRef>
              <c:f>'Q6'!$Y$6:$Z$9</c:f>
              <c:strCache>
                <c:ptCount val="3"/>
                <c:pt idx="0">
                  <c:v>1994</c:v>
                </c:pt>
                <c:pt idx="1">
                  <c:v>1995</c:v>
                </c:pt>
                <c:pt idx="2">
                  <c:v>1996</c:v>
                </c:pt>
              </c:strCache>
            </c:strRef>
          </c:cat>
          <c:val>
            <c:numRef>
              <c:f>'Q6'!$AB$6:$AB$9</c:f>
              <c:numCache>
                <c:formatCode>General</c:formatCode>
                <c:ptCount val="3"/>
                <c:pt idx="0">
                  <c:v>115</c:v>
                </c:pt>
                <c:pt idx="1">
                  <c:v>370</c:v>
                </c:pt>
                <c:pt idx="2">
                  <c:v>295</c:v>
                </c:pt>
              </c:numCache>
            </c:numRef>
          </c:val>
          <c:smooth val="0"/>
          <c:extLst>
            <c:ext xmlns:c16="http://schemas.microsoft.com/office/drawing/2014/chart" uri="{C3380CC4-5D6E-409C-BE32-E72D297353CC}">
              <c16:uniqueId val="{00000000-B419-48DF-8016-C9B168ABE76F}"/>
            </c:ext>
          </c:extLst>
        </c:ser>
        <c:dLbls>
          <c:showLegendKey val="0"/>
          <c:showVal val="0"/>
          <c:showCatName val="0"/>
          <c:showSerName val="0"/>
          <c:showPercent val="0"/>
          <c:showBubbleSize val="0"/>
        </c:dLbls>
        <c:smooth val="0"/>
        <c:axId val="694624416"/>
        <c:axId val="694628256"/>
      </c:lineChart>
      <c:catAx>
        <c:axId val="69462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694628256"/>
        <c:crosses val="autoZero"/>
        <c:auto val="1"/>
        <c:lblAlgn val="ctr"/>
        <c:lblOffset val="100"/>
        <c:noMultiLvlLbl val="0"/>
      </c:catAx>
      <c:valAx>
        <c:axId val="69462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69462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lt1"/>
      </a:solidFill>
      <a:prstDash val="solid"/>
      <a:miter lim="800000"/>
    </a:ln>
    <a:effectLst/>
  </c:spPr>
  <c:txPr>
    <a:bodyPr/>
    <a:lstStyle/>
    <a:p>
      <a:pPr>
        <a:defRPr>
          <a:solidFill>
            <a:srgbClr val="FFFF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Analysis.xlsx]Q4!PivotTable2</c:name>
    <c:fmtId val="3"/>
  </c:pivotSource>
  <c:chart>
    <c:title>
      <c:tx>
        <c:rich>
          <a:bodyPr rot="0" spcFirstLastPara="1" vertOverflow="ellipsis" vert="horz" wrap="square" anchor="ctr" anchorCtr="1"/>
          <a:lstStyle/>
          <a:p>
            <a:pPr>
              <a:defRPr sz="1400" b="1" i="0" u="none" strike="noStrike" kern="1200" spc="0" baseline="0">
                <a:solidFill>
                  <a:srgbClr val="FFFF00"/>
                </a:solidFill>
                <a:latin typeface="+mn-lt"/>
                <a:ea typeface="+mn-ea"/>
                <a:cs typeface="+mn-cs"/>
              </a:defRPr>
            </a:pPr>
            <a:r>
              <a:rPr lang="en-IN" b="1">
                <a:solidFill>
                  <a:srgbClr val="FFFF00"/>
                </a:solidFill>
              </a:rPr>
              <a:t>Revenue Contribution by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FF00"/>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6FFB7"/>
          </a:solidFill>
          <a:ln w="19050">
            <a:solidFill>
              <a:schemeClr val="lt1"/>
            </a:solidFill>
          </a:ln>
          <a:effectLst/>
        </c:spPr>
      </c:pivotFmt>
      <c:pivotFmt>
        <c:idx val="20"/>
        <c:spPr>
          <a:solidFill>
            <a:srgbClr val="F2FC20"/>
          </a:solidFill>
          <a:ln w="19050">
            <a:solidFill>
              <a:schemeClr val="lt1"/>
            </a:solidFill>
          </a:ln>
          <a:effectLst/>
        </c:spPr>
      </c:pivotFmt>
      <c:pivotFmt>
        <c:idx val="21"/>
        <c:spPr>
          <a:solidFill>
            <a:srgbClr val="E8FA00"/>
          </a:solidFill>
          <a:ln w="19050">
            <a:solidFill>
              <a:schemeClr val="lt1"/>
            </a:solidFill>
          </a:ln>
          <a:effectLst/>
        </c:spPr>
      </c:pivotFmt>
      <c:pivotFmt>
        <c:idx val="22"/>
        <c:spPr>
          <a:solidFill>
            <a:srgbClr val="FFFF00"/>
          </a:solidFill>
          <a:ln w="19050">
            <a:solidFill>
              <a:schemeClr val="lt1"/>
            </a:solidFill>
          </a:ln>
          <a:effectLst/>
        </c:spPr>
      </c:pivotFmt>
      <c:pivotFmt>
        <c:idx val="23"/>
        <c:spPr>
          <a:solidFill>
            <a:srgbClr val="EFFC8E"/>
          </a:solidFill>
          <a:ln w="19050">
            <a:solidFill>
              <a:schemeClr val="lt1"/>
            </a:solidFill>
          </a:ln>
          <a:effectLst/>
        </c:spPr>
      </c:pivotFmt>
      <c:pivotFmt>
        <c:idx val="24"/>
        <c:spPr>
          <a:solidFill>
            <a:srgbClr val="ECF945"/>
          </a:solidFill>
          <a:ln w="19050">
            <a:solidFill>
              <a:schemeClr val="lt1"/>
            </a:solidFill>
          </a:ln>
          <a:effectLst/>
        </c:spPr>
      </c:pivotFmt>
      <c:pivotFmt>
        <c:idx val="25"/>
        <c:spPr>
          <a:solidFill>
            <a:srgbClr val="ECF79B"/>
          </a:solidFill>
          <a:ln w="19050">
            <a:solidFill>
              <a:schemeClr val="lt1"/>
            </a:solidFill>
          </a:ln>
          <a:effectLst/>
        </c:spPr>
      </c:pivotFmt>
      <c:pivotFmt>
        <c:idx val="26"/>
        <c:spPr>
          <a:solidFill>
            <a:srgbClr val="EFFB4F"/>
          </a:solidFill>
          <a:ln w="19050">
            <a:solidFill>
              <a:schemeClr val="lt1"/>
            </a:solidFill>
          </a:ln>
          <a:effectLst/>
        </c:spPr>
      </c:pivotFmt>
    </c:pivotFmts>
    <c:plotArea>
      <c:layout/>
      <c:pieChart>
        <c:varyColors val="1"/>
        <c:ser>
          <c:idx val="0"/>
          <c:order val="0"/>
          <c:tx>
            <c:strRef>
              <c:f>'Q4'!$F$4</c:f>
              <c:strCache>
                <c:ptCount val="1"/>
                <c:pt idx="0">
                  <c:v>Total</c:v>
                </c:pt>
              </c:strCache>
            </c:strRef>
          </c:tx>
          <c:dPt>
            <c:idx val="0"/>
            <c:bubble3D val="0"/>
            <c:spPr>
              <a:solidFill>
                <a:srgbClr val="F6FFB7"/>
              </a:solidFill>
              <a:ln w="19050">
                <a:solidFill>
                  <a:schemeClr val="lt1"/>
                </a:solidFill>
              </a:ln>
              <a:effectLst/>
            </c:spPr>
            <c:extLst>
              <c:ext xmlns:c16="http://schemas.microsoft.com/office/drawing/2014/chart" uri="{C3380CC4-5D6E-409C-BE32-E72D297353CC}">
                <c16:uniqueId val="{00000001-EA2F-442A-A87B-D9D1C325222F}"/>
              </c:ext>
            </c:extLst>
          </c:dPt>
          <c:dPt>
            <c:idx val="1"/>
            <c:bubble3D val="0"/>
            <c:spPr>
              <a:solidFill>
                <a:srgbClr val="F2FC20"/>
              </a:solidFill>
              <a:ln w="19050">
                <a:solidFill>
                  <a:schemeClr val="lt1"/>
                </a:solidFill>
              </a:ln>
              <a:effectLst/>
            </c:spPr>
            <c:extLst>
              <c:ext xmlns:c16="http://schemas.microsoft.com/office/drawing/2014/chart" uri="{C3380CC4-5D6E-409C-BE32-E72D297353CC}">
                <c16:uniqueId val="{00000003-EA2F-442A-A87B-D9D1C325222F}"/>
              </c:ext>
            </c:extLst>
          </c:dPt>
          <c:dPt>
            <c:idx val="2"/>
            <c:bubble3D val="0"/>
            <c:spPr>
              <a:solidFill>
                <a:srgbClr val="E8FA00"/>
              </a:solidFill>
              <a:ln w="19050">
                <a:solidFill>
                  <a:schemeClr val="lt1"/>
                </a:solidFill>
              </a:ln>
              <a:effectLst/>
            </c:spPr>
            <c:extLst>
              <c:ext xmlns:c16="http://schemas.microsoft.com/office/drawing/2014/chart" uri="{C3380CC4-5D6E-409C-BE32-E72D297353CC}">
                <c16:uniqueId val="{00000005-EA2F-442A-A87B-D9D1C325222F}"/>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EA2F-442A-A87B-D9D1C325222F}"/>
              </c:ext>
            </c:extLst>
          </c:dPt>
          <c:dPt>
            <c:idx val="4"/>
            <c:bubble3D val="0"/>
            <c:spPr>
              <a:solidFill>
                <a:srgbClr val="EFFC8E"/>
              </a:solidFill>
              <a:ln w="19050">
                <a:solidFill>
                  <a:schemeClr val="lt1"/>
                </a:solidFill>
              </a:ln>
              <a:effectLst/>
            </c:spPr>
            <c:extLst>
              <c:ext xmlns:c16="http://schemas.microsoft.com/office/drawing/2014/chart" uri="{C3380CC4-5D6E-409C-BE32-E72D297353CC}">
                <c16:uniqueId val="{00000009-EA2F-442A-A87B-D9D1C325222F}"/>
              </c:ext>
            </c:extLst>
          </c:dPt>
          <c:dPt>
            <c:idx val="5"/>
            <c:bubble3D val="0"/>
            <c:spPr>
              <a:solidFill>
                <a:srgbClr val="ECF945"/>
              </a:solidFill>
              <a:ln w="19050">
                <a:solidFill>
                  <a:schemeClr val="lt1"/>
                </a:solidFill>
              </a:ln>
              <a:effectLst/>
            </c:spPr>
            <c:extLst>
              <c:ext xmlns:c16="http://schemas.microsoft.com/office/drawing/2014/chart" uri="{C3380CC4-5D6E-409C-BE32-E72D297353CC}">
                <c16:uniqueId val="{0000000B-EA2F-442A-A87B-D9D1C325222F}"/>
              </c:ext>
            </c:extLst>
          </c:dPt>
          <c:dPt>
            <c:idx val="6"/>
            <c:bubble3D val="0"/>
            <c:spPr>
              <a:solidFill>
                <a:srgbClr val="ECF79B"/>
              </a:solidFill>
              <a:ln w="19050">
                <a:solidFill>
                  <a:schemeClr val="lt1"/>
                </a:solidFill>
              </a:ln>
              <a:effectLst/>
            </c:spPr>
            <c:extLst>
              <c:ext xmlns:c16="http://schemas.microsoft.com/office/drawing/2014/chart" uri="{C3380CC4-5D6E-409C-BE32-E72D297353CC}">
                <c16:uniqueId val="{0000000D-EA2F-442A-A87B-D9D1C325222F}"/>
              </c:ext>
            </c:extLst>
          </c:dPt>
          <c:dPt>
            <c:idx val="7"/>
            <c:bubble3D val="0"/>
            <c:spPr>
              <a:solidFill>
                <a:srgbClr val="EFFB4F"/>
              </a:solidFill>
              <a:ln w="19050">
                <a:solidFill>
                  <a:schemeClr val="lt1"/>
                </a:solidFill>
              </a:ln>
              <a:effectLst/>
            </c:spPr>
            <c:extLst>
              <c:ext xmlns:c16="http://schemas.microsoft.com/office/drawing/2014/chart" uri="{C3380CC4-5D6E-409C-BE32-E72D297353CC}">
                <c16:uniqueId val="{0000000F-EA2F-442A-A87B-D9D1C325222F}"/>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'Q4'!$E$5:$E$13</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'Q4'!$F$5:$F$13</c:f>
              <c:numCache>
                <c:formatCode>0.00%</c:formatCode>
                <c:ptCount val="8"/>
                <c:pt idx="0">
                  <c:v>0.21162083503462017</c:v>
                </c:pt>
                <c:pt idx="1">
                  <c:v>0.18526510865680898</c:v>
                </c:pt>
                <c:pt idx="2">
                  <c:v>0.13221531465057479</c:v>
                </c:pt>
                <c:pt idx="3">
                  <c:v>0.12879069043103233</c:v>
                </c:pt>
                <c:pt idx="4">
                  <c:v>0.10369920943146411</c:v>
                </c:pt>
                <c:pt idx="5">
                  <c:v>8.3779165859443824E-2</c:v>
                </c:pt>
                <c:pt idx="6">
                  <c:v>7.8989674362164947E-2</c:v>
                </c:pt>
                <c:pt idx="7">
                  <c:v>7.5640001573890794E-2</c:v>
                </c:pt>
              </c:numCache>
            </c:numRef>
          </c:val>
          <c:extLst>
            <c:ext xmlns:c16="http://schemas.microsoft.com/office/drawing/2014/chart" uri="{C3380CC4-5D6E-409C-BE32-E72D297353CC}">
              <c16:uniqueId val="{00000010-EA2F-442A-A87B-D9D1C325222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lt1"/>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Analysis.xlsx]Q7!PivotTable3</c:name>
    <c:fmtId val="2"/>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IN" b="1"/>
              <a:t>Employees by Country (% share)</a:t>
            </a:r>
          </a:p>
        </c:rich>
      </c:tx>
      <c:layout>
        <c:manualLayout>
          <c:xMode val="edge"/>
          <c:yMode val="edge"/>
          <c:x val="0.22610411198600175"/>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'Q7'!$C$13</c:f>
              <c:strCache>
                <c:ptCount val="1"/>
                <c:pt idx="0">
                  <c:v>Total</c:v>
                </c:pt>
              </c:strCache>
            </c:strRef>
          </c:tx>
          <c:spPr>
            <a:solidFill>
              <a:srgbClr val="FFFF00"/>
            </a:solidFill>
            <a:ln>
              <a:noFill/>
            </a:ln>
            <a:effectLst/>
          </c:spPr>
          <c:invertIfNegative val="0"/>
          <c:cat>
            <c:multiLvlStrRef>
              <c:f>'Q7'!$B$14:$B$21</c:f>
              <c:multiLvlStrCache>
                <c:ptCount val="5"/>
                <c:lvl>
                  <c:pt idx="0">
                    <c:v>Kirkland</c:v>
                  </c:pt>
                  <c:pt idx="1">
                    <c:v>Redmond</c:v>
                  </c:pt>
                  <c:pt idx="2">
                    <c:v>Seattle</c:v>
                  </c:pt>
                  <c:pt idx="3">
                    <c:v>Tacoma</c:v>
                  </c:pt>
                  <c:pt idx="4">
                    <c:v>London</c:v>
                  </c:pt>
                </c:lvl>
                <c:lvl>
                  <c:pt idx="0">
                    <c:v>USA</c:v>
                  </c:pt>
                  <c:pt idx="4">
                    <c:v>UK</c:v>
                  </c:pt>
                </c:lvl>
              </c:multiLvlStrCache>
            </c:multiLvlStrRef>
          </c:cat>
          <c:val>
            <c:numRef>
              <c:f>'Q7'!$C$14:$C$21</c:f>
              <c:numCache>
                <c:formatCode>0.00%</c:formatCode>
                <c:ptCount val="5"/>
                <c:pt idx="0">
                  <c:v>0.2</c:v>
                </c:pt>
                <c:pt idx="1">
                  <c:v>0.2</c:v>
                </c:pt>
                <c:pt idx="2">
                  <c:v>0.4</c:v>
                </c:pt>
                <c:pt idx="3">
                  <c:v>0.2</c:v>
                </c:pt>
                <c:pt idx="4">
                  <c:v>1</c:v>
                </c:pt>
              </c:numCache>
            </c:numRef>
          </c:val>
          <c:extLst>
            <c:ext xmlns:c16="http://schemas.microsoft.com/office/drawing/2014/chart" uri="{C3380CC4-5D6E-409C-BE32-E72D297353CC}">
              <c16:uniqueId val="{00000000-B69D-436B-A456-BB78504A91F9}"/>
            </c:ext>
          </c:extLst>
        </c:ser>
        <c:dLbls>
          <c:showLegendKey val="0"/>
          <c:showVal val="0"/>
          <c:showCatName val="0"/>
          <c:showSerName val="0"/>
          <c:showPercent val="0"/>
          <c:showBubbleSize val="0"/>
        </c:dLbls>
        <c:gapWidth val="182"/>
        <c:axId val="1436191840"/>
        <c:axId val="1436197600"/>
      </c:barChart>
      <c:catAx>
        <c:axId val="143619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36197600"/>
        <c:crosses val="autoZero"/>
        <c:auto val="1"/>
        <c:lblAlgn val="ctr"/>
        <c:lblOffset val="100"/>
        <c:noMultiLvlLbl val="0"/>
      </c:catAx>
      <c:valAx>
        <c:axId val="143619760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361918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noFill/>
      <a:prstDash val="solid"/>
      <a:miter lim="800000"/>
    </a:ln>
    <a:effectLst/>
  </c:spPr>
  <c:txPr>
    <a:bodyPr/>
    <a:lstStyle/>
    <a:p>
      <a:pPr>
        <a:defRPr>
          <a:solidFill>
            <a:srgbClr val="FFFF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Analysis.xlsx]Q13!PivotTable1</c:name>
    <c:fmtId val="3"/>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a:t>Average Product Price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'Q13'!$J$3</c:f>
              <c:strCache>
                <c:ptCount val="1"/>
                <c:pt idx="0">
                  <c:v>Total</c:v>
                </c:pt>
              </c:strCache>
            </c:strRef>
          </c:tx>
          <c:spPr>
            <a:solidFill>
              <a:srgbClr val="FFFF00"/>
            </a:solidFill>
            <a:ln>
              <a:noFill/>
            </a:ln>
            <a:effectLst/>
          </c:spPr>
          <c:invertIfNegative val="0"/>
          <c:cat>
            <c:strRef>
              <c:f>'Q13'!$I$4:$I$21</c:f>
              <c:strCache>
                <c:ptCount val="17"/>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Sweden </c:v>
                </c:pt>
                <c:pt idx="15">
                  <c:v>UK</c:v>
                </c:pt>
                <c:pt idx="16">
                  <c:v>USA</c:v>
                </c:pt>
              </c:strCache>
            </c:strRef>
          </c:cat>
          <c:val>
            <c:numRef>
              <c:f>'Q13'!$J$4:$J$21</c:f>
              <c:numCache>
                <c:formatCode>General</c:formatCode>
                <c:ptCount val="17"/>
                <c:pt idx="0">
                  <c:v>33.831249999999997</c:v>
                </c:pt>
                <c:pt idx="1">
                  <c:v>4.5</c:v>
                </c:pt>
                <c:pt idx="2">
                  <c:v>27.3125</c:v>
                </c:pt>
                <c:pt idx="3">
                  <c:v>10.75</c:v>
                </c:pt>
                <c:pt idx="4">
                  <c:v>18.083333333333332</c:v>
                </c:pt>
                <c:pt idx="5">
                  <c:v>76.75</c:v>
                </c:pt>
                <c:pt idx="6">
                  <c:v>37.601111111111109</c:v>
                </c:pt>
                <c:pt idx="7">
                  <c:v>27.360000000000003</c:v>
                </c:pt>
                <c:pt idx="8">
                  <c:v>30.458333333333332</c:v>
                </c:pt>
                <c:pt idx="9">
                  <c:v>11.125</c:v>
                </c:pt>
                <c:pt idx="10">
                  <c:v>20</c:v>
                </c:pt>
                <c:pt idx="11">
                  <c:v>26.483333333333334</c:v>
                </c:pt>
                <c:pt idx="12">
                  <c:v>29.5</c:v>
                </c:pt>
                <c:pt idx="13">
                  <c:v>20</c:v>
                </c:pt>
                <c:pt idx="14">
                  <c:v>15</c:v>
                </c:pt>
                <c:pt idx="15">
                  <c:v>22.814285714285713</c:v>
                </c:pt>
                <c:pt idx="16">
                  <c:v>20.870833333333334</c:v>
                </c:pt>
              </c:numCache>
            </c:numRef>
          </c:val>
          <c:extLst>
            <c:ext xmlns:c16="http://schemas.microsoft.com/office/drawing/2014/chart" uri="{C3380CC4-5D6E-409C-BE32-E72D297353CC}">
              <c16:uniqueId val="{00000000-BB89-477C-93BC-D881994E702D}"/>
            </c:ext>
          </c:extLst>
        </c:ser>
        <c:dLbls>
          <c:showLegendKey val="0"/>
          <c:showVal val="0"/>
          <c:showCatName val="0"/>
          <c:showSerName val="0"/>
          <c:showPercent val="0"/>
          <c:showBubbleSize val="0"/>
        </c:dLbls>
        <c:gapWidth val="219"/>
        <c:overlap val="-27"/>
        <c:axId val="1248236031"/>
        <c:axId val="1248234591"/>
      </c:barChart>
      <c:catAx>
        <c:axId val="124823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48234591"/>
        <c:crosses val="autoZero"/>
        <c:auto val="1"/>
        <c:lblAlgn val="ctr"/>
        <c:lblOffset val="100"/>
        <c:noMultiLvlLbl val="0"/>
      </c:catAx>
      <c:valAx>
        <c:axId val="1248234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48236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lt1"/>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a:t>UnitsSold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'Q12'!$L$1</c:f>
              <c:strCache>
                <c:ptCount val="1"/>
                <c:pt idx="0">
                  <c:v>UnitsSold</c:v>
                </c:pt>
              </c:strCache>
            </c:strRef>
          </c:tx>
          <c:spPr>
            <a:ln w="25400" cap="rnd">
              <a:noFill/>
              <a:round/>
            </a:ln>
            <a:effectLst/>
          </c:spPr>
          <c:marker>
            <c:symbol val="circle"/>
            <c:size val="5"/>
            <c:spPr>
              <a:solidFill>
                <a:srgbClr val="FFFF00"/>
              </a:solidFill>
              <a:ln w="9525">
                <a:no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xVal>
            <c:numRef>
              <c:f>'Q12'!$I$2:$I$2156</c:f>
              <c:numCache>
                <c:formatCode>General</c:formatCode>
                <c:ptCount val="2155"/>
                <c:pt idx="0">
                  <c:v>168</c:v>
                </c:pt>
                <c:pt idx="1">
                  <c:v>98</c:v>
                </c:pt>
                <c:pt idx="2">
                  <c:v>174</c:v>
                </c:pt>
                <c:pt idx="3">
                  <c:v>111.2</c:v>
                </c:pt>
                <c:pt idx="4">
                  <c:v>528.19999958574772</c:v>
                </c:pt>
                <c:pt idx="5">
                  <c:v>667.2</c:v>
                </c:pt>
                <c:pt idx="6">
                  <c:v>194.6</c:v>
                </c:pt>
                <c:pt idx="7">
                  <c:v>167.4</c:v>
                </c:pt>
                <c:pt idx="8">
                  <c:v>1696</c:v>
                </c:pt>
                <c:pt idx="9">
                  <c:v>1261.3999911546707</c:v>
                </c:pt>
                <c:pt idx="10">
                  <c:v>77</c:v>
                </c:pt>
                <c:pt idx="11">
                  <c:v>92.4</c:v>
                </c:pt>
                <c:pt idx="12">
                  <c:v>163.62499885261059</c:v>
                </c:pt>
                <c:pt idx="13">
                  <c:v>214.19999849796295</c:v>
                </c:pt>
                <c:pt idx="14">
                  <c:v>336</c:v>
                </c:pt>
                <c:pt idx="15">
                  <c:v>95.759999924898153</c:v>
                </c:pt>
                <c:pt idx="16">
                  <c:v>222.29999982565641</c:v>
                </c:pt>
                <c:pt idx="17">
                  <c:v>780</c:v>
                </c:pt>
                <c:pt idx="18">
                  <c:v>2462.3999980688095</c:v>
                </c:pt>
                <c:pt idx="19">
                  <c:v>388.79999999999995</c:v>
                </c:pt>
                <c:pt idx="20">
                  <c:v>47.499999962747097</c:v>
                </c:pt>
                <c:pt idx="21">
                  <c:v>113.99999991059303</c:v>
                </c:pt>
                <c:pt idx="22">
                  <c:v>48</c:v>
                </c:pt>
                <c:pt idx="23">
                  <c:v>40</c:v>
                </c:pt>
                <c:pt idx="24">
                  <c:v>1088</c:v>
                </c:pt>
                <c:pt idx="25">
                  <c:v>200</c:v>
                </c:pt>
                <c:pt idx="26">
                  <c:v>400</c:v>
                </c:pt>
                <c:pt idx="27">
                  <c:v>142.49999988824129</c:v>
                </c:pt>
                <c:pt idx="28">
                  <c:v>604.80000000000007</c:v>
                </c:pt>
                <c:pt idx="29">
                  <c:v>86.4</c:v>
                </c:pt>
                <c:pt idx="30">
                  <c:v>640</c:v>
                </c:pt>
                <c:pt idx="31">
                  <c:v>45.899999678134918</c:v>
                </c:pt>
                <c:pt idx="32">
                  <c:v>100.8</c:v>
                </c:pt>
                <c:pt idx="33">
                  <c:v>41.039999967813493</c:v>
                </c:pt>
                <c:pt idx="34">
                  <c:v>342.71999759674071</c:v>
                </c:pt>
                <c:pt idx="35">
                  <c:v>168</c:v>
                </c:pt>
                <c:pt idx="36">
                  <c:v>216</c:v>
                </c:pt>
                <c:pt idx="37">
                  <c:v>304</c:v>
                </c:pt>
                <c:pt idx="38">
                  <c:v>607.9999977350235</c:v>
                </c:pt>
                <c:pt idx="39">
                  <c:v>532</c:v>
                </c:pt>
                <c:pt idx="40">
                  <c:v>486.5</c:v>
                </c:pt>
                <c:pt idx="41">
                  <c:v>625.5</c:v>
                </c:pt>
                <c:pt idx="42">
                  <c:v>380</c:v>
                </c:pt>
                <c:pt idx="43">
                  <c:v>456</c:v>
                </c:pt>
                <c:pt idx="44">
                  <c:v>1320</c:v>
                </c:pt>
                <c:pt idx="45">
                  <c:v>2617.9999816417694</c:v>
                </c:pt>
                <c:pt idx="46">
                  <c:v>250.79999980330467</c:v>
                </c:pt>
                <c:pt idx="47">
                  <c:v>393</c:v>
                </c:pt>
                <c:pt idx="48">
                  <c:v>124.80000000000001</c:v>
                </c:pt>
                <c:pt idx="49">
                  <c:v>156</c:v>
                </c:pt>
                <c:pt idx="50">
                  <c:v>877.5</c:v>
                </c:pt>
                <c:pt idx="51">
                  <c:v>883.99999670684338</c:v>
                </c:pt>
                <c:pt idx="52">
                  <c:v>163.19999939203262</c:v>
                </c:pt>
                <c:pt idx="53">
                  <c:v>122.87999954223635</c:v>
                </c:pt>
                <c:pt idx="54">
                  <c:v>80</c:v>
                </c:pt>
                <c:pt idx="55">
                  <c:v>160</c:v>
                </c:pt>
                <c:pt idx="56">
                  <c:v>20.8</c:v>
                </c:pt>
                <c:pt idx="57">
                  <c:v>443.25</c:v>
                </c:pt>
                <c:pt idx="58">
                  <c:v>472.79999999999995</c:v>
                </c:pt>
                <c:pt idx="59">
                  <c:v>189</c:v>
                </c:pt>
                <c:pt idx="60">
                  <c:v>240</c:v>
                </c:pt>
                <c:pt idx="61">
                  <c:v>288</c:v>
                </c:pt>
                <c:pt idx="62">
                  <c:v>360</c:v>
                </c:pt>
                <c:pt idx="63">
                  <c:v>60.8</c:v>
                </c:pt>
                <c:pt idx="64">
                  <c:v>931.5</c:v>
                </c:pt>
                <c:pt idx="65">
                  <c:v>936</c:v>
                </c:pt>
                <c:pt idx="66">
                  <c:v>346.5599997282028</c:v>
                </c:pt>
                <c:pt idx="67">
                  <c:v>735</c:v>
                </c:pt>
                <c:pt idx="68">
                  <c:v>837.89999934285879</c:v>
                </c:pt>
                <c:pt idx="69">
                  <c:v>183.59999871253967</c:v>
                </c:pt>
                <c:pt idx="70">
                  <c:v>451.43999964594838</c:v>
                </c:pt>
                <c:pt idx="71">
                  <c:v>990</c:v>
                </c:pt>
                <c:pt idx="72">
                  <c:v>919.99999999999989</c:v>
                </c:pt>
                <c:pt idx="73">
                  <c:v>565.43999955654147</c:v>
                </c:pt>
                <c:pt idx="74">
                  <c:v>372</c:v>
                </c:pt>
                <c:pt idx="75">
                  <c:v>344</c:v>
                </c:pt>
                <c:pt idx="76">
                  <c:v>48</c:v>
                </c:pt>
                <c:pt idx="77">
                  <c:v>728</c:v>
                </c:pt>
                <c:pt idx="78">
                  <c:v>248</c:v>
                </c:pt>
                <c:pt idx="79">
                  <c:v>660</c:v>
                </c:pt>
                <c:pt idx="80">
                  <c:v>280.8</c:v>
                </c:pt>
                <c:pt idx="81">
                  <c:v>300</c:v>
                </c:pt>
                <c:pt idx="82">
                  <c:v>351</c:v>
                </c:pt>
                <c:pt idx="83">
                  <c:v>43.2</c:v>
                </c:pt>
                <c:pt idx="84">
                  <c:v>384</c:v>
                </c:pt>
                <c:pt idx="85">
                  <c:v>186</c:v>
                </c:pt>
                <c:pt idx="86">
                  <c:v>7.3</c:v>
                </c:pt>
                <c:pt idx="87">
                  <c:v>21.6</c:v>
                </c:pt>
                <c:pt idx="88">
                  <c:v>57.6</c:v>
                </c:pt>
                <c:pt idx="89">
                  <c:v>124.19999999999999</c:v>
                </c:pt>
                <c:pt idx="90">
                  <c:v>31.2</c:v>
                </c:pt>
                <c:pt idx="91">
                  <c:v>248</c:v>
                </c:pt>
                <c:pt idx="92">
                  <c:v>131.4</c:v>
                </c:pt>
                <c:pt idx="93">
                  <c:v>952</c:v>
                </c:pt>
                <c:pt idx="94">
                  <c:v>83.4</c:v>
                </c:pt>
                <c:pt idx="95">
                  <c:v>394.875</c:v>
                </c:pt>
                <c:pt idx="96">
                  <c:v>325.5</c:v>
                </c:pt>
                <c:pt idx="97">
                  <c:v>408</c:v>
                </c:pt>
                <c:pt idx="98">
                  <c:v>42</c:v>
                </c:pt>
                <c:pt idx="99">
                  <c:v>518.39999806880951</c:v>
                </c:pt>
                <c:pt idx="100">
                  <c:v>470.39999824762344</c:v>
                </c:pt>
                <c:pt idx="101">
                  <c:v>754.55999718904491</c:v>
                </c:pt>
                <c:pt idx="102">
                  <c:v>1440</c:v>
                </c:pt>
                <c:pt idx="103">
                  <c:v>1576</c:v>
                </c:pt>
                <c:pt idx="104">
                  <c:v>472.59999668598175</c:v>
                </c:pt>
                <c:pt idx="105">
                  <c:v>224</c:v>
                </c:pt>
                <c:pt idx="106">
                  <c:v>122.39999914169312</c:v>
                </c:pt>
                <c:pt idx="107">
                  <c:v>53.099999912083149</c:v>
                </c:pt>
                <c:pt idx="108">
                  <c:v>26.999999955296516</c:v>
                </c:pt>
                <c:pt idx="109">
                  <c:v>240</c:v>
                </c:pt>
                <c:pt idx="110">
                  <c:v>239.4</c:v>
                </c:pt>
                <c:pt idx="111">
                  <c:v>340</c:v>
                </c:pt>
                <c:pt idx="112">
                  <c:v>1485</c:v>
                </c:pt>
                <c:pt idx="113">
                  <c:v>240</c:v>
                </c:pt>
                <c:pt idx="114">
                  <c:v>104</c:v>
                </c:pt>
                <c:pt idx="115">
                  <c:v>86.399999856948853</c:v>
                </c:pt>
                <c:pt idx="116">
                  <c:v>334.7999994456768</c:v>
                </c:pt>
                <c:pt idx="117">
                  <c:v>76.319999873638153</c:v>
                </c:pt>
                <c:pt idx="118">
                  <c:v>1296</c:v>
                </c:pt>
                <c:pt idx="119">
                  <c:v>600</c:v>
                </c:pt>
                <c:pt idx="120">
                  <c:v>36</c:v>
                </c:pt>
                <c:pt idx="121">
                  <c:v>175.5</c:v>
                </c:pt>
                <c:pt idx="122">
                  <c:v>37.200000000000003</c:v>
                </c:pt>
                <c:pt idx="123">
                  <c:v>259.2</c:v>
                </c:pt>
                <c:pt idx="124">
                  <c:v>468</c:v>
                </c:pt>
                <c:pt idx="125">
                  <c:v>552</c:v>
                </c:pt>
                <c:pt idx="126">
                  <c:v>571.19999999999993</c:v>
                </c:pt>
                <c:pt idx="127">
                  <c:v>37.200000000000003</c:v>
                </c:pt>
                <c:pt idx="128">
                  <c:v>121.6</c:v>
                </c:pt>
                <c:pt idx="129">
                  <c:v>201.60000000000002</c:v>
                </c:pt>
                <c:pt idx="130">
                  <c:v>417</c:v>
                </c:pt>
                <c:pt idx="131">
                  <c:v>432</c:v>
                </c:pt>
                <c:pt idx="132">
                  <c:v>864</c:v>
                </c:pt>
                <c:pt idx="133">
                  <c:v>556</c:v>
                </c:pt>
                <c:pt idx="134">
                  <c:v>608</c:v>
                </c:pt>
                <c:pt idx="135">
                  <c:v>456</c:v>
                </c:pt>
                <c:pt idx="136">
                  <c:v>990</c:v>
                </c:pt>
                <c:pt idx="137">
                  <c:v>591</c:v>
                </c:pt>
                <c:pt idx="138">
                  <c:v>109.5</c:v>
                </c:pt>
                <c:pt idx="139">
                  <c:v>240</c:v>
                </c:pt>
                <c:pt idx="140">
                  <c:v>408</c:v>
                </c:pt>
                <c:pt idx="141">
                  <c:v>200</c:v>
                </c:pt>
                <c:pt idx="142">
                  <c:v>147</c:v>
                </c:pt>
                <c:pt idx="143">
                  <c:v>608</c:v>
                </c:pt>
                <c:pt idx="144">
                  <c:v>1248</c:v>
                </c:pt>
                <c:pt idx="145">
                  <c:v>1019.1999999999999</c:v>
                </c:pt>
                <c:pt idx="146">
                  <c:v>441.59999999999997</c:v>
                </c:pt>
                <c:pt idx="147">
                  <c:v>529.19999912381172</c:v>
                </c:pt>
                <c:pt idx="148">
                  <c:v>453.59999924898148</c:v>
                </c:pt>
                <c:pt idx="149">
                  <c:v>134.99999977648258</c:v>
                </c:pt>
                <c:pt idx="150">
                  <c:v>480</c:v>
                </c:pt>
                <c:pt idx="151">
                  <c:v>440</c:v>
                </c:pt>
                <c:pt idx="152">
                  <c:v>34.4</c:v>
                </c:pt>
                <c:pt idx="153">
                  <c:v>1124.9999981373549</c:v>
                </c:pt>
                <c:pt idx="154">
                  <c:v>2227.4999963119626</c:v>
                </c:pt>
                <c:pt idx="155">
                  <c:v>388.79999935626984</c:v>
                </c:pt>
                <c:pt idx="156">
                  <c:v>207</c:v>
                </c:pt>
                <c:pt idx="157">
                  <c:v>262</c:v>
                </c:pt>
                <c:pt idx="158">
                  <c:v>29.5</c:v>
                </c:pt>
                <c:pt idx="159">
                  <c:v>394</c:v>
                </c:pt>
                <c:pt idx="160">
                  <c:v>30</c:v>
                </c:pt>
                <c:pt idx="161">
                  <c:v>28.8</c:v>
                </c:pt>
                <c:pt idx="162">
                  <c:v>60</c:v>
                </c:pt>
                <c:pt idx="163">
                  <c:v>352</c:v>
                </c:pt>
                <c:pt idx="164">
                  <c:v>600</c:v>
                </c:pt>
                <c:pt idx="165">
                  <c:v>22.4</c:v>
                </c:pt>
                <c:pt idx="166">
                  <c:v>736</c:v>
                </c:pt>
                <c:pt idx="167">
                  <c:v>51.599999999999994</c:v>
                </c:pt>
                <c:pt idx="168">
                  <c:v>139</c:v>
                </c:pt>
                <c:pt idx="169">
                  <c:v>197</c:v>
                </c:pt>
                <c:pt idx="170">
                  <c:v>67.199999999999989</c:v>
                </c:pt>
                <c:pt idx="171">
                  <c:v>201.6</c:v>
                </c:pt>
                <c:pt idx="172">
                  <c:v>145.6</c:v>
                </c:pt>
                <c:pt idx="173">
                  <c:v>883.19999999999993</c:v>
                </c:pt>
                <c:pt idx="174">
                  <c:v>524</c:v>
                </c:pt>
                <c:pt idx="175">
                  <c:v>62</c:v>
                </c:pt>
                <c:pt idx="176">
                  <c:v>182.39999999999998</c:v>
                </c:pt>
                <c:pt idx="177">
                  <c:v>921.59999847412109</c:v>
                </c:pt>
                <c:pt idx="178">
                  <c:v>286.19999952614307</c:v>
                </c:pt>
                <c:pt idx="179">
                  <c:v>886.49999853223562</c:v>
                </c:pt>
                <c:pt idx="180">
                  <c:v>156.79999999999998</c:v>
                </c:pt>
                <c:pt idx="181">
                  <c:v>360</c:v>
                </c:pt>
                <c:pt idx="182">
                  <c:v>77</c:v>
                </c:pt>
                <c:pt idx="183">
                  <c:v>2758</c:v>
                </c:pt>
                <c:pt idx="184">
                  <c:v>288</c:v>
                </c:pt>
                <c:pt idx="185">
                  <c:v>154</c:v>
                </c:pt>
                <c:pt idx="186">
                  <c:v>86.4</c:v>
                </c:pt>
                <c:pt idx="187">
                  <c:v>249.6</c:v>
                </c:pt>
                <c:pt idx="188">
                  <c:v>509.59999999999997</c:v>
                </c:pt>
                <c:pt idx="189">
                  <c:v>432</c:v>
                </c:pt>
                <c:pt idx="190">
                  <c:v>516</c:v>
                </c:pt>
                <c:pt idx="191">
                  <c:v>144</c:v>
                </c:pt>
                <c:pt idx="192">
                  <c:v>112</c:v>
                </c:pt>
                <c:pt idx="193">
                  <c:v>62</c:v>
                </c:pt>
                <c:pt idx="194">
                  <c:v>44.8</c:v>
                </c:pt>
                <c:pt idx="195">
                  <c:v>57.6</c:v>
                </c:pt>
                <c:pt idx="196">
                  <c:v>248.11499826014045</c:v>
                </c:pt>
                <c:pt idx="197">
                  <c:v>856.79999399185181</c:v>
                </c:pt>
                <c:pt idx="198">
                  <c:v>288</c:v>
                </c:pt>
                <c:pt idx="199">
                  <c:v>1495.9999895095825</c:v>
                </c:pt>
                <c:pt idx="200">
                  <c:v>2386.7999832630157</c:v>
                </c:pt>
                <c:pt idx="201">
                  <c:v>120</c:v>
                </c:pt>
                <c:pt idx="202">
                  <c:v>57.599999999999994</c:v>
                </c:pt>
                <c:pt idx="203">
                  <c:v>167.4</c:v>
                </c:pt>
                <c:pt idx="204">
                  <c:v>40</c:v>
                </c:pt>
                <c:pt idx="205">
                  <c:v>1112</c:v>
                </c:pt>
                <c:pt idx="206">
                  <c:v>422.40000000000003</c:v>
                </c:pt>
                <c:pt idx="207">
                  <c:v>249.6</c:v>
                </c:pt>
                <c:pt idx="208">
                  <c:v>310</c:v>
                </c:pt>
                <c:pt idx="209">
                  <c:v>303.99999886751175</c:v>
                </c:pt>
                <c:pt idx="210">
                  <c:v>671.99999749660492</c:v>
                </c:pt>
                <c:pt idx="211">
                  <c:v>579.59999784082174</c:v>
                </c:pt>
                <c:pt idx="212">
                  <c:v>254.39999905228615</c:v>
                </c:pt>
                <c:pt idx="213">
                  <c:v>396</c:v>
                </c:pt>
                <c:pt idx="214">
                  <c:v>672</c:v>
                </c:pt>
                <c:pt idx="215">
                  <c:v>100</c:v>
                </c:pt>
                <c:pt idx="216">
                  <c:v>69.349999945610762</c:v>
                </c:pt>
                <c:pt idx="217">
                  <c:v>157.31999987661837</c:v>
                </c:pt>
                <c:pt idx="218">
                  <c:v>4005.1999968588352</c:v>
                </c:pt>
                <c:pt idx="219">
                  <c:v>346.5599997282028</c:v>
                </c:pt>
                <c:pt idx="220">
                  <c:v>1058.2499925792217</c:v>
                </c:pt>
                <c:pt idx="221">
                  <c:v>590.74999585747719</c:v>
                </c:pt>
                <c:pt idx="222">
                  <c:v>88.5</c:v>
                </c:pt>
                <c:pt idx="223">
                  <c:v>1599.9999940395355</c:v>
                </c:pt>
                <c:pt idx="224">
                  <c:v>89.599999666213989</c:v>
                </c:pt>
                <c:pt idx="225">
                  <c:v>97.279999637603751</c:v>
                </c:pt>
                <c:pt idx="226">
                  <c:v>186</c:v>
                </c:pt>
                <c:pt idx="227">
                  <c:v>71.99999988079071</c:v>
                </c:pt>
                <c:pt idx="228">
                  <c:v>619.19999897480011</c:v>
                </c:pt>
                <c:pt idx="229">
                  <c:v>44.8</c:v>
                </c:pt>
                <c:pt idx="230">
                  <c:v>100</c:v>
                </c:pt>
                <c:pt idx="231">
                  <c:v>85.119999682903284</c:v>
                </c:pt>
                <c:pt idx="232">
                  <c:v>199.99999925494194</c:v>
                </c:pt>
                <c:pt idx="233">
                  <c:v>122.87999954223635</c:v>
                </c:pt>
                <c:pt idx="234">
                  <c:v>1628.1599939346313</c:v>
                </c:pt>
                <c:pt idx="235">
                  <c:v>285.11999952793121</c:v>
                </c:pt>
                <c:pt idx="236">
                  <c:v>288</c:v>
                </c:pt>
                <c:pt idx="237">
                  <c:v>597.59999999999991</c:v>
                </c:pt>
                <c:pt idx="238">
                  <c:v>304</c:v>
                </c:pt>
                <c:pt idx="239">
                  <c:v>582.4</c:v>
                </c:pt>
                <c:pt idx="240">
                  <c:v>695</c:v>
                </c:pt>
                <c:pt idx="241">
                  <c:v>624</c:v>
                </c:pt>
                <c:pt idx="242">
                  <c:v>310.5</c:v>
                </c:pt>
                <c:pt idx="243">
                  <c:v>176</c:v>
                </c:pt>
                <c:pt idx="244">
                  <c:v>2074.7999983727932</c:v>
                </c:pt>
                <c:pt idx="245">
                  <c:v>1103.2</c:v>
                </c:pt>
                <c:pt idx="246">
                  <c:v>949.99999925494194</c:v>
                </c:pt>
                <c:pt idx="247">
                  <c:v>87.779999931156638</c:v>
                </c:pt>
                <c:pt idx="248">
                  <c:v>1398.3999989032745</c:v>
                </c:pt>
                <c:pt idx="249">
                  <c:v>16</c:v>
                </c:pt>
                <c:pt idx="250">
                  <c:v>336.59999763965607</c:v>
                </c:pt>
                <c:pt idx="251">
                  <c:v>291.83999891281127</c:v>
                </c:pt>
                <c:pt idx="252">
                  <c:v>447.99999833106995</c:v>
                </c:pt>
                <c:pt idx="253">
                  <c:v>486.3999981880188</c:v>
                </c:pt>
                <c:pt idx="254">
                  <c:v>614.39999771118164</c:v>
                </c:pt>
                <c:pt idx="255">
                  <c:v>1330</c:v>
                </c:pt>
                <c:pt idx="256">
                  <c:v>37.999999970197678</c:v>
                </c:pt>
                <c:pt idx="257">
                  <c:v>216</c:v>
                </c:pt>
                <c:pt idx="258">
                  <c:v>616</c:v>
                </c:pt>
                <c:pt idx="259">
                  <c:v>1680</c:v>
                </c:pt>
                <c:pt idx="260">
                  <c:v>2240</c:v>
                </c:pt>
                <c:pt idx="261">
                  <c:v>584</c:v>
                </c:pt>
                <c:pt idx="262">
                  <c:v>100.8</c:v>
                </c:pt>
                <c:pt idx="263">
                  <c:v>1010.8799983263016</c:v>
                </c:pt>
                <c:pt idx="264">
                  <c:v>608</c:v>
                </c:pt>
                <c:pt idx="265">
                  <c:v>112</c:v>
                </c:pt>
                <c:pt idx="266">
                  <c:v>611.99999570846558</c:v>
                </c:pt>
                <c:pt idx="267">
                  <c:v>58.8</c:v>
                </c:pt>
                <c:pt idx="268">
                  <c:v>31.619999778270724</c:v>
                </c:pt>
                <c:pt idx="269">
                  <c:v>183.59999871253967</c:v>
                </c:pt>
                <c:pt idx="270">
                  <c:v>180</c:v>
                </c:pt>
                <c:pt idx="271">
                  <c:v>141.60000000000002</c:v>
                </c:pt>
                <c:pt idx="272">
                  <c:v>175.49999970942736</c:v>
                </c:pt>
                <c:pt idx="273">
                  <c:v>466.5599992275238</c:v>
                </c:pt>
                <c:pt idx="274">
                  <c:v>4005.1999968588352</c:v>
                </c:pt>
                <c:pt idx="275">
                  <c:v>100.10000000000001</c:v>
                </c:pt>
                <c:pt idx="276">
                  <c:v>1133.8249991107732</c:v>
                </c:pt>
                <c:pt idx="277">
                  <c:v>159.59999987483025</c:v>
                </c:pt>
                <c:pt idx="278">
                  <c:v>36</c:v>
                </c:pt>
                <c:pt idx="279">
                  <c:v>100.29999929666519</c:v>
                </c:pt>
                <c:pt idx="280">
                  <c:v>161.27999939918519</c:v>
                </c:pt>
                <c:pt idx="281">
                  <c:v>8431.9999685883522</c:v>
                </c:pt>
                <c:pt idx="282">
                  <c:v>172.8</c:v>
                </c:pt>
                <c:pt idx="283">
                  <c:v>396</c:v>
                </c:pt>
                <c:pt idx="284">
                  <c:v>90</c:v>
                </c:pt>
                <c:pt idx="285">
                  <c:v>390</c:v>
                </c:pt>
                <c:pt idx="286">
                  <c:v>300</c:v>
                </c:pt>
                <c:pt idx="287">
                  <c:v>230.39999999999998</c:v>
                </c:pt>
                <c:pt idx="288">
                  <c:v>576</c:v>
                </c:pt>
                <c:pt idx="289">
                  <c:v>595.19999778270721</c:v>
                </c:pt>
                <c:pt idx="290">
                  <c:v>398.4</c:v>
                </c:pt>
                <c:pt idx="291">
                  <c:v>174.07999935150147</c:v>
                </c:pt>
                <c:pt idx="292">
                  <c:v>34.19999997317791</c:v>
                </c:pt>
                <c:pt idx="293">
                  <c:v>106.3999999165535</c:v>
                </c:pt>
                <c:pt idx="294">
                  <c:v>288.79999977350235</c:v>
                </c:pt>
                <c:pt idx="295">
                  <c:v>739.47999942004674</c:v>
                </c:pt>
                <c:pt idx="296">
                  <c:v>664.99999947845936</c:v>
                </c:pt>
                <c:pt idx="297">
                  <c:v>2067.1999983787537</c:v>
                </c:pt>
                <c:pt idx="298">
                  <c:v>1092</c:v>
                </c:pt>
                <c:pt idx="299">
                  <c:v>3465</c:v>
                </c:pt>
                <c:pt idx="300">
                  <c:v>2108</c:v>
                </c:pt>
                <c:pt idx="301">
                  <c:v>560</c:v>
                </c:pt>
                <c:pt idx="302">
                  <c:v>165.20000000000002</c:v>
                </c:pt>
                <c:pt idx="303">
                  <c:v>699.83999884128571</c:v>
                </c:pt>
                <c:pt idx="304">
                  <c:v>1346.3999977707863</c:v>
                </c:pt>
                <c:pt idx="305">
                  <c:v>560</c:v>
                </c:pt>
                <c:pt idx="306">
                  <c:v>848</c:v>
                </c:pt>
                <c:pt idx="307">
                  <c:v>141.60000000000002</c:v>
                </c:pt>
                <c:pt idx="308">
                  <c:v>200</c:v>
                </c:pt>
                <c:pt idx="309">
                  <c:v>74.400000000000006</c:v>
                </c:pt>
                <c:pt idx="310">
                  <c:v>172.8</c:v>
                </c:pt>
                <c:pt idx="311">
                  <c:v>864</c:v>
                </c:pt>
                <c:pt idx="312">
                  <c:v>86</c:v>
                </c:pt>
                <c:pt idx="313">
                  <c:v>403.20000000000005</c:v>
                </c:pt>
                <c:pt idx="314">
                  <c:v>84</c:v>
                </c:pt>
                <c:pt idx="315">
                  <c:v>52</c:v>
                </c:pt>
                <c:pt idx="316">
                  <c:v>403.2</c:v>
                </c:pt>
                <c:pt idx="317">
                  <c:v>106.2</c:v>
                </c:pt>
                <c:pt idx="318">
                  <c:v>252</c:v>
                </c:pt>
                <c:pt idx="319">
                  <c:v>72.8</c:v>
                </c:pt>
                <c:pt idx="320">
                  <c:v>35.999999940395355</c:v>
                </c:pt>
                <c:pt idx="321">
                  <c:v>425.87999929487705</c:v>
                </c:pt>
                <c:pt idx="322">
                  <c:v>390</c:v>
                </c:pt>
                <c:pt idx="323">
                  <c:v>837.89999861270189</c:v>
                </c:pt>
                <c:pt idx="324">
                  <c:v>1980</c:v>
                </c:pt>
                <c:pt idx="325">
                  <c:v>410.4</c:v>
                </c:pt>
                <c:pt idx="326">
                  <c:v>183.59999871253967</c:v>
                </c:pt>
                <c:pt idx="327">
                  <c:v>798</c:v>
                </c:pt>
                <c:pt idx="328">
                  <c:v>135.99999904632568</c:v>
                </c:pt>
                <c:pt idx="329">
                  <c:v>72.959999728202817</c:v>
                </c:pt>
                <c:pt idx="330">
                  <c:v>583.19999999999993</c:v>
                </c:pt>
                <c:pt idx="331">
                  <c:v>6324</c:v>
                </c:pt>
                <c:pt idx="332">
                  <c:v>1428</c:v>
                </c:pt>
                <c:pt idx="333">
                  <c:v>875.7</c:v>
                </c:pt>
                <c:pt idx="334">
                  <c:v>678.39999747276306</c:v>
                </c:pt>
                <c:pt idx="335">
                  <c:v>687.99999743700027</c:v>
                </c:pt>
                <c:pt idx="336">
                  <c:v>300</c:v>
                </c:pt>
                <c:pt idx="337">
                  <c:v>159</c:v>
                </c:pt>
                <c:pt idx="338">
                  <c:v>279</c:v>
                </c:pt>
                <c:pt idx="339">
                  <c:v>59</c:v>
                </c:pt>
                <c:pt idx="340">
                  <c:v>398.99999968707561</c:v>
                </c:pt>
                <c:pt idx="341">
                  <c:v>618.79999566078186</c:v>
                </c:pt>
                <c:pt idx="342">
                  <c:v>244.79999828338623</c:v>
                </c:pt>
                <c:pt idx="343">
                  <c:v>103.19999999999999</c:v>
                </c:pt>
                <c:pt idx="344">
                  <c:v>55.439999908208847</c:v>
                </c:pt>
                <c:pt idx="345">
                  <c:v>505.43999916315079</c:v>
                </c:pt>
                <c:pt idx="346">
                  <c:v>302.39999949932098</c:v>
                </c:pt>
                <c:pt idx="347">
                  <c:v>335.33999944478268</c:v>
                </c:pt>
                <c:pt idx="348">
                  <c:v>471.59999921917915</c:v>
                </c:pt>
                <c:pt idx="349">
                  <c:v>146.87999975681305</c:v>
                </c:pt>
                <c:pt idx="350">
                  <c:v>360</c:v>
                </c:pt>
                <c:pt idx="351">
                  <c:v>112</c:v>
                </c:pt>
                <c:pt idx="352">
                  <c:v>544</c:v>
                </c:pt>
                <c:pt idx="353">
                  <c:v>450</c:v>
                </c:pt>
                <c:pt idx="354">
                  <c:v>1386</c:v>
                </c:pt>
                <c:pt idx="355">
                  <c:v>120</c:v>
                </c:pt>
                <c:pt idx="356">
                  <c:v>400</c:v>
                </c:pt>
                <c:pt idx="357">
                  <c:v>96</c:v>
                </c:pt>
                <c:pt idx="358">
                  <c:v>195</c:v>
                </c:pt>
                <c:pt idx="359">
                  <c:v>608</c:v>
                </c:pt>
                <c:pt idx="360">
                  <c:v>1814.3999999999999</c:v>
                </c:pt>
                <c:pt idx="361">
                  <c:v>408</c:v>
                </c:pt>
                <c:pt idx="362">
                  <c:v>191.99999928474426</c:v>
                </c:pt>
                <c:pt idx="363">
                  <c:v>435.19999837875366</c:v>
                </c:pt>
                <c:pt idx="364">
                  <c:v>63.999999761581421</c:v>
                </c:pt>
                <c:pt idx="365">
                  <c:v>54</c:v>
                </c:pt>
                <c:pt idx="366">
                  <c:v>112</c:v>
                </c:pt>
                <c:pt idx="367">
                  <c:v>54</c:v>
                </c:pt>
                <c:pt idx="368">
                  <c:v>218.39999999999998</c:v>
                </c:pt>
                <c:pt idx="369">
                  <c:v>528</c:v>
                </c:pt>
                <c:pt idx="370">
                  <c:v>258</c:v>
                </c:pt>
                <c:pt idx="371">
                  <c:v>91.199999660253525</c:v>
                </c:pt>
                <c:pt idx="372">
                  <c:v>89.599999666213989</c:v>
                </c:pt>
                <c:pt idx="373">
                  <c:v>1048</c:v>
                </c:pt>
                <c:pt idx="374">
                  <c:v>396.8</c:v>
                </c:pt>
                <c:pt idx="375">
                  <c:v>288</c:v>
                </c:pt>
                <c:pt idx="376">
                  <c:v>788</c:v>
                </c:pt>
                <c:pt idx="377">
                  <c:v>360</c:v>
                </c:pt>
                <c:pt idx="378">
                  <c:v>539.99999910593033</c:v>
                </c:pt>
                <c:pt idx="379">
                  <c:v>518.39999914169312</c:v>
                </c:pt>
                <c:pt idx="380">
                  <c:v>432</c:v>
                </c:pt>
                <c:pt idx="381">
                  <c:v>600.47999900579453</c:v>
                </c:pt>
                <c:pt idx="382">
                  <c:v>86.399999999999991</c:v>
                </c:pt>
                <c:pt idx="383">
                  <c:v>1440</c:v>
                </c:pt>
                <c:pt idx="384">
                  <c:v>285</c:v>
                </c:pt>
                <c:pt idx="385">
                  <c:v>585.90000000000009</c:v>
                </c:pt>
                <c:pt idx="386">
                  <c:v>58.8</c:v>
                </c:pt>
                <c:pt idx="387">
                  <c:v>1307.25</c:v>
                </c:pt>
                <c:pt idx="388">
                  <c:v>320</c:v>
                </c:pt>
                <c:pt idx="389">
                  <c:v>48</c:v>
                </c:pt>
                <c:pt idx="390">
                  <c:v>394</c:v>
                </c:pt>
                <c:pt idx="391">
                  <c:v>241.91999959945679</c:v>
                </c:pt>
                <c:pt idx="392">
                  <c:v>1650.599997267127</c:v>
                </c:pt>
                <c:pt idx="393">
                  <c:v>230.4</c:v>
                </c:pt>
                <c:pt idx="394">
                  <c:v>288</c:v>
                </c:pt>
                <c:pt idx="395">
                  <c:v>1032</c:v>
                </c:pt>
                <c:pt idx="396">
                  <c:v>583.80000000000007</c:v>
                </c:pt>
                <c:pt idx="397">
                  <c:v>67.999999523162842</c:v>
                </c:pt>
                <c:pt idx="398">
                  <c:v>648.71999545097344</c:v>
                </c:pt>
                <c:pt idx="399">
                  <c:v>432</c:v>
                </c:pt>
                <c:pt idx="400">
                  <c:v>2073.5999965667725</c:v>
                </c:pt>
                <c:pt idx="401">
                  <c:v>600</c:v>
                </c:pt>
                <c:pt idx="402">
                  <c:v>516</c:v>
                </c:pt>
                <c:pt idx="403">
                  <c:v>504</c:v>
                </c:pt>
                <c:pt idx="404">
                  <c:v>145.6</c:v>
                </c:pt>
                <c:pt idx="405">
                  <c:v>2079</c:v>
                </c:pt>
                <c:pt idx="406">
                  <c:v>504</c:v>
                </c:pt>
                <c:pt idx="407">
                  <c:v>480</c:v>
                </c:pt>
                <c:pt idx="408">
                  <c:v>372.59999999999997</c:v>
                </c:pt>
                <c:pt idx="409">
                  <c:v>2128</c:v>
                </c:pt>
                <c:pt idx="410">
                  <c:v>336</c:v>
                </c:pt>
                <c:pt idx="411">
                  <c:v>1032</c:v>
                </c:pt>
                <c:pt idx="412">
                  <c:v>432</c:v>
                </c:pt>
                <c:pt idx="413">
                  <c:v>2281.5</c:v>
                </c:pt>
                <c:pt idx="414">
                  <c:v>248.11499826014045</c:v>
                </c:pt>
                <c:pt idx="415">
                  <c:v>606.89999574422836</c:v>
                </c:pt>
                <c:pt idx="416">
                  <c:v>709.64999944344163</c:v>
                </c:pt>
                <c:pt idx="417">
                  <c:v>425.59999966621399</c:v>
                </c:pt>
                <c:pt idx="418">
                  <c:v>455.99999964237213</c:v>
                </c:pt>
                <c:pt idx="419">
                  <c:v>400</c:v>
                </c:pt>
                <c:pt idx="420">
                  <c:v>144</c:v>
                </c:pt>
                <c:pt idx="421">
                  <c:v>215.99999964237213</c:v>
                </c:pt>
                <c:pt idx="422">
                  <c:v>1375.9199977219105</c:v>
                </c:pt>
                <c:pt idx="423">
                  <c:v>68.399999886751175</c:v>
                </c:pt>
                <c:pt idx="424">
                  <c:v>26.459999956190586</c:v>
                </c:pt>
                <c:pt idx="425">
                  <c:v>504</c:v>
                </c:pt>
                <c:pt idx="426">
                  <c:v>432</c:v>
                </c:pt>
                <c:pt idx="427">
                  <c:v>258</c:v>
                </c:pt>
                <c:pt idx="428">
                  <c:v>208</c:v>
                </c:pt>
                <c:pt idx="429">
                  <c:v>35.400000000000006</c:v>
                </c:pt>
                <c:pt idx="430">
                  <c:v>1379</c:v>
                </c:pt>
                <c:pt idx="431">
                  <c:v>223.20000000000002</c:v>
                </c:pt>
                <c:pt idx="432">
                  <c:v>96</c:v>
                </c:pt>
                <c:pt idx="433">
                  <c:v>98</c:v>
                </c:pt>
                <c:pt idx="434">
                  <c:v>704</c:v>
                </c:pt>
                <c:pt idx="435">
                  <c:v>153.99999942630529</c:v>
                </c:pt>
                <c:pt idx="436">
                  <c:v>495.99999815225601</c:v>
                </c:pt>
                <c:pt idx="437">
                  <c:v>316.79999881982803</c:v>
                </c:pt>
                <c:pt idx="438">
                  <c:v>334.7999994456768</c:v>
                </c:pt>
                <c:pt idx="439">
                  <c:v>345.6</c:v>
                </c:pt>
                <c:pt idx="440">
                  <c:v>1576</c:v>
                </c:pt>
                <c:pt idx="441">
                  <c:v>201.6</c:v>
                </c:pt>
                <c:pt idx="442">
                  <c:v>124.82999990209937</c:v>
                </c:pt>
                <c:pt idx="443">
                  <c:v>100</c:v>
                </c:pt>
                <c:pt idx="444">
                  <c:v>62.4</c:v>
                </c:pt>
                <c:pt idx="445">
                  <c:v>40</c:v>
                </c:pt>
                <c:pt idx="446">
                  <c:v>146</c:v>
                </c:pt>
                <c:pt idx="447">
                  <c:v>262</c:v>
                </c:pt>
                <c:pt idx="448">
                  <c:v>312</c:v>
                </c:pt>
                <c:pt idx="449">
                  <c:v>10540</c:v>
                </c:pt>
                <c:pt idx="450">
                  <c:v>14.399999999999999</c:v>
                </c:pt>
                <c:pt idx="451">
                  <c:v>270</c:v>
                </c:pt>
                <c:pt idx="452">
                  <c:v>364</c:v>
                </c:pt>
                <c:pt idx="453">
                  <c:v>912</c:v>
                </c:pt>
                <c:pt idx="454">
                  <c:v>418</c:v>
                </c:pt>
                <c:pt idx="455">
                  <c:v>364.8</c:v>
                </c:pt>
                <c:pt idx="456">
                  <c:v>120</c:v>
                </c:pt>
                <c:pt idx="457">
                  <c:v>1550.3999987840652</c:v>
                </c:pt>
                <c:pt idx="458">
                  <c:v>547.19999957084656</c:v>
                </c:pt>
                <c:pt idx="459">
                  <c:v>1396.7999976873398</c:v>
                </c:pt>
                <c:pt idx="460">
                  <c:v>8.6399999856948853</c:v>
                </c:pt>
                <c:pt idx="461">
                  <c:v>86.399999856948853</c:v>
                </c:pt>
                <c:pt idx="462">
                  <c:v>215.99999964237213</c:v>
                </c:pt>
                <c:pt idx="463">
                  <c:v>24.819999825954437</c:v>
                </c:pt>
                <c:pt idx="464">
                  <c:v>747</c:v>
                </c:pt>
                <c:pt idx="465">
                  <c:v>334.04999765753746</c:v>
                </c:pt>
                <c:pt idx="466">
                  <c:v>88.399999380111694</c:v>
                </c:pt>
                <c:pt idx="467">
                  <c:v>49.8</c:v>
                </c:pt>
                <c:pt idx="468">
                  <c:v>140</c:v>
                </c:pt>
                <c:pt idx="469">
                  <c:v>880</c:v>
                </c:pt>
                <c:pt idx="470">
                  <c:v>691.19999742507935</c:v>
                </c:pt>
                <c:pt idx="471">
                  <c:v>8263.3599692165863</c:v>
                </c:pt>
                <c:pt idx="472">
                  <c:v>239.99999910593033</c:v>
                </c:pt>
                <c:pt idx="473">
                  <c:v>144</c:v>
                </c:pt>
                <c:pt idx="474">
                  <c:v>216</c:v>
                </c:pt>
                <c:pt idx="475">
                  <c:v>152</c:v>
                </c:pt>
                <c:pt idx="476">
                  <c:v>186.20000000000002</c:v>
                </c:pt>
                <c:pt idx="477">
                  <c:v>651</c:v>
                </c:pt>
                <c:pt idx="478">
                  <c:v>192</c:v>
                </c:pt>
                <c:pt idx="479">
                  <c:v>520</c:v>
                </c:pt>
                <c:pt idx="480">
                  <c:v>921.375</c:v>
                </c:pt>
                <c:pt idx="481">
                  <c:v>1123.1999958157539</c:v>
                </c:pt>
                <c:pt idx="482">
                  <c:v>400</c:v>
                </c:pt>
                <c:pt idx="483">
                  <c:v>912</c:v>
                </c:pt>
                <c:pt idx="484">
                  <c:v>2463.9999908208847</c:v>
                </c:pt>
                <c:pt idx="485">
                  <c:v>1170</c:v>
                </c:pt>
                <c:pt idx="486">
                  <c:v>551.25</c:v>
                </c:pt>
                <c:pt idx="487">
                  <c:v>171</c:v>
                </c:pt>
                <c:pt idx="488">
                  <c:v>249</c:v>
                </c:pt>
                <c:pt idx="489">
                  <c:v>236</c:v>
                </c:pt>
                <c:pt idx="490">
                  <c:v>851.19999999999993</c:v>
                </c:pt>
                <c:pt idx="491">
                  <c:v>100.80000000000001</c:v>
                </c:pt>
                <c:pt idx="492">
                  <c:v>220.3199984550476</c:v>
                </c:pt>
                <c:pt idx="493">
                  <c:v>152</c:v>
                </c:pt>
                <c:pt idx="494">
                  <c:v>201.60000000000002</c:v>
                </c:pt>
                <c:pt idx="495">
                  <c:v>278</c:v>
                </c:pt>
                <c:pt idx="496">
                  <c:v>48</c:v>
                </c:pt>
                <c:pt idx="497">
                  <c:v>1094.3999981880188</c:v>
                </c:pt>
                <c:pt idx="498">
                  <c:v>718.19999881088734</c:v>
                </c:pt>
                <c:pt idx="499">
                  <c:v>133.91999977827072</c:v>
                </c:pt>
                <c:pt idx="500">
                  <c:v>393</c:v>
                </c:pt>
                <c:pt idx="501">
                  <c:v>87.59999967366457</c:v>
                </c:pt>
                <c:pt idx="502">
                  <c:v>179.19999933242798</c:v>
                </c:pt>
                <c:pt idx="503">
                  <c:v>187.19999930262566</c:v>
                </c:pt>
                <c:pt idx="504">
                  <c:v>456</c:v>
                </c:pt>
                <c:pt idx="505">
                  <c:v>222.4</c:v>
                </c:pt>
                <c:pt idx="506">
                  <c:v>159.60000000000002</c:v>
                </c:pt>
                <c:pt idx="507">
                  <c:v>240</c:v>
                </c:pt>
                <c:pt idx="508">
                  <c:v>581.3999959230423</c:v>
                </c:pt>
                <c:pt idx="509">
                  <c:v>578.93499594032767</c:v>
                </c:pt>
                <c:pt idx="510">
                  <c:v>2019.5999858379364</c:v>
                </c:pt>
                <c:pt idx="511">
                  <c:v>1744.1999877691269</c:v>
                </c:pt>
                <c:pt idx="512">
                  <c:v>1755</c:v>
                </c:pt>
                <c:pt idx="513">
                  <c:v>504</c:v>
                </c:pt>
                <c:pt idx="514">
                  <c:v>472</c:v>
                </c:pt>
                <c:pt idx="515">
                  <c:v>816</c:v>
                </c:pt>
                <c:pt idx="516">
                  <c:v>80.639999699592593</c:v>
                </c:pt>
                <c:pt idx="517">
                  <c:v>436.79999999999995</c:v>
                </c:pt>
                <c:pt idx="518">
                  <c:v>312</c:v>
                </c:pt>
                <c:pt idx="519">
                  <c:v>373.5</c:v>
                </c:pt>
                <c:pt idx="520">
                  <c:v>115.2</c:v>
                </c:pt>
                <c:pt idx="521">
                  <c:v>231</c:v>
                </c:pt>
                <c:pt idx="522">
                  <c:v>86.4</c:v>
                </c:pt>
                <c:pt idx="523">
                  <c:v>88.5</c:v>
                </c:pt>
                <c:pt idx="524">
                  <c:v>78.839999869465828</c:v>
                </c:pt>
                <c:pt idx="525">
                  <c:v>64.799999892711639</c:v>
                </c:pt>
                <c:pt idx="526">
                  <c:v>26.999999955296516</c:v>
                </c:pt>
                <c:pt idx="527">
                  <c:v>75.599999874830246</c:v>
                </c:pt>
                <c:pt idx="528">
                  <c:v>292</c:v>
                </c:pt>
                <c:pt idx="529">
                  <c:v>588</c:v>
                </c:pt>
                <c:pt idx="530">
                  <c:v>34.4</c:v>
                </c:pt>
                <c:pt idx="531">
                  <c:v>149.39999999999998</c:v>
                </c:pt>
                <c:pt idx="532">
                  <c:v>294</c:v>
                </c:pt>
                <c:pt idx="533">
                  <c:v>347.2</c:v>
                </c:pt>
                <c:pt idx="534">
                  <c:v>112</c:v>
                </c:pt>
                <c:pt idx="535">
                  <c:v>1379</c:v>
                </c:pt>
                <c:pt idx="536">
                  <c:v>396.79999852180481</c:v>
                </c:pt>
                <c:pt idx="537">
                  <c:v>28.319999894499784</c:v>
                </c:pt>
                <c:pt idx="538">
                  <c:v>2073.5999965667725</c:v>
                </c:pt>
                <c:pt idx="539">
                  <c:v>837.89999861270189</c:v>
                </c:pt>
                <c:pt idx="540">
                  <c:v>423.35999929904943</c:v>
                </c:pt>
                <c:pt idx="541">
                  <c:v>514.79999914765358</c:v>
                </c:pt>
                <c:pt idx="542">
                  <c:v>546</c:v>
                </c:pt>
                <c:pt idx="543">
                  <c:v>1472.49999884516</c:v>
                </c:pt>
                <c:pt idx="544">
                  <c:v>137.69999977201223</c:v>
                </c:pt>
                <c:pt idx="545">
                  <c:v>269.99999955296516</c:v>
                </c:pt>
                <c:pt idx="546">
                  <c:v>222.39999917149544</c:v>
                </c:pt>
                <c:pt idx="547">
                  <c:v>31.99999988079071</c:v>
                </c:pt>
                <c:pt idx="548">
                  <c:v>76.799999713897705</c:v>
                </c:pt>
                <c:pt idx="549">
                  <c:v>288</c:v>
                </c:pt>
                <c:pt idx="550">
                  <c:v>1310</c:v>
                </c:pt>
                <c:pt idx="551">
                  <c:v>570</c:v>
                </c:pt>
                <c:pt idx="552">
                  <c:v>516</c:v>
                </c:pt>
                <c:pt idx="553">
                  <c:v>271.99999809265137</c:v>
                </c:pt>
                <c:pt idx="554">
                  <c:v>285.59999799728394</c:v>
                </c:pt>
                <c:pt idx="555">
                  <c:v>1584</c:v>
                </c:pt>
                <c:pt idx="556">
                  <c:v>747</c:v>
                </c:pt>
                <c:pt idx="557">
                  <c:v>1092</c:v>
                </c:pt>
                <c:pt idx="558">
                  <c:v>736</c:v>
                </c:pt>
                <c:pt idx="559">
                  <c:v>456</c:v>
                </c:pt>
                <c:pt idx="560">
                  <c:v>860</c:v>
                </c:pt>
                <c:pt idx="561">
                  <c:v>364.79999971389771</c:v>
                </c:pt>
                <c:pt idx="562">
                  <c:v>182.39999985694885</c:v>
                </c:pt>
                <c:pt idx="563">
                  <c:v>1112</c:v>
                </c:pt>
                <c:pt idx="564">
                  <c:v>157.5</c:v>
                </c:pt>
                <c:pt idx="565">
                  <c:v>18.600000000000001</c:v>
                </c:pt>
                <c:pt idx="566">
                  <c:v>240</c:v>
                </c:pt>
                <c:pt idx="567">
                  <c:v>434.70000000000005</c:v>
                </c:pt>
                <c:pt idx="568">
                  <c:v>864</c:v>
                </c:pt>
                <c:pt idx="569">
                  <c:v>4.8</c:v>
                </c:pt>
                <c:pt idx="570">
                  <c:v>151.20000000000002</c:v>
                </c:pt>
                <c:pt idx="571">
                  <c:v>153.29999999999998</c:v>
                </c:pt>
                <c:pt idx="572">
                  <c:v>560</c:v>
                </c:pt>
                <c:pt idx="573">
                  <c:v>225.27999916076661</c:v>
                </c:pt>
                <c:pt idx="574">
                  <c:v>110.39999999999999</c:v>
                </c:pt>
                <c:pt idx="575">
                  <c:v>729.5999972820282</c:v>
                </c:pt>
                <c:pt idx="576">
                  <c:v>544</c:v>
                </c:pt>
                <c:pt idx="577">
                  <c:v>90</c:v>
                </c:pt>
                <c:pt idx="578">
                  <c:v>1603.7999973446131</c:v>
                </c:pt>
                <c:pt idx="579">
                  <c:v>294</c:v>
                </c:pt>
                <c:pt idx="580">
                  <c:v>205.19999966025352</c:v>
                </c:pt>
                <c:pt idx="581">
                  <c:v>325</c:v>
                </c:pt>
                <c:pt idx="582">
                  <c:v>168</c:v>
                </c:pt>
                <c:pt idx="583">
                  <c:v>48</c:v>
                </c:pt>
                <c:pt idx="584">
                  <c:v>100.8</c:v>
                </c:pt>
                <c:pt idx="585">
                  <c:v>134.39999999999998</c:v>
                </c:pt>
                <c:pt idx="586">
                  <c:v>165.6</c:v>
                </c:pt>
                <c:pt idx="587">
                  <c:v>552</c:v>
                </c:pt>
                <c:pt idx="588">
                  <c:v>516.7999963760376</c:v>
                </c:pt>
                <c:pt idx="589">
                  <c:v>413.52499710023403</c:v>
                </c:pt>
                <c:pt idx="590">
                  <c:v>26.349999815225601</c:v>
                </c:pt>
                <c:pt idx="591">
                  <c:v>1500</c:v>
                </c:pt>
                <c:pt idx="592">
                  <c:v>108</c:v>
                </c:pt>
                <c:pt idx="593">
                  <c:v>212.8</c:v>
                </c:pt>
                <c:pt idx="594">
                  <c:v>720</c:v>
                </c:pt>
                <c:pt idx="595">
                  <c:v>608</c:v>
                </c:pt>
                <c:pt idx="596">
                  <c:v>273.59999978542328</c:v>
                </c:pt>
                <c:pt idx="597">
                  <c:v>763.19999999999993</c:v>
                </c:pt>
                <c:pt idx="598">
                  <c:v>24</c:v>
                </c:pt>
                <c:pt idx="599">
                  <c:v>206.39999999999998</c:v>
                </c:pt>
                <c:pt idx="600">
                  <c:v>223.20000000000002</c:v>
                </c:pt>
                <c:pt idx="601">
                  <c:v>655.19999999999993</c:v>
                </c:pt>
                <c:pt idx="602">
                  <c:v>308.7</c:v>
                </c:pt>
                <c:pt idx="603">
                  <c:v>62</c:v>
                </c:pt>
                <c:pt idx="604">
                  <c:v>297.49999791383743</c:v>
                </c:pt>
                <c:pt idx="605">
                  <c:v>693.59999513626099</c:v>
                </c:pt>
                <c:pt idx="606">
                  <c:v>514.07999639511115</c:v>
                </c:pt>
                <c:pt idx="607">
                  <c:v>36.479999971389766</c:v>
                </c:pt>
                <c:pt idx="608">
                  <c:v>144</c:v>
                </c:pt>
                <c:pt idx="609">
                  <c:v>216</c:v>
                </c:pt>
                <c:pt idx="610">
                  <c:v>126</c:v>
                </c:pt>
                <c:pt idx="611">
                  <c:v>216</c:v>
                </c:pt>
                <c:pt idx="612">
                  <c:v>471.1999996304512</c:v>
                </c:pt>
                <c:pt idx="613">
                  <c:v>6324</c:v>
                </c:pt>
                <c:pt idx="614">
                  <c:v>733.6</c:v>
                </c:pt>
                <c:pt idx="615">
                  <c:v>2640</c:v>
                </c:pt>
                <c:pt idx="616">
                  <c:v>798</c:v>
                </c:pt>
                <c:pt idx="617">
                  <c:v>228</c:v>
                </c:pt>
                <c:pt idx="618">
                  <c:v>528</c:v>
                </c:pt>
                <c:pt idx="619">
                  <c:v>384</c:v>
                </c:pt>
                <c:pt idx="620">
                  <c:v>1088</c:v>
                </c:pt>
                <c:pt idx="621">
                  <c:v>147</c:v>
                </c:pt>
                <c:pt idx="622">
                  <c:v>372.39999970793724</c:v>
                </c:pt>
                <c:pt idx="623">
                  <c:v>296.39999976754189</c:v>
                </c:pt>
                <c:pt idx="624">
                  <c:v>112</c:v>
                </c:pt>
                <c:pt idx="625">
                  <c:v>147</c:v>
                </c:pt>
                <c:pt idx="626">
                  <c:v>127.19999999999999</c:v>
                </c:pt>
                <c:pt idx="627">
                  <c:v>273.5999995470047</c:v>
                </c:pt>
                <c:pt idx="628">
                  <c:v>143.99999976158142</c:v>
                </c:pt>
                <c:pt idx="629">
                  <c:v>518.39999914169312</c:v>
                </c:pt>
                <c:pt idx="630">
                  <c:v>647.99999892711639</c:v>
                </c:pt>
                <c:pt idx="631">
                  <c:v>84</c:v>
                </c:pt>
                <c:pt idx="632">
                  <c:v>1060</c:v>
                </c:pt>
                <c:pt idx="633">
                  <c:v>128</c:v>
                </c:pt>
                <c:pt idx="634">
                  <c:v>36.5</c:v>
                </c:pt>
                <c:pt idx="635">
                  <c:v>747</c:v>
                </c:pt>
                <c:pt idx="636">
                  <c:v>106.20000000000002</c:v>
                </c:pt>
                <c:pt idx="637">
                  <c:v>1320</c:v>
                </c:pt>
                <c:pt idx="638">
                  <c:v>191.99999928474426</c:v>
                </c:pt>
                <c:pt idx="639">
                  <c:v>189</c:v>
                </c:pt>
                <c:pt idx="640">
                  <c:v>250.20000000000002</c:v>
                </c:pt>
                <c:pt idx="641">
                  <c:v>2640</c:v>
                </c:pt>
                <c:pt idx="642">
                  <c:v>300</c:v>
                </c:pt>
                <c:pt idx="643">
                  <c:v>223.20000000000002</c:v>
                </c:pt>
                <c:pt idx="644">
                  <c:v>197.62499861419201</c:v>
                </c:pt>
                <c:pt idx="645">
                  <c:v>61.879999566078183</c:v>
                </c:pt>
                <c:pt idx="646">
                  <c:v>638.39999949932098</c:v>
                </c:pt>
                <c:pt idx="647">
                  <c:v>212.79999983310699</c:v>
                </c:pt>
                <c:pt idx="648">
                  <c:v>226.79999962449074</c:v>
                </c:pt>
                <c:pt idx="649">
                  <c:v>122.39999979734421</c:v>
                </c:pt>
                <c:pt idx="650">
                  <c:v>259.19999957084656</c:v>
                </c:pt>
                <c:pt idx="651">
                  <c:v>912</c:v>
                </c:pt>
                <c:pt idx="652">
                  <c:v>72</c:v>
                </c:pt>
                <c:pt idx="653">
                  <c:v>154</c:v>
                </c:pt>
                <c:pt idx="654">
                  <c:v>52</c:v>
                </c:pt>
                <c:pt idx="655">
                  <c:v>189.99999985098839</c:v>
                </c:pt>
                <c:pt idx="656">
                  <c:v>425.59999999999997</c:v>
                </c:pt>
                <c:pt idx="657">
                  <c:v>695</c:v>
                </c:pt>
                <c:pt idx="658">
                  <c:v>260</c:v>
                </c:pt>
                <c:pt idx="659">
                  <c:v>63</c:v>
                </c:pt>
                <c:pt idx="660">
                  <c:v>92</c:v>
                </c:pt>
                <c:pt idx="661">
                  <c:v>420</c:v>
                </c:pt>
                <c:pt idx="662">
                  <c:v>912</c:v>
                </c:pt>
                <c:pt idx="663">
                  <c:v>500</c:v>
                </c:pt>
                <c:pt idx="664">
                  <c:v>176.6999998614192</c:v>
                </c:pt>
                <c:pt idx="665">
                  <c:v>346.55999972820285</c:v>
                </c:pt>
                <c:pt idx="666">
                  <c:v>149</c:v>
                </c:pt>
                <c:pt idx="667">
                  <c:v>199.5</c:v>
                </c:pt>
                <c:pt idx="668">
                  <c:v>196.79999999999998</c:v>
                </c:pt>
                <c:pt idx="669">
                  <c:v>420</c:v>
                </c:pt>
                <c:pt idx="670">
                  <c:v>1627.5</c:v>
                </c:pt>
                <c:pt idx="671">
                  <c:v>421</c:v>
                </c:pt>
                <c:pt idx="672">
                  <c:v>228</c:v>
                </c:pt>
                <c:pt idx="673">
                  <c:v>120</c:v>
                </c:pt>
                <c:pt idx="674">
                  <c:v>328</c:v>
                </c:pt>
                <c:pt idx="675">
                  <c:v>712.5</c:v>
                </c:pt>
                <c:pt idx="676">
                  <c:v>147.89999999999998</c:v>
                </c:pt>
                <c:pt idx="677">
                  <c:v>226.79999962449074</c:v>
                </c:pt>
                <c:pt idx="678">
                  <c:v>188.99999968707561</c:v>
                </c:pt>
                <c:pt idx="679">
                  <c:v>586.49999588727951</c:v>
                </c:pt>
                <c:pt idx="680">
                  <c:v>162.56249886006117</c:v>
                </c:pt>
                <c:pt idx="681">
                  <c:v>60</c:v>
                </c:pt>
                <c:pt idx="682">
                  <c:v>180</c:v>
                </c:pt>
                <c:pt idx="683">
                  <c:v>136.80000000000001</c:v>
                </c:pt>
                <c:pt idx="684">
                  <c:v>4456.4400000000005</c:v>
                </c:pt>
                <c:pt idx="685">
                  <c:v>251.0999995842576</c:v>
                </c:pt>
                <c:pt idx="686">
                  <c:v>934.99999344348907</c:v>
                </c:pt>
                <c:pt idx="687">
                  <c:v>1274.9999910593033</c:v>
                </c:pt>
                <c:pt idx="688">
                  <c:v>339.99999761581421</c:v>
                </c:pt>
                <c:pt idx="689">
                  <c:v>38.249999731779099</c:v>
                </c:pt>
                <c:pt idx="690">
                  <c:v>91.799999356269836</c:v>
                </c:pt>
                <c:pt idx="691">
                  <c:v>48.449999660253525</c:v>
                </c:pt>
                <c:pt idx="692">
                  <c:v>346.79999756813049</c:v>
                </c:pt>
                <c:pt idx="693">
                  <c:v>319.9999988079071</c:v>
                </c:pt>
                <c:pt idx="694">
                  <c:v>1279.9999952316284</c:v>
                </c:pt>
                <c:pt idx="695">
                  <c:v>341.99999872595072</c:v>
                </c:pt>
                <c:pt idx="696">
                  <c:v>3159</c:v>
                </c:pt>
                <c:pt idx="697">
                  <c:v>1596</c:v>
                </c:pt>
                <c:pt idx="698">
                  <c:v>2660</c:v>
                </c:pt>
                <c:pt idx="699">
                  <c:v>820.95</c:v>
                </c:pt>
                <c:pt idx="700">
                  <c:v>387.5</c:v>
                </c:pt>
                <c:pt idx="701">
                  <c:v>1319.1999907493591</c:v>
                </c:pt>
                <c:pt idx="702">
                  <c:v>872.5</c:v>
                </c:pt>
                <c:pt idx="703">
                  <c:v>5268</c:v>
                </c:pt>
                <c:pt idx="704">
                  <c:v>33.999999761581421</c:v>
                </c:pt>
                <c:pt idx="705">
                  <c:v>2427.5999829769135</c:v>
                </c:pt>
                <c:pt idx="706">
                  <c:v>1406.2499976716936</c:v>
                </c:pt>
                <c:pt idx="707">
                  <c:v>694.79999884963036</c:v>
                </c:pt>
                <c:pt idx="708">
                  <c:v>280</c:v>
                </c:pt>
                <c:pt idx="709">
                  <c:v>42</c:v>
                </c:pt>
                <c:pt idx="710">
                  <c:v>220</c:v>
                </c:pt>
                <c:pt idx="711">
                  <c:v>90</c:v>
                </c:pt>
                <c:pt idx="712">
                  <c:v>22.5</c:v>
                </c:pt>
                <c:pt idx="713">
                  <c:v>3952.5</c:v>
                </c:pt>
                <c:pt idx="714">
                  <c:v>175.04999999999998</c:v>
                </c:pt>
                <c:pt idx="715">
                  <c:v>471.1999996304512</c:v>
                </c:pt>
                <c:pt idx="716">
                  <c:v>1520</c:v>
                </c:pt>
                <c:pt idx="717">
                  <c:v>322.99999974668026</c:v>
                </c:pt>
                <c:pt idx="718">
                  <c:v>36</c:v>
                </c:pt>
                <c:pt idx="719">
                  <c:v>164</c:v>
                </c:pt>
                <c:pt idx="720">
                  <c:v>54</c:v>
                </c:pt>
                <c:pt idx="721">
                  <c:v>96.5</c:v>
                </c:pt>
                <c:pt idx="722">
                  <c:v>75</c:v>
                </c:pt>
                <c:pt idx="723">
                  <c:v>575.99999785423279</c:v>
                </c:pt>
                <c:pt idx="724">
                  <c:v>960</c:v>
                </c:pt>
                <c:pt idx="725">
                  <c:v>414.23999845683574</c:v>
                </c:pt>
                <c:pt idx="726">
                  <c:v>367.99999862909311</c:v>
                </c:pt>
                <c:pt idx="727">
                  <c:v>877.49999854713678</c:v>
                </c:pt>
                <c:pt idx="728">
                  <c:v>1093.4999981895089</c:v>
                </c:pt>
                <c:pt idx="729">
                  <c:v>421.19999930262566</c:v>
                </c:pt>
                <c:pt idx="730">
                  <c:v>52.109999913722284</c:v>
                </c:pt>
                <c:pt idx="731">
                  <c:v>62</c:v>
                </c:pt>
                <c:pt idx="732">
                  <c:v>258.89999999999998</c:v>
                </c:pt>
                <c:pt idx="733">
                  <c:v>2760</c:v>
                </c:pt>
                <c:pt idx="734">
                  <c:v>111.75</c:v>
                </c:pt>
                <c:pt idx="735">
                  <c:v>570</c:v>
                </c:pt>
                <c:pt idx="736">
                  <c:v>248.39999958872795</c:v>
                </c:pt>
                <c:pt idx="737">
                  <c:v>122.39999914169312</c:v>
                </c:pt>
                <c:pt idx="738">
                  <c:v>60</c:v>
                </c:pt>
                <c:pt idx="739">
                  <c:v>968.9999932050705</c:v>
                </c:pt>
                <c:pt idx="740">
                  <c:v>989.99999836087227</c:v>
                </c:pt>
                <c:pt idx="741">
                  <c:v>512.99999915063381</c:v>
                </c:pt>
                <c:pt idx="742">
                  <c:v>63</c:v>
                </c:pt>
                <c:pt idx="743">
                  <c:v>15.999999940395355</c:v>
                </c:pt>
                <c:pt idx="744">
                  <c:v>313.2</c:v>
                </c:pt>
                <c:pt idx="745">
                  <c:v>336</c:v>
                </c:pt>
                <c:pt idx="746">
                  <c:v>250</c:v>
                </c:pt>
                <c:pt idx="747">
                  <c:v>360</c:v>
                </c:pt>
                <c:pt idx="748">
                  <c:v>1560</c:v>
                </c:pt>
                <c:pt idx="749">
                  <c:v>1150</c:v>
                </c:pt>
                <c:pt idx="750">
                  <c:v>570</c:v>
                </c:pt>
                <c:pt idx="751">
                  <c:v>900</c:v>
                </c:pt>
                <c:pt idx="752">
                  <c:v>110</c:v>
                </c:pt>
                <c:pt idx="753">
                  <c:v>388.35</c:v>
                </c:pt>
                <c:pt idx="754">
                  <c:v>408</c:v>
                </c:pt>
                <c:pt idx="755">
                  <c:v>1044.9999991804361</c:v>
                </c:pt>
                <c:pt idx="756">
                  <c:v>835.19999999999993</c:v>
                </c:pt>
                <c:pt idx="757">
                  <c:v>341.9999997317791</c:v>
                </c:pt>
                <c:pt idx="758">
                  <c:v>258.89999999999998</c:v>
                </c:pt>
                <c:pt idx="759">
                  <c:v>147.19999945163727</c:v>
                </c:pt>
                <c:pt idx="760">
                  <c:v>59.599999777972698</c:v>
                </c:pt>
                <c:pt idx="761">
                  <c:v>944.99999843537807</c:v>
                </c:pt>
                <c:pt idx="762">
                  <c:v>165.59999972581863</c:v>
                </c:pt>
                <c:pt idx="763">
                  <c:v>87.749999854713678</c:v>
                </c:pt>
                <c:pt idx="764">
                  <c:v>742.4999987706542</c:v>
                </c:pt>
                <c:pt idx="765">
                  <c:v>427.5</c:v>
                </c:pt>
                <c:pt idx="766">
                  <c:v>250</c:v>
                </c:pt>
                <c:pt idx="767">
                  <c:v>75</c:v>
                </c:pt>
                <c:pt idx="768">
                  <c:v>892.5</c:v>
                </c:pt>
                <c:pt idx="769">
                  <c:v>375</c:v>
                </c:pt>
                <c:pt idx="770">
                  <c:v>318</c:v>
                </c:pt>
                <c:pt idx="771">
                  <c:v>265</c:v>
                </c:pt>
                <c:pt idx="772">
                  <c:v>730.8</c:v>
                </c:pt>
                <c:pt idx="773">
                  <c:v>135</c:v>
                </c:pt>
                <c:pt idx="774">
                  <c:v>105</c:v>
                </c:pt>
                <c:pt idx="775">
                  <c:v>34.799999999999997</c:v>
                </c:pt>
                <c:pt idx="776">
                  <c:v>48</c:v>
                </c:pt>
                <c:pt idx="777">
                  <c:v>150</c:v>
                </c:pt>
                <c:pt idx="778">
                  <c:v>37.5</c:v>
                </c:pt>
                <c:pt idx="779">
                  <c:v>120</c:v>
                </c:pt>
                <c:pt idx="780">
                  <c:v>600</c:v>
                </c:pt>
                <c:pt idx="781">
                  <c:v>1249.2</c:v>
                </c:pt>
                <c:pt idx="782">
                  <c:v>7905</c:v>
                </c:pt>
                <c:pt idx="783">
                  <c:v>437.5</c:v>
                </c:pt>
                <c:pt idx="784">
                  <c:v>141.74999976530671</c:v>
                </c:pt>
                <c:pt idx="785">
                  <c:v>948.59999842941761</c:v>
                </c:pt>
                <c:pt idx="786">
                  <c:v>682.01999887079012</c:v>
                </c:pt>
                <c:pt idx="787">
                  <c:v>174.14999971166253</c:v>
                </c:pt>
                <c:pt idx="788">
                  <c:v>299.24999976530671</c:v>
                </c:pt>
                <c:pt idx="789">
                  <c:v>169.85999986678362</c:v>
                </c:pt>
                <c:pt idx="790">
                  <c:v>968.9999932050705</c:v>
                </c:pt>
                <c:pt idx="791">
                  <c:v>535.49999624490738</c:v>
                </c:pt>
                <c:pt idx="792">
                  <c:v>319.2</c:v>
                </c:pt>
                <c:pt idx="793">
                  <c:v>98</c:v>
                </c:pt>
                <c:pt idx="794">
                  <c:v>210</c:v>
                </c:pt>
                <c:pt idx="795">
                  <c:v>300</c:v>
                </c:pt>
                <c:pt idx="796">
                  <c:v>540</c:v>
                </c:pt>
                <c:pt idx="797">
                  <c:v>1972</c:v>
                </c:pt>
                <c:pt idx="798">
                  <c:v>652.79999542236328</c:v>
                </c:pt>
                <c:pt idx="799">
                  <c:v>1140</c:v>
                </c:pt>
                <c:pt idx="800">
                  <c:v>105</c:v>
                </c:pt>
                <c:pt idx="801">
                  <c:v>135.1</c:v>
                </c:pt>
                <c:pt idx="802">
                  <c:v>584.37499590218067</c:v>
                </c:pt>
                <c:pt idx="803">
                  <c:v>807.49999433755875</c:v>
                </c:pt>
                <c:pt idx="804">
                  <c:v>2162.3999848365784</c:v>
                </c:pt>
                <c:pt idx="805">
                  <c:v>280.79999953508377</c:v>
                </c:pt>
                <c:pt idx="806">
                  <c:v>92</c:v>
                </c:pt>
                <c:pt idx="807">
                  <c:v>53.999999910593033</c:v>
                </c:pt>
                <c:pt idx="808">
                  <c:v>256.49999957531691</c:v>
                </c:pt>
                <c:pt idx="809">
                  <c:v>593.29999583959579</c:v>
                </c:pt>
                <c:pt idx="810">
                  <c:v>305.99999785423279</c:v>
                </c:pt>
                <c:pt idx="811">
                  <c:v>778</c:v>
                </c:pt>
                <c:pt idx="812">
                  <c:v>648</c:v>
                </c:pt>
                <c:pt idx="813">
                  <c:v>232.5</c:v>
                </c:pt>
                <c:pt idx="814">
                  <c:v>315</c:v>
                </c:pt>
                <c:pt idx="815">
                  <c:v>244.29999999999998</c:v>
                </c:pt>
                <c:pt idx="816">
                  <c:v>504</c:v>
                </c:pt>
                <c:pt idx="817">
                  <c:v>375</c:v>
                </c:pt>
                <c:pt idx="818">
                  <c:v>108</c:v>
                </c:pt>
                <c:pt idx="819">
                  <c:v>497.32499960996211</c:v>
                </c:pt>
                <c:pt idx="820">
                  <c:v>170.99999986588955</c:v>
                </c:pt>
                <c:pt idx="821">
                  <c:v>936.69999926537275</c:v>
                </c:pt>
                <c:pt idx="822">
                  <c:v>123.49999990314245</c:v>
                </c:pt>
                <c:pt idx="823">
                  <c:v>557.99999792128801</c:v>
                </c:pt>
                <c:pt idx="824">
                  <c:v>257.59999904036522</c:v>
                </c:pt>
                <c:pt idx="825">
                  <c:v>64.799999758601189</c:v>
                </c:pt>
                <c:pt idx="826">
                  <c:v>847.99999684095383</c:v>
                </c:pt>
                <c:pt idx="827">
                  <c:v>1215.999995470047</c:v>
                </c:pt>
                <c:pt idx="828">
                  <c:v>835.19999999999993</c:v>
                </c:pt>
                <c:pt idx="829">
                  <c:v>997.5</c:v>
                </c:pt>
                <c:pt idx="830">
                  <c:v>155</c:v>
                </c:pt>
                <c:pt idx="831">
                  <c:v>237.5</c:v>
                </c:pt>
                <c:pt idx="832">
                  <c:v>1060</c:v>
                </c:pt>
                <c:pt idx="833">
                  <c:v>210</c:v>
                </c:pt>
                <c:pt idx="834">
                  <c:v>590.4</c:v>
                </c:pt>
                <c:pt idx="835">
                  <c:v>45</c:v>
                </c:pt>
                <c:pt idx="836">
                  <c:v>110.00999991372228</c:v>
                </c:pt>
                <c:pt idx="837">
                  <c:v>410.39999967813492</c:v>
                </c:pt>
                <c:pt idx="838">
                  <c:v>517.79999999999995</c:v>
                </c:pt>
                <c:pt idx="839">
                  <c:v>554.625</c:v>
                </c:pt>
                <c:pt idx="840">
                  <c:v>194.5</c:v>
                </c:pt>
                <c:pt idx="841">
                  <c:v>2650</c:v>
                </c:pt>
                <c:pt idx="842">
                  <c:v>44.999999925494194</c:v>
                </c:pt>
                <c:pt idx="843">
                  <c:v>443.69999926537275</c:v>
                </c:pt>
                <c:pt idx="844">
                  <c:v>475</c:v>
                </c:pt>
                <c:pt idx="845">
                  <c:v>490</c:v>
                </c:pt>
                <c:pt idx="846">
                  <c:v>592.79999953508377</c:v>
                </c:pt>
                <c:pt idx="847">
                  <c:v>71.249999944120646</c:v>
                </c:pt>
                <c:pt idx="848">
                  <c:v>569.99999955296516</c:v>
                </c:pt>
                <c:pt idx="849">
                  <c:v>101.24999983236194</c:v>
                </c:pt>
                <c:pt idx="850">
                  <c:v>538.6499991081655</c:v>
                </c:pt>
                <c:pt idx="851">
                  <c:v>624.74999561905861</c:v>
                </c:pt>
                <c:pt idx="852">
                  <c:v>956.24999329447746</c:v>
                </c:pt>
                <c:pt idx="853">
                  <c:v>180</c:v>
                </c:pt>
                <c:pt idx="854">
                  <c:v>599.99999776482582</c:v>
                </c:pt>
                <c:pt idx="855">
                  <c:v>159</c:v>
                </c:pt>
                <c:pt idx="856">
                  <c:v>1759.9999934434891</c:v>
                </c:pt>
                <c:pt idx="857">
                  <c:v>155</c:v>
                </c:pt>
                <c:pt idx="858">
                  <c:v>349.9999986961484</c:v>
                </c:pt>
                <c:pt idx="859">
                  <c:v>540</c:v>
                </c:pt>
                <c:pt idx="860">
                  <c:v>299.24999976530671</c:v>
                </c:pt>
                <c:pt idx="861">
                  <c:v>2165.9999983012676</c:v>
                </c:pt>
                <c:pt idx="862">
                  <c:v>217.38749847561121</c:v>
                </c:pt>
                <c:pt idx="863">
                  <c:v>333.19999766349792</c:v>
                </c:pt>
                <c:pt idx="864">
                  <c:v>188.45999968796966</c:v>
                </c:pt>
                <c:pt idx="865">
                  <c:v>287.99999952316284</c:v>
                </c:pt>
                <c:pt idx="866">
                  <c:v>919.99999999999989</c:v>
                </c:pt>
                <c:pt idx="867">
                  <c:v>104.624999826774</c:v>
                </c:pt>
                <c:pt idx="868">
                  <c:v>702</c:v>
                </c:pt>
                <c:pt idx="869">
                  <c:v>560</c:v>
                </c:pt>
                <c:pt idx="870">
                  <c:v>819.99999999999989</c:v>
                </c:pt>
                <c:pt idx="871">
                  <c:v>35</c:v>
                </c:pt>
                <c:pt idx="872">
                  <c:v>36.799999999999997</c:v>
                </c:pt>
                <c:pt idx="873">
                  <c:v>493</c:v>
                </c:pt>
                <c:pt idx="874">
                  <c:v>199.5</c:v>
                </c:pt>
                <c:pt idx="875">
                  <c:v>660</c:v>
                </c:pt>
                <c:pt idx="876">
                  <c:v>263.39999999999998</c:v>
                </c:pt>
                <c:pt idx="877">
                  <c:v>1044</c:v>
                </c:pt>
                <c:pt idx="878">
                  <c:v>180</c:v>
                </c:pt>
                <c:pt idx="879">
                  <c:v>180</c:v>
                </c:pt>
                <c:pt idx="880">
                  <c:v>250</c:v>
                </c:pt>
                <c:pt idx="881">
                  <c:v>408.45</c:v>
                </c:pt>
                <c:pt idx="882">
                  <c:v>180</c:v>
                </c:pt>
                <c:pt idx="883">
                  <c:v>155</c:v>
                </c:pt>
                <c:pt idx="884">
                  <c:v>234</c:v>
                </c:pt>
                <c:pt idx="885">
                  <c:v>360</c:v>
                </c:pt>
                <c:pt idx="886">
                  <c:v>117</c:v>
                </c:pt>
                <c:pt idx="887">
                  <c:v>155</c:v>
                </c:pt>
                <c:pt idx="888">
                  <c:v>162.75</c:v>
                </c:pt>
                <c:pt idx="889">
                  <c:v>331.312499740161</c:v>
                </c:pt>
                <c:pt idx="890">
                  <c:v>82.507499935291719</c:v>
                </c:pt>
                <c:pt idx="891">
                  <c:v>599.92499952949584</c:v>
                </c:pt>
                <c:pt idx="892">
                  <c:v>309.99999884516001</c:v>
                </c:pt>
                <c:pt idx="893">
                  <c:v>78</c:v>
                </c:pt>
                <c:pt idx="894">
                  <c:v>252</c:v>
                </c:pt>
                <c:pt idx="895">
                  <c:v>1237.9000000000001</c:v>
                </c:pt>
                <c:pt idx="896">
                  <c:v>693.59999513626099</c:v>
                </c:pt>
                <c:pt idx="897">
                  <c:v>305.99999785423279</c:v>
                </c:pt>
                <c:pt idx="898">
                  <c:v>593.74999953433871</c:v>
                </c:pt>
                <c:pt idx="899">
                  <c:v>142.5</c:v>
                </c:pt>
                <c:pt idx="900">
                  <c:v>23.799999833106995</c:v>
                </c:pt>
                <c:pt idx="901">
                  <c:v>187.38</c:v>
                </c:pt>
                <c:pt idx="902">
                  <c:v>360</c:v>
                </c:pt>
                <c:pt idx="903">
                  <c:v>260</c:v>
                </c:pt>
                <c:pt idx="904">
                  <c:v>1999.9999925494194</c:v>
                </c:pt>
                <c:pt idx="905">
                  <c:v>1119.9999958276749</c:v>
                </c:pt>
                <c:pt idx="906">
                  <c:v>72</c:v>
                </c:pt>
                <c:pt idx="907">
                  <c:v>360</c:v>
                </c:pt>
                <c:pt idx="908">
                  <c:v>740.99999941885471</c:v>
                </c:pt>
                <c:pt idx="909">
                  <c:v>140</c:v>
                </c:pt>
                <c:pt idx="910">
                  <c:v>300</c:v>
                </c:pt>
                <c:pt idx="911">
                  <c:v>372.5</c:v>
                </c:pt>
                <c:pt idx="912">
                  <c:v>368.12499971129</c:v>
                </c:pt>
                <c:pt idx="913">
                  <c:v>148.3424998836592</c:v>
                </c:pt>
                <c:pt idx="914">
                  <c:v>1360.799994930625</c:v>
                </c:pt>
                <c:pt idx="915">
                  <c:v>575.99999785423279</c:v>
                </c:pt>
                <c:pt idx="916">
                  <c:v>57.599999785423279</c:v>
                </c:pt>
                <c:pt idx="917">
                  <c:v>168</c:v>
                </c:pt>
                <c:pt idx="918">
                  <c:v>397.5</c:v>
                </c:pt>
                <c:pt idx="919">
                  <c:v>405</c:v>
                </c:pt>
                <c:pt idx="920">
                  <c:v>2565</c:v>
                </c:pt>
                <c:pt idx="921">
                  <c:v>1755</c:v>
                </c:pt>
                <c:pt idx="922">
                  <c:v>151.99999943375587</c:v>
                </c:pt>
                <c:pt idx="923">
                  <c:v>842.87999686002729</c:v>
                </c:pt>
                <c:pt idx="924">
                  <c:v>185.999999307096</c:v>
                </c:pt>
                <c:pt idx="925">
                  <c:v>125.99999953061342</c:v>
                </c:pt>
                <c:pt idx="926">
                  <c:v>390</c:v>
                </c:pt>
                <c:pt idx="927">
                  <c:v>202.07999924719334</c:v>
                </c:pt>
                <c:pt idx="928">
                  <c:v>2195</c:v>
                </c:pt>
                <c:pt idx="929">
                  <c:v>193.5</c:v>
                </c:pt>
                <c:pt idx="930">
                  <c:v>493</c:v>
                </c:pt>
                <c:pt idx="931">
                  <c:v>29.8</c:v>
                </c:pt>
                <c:pt idx="932">
                  <c:v>450</c:v>
                </c:pt>
                <c:pt idx="933">
                  <c:v>360</c:v>
                </c:pt>
                <c:pt idx="934">
                  <c:v>1925</c:v>
                </c:pt>
                <c:pt idx="935">
                  <c:v>48.75</c:v>
                </c:pt>
                <c:pt idx="936">
                  <c:v>1008</c:v>
                </c:pt>
                <c:pt idx="937">
                  <c:v>474.99999962747097</c:v>
                </c:pt>
                <c:pt idx="938">
                  <c:v>68.849999886006117</c:v>
                </c:pt>
                <c:pt idx="939">
                  <c:v>161.9999997317791</c:v>
                </c:pt>
                <c:pt idx="940">
                  <c:v>497.32499960996211</c:v>
                </c:pt>
                <c:pt idx="941">
                  <c:v>1044.9999991804361</c:v>
                </c:pt>
                <c:pt idx="942">
                  <c:v>2260.9999982267618</c:v>
                </c:pt>
                <c:pt idx="943">
                  <c:v>306.37499975971878</c:v>
                </c:pt>
                <c:pt idx="944">
                  <c:v>351.99999868869781</c:v>
                </c:pt>
                <c:pt idx="945">
                  <c:v>383.99999856948853</c:v>
                </c:pt>
                <c:pt idx="946">
                  <c:v>394.39999853074551</c:v>
                </c:pt>
                <c:pt idx="947">
                  <c:v>1350</c:v>
                </c:pt>
                <c:pt idx="948">
                  <c:v>3900</c:v>
                </c:pt>
                <c:pt idx="949">
                  <c:v>35</c:v>
                </c:pt>
                <c:pt idx="950">
                  <c:v>772.8</c:v>
                </c:pt>
                <c:pt idx="951">
                  <c:v>417.59999999999997</c:v>
                </c:pt>
                <c:pt idx="952">
                  <c:v>1064</c:v>
                </c:pt>
                <c:pt idx="953">
                  <c:v>54</c:v>
                </c:pt>
                <c:pt idx="954">
                  <c:v>310</c:v>
                </c:pt>
                <c:pt idx="955">
                  <c:v>60</c:v>
                </c:pt>
                <c:pt idx="956">
                  <c:v>299.25</c:v>
                </c:pt>
                <c:pt idx="957">
                  <c:v>108</c:v>
                </c:pt>
                <c:pt idx="958">
                  <c:v>190</c:v>
                </c:pt>
                <c:pt idx="959">
                  <c:v>510</c:v>
                </c:pt>
                <c:pt idx="960">
                  <c:v>2170</c:v>
                </c:pt>
                <c:pt idx="961">
                  <c:v>1045</c:v>
                </c:pt>
                <c:pt idx="962">
                  <c:v>360</c:v>
                </c:pt>
                <c:pt idx="963">
                  <c:v>1360</c:v>
                </c:pt>
                <c:pt idx="964">
                  <c:v>1440</c:v>
                </c:pt>
                <c:pt idx="965">
                  <c:v>43.199999928474426</c:v>
                </c:pt>
                <c:pt idx="966">
                  <c:v>310</c:v>
                </c:pt>
                <c:pt idx="967">
                  <c:v>294</c:v>
                </c:pt>
                <c:pt idx="968">
                  <c:v>80</c:v>
                </c:pt>
                <c:pt idx="969">
                  <c:v>90</c:v>
                </c:pt>
                <c:pt idx="970">
                  <c:v>120</c:v>
                </c:pt>
                <c:pt idx="971">
                  <c:v>3754.874997055158</c:v>
                </c:pt>
                <c:pt idx="972">
                  <c:v>532</c:v>
                </c:pt>
                <c:pt idx="973">
                  <c:v>213.74999983236194</c:v>
                </c:pt>
                <c:pt idx="974">
                  <c:v>306.37499975971878</c:v>
                </c:pt>
                <c:pt idx="975">
                  <c:v>1402.4999901652336</c:v>
                </c:pt>
                <c:pt idx="976">
                  <c:v>1750</c:v>
                </c:pt>
                <c:pt idx="977">
                  <c:v>760</c:v>
                </c:pt>
                <c:pt idx="978">
                  <c:v>187.5</c:v>
                </c:pt>
                <c:pt idx="979">
                  <c:v>420</c:v>
                </c:pt>
                <c:pt idx="980">
                  <c:v>840</c:v>
                </c:pt>
                <c:pt idx="981">
                  <c:v>22.5</c:v>
                </c:pt>
                <c:pt idx="982">
                  <c:v>35</c:v>
                </c:pt>
                <c:pt idx="983">
                  <c:v>46</c:v>
                </c:pt>
                <c:pt idx="984">
                  <c:v>90</c:v>
                </c:pt>
                <c:pt idx="985">
                  <c:v>300</c:v>
                </c:pt>
                <c:pt idx="986">
                  <c:v>322.5</c:v>
                </c:pt>
                <c:pt idx="987">
                  <c:v>380</c:v>
                </c:pt>
                <c:pt idx="988">
                  <c:v>179.99999932944775</c:v>
                </c:pt>
                <c:pt idx="989">
                  <c:v>488.25</c:v>
                </c:pt>
                <c:pt idx="990">
                  <c:v>124.19999979436398</c:v>
                </c:pt>
                <c:pt idx="991">
                  <c:v>224.99999962747097</c:v>
                </c:pt>
                <c:pt idx="992">
                  <c:v>13.5</c:v>
                </c:pt>
                <c:pt idx="993">
                  <c:v>485.9999991953373</c:v>
                </c:pt>
                <c:pt idx="994">
                  <c:v>456</c:v>
                </c:pt>
                <c:pt idx="995">
                  <c:v>742.74</c:v>
                </c:pt>
                <c:pt idx="996">
                  <c:v>194.5</c:v>
                </c:pt>
                <c:pt idx="997">
                  <c:v>69.75</c:v>
                </c:pt>
                <c:pt idx="998">
                  <c:v>70</c:v>
                </c:pt>
                <c:pt idx="999">
                  <c:v>340</c:v>
                </c:pt>
                <c:pt idx="1000">
                  <c:v>393.59999999999997</c:v>
                </c:pt>
                <c:pt idx="1001">
                  <c:v>680</c:v>
                </c:pt>
                <c:pt idx="1002">
                  <c:v>430</c:v>
                </c:pt>
                <c:pt idx="1003">
                  <c:v>739.5</c:v>
                </c:pt>
                <c:pt idx="1004">
                  <c:v>446.24999687075615</c:v>
                </c:pt>
                <c:pt idx="1005">
                  <c:v>450</c:v>
                </c:pt>
                <c:pt idx="1006">
                  <c:v>2475.8000000000002</c:v>
                </c:pt>
                <c:pt idx="1007">
                  <c:v>299.25</c:v>
                </c:pt>
                <c:pt idx="1008">
                  <c:v>273.59999978542328</c:v>
                </c:pt>
                <c:pt idx="1009">
                  <c:v>630</c:v>
                </c:pt>
                <c:pt idx="1010">
                  <c:v>55.799999907612801</c:v>
                </c:pt>
                <c:pt idx="1011">
                  <c:v>541.49999957531691</c:v>
                </c:pt>
                <c:pt idx="1012">
                  <c:v>47.499999962747097</c:v>
                </c:pt>
                <c:pt idx="1013">
                  <c:v>1162.7999918460846</c:v>
                </c:pt>
                <c:pt idx="1014">
                  <c:v>66.299999535083771</c:v>
                </c:pt>
                <c:pt idx="1015">
                  <c:v>929.09249348491426</c:v>
                </c:pt>
                <c:pt idx="1016">
                  <c:v>3352.3999764919281</c:v>
                </c:pt>
                <c:pt idx="1017">
                  <c:v>1050</c:v>
                </c:pt>
                <c:pt idx="1018">
                  <c:v>3125</c:v>
                </c:pt>
                <c:pt idx="1019">
                  <c:v>795</c:v>
                </c:pt>
                <c:pt idx="1020">
                  <c:v>15.5</c:v>
                </c:pt>
                <c:pt idx="1021">
                  <c:v>197.99999967217445</c:v>
                </c:pt>
                <c:pt idx="1022">
                  <c:v>288.22499952279031</c:v>
                </c:pt>
                <c:pt idx="1023">
                  <c:v>840</c:v>
                </c:pt>
                <c:pt idx="1024">
                  <c:v>550</c:v>
                </c:pt>
                <c:pt idx="1025">
                  <c:v>79.5</c:v>
                </c:pt>
                <c:pt idx="1026">
                  <c:v>210</c:v>
                </c:pt>
                <c:pt idx="1027">
                  <c:v>385.93749969732016</c:v>
                </c:pt>
                <c:pt idx="1028">
                  <c:v>2165.9999983012676</c:v>
                </c:pt>
                <c:pt idx="1029">
                  <c:v>190</c:v>
                </c:pt>
                <c:pt idx="1030">
                  <c:v>442.05</c:v>
                </c:pt>
                <c:pt idx="1031">
                  <c:v>2088</c:v>
                </c:pt>
                <c:pt idx="1032">
                  <c:v>500</c:v>
                </c:pt>
                <c:pt idx="1033">
                  <c:v>540</c:v>
                </c:pt>
                <c:pt idx="1034">
                  <c:v>168.75</c:v>
                </c:pt>
                <c:pt idx="1035">
                  <c:v>950</c:v>
                </c:pt>
                <c:pt idx="1036">
                  <c:v>1104</c:v>
                </c:pt>
                <c:pt idx="1037">
                  <c:v>239.99999910593033</c:v>
                </c:pt>
                <c:pt idx="1038">
                  <c:v>455.99999830126762</c:v>
                </c:pt>
                <c:pt idx="1039">
                  <c:v>513</c:v>
                </c:pt>
                <c:pt idx="1040">
                  <c:v>283.5</c:v>
                </c:pt>
                <c:pt idx="1041">
                  <c:v>18</c:v>
                </c:pt>
                <c:pt idx="1042">
                  <c:v>224.99999962747097</c:v>
                </c:pt>
                <c:pt idx="1043">
                  <c:v>920</c:v>
                </c:pt>
                <c:pt idx="1044">
                  <c:v>226.79999962449074</c:v>
                </c:pt>
                <c:pt idx="1045">
                  <c:v>1250</c:v>
                </c:pt>
                <c:pt idx="1046">
                  <c:v>285</c:v>
                </c:pt>
                <c:pt idx="1047">
                  <c:v>202.5</c:v>
                </c:pt>
                <c:pt idx="1048">
                  <c:v>418.5</c:v>
                </c:pt>
                <c:pt idx="1049">
                  <c:v>483.75</c:v>
                </c:pt>
                <c:pt idx="1050">
                  <c:v>341.25</c:v>
                </c:pt>
                <c:pt idx="1051">
                  <c:v>276</c:v>
                </c:pt>
                <c:pt idx="1052">
                  <c:v>360</c:v>
                </c:pt>
                <c:pt idx="1053">
                  <c:v>315</c:v>
                </c:pt>
                <c:pt idx="1054">
                  <c:v>57.374999597668648</c:v>
                </c:pt>
                <c:pt idx="1055">
                  <c:v>912</c:v>
                </c:pt>
                <c:pt idx="1056">
                  <c:v>522</c:v>
                </c:pt>
                <c:pt idx="1057">
                  <c:v>776.7</c:v>
                </c:pt>
                <c:pt idx="1058">
                  <c:v>778.99999938905228</c:v>
                </c:pt>
                <c:pt idx="1059">
                  <c:v>223.5</c:v>
                </c:pt>
                <c:pt idx="1060">
                  <c:v>82.8</c:v>
                </c:pt>
                <c:pt idx="1061">
                  <c:v>315</c:v>
                </c:pt>
                <c:pt idx="1062">
                  <c:v>38.835000000000001</c:v>
                </c:pt>
                <c:pt idx="1063">
                  <c:v>280</c:v>
                </c:pt>
                <c:pt idx="1064">
                  <c:v>471.14999921992421</c:v>
                </c:pt>
                <c:pt idx="1065">
                  <c:v>611.99999898672104</c:v>
                </c:pt>
                <c:pt idx="1066">
                  <c:v>237.59999960660934</c:v>
                </c:pt>
                <c:pt idx="1067">
                  <c:v>323.9999994635582</c:v>
                </c:pt>
                <c:pt idx="1068">
                  <c:v>40.229999933391809</c:v>
                </c:pt>
                <c:pt idx="1069">
                  <c:v>154.39999942481518</c:v>
                </c:pt>
                <c:pt idx="1070">
                  <c:v>62.774999896064401</c:v>
                </c:pt>
                <c:pt idx="1071">
                  <c:v>490.13999918848276</c:v>
                </c:pt>
                <c:pt idx="1072">
                  <c:v>51.299999915063381</c:v>
                </c:pt>
                <c:pt idx="1073">
                  <c:v>775</c:v>
                </c:pt>
                <c:pt idx="1074">
                  <c:v>231.60000000000002</c:v>
                </c:pt>
                <c:pt idx="1075">
                  <c:v>540</c:v>
                </c:pt>
                <c:pt idx="1076">
                  <c:v>95</c:v>
                </c:pt>
                <c:pt idx="1077">
                  <c:v>1710</c:v>
                </c:pt>
                <c:pt idx="1078">
                  <c:v>1020</c:v>
                </c:pt>
                <c:pt idx="1079">
                  <c:v>600</c:v>
                </c:pt>
                <c:pt idx="1080">
                  <c:v>1223.5999990403652</c:v>
                </c:pt>
                <c:pt idx="1081">
                  <c:v>1776.4999986067414</c:v>
                </c:pt>
                <c:pt idx="1082">
                  <c:v>864.49999932199717</c:v>
                </c:pt>
                <c:pt idx="1083">
                  <c:v>237.49999981373549</c:v>
                </c:pt>
                <c:pt idx="1084">
                  <c:v>419.51999967098232</c:v>
                </c:pt>
                <c:pt idx="1085">
                  <c:v>569.99999955296516</c:v>
                </c:pt>
                <c:pt idx="1086">
                  <c:v>1701</c:v>
                </c:pt>
                <c:pt idx="1087">
                  <c:v>43.199999839067459</c:v>
                </c:pt>
                <c:pt idx="1088">
                  <c:v>519.39999806508422</c:v>
                </c:pt>
                <c:pt idx="1089">
                  <c:v>125</c:v>
                </c:pt>
                <c:pt idx="1090">
                  <c:v>524.39999958872795</c:v>
                </c:pt>
                <c:pt idx="1091">
                  <c:v>398.99999968707561</c:v>
                </c:pt>
                <c:pt idx="1092">
                  <c:v>1006.9999992102385</c:v>
                </c:pt>
                <c:pt idx="1093">
                  <c:v>632.39999556541443</c:v>
                </c:pt>
                <c:pt idx="1094">
                  <c:v>387.5999972820282</c:v>
                </c:pt>
                <c:pt idx="1095">
                  <c:v>268.38749811798334</c:v>
                </c:pt>
                <c:pt idx="1096">
                  <c:v>1060</c:v>
                </c:pt>
                <c:pt idx="1097">
                  <c:v>55</c:v>
                </c:pt>
                <c:pt idx="1098">
                  <c:v>180</c:v>
                </c:pt>
                <c:pt idx="1099">
                  <c:v>4456.4400000000005</c:v>
                </c:pt>
                <c:pt idx="1100">
                  <c:v>210.5</c:v>
                </c:pt>
                <c:pt idx="1101">
                  <c:v>1295.9999951720238</c:v>
                </c:pt>
                <c:pt idx="1102">
                  <c:v>240.7999991029501</c:v>
                </c:pt>
                <c:pt idx="1103">
                  <c:v>89.999999850988388</c:v>
                </c:pt>
                <c:pt idx="1104">
                  <c:v>86.399999856948853</c:v>
                </c:pt>
                <c:pt idx="1105">
                  <c:v>448.87499925680459</c:v>
                </c:pt>
                <c:pt idx="1106">
                  <c:v>570</c:v>
                </c:pt>
                <c:pt idx="1107">
                  <c:v>288</c:v>
                </c:pt>
                <c:pt idx="1108">
                  <c:v>720</c:v>
                </c:pt>
                <c:pt idx="1109">
                  <c:v>350</c:v>
                </c:pt>
                <c:pt idx="1110">
                  <c:v>750</c:v>
                </c:pt>
                <c:pt idx="1111">
                  <c:v>193.75</c:v>
                </c:pt>
                <c:pt idx="1112">
                  <c:v>174.5</c:v>
                </c:pt>
                <c:pt idx="1113">
                  <c:v>493</c:v>
                </c:pt>
                <c:pt idx="1114">
                  <c:v>252.60000000000002</c:v>
                </c:pt>
                <c:pt idx="1115">
                  <c:v>3557.249994110316</c:v>
                </c:pt>
                <c:pt idx="1116">
                  <c:v>258</c:v>
                </c:pt>
                <c:pt idx="1117">
                  <c:v>52.349999999999994</c:v>
                </c:pt>
                <c:pt idx="1118">
                  <c:v>84</c:v>
                </c:pt>
                <c:pt idx="1119">
                  <c:v>276</c:v>
                </c:pt>
                <c:pt idx="1120">
                  <c:v>45</c:v>
                </c:pt>
                <c:pt idx="1121">
                  <c:v>697.5</c:v>
                </c:pt>
                <c:pt idx="1122">
                  <c:v>328</c:v>
                </c:pt>
                <c:pt idx="1123">
                  <c:v>397.5</c:v>
                </c:pt>
                <c:pt idx="1124">
                  <c:v>62</c:v>
                </c:pt>
                <c:pt idx="1125">
                  <c:v>64.399999999999991</c:v>
                </c:pt>
                <c:pt idx="1126">
                  <c:v>408.45</c:v>
                </c:pt>
                <c:pt idx="1127">
                  <c:v>796.36499441564081</c:v>
                </c:pt>
                <c:pt idx="1128">
                  <c:v>16.99999988079071</c:v>
                </c:pt>
                <c:pt idx="1129">
                  <c:v>3800</c:v>
                </c:pt>
                <c:pt idx="1130">
                  <c:v>75</c:v>
                </c:pt>
                <c:pt idx="1131">
                  <c:v>1158</c:v>
                </c:pt>
                <c:pt idx="1132">
                  <c:v>223.5</c:v>
                </c:pt>
                <c:pt idx="1133">
                  <c:v>660</c:v>
                </c:pt>
                <c:pt idx="1134">
                  <c:v>654.375</c:v>
                </c:pt>
                <c:pt idx="1135">
                  <c:v>187.5</c:v>
                </c:pt>
                <c:pt idx="1136">
                  <c:v>420</c:v>
                </c:pt>
                <c:pt idx="1137">
                  <c:v>248.39999958872795</c:v>
                </c:pt>
                <c:pt idx="1138">
                  <c:v>107.99999982118607</c:v>
                </c:pt>
                <c:pt idx="1139">
                  <c:v>931</c:v>
                </c:pt>
                <c:pt idx="1140">
                  <c:v>75</c:v>
                </c:pt>
                <c:pt idx="1141">
                  <c:v>68</c:v>
                </c:pt>
                <c:pt idx="1142">
                  <c:v>232.5</c:v>
                </c:pt>
                <c:pt idx="1143">
                  <c:v>63</c:v>
                </c:pt>
                <c:pt idx="1144">
                  <c:v>368</c:v>
                </c:pt>
                <c:pt idx="1145">
                  <c:v>380</c:v>
                </c:pt>
                <c:pt idx="1146">
                  <c:v>1020</c:v>
                </c:pt>
                <c:pt idx="1147">
                  <c:v>620</c:v>
                </c:pt>
                <c:pt idx="1148">
                  <c:v>38.6</c:v>
                </c:pt>
                <c:pt idx="1149">
                  <c:v>142.5</c:v>
                </c:pt>
                <c:pt idx="1150">
                  <c:v>935.99999651312828</c:v>
                </c:pt>
                <c:pt idx="1151">
                  <c:v>468.45</c:v>
                </c:pt>
                <c:pt idx="1152">
                  <c:v>3637.5</c:v>
                </c:pt>
                <c:pt idx="1153">
                  <c:v>1237.9000000000001</c:v>
                </c:pt>
                <c:pt idx="1154">
                  <c:v>85.5</c:v>
                </c:pt>
                <c:pt idx="1155">
                  <c:v>502.19999916851521</c:v>
                </c:pt>
                <c:pt idx="1156">
                  <c:v>2462.3999959230423</c:v>
                </c:pt>
                <c:pt idx="1157">
                  <c:v>196</c:v>
                </c:pt>
                <c:pt idx="1158">
                  <c:v>472.5</c:v>
                </c:pt>
                <c:pt idx="1159">
                  <c:v>570</c:v>
                </c:pt>
                <c:pt idx="1160">
                  <c:v>292.5</c:v>
                </c:pt>
                <c:pt idx="1161">
                  <c:v>540</c:v>
                </c:pt>
                <c:pt idx="1162">
                  <c:v>4951.6000000000004</c:v>
                </c:pt>
                <c:pt idx="1163">
                  <c:v>1840</c:v>
                </c:pt>
                <c:pt idx="1164">
                  <c:v>466.79999999999995</c:v>
                </c:pt>
                <c:pt idx="1165">
                  <c:v>2366.3999999999996</c:v>
                </c:pt>
                <c:pt idx="1166">
                  <c:v>878</c:v>
                </c:pt>
                <c:pt idx="1167">
                  <c:v>582</c:v>
                </c:pt>
                <c:pt idx="1168">
                  <c:v>379.94999733567238</c:v>
                </c:pt>
                <c:pt idx="1169">
                  <c:v>917.99999356269836</c:v>
                </c:pt>
                <c:pt idx="1170">
                  <c:v>191.24999865889549</c:v>
                </c:pt>
                <c:pt idx="1171">
                  <c:v>2700</c:v>
                </c:pt>
                <c:pt idx="1172">
                  <c:v>1375</c:v>
                </c:pt>
                <c:pt idx="1173">
                  <c:v>750</c:v>
                </c:pt>
                <c:pt idx="1174">
                  <c:v>400</c:v>
                </c:pt>
                <c:pt idx="1175">
                  <c:v>152</c:v>
                </c:pt>
                <c:pt idx="1176">
                  <c:v>90</c:v>
                </c:pt>
                <c:pt idx="1177">
                  <c:v>780</c:v>
                </c:pt>
                <c:pt idx="1178">
                  <c:v>216</c:v>
                </c:pt>
                <c:pt idx="1179">
                  <c:v>48.3</c:v>
                </c:pt>
                <c:pt idx="1180">
                  <c:v>121.5</c:v>
                </c:pt>
                <c:pt idx="1181">
                  <c:v>298.125</c:v>
                </c:pt>
                <c:pt idx="1182">
                  <c:v>337.5</c:v>
                </c:pt>
                <c:pt idx="1183">
                  <c:v>315</c:v>
                </c:pt>
                <c:pt idx="1184">
                  <c:v>296.39999976754189</c:v>
                </c:pt>
                <c:pt idx="1185">
                  <c:v>1411.2059988932313</c:v>
                </c:pt>
                <c:pt idx="1186">
                  <c:v>1299.8374989805743</c:v>
                </c:pt>
                <c:pt idx="1187">
                  <c:v>113.99999991059303</c:v>
                </c:pt>
                <c:pt idx="1188">
                  <c:v>114</c:v>
                </c:pt>
                <c:pt idx="1189">
                  <c:v>71.999999731779099</c:v>
                </c:pt>
                <c:pt idx="1190">
                  <c:v>134.39999949932098</c:v>
                </c:pt>
                <c:pt idx="1191">
                  <c:v>399.99999850988388</c:v>
                </c:pt>
                <c:pt idx="1192">
                  <c:v>1031.9999961555004</c:v>
                </c:pt>
                <c:pt idx="1193">
                  <c:v>1963.4999862313271</c:v>
                </c:pt>
                <c:pt idx="1194">
                  <c:v>365.49999743700027</c:v>
                </c:pt>
                <c:pt idx="1195">
                  <c:v>535.49999624490738</c:v>
                </c:pt>
                <c:pt idx="1196">
                  <c:v>60</c:v>
                </c:pt>
                <c:pt idx="1197">
                  <c:v>270</c:v>
                </c:pt>
                <c:pt idx="1198">
                  <c:v>95</c:v>
                </c:pt>
                <c:pt idx="1199">
                  <c:v>1925</c:v>
                </c:pt>
                <c:pt idx="1200">
                  <c:v>525</c:v>
                </c:pt>
                <c:pt idx="1201">
                  <c:v>132</c:v>
                </c:pt>
                <c:pt idx="1202">
                  <c:v>157.5</c:v>
                </c:pt>
                <c:pt idx="1203">
                  <c:v>306</c:v>
                </c:pt>
                <c:pt idx="1204">
                  <c:v>250</c:v>
                </c:pt>
                <c:pt idx="1205">
                  <c:v>128</c:v>
                </c:pt>
                <c:pt idx="1206">
                  <c:v>349</c:v>
                </c:pt>
                <c:pt idx="1207">
                  <c:v>1104</c:v>
                </c:pt>
                <c:pt idx="1208">
                  <c:v>440</c:v>
                </c:pt>
                <c:pt idx="1209">
                  <c:v>504</c:v>
                </c:pt>
                <c:pt idx="1210">
                  <c:v>780</c:v>
                </c:pt>
                <c:pt idx="1211">
                  <c:v>356.99999749660492</c:v>
                </c:pt>
                <c:pt idx="1212">
                  <c:v>85.4</c:v>
                </c:pt>
                <c:pt idx="1213">
                  <c:v>95</c:v>
                </c:pt>
                <c:pt idx="1214">
                  <c:v>1600</c:v>
                </c:pt>
                <c:pt idx="1215">
                  <c:v>1484</c:v>
                </c:pt>
                <c:pt idx="1216">
                  <c:v>340</c:v>
                </c:pt>
                <c:pt idx="1217">
                  <c:v>46</c:v>
                </c:pt>
                <c:pt idx="1218">
                  <c:v>47.5</c:v>
                </c:pt>
                <c:pt idx="1219">
                  <c:v>110.39999999999999</c:v>
                </c:pt>
                <c:pt idx="1220">
                  <c:v>405.3</c:v>
                </c:pt>
                <c:pt idx="1221">
                  <c:v>3935.9999999999995</c:v>
                </c:pt>
                <c:pt idx="1222">
                  <c:v>93.479999926686276</c:v>
                </c:pt>
                <c:pt idx="1223">
                  <c:v>1140</c:v>
                </c:pt>
                <c:pt idx="1224">
                  <c:v>558</c:v>
                </c:pt>
                <c:pt idx="1225">
                  <c:v>936.9</c:v>
                </c:pt>
                <c:pt idx="1226">
                  <c:v>1045</c:v>
                </c:pt>
                <c:pt idx="1227">
                  <c:v>288</c:v>
                </c:pt>
                <c:pt idx="1228">
                  <c:v>427.5</c:v>
                </c:pt>
                <c:pt idx="1229">
                  <c:v>789.75</c:v>
                </c:pt>
                <c:pt idx="1230">
                  <c:v>356.25</c:v>
                </c:pt>
                <c:pt idx="1231">
                  <c:v>513</c:v>
                </c:pt>
                <c:pt idx="1232">
                  <c:v>119.25</c:v>
                </c:pt>
                <c:pt idx="1233">
                  <c:v>651</c:v>
                </c:pt>
                <c:pt idx="1234">
                  <c:v>645</c:v>
                </c:pt>
                <c:pt idx="1235">
                  <c:v>50</c:v>
                </c:pt>
                <c:pt idx="1236">
                  <c:v>371</c:v>
                </c:pt>
                <c:pt idx="1237">
                  <c:v>285</c:v>
                </c:pt>
                <c:pt idx="1238">
                  <c:v>303.99999976158142</c:v>
                </c:pt>
                <c:pt idx="1239">
                  <c:v>111.75</c:v>
                </c:pt>
                <c:pt idx="1240">
                  <c:v>854.99999932944775</c:v>
                </c:pt>
                <c:pt idx="1241">
                  <c:v>1368</c:v>
                </c:pt>
                <c:pt idx="1242">
                  <c:v>349</c:v>
                </c:pt>
                <c:pt idx="1243">
                  <c:v>760</c:v>
                </c:pt>
                <c:pt idx="1244">
                  <c:v>986</c:v>
                </c:pt>
                <c:pt idx="1245">
                  <c:v>562.5</c:v>
                </c:pt>
                <c:pt idx="1246">
                  <c:v>58.252499999999998</c:v>
                </c:pt>
                <c:pt idx="1247">
                  <c:v>223.5</c:v>
                </c:pt>
                <c:pt idx="1248">
                  <c:v>378</c:v>
                </c:pt>
                <c:pt idx="1249">
                  <c:v>172</c:v>
                </c:pt>
                <c:pt idx="1250">
                  <c:v>923.87499927543104</c:v>
                </c:pt>
                <c:pt idx="1251">
                  <c:v>57</c:v>
                </c:pt>
                <c:pt idx="1252">
                  <c:v>625</c:v>
                </c:pt>
                <c:pt idx="1253">
                  <c:v>562.5</c:v>
                </c:pt>
                <c:pt idx="1254">
                  <c:v>325.5</c:v>
                </c:pt>
                <c:pt idx="1255">
                  <c:v>468.45</c:v>
                </c:pt>
                <c:pt idx="1256">
                  <c:v>496</c:v>
                </c:pt>
                <c:pt idx="1257">
                  <c:v>142.5</c:v>
                </c:pt>
                <c:pt idx="1258">
                  <c:v>115.80000000000001</c:v>
                </c:pt>
                <c:pt idx="1259">
                  <c:v>28</c:v>
                </c:pt>
                <c:pt idx="1260">
                  <c:v>144</c:v>
                </c:pt>
                <c:pt idx="1261">
                  <c:v>550</c:v>
                </c:pt>
                <c:pt idx="1262">
                  <c:v>105</c:v>
                </c:pt>
                <c:pt idx="1263">
                  <c:v>740.99999941885471</c:v>
                </c:pt>
                <c:pt idx="1264">
                  <c:v>360.99999971687794</c:v>
                </c:pt>
                <c:pt idx="1265">
                  <c:v>522.49999959021807</c:v>
                </c:pt>
                <c:pt idx="1266">
                  <c:v>388.35</c:v>
                </c:pt>
                <c:pt idx="1267">
                  <c:v>110.39999999999999</c:v>
                </c:pt>
                <c:pt idx="1268">
                  <c:v>288</c:v>
                </c:pt>
                <c:pt idx="1269">
                  <c:v>510</c:v>
                </c:pt>
                <c:pt idx="1270">
                  <c:v>900</c:v>
                </c:pt>
                <c:pt idx="1271">
                  <c:v>300</c:v>
                </c:pt>
                <c:pt idx="1272">
                  <c:v>650</c:v>
                </c:pt>
                <c:pt idx="1273">
                  <c:v>248.66249980498105</c:v>
                </c:pt>
                <c:pt idx="1274">
                  <c:v>35.624999972060323</c:v>
                </c:pt>
                <c:pt idx="1275">
                  <c:v>199.97499984316528</c:v>
                </c:pt>
                <c:pt idx="1276">
                  <c:v>379.99999970197678</c:v>
                </c:pt>
                <c:pt idx="1277">
                  <c:v>1510.4999988153577</c:v>
                </c:pt>
                <c:pt idx="1278">
                  <c:v>360</c:v>
                </c:pt>
                <c:pt idx="1279">
                  <c:v>372</c:v>
                </c:pt>
                <c:pt idx="1280">
                  <c:v>912</c:v>
                </c:pt>
                <c:pt idx="1281">
                  <c:v>175</c:v>
                </c:pt>
                <c:pt idx="1282">
                  <c:v>750</c:v>
                </c:pt>
                <c:pt idx="1283">
                  <c:v>388.35</c:v>
                </c:pt>
                <c:pt idx="1284">
                  <c:v>360</c:v>
                </c:pt>
                <c:pt idx="1285">
                  <c:v>512.99999915063381</c:v>
                </c:pt>
                <c:pt idx="1286">
                  <c:v>23.399999961256981</c:v>
                </c:pt>
                <c:pt idx="1287">
                  <c:v>842</c:v>
                </c:pt>
                <c:pt idx="1288">
                  <c:v>155</c:v>
                </c:pt>
                <c:pt idx="1289">
                  <c:v>24</c:v>
                </c:pt>
                <c:pt idx="1290">
                  <c:v>115.80000000000001</c:v>
                </c:pt>
                <c:pt idx="1291">
                  <c:v>52.349999999999994</c:v>
                </c:pt>
                <c:pt idx="1292">
                  <c:v>114</c:v>
                </c:pt>
                <c:pt idx="1293">
                  <c:v>126</c:v>
                </c:pt>
                <c:pt idx="1294">
                  <c:v>182.39999932050705</c:v>
                </c:pt>
                <c:pt idx="1295">
                  <c:v>503.99999812245369</c:v>
                </c:pt>
                <c:pt idx="1296">
                  <c:v>303.99999886751175</c:v>
                </c:pt>
                <c:pt idx="1297">
                  <c:v>425.59999841451645</c:v>
                </c:pt>
                <c:pt idx="1298">
                  <c:v>227.99999915063381</c:v>
                </c:pt>
                <c:pt idx="1299">
                  <c:v>200</c:v>
                </c:pt>
                <c:pt idx="1300">
                  <c:v>1700</c:v>
                </c:pt>
                <c:pt idx="1301">
                  <c:v>1218</c:v>
                </c:pt>
                <c:pt idx="1302">
                  <c:v>319.19999974966049</c:v>
                </c:pt>
                <c:pt idx="1303">
                  <c:v>735.99999725818623</c:v>
                </c:pt>
                <c:pt idx="1304">
                  <c:v>1500</c:v>
                </c:pt>
                <c:pt idx="1305">
                  <c:v>311.2</c:v>
                </c:pt>
                <c:pt idx="1306">
                  <c:v>2475</c:v>
                </c:pt>
                <c:pt idx="1307">
                  <c:v>243.59999999999997</c:v>
                </c:pt>
                <c:pt idx="1308">
                  <c:v>36</c:v>
                </c:pt>
                <c:pt idx="1309">
                  <c:v>392</c:v>
                </c:pt>
                <c:pt idx="1310">
                  <c:v>443.7</c:v>
                </c:pt>
                <c:pt idx="1311">
                  <c:v>1440</c:v>
                </c:pt>
                <c:pt idx="1312">
                  <c:v>100</c:v>
                </c:pt>
                <c:pt idx="1313">
                  <c:v>337.75</c:v>
                </c:pt>
                <c:pt idx="1314">
                  <c:v>395.09999999999997</c:v>
                </c:pt>
                <c:pt idx="1315">
                  <c:v>1080</c:v>
                </c:pt>
                <c:pt idx="1316">
                  <c:v>396</c:v>
                </c:pt>
                <c:pt idx="1317">
                  <c:v>736</c:v>
                </c:pt>
                <c:pt idx="1318">
                  <c:v>1064</c:v>
                </c:pt>
                <c:pt idx="1319">
                  <c:v>570</c:v>
                </c:pt>
                <c:pt idx="1320">
                  <c:v>330</c:v>
                </c:pt>
                <c:pt idx="1321">
                  <c:v>180</c:v>
                </c:pt>
                <c:pt idx="1322">
                  <c:v>98.812499307096004</c:v>
                </c:pt>
                <c:pt idx="1323">
                  <c:v>322.9999977350235</c:v>
                </c:pt>
                <c:pt idx="1324">
                  <c:v>1168.7499918043613</c:v>
                </c:pt>
                <c:pt idx="1325">
                  <c:v>337.28399944156405</c:v>
                </c:pt>
                <c:pt idx="1326">
                  <c:v>776.7</c:v>
                </c:pt>
                <c:pt idx="1327">
                  <c:v>292.49999951571226</c:v>
                </c:pt>
                <c:pt idx="1328">
                  <c:v>225</c:v>
                </c:pt>
                <c:pt idx="1329">
                  <c:v>144</c:v>
                </c:pt>
                <c:pt idx="1330">
                  <c:v>108</c:v>
                </c:pt>
                <c:pt idx="1331">
                  <c:v>38</c:v>
                </c:pt>
                <c:pt idx="1332">
                  <c:v>50</c:v>
                </c:pt>
                <c:pt idx="1333">
                  <c:v>55.199999999999996</c:v>
                </c:pt>
                <c:pt idx="1334">
                  <c:v>213.75</c:v>
                </c:pt>
                <c:pt idx="1335">
                  <c:v>855</c:v>
                </c:pt>
                <c:pt idx="1336">
                  <c:v>204.75</c:v>
                </c:pt>
                <c:pt idx="1337">
                  <c:v>675</c:v>
                </c:pt>
                <c:pt idx="1338">
                  <c:v>1049.9999960884452</c:v>
                </c:pt>
                <c:pt idx="1339">
                  <c:v>303.99999886751175</c:v>
                </c:pt>
                <c:pt idx="1340">
                  <c:v>59.999999776482582</c:v>
                </c:pt>
                <c:pt idx="1341">
                  <c:v>575.99999785423279</c:v>
                </c:pt>
                <c:pt idx="1342">
                  <c:v>420</c:v>
                </c:pt>
                <c:pt idx="1343">
                  <c:v>385</c:v>
                </c:pt>
                <c:pt idx="1344">
                  <c:v>1479</c:v>
                </c:pt>
                <c:pt idx="1345">
                  <c:v>798</c:v>
                </c:pt>
                <c:pt idx="1346">
                  <c:v>624.6</c:v>
                </c:pt>
                <c:pt idx="1347">
                  <c:v>420</c:v>
                </c:pt>
                <c:pt idx="1348">
                  <c:v>600</c:v>
                </c:pt>
                <c:pt idx="1349">
                  <c:v>320</c:v>
                </c:pt>
                <c:pt idx="1350">
                  <c:v>126</c:v>
                </c:pt>
                <c:pt idx="1351">
                  <c:v>1756</c:v>
                </c:pt>
                <c:pt idx="1352">
                  <c:v>1035</c:v>
                </c:pt>
                <c:pt idx="1353">
                  <c:v>367.5</c:v>
                </c:pt>
                <c:pt idx="1354">
                  <c:v>139.5</c:v>
                </c:pt>
                <c:pt idx="1355">
                  <c:v>288</c:v>
                </c:pt>
                <c:pt idx="1356">
                  <c:v>285</c:v>
                </c:pt>
                <c:pt idx="1357">
                  <c:v>1484</c:v>
                </c:pt>
                <c:pt idx="1358">
                  <c:v>2280</c:v>
                </c:pt>
                <c:pt idx="1359">
                  <c:v>400</c:v>
                </c:pt>
                <c:pt idx="1360">
                  <c:v>126</c:v>
                </c:pt>
                <c:pt idx="1361">
                  <c:v>90</c:v>
                </c:pt>
                <c:pt idx="1362">
                  <c:v>179.99999970197678</c:v>
                </c:pt>
                <c:pt idx="1363">
                  <c:v>2105.9999965131283</c:v>
                </c:pt>
                <c:pt idx="1364">
                  <c:v>1515.5999974906445</c:v>
                </c:pt>
                <c:pt idx="1365">
                  <c:v>760</c:v>
                </c:pt>
                <c:pt idx="1366">
                  <c:v>1050</c:v>
                </c:pt>
                <c:pt idx="1367">
                  <c:v>500</c:v>
                </c:pt>
                <c:pt idx="1368">
                  <c:v>28</c:v>
                </c:pt>
                <c:pt idx="1369">
                  <c:v>84</c:v>
                </c:pt>
                <c:pt idx="1370">
                  <c:v>625</c:v>
                </c:pt>
                <c:pt idx="1371">
                  <c:v>510</c:v>
                </c:pt>
                <c:pt idx="1372">
                  <c:v>258</c:v>
                </c:pt>
                <c:pt idx="1373">
                  <c:v>275.02499978430569</c:v>
                </c:pt>
                <c:pt idx="1374">
                  <c:v>99.749999921768904</c:v>
                </c:pt>
                <c:pt idx="1375">
                  <c:v>570</c:v>
                </c:pt>
                <c:pt idx="1376">
                  <c:v>739.5</c:v>
                </c:pt>
                <c:pt idx="1377">
                  <c:v>236.25</c:v>
                </c:pt>
                <c:pt idx="1378">
                  <c:v>344</c:v>
                </c:pt>
                <c:pt idx="1379">
                  <c:v>2228.2200000000003</c:v>
                </c:pt>
                <c:pt idx="1380">
                  <c:v>1375</c:v>
                </c:pt>
                <c:pt idx="1381">
                  <c:v>1287</c:v>
                </c:pt>
                <c:pt idx="1382">
                  <c:v>699.99999739229679</c:v>
                </c:pt>
                <c:pt idx="1383">
                  <c:v>43.399999838322401</c:v>
                </c:pt>
                <c:pt idx="1384">
                  <c:v>18.75</c:v>
                </c:pt>
                <c:pt idx="1385">
                  <c:v>850</c:v>
                </c:pt>
                <c:pt idx="1386">
                  <c:v>186</c:v>
                </c:pt>
                <c:pt idx="1387">
                  <c:v>42</c:v>
                </c:pt>
                <c:pt idx="1388">
                  <c:v>189.99999985098839</c:v>
                </c:pt>
                <c:pt idx="1389">
                  <c:v>159.59999987483025</c:v>
                </c:pt>
                <c:pt idx="1390">
                  <c:v>243.67499980889261</c:v>
                </c:pt>
                <c:pt idx="1391">
                  <c:v>6041.9999952614307</c:v>
                </c:pt>
                <c:pt idx="1392">
                  <c:v>223.99999916553497</c:v>
                </c:pt>
                <c:pt idx="1393">
                  <c:v>96.5</c:v>
                </c:pt>
                <c:pt idx="1394">
                  <c:v>349</c:v>
                </c:pt>
                <c:pt idx="1395">
                  <c:v>986</c:v>
                </c:pt>
                <c:pt idx="1396">
                  <c:v>525</c:v>
                </c:pt>
                <c:pt idx="1397">
                  <c:v>195</c:v>
                </c:pt>
                <c:pt idx="1398">
                  <c:v>17.879999933391812</c:v>
                </c:pt>
                <c:pt idx="1399">
                  <c:v>607.9999977350235</c:v>
                </c:pt>
                <c:pt idx="1400">
                  <c:v>350</c:v>
                </c:pt>
                <c:pt idx="1401">
                  <c:v>12.5</c:v>
                </c:pt>
                <c:pt idx="1402">
                  <c:v>125</c:v>
                </c:pt>
                <c:pt idx="1403">
                  <c:v>1317.5</c:v>
                </c:pt>
                <c:pt idx="1404">
                  <c:v>570</c:v>
                </c:pt>
                <c:pt idx="1405">
                  <c:v>30.599999785423279</c:v>
                </c:pt>
                <c:pt idx="1406">
                  <c:v>887.39999377727509</c:v>
                </c:pt>
                <c:pt idx="1407">
                  <c:v>310</c:v>
                </c:pt>
                <c:pt idx="1408">
                  <c:v>77.5</c:v>
                </c:pt>
                <c:pt idx="1409">
                  <c:v>959.99999642372131</c:v>
                </c:pt>
                <c:pt idx="1410">
                  <c:v>310.67999884262684</c:v>
                </c:pt>
                <c:pt idx="1411">
                  <c:v>260.39999902993441</c:v>
                </c:pt>
                <c:pt idx="1412">
                  <c:v>270.74999978765845</c:v>
                </c:pt>
                <c:pt idx="1413">
                  <c:v>2352.0099981553853</c:v>
                </c:pt>
                <c:pt idx="1414">
                  <c:v>436.99999965727324</c:v>
                </c:pt>
                <c:pt idx="1415">
                  <c:v>294.499999769032</c:v>
                </c:pt>
                <c:pt idx="1416">
                  <c:v>1875</c:v>
                </c:pt>
                <c:pt idx="1417">
                  <c:v>270</c:v>
                </c:pt>
                <c:pt idx="1418">
                  <c:v>1317</c:v>
                </c:pt>
                <c:pt idx="1419">
                  <c:v>225</c:v>
                </c:pt>
                <c:pt idx="1420">
                  <c:v>76.499999463558197</c:v>
                </c:pt>
                <c:pt idx="1421">
                  <c:v>645.999995470047</c:v>
                </c:pt>
                <c:pt idx="1422">
                  <c:v>1646.4069987087698</c:v>
                </c:pt>
                <c:pt idx="1423">
                  <c:v>183.34999985620379</c:v>
                </c:pt>
                <c:pt idx="1424">
                  <c:v>190</c:v>
                </c:pt>
                <c:pt idx="1425">
                  <c:v>22.35</c:v>
                </c:pt>
                <c:pt idx="1426">
                  <c:v>187.5</c:v>
                </c:pt>
                <c:pt idx="1427">
                  <c:v>135.1</c:v>
                </c:pt>
                <c:pt idx="1428">
                  <c:v>56</c:v>
                </c:pt>
                <c:pt idx="1429">
                  <c:v>278.99999896064401</c:v>
                </c:pt>
                <c:pt idx="1430">
                  <c:v>35.759999866783623</c:v>
                </c:pt>
                <c:pt idx="1431">
                  <c:v>1134.25</c:v>
                </c:pt>
                <c:pt idx="1432">
                  <c:v>1023.75</c:v>
                </c:pt>
                <c:pt idx="1433">
                  <c:v>524.66399804547427</c:v>
                </c:pt>
                <c:pt idx="1434">
                  <c:v>194.5</c:v>
                </c:pt>
                <c:pt idx="1435">
                  <c:v>930.99999653175473</c:v>
                </c:pt>
                <c:pt idx="1436">
                  <c:v>691.19999742507935</c:v>
                </c:pt>
                <c:pt idx="1437">
                  <c:v>420</c:v>
                </c:pt>
                <c:pt idx="1438">
                  <c:v>98.6</c:v>
                </c:pt>
                <c:pt idx="1439">
                  <c:v>348</c:v>
                </c:pt>
                <c:pt idx="1440">
                  <c:v>101.99999928474426</c:v>
                </c:pt>
                <c:pt idx="1441">
                  <c:v>76.499999463558197</c:v>
                </c:pt>
                <c:pt idx="1442">
                  <c:v>1375</c:v>
                </c:pt>
                <c:pt idx="1443">
                  <c:v>944.99999843537807</c:v>
                </c:pt>
                <c:pt idx="1444">
                  <c:v>476.99999921023846</c:v>
                </c:pt>
                <c:pt idx="1445">
                  <c:v>46.934999922290444</c:v>
                </c:pt>
                <c:pt idx="1446">
                  <c:v>1170</c:v>
                </c:pt>
                <c:pt idx="1447">
                  <c:v>1856.8500000000001</c:v>
                </c:pt>
                <c:pt idx="1448">
                  <c:v>485.4375</c:v>
                </c:pt>
                <c:pt idx="1449">
                  <c:v>1192.5</c:v>
                </c:pt>
                <c:pt idx="1450">
                  <c:v>1080</c:v>
                </c:pt>
                <c:pt idx="1451">
                  <c:v>184.875</c:v>
                </c:pt>
                <c:pt idx="1452">
                  <c:v>209.75999983549116</c:v>
                </c:pt>
                <c:pt idx="1453">
                  <c:v>199.49999984353781</c:v>
                </c:pt>
                <c:pt idx="1454">
                  <c:v>783.7499993853271</c:v>
                </c:pt>
                <c:pt idx="1455">
                  <c:v>1116</c:v>
                </c:pt>
                <c:pt idx="1456">
                  <c:v>1094.4000000000001</c:v>
                </c:pt>
                <c:pt idx="1457">
                  <c:v>67.999999523162842</c:v>
                </c:pt>
                <c:pt idx="1458">
                  <c:v>140</c:v>
                </c:pt>
                <c:pt idx="1459">
                  <c:v>2635</c:v>
                </c:pt>
                <c:pt idx="1460">
                  <c:v>285</c:v>
                </c:pt>
                <c:pt idx="1461">
                  <c:v>42.1</c:v>
                </c:pt>
                <c:pt idx="1462">
                  <c:v>112.5</c:v>
                </c:pt>
                <c:pt idx="1463">
                  <c:v>18.399999999999999</c:v>
                </c:pt>
                <c:pt idx="1464">
                  <c:v>645.999995470047</c:v>
                </c:pt>
                <c:pt idx="1465">
                  <c:v>764.99999463558197</c:v>
                </c:pt>
                <c:pt idx="1466">
                  <c:v>140</c:v>
                </c:pt>
                <c:pt idx="1467">
                  <c:v>42</c:v>
                </c:pt>
                <c:pt idx="1468">
                  <c:v>70</c:v>
                </c:pt>
                <c:pt idx="1469">
                  <c:v>75</c:v>
                </c:pt>
                <c:pt idx="1470">
                  <c:v>138</c:v>
                </c:pt>
                <c:pt idx="1471">
                  <c:v>162</c:v>
                </c:pt>
                <c:pt idx="1472">
                  <c:v>552</c:v>
                </c:pt>
                <c:pt idx="1473">
                  <c:v>179.99999970197678</c:v>
                </c:pt>
                <c:pt idx="1474">
                  <c:v>1252.7999979257584</c:v>
                </c:pt>
                <c:pt idx="1475">
                  <c:v>260</c:v>
                </c:pt>
                <c:pt idx="1476">
                  <c:v>182.39999932050705</c:v>
                </c:pt>
                <c:pt idx="1477">
                  <c:v>420</c:v>
                </c:pt>
                <c:pt idx="1478">
                  <c:v>193</c:v>
                </c:pt>
                <c:pt idx="1479">
                  <c:v>781.99999451637268</c:v>
                </c:pt>
                <c:pt idx="1480">
                  <c:v>86.699999392032623</c:v>
                </c:pt>
                <c:pt idx="1481">
                  <c:v>726.74999490380287</c:v>
                </c:pt>
                <c:pt idx="1482">
                  <c:v>40</c:v>
                </c:pt>
                <c:pt idx="1483">
                  <c:v>7509.749994110316</c:v>
                </c:pt>
                <c:pt idx="1484">
                  <c:v>936.69999926537275</c:v>
                </c:pt>
                <c:pt idx="1485">
                  <c:v>1061.8199925541878</c:v>
                </c:pt>
                <c:pt idx="1486">
                  <c:v>7905</c:v>
                </c:pt>
                <c:pt idx="1487">
                  <c:v>938.39999341964722</c:v>
                </c:pt>
                <c:pt idx="1488">
                  <c:v>1047.6249926537275</c:v>
                </c:pt>
                <c:pt idx="1489">
                  <c:v>640</c:v>
                </c:pt>
                <c:pt idx="1490">
                  <c:v>193</c:v>
                </c:pt>
                <c:pt idx="1491">
                  <c:v>322</c:v>
                </c:pt>
                <c:pt idx="1492">
                  <c:v>155</c:v>
                </c:pt>
                <c:pt idx="1493">
                  <c:v>1140</c:v>
                </c:pt>
                <c:pt idx="1494">
                  <c:v>360</c:v>
                </c:pt>
                <c:pt idx="1495">
                  <c:v>318</c:v>
                </c:pt>
                <c:pt idx="1496">
                  <c:v>147.89999999999998</c:v>
                </c:pt>
                <c:pt idx="1497">
                  <c:v>90</c:v>
                </c:pt>
                <c:pt idx="1498">
                  <c:v>377.99999937415123</c:v>
                </c:pt>
                <c:pt idx="1499">
                  <c:v>292.5</c:v>
                </c:pt>
                <c:pt idx="1500">
                  <c:v>1979.9999967217445</c:v>
                </c:pt>
                <c:pt idx="1501">
                  <c:v>175.49999970942736</c:v>
                </c:pt>
                <c:pt idx="1502">
                  <c:v>115.80000000000001</c:v>
                </c:pt>
                <c:pt idx="1503">
                  <c:v>135</c:v>
                </c:pt>
                <c:pt idx="1504">
                  <c:v>374.76</c:v>
                </c:pt>
                <c:pt idx="1505">
                  <c:v>656</c:v>
                </c:pt>
                <c:pt idx="1506">
                  <c:v>437.5</c:v>
                </c:pt>
                <c:pt idx="1507">
                  <c:v>292.5</c:v>
                </c:pt>
                <c:pt idx="1508">
                  <c:v>465</c:v>
                </c:pt>
                <c:pt idx="1509">
                  <c:v>378</c:v>
                </c:pt>
                <c:pt idx="1510">
                  <c:v>405</c:v>
                </c:pt>
                <c:pt idx="1511">
                  <c:v>527</c:v>
                </c:pt>
                <c:pt idx="1512">
                  <c:v>190</c:v>
                </c:pt>
                <c:pt idx="1513">
                  <c:v>800</c:v>
                </c:pt>
                <c:pt idx="1514">
                  <c:v>60</c:v>
                </c:pt>
                <c:pt idx="1515">
                  <c:v>714</c:v>
                </c:pt>
                <c:pt idx="1516">
                  <c:v>150</c:v>
                </c:pt>
                <c:pt idx="1517">
                  <c:v>504</c:v>
                </c:pt>
                <c:pt idx="1518">
                  <c:v>1020</c:v>
                </c:pt>
                <c:pt idx="1519">
                  <c:v>300</c:v>
                </c:pt>
                <c:pt idx="1520">
                  <c:v>18.399999999999999</c:v>
                </c:pt>
                <c:pt idx="1521">
                  <c:v>144</c:v>
                </c:pt>
                <c:pt idx="1522">
                  <c:v>2108</c:v>
                </c:pt>
                <c:pt idx="1523">
                  <c:v>414</c:v>
                </c:pt>
                <c:pt idx="1524">
                  <c:v>14.39999994635582</c:v>
                </c:pt>
                <c:pt idx="1525">
                  <c:v>111.99999958276749</c:v>
                </c:pt>
                <c:pt idx="1526">
                  <c:v>248.95999907255171</c:v>
                </c:pt>
                <c:pt idx="1527">
                  <c:v>99.75</c:v>
                </c:pt>
                <c:pt idx="1528">
                  <c:v>539.99999910593033</c:v>
                </c:pt>
                <c:pt idx="1529">
                  <c:v>101.24999983236194</c:v>
                </c:pt>
                <c:pt idx="1530">
                  <c:v>265.67999956011772</c:v>
                </c:pt>
                <c:pt idx="1531">
                  <c:v>940.80399926215409</c:v>
                </c:pt>
                <c:pt idx="1532">
                  <c:v>491.90999961420891</c:v>
                </c:pt>
                <c:pt idx="1533">
                  <c:v>825</c:v>
                </c:pt>
                <c:pt idx="1534">
                  <c:v>20.799999922513962</c:v>
                </c:pt>
                <c:pt idx="1535">
                  <c:v>1092</c:v>
                </c:pt>
                <c:pt idx="1536">
                  <c:v>108</c:v>
                </c:pt>
                <c:pt idx="1537">
                  <c:v>468</c:v>
                </c:pt>
                <c:pt idx="1538">
                  <c:v>2040</c:v>
                </c:pt>
                <c:pt idx="1539">
                  <c:v>997.5</c:v>
                </c:pt>
                <c:pt idx="1540">
                  <c:v>36</c:v>
                </c:pt>
                <c:pt idx="1541">
                  <c:v>459.99999999999994</c:v>
                </c:pt>
                <c:pt idx="1542">
                  <c:v>285</c:v>
                </c:pt>
                <c:pt idx="1543">
                  <c:v>283.5</c:v>
                </c:pt>
                <c:pt idx="1544">
                  <c:v>54</c:v>
                </c:pt>
                <c:pt idx="1545">
                  <c:v>1171.875</c:v>
                </c:pt>
                <c:pt idx="1546">
                  <c:v>712.5</c:v>
                </c:pt>
                <c:pt idx="1547">
                  <c:v>357.74999940767884</c:v>
                </c:pt>
                <c:pt idx="1548">
                  <c:v>469.79999922215939</c:v>
                </c:pt>
                <c:pt idx="1549">
                  <c:v>67.199999749660492</c:v>
                </c:pt>
                <c:pt idx="1550">
                  <c:v>143.9999994635582</c:v>
                </c:pt>
                <c:pt idx="1551">
                  <c:v>496</c:v>
                </c:pt>
                <c:pt idx="1552">
                  <c:v>1140</c:v>
                </c:pt>
                <c:pt idx="1553">
                  <c:v>2750</c:v>
                </c:pt>
                <c:pt idx="1554">
                  <c:v>195</c:v>
                </c:pt>
                <c:pt idx="1555">
                  <c:v>315</c:v>
                </c:pt>
                <c:pt idx="1556">
                  <c:v>230</c:v>
                </c:pt>
                <c:pt idx="1557">
                  <c:v>250</c:v>
                </c:pt>
                <c:pt idx="1558">
                  <c:v>180</c:v>
                </c:pt>
                <c:pt idx="1559">
                  <c:v>159</c:v>
                </c:pt>
                <c:pt idx="1560">
                  <c:v>735</c:v>
                </c:pt>
                <c:pt idx="1561">
                  <c:v>566.99999906122684</c:v>
                </c:pt>
                <c:pt idx="1562">
                  <c:v>404.99999932944775</c:v>
                </c:pt>
                <c:pt idx="1563">
                  <c:v>529.19999912381172</c:v>
                </c:pt>
                <c:pt idx="1564">
                  <c:v>715.49999881535769</c:v>
                </c:pt>
                <c:pt idx="1565">
                  <c:v>1596</c:v>
                </c:pt>
                <c:pt idx="1566">
                  <c:v>462</c:v>
                </c:pt>
                <c:pt idx="1567">
                  <c:v>450</c:v>
                </c:pt>
                <c:pt idx="1568">
                  <c:v>200</c:v>
                </c:pt>
                <c:pt idx="1569">
                  <c:v>1151.9999957084656</c:v>
                </c:pt>
                <c:pt idx="1570">
                  <c:v>88.319999670982355</c:v>
                </c:pt>
                <c:pt idx="1571">
                  <c:v>1247.9999953508377</c:v>
                </c:pt>
                <c:pt idx="1572">
                  <c:v>273.59999898076057</c:v>
                </c:pt>
                <c:pt idx="1573">
                  <c:v>1223.9999954402447</c:v>
                </c:pt>
                <c:pt idx="1574">
                  <c:v>945.99999647587538</c:v>
                </c:pt>
                <c:pt idx="1575">
                  <c:v>640.5</c:v>
                </c:pt>
                <c:pt idx="1576">
                  <c:v>291</c:v>
                </c:pt>
                <c:pt idx="1577">
                  <c:v>490</c:v>
                </c:pt>
                <c:pt idx="1578">
                  <c:v>477.81899664938447</c:v>
                </c:pt>
                <c:pt idx="1579">
                  <c:v>237.99999833106995</c:v>
                </c:pt>
                <c:pt idx="1580">
                  <c:v>8.4999999403953552</c:v>
                </c:pt>
                <c:pt idx="1581">
                  <c:v>382.49999731779099</c:v>
                </c:pt>
                <c:pt idx="1582">
                  <c:v>90.249999929219484</c:v>
                </c:pt>
                <c:pt idx="1583">
                  <c:v>132.99999989569187</c:v>
                </c:pt>
                <c:pt idx="1584">
                  <c:v>185.24999985471368</c:v>
                </c:pt>
                <c:pt idx="1585">
                  <c:v>2194.4999982789159</c:v>
                </c:pt>
                <c:pt idx="1586">
                  <c:v>285</c:v>
                </c:pt>
                <c:pt idx="1587">
                  <c:v>234</c:v>
                </c:pt>
                <c:pt idx="1588">
                  <c:v>2465</c:v>
                </c:pt>
                <c:pt idx="1589">
                  <c:v>625</c:v>
                </c:pt>
                <c:pt idx="1590">
                  <c:v>2634.9999815225601</c:v>
                </c:pt>
                <c:pt idx="1591">
                  <c:v>331.49999767541885</c:v>
                </c:pt>
                <c:pt idx="1592">
                  <c:v>872.5</c:v>
                </c:pt>
                <c:pt idx="1593">
                  <c:v>175</c:v>
                </c:pt>
                <c:pt idx="1594">
                  <c:v>912</c:v>
                </c:pt>
                <c:pt idx="1595">
                  <c:v>268.38749811798334</c:v>
                </c:pt>
                <c:pt idx="1596">
                  <c:v>380</c:v>
                </c:pt>
                <c:pt idx="1597">
                  <c:v>280</c:v>
                </c:pt>
                <c:pt idx="1598">
                  <c:v>300</c:v>
                </c:pt>
                <c:pt idx="1599">
                  <c:v>819.78749999999991</c:v>
                </c:pt>
                <c:pt idx="1600">
                  <c:v>928.42500000000007</c:v>
                </c:pt>
                <c:pt idx="1601">
                  <c:v>150</c:v>
                </c:pt>
                <c:pt idx="1602">
                  <c:v>439</c:v>
                </c:pt>
                <c:pt idx="1603">
                  <c:v>60</c:v>
                </c:pt>
                <c:pt idx="1604">
                  <c:v>135</c:v>
                </c:pt>
                <c:pt idx="1605">
                  <c:v>195.5625</c:v>
                </c:pt>
                <c:pt idx="1606">
                  <c:v>748.125</c:v>
                </c:pt>
                <c:pt idx="1607">
                  <c:v>159</c:v>
                </c:pt>
                <c:pt idx="1608">
                  <c:v>360</c:v>
                </c:pt>
                <c:pt idx="1609">
                  <c:v>1638</c:v>
                </c:pt>
                <c:pt idx="1610">
                  <c:v>1250</c:v>
                </c:pt>
                <c:pt idx="1611">
                  <c:v>400</c:v>
                </c:pt>
                <c:pt idx="1612">
                  <c:v>87.5</c:v>
                </c:pt>
                <c:pt idx="1613">
                  <c:v>147.89999999999998</c:v>
                </c:pt>
                <c:pt idx="1614">
                  <c:v>525</c:v>
                </c:pt>
                <c:pt idx="1615">
                  <c:v>56</c:v>
                </c:pt>
                <c:pt idx="1616">
                  <c:v>305.99999785423279</c:v>
                </c:pt>
                <c:pt idx="1617">
                  <c:v>135.14999905228615</c:v>
                </c:pt>
                <c:pt idx="1618">
                  <c:v>72</c:v>
                </c:pt>
                <c:pt idx="1619">
                  <c:v>210</c:v>
                </c:pt>
                <c:pt idx="1620">
                  <c:v>15019.499988220632</c:v>
                </c:pt>
                <c:pt idx="1621">
                  <c:v>1367.9999989271164</c:v>
                </c:pt>
                <c:pt idx="1622">
                  <c:v>299.25</c:v>
                </c:pt>
                <c:pt idx="1623">
                  <c:v>20.25</c:v>
                </c:pt>
                <c:pt idx="1624">
                  <c:v>776.69999999999993</c:v>
                </c:pt>
                <c:pt idx="1625">
                  <c:v>98.399999999999991</c:v>
                </c:pt>
                <c:pt idx="1626">
                  <c:v>624.6</c:v>
                </c:pt>
                <c:pt idx="1627">
                  <c:v>540</c:v>
                </c:pt>
                <c:pt idx="1628">
                  <c:v>755.99999874830246</c:v>
                </c:pt>
                <c:pt idx="1629">
                  <c:v>720</c:v>
                </c:pt>
                <c:pt idx="1630">
                  <c:v>210</c:v>
                </c:pt>
                <c:pt idx="1631">
                  <c:v>450</c:v>
                </c:pt>
                <c:pt idx="1632">
                  <c:v>250</c:v>
                </c:pt>
                <c:pt idx="1633">
                  <c:v>54</c:v>
                </c:pt>
                <c:pt idx="1634">
                  <c:v>106</c:v>
                </c:pt>
                <c:pt idx="1635">
                  <c:v>1187.4999990686774</c:v>
                </c:pt>
                <c:pt idx="1636">
                  <c:v>198.92999984398483</c:v>
                </c:pt>
                <c:pt idx="1637">
                  <c:v>592.79999953508377</c:v>
                </c:pt>
                <c:pt idx="1638">
                  <c:v>227.99999982118607</c:v>
                </c:pt>
                <c:pt idx="1639">
                  <c:v>936.69999926537275</c:v>
                </c:pt>
                <c:pt idx="1640">
                  <c:v>473.81249962840229</c:v>
                </c:pt>
                <c:pt idx="1641">
                  <c:v>419.94749967064712</c:v>
                </c:pt>
                <c:pt idx="1642">
                  <c:v>200</c:v>
                </c:pt>
                <c:pt idx="1643">
                  <c:v>136.80000000000001</c:v>
                </c:pt>
                <c:pt idx="1644">
                  <c:v>310</c:v>
                </c:pt>
                <c:pt idx="1645">
                  <c:v>229.99999999999997</c:v>
                </c:pt>
                <c:pt idx="1646">
                  <c:v>179.54999970272183</c:v>
                </c:pt>
                <c:pt idx="1647">
                  <c:v>300</c:v>
                </c:pt>
                <c:pt idx="1648">
                  <c:v>252</c:v>
                </c:pt>
                <c:pt idx="1649">
                  <c:v>665</c:v>
                </c:pt>
                <c:pt idx="1650">
                  <c:v>392.625</c:v>
                </c:pt>
                <c:pt idx="1651">
                  <c:v>1562.5</c:v>
                </c:pt>
                <c:pt idx="1652">
                  <c:v>1538.9999987930059</c:v>
                </c:pt>
                <c:pt idx="1653">
                  <c:v>220.79999999999998</c:v>
                </c:pt>
                <c:pt idx="1654">
                  <c:v>210.5</c:v>
                </c:pt>
                <c:pt idx="1655">
                  <c:v>180</c:v>
                </c:pt>
                <c:pt idx="1656">
                  <c:v>215.9999991953373</c:v>
                </c:pt>
                <c:pt idx="1657">
                  <c:v>683.99999745190144</c:v>
                </c:pt>
                <c:pt idx="1658">
                  <c:v>599.99999776482582</c:v>
                </c:pt>
                <c:pt idx="1659">
                  <c:v>150</c:v>
                </c:pt>
                <c:pt idx="1660">
                  <c:v>350</c:v>
                </c:pt>
                <c:pt idx="1661">
                  <c:v>339.99999761581421</c:v>
                </c:pt>
                <c:pt idx="1662">
                  <c:v>202.63999857902527</c:v>
                </c:pt>
                <c:pt idx="1663">
                  <c:v>36</c:v>
                </c:pt>
                <c:pt idx="1664">
                  <c:v>379.99999970197678</c:v>
                </c:pt>
                <c:pt idx="1665">
                  <c:v>758.09999940544367</c:v>
                </c:pt>
                <c:pt idx="1666">
                  <c:v>239.96999981179835</c:v>
                </c:pt>
                <c:pt idx="1667">
                  <c:v>380</c:v>
                </c:pt>
                <c:pt idx="1668">
                  <c:v>54</c:v>
                </c:pt>
                <c:pt idx="1669">
                  <c:v>450</c:v>
                </c:pt>
                <c:pt idx="1670">
                  <c:v>325</c:v>
                </c:pt>
                <c:pt idx="1671">
                  <c:v>2170</c:v>
                </c:pt>
                <c:pt idx="1672">
                  <c:v>437.5</c:v>
                </c:pt>
                <c:pt idx="1673">
                  <c:v>520</c:v>
                </c:pt>
                <c:pt idx="1674">
                  <c:v>70</c:v>
                </c:pt>
                <c:pt idx="1675">
                  <c:v>380</c:v>
                </c:pt>
                <c:pt idx="1676">
                  <c:v>225</c:v>
                </c:pt>
                <c:pt idx="1677">
                  <c:v>840</c:v>
                </c:pt>
                <c:pt idx="1678">
                  <c:v>10540</c:v>
                </c:pt>
                <c:pt idx="1679">
                  <c:v>585</c:v>
                </c:pt>
                <c:pt idx="1680">
                  <c:v>140</c:v>
                </c:pt>
                <c:pt idx="1681">
                  <c:v>135.1</c:v>
                </c:pt>
                <c:pt idx="1682">
                  <c:v>368.93249971065671</c:v>
                </c:pt>
                <c:pt idx="1683">
                  <c:v>2089.9999983608723</c:v>
                </c:pt>
                <c:pt idx="1684">
                  <c:v>1200</c:v>
                </c:pt>
                <c:pt idx="1685">
                  <c:v>45</c:v>
                </c:pt>
                <c:pt idx="1686">
                  <c:v>2970.96</c:v>
                </c:pt>
                <c:pt idx="1687">
                  <c:v>906.15</c:v>
                </c:pt>
                <c:pt idx="1688">
                  <c:v>380</c:v>
                </c:pt>
                <c:pt idx="1689">
                  <c:v>159.59999987483025</c:v>
                </c:pt>
                <c:pt idx="1690">
                  <c:v>1709.9999986588955</c:v>
                </c:pt>
                <c:pt idx="1691">
                  <c:v>883.499999307096</c:v>
                </c:pt>
                <c:pt idx="1692">
                  <c:v>495</c:v>
                </c:pt>
                <c:pt idx="1693">
                  <c:v>810</c:v>
                </c:pt>
                <c:pt idx="1694">
                  <c:v>1674.3999999999999</c:v>
                </c:pt>
                <c:pt idx="1695">
                  <c:v>3400</c:v>
                </c:pt>
                <c:pt idx="1696">
                  <c:v>142.5</c:v>
                </c:pt>
                <c:pt idx="1697">
                  <c:v>608</c:v>
                </c:pt>
                <c:pt idx="1698">
                  <c:v>9903.2000000000007</c:v>
                </c:pt>
                <c:pt idx="1699">
                  <c:v>932.04</c:v>
                </c:pt>
                <c:pt idx="1700">
                  <c:v>30</c:v>
                </c:pt>
                <c:pt idx="1701">
                  <c:v>122.39999914169312</c:v>
                </c:pt>
                <c:pt idx="1702">
                  <c:v>33.75</c:v>
                </c:pt>
                <c:pt idx="1703">
                  <c:v>289.5</c:v>
                </c:pt>
                <c:pt idx="1704">
                  <c:v>645</c:v>
                </c:pt>
                <c:pt idx="1705">
                  <c:v>611.99999570846558</c:v>
                </c:pt>
                <c:pt idx="1706">
                  <c:v>251.42999823689456</c:v>
                </c:pt>
                <c:pt idx="1707">
                  <c:v>240</c:v>
                </c:pt>
                <c:pt idx="1708">
                  <c:v>442.05</c:v>
                </c:pt>
                <c:pt idx="1709">
                  <c:v>250</c:v>
                </c:pt>
                <c:pt idx="1710">
                  <c:v>198.75</c:v>
                </c:pt>
                <c:pt idx="1711">
                  <c:v>1725.5</c:v>
                </c:pt>
                <c:pt idx="1712">
                  <c:v>341.9999997317791</c:v>
                </c:pt>
                <c:pt idx="1713">
                  <c:v>427.5</c:v>
                </c:pt>
                <c:pt idx="1714">
                  <c:v>108.5</c:v>
                </c:pt>
                <c:pt idx="1715">
                  <c:v>569.99999955296516</c:v>
                </c:pt>
                <c:pt idx="1716">
                  <c:v>93.09999992698431</c:v>
                </c:pt>
                <c:pt idx="1717">
                  <c:v>360</c:v>
                </c:pt>
                <c:pt idx="1718">
                  <c:v>261.75</c:v>
                </c:pt>
                <c:pt idx="1719">
                  <c:v>48.25</c:v>
                </c:pt>
                <c:pt idx="1720">
                  <c:v>110.39999999999999</c:v>
                </c:pt>
                <c:pt idx="1721">
                  <c:v>200</c:v>
                </c:pt>
                <c:pt idx="1722">
                  <c:v>142.5</c:v>
                </c:pt>
                <c:pt idx="1723">
                  <c:v>180</c:v>
                </c:pt>
                <c:pt idx="1724">
                  <c:v>468</c:v>
                </c:pt>
                <c:pt idx="1725">
                  <c:v>210</c:v>
                </c:pt>
                <c:pt idx="1726">
                  <c:v>630</c:v>
                </c:pt>
                <c:pt idx="1727">
                  <c:v>5570.55</c:v>
                </c:pt>
                <c:pt idx="1728">
                  <c:v>495</c:v>
                </c:pt>
                <c:pt idx="1729">
                  <c:v>75</c:v>
                </c:pt>
                <c:pt idx="1730">
                  <c:v>198.75</c:v>
                </c:pt>
                <c:pt idx="1731">
                  <c:v>537.5</c:v>
                </c:pt>
                <c:pt idx="1732">
                  <c:v>390</c:v>
                </c:pt>
                <c:pt idx="1733">
                  <c:v>75</c:v>
                </c:pt>
                <c:pt idx="1734">
                  <c:v>74.5</c:v>
                </c:pt>
                <c:pt idx="1735">
                  <c:v>104.69999999999999</c:v>
                </c:pt>
                <c:pt idx="1736">
                  <c:v>192</c:v>
                </c:pt>
                <c:pt idx="1737">
                  <c:v>390</c:v>
                </c:pt>
                <c:pt idx="1738">
                  <c:v>25.89</c:v>
                </c:pt>
                <c:pt idx="1739">
                  <c:v>340</c:v>
                </c:pt>
                <c:pt idx="1740">
                  <c:v>810</c:v>
                </c:pt>
                <c:pt idx="1741">
                  <c:v>637.5</c:v>
                </c:pt>
                <c:pt idx="1742">
                  <c:v>418.79999999999995</c:v>
                </c:pt>
                <c:pt idx="1743">
                  <c:v>336</c:v>
                </c:pt>
                <c:pt idx="1744">
                  <c:v>368</c:v>
                </c:pt>
                <c:pt idx="1745">
                  <c:v>390</c:v>
                </c:pt>
                <c:pt idx="1746">
                  <c:v>180</c:v>
                </c:pt>
                <c:pt idx="1747">
                  <c:v>1756</c:v>
                </c:pt>
                <c:pt idx="1748">
                  <c:v>585</c:v>
                </c:pt>
                <c:pt idx="1749">
                  <c:v>157.5</c:v>
                </c:pt>
                <c:pt idx="1750">
                  <c:v>111.99999958276749</c:v>
                </c:pt>
                <c:pt idx="1751">
                  <c:v>367.99999862909317</c:v>
                </c:pt>
                <c:pt idx="1752">
                  <c:v>268.79999899864197</c:v>
                </c:pt>
                <c:pt idx="1753">
                  <c:v>557.99999907612801</c:v>
                </c:pt>
                <c:pt idx="1754">
                  <c:v>1231.1999979615211</c:v>
                </c:pt>
                <c:pt idx="1755">
                  <c:v>46.5</c:v>
                </c:pt>
                <c:pt idx="1756">
                  <c:v>403.74999716877937</c:v>
                </c:pt>
                <c:pt idx="1757">
                  <c:v>71.399999499320984</c:v>
                </c:pt>
                <c:pt idx="1758">
                  <c:v>42</c:v>
                </c:pt>
                <c:pt idx="1759">
                  <c:v>60</c:v>
                </c:pt>
                <c:pt idx="1760">
                  <c:v>64.399999999999991</c:v>
                </c:pt>
                <c:pt idx="1761">
                  <c:v>348</c:v>
                </c:pt>
                <c:pt idx="1762">
                  <c:v>405</c:v>
                </c:pt>
                <c:pt idx="1763">
                  <c:v>35</c:v>
                </c:pt>
                <c:pt idx="1764">
                  <c:v>360</c:v>
                </c:pt>
                <c:pt idx="1765">
                  <c:v>47.5</c:v>
                </c:pt>
                <c:pt idx="1766">
                  <c:v>90</c:v>
                </c:pt>
                <c:pt idx="1767">
                  <c:v>600</c:v>
                </c:pt>
                <c:pt idx="1768">
                  <c:v>379.75</c:v>
                </c:pt>
                <c:pt idx="1769">
                  <c:v>195</c:v>
                </c:pt>
                <c:pt idx="1770">
                  <c:v>360</c:v>
                </c:pt>
                <c:pt idx="1771">
                  <c:v>1097.5</c:v>
                </c:pt>
                <c:pt idx="1772">
                  <c:v>479.99999821186066</c:v>
                </c:pt>
                <c:pt idx="1773">
                  <c:v>317.99999881535769</c:v>
                </c:pt>
                <c:pt idx="1774">
                  <c:v>214.19999849796295</c:v>
                </c:pt>
                <c:pt idx="1775">
                  <c:v>585</c:v>
                </c:pt>
                <c:pt idx="1776">
                  <c:v>471.14999921992421</c:v>
                </c:pt>
                <c:pt idx="1777">
                  <c:v>621.17999897152174</c:v>
                </c:pt>
                <c:pt idx="1778">
                  <c:v>556.79999999999995</c:v>
                </c:pt>
                <c:pt idx="1779">
                  <c:v>139.499999769032</c:v>
                </c:pt>
                <c:pt idx="1780">
                  <c:v>65.599999999999994</c:v>
                </c:pt>
                <c:pt idx="1781">
                  <c:v>855</c:v>
                </c:pt>
                <c:pt idx="1782">
                  <c:v>500</c:v>
                </c:pt>
                <c:pt idx="1783">
                  <c:v>378</c:v>
                </c:pt>
                <c:pt idx="1784">
                  <c:v>187.5</c:v>
                </c:pt>
                <c:pt idx="1785">
                  <c:v>54</c:v>
                </c:pt>
                <c:pt idx="1786">
                  <c:v>455.99999830126762</c:v>
                </c:pt>
                <c:pt idx="1787">
                  <c:v>364.8</c:v>
                </c:pt>
                <c:pt idx="1788">
                  <c:v>280</c:v>
                </c:pt>
                <c:pt idx="1789">
                  <c:v>90</c:v>
                </c:pt>
                <c:pt idx="1790">
                  <c:v>828</c:v>
                </c:pt>
                <c:pt idx="1791">
                  <c:v>1249.5</c:v>
                </c:pt>
                <c:pt idx="1792">
                  <c:v>564.375</c:v>
                </c:pt>
                <c:pt idx="1793">
                  <c:v>161.49999886751175</c:v>
                </c:pt>
                <c:pt idx="1794">
                  <c:v>475.99999666213989</c:v>
                </c:pt>
                <c:pt idx="1795">
                  <c:v>240</c:v>
                </c:pt>
                <c:pt idx="1796">
                  <c:v>120</c:v>
                </c:pt>
                <c:pt idx="1797">
                  <c:v>412.5</c:v>
                </c:pt>
                <c:pt idx="1798">
                  <c:v>1109.25</c:v>
                </c:pt>
                <c:pt idx="1799">
                  <c:v>750</c:v>
                </c:pt>
                <c:pt idx="1800">
                  <c:v>1739.9999999999998</c:v>
                </c:pt>
                <c:pt idx="1801">
                  <c:v>560</c:v>
                </c:pt>
                <c:pt idx="1802">
                  <c:v>90</c:v>
                </c:pt>
                <c:pt idx="1803">
                  <c:v>441</c:v>
                </c:pt>
                <c:pt idx="1804">
                  <c:v>180</c:v>
                </c:pt>
                <c:pt idx="1805">
                  <c:v>78.75</c:v>
                </c:pt>
                <c:pt idx="1806">
                  <c:v>262.57499999999999</c:v>
                </c:pt>
                <c:pt idx="1807">
                  <c:v>684</c:v>
                </c:pt>
                <c:pt idx="1808">
                  <c:v>120</c:v>
                </c:pt>
                <c:pt idx="1809">
                  <c:v>125</c:v>
                </c:pt>
                <c:pt idx="1810">
                  <c:v>775</c:v>
                </c:pt>
                <c:pt idx="1811">
                  <c:v>112.5</c:v>
                </c:pt>
                <c:pt idx="1812">
                  <c:v>520</c:v>
                </c:pt>
                <c:pt idx="1813">
                  <c:v>220</c:v>
                </c:pt>
                <c:pt idx="1814">
                  <c:v>146.25</c:v>
                </c:pt>
                <c:pt idx="1815">
                  <c:v>2120</c:v>
                </c:pt>
                <c:pt idx="1816">
                  <c:v>96</c:v>
                </c:pt>
                <c:pt idx="1817">
                  <c:v>300</c:v>
                </c:pt>
                <c:pt idx="1818">
                  <c:v>930</c:v>
                </c:pt>
                <c:pt idx="1819">
                  <c:v>234</c:v>
                </c:pt>
                <c:pt idx="1820">
                  <c:v>2958</c:v>
                </c:pt>
                <c:pt idx="1821">
                  <c:v>110</c:v>
                </c:pt>
                <c:pt idx="1822">
                  <c:v>35.624999972060323</c:v>
                </c:pt>
                <c:pt idx="1823">
                  <c:v>55.004999956861141</c:v>
                </c:pt>
                <c:pt idx="1824">
                  <c:v>368.12499971129</c:v>
                </c:pt>
                <c:pt idx="1825">
                  <c:v>379.99999970197678</c:v>
                </c:pt>
                <c:pt idx="1826">
                  <c:v>91.2</c:v>
                </c:pt>
                <c:pt idx="1827">
                  <c:v>3847.4999969825149</c:v>
                </c:pt>
                <c:pt idx="1828">
                  <c:v>593.74999953433871</c:v>
                </c:pt>
                <c:pt idx="1829">
                  <c:v>415.30999708771702</c:v>
                </c:pt>
                <c:pt idx="1830">
                  <c:v>265.62499813735485</c:v>
                </c:pt>
                <c:pt idx="1831">
                  <c:v>285</c:v>
                </c:pt>
                <c:pt idx="1832">
                  <c:v>693.59999513626099</c:v>
                </c:pt>
                <c:pt idx="1833">
                  <c:v>74.399999722838402</c:v>
                </c:pt>
                <c:pt idx="1834">
                  <c:v>120</c:v>
                </c:pt>
                <c:pt idx="1835">
                  <c:v>133</c:v>
                </c:pt>
                <c:pt idx="1836">
                  <c:v>424</c:v>
                </c:pt>
                <c:pt idx="1837">
                  <c:v>776.7</c:v>
                </c:pt>
                <c:pt idx="1838">
                  <c:v>720</c:v>
                </c:pt>
                <c:pt idx="1839">
                  <c:v>266</c:v>
                </c:pt>
                <c:pt idx="1840">
                  <c:v>427</c:v>
                </c:pt>
                <c:pt idx="1841">
                  <c:v>180</c:v>
                </c:pt>
                <c:pt idx="1842">
                  <c:v>174</c:v>
                </c:pt>
                <c:pt idx="1843">
                  <c:v>131.74999907612801</c:v>
                </c:pt>
                <c:pt idx="1844">
                  <c:v>33.75</c:v>
                </c:pt>
                <c:pt idx="1845">
                  <c:v>231.60000000000002</c:v>
                </c:pt>
                <c:pt idx="1846">
                  <c:v>39.899999968707561</c:v>
                </c:pt>
                <c:pt idx="1847">
                  <c:v>1080</c:v>
                </c:pt>
                <c:pt idx="1848">
                  <c:v>1350</c:v>
                </c:pt>
                <c:pt idx="1849">
                  <c:v>462</c:v>
                </c:pt>
                <c:pt idx="1850">
                  <c:v>656</c:v>
                </c:pt>
                <c:pt idx="1851">
                  <c:v>324</c:v>
                </c:pt>
                <c:pt idx="1852">
                  <c:v>792</c:v>
                </c:pt>
                <c:pt idx="1853">
                  <c:v>57.799999594688416</c:v>
                </c:pt>
                <c:pt idx="1854">
                  <c:v>375</c:v>
                </c:pt>
                <c:pt idx="1855">
                  <c:v>1317.5</c:v>
                </c:pt>
                <c:pt idx="1856">
                  <c:v>360</c:v>
                </c:pt>
                <c:pt idx="1857">
                  <c:v>848</c:v>
                </c:pt>
                <c:pt idx="1858">
                  <c:v>208</c:v>
                </c:pt>
                <c:pt idx="1859">
                  <c:v>387.5999972820282</c:v>
                </c:pt>
                <c:pt idx="1860">
                  <c:v>502.85999647378912</c:v>
                </c:pt>
                <c:pt idx="1861">
                  <c:v>110.39999999999999</c:v>
                </c:pt>
                <c:pt idx="1862">
                  <c:v>800</c:v>
                </c:pt>
                <c:pt idx="1863">
                  <c:v>1140</c:v>
                </c:pt>
                <c:pt idx="1864">
                  <c:v>135</c:v>
                </c:pt>
                <c:pt idx="1865">
                  <c:v>133</c:v>
                </c:pt>
                <c:pt idx="1866">
                  <c:v>108</c:v>
                </c:pt>
                <c:pt idx="1867">
                  <c:v>223.99999916553497</c:v>
                </c:pt>
                <c:pt idx="1868">
                  <c:v>1733.0600000000002</c:v>
                </c:pt>
                <c:pt idx="1869">
                  <c:v>234</c:v>
                </c:pt>
                <c:pt idx="1870">
                  <c:v>17.5</c:v>
                </c:pt>
                <c:pt idx="1871">
                  <c:v>156.15</c:v>
                </c:pt>
                <c:pt idx="1872">
                  <c:v>57.900000000000006</c:v>
                </c:pt>
                <c:pt idx="1873">
                  <c:v>77.5</c:v>
                </c:pt>
                <c:pt idx="1874">
                  <c:v>439</c:v>
                </c:pt>
                <c:pt idx="1875">
                  <c:v>640</c:v>
                </c:pt>
                <c:pt idx="1876">
                  <c:v>77.5</c:v>
                </c:pt>
                <c:pt idx="1877">
                  <c:v>912</c:v>
                </c:pt>
                <c:pt idx="1878">
                  <c:v>540</c:v>
                </c:pt>
                <c:pt idx="1879">
                  <c:v>285</c:v>
                </c:pt>
                <c:pt idx="1880">
                  <c:v>530</c:v>
                </c:pt>
                <c:pt idx="1881">
                  <c:v>878</c:v>
                </c:pt>
                <c:pt idx="1882">
                  <c:v>679.99999523162842</c:v>
                </c:pt>
                <c:pt idx="1883">
                  <c:v>339.99999761581421</c:v>
                </c:pt>
                <c:pt idx="1884">
                  <c:v>184</c:v>
                </c:pt>
                <c:pt idx="1885">
                  <c:v>99.194999304413784</c:v>
                </c:pt>
                <c:pt idx="1886">
                  <c:v>540</c:v>
                </c:pt>
                <c:pt idx="1887">
                  <c:v>760</c:v>
                </c:pt>
                <c:pt idx="1888">
                  <c:v>360</c:v>
                </c:pt>
                <c:pt idx="1889">
                  <c:v>1317</c:v>
                </c:pt>
                <c:pt idx="1890">
                  <c:v>300</c:v>
                </c:pt>
                <c:pt idx="1891">
                  <c:v>1536.5</c:v>
                </c:pt>
                <c:pt idx="1892">
                  <c:v>247.99999907612801</c:v>
                </c:pt>
                <c:pt idx="1893">
                  <c:v>15810</c:v>
                </c:pt>
                <c:pt idx="1894">
                  <c:v>600</c:v>
                </c:pt>
                <c:pt idx="1895">
                  <c:v>414</c:v>
                </c:pt>
                <c:pt idx="1896">
                  <c:v>428.3999969959259</c:v>
                </c:pt>
                <c:pt idx="1897">
                  <c:v>292.5</c:v>
                </c:pt>
                <c:pt idx="1898">
                  <c:v>959.75</c:v>
                </c:pt>
                <c:pt idx="1899">
                  <c:v>90</c:v>
                </c:pt>
                <c:pt idx="1900">
                  <c:v>760</c:v>
                </c:pt>
                <c:pt idx="1901">
                  <c:v>565.37999906390894</c:v>
                </c:pt>
                <c:pt idx="1902">
                  <c:v>449.99999925494194</c:v>
                </c:pt>
                <c:pt idx="1903">
                  <c:v>1007.9999983310699</c:v>
                </c:pt>
                <c:pt idx="1904">
                  <c:v>630</c:v>
                </c:pt>
                <c:pt idx="1905">
                  <c:v>1215</c:v>
                </c:pt>
                <c:pt idx="1906">
                  <c:v>180</c:v>
                </c:pt>
                <c:pt idx="1907">
                  <c:v>195</c:v>
                </c:pt>
                <c:pt idx="1908">
                  <c:v>1800</c:v>
                </c:pt>
                <c:pt idx="1909">
                  <c:v>276</c:v>
                </c:pt>
                <c:pt idx="1910">
                  <c:v>696</c:v>
                </c:pt>
                <c:pt idx="1911">
                  <c:v>1800</c:v>
                </c:pt>
                <c:pt idx="1912">
                  <c:v>1774.799997061491</c:v>
                </c:pt>
                <c:pt idx="1913">
                  <c:v>1000</c:v>
                </c:pt>
                <c:pt idx="1914">
                  <c:v>315</c:v>
                </c:pt>
                <c:pt idx="1915">
                  <c:v>38.6</c:v>
                </c:pt>
                <c:pt idx="1916">
                  <c:v>650</c:v>
                </c:pt>
                <c:pt idx="1917">
                  <c:v>713.99999499320984</c:v>
                </c:pt>
                <c:pt idx="1918">
                  <c:v>1325.9999907016754</c:v>
                </c:pt>
                <c:pt idx="1919">
                  <c:v>1598.8499887883663</c:v>
                </c:pt>
                <c:pt idx="1920">
                  <c:v>759.99999716877937</c:v>
                </c:pt>
                <c:pt idx="1921">
                  <c:v>239.99999910593033</c:v>
                </c:pt>
                <c:pt idx="1922">
                  <c:v>1295.9999951720238</c:v>
                </c:pt>
                <c:pt idx="1923">
                  <c:v>69.599999999999994</c:v>
                </c:pt>
                <c:pt idx="1924">
                  <c:v>4642.125</c:v>
                </c:pt>
                <c:pt idx="1925">
                  <c:v>253.3125</c:v>
                </c:pt>
                <c:pt idx="1926">
                  <c:v>940.49999926239252</c:v>
                </c:pt>
                <c:pt idx="1927">
                  <c:v>1060</c:v>
                </c:pt>
                <c:pt idx="1928">
                  <c:v>136</c:v>
                </c:pt>
                <c:pt idx="1929">
                  <c:v>560</c:v>
                </c:pt>
                <c:pt idx="1930">
                  <c:v>1600</c:v>
                </c:pt>
                <c:pt idx="1931">
                  <c:v>180</c:v>
                </c:pt>
                <c:pt idx="1932">
                  <c:v>105</c:v>
                </c:pt>
                <c:pt idx="1933">
                  <c:v>54</c:v>
                </c:pt>
                <c:pt idx="1934">
                  <c:v>199.5</c:v>
                </c:pt>
                <c:pt idx="1935">
                  <c:v>200</c:v>
                </c:pt>
                <c:pt idx="1936">
                  <c:v>232.5</c:v>
                </c:pt>
                <c:pt idx="1937">
                  <c:v>183.34999985620379</c:v>
                </c:pt>
                <c:pt idx="1938">
                  <c:v>755.24999940767884</c:v>
                </c:pt>
                <c:pt idx="1939">
                  <c:v>259.34999979659915</c:v>
                </c:pt>
                <c:pt idx="1940">
                  <c:v>412.5</c:v>
                </c:pt>
                <c:pt idx="1941">
                  <c:v>101.25</c:v>
                </c:pt>
                <c:pt idx="1942">
                  <c:v>390</c:v>
                </c:pt>
                <c:pt idx="1943">
                  <c:v>1800</c:v>
                </c:pt>
                <c:pt idx="1944">
                  <c:v>525</c:v>
                </c:pt>
                <c:pt idx="1945">
                  <c:v>300</c:v>
                </c:pt>
                <c:pt idx="1946">
                  <c:v>144</c:v>
                </c:pt>
                <c:pt idx="1947">
                  <c:v>336</c:v>
                </c:pt>
                <c:pt idx="1948">
                  <c:v>229.49999839067459</c:v>
                </c:pt>
                <c:pt idx="1949">
                  <c:v>285.59999799728394</c:v>
                </c:pt>
                <c:pt idx="1950">
                  <c:v>960</c:v>
                </c:pt>
                <c:pt idx="1951">
                  <c:v>72</c:v>
                </c:pt>
                <c:pt idx="1952">
                  <c:v>184</c:v>
                </c:pt>
                <c:pt idx="1953">
                  <c:v>70</c:v>
                </c:pt>
                <c:pt idx="1954">
                  <c:v>187.38</c:v>
                </c:pt>
                <c:pt idx="1955">
                  <c:v>108</c:v>
                </c:pt>
                <c:pt idx="1956">
                  <c:v>36</c:v>
                </c:pt>
                <c:pt idx="1957">
                  <c:v>550</c:v>
                </c:pt>
                <c:pt idx="1958">
                  <c:v>144</c:v>
                </c:pt>
                <c:pt idx="1959">
                  <c:v>185.685</c:v>
                </c:pt>
                <c:pt idx="1960">
                  <c:v>1200</c:v>
                </c:pt>
                <c:pt idx="1961">
                  <c:v>1237.9000000000001</c:v>
                </c:pt>
                <c:pt idx="1962">
                  <c:v>196</c:v>
                </c:pt>
                <c:pt idx="1963">
                  <c:v>3032.3999976217747</c:v>
                </c:pt>
                <c:pt idx="1964">
                  <c:v>1196.9999990612268</c:v>
                </c:pt>
                <c:pt idx="1965">
                  <c:v>451.5</c:v>
                </c:pt>
                <c:pt idx="1966">
                  <c:v>54</c:v>
                </c:pt>
                <c:pt idx="1967">
                  <c:v>256.5</c:v>
                </c:pt>
                <c:pt idx="1968">
                  <c:v>306</c:v>
                </c:pt>
                <c:pt idx="1969">
                  <c:v>600</c:v>
                </c:pt>
                <c:pt idx="1970">
                  <c:v>45</c:v>
                </c:pt>
                <c:pt idx="1971">
                  <c:v>503.49999960511923</c:v>
                </c:pt>
                <c:pt idx="1972">
                  <c:v>430</c:v>
                </c:pt>
                <c:pt idx="1973">
                  <c:v>436.99999965727324</c:v>
                </c:pt>
                <c:pt idx="1974">
                  <c:v>1162.7999990880489</c:v>
                </c:pt>
                <c:pt idx="1975">
                  <c:v>1225.4999990388751</c:v>
                </c:pt>
                <c:pt idx="1976">
                  <c:v>90</c:v>
                </c:pt>
                <c:pt idx="1977">
                  <c:v>56</c:v>
                </c:pt>
                <c:pt idx="1978">
                  <c:v>190</c:v>
                </c:pt>
                <c:pt idx="1979">
                  <c:v>25</c:v>
                </c:pt>
                <c:pt idx="1980">
                  <c:v>243.17999959737062</c:v>
                </c:pt>
                <c:pt idx="1981">
                  <c:v>388.35</c:v>
                </c:pt>
                <c:pt idx="1982">
                  <c:v>234</c:v>
                </c:pt>
                <c:pt idx="1983">
                  <c:v>187.5</c:v>
                </c:pt>
                <c:pt idx="1984">
                  <c:v>304</c:v>
                </c:pt>
                <c:pt idx="1985">
                  <c:v>250</c:v>
                </c:pt>
                <c:pt idx="1986">
                  <c:v>6050</c:v>
                </c:pt>
                <c:pt idx="1987">
                  <c:v>450</c:v>
                </c:pt>
                <c:pt idx="1988">
                  <c:v>760</c:v>
                </c:pt>
                <c:pt idx="1989">
                  <c:v>625</c:v>
                </c:pt>
                <c:pt idx="1990">
                  <c:v>190</c:v>
                </c:pt>
                <c:pt idx="1991">
                  <c:v>36</c:v>
                </c:pt>
                <c:pt idx="1992">
                  <c:v>40</c:v>
                </c:pt>
                <c:pt idx="1993">
                  <c:v>632.39999556541443</c:v>
                </c:pt>
                <c:pt idx="1994">
                  <c:v>156.75</c:v>
                </c:pt>
                <c:pt idx="1995">
                  <c:v>1215</c:v>
                </c:pt>
                <c:pt idx="1996">
                  <c:v>1967.49</c:v>
                </c:pt>
                <c:pt idx="1997">
                  <c:v>1749</c:v>
                </c:pt>
                <c:pt idx="1998">
                  <c:v>1218</c:v>
                </c:pt>
                <c:pt idx="1999">
                  <c:v>322</c:v>
                </c:pt>
                <c:pt idx="2000">
                  <c:v>1080</c:v>
                </c:pt>
                <c:pt idx="2001">
                  <c:v>120</c:v>
                </c:pt>
                <c:pt idx="2002">
                  <c:v>1380</c:v>
                </c:pt>
                <c:pt idx="2003">
                  <c:v>374.76</c:v>
                </c:pt>
                <c:pt idx="2004">
                  <c:v>75</c:v>
                </c:pt>
                <c:pt idx="2005">
                  <c:v>442.05</c:v>
                </c:pt>
                <c:pt idx="2006">
                  <c:v>1075</c:v>
                </c:pt>
                <c:pt idx="2007">
                  <c:v>161.9999997317791</c:v>
                </c:pt>
                <c:pt idx="2008">
                  <c:v>107.99999982118607</c:v>
                </c:pt>
                <c:pt idx="2009">
                  <c:v>500</c:v>
                </c:pt>
                <c:pt idx="2010">
                  <c:v>530</c:v>
                </c:pt>
                <c:pt idx="2011">
                  <c:v>101.25</c:v>
                </c:pt>
                <c:pt idx="2012">
                  <c:v>776.47499999999991</c:v>
                </c:pt>
                <c:pt idx="2013">
                  <c:v>840</c:v>
                </c:pt>
                <c:pt idx="2014">
                  <c:v>1320</c:v>
                </c:pt>
                <c:pt idx="2015">
                  <c:v>760</c:v>
                </c:pt>
                <c:pt idx="2016">
                  <c:v>526.79999999999995</c:v>
                </c:pt>
                <c:pt idx="2017">
                  <c:v>1425</c:v>
                </c:pt>
                <c:pt idx="2018">
                  <c:v>1494.5</c:v>
                </c:pt>
                <c:pt idx="2019">
                  <c:v>5570.55</c:v>
                </c:pt>
                <c:pt idx="2020">
                  <c:v>4125</c:v>
                </c:pt>
                <c:pt idx="2021">
                  <c:v>810</c:v>
                </c:pt>
                <c:pt idx="2022">
                  <c:v>480</c:v>
                </c:pt>
                <c:pt idx="2023">
                  <c:v>94.5</c:v>
                </c:pt>
                <c:pt idx="2024">
                  <c:v>665</c:v>
                </c:pt>
                <c:pt idx="2025">
                  <c:v>344</c:v>
                </c:pt>
                <c:pt idx="2026">
                  <c:v>665</c:v>
                </c:pt>
                <c:pt idx="2027">
                  <c:v>6587.5</c:v>
                </c:pt>
                <c:pt idx="2028">
                  <c:v>1650</c:v>
                </c:pt>
                <c:pt idx="2029">
                  <c:v>2066.3999965786934</c:v>
                </c:pt>
                <c:pt idx="2030">
                  <c:v>1166.3999980688095</c:v>
                </c:pt>
                <c:pt idx="2031">
                  <c:v>134.99999977648258</c:v>
                </c:pt>
                <c:pt idx="2032">
                  <c:v>233.39999999999998</c:v>
                </c:pt>
                <c:pt idx="2033">
                  <c:v>171</c:v>
                </c:pt>
                <c:pt idx="2034">
                  <c:v>180</c:v>
                </c:pt>
                <c:pt idx="2035">
                  <c:v>1080</c:v>
                </c:pt>
                <c:pt idx="2036">
                  <c:v>420</c:v>
                </c:pt>
                <c:pt idx="2037">
                  <c:v>74.5</c:v>
                </c:pt>
                <c:pt idx="2038">
                  <c:v>42</c:v>
                </c:pt>
                <c:pt idx="2039">
                  <c:v>1650</c:v>
                </c:pt>
                <c:pt idx="2040">
                  <c:v>60</c:v>
                </c:pt>
                <c:pt idx="2041">
                  <c:v>73.599999725818634</c:v>
                </c:pt>
                <c:pt idx="2042">
                  <c:v>14</c:v>
                </c:pt>
                <c:pt idx="2043">
                  <c:v>645</c:v>
                </c:pt>
                <c:pt idx="2044">
                  <c:v>912</c:v>
                </c:pt>
                <c:pt idx="2045">
                  <c:v>432</c:v>
                </c:pt>
                <c:pt idx="2046">
                  <c:v>1200</c:v>
                </c:pt>
                <c:pt idx="2047">
                  <c:v>546</c:v>
                </c:pt>
                <c:pt idx="2048">
                  <c:v>200</c:v>
                </c:pt>
                <c:pt idx="2049">
                  <c:v>455.99999830126762</c:v>
                </c:pt>
                <c:pt idx="2050">
                  <c:v>1317</c:v>
                </c:pt>
                <c:pt idx="2051">
                  <c:v>291.75</c:v>
                </c:pt>
                <c:pt idx="2052">
                  <c:v>114</c:v>
                </c:pt>
                <c:pt idx="2053">
                  <c:v>210</c:v>
                </c:pt>
                <c:pt idx="2054">
                  <c:v>591.59999999999991</c:v>
                </c:pt>
                <c:pt idx="2055">
                  <c:v>37.5</c:v>
                </c:pt>
                <c:pt idx="2056">
                  <c:v>1272</c:v>
                </c:pt>
                <c:pt idx="2057">
                  <c:v>721.99999943375587</c:v>
                </c:pt>
                <c:pt idx="2058">
                  <c:v>455.99999964237213</c:v>
                </c:pt>
                <c:pt idx="2059">
                  <c:v>307.79999975860119</c:v>
                </c:pt>
                <c:pt idx="2060">
                  <c:v>337.5</c:v>
                </c:pt>
                <c:pt idx="2061">
                  <c:v>480.375</c:v>
                </c:pt>
                <c:pt idx="2062">
                  <c:v>525</c:v>
                </c:pt>
                <c:pt idx="2063">
                  <c:v>151.99999943375587</c:v>
                </c:pt>
                <c:pt idx="2064">
                  <c:v>121.5999995470047</c:v>
                </c:pt>
                <c:pt idx="2065">
                  <c:v>809.99999865889549</c:v>
                </c:pt>
                <c:pt idx="2066">
                  <c:v>35.999999865889549</c:v>
                </c:pt>
                <c:pt idx="2067">
                  <c:v>1103.9999958872795</c:v>
                </c:pt>
                <c:pt idx="2068">
                  <c:v>227.99999915063381</c:v>
                </c:pt>
                <c:pt idx="2069">
                  <c:v>1749.999993480742</c:v>
                </c:pt>
                <c:pt idx="2070">
                  <c:v>640</c:v>
                </c:pt>
                <c:pt idx="2071">
                  <c:v>664.99999752268195</c:v>
                </c:pt>
                <c:pt idx="2072">
                  <c:v>25</c:v>
                </c:pt>
                <c:pt idx="2073">
                  <c:v>280</c:v>
                </c:pt>
                <c:pt idx="2074">
                  <c:v>67.5</c:v>
                </c:pt>
                <c:pt idx="2075">
                  <c:v>210</c:v>
                </c:pt>
                <c:pt idx="2076">
                  <c:v>1060</c:v>
                </c:pt>
                <c:pt idx="2077">
                  <c:v>390</c:v>
                </c:pt>
                <c:pt idx="2078">
                  <c:v>1200</c:v>
                </c:pt>
                <c:pt idx="2079">
                  <c:v>840</c:v>
                </c:pt>
                <c:pt idx="2080">
                  <c:v>1700</c:v>
                </c:pt>
                <c:pt idx="2081">
                  <c:v>45</c:v>
                </c:pt>
                <c:pt idx="2082">
                  <c:v>30</c:v>
                </c:pt>
                <c:pt idx="2083">
                  <c:v>714</c:v>
                </c:pt>
                <c:pt idx="2084">
                  <c:v>114</c:v>
                </c:pt>
                <c:pt idx="2085">
                  <c:v>180</c:v>
                </c:pt>
                <c:pt idx="2086">
                  <c:v>468</c:v>
                </c:pt>
                <c:pt idx="2087">
                  <c:v>1190</c:v>
                </c:pt>
                <c:pt idx="2088">
                  <c:v>136</c:v>
                </c:pt>
                <c:pt idx="2089">
                  <c:v>130</c:v>
                </c:pt>
                <c:pt idx="2090">
                  <c:v>510</c:v>
                </c:pt>
                <c:pt idx="2091">
                  <c:v>262.39999902248383</c:v>
                </c:pt>
                <c:pt idx="2092">
                  <c:v>143.9999994635582</c:v>
                </c:pt>
                <c:pt idx="2093">
                  <c:v>420</c:v>
                </c:pt>
                <c:pt idx="2094">
                  <c:v>662.39999890327454</c:v>
                </c:pt>
                <c:pt idx="2095">
                  <c:v>260.54999956861138</c:v>
                </c:pt>
                <c:pt idx="2096">
                  <c:v>2702.6999955251813</c:v>
                </c:pt>
                <c:pt idx="2097">
                  <c:v>115.80000000000001</c:v>
                </c:pt>
                <c:pt idx="2098">
                  <c:v>737.99999877810467</c:v>
                </c:pt>
                <c:pt idx="2099">
                  <c:v>86.399999856948853</c:v>
                </c:pt>
                <c:pt idx="2100">
                  <c:v>687.5</c:v>
                </c:pt>
                <c:pt idx="2101">
                  <c:v>77.67</c:v>
                </c:pt>
                <c:pt idx="2102">
                  <c:v>111.75</c:v>
                </c:pt>
                <c:pt idx="2103">
                  <c:v>52.349999999999994</c:v>
                </c:pt>
                <c:pt idx="2104">
                  <c:v>386.4</c:v>
                </c:pt>
                <c:pt idx="2105">
                  <c:v>490</c:v>
                </c:pt>
                <c:pt idx="2106">
                  <c:v>86.850000000000009</c:v>
                </c:pt>
                <c:pt idx="2107">
                  <c:v>310.07999782562257</c:v>
                </c:pt>
                <c:pt idx="2108">
                  <c:v>1407.5999901294708</c:v>
                </c:pt>
                <c:pt idx="2109">
                  <c:v>309.39999783039093</c:v>
                </c:pt>
                <c:pt idx="2110">
                  <c:v>360</c:v>
                </c:pt>
                <c:pt idx="2111">
                  <c:v>611.99999570846558</c:v>
                </c:pt>
                <c:pt idx="2112">
                  <c:v>322.9999977350235</c:v>
                </c:pt>
                <c:pt idx="2113">
                  <c:v>444.97499687969685</c:v>
                </c:pt>
                <c:pt idx="2114">
                  <c:v>250</c:v>
                </c:pt>
                <c:pt idx="2115">
                  <c:v>427.49999966472387</c:v>
                </c:pt>
                <c:pt idx="2116">
                  <c:v>56.999999955296516</c:v>
                </c:pt>
                <c:pt idx="2117">
                  <c:v>152</c:v>
                </c:pt>
                <c:pt idx="2118">
                  <c:v>386</c:v>
                </c:pt>
                <c:pt idx="2119">
                  <c:v>357.5</c:v>
                </c:pt>
                <c:pt idx="2120">
                  <c:v>4322.5</c:v>
                </c:pt>
                <c:pt idx="2121">
                  <c:v>210</c:v>
                </c:pt>
                <c:pt idx="2122">
                  <c:v>90</c:v>
                </c:pt>
                <c:pt idx="2123">
                  <c:v>232.08499981798229</c:v>
                </c:pt>
                <c:pt idx="2124">
                  <c:v>161.49999886751175</c:v>
                </c:pt>
                <c:pt idx="2125">
                  <c:v>305.99999785423279</c:v>
                </c:pt>
                <c:pt idx="2126">
                  <c:v>30.599999785423279</c:v>
                </c:pt>
                <c:pt idx="2127">
                  <c:v>375</c:v>
                </c:pt>
                <c:pt idx="2128">
                  <c:v>348.75</c:v>
                </c:pt>
                <c:pt idx="2129">
                  <c:v>69</c:v>
                </c:pt>
                <c:pt idx="2130">
                  <c:v>364.7999986410141</c:v>
                </c:pt>
                <c:pt idx="2131">
                  <c:v>40</c:v>
                </c:pt>
                <c:pt idx="2132">
                  <c:v>22</c:v>
                </c:pt>
                <c:pt idx="2133">
                  <c:v>24.500000011175871</c:v>
                </c:pt>
                <c:pt idx="2134">
                  <c:v>28.499999977648258</c:v>
                </c:pt>
                <c:pt idx="2135">
                  <c:v>71.99999988079071</c:v>
                </c:pt>
                <c:pt idx="2136">
                  <c:v>31</c:v>
                </c:pt>
                <c:pt idx="2137">
                  <c:v>72.199999943375587</c:v>
                </c:pt>
                <c:pt idx="2138">
                  <c:v>24</c:v>
                </c:pt>
                <c:pt idx="2139">
                  <c:v>22.55250001559034</c:v>
                </c:pt>
                <c:pt idx="2140">
                  <c:v>33.853000023402274</c:v>
                </c:pt>
                <c:pt idx="2141">
                  <c:v>77.760000072419643</c:v>
                </c:pt>
                <c:pt idx="2142">
                  <c:v>18</c:v>
                </c:pt>
                <c:pt idx="2143">
                  <c:v>32</c:v>
                </c:pt>
                <c:pt idx="2144">
                  <c:v>34.19999997317791</c:v>
                </c:pt>
                <c:pt idx="2145">
                  <c:v>28.950000000000003</c:v>
                </c:pt>
                <c:pt idx="2146">
                  <c:v>35.280000016093254</c:v>
                </c:pt>
                <c:pt idx="2147">
                  <c:v>14</c:v>
                </c:pt>
                <c:pt idx="2148">
                  <c:v>48</c:v>
                </c:pt>
                <c:pt idx="2149">
                  <c:v>63.920000091195107</c:v>
                </c:pt>
                <c:pt idx="2150">
                  <c:v>64.505000044591725</c:v>
                </c:pt>
                <c:pt idx="2151">
                  <c:v>17</c:v>
                </c:pt>
                <c:pt idx="2152">
                  <c:v>29.700000006705523</c:v>
                </c:pt>
                <c:pt idx="2153">
                  <c:v>31</c:v>
                </c:pt>
                <c:pt idx="2154">
                  <c:v>26</c:v>
                </c:pt>
              </c:numCache>
            </c:numRef>
          </c:xVal>
          <c:yVal>
            <c:numRef>
              <c:f>'Q12'!$L$2:$L$2156</c:f>
              <c:numCache>
                <c:formatCode>General</c:formatCode>
                <c:ptCount val="2155"/>
                <c:pt idx="0">
                  <c:v>706</c:v>
                </c:pt>
                <c:pt idx="1">
                  <c:v>697</c:v>
                </c:pt>
                <c:pt idx="2">
                  <c:v>806</c:v>
                </c:pt>
                <c:pt idx="3">
                  <c:v>806</c:v>
                </c:pt>
                <c:pt idx="4">
                  <c:v>806</c:v>
                </c:pt>
                <c:pt idx="5">
                  <c:v>806</c:v>
                </c:pt>
                <c:pt idx="6">
                  <c:v>806</c:v>
                </c:pt>
                <c:pt idx="7">
                  <c:v>404</c:v>
                </c:pt>
                <c:pt idx="8">
                  <c:v>886</c:v>
                </c:pt>
                <c:pt idx="9">
                  <c:v>886</c:v>
                </c:pt>
                <c:pt idx="10">
                  <c:v>981</c:v>
                </c:pt>
                <c:pt idx="11">
                  <c:v>981</c:v>
                </c:pt>
                <c:pt idx="12">
                  <c:v>981</c:v>
                </c:pt>
                <c:pt idx="13">
                  <c:v>745</c:v>
                </c:pt>
                <c:pt idx="14">
                  <c:v>745</c:v>
                </c:pt>
                <c:pt idx="15">
                  <c:v>348</c:v>
                </c:pt>
                <c:pt idx="16">
                  <c:v>434</c:v>
                </c:pt>
                <c:pt idx="17">
                  <c:v>434</c:v>
                </c:pt>
                <c:pt idx="18">
                  <c:v>313</c:v>
                </c:pt>
                <c:pt idx="19">
                  <c:v>313</c:v>
                </c:pt>
                <c:pt idx="20">
                  <c:v>755</c:v>
                </c:pt>
                <c:pt idx="21">
                  <c:v>755</c:v>
                </c:pt>
                <c:pt idx="22">
                  <c:v>755</c:v>
                </c:pt>
                <c:pt idx="23">
                  <c:v>755</c:v>
                </c:pt>
                <c:pt idx="24">
                  <c:v>1577</c:v>
                </c:pt>
                <c:pt idx="25">
                  <c:v>1397</c:v>
                </c:pt>
                <c:pt idx="26">
                  <c:v>1397</c:v>
                </c:pt>
                <c:pt idx="27">
                  <c:v>1397</c:v>
                </c:pt>
                <c:pt idx="28">
                  <c:v>793</c:v>
                </c:pt>
                <c:pt idx="29">
                  <c:v>793</c:v>
                </c:pt>
                <c:pt idx="30">
                  <c:v>520</c:v>
                </c:pt>
                <c:pt idx="31">
                  <c:v>1125</c:v>
                </c:pt>
                <c:pt idx="32">
                  <c:v>1125</c:v>
                </c:pt>
                <c:pt idx="33">
                  <c:v>1125</c:v>
                </c:pt>
                <c:pt idx="34">
                  <c:v>903</c:v>
                </c:pt>
                <c:pt idx="35">
                  <c:v>297</c:v>
                </c:pt>
                <c:pt idx="36">
                  <c:v>297</c:v>
                </c:pt>
                <c:pt idx="37">
                  <c:v>1057</c:v>
                </c:pt>
                <c:pt idx="38">
                  <c:v>1057</c:v>
                </c:pt>
                <c:pt idx="39">
                  <c:v>1057</c:v>
                </c:pt>
                <c:pt idx="40">
                  <c:v>1158</c:v>
                </c:pt>
                <c:pt idx="41">
                  <c:v>1158</c:v>
                </c:pt>
                <c:pt idx="42">
                  <c:v>805</c:v>
                </c:pt>
                <c:pt idx="43">
                  <c:v>805</c:v>
                </c:pt>
                <c:pt idx="44">
                  <c:v>1496</c:v>
                </c:pt>
                <c:pt idx="45">
                  <c:v>1496</c:v>
                </c:pt>
                <c:pt idx="46">
                  <c:v>1496</c:v>
                </c:pt>
                <c:pt idx="47">
                  <c:v>722</c:v>
                </c:pt>
                <c:pt idx="48">
                  <c:v>791</c:v>
                </c:pt>
                <c:pt idx="49">
                  <c:v>791</c:v>
                </c:pt>
                <c:pt idx="50">
                  <c:v>365</c:v>
                </c:pt>
                <c:pt idx="51">
                  <c:v>298</c:v>
                </c:pt>
                <c:pt idx="52">
                  <c:v>298</c:v>
                </c:pt>
                <c:pt idx="53">
                  <c:v>297</c:v>
                </c:pt>
                <c:pt idx="54">
                  <c:v>1016</c:v>
                </c:pt>
                <c:pt idx="55">
                  <c:v>1016</c:v>
                </c:pt>
                <c:pt idx="56">
                  <c:v>125</c:v>
                </c:pt>
                <c:pt idx="57">
                  <c:v>1083</c:v>
                </c:pt>
                <c:pt idx="58">
                  <c:v>1083</c:v>
                </c:pt>
                <c:pt idx="59">
                  <c:v>817</c:v>
                </c:pt>
                <c:pt idx="60">
                  <c:v>817</c:v>
                </c:pt>
                <c:pt idx="61">
                  <c:v>883</c:v>
                </c:pt>
                <c:pt idx="62">
                  <c:v>763</c:v>
                </c:pt>
                <c:pt idx="63">
                  <c:v>1263</c:v>
                </c:pt>
                <c:pt idx="64">
                  <c:v>612</c:v>
                </c:pt>
                <c:pt idx="65">
                  <c:v>978</c:v>
                </c:pt>
                <c:pt idx="66">
                  <c:v>344</c:v>
                </c:pt>
                <c:pt idx="67">
                  <c:v>1103</c:v>
                </c:pt>
                <c:pt idx="68">
                  <c:v>1103</c:v>
                </c:pt>
                <c:pt idx="69">
                  <c:v>981</c:v>
                </c:pt>
                <c:pt idx="70">
                  <c:v>981</c:v>
                </c:pt>
                <c:pt idx="71">
                  <c:v>746</c:v>
                </c:pt>
                <c:pt idx="72">
                  <c:v>580</c:v>
                </c:pt>
                <c:pt idx="73">
                  <c:v>742</c:v>
                </c:pt>
                <c:pt idx="74">
                  <c:v>742</c:v>
                </c:pt>
                <c:pt idx="75">
                  <c:v>1057</c:v>
                </c:pt>
                <c:pt idx="76">
                  <c:v>891</c:v>
                </c:pt>
                <c:pt idx="77">
                  <c:v>640</c:v>
                </c:pt>
                <c:pt idx="78">
                  <c:v>601</c:v>
                </c:pt>
                <c:pt idx="79">
                  <c:v>1496</c:v>
                </c:pt>
                <c:pt idx="80">
                  <c:v>445</c:v>
                </c:pt>
                <c:pt idx="81">
                  <c:v>293</c:v>
                </c:pt>
                <c:pt idx="82">
                  <c:v>978</c:v>
                </c:pt>
                <c:pt idx="83">
                  <c:v>1125</c:v>
                </c:pt>
                <c:pt idx="84">
                  <c:v>903</c:v>
                </c:pt>
                <c:pt idx="85">
                  <c:v>1155</c:v>
                </c:pt>
                <c:pt idx="86">
                  <c:v>723</c:v>
                </c:pt>
                <c:pt idx="87">
                  <c:v>1125</c:v>
                </c:pt>
                <c:pt idx="88">
                  <c:v>883</c:v>
                </c:pt>
                <c:pt idx="89">
                  <c:v>612</c:v>
                </c:pt>
                <c:pt idx="90">
                  <c:v>434</c:v>
                </c:pt>
                <c:pt idx="91">
                  <c:v>122</c:v>
                </c:pt>
                <c:pt idx="92">
                  <c:v>723</c:v>
                </c:pt>
                <c:pt idx="93">
                  <c:v>1577</c:v>
                </c:pt>
                <c:pt idx="94">
                  <c:v>806</c:v>
                </c:pt>
                <c:pt idx="95">
                  <c:v>365</c:v>
                </c:pt>
                <c:pt idx="96">
                  <c:v>601</c:v>
                </c:pt>
                <c:pt idx="97">
                  <c:v>1577</c:v>
                </c:pt>
                <c:pt idx="98">
                  <c:v>184</c:v>
                </c:pt>
                <c:pt idx="99">
                  <c:v>828</c:v>
                </c:pt>
                <c:pt idx="100">
                  <c:v>1103</c:v>
                </c:pt>
                <c:pt idx="101">
                  <c:v>722</c:v>
                </c:pt>
                <c:pt idx="102">
                  <c:v>883</c:v>
                </c:pt>
                <c:pt idx="103">
                  <c:v>1083</c:v>
                </c:pt>
                <c:pt idx="104">
                  <c:v>1158</c:v>
                </c:pt>
                <c:pt idx="105">
                  <c:v>506</c:v>
                </c:pt>
                <c:pt idx="106">
                  <c:v>548</c:v>
                </c:pt>
                <c:pt idx="107">
                  <c:v>755</c:v>
                </c:pt>
                <c:pt idx="108">
                  <c:v>799</c:v>
                </c:pt>
                <c:pt idx="109">
                  <c:v>328</c:v>
                </c:pt>
                <c:pt idx="110">
                  <c:v>740</c:v>
                </c:pt>
                <c:pt idx="111">
                  <c:v>298</c:v>
                </c:pt>
                <c:pt idx="112">
                  <c:v>746</c:v>
                </c:pt>
                <c:pt idx="113">
                  <c:v>520</c:v>
                </c:pt>
                <c:pt idx="114">
                  <c:v>791</c:v>
                </c:pt>
                <c:pt idx="115">
                  <c:v>891</c:v>
                </c:pt>
                <c:pt idx="116">
                  <c:v>601</c:v>
                </c:pt>
                <c:pt idx="117">
                  <c:v>886</c:v>
                </c:pt>
                <c:pt idx="118">
                  <c:v>313</c:v>
                </c:pt>
                <c:pt idx="119">
                  <c:v>539</c:v>
                </c:pt>
                <c:pt idx="120">
                  <c:v>1125</c:v>
                </c:pt>
                <c:pt idx="121">
                  <c:v>445</c:v>
                </c:pt>
                <c:pt idx="122">
                  <c:v>1155</c:v>
                </c:pt>
                <c:pt idx="123">
                  <c:v>828</c:v>
                </c:pt>
                <c:pt idx="124">
                  <c:v>978</c:v>
                </c:pt>
                <c:pt idx="125">
                  <c:v>580</c:v>
                </c:pt>
                <c:pt idx="126">
                  <c:v>1577</c:v>
                </c:pt>
                <c:pt idx="127">
                  <c:v>1155</c:v>
                </c:pt>
                <c:pt idx="128">
                  <c:v>1263</c:v>
                </c:pt>
                <c:pt idx="129">
                  <c:v>706</c:v>
                </c:pt>
                <c:pt idx="130">
                  <c:v>1158</c:v>
                </c:pt>
                <c:pt idx="131">
                  <c:v>714</c:v>
                </c:pt>
                <c:pt idx="132">
                  <c:v>793</c:v>
                </c:pt>
                <c:pt idx="133">
                  <c:v>806</c:v>
                </c:pt>
                <c:pt idx="134">
                  <c:v>1057</c:v>
                </c:pt>
                <c:pt idx="135">
                  <c:v>805</c:v>
                </c:pt>
                <c:pt idx="136">
                  <c:v>1496</c:v>
                </c:pt>
                <c:pt idx="137">
                  <c:v>1083</c:v>
                </c:pt>
                <c:pt idx="138">
                  <c:v>723</c:v>
                </c:pt>
                <c:pt idx="139">
                  <c:v>817</c:v>
                </c:pt>
                <c:pt idx="140">
                  <c:v>239</c:v>
                </c:pt>
                <c:pt idx="141">
                  <c:v>799</c:v>
                </c:pt>
                <c:pt idx="142">
                  <c:v>1103</c:v>
                </c:pt>
                <c:pt idx="143">
                  <c:v>1263</c:v>
                </c:pt>
                <c:pt idx="144">
                  <c:v>978</c:v>
                </c:pt>
                <c:pt idx="145">
                  <c:v>640</c:v>
                </c:pt>
                <c:pt idx="146">
                  <c:v>580</c:v>
                </c:pt>
                <c:pt idx="147">
                  <c:v>1103</c:v>
                </c:pt>
                <c:pt idx="148">
                  <c:v>745</c:v>
                </c:pt>
                <c:pt idx="149">
                  <c:v>799</c:v>
                </c:pt>
                <c:pt idx="150">
                  <c:v>520</c:v>
                </c:pt>
                <c:pt idx="151">
                  <c:v>1496</c:v>
                </c:pt>
                <c:pt idx="152">
                  <c:v>1057</c:v>
                </c:pt>
                <c:pt idx="153">
                  <c:v>539</c:v>
                </c:pt>
                <c:pt idx="154">
                  <c:v>746</c:v>
                </c:pt>
                <c:pt idx="155">
                  <c:v>793</c:v>
                </c:pt>
                <c:pt idx="156">
                  <c:v>612</c:v>
                </c:pt>
                <c:pt idx="157">
                  <c:v>722</c:v>
                </c:pt>
                <c:pt idx="158">
                  <c:v>755</c:v>
                </c:pt>
                <c:pt idx="159">
                  <c:v>1083</c:v>
                </c:pt>
                <c:pt idx="160">
                  <c:v>799</c:v>
                </c:pt>
                <c:pt idx="161">
                  <c:v>714</c:v>
                </c:pt>
                <c:pt idx="162">
                  <c:v>817</c:v>
                </c:pt>
                <c:pt idx="163">
                  <c:v>453</c:v>
                </c:pt>
                <c:pt idx="164">
                  <c:v>301</c:v>
                </c:pt>
                <c:pt idx="165">
                  <c:v>697</c:v>
                </c:pt>
                <c:pt idx="166">
                  <c:v>580</c:v>
                </c:pt>
                <c:pt idx="167">
                  <c:v>1057</c:v>
                </c:pt>
                <c:pt idx="168">
                  <c:v>1158</c:v>
                </c:pt>
                <c:pt idx="169">
                  <c:v>1083</c:v>
                </c:pt>
                <c:pt idx="170">
                  <c:v>697</c:v>
                </c:pt>
                <c:pt idx="171">
                  <c:v>714</c:v>
                </c:pt>
                <c:pt idx="172">
                  <c:v>640</c:v>
                </c:pt>
                <c:pt idx="173">
                  <c:v>580</c:v>
                </c:pt>
                <c:pt idx="174">
                  <c:v>722</c:v>
                </c:pt>
                <c:pt idx="175">
                  <c:v>1155</c:v>
                </c:pt>
                <c:pt idx="176">
                  <c:v>805</c:v>
                </c:pt>
                <c:pt idx="177">
                  <c:v>297</c:v>
                </c:pt>
                <c:pt idx="178">
                  <c:v>534</c:v>
                </c:pt>
                <c:pt idx="179">
                  <c:v>1083</c:v>
                </c:pt>
                <c:pt idx="180">
                  <c:v>506</c:v>
                </c:pt>
                <c:pt idx="181">
                  <c:v>817</c:v>
                </c:pt>
                <c:pt idx="182">
                  <c:v>981</c:v>
                </c:pt>
                <c:pt idx="183">
                  <c:v>1083</c:v>
                </c:pt>
                <c:pt idx="184">
                  <c:v>828</c:v>
                </c:pt>
                <c:pt idx="185">
                  <c:v>981</c:v>
                </c:pt>
                <c:pt idx="186">
                  <c:v>981</c:v>
                </c:pt>
                <c:pt idx="187">
                  <c:v>978</c:v>
                </c:pt>
                <c:pt idx="188">
                  <c:v>640</c:v>
                </c:pt>
                <c:pt idx="189">
                  <c:v>981</c:v>
                </c:pt>
                <c:pt idx="190">
                  <c:v>1057</c:v>
                </c:pt>
                <c:pt idx="191">
                  <c:v>883</c:v>
                </c:pt>
                <c:pt idx="192">
                  <c:v>500</c:v>
                </c:pt>
                <c:pt idx="193">
                  <c:v>122</c:v>
                </c:pt>
                <c:pt idx="194">
                  <c:v>318</c:v>
                </c:pt>
                <c:pt idx="195">
                  <c:v>793</c:v>
                </c:pt>
                <c:pt idx="196">
                  <c:v>1158</c:v>
                </c:pt>
                <c:pt idx="197">
                  <c:v>883</c:v>
                </c:pt>
                <c:pt idx="198">
                  <c:v>548</c:v>
                </c:pt>
                <c:pt idx="199">
                  <c:v>1496</c:v>
                </c:pt>
                <c:pt idx="200">
                  <c:v>445</c:v>
                </c:pt>
                <c:pt idx="201">
                  <c:v>301</c:v>
                </c:pt>
                <c:pt idx="202">
                  <c:v>891</c:v>
                </c:pt>
                <c:pt idx="203">
                  <c:v>404</c:v>
                </c:pt>
                <c:pt idx="204">
                  <c:v>1397</c:v>
                </c:pt>
                <c:pt idx="205">
                  <c:v>806</c:v>
                </c:pt>
                <c:pt idx="206">
                  <c:v>453</c:v>
                </c:pt>
                <c:pt idx="207">
                  <c:v>434</c:v>
                </c:pt>
                <c:pt idx="208">
                  <c:v>1155</c:v>
                </c:pt>
                <c:pt idx="209">
                  <c:v>1057</c:v>
                </c:pt>
                <c:pt idx="210">
                  <c:v>706</c:v>
                </c:pt>
                <c:pt idx="211">
                  <c:v>612</c:v>
                </c:pt>
                <c:pt idx="212">
                  <c:v>534</c:v>
                </c:pt>
                <c:pt idx="213">
                  <c:v>1496</c:v>
                </c:pt>
                <c:pt idx="214">
                  <c:v>745</c:v>
                </c:pt>
                <c:pt idx="215">
                  <c:v>799</c:v>
                </c:pt>
                <c:pt idx="216">
                  <c:v>723</c:v>
                </c:pt>
                <c:pt idx="217">
                  <c:v>612</c:v>
                </c:pt>
                <c:pt idx="218">
                  <c:v>623</c:v>
                </c:pt>
                <c:pt idx="219">
                  <c:v>1263</c:v>
                </c:pt>
                <c:pt idx="220">
                  <c:v>753</c:v>
                </c:pt>
                <c:pt idx="221">
                  <c:v>806</c:v>
                </c:pt>
                <c:pt idx="222">
                  <c:v>755</c:v>
                </c:pt>
                <c:pt idx="223">
                  <c:v>539</c:v>
                </c:pt>
                <c:pt idx="224">
                  <c:v>697</c:v>
                </c:pt>
                <c:pt idx="225">
                  <c:v>485</c:v>
                </c:pt>
                <c:pt idx="226">
                  <c:v>404</c:v>
                </c:pt>
                <c:pt idx="227">
                  <c:v>1016</c:v>
                </c:pt>
                <c:pt idx="228">
                  <c:v>1057</c:v>
                </c:pt>
                <c:pt idx="229">
                  <c:v>500</c:v>
                </c:pt>
                <c:pt idx="230">
                  <c:v>799</c:v>
                </c:pt>
                <c:pt idx="231">
                  <c:v>1057</c:v>
                </c:pt>
                <c:pt idx="232">
                  <c:v>1397</c:v>
                </c:pt>
                <c:pt idx="233">
                  <c:v>297</c:v>
                </c:pt>
                <c:pt idx="234">
                  <c:v>886</c:v>
                </c:pt>
                <c:pt idx="235">
                  <c:v>453</c:v>
                </c:pt>
                <c:pt idx="236">
                  <c:v>580</c:v>
                </c:pt>
                <c:pt idx="237">
                  <c:v>753</c:v>
                </c:pt>
                <c:pt idx="238">
                  <c:v>805</c:v>
                </c:pt>
                <c:pt idx="239">
                  <c:v>125</c:v>
                </c:pt>
                <c:pt idx="240">
                  <c:v>806</c:v>
                </c:pt>
                <c:pt idx="241">
                  <c:v>978</c:v>
                </c:pt>
                <c:pt idx="242">
                  <c:v>612</c:v>
                </c:pt>
                <c:pt idx="243">
                  <c:v>453</c:v>
                </c:pt>
                <c:pt idx="244">
                  <c:v>978</c:v>
                </c:pt>
                <c:pt idx="245">
                  <c:v>1083</c:v>
                </c:pt>
                <c:pt idx="246">
                  <c:v>539</c:v>
                </c:pt>
                <c:pt idx="247">
                  <c:v>981</c:v>
                </c:pt>
                <c:pt idx="248">
                  <c:v>580</c:v>
                </c:pt>
                <c:pt idx="249">
                  <c:v>755</c:v>
                </c:pt>
                <c:pt idx="250">
                  <c:v>1496</c:v>
                </c:pt>
                <c:pt idx="251">
                  <c:v>1057</c:v>
                </c:pt>
                <c:pt idx="252">
                  <c:v>1397</c:v>
                </c:pt>
                <c:pt idx="253">
                  <c:v>805</c:v>
                </c:pt>
                <c:pt idx="254">
                  <c:v>903</c:v>
                </c:pt>
                <c:pt idx="255">
                  <c:v>740</c:v>
                </c:pt>
                <c:pt idx="256">
                  <c:v>799</c:v>
                </c:pt>
                <c:pt idx="257">
                  <c:v>981</c:v>
                </c:pt>
                <c:pt idx="258">
                  <c:v>453</c:v>
                </c:pt>
                <c:pt idx="259">
                  <c:v>372</c:v>
                </c:pt>
                <c:pt idx="260">
                  <c:v>372</c:v>
                </c:pt>
                <c:pt idx="261">
                  <c:v>723</c:v>
                </c:pt>
                <c:pt idx="262">
                  <c:v>697</c:v>
                </c:pt>
                <c:pt idx="263">
                  <c:v>978</c:v>
                </c:pt>
                <c:pt idx="264">
                  <c:v>1263</c:v>
                </c:pt>
                <c:pt idx="265">
                  <c:v>318</c:v>
                </c:pt>
                <c:pt idx="266">
                  <c:v>793</c:v>
                </c:pt>
                <c:pt idx="267">
                  <c:v>1103</c:v>
                </c:pt>
                <c:pt idx="268">
                  <c:v>1155</c:v>
                </c:pt>
                <c:pt idx="269">
                  <c:v>828</c:v>
                </c:pt>
                <c:pt idx="270">
                  <c:v>580</c:v>
                </c:pt>
                <c:pt idx="271">
                  <c:v>755</c:v>
                </c:pt>
                <c:pt idx="272">
                  <c:v>235</c:v>
                </c:pt>
                <c:pt idx="273">
                  <c:v>714</c:v>
                </c:pt>
                <c:pt idx="274">
                  <c:v>623</c:v>
                </c:pt>
                <c:pt idx="275">
                  <c:v>981</c:v>
                </c:pt>
                <c:pt idx="276">
                  <c:v>601</c:v>
                </c:pt>
                <c:pt idx="277">
                  <c:v>745</c:v>
                </c:pt>
                <c:pt idx="278">
                  <c:v>1125</c:v>
                </c:pt>
                <c:pt idx="279">
                  <c:v>755</c:v>
                </c:pt>
                <c:pt idx="280">
                  <c:v>706</c:v>
                </c:pt>
                <c:pt idx="281">
                  <c:v>623</c:v>
                </c:pt>
                <c:pt idx="282">
                  <c:v>828</c:v>
                </c:pt>
                <c:pt idx="283">
                  <c:v>746</c:v>
                </c:pt>
                <c:pt idx="284">
                  <c:v>1125</c:v>
                </c:pt>
                <c:pt idx="285">
                  <c:v>434</c:v>
                </c:pt>
                <c:pt idx="286">
                  <c:v>1397</c:v>
                </c:pt>
                <c:pt idx="287">
                  <c:v>903</c:v>
                </c:pt>
                <c:pt idx="288">
                  <c:v>714</c:v>
                </c:pt>
                <c:pt idx="289">
                  <c:v>742</c:v>
                </c:pt>
                <c:pt idx="290">
                  <c:v>753</c:v>
                </c:pt>
                <c:pt idx="291">
                  <c:v>1577</c:v>
                </c:pt>
                <c:pt idx="292">
                  <c:v>1125</c:v>
                </c:pt>
                <c:pt idx="293">
                  <c:v>506</c:v>
                </c:pt>
                <c:pt idx="294">
                  <c:v>805</c:v>
                </c:pt>
                <c:pt idx="295">
                  <c:v>1158</c:v>
                </c:pt>
                <c:pt idx="296">
                  <c:v>1397</c:v>
                </c:pt>
                <c:pt idx="297">
                  <c:v>1577</c:v>
                </c:pt>
                <c:pt idx="298">
                  <c:v>640</c:v>
                </c:pt>
                <c:pt idx="299">
                  <c:v>746</c:v>
                </c:pt>
                <c:pt idx="300">
                  <c:v>623</c:v>
                </c:pt>
                <c:pt idx="301">
                  <c:v>520</c:v>
                </c:pt>
                <c:pt idx="302">
                  <c:v>755</c:v>
                </c:pt>
                <c:pt idx="303">
                  <c:v>793</c:v>
                </c:pt>
                <c:pt idx="304">
                  <c:v>1577</c:v>
                </c:pt>
                <c:pt idx="305">
                  <c:v>318</c:v>
                </c:pt>
                <c:pt idx="306">
                  <c:v>886</c:v>
                </c:pt>
                <c:pt idx="307">
                  <c:v>755</c:v>
                </c:pt>
                <c:pt idx="308">
                  <c:v>1397</c:v>
                </c:pt>
                <c:pt idx="309">
                  <c:v>1155</c:v>
                </c:pt>
                <c:pt idx="310">
                  <c:v>981</c:v>
                </c:pt>
                <c:pt idx="311">
                  <c:v>714</c:v>
                </c:pt>
                <c:pt idx="312">
                  <c:v>1057</c:v>
                </c:pt>
                <c:pt idx="313">
                  <c:v>706</c:v>
                </c:pt>
                <c:pt idx="314">
                  <c:v>745</c:v>
                </c:pt>
                <c:pt idx="315">
                  <c:v>791</c:v>
                </c:pt>
                <c:pt idx="316">
                  <c:v>506</c:v>
                </c:pt>
                <c:pt idx="317">
                  <c:v>755</c:v>
                </c:pt>
                <c:pt idx="318">
                  <c:v>745</c:v>
                </c:pt>
                <c:pt idx="319">
                  <c:v>791</c:v>
                </c:pt>
                <c:pt idx="320">
                  <c:v>1016</c:v>
                </c:pt>
                <c:pt idx="321">
                  <c:v>640</c:v>
                </c:pt>
                <c:pt idx="322">
                  <c:v>434</c:v>
                </c:pt>
                <c:pt idx="323">
                  <c:v>740</c:v>
                </c:pt>
                <c:pt idx="324">
                  <c:v>746</c:v>
                </c:pt>
                <c:pt idx="325">
                  <c:v>1263</c:v>
                </c:pt>
                <c:pt idx="326">
                  <c:v>828</c:v>
                </c:pt>
                <c:pt idx="327">
                  <c:v>740</c:v>
                </c:pt>
                <c:pt idx="328">
                  <c:v>297</c:v>
                </c:pt>
                <c:pt idx="329">
                  <c:v>805</c:v>
                </c:pt>
                <c:pt idx="330">
                  <c:v>313</c:v>
                </c:pt>
                <c:pt idx="331">
                  <c:v>623</c:v>
                </c:pt>
                <c:pt idx="332">
                  <c:v>1577</c:v>
                </c:pt>
                <c:pt idx="333">
                  <c:v>806</c:v>
                </c:pt>
                <c:pt idx="334">
                  <c:v>534</c:v>
                </c:pt>
                <c:pt idx="335">
                  <c:v>1057</c:v>
                </c:pt>
                <c:pt idx="336">
                  <c:v>1397</c:v>
                </c:pt>
                <c:pt idx="337">
                  <c:v>534</c:v>
                </c:pt>
                <c:pt idx="338">
                  <c:v>404</c:v>
                </c:pt>
                <c:pt idx="339">
                  <c:v>755</c:v>
                </c:pt>
                <c:pt idx="340">
                  <c:v>1397</c:v>
                </c:pt>
                <c:pt idx="341">
                  <c:v>640</c:v>
                </c:pt>
                <c:pt idx="342">
                  <c:v>793</c:v>
                </c:pt>
                <c:pt idx="343">
                  <c:v>1057</c:v>
                </c:pt>
                <c:pt idx="344">
                  <c:v>981</c:v>
                </c:pt>
                <c:pt idx="345">
                  <c:v>445</c:v>
                </c:pt>
                <c:pt idx="346">
                  <c:v>745</c:v>
                </c:pt>
                <c:pt idx="347">
                  <c:v>612</c:v>
                </c:pt>
                <c:pt idx="348">
                  <c:v>722</c:v>
                </c:pt>
                <c:pt idx="349">
                  <c:v>1577</c:v>
                </c:pt>
                <c:pt idx="350">
                  <c:v>817</c:v>
                </c:pt>
                <c:pt idx="351">
                  <c:v>297</c:v>
                </c:pt>
                <c:pt idx="352">
                  <c:v>298</c:v>
                </c:pt>
                <c:pt idx="353">
                  <c:v>539</c:v>
                </c:pt>
                <c:pt idx="354">
                  <c:v>746</c:v>
                </c:pt>
                <c:pt idx="355">
                  <c:v>755</c:v>
                </c:pt>
                <c:pt idx="356">
                  <c:v>297</c:v>
                </c:pt>
                <c:pt idx="357">
                  <c:v>891</c:v>
                </c:pt>
                <c:pt idx="358">
                  <c:v>235</c:v>
                </c:pt>
                <c:pt idx="359">
                  <c:v>1263</c:v>
                </c:pt>
                <c:pt idx="360">
                  <c:v>313</c:v>
                </c:pt>
                <c:pt idx="361">
                  <c:v>1577</c:v>
                </c:pt>
                <c:pt idx="362">
                  <c:v>763</c:v>
                </c:pt>
                <c:pt idx="363">
                  <c:v>1577</c:v>
                </c:pt>
                <c:pt idx="364">
                  <c:v>799</c:v>
                </c:pt>
                <c:pt idx="365">
                  <c:v>1125</c:v>
                </c:pt>
                <c:pt idx="366">
                  <c:v>506</c:v>
                </c:pt>
                <c:pt idx="367">
                  <c:v>1125</c:v>
                </c:pt>
                <c:pt idx="368">
                  <c:v>640</c:v>
                </c:pt>
                <c:pt idx="369">
                  <c:v>1496</c:v>
                </c:pt>
                <c:pt idx="370">
                  <c:v>1057</c:v>
                </c:pt>
                <c:pt idx="371">
                  <c:v>508</c:v>
                </c:pt>
                <c:pt idx="372">
                  <c:v>500</c:v>
                </c:pt>
                <c:pt idx="373">
                  <c:v>722</c:v>
                </c:pt>
                <c:pt idx="374">
                  <c:v>742</c:v>
                </c:pt>
                <c:pt idx="375">
                  <c:v>903</c:v>
                </c:pt>
                <c:pt idx="376">
                  <c:v>1083</c:v>
                </c:pt>
                <c:pt idx="377">
                  <c:v>817</c:v>
                </c:pt>
                <c:pt idx="378">
                  <c:v>1397</c:v>
                </c:pt>
                <c:pt idx="379">
                  <c:v>883</c:v>
                </c:pt>
                <c:pt idx="380">
                  <c:v>548</c:v>
                </c:pt>
                <c:pt idx="381">
                  <c:v>806</c:v>
                </c:pt>
                <c:pt idx="382">
                  <c:v>891</c:v>
                </c:pt>
                <c:pt idx="383">
                  <c:v>714</c:v>
                </c:pt>
                <c:pt idx="384">
                  <c:v>1057</c:v>
                </c:pt>
                <c:pt idx="385">
                  <c:v>404</c:v>
                </c:pt>
                <c:pt idx="386">
                  <c:v>318</c:v>
                </c:pt>
                <c:pt idx="387">
                  <c:v>753</c:v>
                </c:pt>
                <c:pt idx="388">
                  <c:v>1397</c:v>
                </c:pt>
                <c:pt idx="389">
                  <c:v>891</c:v>
                </c:pt>
                <c:pt idx="390">
                  <c:v>1083</c:v>
                </c:pt>
                <c:pt idx="391">
                  <c:v>548</c:v>
                </c:pt>
                <c:pt idx="392">
                  <c:v>722</c:v>
                </c:pt>
                <c:pt idx="393">
                  <c:v>714</c:v>
                </c:pt>
                <c:pt idx="394">
                  <c:v>580</c:v>
                </c:pt>
                <c:pt idx="395">
                  <c:v>1057</c:v>
                </c:pt>
                <c:pt idx="396">
                  <c:v>806</c:v>
                </c:pt>
                <c:pt idx="397">
                  <c:v>1016</c:v>
                </c:pt>
                <c:pt idx="398">
                  <c:v>886</c:v>
                </c:pt>
                <c:pt idx="399">
                  <c:v>883</c:v>
                </c:pt>
                <c:pt idx="400">
                  <c:v>903</c:v>
                </c:pt>
                <c:pt idx="401">
                  <c:v>799</c:v>
                </c:pt>
                <c:pt idx="402">
                  <c:v>1057</c:v>
                </c:pt>
                <c:pt idx="403">
                  <c:v>981</c:v>
                </c:pt>
                <c:pt idx="404">
                  <c:v>791</c:v>
                </c:pt>
                <c:pt idx="405">
                  <c:v>746</c:v>
                </c:pt>
                <c:pt idx="406">
                  <c:v>883</c:v>
                </c:pt>
                <c:pt idx="407">
                  <c:v>520</c:v>
                </c:pt>
                <c:pt idx="408">
                  <c:v>612</c:v>
                </c:pt>
                <c:pt idx="409">
                  <c:v>1263</c:v>
                </c:pt>
                <c:pt idx="410">
                  <c:v>745</c:v>
                </c:pt>
                <c:pt idx="411">
                  <c:v>1057</c:v>
                </c:pt>
                <c:pt idx="412">
                  <c:v>580</c:v>
                </c:pt>
                <c:pt idx="413">
                  <c:v>445</c:v>
                </c:pt>
                <c:pt idx="414">
                  <c:v>1158</c:v>
                </c:pt>
                <c:pt idx="415">
                  <c:v>138</c:v>
                </c:pt>
                <c:pt idx="416">
                  <c:v>753</c:v>
                </c:pt>
                <c:pt idx="417">
                  <c:v>697</c:v>
                </c:pt>
                <c:pt idx="418">
                  <c:v>520</c:v>
                </c:pt>
                <c:pt idx="419">
                  <c:v>328</c:v>
                </c:pt>
                <c:pt idx="420">
                  <c:v>828</c:v>
                </c:pt>
                <c:pt idx="421">
                  <c:v>1016</c:v>
                </c:pt>
                <c:pt idx="422">
                  <c:v>640</c:v>
                </c:pt>
                <c:pt idx="423">
                  <c:v>805</c:v>
                </c:pt>
                <c:pt idx="424">
                  <c:v>1103</c:v>
                </c:pt>
                <c:pt idx="425">
                  <c:v>706</c:v>
                </c:pt>
                <c:pt idx="426">
                  <c:v>714</c:v>
                </c:pt>
                <c:pt idx="427">
                  <c:v>1057</c:v>
                </c:pt>
                <c:pt idx="428">
                  <c:v>125</c:v>
                </c:pt>
                <c:pt idx="429">
                  <c:v>755</c:v>
                </c:pt>
                <c:pt idx="430">
                  <c:v>1083</c:v>
                </c:pt>
                <c:pt idx="431">
                  <c:v>404</c:v>
                </c:pt>
                <c:pt idx="432">
                  <c:v>1016</c:v>
                </c:pt>
                <c:pt idx="433">
                  <c:v>755</c:v>
                </c:pt>
                <c:pt idx="434">
                  <c:v>1496</c:v>
                </c:pt>
                <c:pt idx="435">
                  <c:v>981</c:v>
                </c:pt>
                <c:pt idx="436">
                  <c:v>601</c:v>
                </c:pt>
                <c:pt idx="437">
                  <c:v>1496</c:v>
                </c:pt>
                <c:pt idx="438">
                  <c:v>404</c:v>
                </c:pt>
                <c:pt idx="439">
                  <c:v>828</c:v>
                </c:pt>
                <c:pt idx="440">
                  <c:v>1083</c:v>
                </c:pt>
                <c:pt idx="441">
                  <c:v>981</c:v>
                </c:pt>
                <c:pt idx="442">
                  <c:v>723</c:v>
                </c:pt>
                <c:pt idx="443">
                  <c:v>755</c:v>
                </c:pt>
                <c:pt idx="444">
                  <c:v>978</c:v>
                </c:pt>
                <c:pt idx="445">
                  <c:v>755</c:v>
                </c:pt>
                <c:pt idx="446">
                  <c:v>723</c:v>
                </c:pt>
                <c:pt idx="447">
                  <c:v>722</c:v>
                </c:pt>
                <c:pt idx="448">
                  <c:v>434</c:v>
                </c:pt>
                <c:pt idx="449">
                  <c:v>623</c:v>
                </c:pt>
                <c:pt idx="450">
                  <c:v>548</c:v>
                </c:pt>
                <c:pt idx="451">
                  <c:v>799</c:v>
                </c:pt>
                <c:pt idx="452">
                  <c:v>791</c:v>
                </c:pt>
                <c:pt idx="453">
                  <c:v>1057</c:v>
                </c:pt>
                <c:pt idx="454">
                  <c:v>485</c:v>
                </c:pt>
                <c:pt idx="455">
                  <c:v>603</c:v>
                </c:pt>
                <c:pt idx="456">
                  <c:v>297</c:v>
                </c:pt>
                <c:pt idx="457">
                  <c:v>1577</c:v>
                </c:pt>
                <c:pt idx="458">
                  <c:v>714</c:v>
                </c:pt>
                <c:pt idx="459">
                  <c:v>95</c:v>
                </c:pt>
                <c:pt idx="460">
                  <c:v>891</c:v>
                </c:pt>
                <c:pt idx="461">
                  <c:v>817</c:v>
                </c:pt>
                <c:pt idx="462">
                  <c:v>293</c:v>
                </c:pt>
                <c:pt idx="463">
                  <c:v>723</c:v>
                </c:pt>
                <c:pt idx="464">
                  <c:v>753</c:v>
                </c:pt>
                <c:pt idx="465">
                  <c:v>722</c:v>
                </c:pt>
                <c:pt idx="466">
                  <c:v>791</c:v>
                </c:pt>
                <c:pt idx="467">
                  <c:v>753</c:v>
                </c:pt>
                <c:pt idx="468">
                  <c:v>1397</c:v>
                </c:pt>
                <c:pt idx="469">
                  <c:v>1496</c:v>
                </c:pt>
                <c:pt idx="470">
                  <c:v>883</c:v>
                </c:pt>
                <c:pt idx="471">
                  <c:v>623</c:v>
                </c:pt>
                <c:pt idx="472">
                  <c:v>799</c:v>
                </c:pt>
                <c:pt idx="473">
                  <c:v>903</c:v>
                </c:pt>
                <c:pt idx="474">
                  <c:v>981</c:v>
                </c:pt>
                <c:pt idx="475">
                  <c:v>1263</c:v>
                </c:pt>
                <c:pt idx="476">
                  <c:v>740</c:v>
                </c:pt>
                <c:pt idx="477">
                  <c:v>404</c:v>
                </c:pt>
                <c:pt idx="478">
                  <c:v>548</c:v>
                </c:pt>
                <c:pt idx="479">
                  <c:v>235</c:v>
                </c:pt>
                <c:pt idx="480">
                  <c:v>445</c:v>
                </c:pt>
                <c:pt idx="481">
                  <c:v>978</c:v>
                </c:pt>
                <c:pt idx="482">
                  <c:v>1016</c:v>
                </c:pt>
                <c:pt idx="483">
                  <c:v>1263</c:v>
                </c:pt>
                <c:pt idx="484">
                  <c:v>1496</c:v>
                </c:pt>
                <c:pt idx="485">
                  <c:v>978</c:v>
                </c:pt>
                <c:pt idx="486">
                  <c:v>1103</c:v>
                </c:pt>
                <c:pt idx="487">
                  <c:v>485</c:v>
                </c:pt>
                <c:pt idx="488">
                  <c:v>753</c:v>
                </c:pt>
                <c:pt idx="489">
                  <c:v>755</c:v>
                </c:pt>
                <c:pt idx="490">
                  <c:v>1263</c:v>
                </c:pt>
                <c:pt idx="491">
                  <c:v>706</c:v>
                </c:pt>
                <c:pt idx="492">
                  <c:v>981</c:v>
                </c:pt>
                <c:pt idx="493">
                  <c:v>1057</c:v>
                </c:pt>
                <c:pt idx="494">
                  <c:v>348</c:v>
                </c:pt>
                <c:pt idx="495">
                  <c:v>806</c:v>
                </c:pt>
                <c:pt idx="496">
                  <c:v>548</c:v>
                </c:pt>
                <c:pt idx="497">
                  <c:v>1263</c:v>
                </c:pt>
                <c:pt idx="498">
                  <c:v>740</c:v>
                </c:pt>
                <c:pt idx="499">
                  <c:v>1155</c:v>
                </c:pt>
                <c:pt idx="500">
                  <c:v>722</c:v>
                </c:pt>
                <c:pt idx="501">
                  <c:v>723</c:v>
                </c:pt>
                <c:pt idx="502">
                  <c:v>506</c:v>
                </c:pt>
                <c:pt idx="503">
                  <c:v>434</c:v>
                </c:pt>
                <c:pt idx="504">
                  <c:v>344</c:v>
                </c:pt>
                <c:pt idx="505">
                  <c:v>1158</c:v>
                </c:pt>
                <c:pt idx="506">
                  <c:v>740</c:v>
                </c:pt>
                <c:pt idx="507">
                  <c:v>297</c:v>
                </c:pt>
                <c:pt idx="508">
                  <c:v>1057</c:v>
                </c:pt>
                <c:pt idx="509">
                  <c:v>1158</c:v>
                </c:pt>
                <c:pt idx="510">
                  <c:v>746</c:v>
                </c:pt>
                <c:pt idx="511">
                  <c:v>603</c:v>
                </c:pt>
                <c:pt idx="512">
                  <c:v>365</c:v>
                </c:pt>
                <c:pt idx="513">
                  <c:v>706</c:v>
                </c:pt>
                <c:pt idx="514">
                  <c:v>755</c:v>
                </c:pt>
                <c:pt idx="515">
                  <c:v>239</c:v>
                </c:pt>
                <c:pt idx="516">
                  <c:v>706</c:v>
                </c:pt>
                <c:pt idx="517">
                  <c:v>640</c:v>
                </c:pt>
                <c:pt idx="518">
                  <c:v>978</c:v>
                </c:pt>
                <c:pt idx="519">
                  <c:v>753</c:v>
                </c:pt>
                <c:pt idx="520">
                  <c:v>883</c:v>
                </c:pt>
                <c:pt idx="521">
                  <c:v>981</c:v>
                </c:pt>
                <c:pt idx="522">
                  <c:v>793</c:v>
                </c:pt>
                <c:pt idx="523">
                  <c:v>755</c:v>
                </c:pt>
                <c:pt idx="524">
                  <c:v>723</c:v>
                </c:pt>
                <c:pt idx="525">
                  <c:v>1125</c:v>
                </c:pt>
                <c:pt idx="526">
                  <c:v>1397</c:v>
                </c:pt>
                <c:pt idx="527">
                  <c:v>500</c:v>
                </c:pt>
                <c:pt idx="528">
                  <c:v>723</c:v>
                </c:pt>
                <c:pt idx="529">
                  <c:v>745</c:v>
                </c:pt>
                <c:pt idx="530">
                  <c:v>1057</c:v>
                </c:pt>
                <c:pt idx="531">
                  <c:v>753</c:v>
                </c:pt>
                <c:pt idx="532">
                  <c:v>1103</c:v>
                </c:pt>
                <c:pt idx="533">
                  <c:v>742</c:v>
                </c:pt>
                <c:pt idx="534">
                  <c:v>500</c:v>
                </c:pt>
                <c:pt idx="535">
                  <c:v>1083</c:v>
                </c:pt>
                <c:pt idx="536">
                  <c:v>742</c:v>
                </c:pt>
                <c:pt idx="537">
                  <c:v>755</c:v>
                </c:pt>
                <c:pt idx="538">
                  <c:v>903</c:v>
                </c:pt>
                <c:pt idx="539">
                  <c:v>740</c:v>
                </c:pt>
                <c:pt idx="540">
                  <c:v>745</c:v>
                </c:pt>
                <c:pt idx="541">
                  <c:v>791</c:v>
                </c:pt>
                <c:pt idx="542">
                  <c:v>640</c:v>
                </c:pt>
                <c:pt idx="543">
                  <c:v>601</c:v>
                </c:pt>
                <c:pt idx="544">
                  <c:v>138</c:v>
                </c:pt>
                <c:pt idx="545">
                  <c:v>817</c:v>
                </c:pt>
                <c:pt idx="546">
                  <c:v>1158</c:v>
                </c:pt>
                <c:pt idx="547">
                  <c:v>755</c:v>
                </c:pt>
                <c:pt idx="548">
                  <c:v>548</c:v>
                </c:pt>
                <c:pt idx="549">
                  <c:v>793</c:v>
                </c:pt>
                <c:pt idx="550">
                  <c:v>722</c:v>
                </c:pt>
                <c:pt idx="551">
                  <c:v>603</c:v>
                </c:pt>
                <c:pt idx="552">
                  <c:v>1057</c:v>
                </c:pt>
                <c:pt idx="553">
                  <c:v>1016</c:v>
                </c:pt>
                <c:pt idx="554">
                  <c:v>520</c:v>
                </c:pt>
                <c:pt idx="555">
                  <c:v>1496</c:v>
                </c:pt>
                <c:pt idx="556">
                  <c:v>753</c:v>
                </c:pt>
                <c:pt idx="557">
                  <c:v>640</c:v>
                </c:pt>
                <c:pt idx="558">
                  <c:v>580</c:v>
                </c:pt>
                <c:pt idx="559">
                  <c:v>1263</c:v>
                </c:pt>
                <c:pt idx="560">
                  <c:v>1057</c:v>
                </c:pt>
                <c:pt idx="561">
                  <c:v>763</c:v>
                </c:pt>
                <c:pt idx="562">
                  <c:v>548</c:v>
                </c:pt>
                <c:pt idx="563">
                  <c:v>806</c:v>
                </c:pt>
                <c:pt idx="564">
                  <c:v>799</c:v>
                </c:pt>
                <c:pt idx="565">
                  <c:v>1155</c:v>
                </c:pt>
                <c:pt idx="566">
                  <c:v>1016</c:v>
                </c:pt>
                <c:pt idx="567">
                  <c:v>612</c:v>
                </c:pt>
                <c:pt idx="568">
                  <c:v>903</c:v>
                </c:pt>
                <c:pt idx="569">
                  <c:v>891</c:v>
                </c:pt>
                <c:pt idx="570">
                  <c:v>580</c:v>
                </c:pt>
                <c:pt idx="571">
                  <c:v>723</c:v>
                </c:pt>
                <c:pt idx="572">
                  <c:v>697</c:v>
                </c:pt>
                <c:pt idx="573">
                  <c:v>453</c:v>
                </c:pt>
                <c:pt idx="574">
                  <c:v>580</c:v>
                </c:pt>
                <c:pt idx="575">
                  <c:v>1263</c:v>
                </c:pt>
                <c:pt idx="576">
                  <c:v>1577</c:v>
                </c:pt>
                <c:pt idx="577">
                  <c:v>1125</c:v>
                </c:pt>
                <c:pt idx="578">
                  <c:v>746</c:v>
                </c:pt>
                <c:pt idx="579">
                  <c:v>1103</c:v>
                </c:pt>
                <c:pt idx="580">
                  <c:v>508</c:v>
                </c:pt>
                <c:pt idx="581">
                  <c:v>235</c:v>
                </c:pt>
                <c:pt idx="582">
                  <c:v>706</c:v>
                </c:pt>
                <c:pt idx="583">
                  <c:v>548</c:v>
                </c:pt>
                <c:pt idx="584">
                  <c:v>1125</c:v>
                </c:pt>
                <c:pt idx="585">
                  <c:v>318</c:v>
                </c:pt>
                <c:pt idx="586">
                  <c:v>612</c:v>
                </c:pt>
                <c:pt idx="587">
                  <c:v>580</c:v>
                </c:pt>
                <c:pt idx="588">
                  <c:v>1057</c:v>
                </c:pt>
                <c:pt idx="589">
                  <c:v>1158</c:v>
                </c:pt>
                <c:pt idx="590">
                  <c:v>601</c:v>
                </c:pt>
                <c:pt idx="591">
                  <c:v>539</c:v>
                </c:pt>
                <c:pt idx="592">
                  <c:v>580</c:v>
                </c:pt>
                <c:pt idx="593">
                  <c:v>740</c:v>
                </c:pt>
                <c:pt idx="594">
                  <c:v>763</c:v>
                </c:pt>
                <c:pt idx="595">
                  <c:v>1263</c:v>
                </c:pt>
                <c:pt idx="596">
                  <c:v>1125</c:v>
                </c:pt>
                <c:pt idx="597">
                  <c:v>886</c:v>
                </c:pt>
                <c:pt idx="598">
                  <c:v>755</c:v>
                </c:pt>
                <c:pt idx="599">
                  <c:v>1057</c:v>
                </c:pt>
                <c:pt idx="600">
                  <c:v>404</c:v>
                </c:pt>
                <c:pt idx="601">
                  <c:v>640</c:v>
                </c:pt>
                <c:pt idx="602">
                  <c:v>1103</c:v>
                </c:pt>
                <c:pt idx="603">
                  <c:v>1155</c:v>
                </c:pt>
                <c:pt idx="604">
                  <c:v>1397</c:v>
                </c:pt>
                <c:pt idx="605">
                  <c:v>239</c:v>
                </c:pt>
                <c:pt idx="606">
                  <c:v>981</c:v>
                </c:pt>
                <c:pt idx="607">
                  <c:v>903</c:v>
                </c:pt>
                <c:pt idx="608">
                  <c:v>817</c:v>
                </c:pt>
                <c:pt idx="609">
                  <c:v>828</c:v>
                </c:pt>
                <c:pt idx="610">
                  <c:v>1016</c:v>
                </c:pt>
                <c:pt idx="611">
                  <c:v>793</c:v>
                </c:pt>
                <c:pt idx="612">
                  <c:v>742</c:v>
                </c:pt>
                <c:pt idx="613">
                  <c:v>623</c:v>
                </c:pt>
                <c:pt idx="614">
                  <c:v>722</c:v>
                </c:pt>
                <c:pt idx="615">
                  <c:v>1496</c:v>
                </c:pt>
                <c:pt idx="616">
                  <c:v>740</c:v>
                </c:pt>
                <c:pt idx="617">
                  <c:v>485</c:v>
                </c:pt>
                <c:pt idx="618">
                  <c:v>1496</c:v>
                </c:pt>
                <c:pt idx="619">
                  <c:v>520</c:v>
                </c:pt>
                <c:pt idx="620">
                  <c:v>1577</c:v>
                </c:pt>
                <c:pt idx="621">
                  <c:v>1103</c:v>
                </c:pt>
                <c:pt idx="622">
                  <c:v>506</c:v>
                </c:pt>
                <c:pt idx="623">
                  <c:v>791</c:v>
                </c:pt>
                <c:pt idx="624">
                  <c:v>1016</c:v>
                </c:pt>
                <c:pt idx="625">
                  <c:v>1103</c:v>
                </c:pt>
                <c:pt idx="626">
                  <c:v>886</c:v>
                </c:pt>
                <c:pt idx="627">
                  <c:v>1057</c:v>
                </c:pt>
                <c:pt idx="628">
                  <c:v>328</c:v>
                </c:pt>
                <c:pt idx="629">
                  <c:v>903</c:v>
                </c:pt>
                <c:pt idx="630">
                  <c:v>817</c:v>
                </c:pt>
                <c:pt idx="631">
                  <c:v>706</c:v>
                </c:pt>
                <c:pt idx="632">
                  <c:v>886</c:v>
                </c:pt>
                <c:pt idx="633">
                  <c:v>297</c:v>
                </c:pt>
                <c:pt idx="634">
                  <c:v>723</c:v>
                </c:pt>
                <c:pt idx="635">
                  <c:v>753</c:v>
                </c:pt>
                <c:pt idx="636">
                  <c:v>755</c:v>
                </c:pt>
                <c:pt idx="637">
                  <c:v>1496</c:v>
                </c:pt>
                <c:pt idx="638">
                  <c:v>293</c:v>
                </c:pt>
                <c:pt idx="639">
                  <c:v>706</c:v>
                </c:pt>
                <c:pt idx="640">
                  <c:v>1158</c:v>
                </c:pt>
                <c:pt idx="641">
                  <c:v>1496</c:v>
                </c:pt>
                <c:pt idx="642">
                  <c:v>799</c:v>
                </c:pt>
                <c:pt idx="643">
                  <c:v>1155</c:v>
                </c:pt>
                <c:pt idx="644">
                  <c:v>601</c:v>
                </c:pt>
                <c:pt idx="645">
                  <c:v>791</c:v>
                </c:pt>
                <c:pt idx="646">
                  <c:v>318</c:v>
                </c:pt>
                <c:pt idx="647">
                  <c:v>697</c:v>
                </c:pt>
                <c:pt idx="648">
                  <c:v>745</c:v>
                </c:pt>
                <c:pt idx="649">
                  <c:v>239</c:v>
                </c:pt>
                <c:pt idx="650">
                  <c:v>714</c:v>
                </c:pt>
                <c:pt idx="651">
                  <c:v>1263</c:v>
                </c:pt>
                <c:pt idx="652">
                  <c:v>580</c:v>
                </c:pt>
                <c:pt idx="653">
                  <c:v>981</c:v>
                </c:pt>
                <c:pt idx="654">
                  <c:v>791</c:v>
                </c:pt>
                <c:pt idx="655">
                  <c:v>1397</c:v>
                </c:pt>
                <c:pt idx="656">
                  <c:v>1263</c:v>
                </c:pt>
                <c:pt idx="657">
                  <c:v>806</c:v>
                </c:pt>
                <c:pt idx="658">
                  <c:v>791</c:v>
                </c:pt>
                <c:pt idx="659">
                  <c:v>1125</c:v>
                </c:pt>
                <c:pt idx="660">
                  <c:v>1103</c:v>
                </c:pt>
                <c:pt idx="661">
                  <c:v>697</c:v>
                </c:pt>
                <c:pt idx="662">
                  <c:v>640</c:v>
                </c:pt>
                <c:pt idx="663">
                  <c:v>520</c:v>
                </c:pt>
                <c:pt idx="664">
                  <c:v>122</c:v>
                </c:pt>
                <c:pt idx="665">
                  <c:v>640</c:v>
                </c:pt>
                <c:pt idx="666">
                  <c:v>755</c:v>
                </c:pt>
                <c:pt idx="667">
                  <c:v>508</c:v>
                </c:pt>
                <c:pt idx="668">
                  <c:v>722</c:v>
                </c:pt>
                <c:pt idx="669">
                  <c:v>184</c:v>
                </c:pt>
                <c:pt idx="670">
                  <c:v>404</c:v>
                </c:pt>
                <c:pt idx="671">
                  <c:v>745</c:v>
                </c:pt>
                <c:pt idx="672">
                  <c:v>1057</c:v>
                </c:pt>
                <c:pt idx="673">
                  <c:v>1016</c:v>
                </c:pt>
                <c:pt idx="674">
                  <c:v>722</c:v>
                </c:pt>
                <c:pt idx="675">
                  <c:v>603</c:v>
                </c:pt>
                <c:pt idx="676">
                  <c:v>1083</c:v>
                </c:pt>
                <c:pt idx="677">
                  <c:v>318</c:v>
                </c:pt>
                <c:pt idx="678">
                  <c:v>817</c:v>
                </c:pt>
                <c:pt idx="679">
                  <c:v>580</c:v>
                </c:pt>
                <c:pt idx="680">
                  <c:v>138</c:v>
                </c:pt>
                <c:pt idx="681">
                  <c:v>891</c:v>
                </c:pt>
                <c:pt idx="682">
                  <c:v>793</c:v>
                </c:pt>
                <c:pt idx="683">
                  <c:v>640</c:v>
                </c:pt>
                <c:pt idx="684">
                  <c:v>746</c:v>
                </c:pt>
                <c:pt idx="685">
                  <c:v>1155</c:v>
                </c:pt>
                <c:pt idx="686">
                  <c:v>453</c:v>
                </c:pt>
                <c:pt idx="687">
                  <c:v>763</c:v>
                </c:pt>
                <c:pt idx="688">
                  <c:v>372</c:v>
                </c:pt>
                <c:pt idx="689">
                  <c:v>1125</c:v>
                </c:pt>
                <c:pt idx="690">
                  <c:v>548</c:v>
                </c:pt>
                <c:pt idx="691">
                  <c:v>485</c:v>
                </c:pt>
                <c:pt idx="692">
                  <c:v>1577</c:v>
                </c:pt>
                <c:pt idx="693">
                  <c:v>1016</c:v>
                </c:pt>
                <c:pt idx="694">
                  <c:v>297</c:v>
                </c:pt>
                <c:pt idx="695">
                  <c:v>603</c:v>
                </c:pt>
                <c:pt idx="696">
                  <c:v>313</c:v>
                </c:pt>
                <c:pt idx="697">
                  <c:v>640</c:v>
                </c:pt>
                <c:pt idx="698">
                  <c:v>1263</c:v>
                </c:pt>
                <c:pt idx="699">
                  <c:v>745</c:v>
                </c:pt>
                <c:pt idx="700">
                  <c:v>1155</c:v>
                </c:pt>
                <c:pt idx="701">
                  <c:v>95</c:v>
                </c:pt>
                <c:pt idx="702">
                  <c:v>1158</c:v>
                </c:pt>
                <c:pt idx="703">
                  <c:v>365</c:v>
                </c:pt>
                <c:pt idx="704">
                  <c:v>755</c:v>
                </c:pt>
                <c:pt idx="705">
                  <c:v>1577</c:v>
                </c:pt>
                <c:pt idx="706">
                  <c:v>539</c:v>
                </c:pt>
                <c:pt idx="707">
                  <c:v>981</c:v>
                </c:pt>
                <c:pt idx="708">
                  <c:v>697</c:v>
                </c:pt>
                <c:pt idx="709">
                  <c:v>500</c:v>
                </c:pt>
                <c:pt idx="710">
                  <c:v>1496</c:v>
                </c:pt>
                <c:pt idx="711">
                  <c:v>817</c:v>
                </c:pt>
                <c:pt idx="712">
                  <c:v>1125</c:v>
                </c:pt>
                <c:pt idx="713">
                  <c:v>623</c:v>
                </c:pt>
                <c:pt idx="714">
                  <c:v>601</c:v>
                </c:pt>
                <c:pt idx="715">
                  <c:v>742</c:v>
                </c:pt>
                <c:pt idx="716">
                  <c:v>1263</c:v>
                </c:pt>
                <c:pt idx="717">
                  <c:v>1577</c:v>
                </c:pt>
                <c:pt idx="718">
                  <c:v>1125</c:v>
                </c:pt>
                <c:pt idx="719">
                  <c:v>722</c:v>
                </c:pt>
                <c:pt idx="720">
                  <c:v>883</c:v>
                </c:pt>
                <c:pt idx="721">
                  <c:v>981</c:v>
                </c:pt>
                <c:pt idx="722">
                  <c:v>799</c:v>
                </c:pt>
                <c:pt idx="723">
                  <c:v>828</c:v>
                </c:pt>
                <c:pt idx="724">
                  <c:v>372</c:v>
                </c:pt>
                <c:pt idx="725">
                  <c:v>612</c:v>
                </c:pt>
                <c:pt idx="726">
                  <c:v>1103</c:v>
                </c:pt>
                <c:pt idx="727">
                  <c:v>978</c:v>
                </c:pt>
                <c:pt idx="728">
                  <c:v>313</c:v>
                </c:pt>
                <c:pt idx="729">
                  <c:v>125</c:v>
                </c:pt>
                <c:pt idx="730">
                  <c:v>981</c:v>
                </c:pt>
                <c:pt idx="731">
                  <c:v>742</c:v>
                </c:pt>
                <c:pt idx="732">
                  <c:v>612</c:v>
                </c:pt>
                <c:pt idx="733">
                  <c:v>580</c:v>
                </c:pt>
                <c:pt idx="734">
                  <c:v>755</c:v>
                </c:pt>
                <c:pt idx="735">
                  <c:v>805</c:v>
                </c:pt>
                <c:pt idx="736">
                  <c:v>1103</c:v>
                </c:pt>
                <c:pt idx="737">
                  <c:v>828</c:v>
                </c:pt>
                <c:pt idx="738">
                  <c:v>891</c:v>
                </c:pt>
                <c:pt idx="739">
                  <c:v>1263</c:v>
                </c:pt>
                <c:pt idx="740">
                  <c:v>453</c:v>
                </c:pt>
                <c:pt idx="741">
                  <c:v>805</c:v>
                </c:pt>
                <c:pt idx="742">
                  <c:v>706</c:v>
                </c:pt>
                <c:pt idx="743">
                  <c:v>755</c:v>
                </c:pt>
                <c:pt idx="744">
                  <c:v>806</c:v>
                </c:pt>
                <c:pt idx="745">
                  <c:v>903</c:v>
                </c:pt>
                <c:pt idx="746">
                  <c:v>799</c:v>
                </c:pt>
                <c:pt idx="747">
                  <c:v>714</c:v>
                </c:pt>
                <c:pt idx="748">
                  <c:v>978</c:v>
                </c:pt>
                <c:pt idx="749">
                  <c:v>580</c:v>
                </c:pt>
                <c:pt idx="750">
                  <c:v>603</c:v>
                </c:pt>
                <c:pt idx="751">
                  <c:v>981</c:v>
                </c:pt>
                <c:pt idx="752">
                  <c:v>1496</c:v>
                </c:pt>
                <c:pt idx="753">
                  <c:v>612</c:v>
                </c:pt>
                <c:pt idx="754">
                  <c:v>239</c:v>
                </c:pt>
                <c:pt idx="755">
                  <c:v>453</c:v>
                </c:pt>
                <c:pt idx="756">
                  <c:v>806</c:v>
                </c:pt>
                <c:pt idx="757">
                  <c:v>293</c:v>
                </c:pt>
                <c:pt idx="758">
                  <c:v>612</c:v>
                </c:pt>
                <c:pt idx="759">
                  <c:v>1103</c:v>
                </c:pt>
                <c:pt idx="760">
                  <c:v>755</c:v>
                </c:pt>
                <c:pt idx="761">
                  <c:v>706</c:v>
                </c:pt>
                <c:pt idx="762">
                  <c:v>1103</c:v>
                </c:pt>
                <c:pt idx="763">
                  <c:v>434</c:v>
                </c:pt>
                <c:pt idx="764">
                  <c:v>1496</c:v>
                </c:pt>
                <c:pt idx="765">
                  <c:v>344</c:v>
                </c:pt>
                <c:pt idx="766">
                  <c:v>1397</c:v>
                </c:pt>
                <c:pt idx="767">
                  <c:v>755</c:v>
                </c:pt>
                <c:pt idx="768">
                  <c:v>1577</c:v>
                </c:pt>
                <c:pt idx="769">
                  <c:v>1397</c:v>
                </c:pt>
                <c:pt idx="770">
                  <c:v>886</c:v>
                </c:pt>
                <c:pt idx="771">
                  <c:v>534</c:v>
                </c:pt>
                <c:pt idx="772">
                  <c:v>806</c:v>
                </c:pt>
                <c:pt idx="773">
                  <c:v>293</c:v>
                </c:pt>
                <c:pt idx="774">
                  <c:v>817</c:v>
                </c:pt>
                <c:pt idx="775">
                  <c:v>806</c:v>
                </c:pt>
                <c:pt idx="776">
                  <c:v>891</c:v>
                </c:pt>
                <c:pt idx="777">
                  <c:v>1016</c:v>
                </c:pt>
                <c:pt idx="778">
                  <c:v>755</c:v>
                </c:pt>
                <c:pt idx="779">
                  <c:v>520</c:v>
                </c:pt>
                <c:pt idx="780">
                  <c:v>328</c:v>
                </c:pt>
                <c:pt idx="781">
                  <c:v>753</c:v>
                </c:pt>
                <c:pt idx="782">
                  <c:v>623</c:v>
                </c:pt>
                <c:pt idx="783">
                  <c:v>799</c:v>
                </c:pt>
                <c:pt idx="784">
                  <c:v>1125</c:v>
                </c:pt>
                <c:pt idx="785">
                  <c:v>623</c:v>
                </c:pt>
                <c:pt idx="786">
                  <c:v>745</c:v>
                </c:pt>
                <c:pt idx="787">
                  <c:v>1057</c:v>
                </c:pt>
                <c:pt idx="788">
                  <c:v>706</c:v>
                </c:pt>
                <c:pt idx="789">
                  <c:v>755</c:v>
                </c:pt>
                <c:pt idx="790">
                  <c:v>344</c:v>
                </c:pt>
                <c:pt idx="791">
                  <c:v>580</c:v>
                </c:pt>
                <c:pt idx="792">
                  <c:v>640</c:v>
                </c:pt>
                <c:pt idx="793">
                  <c:v>184</c:v>
                </c:pt>
                <c:pt idx="794">
                  <c:v>706</c:v>
                </c:pt>
                <c:pt idx="795">
                  <c:v>763</c:v>
                </c:pt>
                <c:pt idx="796">
                  <c:v>883</c:v>
                </c:pt>
                <c:pt idx="797">
                  <c:v>1083</c:v>
                </c:pt>
                <c:pt idx="798">
                  <c:v>297</c:v>
                </c:pt>
                <c:pt idx="799">
                  <c:v>805</c:v>
                </c:pt>
                <c:pt idx="800">
                  <c:v>506</c:v>
                </c:pt>
                <c:pt idx="801">
                  <c:v>981</c:v>
                </c:pt>
                <c:pt idx="802">
                  <c:v>1397</c:v>
                </c:pt>
                <c:pt idx="803">
                  <c:v>508</c:v>
                </c:pt>
                <c:pt idx="804">
                  <c:v>886</c:v>
                </c:pt>
                <c:pt idx="805">
                  <c:v>978</c:v>
                </c:pt>
                <c:pt idx="806">
                  <c:v>723</c:v>
                </c:pt>
                <c:pt idx="807">
                  <c:v>1016</c:v>
                </c:pt>
                <c:pt idx="808">
                  <c:v>603</c:v>
                </c:pt>
                <c:pt idx="809">
                  <c:v>1158</c:v>
                </c:pt>
                <c:pt idx="810">
                  <c:v>883</c:v>
                </c:pt>
                <c:pt idx="811">
                  <c:v>601</c:v>
                </c:pt>
                <c:pt idx="812">
                  <c:v>714</c:v>
                </c:pt>
                <c:pt idx="813">
                  <c:v>1155</c:v>
                </c:pt>
                <c:pt idx="814">
                  <c:v>706</c:v>
                </c:pt>
                <c:pt idx="815">
                  <c:v>1158</c:v>
                </c:pt>
                <c:pt idx="816">
                  <c:v>348</c:v>
                </c:pt>
                <c:pt idx="817">
                  <c:v>1397</c:v>
                </c:pt>
                <c:pt idx="818">
                  <c:v>883</c:v>
                </c:pt>
                <c:pt idx="819">
                  <c:v>1158</c:v>
                </c:pt>
                <c:pt idx="820">
                  <c:v>580</c:v>
                </c:pt>
                <c:pt idx="821">
                  <c:v>1083</c:v>
                </c:pt>
                <c:pt idx="822">
                  <c:v>791</c:v>
                </c:pt>
                <c:pt idx="823">
                  <c:v>404</c:v>
                </c:pt>
                <c:pt idx="824">
                  <c:v>723</c:v>
                </c:pt>
                <c:pt idx="825">
                  <c:v>1125</c:v>
                </c:pt>
                <c:pt idx="826">
                  <c:v>886</c:v>
                </c:pt>
                <c:pt idx="827">
                  <c:v>1263</c:v>
                </c:pt>
                <c:pt idx="828">
                  <c:v>806</c:v>
                </c:pt>
                <c:pt idx="829">
                  <c:v>740</c:v>
                </c:pt>
                <c:pt idx="830">
                  <c:v>1155</c:v>
                </c:pt>
                <c:pt idx="831">
                  <c:v>485</c:v>
                </c:pt>
                <c:pt idx="832">
                  <c:v>886</c:v>
                </c:pt>
                <c:pt idx="833">
                  <c:v>500</c:v>
                </c:pt>
                <c:pt idx="834">
                  <c:v>722</c:v>
                </c:pt>
                <c:pt idx="835">
                  <c:v>293</c:v>
                </c:pt>
                <c:pt idx="836">
                  <c:v>981</c:v>
                </c:pt>
                <c:pt idx="837">
                  <c:v>903</c:v>
                </c:pt>
                <c:pt idx="838">
                  <c:v>612</c:v>
                </c:pt>
                <c:pt idx="839">
                  <c:v>1083</c:v>
                </c:pt>
                <c:pt idx="840">
                  <c:v>601</c:v>
                </c:pt>
                <c:pt idx="841">
                  <c:v>886</c:v>
                </c:pt>
                <c:pt idx="842">
                  <c:v>755</c:v>
                </c:pt>
                <c:pt idx="843">
                  <c:v>1083</c:v>
                </c:pt>
                <c:pt idx="844">
                  <c:v>805</c:v>
                </c:pt>
                <c:pt idx="845">
                  <c:v>500</c:v>
                </c:pt>
                <c:pt idx="846">
                  <c:v>978</c:v>
                </c:pt>
                <c:pt idx="847">
                  <c:v>1397</c:v>
                </c:pt>
                <c:pt idx="848">
                  <c:v>903</c:v>
                </c:pt>
                <c:pt idx="849">
                  <c:v>1125</c:v>
                </c:pt>
                <c:pt idx="850">
                  <c:v>740</c:v>
                </c:pt>
                <c:pt idx="851">
                  <c:v>706</c:v>
                </c:pt>
                <c:pt idx="852">
                  <c:v>539</c:v>
                </c:pt>
                <c:pt idx="853">
                  <c:v>981</c:v>
                </c:pt>
                <c:pt idx="854">
                  <c:v>1397</c:v>
                </c:pt>
                <c:pt idx="855">
                  <c:v>886</c:v>
                </c:pt>
                <c:pt idx="856">
                  <c:v>1496</c:v>
                </c:pt>
                <c:pt idx="857">
                  <c:v>742</c:v>
                </c:pt>
                <c:pt idx="858">
                  <c:v>1397</c:v>
                </c:pt>
                <c:pt idx="859">
                  <c:v>981</c:v>
                </c:pt>
                <c:pt idx="860">
                  <c:v>706</c:v>
                </c:pt>
                <c:pt idx="861">
                  <c:v>1263</c:v>
                </c:pt>
                <c:pt idx="862">
                  <c:v>404</c:v>
                </c:pt>
                <c:pt idx="863">
                  <c:v>697</c:v>
                </c:pt>
                <c:pt idx="864">
                  <c:v>1158</c:v>
                </c:pt>
                <c:pt idx="865">
                  <c:v>297</c:v>
                </c:pt>
                <c:pt idx="866">
                  <c:v>1103</c:v>
                </c:pt>
                <c:pt idx="867">
                  <c:v>1155</c:v>
                </c:pt>
                <c:pt idx="868">
                  <c:v>978</c:v>
                </c:pt>
                <c:pt idx="869">
                  <c:v>506</c:v>
                </c:pt>
                <c:pt idx="870">
                  <c:v>722</c:v>
                </c:pt>
                <c:pt idx="871">
                  <c:v>755</c:v>
                </c:pt>
                <c:pt idx="872">
                  <c:v>1103</c:v>
                </c:pt>
                <c:pt idx="873">
                  <c:v>1083</c:v>
                </c:pt>
                <c:pt idx="874">
                  <c:v>740</c:v>
                </c:pt>
                <c:pt idx="875">
                  <c:v>1496</c:v>
                </c:pt>
                <c:pt idx="876">
                  <c:v>445</c:v>
                </c:pt>
                <c:pt idx="877">
                  <c:v>806</c:v>
                </c:pt>
                <c:pt idx="878">
                  <c:v>981</c:v>
                </c:pt>
                <c:pt idx="879">
                  <c:v>828</c:v>
                </c:pt>
                <c:pt idx="880">
                  <c:v>1397</c:v>
                </c:pt>
                <c:pt idx="881">
                  <c:v>601</c:v>
                </c:pt>
                <c:pt idx="882">
                  <c:v>793</c:v>
                </c:pt>
                <c:pt idx="883">
                  <c:v>1155</c:v>
                </c:pt>
                <c:pt idx="884">
                  <c:v>791</c:v>
                </c:pt>
                <c:pt idx="885">
                  <c:v>883</c:v>
                </c:pt>
                <c:pt idx="886">
                  <c:v>434</c:v>
                </c:pt>
                <c:pt idx="887">
                  <c:v>122</c:v>
                </c:pt>
                <c:pt idx="888">
                  <c:v>1155</c:v>
                </c:pt>
                <c:pt idx="889">
                  <c:v>404</c:v>
                </c:pt>
                <c:pt idx="890">
                  <c:v>981</c:v>
                </c:pt>
                <c:pt idx="891">
                  <c:v>745</c:v>
                </c:pt>
                <c:pt idx="892">
                  <c:v>1155</c:v>
                </c:pt>
                <c:pt idx="893">
                  <c:v>434</c:v>
                </c:pt>
                <c:pt idx="894">
                  <c:v>981</c:v>
                </c:pt>
                <c:pt idx="895">
                  <c:v>746</c:v>
                </c:pt>
                <c:pt idx="896">
                  <c:v>1577</c:v>
                </c:pt>
                <c:pt idx="897">
                  <c:v>714</c:v>
                </c:pt>
                <c:pt idx="898">
                  <c:v>1397</c:v>
                </c:pt>
                <c:pt idx="899">
                  <c:v>485</c:v>
                </c:pt>
                <c:pt idx="900">
                  <c:v>500</c:v>
                </c:pt>
                <c:pt idx="901">
                  <c:v>753</c:v>
                </c:pt>
                <c:pt idx="902">
                  <c:v>883</c:v>
                </c:pt>
                <c:pt idx="903">
                  <c:v>791</c:v>
                </c:pt>
                <c:pt idx="904">
                  <c:v>539</c:v>
                </c:pt>
                <c:pt idx="905">
                  <c:v>697</c:v>
                </c:pt>
                <c:pt idx="906">
                  <c:v>883</c:v>
                </c:pt>
                <c:pt idx="907">
                  <c:v>828</c:v>
                </c:pt>
                <c:pt idx="908">
                  <c:v>791</c:v>
                </c:pt>
                <c:pt idx="909">
                  <c:v>328</c:v>
                </c:pt>
                <c:pt idx="910">
                  <c:v>763</c:v>
                </c:pt>
                <c:pt idx="911">
                  <c:v>755</c:v>
                </c:pt>
                <c:pt idx="912">
                  <c:v>122</c:v>
                </c:pt>
                <c:pt idx="913">
                  <c:v>753</c:v>
                </c:pt>
                <c:pt idx="914">
                  <c:v>313</c:v>
                </c:pt>
                <c:pt idx="915">
                  <c:v>714</c:v>
                </c:pt>
                <c:pt idx="916">
                  <c:v>981</c:v>
                </c:pt>
                <c:pt idx="917">
                  <c:v>500</c:v>
                </c:pt>
                <c:pt idx="918">
                  <c:v>534</c:v>
                </c:pt>
                <c:pt idx="919">
                  <c:v>883</c:v>
                </c:pt>
                <c:pt idx="920">
                  <c:v>603</c:v>
                </c:pt>
                <c:pt idx="921">
                  <c:v>714</c:v>
                </c:pt>
                <c:pt idx="922">
                  <c:v>1263</c:v>
                </c:pt>
                <c:pt idx="923">
                  <c:v>445</c:v>
                </c:pt>
                <c:pt idx="924">
                  <c:v>1155</c:v>
                </c:pt>
                <c:pt idx="925">
                  <c:v>1125</c:v>
                </c:pt>
                <c:pt idx="926">
                  <c:v>434</c:v>
                </c:pt>
                <c:pt idx="927">
                  <c:v>745</c:v>
                </c:pt>
                <c:pt idx="928">
                  <c:v>365</c:v>
                </c:pt>
                <c:pt idx="929">
                  <c:v>1057</c:v>
                </c:pt>
                <c:pt idx="930">
                  <c:v>1083</c:v>
                </c:pt>
                <c:pt idx="931">
                  <c:v>755</c:v>
                </c:pt>
                <c:pt idx="932">
                  <c:v>293</c:v>
                </c:pt>
                <c:pt idx="933">
                  <c:v>891</c:v>
                </c:pt>
                <c:pt idx="934">
                  <c:v>1496</c:v>
                </c:pt>
                <c:pt idx="935">
                  <c:v>791</c:v>
                </c:pt>
                <c:pt idx="936">
                  <c:v>348</c:v>
                </c:pt>
                <c:pt idx="937">
                  <c:v>520</c:v>
                </c:pt>
                <c:pt idx="938">
                  <c:v>138</c:v>
                </c:pt>
                <c:pt idx="939">
                  <c:v>981</c:v>
                </c:pt>
                <c:pt idx="940">
                  <c:v>1158</c:v>
                </c:pt>
                <c:pt idx="941">
                  <c:v>1496</c:v>
                </c:pt>
                <c:pt idx="942">
                  <c:v>1577</c:v>
                </c:pt>
                <c:pt idx="943">
                  <c:v>1057</c:v>
                </c:pt>
                <c:pt idx="944">
                  <c:v>453</c:v>
                </c:pt>
                <c:pt idx="945">
                  <c:v>903</c:v>
                </c:pt>
                <c:pt idx="946">
                  <c:v>1083</c:v>
                </c:pt>
                <c:pt idx="947">
                  <c:v>763</c:v>
                </c:pt>
                <c:pt idx="948">
                  <c:v>978</c:v>
                </c:pt>
                <c:pt idx="949">
                  <c:v>755</c:v>
                </c:pt>
                <c:pt idx="950">
                  <c:v>1103</c:v>
                </c:pt>
                <c:pt idx="951">
                  <c:v>806</c:v>
                </c:pt>
                <c:pt idx="952">
                  <c:v>1263</c:v>
                </c:pt>
                <c:pt idx="953">
                  <c:v>828</c:v>
                </c:pt>
                <c:pt idx="954">
                  <c:v>742</c:v>
                </c:pt>
                <c:pt idx="955">
                  <c:v>1016</c:v>
                </c:pt>
                <c:pt idx="956">
                  <c:v>805</c:v>
                </c:pt>
                <c:pt idx="957">
                  <c:v>828</c:v>
                </c:pt>
                <c:pt idx="958">
                  <c:v>1057</c:v>
                </c:pt>
                <c:pt idx="959">
                  <c:v>1577</c:v>
                </c:pt>
                <c:pt idx="960">
                  <c:v>742</c:v>
                </c:pt>
                <c:pt idx="961">
                  <c:v>805</c:v>
                </c:pt>
                <c:pt idx="962">
                  <c:v>520</c:v>
                </c:pt>
                <c:pt idx="963">
                  <c:v>1577</c:v>
                </c:pt>
                <c:pt idx="964">
                  <c:v>981</c:v>
                </c:pt>
                <c:pt idx="965">
                  <c:v>891</c:v>
                </c:pt>
                <c:pt idx="966">
                  <c:v>1155</c:v>
                </c:pt>
                <c:pt idx="967">
                  <c:v>706</c:v>
                </c:pt>
                <c:pt idx="968">
                  <c:v>1016</c:v>
                </c:pt>
                <c:pt idx="969">
                  <c:v>793</c:v>
                </c:pt>
                <c:pt idx="970">
                  <c:v>903</c:v>
                </c:pt>
                <c:pt idx="971">
                  <c:v>623</c:v>
                </c:pt>
                <c:pt idx="972">
                  <c:v>1263</c:v>
                </c:pt>
                <c:pt idx="973">
                  <c:v>817</c:v>
                </c:pt>
                <c:pt idx="974">
                  <c:v>1057</c:v>
                </c:pt>
                <c:pt idx="975">
                  <c:v>1496</c:v>
                </c:pt>
                <c:pt idx="976">
                  <c:v>301</c:v>
                </c:pt>
                <c:pt idx="977">
                  <c:v>1263</c:v>
                </c:pt>
                <c:pt idx="978">
                  <c:v>799</c:v>
                </c:pt>
                <c:pt idx="979">
                  <c:v>1016</c:v>
                </c:pt>
                <c:pt idx="980">
                  <c:v>348</c:v>
                </c:pt>
                <c:pt idx="981">
                  <c:v>1125</c:v>
                </c:pt>
                <c:pt idx="982">
                  <c:v>500</c:v>
                </c:pt>
                <c:pt idx="983">
                  <c:v>723</c:v>
                </c:pt>
                <c:pt idx="984">
                  <c:v>580</c:v>
                </c:pt>
                <c:pt idx="985">
                  <c:v>817</c:v>
                </c:pt>
                <c:pt idx="986">
                  <c:v>1057</c:v>
                </c:pt>
                <c:pt idx="987">
                  <c:v>1057</c:v>
                </c:pt>
                <c:pt idx="988">
                  <c:v>799</c:v>
                </c:pt>
                <c:pt idx="989">
                  <c:v>404</c:v>
                </c:pt>
                <c:pt idx="990">
                  <c:v>723</c:v>
                </c:pt>
                <c:pt idx="991">
                  <c:v>1016</c:v>
                </c:pt>
                <c:pt idx="992">
                  <c:v>1125</c:v>
                </c:pt>
                <c:pt idx="993">
                  <c:v>883</c:v>
                </c:pt>
                <c:pt idx="994">
                  <c:v>640</c:v>
                </c:pt>
                <c:pt idx="995">
                  <c:v>746</c:v>
                </c:pt>
                <c:pt idx="996">
                  <c:v>601</c:v>
                </c:pt>
                <c:pt idx="997">
                  <c:v>404</c:v>
                </c:pt>
                <c:pt idx="998">
                  <c:v>697</c:v>
                </c:pt>
                <c:pt idx="999">
                  <c:v>1577</c:v>
                </c:pt>
                <c:pt idx="1000">
                  <c:v>722</c:v>
                </c:pt>
                <c:pt idx="1001">
                  <c:v>1577</c:v>
                </c:pt>
                <c:pt idx="1002">
                  <c:v>1057</c:v>
                </c:pt>
                <c:pt idx="1003">
                  <c:v>1083</c:v>
                </c:pt>
                <c:pt idx="1004">
                  <c:v>293</c:v>
                </c:pt>
                <c:pt idx="1005">
                  <c:v>828</c:v>
                </c:pt>
                <c:pt idx="1006">
                  <c:v>746</c:v>
                </c:pt>
                <c:pt idx="1007">
                  <c:v>740</c:v>
                </c:pt>
                <c:pt idx="1008">
                  <c:v>903</c:v>
                </c:pt>
                <c:pt idx="1009">
                  <c:v>981</c:v>
                </c:pt>
                <c:pt idx="1010">
                  <c:v>1155</c:v>
                </c:pt>
                <c:pt idx="1011">
                  <c:v>1057</c:v>
                </c:pt>
                <c:pt idx="1012">
                  <c:v>755</c:v>
                </c:pt>
                <c:pt idx="1013">
                  <c:v>344</c:v>
                </c:pt>
                <c:pt idx="1014">
                  <c:v>891</c:v>
                </c:pt>
                <c:pt idx="1015">
                  <c:v>753</c:v>
                </c:pt>
                <c:pt idx="1016">
                  <c:v>1083</c:v>
                </c:pt>
                <c:pt idx="1017">
                  <c:v>763</c:v>
                </c:pt>
                <c:pt idx="1018">
                  <c:v>539</c:v>
                </c:pt>
                <c:pt idx="1019">
                  <c:v>886</c:v>
                </c:pt>
                <c:pt idx="1020">
                  <c:v>1155</c:v>
                </c:pt>
                <c:pt idx="1021">
                  <c:v>453</c:v>
                </c:pt>
                <c:pt idx="1022">
                  <c:v>298</c:v>
                </c:pt>
                <c:pt idx="1023">
                  <c:v>348</c:v>
                </c:pt>
                <c:pt idx="1024">
                  <c:v>453</c:v>
                </c:pt>
                <c:pt idx="1025">
                  <c:v>534</c:v>
                </c:pt>
                <c:pt idx="1026">
                  <c:v>706</c:v>
                </c:pt>
                <c:pt idx="1027">
                  <c:v>235</c:v>
                </c:pt>
                <c:pt idx="1028">
                  <c:v>1263</c:v>
                </c:pt>
                <c:pt idx="1029">
                  <c:v>508</c:v>
                </c:pt>
                <c:pt idx="1030">
                  <c:v>745</c:v>
                </c:pt>
                <c:pt idx="1031">
                  <c:v>806</c:v>
                </c:pt>
                <c:pt idx="1032">
                  <c:v>539</c:v>
                </c:pt>
                <c:pt idx="1033">
                  <c:v>714</c:v>
                </c:pt>
                <c:pt idx="1034">
                  <c:v>817</c:v>
                </c:pt>
                <c:pt idx="1035">
                  <c:v>1057</c:v>
                </c:pt>
                <c:pt idx="1036">
                  <c:v>1103</c:v>
                </c:pt>
                <c:pt idx="1037">
                  <c:v>1016</c:v>
                </c:pt>
                <c:pt idx="1038">
                  <c:v>603</c:v>
                </c:pt>
                <c:pt idx="1039">
                  <c:v>640</c:v>
                </c:pt>
                <c:pt idx="1040">
                  <c:v>793</c:v>
                </c:pt>
                <c:pt idx="1041">
                  <c:v>548</c:v>
                </c:pt>
                <c:pt idx="1042">
                  <c:v>539</c:v>
                </c:pt>
                <c:pt idx="1043">
                  <c:v>580</c:v>
                </c:pt>
                <c:pt idx="1044">
                  <c:v>548</c:v>
                </c:pt>
                <c:pt idx="1045">
                  <c:v>539</c:v>
                </c:pt>
                <c:pt idx="1046">
                  <c:v>805</c:v>
                </c:pt>
                <c:pt idx="1047">
                  <c:v>828</c:v>
                </c:pt>
                <c:pt idx="1048">
                  <c:v>742</c:v>
                </c:pt>
                <c:pt idx="1049">
                  <c:v>1057</c:v>
                </c:pt>
                <c:pt idx="1050">
                  <c:v>791</c:v>
                </c:pt>
                <c:pt idx="1051">
                  <c:v>723</c:v>
                </c:pt>
                <c:pt idx="1052">
                  <c:v>793</c:v>
                </c:pt>
                <c:pt idx="1053">
                  <c:v>348</c:v>
                </c:pt>
                <c:pt idx="1054">
                  <c:v>1125</c:v>
                </c:pt>
                <c:pt idx="1055">
                  <c:v>640</c:v>
                </c:pt>
                <c:pt idx="1056">
                  <c:v>806</c:v>
                </c:pt>
                <c:pt idx="1057">
                  <c:v>612</c:v>
                </c:pt>
                <c:pt idx="1058">
                  <c:v>722</c:v>
                </c:pt>
                <c:pt idx="1059">
                  <c:v>755</c:v>
                </c:pt>
                <c:pt idx="1060">
                  <c:v>723</c:v>
                </c:pt>
                <c:pt idx="1061">
                  <c:v>348</c:v>
                </c:pt>
                <c:pt idx="1062">
                  <c:v>612</c:v>
                </c:pt>
                <c:pt idx="1063">
                  <c:v>697</c:v>
                </c:pt>
                <c:pt idx="1064">
                  <c:v>1158</c:v>
                </c:pt>
                <c:pt idx="1065">
                  <c:v>1577</c:v>
                </c:pt>
                <c:pt idx="1066">
                  <c:v>453</c:v>
                </c:pt>
                <c:pt idx="1067">
                  <c:v>793</c:v>
                </c:pt>
                <c:pt idx="1068">
                  <c:v>755</c:v>
                </c:pt>
                <c:pt idx="1069">
                  <c:v>981</c:v>
                </c:pt>
                <c:pt idx="1070">
                  <c:v>404</c:v>
                </c:pt>
                <c:pt idx="1071">
                  <c:v>601</c:v>
                </c:pt>
                <c:pt idx="1072">
                  <c:v>485</c:v>
                </c:pt>
                <c:pt idx="1073">
                  <c:v>122</c:v>
                </c:pt>
                <c:pt idx="1074">
                  <c:v>981</c:v>
                </c:pt>
                <c:pt idx="1075">
                  <c:v>548</c:v>
                </c:pt>
                <c:pt idx="1076">
                  <c:v>485</c:v>
                </c:pt>
                <c:pt idx="1077">
                  <c:v>1263</c:v>
                </c:pt>
                <c:pt idx="1078">
                  <c:v>1577</c:v>
                </c:pt>
                <c:pt idx="1079">
                  <c:v>1016</c:v>
                </c:pt>
                <c:pt idx="1080">
                  <c:v>1103</c:v>
                </c:pt>
                <c:pt idx="1081">
                  <c:v>1577</c:v>
                </c:pt>
                <c:pt idx="1082">
                  <c:v>791</c:v>
                </c:pt>
                <c:pt idx="1083">
                  <c:v>1397</c:v>
                </c:pt>
                <c:pt idx="1084">
                  <c:v>1103</c:v>
                </c:pt>
                <c:pt idx="1085">
                  <c:v>817</c:v>
                </c:pt>
                <c:pt idx="1086">
                  <c:v>313</c:v>
                </c:pt>
                <c:pt idx="1087">
                  <c:v>793</c:v>
                </c:pt>
                <c:pt idx="1088">
                  <c:v>534</c:v>
                </c:pt>
                <c:pt idx="1089">
                  <c:v>799</c:v>
                </c:pt>
                <c:pt idx="1090">
                  <c:v>1103</c:v>
                </c:pt>
                <c:pt idx="1091">
                  <c:v>697</c:v>
                </c:pt>
                <c:pt idx="1092">
                  <c:v>886</c:v>
                </c:pt>
                <c:pt idx="1093">
                  <c:v>742</c:v>
                </c:pt>
                <c:pt idx="1094">
                  <c:v>1263</c:v>
                </c:pt>
                <c:pt idx="1095">
                  <c:v>745</c:v>
                </c:pt>
                <c:pt idx="1096">
                  <c:v>886</c:v>
                </c:pt>
                <c:pt idx="1097">
                  <c:v>1496</c:v>
                </c:pt>
                <c:pt idx="1098">
                  <c:v>981</c:v>
                </c:pt>
                <c:pt idx="1099">
                  <c:v>746</c:v>
                </c:pt>
                <c:pt idx="1100">
                  <c:v>745</c:v>
                </c:pt>
                <c:pt idx="1101">
                  <c:v>714</c:v>
                </c:pt>
                <c:pt idx="1102">
                  <c:v>1057</c:v>
                </c:pt>
                <c:pt idx="1103">
                  <c:v>1397</c:v>
                </c:pt>
                <c:pt idx="1104">
                  <c:v>903</c:v>
                </c:pt>
                <c:pt idx="1105">
                  <c:v>740</c:v>
                </c:pt>
                <c:pt idx="1106">
                  <c:v>805</c:v>
                </c:pt>
                <c:pt idx="1107">
                  <c:v>580</c:v>
                </c:pt>
                <c:pt idx="1108">
                  <c:v>548</c:v>
                </c:pt>
                <c:pt idx="1109">
                  <c:v>184</c:v>
                </c:pt>
                <c:pt idx="1110">
                  <c:v>293</c:v>
                </c:pt>
                <c:pt idx="1111">
                  <c:v>1155</c:v>
                </c:pt>
                <c:pt idx="1112">
                  <c:v>1158</c:v>
                </c:pt>
                <c:pt idx="1113">
                  <c:v>1083</c:v>
                </c:pt>
                <c:pt idx="1114">
                  <c:v>745</c:v>
                </c:pt>
                <c:pt idx="1115">
                  <c:v>623</c:v>
                </c:pt>
                <c:pt idx="1116">
                  <c:v>1057</c:v>
                </c:pt>
                <c:pt idx="1117">
                  <c:v>1158</c:v>
                </c:pt>
                <c:pt idx="1118">
                  <c:v>697</c:v>
                </c:pt>
                <c:pt idx="1119">
                  <c:v>580</c:v>
                </c:pt>
                <c:pt idx="1120">
                  <c:v>580</c:v>
                </c:pt>
                <c:pt idx="1121">
                  <c:v>404</c:v>
                </c:pt>
                <c:pt idx="1122">
                  <c:v>722</c:v>
                </c:pt>
                <c:pt idx="1123">
                  <c:v>534</c:v>
                </c:pt>
                <c:pt idx="1124">
                  <c:v>742</c:v>
                </c:pt>
                <c:pt idx="1125">
                  <c:v>723</c:v>
                </c:pt>
                <c:pt idx="1126">
                  <c:v>601</c:v>
                </c:pt>
                <c:pt idx="1127">
                  <c:v>753</c:v>
                </c:pt>
                <c:pt idx="1128">
                  <c:v>755</c:v>
                </c:pt>
                <c:pt idx="1129">
                  <c:v>344</c:v>
                </c:pt>
                <c:pt idx="1130">
                  <c:v>755</c:v>
                </c:pt>
                <c:pt idx="1131">
                  <c:v>981</c:v>
                </c:pt>
                <c:pt idx="1132">
                  <c:v>755</c:v>
                </c:pt>
                <c:pt idx="1133">
                  <c:v>1496</c:v>
                </c:pt>
                <c:pt idx="1134">
                  <c:v>1158</c:v>
                </c:pt>
                <c:pt idx="1135">
                  <c:v>1397</c:v>
                </c:pt>
                <c:pt idx="1136">
                  <c:v>697</c:v>
                </c:pt>
                <c:pt idx="1137">
                  <c:v>723</c:v>
                </c:pt>
                <c:pt idx="1138">
                  <c:v>1016</c:v>
                </c:pt>
                <c:pt idx="1139">
                  <c:v>740</c:v>
                </c:pt>
                <c:pt idx="1140">
                  <c:v>755</c:v>
                </c:pt>
                <c:pt idx="1141">
                  <c:v>239</c:v>
                </c:pt>
                <c:pt idx="1142">
                  <c:v>1155</c:v>
                </c:pt>
                <c:pt idx="1143">
                  <c:v>500</c:v>
                </c:pt>
                <c:pt idx="1144">
                  <c:v>1103</c:v>
                </c:pt>
                <c:pt idx="1145">
                  <c:v>485</c:v>
                </c:pt>
                <c:pt idx="1146">
                  <c:v>1577</c:v>
                </c:pt>
                <c:pt idx="1147">
                  <c:v>742</c:v>
                </c:pt>
                <c:pt idx="1148">
                  <c:v>981</c:v>
                </c:pt>
                <c:pt idx="1149">
                  <c:v>485</c:v>
                </c:pt>
                <c:pt idx="1150">
                  <c:v>978</c:v>
                </c:pt>
                <c:pt idx="1151">
                  <c:v>753</c:v>
                </c:pt>
                <c:pt idx="1152">
                  <c:v>95</c:v>
                </c:pt>
                <c:pt idx="1153">
                  <c:v>746</c:v>
                </c:pt>
                <c:pt idx="1154">
                  <c:v>805</c:v>
                </c:pt>
                <c:pt idx="1155">
                  <c:v>742</c:v>
                </c:pt>
                <c:pt idx="1156">
                  <c:v>640</c:v>
                </c:pt>
                <c:pt idx="1157">
                  <c:v>506</c:v>
                </c:pt>
                <c:pt idx="1158">
                  <c:v>828</c:v>
                </c:pt>
                <c:pt idx="1159">
                  <c:v>1263</c:v>
                </c:pt>
                <c:pt idx="1160">
                  <c:v>791</c:v>
                </c:pt>
                <c:pt idx="1161">
                  <c:v>828</c:v>
                </c:pt>
                <c:pt idx="1162">
                  <c:v>746</c:v>
                </c:pt>
                <c:pt idx="1163">
                  <c:v>580</c:v>
                </c:pt>
                <c:pt idx="1164">
                  <c:v>601</c:v>
                </c:pt>
                <c:pt idx="1165">
                  <c:v>1083</c:v>
                </c:pt>
                <c:pt idx="1166">
                  <c:v>445</c:v>
                </c:pt>
                <c:pt idx="1167">
                  <c:v>95</c:v>
                </c:pt>
                <c:pt idx="1168">
                  <c:v>755</c:v>
                </c:pt>
                <c:pt idx="1169">
                  <c:v>714</c:v>
                </c:pt>
                <c:pt idx="1170">
                  <c:v>293</c:v>
                </c:pt>
                <c:pt idx="1171">
                  <c:v>763</c:v>
                </c:pt>
                <c:pt idx="1172">
                  <c:v>1496</c:v>
                </c:pt>
                <c:pt idx="1173">
                  <c:v>817</c:v>
                </c:pt>
                <c:pt idx="1174">
                  <c:v>372</c:v>
                </c:pt>
                <c:pt idx="1175">
                  <c:v>344</c:v>
                </c:pt>
                <c:pt idx="1176">
                  <c:v>1125</c:v>
                </c:pt>
                <c:pt idx="1177">
                  <c:v>978</c:v>
                </c:pt>
                <c:pt idx="1178">
                  <c:v>548</c:v>
                </c:pt>
                <c:pt idx="1179">
                  <c:v>723</c:v>
                </c:pt>
                <c:pt idx="1180">
                  <c:v>883</c:v>
                </c:pt>
                <c:pt idx="1181">
                  <c:v>534</c:v>
                </c:pt>
                <c:pt idx="1182">
                  <c:v>817</c:v>
                </c:pt>
                <c:pt idx="1183">
                  <c:v>706</c:v>
                </c:pt>
                <c:pt idx="1184">
                  <c:v>978</c:v>
                </c:pt>
                <c:pt idx="1185">
                  <c:v>746</c:v>
                </c:pt>
                <c:pt idx="1186">
                  <c:v>745</c:v>
                </c:pt>
                <c:pt idx="1187">
                  <c:v>817</c:v>
                </c:pt>
                <c:pt idx="1188">
                  <c:v>485</c:v>
                </c:pt>
                <c:pt idx="1189">
                  <c:v>828</c:v>
                </c:pt>
                <c:pt idx="1190">
                  <c:v>506</c:v>
                </c:pt>
                <c:pt idx="1191">
                  <c:v>799</c:v>
                </c:pt>
                <c:pt idx="1192">
                  <c:v>1057</c:v>
                </c:pt>
                <c:pt idx="1193">
                  <c:v>1496</c:v>
                </c:pt>
                <c:pt idx="1194">
                  <c:v>1057</c:v>
                </c:pt>
                <c:pt idx="1195">
                  <c:v>981</c:v>
                </c:pt>
                <c:pt idx="1196">
                  <c:v>328</c:v>
                </c:pt>
                <c:pt idx="1197">
                  <c:v>981</c:v>
                </c:pt>
                <c:pt idx="1198">
                  <c:v>1057</c:v>
                </c:pt>
                <c:pt idx="1199">
                  <c:v>1496</c:v>
                </c:pt>
                <c:pt idx="1200">
                  <c:v>293</c:v>
                </c:pt>
                <c:pt idx="1201">
                  <c:v>453</c:v>
                </c:pt>
                <c:pt idx="1202">
                  <c:v>1125</c:v>
                </c:pt>
                <c:pt idx="1203">
                  <c:v>138</c:v>
                </c:pt>
                <c:pt idx="1204">
                  <c:v>1397</c:v>
                </c:pt>
                <c:pt idx="1205">
                  <c:v>297</c:v>
                </c:pt>
                <c:pt idx="1206">
                  <c:v>1158</c:v>
                </c:pt>
                <c:pt idx="1207">
                  <c:v>580</c:v>
                </c:pt>
                <c:pt idx="1208">
                  <c:v>1496</c:v>
                </c:pt>
                <c:pt idx="1209">
                  <c:v>903</c:v>
                </c:pt>
                <c:pt idx="1210">
                  <c:v>434</c:v>
                </c:pt>
                <c:pt idx="1211">
                  <c:v>817</c:v>
                </c:pt>
                <c:pt idx="1212">
                  <c:v>298</c:v>
                </c:pt>
                <c:pt idx="1213">
                  <c:v>805</c:v>
                </c:pt>
                <c:pt idx="1214">
                  <c:v>372</c:v>
                </c:pt>
                <c:pt idx="1215">
                  <c:v>886</c:v>
                </c:pt>
                <c:pt idx="1216">
                  <c:v>1577</c:v>
                </c:pt>
                <c:pt idx="1217">
                  <c:v>723</c:v>
                </c:pt>
                <c:pt idx="1218">
                  <c:v>485</c:v>
                </c:pt>
                <c:pt idx="1219">
                  <c:v>723</c:v>
                </c:pt>
                <c:pt idx="1220">
                  <c:v>981</c:v>
                </c:pt>
                <c:pt idx="1221">
                  <c:v>722</c:v>
                </c:pt>
                <c:pt idx="1222">
                  <c:v>722</c:v>
                </c:pt>
                <c:pt idx="1223">
                  <c:v>1263</c:v>
                </c:pt>
                <c:pt idx="1224">
                  <c:v>742</c:v>
                </c:pt>
                <c:pt idx="1225">
                  <c:v>753</c:v>
                </c:pt>
                <c:pt idx="1226">
                  <c:v>508</c:v>
                </c:pt>
                <c:pt idx="1227">
                  <c:v>548</c:v>
                </c:pt>
                <c:pt idx="1228">
                  <c:v>1057</c:v>
                </c:pt>
                <c:pt idx="1229">
                  <c:v>978</c:v>
                </c:pt>
                <c:pt idx="1230">
                  <c:v>485</c:v>
                </c:pt>
                <c:pt idx="1231">
                  <c:v>1263</c:v>
                </c:pt>
                <c:pt idx="1232">
                  <c:v>534</c:v>
                </c:pt>
                <c:pt idx="1233">
                  <c:v>742</c:v>
                </c:pt>
                <c:pt idx="1234">
                  <c:v>1057</c:v>
                </c:pt>
                <c:pt idx="1235">
                  <c:v>1016</c:v>
                </c:pt>
                <c:pt idx="1236">
                  <c:v>886</c:v>
                </c:pt>
                <c:pt idx="1237">
                  <c:v>603</c:v>
                </c:pt>
                <c:pt idx="1238">
                  <c:v>1016</c:v>
                </c:pt>
                <c:pt idx="1239">
                  <c:v>755</c:v>
                </c:pt>
                <c:pt idx="1240">
                  <c:v>714</c:v>
                </c:pt>
                <c:pt idx="1241">
                  <c:v>344</c:v>
                </c:pt>
                <c:pt idx="1242">
                  <c:v>1158</c:v>
                </c:pt>
                <c:pt idx="1243">
                  <c:v>805</c:v>
                </c:pt>
                <c:pt idx="1244">
                  <c:v>1083</c:v>
                </c:pt>
                <c:pt idx="1245">
                  <c:v>539</c:v>
                </c:pt>
                <c:pt idx="1246">
                  <c:v>612</c:v>
                </c:pt>
                <c:pt idx="1247">
                  <c:v>755</c:v>
                </c:pt>
                <c:pt idx="1248">
                  <c:v>883</c:v>
                </c:pt>
                <c:pt idx="1249">
                  <c:v>1057</c:v>
                </c:pt>
                <c:pt idx="1250">
                  <c:v>601</c:v>
                </c:pt>
                <c:pt idx="1251">
                  <c:v>1057</c:v>
                </c:pt>
                <c:pt idx="1252">
                  <c:v>1397</c:v>
                </c:pt>
                <c:pt idx="1253">
                  <c:v>799</c:v>
                </c:pt>
                <c:pt idx="1254">
                  <c:v>1155</c:v>
                </c:pt>
                <c:pt idx="1255">
                  <c:v>753</c:v>
                </c:pt>
                <c:pt idx="1256">
                  <c:v>742</c:v>
                </c:pt>
                <c:pt idx="1257">
                  <c:v>603</c:v>
                </c:pt>
                <c:pt idx="1258">
                  <c:v>981</c:v>
                </c:pt>
                <c:pt idx="1259">
                  <c:v>500</c:v>
                </c:pt>
                <c:pt idx="1260">
                  <c:v>903</c:v>
                </c:pt>
                <c:pt idx="1261">
                  <c:v>453</c:v>
                </c:pt>
                <c:pt idx="1262">
                  <c:v>706</c:v>
                </c:pt>
                <c:pt idx="1263">
                  <c:v>978</c:v>
                </c:pt>
                <c:pt idx="1264">
                  <c:v>1263</c:v>
                </c:pt>
                <c:pt idx="1265">
                  <c:v>1496</c:v>
                </c:pt>
                <c:pt idx="1266">
                  <c:v>612</c:v>
                </c:pt>
                <c:pt idx="1267">
                  <c:v>1103</c:v>
                </c:pt>
                <c:pt idx="1268">
                  <c:v>903</c:v>
                </c:pt>
                <c:pt idx="1269">
                  <c:v>1577</c:v>
                </c:pt>
                <c:pt idx="1270">
                  <c:v>828</c:v>
                </c:pt>
                <c:pt idx="1271">
                  <c:v>1016</c:v>
                </c:pt>
                <c:pt idx="1272">
                  <c:v>235</c:v>
                </c:pt>
                <c:pt idx="1273">
                  <c:v>1158</c:v>
                </c:pt>
                <c:pt idx="1274">
                  <c:v>1397</c:v>
                </c:pt>
                <c:pt idx="1275">
                  <c:v>745</c:v>
                </c:pt>
                <c:pt idx="1276">
                  <c:v>1016</c:v>
                </c:pt>
                <c:pt idx="1277">
                  <c:v>886</c:v>
                </c:pt>
                <c:pt idx="1278">
                  <c:v>981</c:v>
                </c:pt>
                <c:pt idx="1279">
                  <c:v>404</c:v>
                </c:pt>
                <c:pt idx="1280">
                  <c:v>640</c:v>
                </c:pt>
                <c:pt idx="1281">
                  <c:v>500</c:v>
                </c:pt>
                <c:pt idx="1282">
                  <c:v>301</c:v>
                </c:pt>
                <c:pt idx="1283">
                  <c:v>612</c:v>
                </c:pt>
                <c:pt idx="1284">
                  <c:v>981</c:v>
                </c:pt>
                <c:pt idx="1285">
                  <c:v>603</c:v>
                </c:pt>
                <c:pt idx="1286">
                  <c:v>791</c:v>
                </c:pt>
                <c:pt idx="1287">
                  <c:v>745</c:v>
                </c:pt>
                <c:pt idx="1288">
                  <c:v>1155</c:v>
                </c:pt>
                <c:pt idx="1289">
                  <c:v>891</c:v>
                </c:pt>
                <c:pt idx="1290">
                  <c:v>981</c:v>
                </c:pt>
                <c:pt idx="1291">
                  <c:v>1158</c:v>
                </c:pt>
                <c:pt idx="1292">
                  <c:v>805</c:v>
                </c:pt>
                <c:pt idx="1293">
                  <c:v>500</c:v>
                </c:pt>
                <c:pt idx="1294">
                  <c:v>640</c:v>
                </c:pt>
                <c:pt idx="1295">
                  <c:v>883</c:v>
                </c:pt>
                <c:pt idx="1296">
                  <c:v>508</c:v>
                </c:pt>
                <c:pt idx="1297">
                  <c:v>1263</c:v>
                </c:pt>
                <c:pt idx="1298">
                  <c:v>1057</c:v>
                </c:pt>
                <c:pt idx="1299">
                  <c:v>328</c:v>
                </c:pt>
                <c:pt idx="1300">
                  <c:v>1577</c:v>
                </c:pt>
                <c:pt idx="1301">
                  <c:v>806</c:v>
                </c:pt>
                <c:pt idx="1302">
                  <c:v>548</c:v>
                </c:pt>
                <c:pt idx="1303">
                  <c:v>1103</c:v>
                </c:pt>
                <c:pt idx="1304">
                  <c:v>539</c:v>
                </c:pt>
                <c:pt idx="1305">
                  <c:v>601</c:v>
                </c:pt>
                <c:pt idx="1306">
                  <c:v>1496</c:v>
                </c:pt>
                <c:pt idx="1307">
                  <c:v>806</c:v>
                </c:pt>
                <c:pt idx="1308">
                  <c:v>891</c:v>
                </c:pt>
                <c:pt idx="1309">
                  <c:v>697</c:v>
                </c:pt>
                <c:pt idx="1310">
                  <c:v>1083</c:v>
                </c:pt>
                <c:pt idx="1311">
                  <c:v>714</c:v>
                </c:pt>
                <c:pt idx="1312">
                  <c:v>1397</c:v>
                </c:pt>
                <c:pt idx="1313">
                  <c:v>981</c:v>
                </c:pt>
                <c:pt idx="1314">
                  <c:v>445</c:v>
                </c:pt>
                <c:pt idx="1315">
                  <c:v>714</c:v>
                </c:pt>
                <c:pt idx="1316">
                  <c:v>580</c:v>
                </c:pt>
                <c:pt idx="1317">
                  <c:v>1103</c:v>
                </c:pt>
                <c:pt idx="1318">
                  <c:v>1263</c:v>
                </c:pt>
                <c:pt idx="1319">
                  <c:v>1263</c:v>
                </c:pt>
                <c:pt idx="1320">
                  <c:v>1496</c:v>
                </c:pt>
                <c:pt idx="1321">
                  <c:v>981</c:v>
                </c:pt>
                <c:pt idx="1322">
                  <c:v>404</c:v>
                </c:pt>
                <c:pt idx="1323">
                  <c:v>508</c:v>
                </c:pt>
                <c:pt idx="1324">
                  <c:v>1496</c:v>
                </c:pt>
                <c:pt idx="1325">
                  <c:v>753</c:v>
                </c:pt>
                <c:pt idx="1326">
                  <c:v>612</c:v>
                </c:pt>
                <c:pt idx="1327">
                  <c:v>235</c:v>
                </c:pt>
                <c:pt idx="1328">
                  <c:v>293</c:v>
                </c:pt>
                <c:pt idx="1329">
                  <c:v>828</c:v>
                </c:pt>
                <c:pt idx="1330">
                  <c:v>714</c:v>
                </c:pt>
                <c:pt idx="1331">
                  <c:v>508</c:v>
                </c:pt>
                <c:pt idx="1332">
                  <c:v>297</c:v>
                </c:pt>
                <c:pt idx="1333">
                  <c:v>1103</c:v>
                </c:pt>
                <c:pt idx="1334">
                  <c:v>485</c:v>
                </c:pt>
                <c:pt idx="1335">
                  <c:v>1263</c:v>
                </c:pt>
                <c:pt idx="1336">
                  <c:v>434</c:v>
                </c:pt>
                <c:pt idx="1337">
                  <c:v>714</c:v>
                </c:pt>
                <c:pt idx="1338">
                  <c:v>539</c:v>
                </c:pt>
                <c:pt idx="1339">
                  <c:v>805</c:v>
                </c:pt>
                <c:pt idx="1340">
                  <c:v>799</c:v>
                </c:pt>
                <c:pt idx="1341">
                  <c:v>714</c:v>
                </c:pt>
                <c:pt idx="1342">
                  <c:v>506</c:v>
                </c:pt>
                <c:pt idx="1343">
                  <c:v>1496</c:v>
                </c:pt>
                <c:pt idx="1344">
                  <c:v>1083</c:v>
                </c:pt>
                <c:pt idx="1345">
                  <c:v>740</c:v>
                </c:pt>
                <c:pt idx="1346">
                  <c:v>753</c:v>
                </c:pt>
                <c:pt idx="1347">
                  <c:v>500</c:v>
                </c:pt>
                <c:pt idx="1348">
                  <c:v>817</c:v>
                </c:pt>
                <c:pt idx="1349">
                  <c:v>297</c:v>
                </c:pt>
                <c:pt idx="1350">
                  <c:v>318</c:v>
                </c:pt>
                <c:pt idx="1351">
                  <c:v>365</c:v>
                </c:pt>
                <c:pt idx="1352">
                  <c:v>580</c:v>
                </c:pt>
                <c:pt idx="1353">
                  <c:v>318</c:v>
                </c:pt>
                <c:pt idx="1354">
                  <c:v>1155</c:v>
                </c:pt>
                <c:pt idx="1355">
                  <c:v>793</c:v>
                </c:pt>
                <c:pt idx="1356">
                  <c:v>485</c:v>
                </c:pt>
                <c:pt idx="1357">
                  <c:v>886</c:v>
                </c:pt>
                <c:pt idx="1358">
                  <c:v>1263</c:v>
                </c:pt>
                <c:pt idx="1359">
                  <c:v>1016</c:v>
                </c:pt>
                <c:pt idx="1360">
                  <c:v>348</c:v>
                </c:pt>
                <c:pt idx="1361">
                  <c:v>1125</c:v>
                </c:pt>
                <c:pt idx="1362">
                  <c:v>328</c:v>
                </c:pt>
                <c:pt idx="1363">
                  <c:v>793</c:v>
                </c:pt>
                <c:pt idx="1364">
                  <c:v>745</c:v>
                </c:pt>
                <c:pt idx="1365">
                  <c:v>1057</c:v>
                </c:pt>
                <c:pt idx="1366">
                  <c:v>763</c:v>
                </c:pt>
                <c:pt idx="1367">
                  <c:v>799</c:v>
                </c:pt>
                <c:pt idx="1368">
                  <c:v>697</c:v>
                </c:pt>
                <c:pt idx="1369">
                  <c:v>348</c:v>
                </c:pt>
                <c:pt idx="1370">
                  <c:v>1397</c:v>
                </c:pt>
                <c:pt idx="1371">
                  <c:v>1577</c:v>
                </c:pt>
                <c:pt idx="1372">
                  <c:v>1057</c:v>
                </c:pt>
                <c:pt idx="1373">
                  <c:v>981</c:v>
                </c:pt>
                <c:pt idx="1374">
                  <c:v>500</c:v>
                </c:pt>
                <c:pt idx="1375">
                  <c:v>603</c:v>
                </c:pt>
                <c:pt idx="1376">
                  <c:v>1083</c:v>
                </c:pt>
                <c:pt idx="1377">
                  <c:v>706</c:v>
                </c:pt>
                <c:pt idx="1378">
                  <c:v>1057</c:v>
                </c:pt>
                <c:pt idx="1379">
                  <c:v>746</c:v>
                </c:pt>
                <c:pt idx="1380">
                  <c:v>1496</c:v>
                </c:pt>
                <c:pt idx="1381">
                  <c:v>978</c:v>
                </c:pt>
                <c:pt idx="1382">
                  <c:v>1397</c:v>
                </c:pt>
                <c:pt idx="1383">
                  <c:v>1155</c:v>
                </c:pt>
                <c:pt idx="1384">
                  <c:v>1397</c:v>
                </c:pt>
                <c:pt idx="1385">
                  <c:v>239</c:v>
                </c:pt>
                <c:pt idx="1386">
                  <c:v>742</c:v>
                </c:pt>
                <c:pt idx="1387">
                  <c:v>184</c:v>
                </c:pt>
                <c:pt idx="1388">
                  <c:v>1397</c:v>
                </c:pt>
                <c:pt idx="1389">
                  <c:v>697</c:v>
                </c:pt>
                <c:pt idx="1390">
                  <c:v>508</c:v>
                </c:pt>
                <c:pt idx="1391">
                  <c:v>886</c:v>
                </c:pt>
                <c:pt idx="1392">
                  <c:v>697</c:v>
                </c:pt>
                <c:pt idx="1393">
                  <c:v>981</c:v>
                </c:pt>
                <c:pt idx="1394">
                  <c:v>1158</c:v>
                </c:pt>
                <c:pt idx="1395">
                  <c:v>1083</c:v>
                </c:pt>
                <c:pt idx="1396">
                  <c:v>817</c:v>
                </c:pt>
                <c:pt idx="1397">
                  <c:v>791</c:v>
                </c:pt>
                <c:pt idx="1398">
                  <c:v>755</c:v>
                </c:pt>
                <c:pt idx="1399">
                  <c:v>1263</c:v>
                </c:pt>
                <c:pt idx="1400">
                  <c:v>297</c:v>
                </c:pt>
                <c:pt idx="1401">
                  <c:v>1397</c:v>
                </c:pt>
                <c:pt idx="1402">
                  <c:v>1397</c:v>
                </c:pt>
                <c:pt idx="1403">
                  <c:v>623</c:v>
                </c:pt>
                <c:pt idx="1404">
                  <c:v>805</c:v>
                </c:pt>
                <c:pt idx="1405">
                  <c:v>793</c:v>
                </c:pt>
                <c:pt idx="1406">
                  <c:v>806</c:v>
                </c:pt>
                <c:pt idx="1407">
                  <c:v>742</c:v>
                </c:pt>
                <c:pt idx="1408">
                  <c:v>1155</c:v>
                </c:pt>
                <c:pt idx="1409">
                  <c:v>372</c:v>
                </c:pt>
                <c:pt idx="1410">
                  <c:v>612</c:v>
                </c:pt>
                <c:pt idx="1411">
                  <c:v>1155</c:v>
                </c:pt>
                <c:pt idx="1412">
                  <c:v>1057</c:v>
                </c:pt>
                <c:pt idx="1413">
                  <c:v>746</c:v>
                </c:pt>
                <c:pt idx="1414">
                  <c:v>723</c:v>
                </c:pt>
                <c:pt idx="1415">
                  <c:v>1155</c:v>
                </c:pt>
                <c:pt idx="1416">
                  <c:v>539</c:v>
                </c:pt>
                <c:pt idx="1417">
                  <c:v>883</c:v>
                </c:pt>
                <c:pt idx="1418">
                  <c:v>445</c:v>
                </c:pt>
                <c:pt idx="1419">
                  <c:v>799</c:v>
                </c:pt>
                <c:pt idx="1420">
                  <c:v>763</c:v>
                </c:pt>
                <c:pt idx="1421">
                  <c:v>1263</c:v>
                </c:pt>
                <c:pt idx="1422">
                  <c:v>746</c:v>
                </c:pt>
                <c:pt idx="1423">
                  <c:v>981</c:v>
                </c:pt>
                <c:pt idx="1424">
                  <c:v>1057</c:v>
                </c:pt>
                <c:pt idx="1425">
                  <c:v>755</c:v>
                </c:pt>
                <c:pt idx="1426">
                  <c:v>799</c:v>
                </c:pt>
                <c:pt idx="1427">
                  <c:v>981</c:v>
                </c:pt>
                <c:pt idx="1428">
                  <c:v>500</c:v>
                </c:pt>
                <c:pt idx="1429">
                  <c:v>404</c:v>
                </c:pt>
                <c:pt idx="1430">
                  <c:v>755</c:v>
                </c:pt>
                <c:pt idx="1431">
                  <c:v>1158</c:v>
                </c:pt>
                <c:pt idx="1432">
                  <c:v>978</c:v>
                </c:pt>
                <c:pt idx="1433">
                  <c:v>753</c:v>
                </c:pt>
                <c:pt idx="1434">
                  <c:v>601</c:v>
                </c:pt>
                <c:pt idx="1435">
                  <c:v>740</c:v>
                </c:pt>
                <c:pt idx="1436">
                  <c:v>714</c:v>
                </c:pt>
                <c:pt idx="1437">
                  <c:v>706</c:v>
                </c:pt>
                <c:pt idx="1438">
                  <c:v>1083</c:v>
                </c:pt>
                <c:pt idx="1439">
                  <c:v>806</c:v>
                </c:pt>
                <c:pt idx="1440">
                  <c:v>891</c:v>
                </c:pt>
                <c:pt idx="1441">
                  <c:v>1125</c:v>
                </c:pt>
                <c:pt idx="1442">
                  <c:v>1496</c:v>
                </c:pt>
                <c:pt idx="1443">
                  <c:v>706</c:v>
                </c:pt>
                <c:pt idx="1444">
                  <c:v>886</c:v>
                </c:pt>
                <c:pt idx="1445">
                  <c:v>755</c:v>
                </c:pt>
                <c:pt idx="1446">
                  <c:v>978</c:v>
                </c:pt>
                <c:pt idx="1447">
                  <c:v>746</c:v>
                </c:pt>
                <c:pt idx="1448">
                  <c:v>612</c:v>
                </c:pt>
                <c:pt idx="1449">
                  <c:v>886</c:v>
                </c:pt>
                <c:pt idx="1450">
                  <c:v>903</c:v>
                </c:pt>
                <c:pt idx="1451">
                  <c:v>1083</c:v>
                </c:pt>
                <c:pt idx="1452">
                  <c:v>723</c:v>
                </c:pt>
                <c:pt idx="1453">
                  <c:v>318</c:v>
                </c:pt>
                <c:pt idx="1454">
                  <c:v>1496</c:v>
                </c:pt>
                <c:pt idx="1455">
                  <c:v>742</c:v>
                </c:pt>
                <c:pt idx="1456">
                  <c:v>640</c:v>
                </c:pt>
                <c:pt idx="1457">
                  <c:v>520</c:v>
                </c:pt>
                <c:pt idx="1458">
                  <c:v>506</c:v>
                </c:pt>
                <c:pt idx="1459">
                  <c:v>623</c:v>
                </c:pt>
                <c:pt idx="1460">
                  <c:v>1057</c:v>
                </c:pt>
                <c:pt idx="1461">
                  <c:v>745</c:v>
                </c:pt>
                <c:pt idx="1462">
                  <c:v>297</c:v>
                </c:pt>
                <c:pt idx="1463">
                  <c:v>1103</c:v>
                </c:pt>
                <c:pt idx="1464">
                  <c:v>1263</c:v>
                </c:pt>
                <c:pt idx="1465">
                  <c:v>981</c:v>
                </c:pt>
                <c:pt idx="1466">
                  <c:v>500</c:v>
                </c:pt>
                <c:pt idx="1467">
                  <c:v>891</c:v>
                </c:pt>
                <c:pt idx="1468">
                  <c:v>318</c:v>
                </c:pt>
                <c:pt idx="1469">
                  <c:v>817</c:v>
                </c:pt>
                <c:pt idx="1470">
                  <c:v>723</c:v>
                </c:pt>
                <c:pt idx="1471">
                  <c:v>580</c:v>
                </c:pt>
                <c:pt idx="1472">
                  <c:v>1103</c:v>
                </c:pt>
                <c:pt idx="1473">
                  <c:v>1397</c:v>
                </c:pt>
                <c:pt idx="1474">
                  <c:v>806</c:v>
                </c:pt>
                <c:pt idx="1475">
                  <c:v>791</c:v>
                </c:pt>
                <c:pt idx="1476">
                  <c:v>1057</c:v>
                </c:pt>
                <c:pt idx="1477">
                  <c:v>548</c:v>
                </c:pt>
                <c:pt idx="1478">
                  <c:v>981</c:v>
                </c:pt>
                <c:pt idx="1479">
                  <c:v>580</c:v>
                </c:pt>
                <c:pt idx="1480">
                  <c:v>138</c:v>
                </c:pt>
                <c:pt idx="1481">
                  <c:v>603</c:v>
                </c:pt>
                <c:pt idx="1482">
                  <c:v>755</c:v>
                </c:pt>
                <c:pt idx="1483">
                  <c:v>623</c:v>
                </c:pt>
                <c:pt idx="1484">
                  <c:v>1083</c:v>
                </c:pt>
                <c:pt idx="1485">
                  <c:v>753</c:v>
                </c:pt>
                <c:pt idx="1486">
                  <c:v>623</c:v>
                </c:pt>
                <c:pt idx="1487">
                  <c:v>1103</c:v>
                </c:pt>
                <c:pt idx="1488">
                  <c:v>1083</c:v>
                </c:pt>
                <c:pt idx="1489">
                  <c:v>297</c:v>
                </c:pt>
                <c:pt idx="1490">
                  <c:v>981</c:v>
                </c:pt>
                <c:pt idx="1491">
                  <c:v>580</c:v>
                </c:pt>
                <c:pt idx="1492">
                  <c:v>1155</c:v>
                </c:pt>
                <c:pt idx="1493">
                  <c:v>1263</c:v>
                </c:pt>
                <c:pt idx="1494">
                  <c:v>883</c:v>
                </c:pt>
                <c:pt idx="1495">
                  <c:v>886</c:v>
                </c:pt>
                <c:pt idx="1496">
                  <c:v>1083</c:v>
                </c:pt>
                <c:pt idx="1497">
                  <c:v>817</c:v>
                </c:pt>
                <c:pt idx="1498">
                  <c:v>706</c:v>
                </c:pt>
                <c:pt idx="1499">
                  <c:v>434</c:v>
                </c:pt>
                <c:pt idx="1500">
                  <c:v>1496</c:v>
                </c:pt>
                <c:pt idx="1501">
                  <c:v>791</c:v>
                </c:pt>
                <c:pt idx="1502">
                  <c:v>981</c:v>
                </c:pt>
                <c:pt idx="1503">
                  <c:v>817</c:v>
                </c:pt>
                <c:pt idx="1504">
                  <c:v>753</c:v>
                </c:pt>
                <c:pt idx="1505">
                  <c:v>722</c:v>
                </c:pt>
                <c:pt idx="1506">
                  <c:v>1397</c:v>
                </c:pt>
                <c:pt idx="1507">
                  <c:v>434</c:v>
                </c:pt>
                <c:pt idx="1508">
                  <c:v>742</c:v>
                </c:pt>
                <c:pt idx="1509">
                  <c:v>793</c:v>
                </c:pt>
                <c:pt idx="1510">
                  <c:v>313</c:v>
                </c:pt>
                <c:pt idx="1511">
                  <c:v>623</c:v>
                </c:pt>
                <c:pt idx="1512">
                  <c:v>1057</c:v>
                </c:pt>
                <c:pt idx="1513">
                  <c:v>372</c:v>
                </c:pt>
                <c:pt idx="1514">
                  <c:v>891</c:v>
                </c:pt>
                <c:pt idx="1515">
                  <c:v>1577</c:v>
                </c:pt>
                <c:pt idx="1516">
                  <c:v>301</c:v>
                </c:pt>
                <c:pt idx="1517">
                  <c:v>793</c:v>
                </c:pt>
                <c:pt idx="1518">
                  <c:v>1577</c:v>
                </c:pt>
                <c:pt idx="1519">
                  <c:v>799</c:v>
                </c:pt>
                <c:pt idx="1520">
                  <c:v>723</c:v>
                </c:pt>
                <c:pt idx="1521">
                  <c:v>883</c:v>
                </c:pt>
                <c:pt idx="1522">
                  <c:v>623</c:v>
                </c:pt>
                <c:pt idx="1523">
                  <c:v>580</c:v>
                </c:pt>
                <c:pt idx="1524">
                  <c:v>891</c:v>
                </c:pt>
                <c:pt idx="1525">
                  <c:v>318</c:v>
                </c:pt>
                <c:pt idx="1526">
                  <c:v>601</c:v>
                </c:pt>
                <c:pt idx="1527">
                  <c:v>740</c:v>
                </c:pt>
                <c:pt idx="1528">
                  <c:v>763</c:v>
                </c:pt>
                <c:pt idx="1529">
                  <c:v>1397</c:v>
                </c:pt>
                <c:pt idx="1530">
                  <c:v>722</c:v>
                </c:pt>
                <c:pt idx="1531">
                  <c:v>746</c:v>
                </c:pt>
                <c:pt idx="1532">
                  <c:v>612</c:v>
                </c:pt>
                <c:pt idx="1533">
                  <c:v>1496</c:v>
                </c:pt>
                <c:pt idx="1534">
                  <c:v>791</c:v>
                </c:pt>
                <c:pt idx="1535">
                  <c:v>348</c:v>
                </c:pt>
                <c:pt idx="1536">
                  <c:v>883</c:v>
                </c:pt>
                <c:pt idx="1537">
                  <c:v>434</c:v>
                </c:pt>
                <c:pt idx="1538">
                  <c:v>1577</c:v>
                </c:pt>
                <c:pt idx="1539">
                  <c:v>740</c:v>
                </c:pt>
                <c:pt idx="1540">
                  <c:v>891</c:v>
                </c:pt>
                <c:pt idx="1541">
                  <c:v>1103</c:v>
                </c:pt>
                <c:pt idx="1542">
                  <c:v>485</c:v>
                </c:pt>
                <c:pt idx="1543">
                  <c:v>981</c:v>
                </c:pt>
                <c:pt idx="1544">
                  <c:v>828</c:v>
                </c:pt>
                <c:pt idx="1545">
                  <c:v>539</c:v>
                </c:pt>
                <c:pt idx="1546">
                  <c:v>805</c:v>
                </c:pt>
                <c:pt idx="1547">
                  <c:v>534</c:v>
                </c:pt>
                <c:pt idx="1548">
                  <c:v>806</c:v>
                </c:pt>
                <c:pt idx="1549">
                  <c:v>318</c:v>
                </c:pt>
                <c:pt idx="1550">
                  <c:v>793</c:v>
                </c:pt>
                <c:pt idx="1551">
                  <c:v>742</c:v>
                </c:pt>
                <c:pt idx="1552">
                  <c:v>1263</c:v>
                </c:pt>
                <c:pt idx="1553">
                  <c:v>1496</c:v>
                </c:pt>
                <c:pt idx="1554">
                  <c:v>791</c:v>
                </c:pt>
                <c:pt idx="1555">
                  <c:v>706</c:v>
                </c:pt>
                <c:pt idx="1556">
                  <c:v>580</c:v>
                </c:pt>
                <c:pt idx="1557">
                  <c:v>799</c:v>
                </c:pt>
                <c:pt idx="1558">
                  <c:v>817</c:v>
                </c:pt>
                <c:pt idx="1559">
                  <c:v>886</c:v>
                </c:pt>
                <c:pt idx="1560">
                  <c:v>348</c:v>
                </c:pt>
                <c:pt idx="1561">
                  <c:v>580</c:v>
                </c:pt>
                <c:pt idx="1562">
                  <c:v>883</c:v>
                </c:pt>
                <c:pt idx="1563">
                  <c:v>697</c:v>
                </c:pt>
                <c:pt idx="1564">
                  <c:v>534</c:v>
                </c:pt>
                <c:pt idx="1565">
                  <c:v>740</c:v>
                </c:pt>
                <c:pt idx="1566">
                  <c:v>453</c:v>
                </c:pt>
                <c:pt idx="1567">
                  <c:v>817</c:v>
                </c:pt>
                <c:pt idx="1568">
                  <c:v>297</c:v>
                </c:pt>
                <c:pt idx="1569">
                  <c:v>828</c:v>
                </c:pt>
                <c:pt idx="1570">
                  <c:v>723</c:v>
                </c:pt>
                <c:pt idx="1571">
                  <c:v>125</c:v>
                </c:pt>
                <c:pt idx="1572">
                  <c:v>508</c:v>
                </c:pt>
                <c:pt idx="1573">
                  <c:v>1577</c:v>
                </c:pt>
                <c:pt idx="1574">
                  <c:v>1057</c:v>
                </c:pt>
                <c:pt idx="1575">
                  <c:v>298</c:v>
                </c:pt>
                <c:pt idx="1576">
                  <c:v>95</c:v>
                </c:pt>
                <c:pt idx="1577">
                  <c:v>328</c:v>
                </c:pt>
                <c:pt idx="1578">
                  <c:v>753</c:v>
                </c:pt>
                <c:pt idx="1579">
                  <c:v>318</c:v>
                </c:pt>
                <c:pt idx="1580">
                  <c:v>755</c:v>
                </c:pt>
                <c:pt idx="1581">
                  <c:v>817</c:v>
                </c:pt>
                <c:pt idx="1582">
                  <c:v>1057</c:v>
                </c:pt>
                <c:pt idx="1583">
                  <c:v>318</c:v>
                </c:pt>
                <c:pt idx="1584">
                  <c:v>434</c:v>
                </c:pt>
                <c:pt idx="1585">
                  <c:v>1496</c:v>
                </c:pt>
                <c:pt idx="1586">
                  <c:v>1057</c:v>
                </c:pt>
                <c:pt idx="1587">
                  <c:v>978</c:v>
                </c:pt>
                <c:pt idx="1588">
                  <c:v>1083</c:v>
                </c:pt>
                <c:pt idx="1589">
                  <c:v>539</c:v>
                </c:pt>
                <c:pt idx="1590">
                  <c:v>742</c:v>
                </c:pt>
                <c:pt idx="1591">
                  <c:v>891</c:v>
                </c:pt>
                <c:pt idx="1592">
                  <c:v>1158</c:v>
                </c:pt>
                <c:pt idx="1593">
                  <c:v>1397</c:v>
                </c:pt>
                <c:pt idx="1594">
                  <c:v>1263</c:v>
                </c:pt>
                <c:pt idx="1595">
                  <c:v>745</c:v>
                </c:pt>
                <c:pt idx="1596">
                  <c:v>1057</c:v>
                </c:pt>
                <c:pt idx="1597">
                  <c:v>697</c:v>
                </c:pt>
                <c:pt idx="1598">
                  <c:v>328</c:v>
                </c:pt>
                <c:pt idx="1599">
                  <c:v>753</c:v>
                </c:pt>
                <c:pt idx="1600">
                  <c:v>746</c:v>
                </c:pt>
                <c:pt idx="1601">
                  <c:v>763</c:v>
                </c:pt>
                <c:pt idx="1602">
                  <c:v>365</c:v>
                </c:pt>
                <c:pt idx="1603">
                  <c:v>817</c:v>
                </c:pt>
                <c:pt idx="1604">
                  <c:v>1125</c:v>
                </c:pt>
                <c:pt idx="1605">
                  <c:v>755</c:v>
                </c:pt>
                <c:pt idx="1606">
                  <c:v>740</c:v>
                </c:pt>
                <c:pt idx="1607">
                  <c:v>886</c:v>
                </c:pt>
                <c:pt idx="1608">
                  <c:v>981</c:v>
                </c:pt>
                <c:pt idx="1609">
                  <c:v>978</c:v>
                </c:pt>
                <c:pt idx="1610">
                  <c:v>539</c:v>
                </c:pt>
                <c:pt idx="1611">
                  <c:v>1016</c:v>
                </c:pt>
                <c:pt idx="1612">
                  <c:v>755</c:v>
                </c:pt>
                <c:pt idx="1613">
                  <c:v>1083</c:v>
                </c:pt>
                <c:pt idx="1614">
                  <c:v>706</c:v>
                </c:pt>
                <c:pt idx="1615">
                  <c:v>500</c:v>
                </c:pt>
                <c:pt idx="1616">
                  <c:v>828</c:v>
                </c:pt>
                <c:pt idx="1617">
                  <c:v>534</c:v>
                </c:pt>
                <c:pt idx="1618">
                  <c:v>883</c:v>
                </c:pt>
                <c:pt idx="1619">
                  <c:v>184</c:v>
                </c:pt>
                <c:pt idx="1620">
                  <c:v>623</c:v>
                </c:pt>
                <c:pt idx="1621">
                  <c:v>793</c:v>
                </c:pt>
                <c:pt idx="1622">
                  <c:v>1057</c:v>
                </c:pt>
                <c:pt idx="1623">
                  <c:v>1125</c:v>
                </c:pt>
                <c:pt idx="1624">
                  <c:v>612</c:v>
                </c:pt>
                <c:pt idx="1625">
                  <c:v>722</c:v>
                </c:pt>
                <c:pt idx="1626">
                  <c:v>753</c:v>
                </c:pt>
                <c:pt idx="1627">
                  <c:v>883</c:v>
                </c:pt>
                <c:pt idx="1628">
                  <c:v>520</c:v>
                </c:pt>
                <c:pt idx="1629">
                  <c:v>828</c:v>
                </c:pt>
                <c:pt idx="1630">
                  <c:v>706</c:v>
                </c:pt>
                <c:pt idx="1631">
                  <c:v>580</c:v>
                </c:pt>
                <c:pt idx="1632">
                  <c:v>799</c:v>
                </c:pt>
                <c:pt idx="1633">
                  <c:v>883</c:v>
                </c:pt>
                <c:pt idx="1634">
                  <c:v>886</c:v>
                </c:pt>
                <c:pt idx="1635">
                  <c:v>301</c:v>
                </c:pt>
                <c:pt idx="1636">
                  <c:v>1158</c:v>
                </c:pt>
                <c:pt idx="1637">
                  <c:v>978</c:v>
                </c:pt>
                <c:pt idx="1638">
                  <c:v>903</c:v>
                </c:pt>
                <c:pt idx="1639">
                  <c:v>1083</c:v>
                </c:pt>
                <c:pt idx="1640">
                  <c:v>740</c:v>
                </c:pt>
                <c:pt idx="1641">
                  <c:v>745</c:v>
                </c:pt>
                <c:pt idx="1642">
                  <c:v>1016</c:v>
                </c:pt>
                <c:pt idx="1643">
                  <c:v>640</c:v>
                </c:pt>
                <c:pt idx="1644">
                  <c:v>742</c:v>
                </c:pt>
                <c:pt idx="1645">
                  <c:v>723</c:v>
                </c:pt>
                <c:pt idx="1646">
                  <c:v>485</c:v>
                </c:pt>
                <c:pt idx="1647">
                  <c:v>520</c:v>
                </c:pt>
                <c:pt idx="1648">
                  <c:v>548</c:v>
                </c:pt>
                <c:pt idx="1649">
                  <c:v>740</c:v>
                </c:pt>
                <c:pt idx="1650">
                  <c:v>1158</c:v>
                </c:pt>
                <c:pt idx="1651">
                  <c:v>539</c:v>
                </c:pt>
                <c:pt idx="1652">
                  <c:v>313</c:v>
                </c:pt>
                <c:pt idx="1653">
                  <c:v>1103</c:v>
                </c:pt>
                <c:pt idx="1654">
                  <c:v>745</c:v>
                </c:pt>
                <c:pt idx="1655">
                  <c:v>981</c:v>
                </c:pt>
                <c:pt idx="1656">
                  <c:v>580</c:v>
                </c:pt>
                <c:pt idx="1657">
                  <c:v>603</c:v>
                </c:pt>
                <c:pt idx="1658">
                  <c:v>817</c:v>
                </c:pt>
                <c:pt idx="1659">
                  <c:v>293</c:v>
                </c:pt>
                <c:pt idx="1660">
                  <c:v>697</c:v>
                </c:pt>
                <c:pt idx="1661">
                  <c:v>520</c:v>
                </c:pt>
                <c:pt idx="1662">
                  <c:v>755</c:v>
                </c:pt>
                <c:pt idx="1663">
                  <c:v>1125</c:v>
                </c:pt>
                <c:pt idx="1664">
                  <c:v>1016</c:v>
                </c:pt>
                <c:pt idx="1665">
                  <c:v>1263</c:v>
                </c:pt>
                <c:pt idx="1666">
                  <c:v>745</c:v>
                </c:pt>
                <c:pt idx="1667">
                  <c:v>1057</c:v>
                </c:pt>
                <c:pt idx="1668">
                  <c:v>1125</c:v>
                </c:pt>
                <c:pt idx="1669">
                  <c:v>817</c:v>
                </c:pt>
                <c:pt idx="1670">
                  <c:v>791</c:v>
                </c:pt>
                <c:pt idx="1671">
                  <c:v>742</c:v>
                </c:pt>
                <c:pt idx="1672">
                  <c:v>1397</c:v>
                </c:pt>
                <c:pt idx="1673">
                  <c:v>791</c:v>
                </c:pt>
                <c:pt idx="1674">
                  <c:v>318</c:v>
                </c:pt>
                <c:pt idx="1675">
                  <c:v>1057</c:v>
                </c:pt>
                <c:pt idx="1676">
                  <c:v>799</c:v>
                </c:pt>
                <c:pt idx="1677">
                  <c:v>706</c:v>
                </c:pt>
                <c:pt idx="1678">
                  <c:v>623</c:v>
                </c:pt>
                <c:pt idx="1679">
                  <c:v>978</c:v>
                </c:pt>
                <c:pt idx="1680">
                  <c:v>506</c:v>
                </c:pt>
                <c:pt idx="1681">
                  <c:v>981</c:v>
                </c:pt>
                <c:pt idx="1682">
                  <c:v>612</c:v>
                </c:pt>
                <c:pt idx="1683">
                  <c:v>1496</c:v>
                </c:pt>
                <c:pt idx="1684">
                  <c:v>372</c:v>
                </c:pt>
                <c:pt idx="1685">
                  <c:v>1125</c:v>
                </c:pt>
                <c:pt idx="1686">
                  <c:v>746</c:v>
                </c:pt>
                <c:pt idx="1687">
                  <c:v>612</c:v>
                </c:pt>
                <c:pt idx="1688">
                  <c:v>805</c:v>
                </c:pt>
                <c:pt idx="1689">
                  <c:v>891</c:v>
                </c:pt>
                <c:pt idx="1690">
                  <c:v>714</c:v>
                </c:pt>
                <c:pt idx="1691">
                  <c:v>1155</c:v>
                </c:pt>
                <c:pt idx="1692">
                  <c:v>1125</c:v>
                </c:pt>
                <c:pt idx="1693">
                  <c:v>793</c:v>
                </c:pt>
                <c:pt idx="1694">
                  <c:v>1103</c:v>
                </c:pt>
                <c:pt idx="1695">
                  <c:v>1577</c:v>
                </c:pt>
                <c:pt idx="1696">
                  <c:v>508</c:v>
                </c:pt>
                <c:pt idx="1697">
                  <c:v>1263</c:v>
                </c:pt>
                <c:pt idx="1698">
                  <c:v>746</c:v>
                </c:pt>
                <c:pt idx="1699">
                  <c:v>612</c:v>
                </c:pt>
                <c:pt idx="1700">
                  <c:v>891</c:v>
                </c:pt>
                <c:pt idx="1701">
                  <c:v>793</c:v>
                </c:pt>
                <c:pt idx="1702">
                  <c:v>817</c:v>
                </c:pt>
                <c:pt idx="1703">
                  <c:v>981</c:v>
                </c:pt>
                <c:pt idx="1704">
                  <c:v>1057</c:v>
                </c:pt>
                <c:pt idx="1705">
                  <c:v>903</c:v>
                </c:pt>
                <c:pt idx="1706">
                  <c:v>1083</c:v>
                </c:pt>
                <c:pt idx="1707">
                  <c:v>891</c:v>
                </c:pt>
                <c:pt idx="1708">
                  <c:v>745</c:v>
                </c:pt>
                <c:pt idx="1709">
                  <c:v>799</c:v>
                </c:pt>
                <c:pt idx="1710">
                  <c:v>534</c:v>
                </c:pt>
                <c:pt idx="1711">
                  <c:v>1083</c:v>
                </c:pt>
                <c:pt idx="1712">
                  <c:v>828</c:v>
                </c:pt>
                <c:pt idx="1713">
                  <c:v>603</c:v>
                </c:pt>
                <c:pt idx="1714">
                  <c:v>1155</c:v>
                </c:pt>
                <c:pt idx="1715">
                  <c:v>763</c:v>
                </c:pt>
                <c:pt idx="1716">
                  <c:v>500</c:v>
                </c:pt>
                <c:pt idx="1717">
                  <c:v>763</c:v>
                </c:pt>
                <c:pt idx="1718">
                  <c:v>1158</c:v>
                </c:pt>
                <c:pt idx="1719">
                  <c:v>981</c:v>
                </c:pt>
                <c:pt idx="1720">
                  <c:v>723</c:v>
                </c:pt>
                <c:pt idx="1721">
                  <c:v>520</c:v>
                </c:pt>
                <c:pt idx="1722">
                  <c:v>603</c:v>
                </c:pt>
                <c:pt idx="1723">
                  <c:v>828</c:v>
                </c:pt>
                <c:pt idx="1724">
                  <c:v>978</c:v>
                </c:pt>
                <c:pt idx="1725">
                  <c:v>184</c:v>
                </c:pt>
                <c:pt idx="1726">
                  <c:v>706</c:v>
                </c:pt>
                <c:pt idx="1727">
                  <c:v>746</c:v>
                </c:pt>
                <c:pt idx="1728">
                  <c:v>453</c:v>
                </c:pt>
                <c:pt idx="1729">
                  <c:v>755</c:v>
                </c:pt>
                <c:pt idx="1730">
                  <c:v>534</c:v>
                </c:pt>
                <c:pt idx="1731">
                  <c:v>1057</c:v>
                </c:pt>
                <c:pt idx="1732">
                  <c:v>978</c:v>
                </c:pt>
                <c:pt idx="1733">
                  <c:v>755</c:v>
                </c:pt>
                <c:pt idx="1734">
                  <c:v>755</c:v>
                </c:pt>
                <c:pt idx="1735">
                  <c:v>1158</c:v>
                </c:pt>
                <c:pt idx="1736">
                  <c:v>297</c:v>
                </c:pt>
                <c:pt idx="1737">
                  <c:v>434</c:v>
                </c:pt>
                <c:pt idx="1738">
                  <c:v>612</c:v>
                </c:pt>
                <c:pt idx="1739">
                  <c:v>1577</c:v>
                </c:pt>
                <c:pt idx="1740">
                  <c:v>828</c:v>
                </c:pt>
                <c:pt idx="1741">
                  <c:v>1577</c:v>
                </c:pt>
                <c:pt idx="1742">
                  <c:v>1158</c:v>
                </c:pt>
                <c:pt idx="1743">
                  <c:v>318</c:v>
                </c:pt>
                <c:pt idx="1744">
                  <c:v>1103</c:v>
                </c:pt>
                <c:pt idx="1745">
                  <c:v>235</c:v>
                </c:pt>
                <c:pt idx="1746">
                  <c:v>883</c:v>
                </c:pt>
                <c:pt idx="1747">
                  <c:v>445</c:v>
                </c:pt>
                <c:pt idx="1748">
                  <c:v>978</c:v>
                </c:pt>
                <c:pt idx="1749">
                  <c:v>1125</c:v>
                </c:pt>
                <c:pt idx="1750">
                  <c:v>697</c:v>
                </c:pt>
                <c:pt idx="1751">
                  <c:v>580</c:v>
                </c:pt>
                <c:pt idx="1752">
                  <c:v>184</c:v>
                </c:pt>
                <c:pt idx="1753">
                  <c:v>742</c:v>
                </c:pt>
                <c:pt idx="1754">
                  <c:v>640</c:v>
                </c:pt>
                <c:pt idx="1755">
                  <c:v>1155</c:v>
                </c:pt>
                <c:pt idx="1756">
                  <c:v>805</c:v>
                </c:pt>
                <c:pt idx="1757">
                  <c:v>500</c:v>
                </c:pt>
                <c:pt idx="1758">
                  <c:v>706</c:v>
                </c:pt>
                <c:pt idx="1759">
                  <c:v>891</c:v>
                </c:pt>
                <c:pt idx="1760">
                  <c:v>723</c:v>
                </c:pt>
                <c:pt idx="1761">
                  <c:v>806</c:v>
                </c:pt>
                <c:pt idx="1762">
                  <c:v>313</c:v>
                </c:pt>
                <c:pt idx="1763">
                  <c:v>500</c:v>
                </c:pt>
                <c:pt idx="1764">
                  <c:v>981</c:v>
                </c:pt>
                <c:pt idx="1765">
                  <c:v>485</c:v>
                </c:pt>
                <c:pt idx="1766">
                  <c:v>981</c:v>
                </c:pt>
                <c:pt idx="1767">
                  <c:v>1016</c:v>
                </c:pt>
                <c:pt idx="1768">
                  <c:v>1155</c:v>
                </c:pt>
                <c:pt idx="1769">
                  <c:v>791</c:v>
                </c:pt>
                <c:pt idx="1770">
                  <c:v>1016</c:v>
                </c:pt>
                <c:pt idx="1771">
                  <c:v>365</c:v>
                </c:pt>
                <c:pt idx="1772">
                  <c:v>903</c:v>
                </c:pt>
                <c:pt idx="1773">
                  <c:v>534</c:v>
                </c:pt>
                <c:pt idx="1774">
                  <c:v>891</c:v>
                </c:pt>
                <c:pt idx="1775">
                  <c:v>434</c:v>
                </c:pt>
                <c:pt idx="1776">
                  <c:v>1158</c:v>
                </c:pt>
                <c:pt idx="1777">
                  <c:v>1083</c:v>
                </c:pt>
                <c:pt idx="1778">
                  <c:v>806</c:v>
                </c:pt>
                <c:pt idx="1779">
                  <c:v>1155</c:v>
                </c:pt>
                <c:pt idx="1780">
                  <c:v>722</c:v>
                </c:pt>
                <c:pt idx="1781">
                  <c:v>603</c:v>
                </c:pt>
                <c:pt idx="1782">
                  <c:v>301</c:v>
                </c:pt>
                <c:pt idx="1783">
                  <c:v>828</c:v>
                </c:pt>
                <c:pt idx="1784">
                  <c:v>539</c:v>
                </c:pt>
                <c:pt idx="1785">
                  <c:v>580</c:v>
                </c:pt>
                <c:pt idx="1786">
                  <c:v>805</c:v>
                </c:pt>
                <c:pt idx="1787">
                  <c:v>640</c:v>
                </c:pt>
                <c:pt idx="1788">
                  <c:v>506</c:v>
                </c:pt>
                <c:pt idx="1789">
                  <c:v>891</c:v>
                </c:pt>
                <c:pt idx="1790">
                  <c:v>580</c:v>
                </c:pt>
                <c:pt idx="1791">
                  <c:v>1577</c:v>
                </c:pt>
                <c:pt idx="1792">
                  <c:v>1057</c:v>
                </c:pt>
                <c:pt idx="1793">
                  <c:v>1057</c:v>
                </c:pt>
                <c:pt idx="1794">
                  <c:v>184</c:v>
                </c:pt>
                <c:pt idx="1795">
                  <c:v>763</c:v>
                </c:pt>
                <c:pt idx="1796">
                  <c:v>891</c:v>
                </c:pt>
                <c:pt idx="1797">
                  <c:v>1397</c:v>
                </c:pt>
                <c:pt idx="1798">
                  <c:v>1083</c:v>
                </c:pt>
                <c:pt idx="1799">
                  <c:v>799</c:v>
                </c:pt>
                <c:pt idx="1800">
                  <c:v>806</c:v>
                </c:pt>
                <c:pt idx="1801">
                  <c:v>520</c:v>
                </c:pt>
                <c:pt idx="1802">
                  <c:v>891</c:v>
                </c:pt>
                <c:pt idx="1803">
                  <c:v>348</c:v>
                </c:pt>
                <c:pt idx="1804">
                  <c:v>548</c:v>
                </c:pt>
                <c:pt idx="1805">
                  <c:v>706</c:v>
                </c:pt>
                <c:pt idx="1806">
                  <c:v>601</c:v>
                </c:pt>
                <c:pt idx="1807">
                  <c:v>1263</c:v>
                </c:pt>
                <c:pt idx="1808">
                  <c:v>891</c:v>
                </c:pt>
                <c:pt idx="1809">
                  <c:v>1397</c:v>
                </c:pt>
                <c:pt idx="1810">
                  <c:v>742</c:v>
                </c:pt>
                <c:pt idx="1811">
                  <c:v>1125</c:v>
                </c:pt>
                <c:pt idx="1812">
                  <c:v>791</c:v>
                </c:pt>
                <c:pt idx="1813">
                  <c:v>1496</c:v>
                </c:pt>
                <c:pt idx="1814">
                  <c:v>235</c:v>
                </c:pt>
                <c:pt idx="1815">
                  <c:v>886</c:v>
                </c:pt>
                <c:pt idx="1816">
                  <c:v>903</c:v>
                </c:pt>
                <c:pt idx="1817">
                  <c:v>301</c:v>
                </c:pt>
                <c:pt idx="1818">
                  <c:v>742</c:v>
                </c:pt>
                <c:pt idx="1819">
                  <c:v>978</c:v>
                </c:pt>
                <c:pt idx="1820">
                  <c:v>1083</c:v>
                </c:pt>
                <c:pt idx="1821">
                  <c:v>453</c:v>
                </c:pt>
                <c:pt idx="1822">
                  <c:v>755</c:v>
                </c:pt>
                <c:pt idx="1823">
                  <c:v>981</c:v>
                </c:pt>
                <c:pt idx="1824">
                  <c:v>1155</c:v>
                </c:pt>
                <c:pt idx="1825">
                  <c:v>301</c:v>
                </c:pt>
                <c:pt idx="1826">
                  <c:v>640</c:v>
                </c:pt>
                <c:pt idx="1827">
                  <c:v>313</c:v>
                </c:pt>
                <c:pt idx="1828">
                  <c:v>1397</c:v>
                </c:pt>
                <c:pt idx="1829">
                  <c:v>1158</c:v>
                </c:pt>
                <c:pt idx="1830">
                  <c:v>1397</c:v>
                </c:pt>
                <c:pt idx="1831">
                  <c:v>508</c:v>
                </c:pt>
                <c:pt idx="1832">
                  <c:v>1577</c:v>
                </c:pt>
                <c:pt idx="1833">
                  <c:v>1155</c:v>
                </c:pt>
                <c:pt idx="1834">
                  <c:v>1016</c:v>
                </c:pt>
                <c:pt idx="1835">
                  <c:v>485</c:v>
                </c:pt>
                <c:pt idx="1836">
                  <c:v>886</c:v>
                </c:pt>
                <c:pt idx="1837">
                  <c:v>612</c:v>
                </c:pt>
                <c:pt idx="1838">
                  <c:v>883</c:v>
                </c:pt>
                <c:pt idx="1839">
                  <c:v>740</c:v>
                </c:pt>
                <c:pt idx="1840">
                  <c:v>298</c:v>
                </c:pt>
                <c:pt idx="1841">
                  <c:v>763</c:v>
                </c:pt>
                <c:pt idx="1842">
                  <c:v>806</c:v>
                </c:pt>
                <c:pt idx="1843">
                  <c:v>1155</c:v>
                </c:pt>
                <c:pt idx="1844">
                  <c:v>1125</c:v>
                </c:pt>
                <c:pt idx="1845">
                  <c:v>981</c:v>
                </c:pt>
                <c:pt idx="1846">
                  <c:v>500</c:v>
                </c:pt>
                <c:pt idx="1847">
                  <c:v>981</c:v>
                </c:pt>
                <c:pt idx="1848">
                  <c:v>763</c:v>
                </c:pt>
                <c:pt idx="1849">
                  <c:v>891</c:v>
                </c:pt>
                <c:pt idx="1850">
                  <c:v>722</c:v>
                </c:pt>
                <c:pt idx="1851">
                  <c:v>714</c:v>
                </c:pt>
                <c:pt idx="1852">
                  <c:v>981</c:v>
                </c:pt>
                <c:pt idx="1853">
                  <c:v>1577</c:v>
                </c:pt>
                <c:pt idx="1854">
                  <c:v>539</c:v>
                </c:pt>
                <c:pt idx="1855">
                  <c:v>623</c:v>
                </c:pt>
                <c:pt idx="1856">
                  <c:v>714</c:v>
                </c:pt>
                <c:pt idx="1857">
                  <c:v>886</c:v>
                </c:pt>
                <c:pt idx="1858">
                  <c:v>125</c:v>
                </c:pt>
                <c:pt idx="1859">
                  <c:v>1263</c:v>
                </c:pt>
                <c:pt idx="1860">
                  <c:v>1083</c:v>
                </c:pt>
                <c:pt idx="1861">
                  <c:v>723</c:v>
                </c:pt>
                <c:pt idx="1862">
                  <c:v>520</c:v>
                </c:pt>
                <c:pt idx="1863">
                  <c:v>344</c:v>
                </c:pt>
                <c:pt idx="1864">
                  <c:v>1125</c:v>
                </c:pt>
                <c:pt idx="1865">
                  <c:v>740</c:v>
                </c:pt>
                <c:pt idx="1866">
                  <c:v>548</c:v>
                </c:pt>
                <c:pt idx="1867">
                  <c:v>500</c:v>
                </c:pt>
                <c:pt idx="1868">
                  <c:v>746</c:v>
                </c:pt>
                <c:pt idx="1869">
                  <c:v>978</c:v>
                </c:pt>
                <c:pt idx="1870">
                  <c:v>755</c:v>
                </c:pt>
                <c:pt idx="1871">
                  <c:v>753</c:v>
                </c:pt>
                <c:pt idx="1872">
                  <c:v>981</c:v>
                </c:pt>
                <c:pt idx="1873">
                  <c:v>1155</c:v>
                </c:pt>
                <c:pt idx="1874">
                  <c:v>445</c:v>
                </c:pt>
                <c:pt idx="1875">
                  <c:v>372</c:v>
                </c:pt>
                <c:pt idx="1876">
                  <c:v>1155</c:v>
                </c:pt>
                <c:pt idx="1877">
                  <c:v>640</c:v>
                </c:pt>
                <c:pt idx="1878">
                  <c:v>793</c:v>
                </c:pt>
                <c:pt idx="1879">
                  <c:v>485</c:v>
                </c:pt>
                <c:pt idx="1880">
                  <c:v>886</c:v>
                </c:pt>
                <c:pt idx="1881">
                  <c:v>445</c:v>
                </c:pt>
                <c:pt idx="1882">
                  <c:v>372</c:v>
                </c:pt>
                <c:pt idx="1883">
                  <c:v>1016</c:v>
                </c:pt>
                <c:pt idx="1884">
                  <c:v>1103</c:v>
                </c:pt>
                <c:pt idx="1885">
                  <c:v>601</c:v>
                </c:pt>
                <c:pt idx="1886">
                  <c:v>763</c:v>
                </c:pt>
                <c:pt idx="1887">
                  <c:v>344</c:v>
                </c:pt>
                <c:pt idx="1888">
                  <c:v>1125</c:v>
                </c:pt>
                <c:pt idx="1889">
                  <c:v>365</c:v>
                </c:pt>
                <c:pt idx="1890">
                  <c:v>1397</c:v>
                </c:pt>
                <c:pt idx="1891">
                  <c:v>445</c:v>
                </c:pt>
                <c:pt idx="1892">
                  <c:v>1155</c:v>
                </c:pt>
                <c:pt idx="1893">
                  <c:v>623</c:v>
                </c:pt>
                <c:pt idx="1894">
                  <c:v>763</c:v>
                </c:pt>
                <c:pt idx="1895">
                  <c:v>580</c:v>
                </c:pt>
                <c:pt idx="1896">
                  <c:v>891</c:v>
                </c:pt>
                <c:pt idx="1897">
                  <c:v>434</c:v>
                </c:pt>
                <c:pt idx="1898">
                  <c:v>1158</c:v>
                </c:pt>
                <c:pt idx="1899">
                  <c:v>1125</c:v>
                </c:pt>
                <c:pt idx="1900">
                  <c:v>805</c:v>
                </c:pt>
                <c:pt idx="1901">
                  <c:v>1158</c:v>
                </c:pt>
                <c:pt idx="1902">
                  <c:v>539</c:v>
                </c:pt>
                <c:pt idx="1903">
                  <c:v>297</c:v>
                </c:pt>
                <c:pt idx="1904">
                  <c:v>706</c:v>
                </c:pt>
                <c:pt idx="1905">
                  <c:v>313</c:v>
                </c:pt>
                <c:pt idx="1906">
                  <c:v>981</c:v>
                </c:pt>
                <c:pt idx="1907">
                  <c:v>791</c:v>
                </c:pt>
                <c:pt idx="1908">
                  <c:v>763</c:v>
                </c:pt>
                <c:pt idx="1909">
                  <c:v>580</c:v>
                </c:pt>
                <c:pt idx="1910">
                  <c:v>806</c:v>
                </c:pt>
                <c:pt idx="1911">
                  <c:v>763</c:v>
                </c:pt>
                <c:pt idx="1912">
                  <c:v>1083</c:v>
                </c:pt>
                <c:pt idx="1913">
                  <c:v>301</c:v>
                </c:pt>
                <c:pt idx="1914">
                  <c:v>706</c:v>
                </c:pt>
                <c:pt idx="1915">
                  <c:v>981</c:v>
                </c:pt>
                <c:pt idx="1916">
                  <c:v>1016</c:v>
                </c:pt>
                <c:pt idx="1917">
                  <c:v>506</c:v>
                </c:pt>
                <c:pt idx="1918">
                  <c:v>903</c:v>
                </c:pt>
                <c:pt idx="1919">
                  <c:v>603</c:v>
                </c:pt>
                <c:pt idx="1920">
                  <c:v>1057</c:v>
                </c:pt>
                <c:pt idx="1921">
                  <c:v>817</c:v>
                </c:pt>
                <c:pt idx="1922">
                  <c:v>981</c:v>
                </c:pt>
                <c:pt idx="1923">
                  <c:v>806</c:v>
                </c:pt>
                <c:pt idx="1924">
                  <c:v>746</c:v>
                </c:pt>
                <c:pt idx="1925">
                  <c:v>981</c:v>
                </c:pt>
                <c:pt idx="1926">
                  <c:v>1496</c:v>
                </c:pt>
                <c:pt idx="1927">
                  <c:v>886</c:v>
                </c:pt>
                <c:pt idx="1928">
                  <c:v>1577</c:v>
                </c:pt>
                <c:pt idx="1929">
                  <c:v>697</c:v>
                </c:pt>
                <c:pt idx="1930">
                  <c:v>297</c:v>
                </c:pt>
                <c:pt idx="1931">
                  <c:v>548</c:v>
                </c:pt>
                <c:pt idx="1932">
                  <c:v>500</c:v>
                </c:pt>
                <c:pt idx="1933">
                  <c:v>1125</c:v>
                </c:pt>
                <c:pt idx="1934">
                  <c:v>603</c:v>
                </c:pt>
                <c:pt idx="1935">
                  <c:v>297</c:v>
                </c:pt>
                <c:pt idx="1936">
                  <c:v>1155</c:v>
                </c:pt>
                <c:pt idx="1937">
                  <c:v>981</c:v>
                </c:pt>
                <c:pt idx="1938">
                  <c:v>886</c:v>
                </c:pt>
                <c:pt idx="1939">
                  <c:v>791</c:v>
                </c:pt>
                <c:pt idx="1940">
                  <c:v>453</c:v>
                </c:pt>
                <c:pt idx="1941">
                  <c:v>1125</c:v>
                </c:pt>
                <c:pt idx="1942">
                  <c:v>791</c:v>
                </c:pt>
                <c:pt idx="1943">
                  <c:v>763</c:v>
                </c:pt>
                <c:pt idx="1944">
                  <c:v>348</c:v>
                </c:pt>
                <c:pt idx="1945">
                  <c:v>548</c:v>
                </c:pt>
                <c:pt idx="1946">
                  <c:v>903</c:v>
                </c:pt>
                <c:pt idx="1947">
                  <c:v>891</c:v>
                </c:pt>
                <c:pt idx="1948">
                  <c:v>883</c:v>
                </c:pt>
                <c:pt idx="1949">
                  <c:v>697</c:v>
                </c:pt>
                <c:pt idx="1950">
                  <c:v>903</c:v>
                </c:pt>
                <c:pt idx="1951">
                  <c:v>828</c:v>
                </c:pt>
                <c:pt idx="1952">
                  <c:v>1103</c:v>
                </c:pt>
                <c:pt idx="1953">
                  <c:v>500</c:v>
                </c:pt>
                <c:pt idx="1954">
                  <c:v>753</c:v>
                </c:pt>
                <c:pt idx="1955">
                  <c:v>981</c:v>
                </c:pt>
                <c:pt idx="1956">
                  <c:v>828</c:v>
                </c:pt>
                <c:pt idx="1957">
                  <c:v>1496</c:v>
                </c:pt>
                <c:pt idx="1958">
                  <c:v>828</c:v>
                </c:pt>
                <c:pt idx="1959">
                  <c:v>746</c:v>
                </c:pt>
                <c:pt idx="1960">
                  <c:v>372</c:v>
                </c:pt>
                <c:pt idx="1961">
                  <c:v>746</c:v>
                </c:pt>
                <c:pt idx="1962">
                  <c:v>697</c:v>
                </c:pt>
                <c:pt idx="1963">
                  <c:v>640</c:v>
                </c:pt>
                <c:pt idx="1964">
                  <c:v>506</c:v>
                </c:pt>
                <c:pt idx="1965">
                  <c:v>1057</c:v>
                </c:pt>
                <c:pt idx="1966">
                  <c:v>1125</c:v>
                </c:pt>
                <c:pt idx="1967">
                  <c:v>805</c:v>
                </c:pt>
                <c:pt idx="1968">
                  <c:v>1577</c:v>
                </c:pt>
                <c:pt idx="1969">
                  <c:v>763</c:v>
                </c:pt>
                <c:pt idx="1970">
                  <c:v>1125</c:v>
                </c:pt>
                <c:pt idx="1971">
                  <c:v>534</c:v>
                </c:pt>
                <c:pt idx="1972">
                  <c:v>1057</c:v>
                </c:pt>
                <c:pt idx="1973">
                  <c:v>723</c:v>
                </c:pt>
                <c:pt idx="1974">
                  <c:v>1577</c:v>
                </c:pt>
                <c:pt idx="1975">
                  <c:v>1057</c:v>
                </c:pt>
                <c:pt idx="1976">
                  <c:v>580</c:v>
                </c:pt>
                <c:pt idx="1977">
                  <c:v>697</c:v>
                </c:pt>
                <c:pt idx="1978">
                  <c:v>508</c:v>
                </c:pt>
                <c:pt idx="1979">
                  <c:v>799</c:v>
                </c:pt>
                <c:pt idx="1980">
                  <c:v>981</c:v>
                </c:pt>
                <c:pt idx="1981">
                  <c:v>612</c:v>
                </c:pt>
                <c:pt idx="1982">
                  <c:v>791</c:v>
                </c:pt>
                <c:pt idx="1983">
                  <c:v>1397</c:v>
                </c:pt>
                <c:pt idx="1984">
                  <c:v>805</c:v>
                </c:pt>
                <c:pt idx="1985">
                  <c:v>328</c:v>
                </c:pt>
                <c:pt idx="1986">
                  <c:v>1496</c:v>
                </c:pt>
                <c:pt idx="1987">
                  <c:v>817</c:v>
                </c:pt>
                <c:pt idx="1988">
                  <c:v>344</c:v>
                </c:pt>
                <c:pt idx="1989">
                  <c:v>539</c:v>
                </c:pt>
                <c:pt idx="1990">
                  <c:v>1263</c:v>
                </c:pt>
                <c:pt idx="1991">
                  <c:v>548</c:v>
                </c:pt>
                <c:pt idx="1992">
                  <c:v>520</c:v>
                </c:pt>
                <c:pt idx="1993">
                  <c:v>742</c:v>
                </c:pt>
                <c:pt idx="1994">
                  <c:v>1057</c:v>
                </c:pt>
                <c:pt idx="1995">
                  <c:v>313</c:v>
                </c:pt>
                <c:pt idx="1996">
                  <c:v>753</c:v>
                </c:pt>
                <c:pt idx="1997">
                  <c:v>886</c:v>
                </c:pt>
                <c:pt idx="1998">
                  <c:v>806</c:v>
                </c:pt>
                <c:pt idx="1999">
                  <c:v>723</c:v>
                </c:pt>
                <c:pt idx="2000">
                  <c:v>714</c:v>
                </c:pt>
                <c:pt idx="2001">
                  <c:v>763</c:v>
                </c:pt>
                <c:pt idx="2002">
                  <c:v>580</c:v>
                </c:pt>
                <c:pt idx="2003">
                  <c:v>753</c:v>
                </c:pt>
                <c:pt idx="2004">
                  <c:v>755</c:v>
                </c:pt>
                <c:pt idx="2005">
                  <c:v>745</c:v>
                </c:pt>
                <c:pt idx="2006">
                  <c:v>1057</c:v>
                </c:pt>
                <c:pt idx="2007">
                  <c:v>828</c:v>
                </c:pt>
                <c:pt idx="2008">
                  <c:v>891</c:v>
                </c:pt>
                <c:pt idx="2009">
                  <c:v>539</c:v>
                </c:pt>
                <c:pt idx="2010">
                  <c:v>886</c:v>
                </c:pt>
                <c:pt idx="2011">
                  <c:v>1125</c:v>
                </c:pt>
                <c:pt idx="2012">
                  <c:v>1083</c:v>
                </c:pt>
                <c:pt idx="2013">
                  <c:v>903</c:v>
                </c:pt>
                <c:pt idx="2014">
                  <c:v>1496</c:v>
                </c:pt>
                <c:pt idx="2015">
                  <c:v>1263</c:v>
                </c:pt>
                <c:pt idx="2016">
                  <c:v>445</c:v>
                </c:pt>
                <c:pt idx="2017">
                  <c:v>1057</c:v>
                </c:pt>
                <c:pt idx="2018">
                  <c:v>298</c:v>
                </c:pt>
                <c:pt idx="2019">
                  <c:v>746</c:v>
                </c:pt>
                <c:pt idx="2020">
                  <c:v>1496</c:v>
                </c:pt>
                <c:pt idx="2021">
                  <c:v>828</c:v>
                </c:pt>
                <c:pt idx="2022">
                  <c:v>891</c:v>
                </c:pt>
                <c:pt idx="2023">
                  <c:v>1125</c:v>
                </c:pt>
                <c:pt idx="2024">
                  <c:v>740</c:v>
                </c:pt>
                <c:pt idx="2025">
                  <c:v>1057</c:v>
                </c:pt>
                <c:pt idx="2026">
                  <c:v>805</c:v>
                </c:pt>
                <c:pt idx="2027">
                  <c:v>623</c:v>
                </c:pt>
                <c:pt idx="2028">
                  <c:v>1496</c:v>
                </c:pt>
                <c:pt idx="2029">
                  <c:v>722</c:v>
                </c:pt>
                <c:pt idx="2030">
                  <c:v>714</c:v>
                </c:pt>
                <c:pt idx="2031">
                  <c:v>1016</c:v>
                </c:pt>
                <c:pt idx="2032">
                  <c:v>601</c:v>
                </c:pt>
                <c:pt idx="2033">
                  <c:v>603</c:v>
                </c:pt>
                <c:pt idx="2034">
                  <c:v>828</c:v>
                </c:pt>
                <c:pt idx="2035">
                  <c:v>883</c:v>
                </c:pt>
                <c:pt idx="2036">
                  <c:v>697</c:v>
                </c:pt>
                <c:pt idx="2037">
                  <c:v>755</c:v>
                </c:pt>
                <c:pt idx="2038">
                  <c:v>891</c:v>
                </c:pt>
                <c:pt idx="2039">
                  <c:v>1496</c:v>
                </c:pt>
                <c:pt idx="2040">
                  <c:v>817</c:v>
                </c:pt>
                <c:pt idx="2041">
                  <c:v>1103</c:v>
                </c:pt>
                <c:pt idx="2042">
                  <c:v>500</c:v>
                </c:pt>
                <c:pt idx="2043">
                  <c:v>1057</c:v>
                </c:pt>
                <c:pt idx="2044">
                  <c:v>640</c:v>
                </c:pt>
                <c:pt idx="2045">
                  <c:v>883</c:v>
                </c:pt>
                <c:pt idx="2046">
                  <c:v>520</c:v>
                </c:pt>
                <c:pt idx="2047">
                  <c:v>434</c:v>
                </c:pt>
                <c:pt idx="2048">
                  <c:v>1016</c:v>
                </c:pt>
                <c:pt idx="2049">
                  <c:v>1057</c:v>
                </c:pt>
                <c:pt idx="2050">
                  <c:v>445</c:v>
                </c:pt>
                <c:pt idx="2051">
                  <c:v>601</c:v>
                </c:pt>
                <c:pt idx="2052">
                  <c:v>603</c:v>
                </c:pt>
                <c:pt idx="2053">
                  <c:v>706</c:v>
                </c:pt>
                <c:pt idx="2054">
                  <c:v>1083</c:v>
                </c:pt>
                <c:pt idx="2055">
                  <c:v>755</c:v>
                </c:pt>
                <c:pt idx="2056">
                  <c:v>886</c:v>
                </c:pt>
                <c:pt idx="2057">
                  <c:v>344</c:v>
                </c:pt>
                <c:pt idx="2058">
                  <c:v>297</c:v>
                </c:pt>
                <c:pt idx="2059">
                  <c:v>883</c:v>
                </c:pt>
                <c:pt idx="2060">
                  <c:v>828</c:v>
                </c:pt>
                <c:pt idx="2061">
                  <c:v>298</c:v>
                </c:pt>
                <c:pt idx="2062">
                  <c:v>799</c:v>
                </c:pt>
                <c:pt idx="2063">
                  <c:v>1057</c:v>
                </c:pt>
                <c:pt idx="2064">
                  <c:v>344</c:v>
                </c:pt>
                <c:pt idx="2065">
                  <c:v>981</c:v>
                </c:pt>
                <c:pt idx="2066">
                  <c:v>1125</c:v>
                </c:pt>
                <c:pt idx="2067">
                  <c:v>580</c:v>
                </c:pt>
                <c:pt idx="2068">
                  <c:v>603</c:v>
                </c:pt>
                <c:pt idx="2069">
                  <c:v>539</c:v>
                </c:pt>
                <c:pt idx="2070">
                  <c:v>297</c:v>
                </c:pt>
                <c:pt idx="2071">
                  <c:v>740</c:v>
                </c:pt>
                <c:pt idx="2072">
                  <c:v>755</c:v>
                </c:pt>
                <c:pt idx="2073">
                  <c:v>184</c:v>
                </c:pt>
                <c:pt idx="2074">
                  <c:v>1125</c:v>
                </c:pt>
                <c:pt idx="2075">
                  <c:v>318</c:v>
                </c:pt>
                <c:pt idx="2076">
                  <c:v>886</c:v>
                </c:pt>
                <c:pt idx="2077">
                  <c:v>434</c:v>
                </c:pt>
                <c:pt idx="2078">
                  <c:v>763</c:v>
                </c:pt>
                <c:pt idx="2079">
                  <c:v>903</c:v>
                </c:pt>
                <c:pt idx="2080">
                  <c:v>1577</c:v>
                </c:pt>
                <c:pt idx="2081">
                  <c:v>817</c:v>
                </c:pt>
                <c:pt idx="2082">
                  <c:v>1016</c:v>
                </c:pt>
                <c:pt idx="2083">
                  <c:v>1577</c:v>
                </c:pt>
                <c:pt idx="2084">
                  <c:v>603</c:v>
                </c:pt>
                <c:pt idx="2085">
                  <c:v>891</c:v>
                </c:pt>
                <c:pt idx="2086">
                  <c:v>978</c:v>
                </c:pt>
                <c:pt idx="2087">
                  <c:v>1577</c:v>
                </c:pt>
                <c:pt idx="2088">
                  <c:v>1577</c:v>
                </c:pt>
                <c:pt idx="2089">
                  <c:v>791</c:v>
                </c:pt>
                <c:pt idx="2090">
                  <c:v>1577</c:v>
                </c:pt>
                <c:pt idx="2091">
                  <c:v>722</c:v>
                </c:pt>
                <c:pt idx="2092">
                  <c:v>817</c:v>
                </c:pt>
                <c:pt idx="2093">
                  <c:v>506</c:v>
                </c:pt>
                <c:pt idx="2094">
                  <c:v>1103</c:v>
                </c:pt>
                <c:pt idx="2095">
                  <c:v>981</c:v>
                </c:pt>
                <c:pt idx="2096">
                  <c:v>978</c:v>
                </c:pt>
                <c:pt idx="2097">
                  <c:v>981</c:v>
                </c:pt>
                <c:pt idx="2098">
                  <c:v>722</c:v>
                </c:pt>
                <c:pt idx="2099">
                  <c:v>903</c:v>
                </c:pt>
                <c:pt idx="2100">
                  <c:v>799</c:v>
                </c:pt>
                <c:pt idx="2101">
                  <c:v>612</c:v>
                </c:pt>
                <c:pt idx="2102">
                  <c:v>755</c:v>
                </c:pt>
                <c:pt idx="2103">
                  <c:v>1158</c:v>
                </c:pt>
                <c:pt idx="2104">
                  <c:v>723</c:v>
                </c:pt>
                <c:pt idx="2105">
                  <c:v>506</c:v>
                </c:pt>
                <c:pt idx="2106">
                  <c:v>981</c:v>
                </c:pt>
                <c:pt idx="2107">
                  <c:v>640</c:v>
                </c:pt>
                <c:pt idx="2108">
                  <c:v>580</c:v>
                </c:pt>
                <c:pt idx="2109">
                  <c:v>791</c:v>
                </c:pt>
                <c:pt idx="2110">
                  <c:v>793</c:v>
                </c:pt>
                <c:pt idx="2111">
                  <c:v>828</c:v>
                </c:pt>
                <c:pt idx="2112">
                  <c:v>1057</c:v>
                </c:pt>
                <c:pt idx="2113">
                  <c:v>1158</c:v>
                </c:pt>
                <c:pt idx="2114">
                  <c:v>1397</c:v>
                </c:pt>
                <c:pt idx="2115">
                  <c:v>763</c:v>
                </c:pt>
                <c:pt idx="2116">
                  <c:v>891</c:v>
                </c:pt>
                <c:pt idx="2117">
                  <c:v>1057</c:v>
                </c:pt>
                <c:pt idx="2118">
                  <c:v>981</c:v>
                </c:pt>
                <c:pt idx="2119">
                  <c:v>235</c:v>
                </c:pt>
                <c:pt idx="2120">
                  <c:v>740</c:v>
                </c:pt>
                <c:pt idx="2121">
                  <c:v>706</c:v>
                </c:pt>
                <c:pt idx="2122">
                  <c:v>1125</c:v>
                </c:pt>
                <c:pt idx="2123">
                  <c:v>1158</c:v>
                </c:pt>
                <c:pt idx="2124">
                  <c:v>1057</c:v>
                </c:pt>
                <c:pt idx="2125">
                  <c:v>548</c:v>
                </c:pt>
                <c:pt idx="2126">
                  <c:v>981</c:v>
                </c:pt>
                <c:pt idx="2127">
                  <c:v>301</c:v>
                </c:pt>
                <c:pt idx="2128">
                  <c:v>404</c:v>
                </c:pt>
                <c:pt idx="2129">
                  <c:v>723</c:v>
                </c:pt>
                <c:pt idx="2130">
                  <c:v>1057</c:v>
                </c:pt>
                <c:pt idx="2131">
                  <c:v>328</c:v>
                </c:pt>
                <c:pt idx="2132">
                  <c:v>453</c:v>
                </c:pt>
                <c:pt idx="2133">
                  <c:v>301</c:v>
                </c:pt>
                <c:pt idx="2134">
                  <c:v>763</c:v>
                </c:pt>
                <c:pt idx="2135">
                  <c:v>372</c:v>
                </c:pt>
                <c:pt idx="2136">
                  <c:v>742</c:v>
                </c:pt>
                <c:pt idx="2137">
                  <c:v>344</c:v>
                </c:pt>
                <c:pt idx="2138">
                  <c:v>891</c:v>
                </c:pt>
                <c:pt idx="2139">
                  <c:v>404</c:v>
                </c:pt>
                <c:pt idx="2140">
                  <c:v>1158</c:v>
                </c:pt>
                <c:pt idx="2141">
                  <c:v>313</c:v>
                </c:pt>
                <c:pt idx="2142">
                  <c:v>580</c:v>
                </c:pt>
                <c:pt idx="2143">
                  <c:v>297</c:v>
                </c:pt>
                <c:pt idx="2144">
                  <c:v>793</c:v>
                </c:pt>
                <c:pt idx="2145">
                  <c:v>981</c:v>
                </c:pt>
                <c:pt idx="2146">
                  <c:v>548</c:v>
                </c:pt>
                <c:pt idx="2147">
                  <c:v>500</c:v>
                </c:pt>
                <c:pt idx="2148">
                  <c:v>903</c:v>
                </c:pt>
                <c:pt idx="2149">
                  <c:v>1577</c:v>
                </c:pt>
                <c:pt idx="2150">
                  <c:v>740</c:v>
                </c:pt>
                <c:pt idx="2151">
                  <c:v>239</c:v>
                </c:pt>
                <c:pt idx="2152">
                  <c:v>293</c:v>
                </c:pt>
                <c:pt idx="2153">
                  <c:v>1155</c:v>
                </c:pt>
                <c:pt idx="2154">
                  <c:v>791</c:v>
                </c:pt>
              </c:numCache>
            </c:numRef>
          </c:yVal>
          <c:smooth val="0"/>
          <c:extLst>
            <c:ext xmlns:c16="http://schemas.microsoft.com/office/drawing/2014/chart" uri="{C3380CC4-5D6E-409C-BE32-E72D297353CC}">
              <c16:uniqueId val="{00000001-035C-4756-B49C-4E5F82DDAE06}"/>
            </c:ext>
          </c:extLst>
        </c:ser>
        <c:dLbls>
          <c:showLegendKey val="0"/>
          <c:showVal val="0"/>
          <c:showCatName val="0"/>
          <c:showSerName val="0"/>
          <c:showPercent val="0"/>
          <c:showBubbleSize val="0"/>
        </c:dLbls>
        <c:axId val="35258831"/>
        <c:axId val="35249711"/>
      </c:scatterChart>
      <c:valAx>
        <c:axId val="3525883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5249711"/>
        <c:crosses val="autoZero"/>
        <c:crossBetween val="midCat"/>
      </c:valAx>
      <c:valAx>
        <c:axId val="3524971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525883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no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4</xdr:col>
      <xdr:colOff>129541</xdr:colOff>
      <xdr:row>8</xdr:row>
      <xdr:rowOff>164374</xdr:rowOff>
    </xdr:from>
    <xdr:to>
      <xdr:col>12</xdr:col>
      <xdr:colOff>507275</xdr:colOff>
      <xdr:row>28</xdr:row>
      <xdr:rowOff>103414</xdr:rowOff>
    </xdr:to>
    <xdr:graphicFrame macro="">
      <xdr:nvGraphicFramePr>
        <xdr:cNvPr id="2" name="Chart 1">
          <a:extLst>
            <a:ext uri="{FF2B5EF4-FFF2-40B4-BE49-F238E27FC236}">
              <a16:creationId xmlns:a16="http://schemas.microsoft.com/office/drawing/2014/main" id="{82E2E1AD-4F38-14BB-7A3D-1F4F846A2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723900</xdr:colOff>
      <xdr:row>1</xdr:row>
      <xdr:rowOff>171450</xdr:rowOff>
    </xdr:from>
    <xdr:to>
      <xdr:col>14</xdr:col>
      <xdr:colOff>236220</xdr:colOff>
      <xdr:row>22</xdr:row>
      <xdr:rowOff>76200</xdr:rowOff>
    </xdr:to>
    <xdr:graphicFrame macro="">
      <xdr:nvGraphicFramePr>
        <xdr:cNvPr id="2" name="Chart 1">
          <a:extLst>
            <a:ext uri="{FF2B5EF4-FFF2-40B4-BE49-F238E27FC236}">
              <a16:creationId xmlns:a16="http://schemas.microsoft.com/office/drawing/2014/main" id="{66527497-46DF-1897-AE8D-8DAFC13E3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259080</xdr:colOff>
      <xdr:row>17</xdr:row>
      <xdr:rowOff>41910</xdr:rowOff>
    </xdr:from>
    <xdr:to>
      <xdr:col>18</xdr:col>
      <xdr:colOff>1394460</xdr:colOff>
      <xdr:row>37</xdr:row>
      <xdr:rowOff>7620</xdr:rowOff>
    </xdr:to>
    <xdr:graphicFrame macro="">
      <xdr:nvGraphicFramePr>
        <xdr:cNvPr id="2" name="Chart 1">
          <a:extLst>
            <a:ext uri="{FF2B5EF4-FFF2-40B4-BE49-F238E27FC236}">
              <a16:creationId xmlns:a16="http://schemas.microsoft.com/office/drawing/2014/main" id="{C612A539-C717-669F-32E5-203A10B66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99060</xdr:colOff>
      <xdr:row>3</xdr:row>
      <xdr:rowOff>3810</xdr:rowOff>
    </xdr:from>
    <xdr:to>
      <xdr:col>11</xdr:col>
      <xdr:colOff>495300</xdr:colOff>
      <xdr:row>18</xdr:row>
      <xdr:rowOff>3810</xdr:rowOff>
    </xdr:to>
    <xdr:graphicFrame macro="">
      <xdr:nvGraphicFramePr>
        <xdr:cNvPr id="2" name="Chart 1">
          <a:extLst>
            <a:ext uri="{FF2B5EF4-FFF2-40B4-BE49-F238E27FC236}">
              <a16:creationId xmlns:a16="http://schemas.microsoft.com/office/drawing/2014/main" id="{422E0BB5-295D-1750-2303-47371B084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213360</xdr:colOff>
      <xdr:row>2</xdr:row>
      <xdr:rowOff>156210</xdr:rowOff>
    </xdr:from>
    <xdr:to>
      <xdr:col>25</xdr:col>
      <xdr:colOff>60960</xdr:colOff>
      <xdr:row>21</xdr:row>
      <xdr:rowOff>99060</xdr:rowOff>
    </xdr:to>
    <xdr:graphicFrame macro="">
      <xdr:nvGraphicFramePr>
        <xdr:cNvPr id="4" name="Chart 3">
          <a:extLst>
            <a:ext uri="{FF2B5EF4-FFF2-40B4-BE49-F238E27FC236}">
              <a16:creationId xmlns:a16="http://schemas.microsoft.com/office/drawing/2014/main" id="{AFAA87F1-1DF0-283A-2F87-A6708E1A8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38100</xdr:colOff>
      <xdr:row>4</xdr:row>
      <xdr:rowOff>171450</xdr:rowOff>
    </xdr:from>
    <xdr:to>
      <xdr:col>33</xdr:col>
      <xdr:colOff>30480</xdr:colOff>
      <xdr:row>26</xdr:row>
      <xdr:rowOff>129540</xdr:rowOff>
    </xdr:to>
    <xdr:graphicFrame macro="">
      <xdr:nvGraphicFramePr>
        <xdr:cNvPr id="2" name="Chart 1">
          <a:extLst>
            <a:ext uri="{FF2B5EF4-FFF2-40B4-BE49-F238E27FC236}">
              <a16:creationId xmlns:a16="http://schemas.microsoft.com/office/drawing/2014/main" id="{7733BD2D-886E-68B4-B3DC-4D89EB73F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251460</xdr:colOff>
      <xdr:row>29</xdr:row>
      <xdr:rowOff>110490</xdr:rowOff>
    </xdr:from>
    <xdr:to>
      <xdr:col>34</xdr:col>
      <xdr:colOff>563880</xdr:colOff>
      <xdr:row>58</xdr:row>
      <xdr:rowOff>175260</xdr:rowOff>
    </xdr:to>
    <xdr:graphicFrame macro="">
      <xdr:nvGraphicFramePr>
        <xdr:cNvPr id="3" name="Chart 2">
          <a:extLst>
            <a:ext uri="{FF2B5EF4-FFF2-40B4-BE49-F238E27FC236}">
              <a16:creationId xmlns:a16="http://schemas.microsoft.com/office/drawing/2014/main" id="{49F93834-E0B5-BE8F-13E2-BB4B47D18E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23</xdr:col>
      <xdr:colOff>586740</xdr:colOff>
      <xdr:row>10</xdr:row>
      <xdr:rowOff>57150</xdr:rowOff>
    </xdr:from>
    <xdr:to>
      <xdr:col>29</xdr:col>
      <xdr:colOff>7620</xdr:colOff>
      <xdr:row>25</xdr:row>
      <xdr:rowOff>57150</xdr:rowOff>
    </xdr:to>
    <xdr:graphicFrame macro="">
      <xdr:nvGraphicFramePr>
        <xdr:cNvPr id="2" name="Chart 1">
          <a:extLst>
            <a:ext uri="{FF2B5EF4-FFF2-40B4-BE49-F238E27FC236}">
              <a16:creationId xmlns:a16="http://schemas.microsoft.com/office/drawing/2014/main" id="{D5CC441B-F511-9FF0-6FDF-9B2CD2B42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548640</xdr:colOff>
      <xdr:row>11</xdr:row>
      <xdr:rowOff>148590</xdr:rowOff>
    </xdr:from>
    <xdr:to>
      <xdr:col>7</xdr:col>
      <xdr:colOff>1104900</xdr:colOff>
      <xdr:row>26</xdr:row>
      <xdr:rowOff>148590</xdr:rowOff>
    </xdr:to>
    <xdr:graphicFrame macro="">
      <xdr:nvGraphicFramePr>
        <xdr:cNvPr id="2" name="Chart 1">
          <a:extLst>
            <a:ext uri="{FF2B5EF4-FFF2-40B4-BE49-F238E27FC236}">
              <a16:creationId xmlns:a16="http://schemas.microsoft.com/office/drawing/2014/main" id="{1F08D218-6CC4-7208-A034-E8E96F000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480060</xdr:colOff>
      <xdr:row>14</xdr:row>
      <xdr:rowOff>133350</xdr:rowOff>
    </xdr:from>
    <xdr:to>
      <xdr:col>14</xdr:col>
      <xdr:colOff>2705100</xdr:colOff>
      <xdr:row>29</xdr:row>
      <xdr:rowOff>133350</xdr:rowOff>
    </xdr:to>
    <xdr:graphicFrame macro="">
      <xdr:nvGraphicFramePr>
        <xdr:cNvPr id="3" name="Chart 2">
          <a:extLst>
            <a:ext uri="{FF2B5EF4-FFF2-40B4-BE49-F238E27FC236}">
              <a16:creationId xmlns:a16="http://schemas.microsoft.com/office/drawing/2014/main" id="{DA98228E-B5C9-2D6B-715F-49ECD62A9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502920</xdr:colOff>
      <xdr:row>11</xdr:row>
      <xdr:rowOff>156210</xdr:rowOff>
    </xdr:from>
    <xdr:to>
      <xdr:col>12</xdr:col>
      <xdr:colOff>373380</xdr:colOff>
      <xdr:row>26</xdr:row>
      <xdr:rowOff>156210</xdr:rowOff>
    </xdr:to>
    <xdr:graphicFrame macro="">
      <xdr:nvGraphicFramePr>
        <xdr:cNvPr id="2" name="Chart 1">
          <a:extLst>
            <a:ext uri="{FF2B5EF4-FFF2-40B4-BE49-F238E27FC236}">
              <a16:creationId xmlns:a16="http://schemas.microsoft.com/office/drawing/2014/main" id="{6DF74F41-2F74-7C54-C363-EE3A602E0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53340</xdr:colOff>
      <xdr:row>20</xdr:row>
      <xdr:rowOff>49530</xdr:rowOff>
    </xdr:from>
    <xdr:to>
      <xdr:col>5</xdr:col>
      <xdr:colOff>152400</xdr:colOff>
      <xdr:row>35</xdr:row>
      <xdr:rowOff>49530</xdr:rowOff>
    </xdr:to>
    <xdr:graphicFrame macro="">
      <xdr:nvGraphicFramePr>
        <xdr:cNvPr id="2" name="Chart 1">
          <a:extLst>
            <a:ext uri="{FF2B5EF4-FFF2-40B4-BE49-F238E27FC236}">
              <a16:creationId xmlns:a16="http://schemas.microsoft.com/office/drawing/2014/main" id="{2A28EF14-795C-A12D-9672-2034B9D68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327660</xdr:colOff>
      <xdr:row>19</xdr:row>
      <xdr:rowOff>171450</xdr:rowOff>
    </xdr:from>
    <xdr:to>
      <xdr:col>13</xdr:col>
      <xdr:colOff>335280</xdr:colOff>
      <xdr:row>34</xdr:row>
      <xdr:rowOff>171450</xdr:rowOff>
    </xdr:to>
    <xdr:graphicFrame macro="">
      <xdr:nvGraphicFramePr>
        <xdr:cNvPr id="3" name="Chart 2">
          <a:extLst>
            <a:ext uri="{FF2B5EF4-FFF2-40B4-BE49-F238E27FC236}">
              <a16:creationId xmlns:a16="http://schemas.microsoft.com/office/drawing/2014/main" id="{C1583C55-B25E-9B8F-2FF0-450011545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746760</xdr:colOff>
      <xdr:row>45</xdr:row>
      <xdr:rowOff>41910</xdr:rowOff>
    </xdr:from>
    <xdr:to>
      <xdr:col>9</xdr:col>
      <xdr:colOff>30480</xdr:colOff>
      <xdr:row>62</xdr:row>
      <xdr:rowOff>0</xdr:rowOff>
    </xdr:to>
    <xdr:graphicFrame macro="">
      <xdr:nvGraphicFramePr>
        <xdr:cNvPr id="4" name="Chart 3">
          <a:extLst>
            <a:ext uri="{FF2B5EF4-FFF2-40B4-BE49-F238E27FC236}">
              <a16:creationId xmlns:a16="http://schemas.microsoft.com/office/drawing/2014/main" id="{D41F28A9-9838-9DB5-7434-698A81C30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21</xdr:col>
      <xdr:colOff>440121</xdr:colOff>
      <xdr:row>14</xdr:row>
      <xdr:rowOff>67004</xdr:rowOff>
    </xdr:from>
    <xdr:to>
      <xdr:col>31</xdr:col>
      <xdr:colOff>328448</xdr:colOff>
      <xdr:row>35</xdr:row>
      <xdr:rowOff>0</xdr:rowOff>
    </xdr:to>
    <xdr:graphicFrame macro="">
      <xdr:nvGraphicFramePr>
        <xdr:cNvPr id="4" name="Chart 3">
          <a:extLst>
            <a:ext uri="{FF2B5EF4-FFF2-40B4-BE49-F238E27FC236}">
              <a16:creationId xmlns:a16="http://schemas.microsoft.com/office/drawing/2014/main" id="{9F4ED7EB-3FF6-0F2D-6DCA-0242A0B77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182880</xdr:colOff>
      <xdr:row>3</xdr:row>
      <xdr:rowOff>3810</xdr:rowOff>
    </xdr:from>
    <xdr:to>
      <xdr:col>22</xdr:col>
      <xdr:colOff>220980</xdr:colOff>
      <xdr:row>22</xdr:row>
      <xdr:rowOff>7620</xdr:rowOff>
    </xdr:to>
    <xdr:graphicFrame macro="">
      <xdr:nvGraphicFramePr>
        <xdr:cNvPr id="2" name="Chart 1">
          <a:extLst>
            <a:ext uri="{FF2B5EF4-FFF2-40B4-BE49-F238E27FC236}">
              <a16:creationId xmlns:a16="http://schemas.microsoft.com/office/drawing/2014/main" id="{910806C1-6B40-BFE3-FCC4-E6B7BCDBA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396240</xdr:colOff>
      <xdr:row>5</xdr:row>
      <xdr:rowOff>87630</xdr:rowOff>
    </xdr:from>
    <xdr:to>
      <xdr:col>28</xdr:col>
      <xdr:colOff>91440</xdr:colOff>
      <xdr:row>20</xdr:row>
      <xdr:rowOff>87630</xdr:rowOff>
    </xdr:to>
    <xdr:graphicFrame macro="">
      <xdr:nvGraphicFramePr>
        <xdr:cNvPr id="2" name="Chart 1">
          <a:extLst>
            <a:ext uri="{FF2B5EF4-FFF2-40B4-BE49-F238E27FC236}">
              <a16:creationId xmlns:a16="http://schemas.microsoft.com/office/drawing/2014/main" id="{A4DDA1D3-E12F-1FDF-5C4A-49E574792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320040</xdr:colOff>
      <xdr:row>2</xdr:row>
      <xdr:rowOff>72390</xdr:rowOff>
    </xdr:from>
    <xdr:to>
      <xdr:col>18</xdr:col>
      <xdr:colOff>15240</xdr:colOff>
      <xdr:row>17</xdr:row>
      <xdr:rowOff>72390</xdr:rowOff>
    </xdr:to>
    <xdr:graphicFrame macro="">
      <xdr:nvGraphicFramePr>
        <xdr:cNvPr id="2" name="Chart 1">
          <a:extLst>
            <a:ext uri="{FF2B5EF4-FFF2-40B4-BE49-F238E27FC236}">
              <a16:creationId xmlns:a16="http://schemas.microsoft.com/office/drawing/2014/main" id="{61D342D1-1112-0371-21AB-99A0D3721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1333500</xdr:colOff>
      <xdr:row>16</xdr:row>
      <xdr:rowOff>118110</xdr:rowOff>
    </xdr:from>
    <xdr:to>
      <xdr:col>15</xdr:col>
      <xdr:colOff>198120</xdr:colOff>
      <xdr:row>40</xdr:row>
      <xdr:rowOff>30480</xdr:rowOff>
    </xdr:to>
    <xdr:graphicFrame macro="">
      <xdr:nvGraphicFramePr>
        <xdr:cNvPr id="2" name="Chart 1">
          <a:extLst>
            <a:ext uri="{FF2B5EF4-FFF2-40B4-BE49-F238E27FC236}">
              <a16:creationId xmlns:a16="http://schemas.microsoft.com/office/drawing/2014/main" id="{0904524E-4EA8-60ED-7DD3-C5236F2B42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20</xdr:col>
      <xdr:colOff>411480</xdr:colOff>
      <xdr:row>7</xdr:row>
      <xdr:rowOff>26670</xdr:rowOff>
    </xdr:from>
    <xdr:to>
      <xdr:col>32</xdr:col>
      <xdr:colOff>426720</xdr:colOff>
      <xdr:row>29</xdr:row>
      <xdr:rowOff>15240</xdr:rowOff>
    </xdr:to>
    <xdr:graphicFrame macro="">
      <xdr:nvGraphicFramePr>
        <xdr:cNvPr id="2" name="Chart 1">
          <a:extLst>
            <a:ext uri="{FF2B5EF4-FFF2-40B4-BE49-F238E27FC236}">
              <a16:creationId xmlns:a16="http://schemas.microsoft.com/office/drawing/2014/main" id="{8BA2DF70-D674-FBF1-325F-018CB056E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10</xdr:col>
      <xdr:colOff>584200</xdr:colOff>
      <xdr:row>3</xdr:row>
      <xdr:rowOff>38100</xdr:rowOff>
    </xdr:from>
    <xdr:to>
      <xdr:col>14</xdr:col>
      <xdr:colOff>558800</xdr:colOff>
      <xdr:row>5</xdr:row>
      <xdr:rowOff>152400</xdr:rowOff>
    </xdr:to>
    <xdr:sp macro="" textlink="">
      <xdr:nvSpPr>
        <xdr:cNvPr id="2" name="Rectangle: Rounded Corners 1">
          <a:extLst>
            <a:ext uri="{FF2B5EF4-FFF2-40B4-BE49-F238E27FC236}">
              <a16:creationId xmlns:a16="http://schemas.microsoft.com/office/drawing/2014/main" id="{42E0DE46-B6A7-4C12-820C-AABEA1B854C5}"/>
            </a:ext>
          </a:extLst>
        </xdr:cNvPr>
        <xdr:cNvSpPr/>
      </xdr:nvSpPr>
      <xdr:spPr>
        <a:xfrm>
          <a:off x="6680200" y="571500"/>
          <a:ext cx="2413000" cy="4699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Segoe UI Black" panose="020B0A02040204020203" pitchFamily="34" charset="0"/>
              <a:ea typeface="Segoe UI Black" panose="020B0A02040204020203" pitchFamily="34" charset="0"/>
            </a:rPr>
            <a:t>Sales Analysis</a:t>
          </a:r>
        </a:p>
      </xdr:txBody>
    </xdr:sp>
    <xdr:clientData/>
  </xdr:twoCellAnchor>
  <xdr:twoCellAnchor>
    <xdr:from>
      <xdr:col>22</xdr:col>
      <xdr:colOff>101600</xdr:colOff>
      <xdr:row>6</xdr:row>
      <xdr:rowOff>127000</xdr:rowOff>
    </xdr:from>
    <xdr:to>
      <xdr:col>25</xdr:col>
      <xdr:colOff>444500</xdr:colOff>
      <xdr:row>40</xdr:row>
      <xdr:rowOff>63500</xdr:rowOff>
    </xdr:to>
    <xdr:sp macro="" textlink="">
      <xdr:nvSpPr>
        <xdr:cNvPr id="3" name="Rectangle: Top Corners Rounded 2">
          <a:extLst>
            <a:ext uri="{FF2B5EF4-FFF2-40B4-BE49-F238E27FC236}">
              <a16:creationId xmlns:a16="http://schemas.microsoft.com/office/drawing/2014/main" id="{EBF92E36-4392-F16D-3CE2-CFEF0C829697}"/>
            </a:ext>
          </a:extLst>
        </xdr:cNvPr>
        <xdr:cNvSpPr/>
      </xdr:nvSpPr>
      <xdr:spPr>
        <a:xfrm rot="16200000">
          <a:off x="11607800" y="3098800"/>
          <a:ext cx="5981700" cy="2171700"/>
        </a:xfrm>
        <a:prstGeom prst="round2SameRect">
          <a:avLst>
            <a:gd name="adj1" fmla="val 16667"/>
            <a:gd name="adj2" fmla="val 0"/>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355600</xdr:colOff>
      <xdr:row>7</xdr:row>
      <xdr:rowOff>25400</xdr:rowOff>
    </xdr:from>
    <xdr:to>
      <xdr:col>2</xdr:col>
      <xdr:colOff>355600</xdr:colOff>
      <xdr:row>11</xdr:row>
      <xdr:rowOff>139700</xdr:rowOff>
    </xdr:to>
    <xdr:cxnSp macro="">
      <xdr:nvCxnSpPr>
        <xdr:cNvPr id="5" name="Straight Connector 4">
          <a:extLst>
            <a:ext uri="{FF2B5EF4-FFF2-40B4-BE49-F238E27FC236}">
              <a16:creationId xmlns:a16="http://schemas.microsoft.com/office/drawing/2014/main" id="{447FD041-3FD2-BE81-6894-04D7ABF6E034}"/>
            </a:ext>
          </a:extLst>
        </xdr:cNvPr>
        <xdr:cNvCxnSpPr/>
      </xdr:nvCxnSpPr>
      <xdr:spPr>
        <a:xfrm>
          <a:off x="1574800" y="1270000"/>
          <a:ext cx="0" cy="825500"/>
        </a:xfrm>
        <a:prstGeom prst="line">
          <a:avLst/>
        </a:prstGeom>
        <a:ln>
          <a:solidFill>
            <a:srgbClr val="FFFF0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110067</xdr:colOff>
      <xdr:row>7</xdr:row>
      <xdr:rowOff>25400</xdr:rowOff>
    </xdr:from>
    <xdr:to>
      <xdr:col>7</xdr:col>
      <xdr:colOff>110067</xdr:colOff>
      <xdr:row>11</xdr:row>
      <xdr:rowOff>139700</xdr:rowOff>
    </xdr:to>
    <xdr:cxnSp macro="">
      <xdr:nvCxnSpPr>
        <xdr:cNvPr id="15" name="Straight Connector 14">
          <a:extLst>
            <a:ext uri="{FF2B5EF4-FFF2-40B4-BE49-F238E27FC236}">
              <a16:creationId xmlns:a16="http://schemas.microsoft.com/office/drawing/2014/main" id="{22E48F26-C407-421C-BC74-C516950A7DF4}"/>
            </a:ext>
          </a:extLst>
        </xdr:cNvPr>
        <xdr:cNvCxnSpPr/>
      </xdr:nvCxnSpPr>
      <xdr:spPr>
        <a:xfrm>
          <a:off x="4377267" y="1270000"/>
          <a:ext cx="0" cy="825500"/>
        </a:xfrm>
        <a:prstGeom prst="line">
          <a:avLst/>
        </a:prstGeom>
        <a:ln>
          <a:solidFill>
            <a:srgbClr val="FFFF0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474134</xdr:colOff>
      <xdr:row>7</xdr:row>
      <xdr:rowOff>25400</xdr:rowOff>
    </xdr:from>
    <xdr:to>
      <xdr:col>11</xdr:col>
      <xdr:colOff>474134</xdr:colOff>
      <xdr:row>11</xdr:row>
      <xdr:rowOff>139700</xdr:rowOff>
    </xdr:to>
    <xdr:cxnSp macro="">
      <xdr:nvCxnSpPr>
        <xdr:cNvPr id="16" name="Straight Connector 15">
          <a:extLst>
            <a:ext uri="{FF2B5EF4-FFF2-40B4-BE49-F238E27FC236}">
              <a16:creationId xmlns:a16="http://schemas.microsoft.com/office/drawing/2014/main" id="{48868F9F-8A4C-49DB-B3EA-BDB4BDED639A}"/>
            </a:ext>
          </a:extLst>
        </xdr:cNvPr>
        <xdr:cNvCxnSpPr/>
      </xdr:nvCxnSpPr>
      <xdr:spPr>
        <a:xfrm>
          <a:off x="7179734" y="1270000"/>
          <a:ext cx="0" cy="825500"/>
        </a:xfrm>
        <a:prstGeom prst="line">
          <a:avLst/>
        </a:prstGeom>
        <a:ln>
          <a:solidFill>
            <a:srgbClr val="FFFF0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228600</xdr:colOff>
      <xdr:row>7</xdr:row>
      <xdr:rowOff>25400</xdr:rowOff>
    </xdr:from>
    <xdr:to>
      <xdr:col>16</xdr:col>
      <xdr:colOff>228600</xdr:colOff>
      <xdr:row>11</xdr:row>
      <xdr:rowOff>139700</xdr:rowOff>
    </xdr:to>
    <xdr:cxnSp macro="">
      <xdr:nvCxnSpPr>
        <xdr:cNvPr id="17" name="Straight Connector 16">
          <a:extLst>
            <a:ext uri="{FF2B5EF4-FFF2-40B4-BE49-F238E27FC236}">
              <a16:creationId xmlns:a16="http://schemas.microsoft.com/office/drawing/2014/main" id="{FBD284D5-D094-4E29-B5B1-51F50EB89B3F}"/>
            </a:ext>
          </a:extLst>
        </xdr:cNvPr>
        <xdr:cNvCxnSpPr/>
      </xdr:nvCxnSpPr>
      <xdr:spPr>
        <a:xfrm>
          <a:off x="9982200" y="1270000"/>
          <a:ext cx="0" cy="825500"/>
        </a:xfrm>
        <a:prstGeom prst="line">
          <a:avLst/>
        </a:prstGeom>
        <a:ln>
          <a:solidFill>
            <a:srgbClr val="FFFF0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571500</xdr:colOff>
      <xdr:row>6</xdr:row>
      <xdr:rowOff>165100</xdr:rowOff>
    </xdr:from>
    <xdr:to>
      <xdr:col>5</xdr:col>
      <xdr:colOff>114300</xdr:colOff>
      <xdr:row>9</xdr:row>
      <xdr:rowOff>12700</xdr:rowOff>
    </xdr:to>
    <xdr:sp macro="" textlink="">
      <xdr:nvSpPr>
        <xdr:cNvPr id="19" name="Rectangle 18">
          <a:extLst>
            <a:ext uri="{FF2B5EF4-FFF2-40B4-BE49-F238E27FC236}">
              <a16:creationId xmlns:a16="http://schemas.microsoft.com/office/drawing/2014/main" id="{0E93B384-916A-C67D-585F-FD25BDD34D3D}"/>
            </a:ext>
          </a:extLst>
        </xdr:cNvPr>
        <xdr:cNvSpPr/>
      </xdr:nvSpPr>
      <xdr:spPr>
        <a:xfrm>
          <a:off x="1790700" y="1231900"/>
          <a:ext cx="137160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FFFF00"/>
              </a:solidFill>
              <a:latin typeface="+mn-lt"/>
            </a:rPr>
            <a:t>Total Sales</a:t>
          </a:r>
        </a:p>
      </xdr:txBody>
    </xdr:sp>
    <xdr:clientData/>
  </xdr:twoCellAnchor>
  <xdr:twoCellAnchor>
    <xdr:from>
      <xdr:col>3</xdr:col>
      <xdr:colOff>0</xdr:colOff>
      <xdr:row>8</xdr:row>
      <xdr:rowOff>152400</xdr:rowOff>
    </xdr:from>
    <xdr:to>
      <xdr:col>6</xdr:col>
      <xdr:colOff>495300</xdr:colOff>
      <xdr:row>11</xdr:row>
      <xdr:rowOff>152400</xdr:rowOff>
    </xdr:to>
    <xdr:sp macro="" textlink="'KPI '!K10">
      <xdr:nvSpPr>
        <xdr:cNvPr id="20" name="Rectangle 19">
          <a:extLst>
            <a:ext uri="{FF2B5EF4-FFF2-40B4-BE49-F238E27FC236}">
              <a16:creationId xmlns:a16="http://schemas.microsoft.com/office/drawing/2014/main" id="{11837A10-5484-4EAE-B24D-27CDBD4A544D}"/>
            </a:ext>
          </a:extLst>
        </xdr:cNvPr>
        <xdr:cNvSpPr/>
      </xdr:nvSpPr>
      <xdr:spPr>
        <a:xfrm>
          <a:off x="1828800" y="1574800"/>
          <a:ext cx="23241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C208E66-FE7E-4F43-9FB0-8D4BCB5D7F0F}" type="TxLink">
            <a:rPr lang="en-US" sz="2800" b="1" i="0" u="none" strike="noStrike">
              <a:solidFill>
                <a:srgbClr val="FFFF00"/>
              </a:solidFill>
              <a:latin typeface="Aptos Narrow"/>
            </a:rPr>
            <a:pPr algn="l"/>
            <a:t>1354458.59</a:t>
          </a:fld>
          <a:endParaRPr lang="en-IN" sz="2800" b="1">
            <a:solidFill>
              <a:srgbClr val="FFFF00"/>
            </a:solidFill>
            <a:latin typeface="+mn-lt"/>
          </a:endParaRPr>
        </a:p>
      </xdr:txBody>
    </xdr:sp>
    <xdr:clientData/>
  </xdr:twoCellAnchor>
  <xdr:twoCellAnchor>
    <xdr:from>
      <xdr:col>7</xdr:col>
      <xdr:colOff>410633</xdr:colOff>
      <xdr:row>6</xdr:row>
      <xdr:rowOff>165100</xdr:rowOff>
    </xdr:from>
    <xdr:to>
      <xdr:col>9</xdr:col>
      <xdr:colOff>563033</xdr:colOff>
      <xdr:row>9</xdr:row>
      <xdr:rowOff>12700</xdr:rowOff>
    </xdr:to>
    <xdr:sp macro="" textlink="">
      <xdr:nvSpPr>
        <xdr:cNvPr id="21" name="Rectangle 20">
          <a:extLst>
            <a:ext uri="{FF2B5EF4-FFF2-40B4-BE49-F238E27FC236}">
              <a16:creationId xmlns:a16="http://schemas.microsoft.com/office/drawing/2014/main" id="{D99CFF31-D151-4C35-AE44-3F0622A2E22E}"/>
            </a:ext>
          </a:extLst>
        </xdr:cNvPr>
        <xdr:cNvSpPr/>
      </xdr:nvSpPr>
      <xdr:spPr>
        <a:xfrm>
          <a:off x="4677833" y="1231900"/>
          <a:ext cx="137160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FFFF00"/>
              </a:solidFill>
              <a:latin typeface="+mn-lt"/>
            </a:rPr>
            <a:t>Total Orders</a:t>
          </a:r>
        </a:p>
      </xdr:txBody>
    </xdr:sp>
    <xdr:clientData/>
  </xdr:twoCellAnchor>
  <xdr:twoCellAnchor>
    <xdr:from>
      <xdr:col>12</xdr:col>
      <xdr:colOff>84666</xdr:colOff>
      <xdr:row>6</xdr:row>
      <xdr:rowOff>165100</xdr:rowOff>
    </xdr:from>
    <xdr:to>
      <xdr:col>15</xdr:col>
      <xdr:colOff>122766</xdr:colOff>
      <xdr:row>9</xdr:row>
      <xdr:rowOff>25400</xdr:rowOff>
    </xdr:to>
    <xdr:sp macro="" textlink="">
      <xdr:nvSpPr>
        <xdr:cNvPr id="22" name="Rectangle 21">
          <a:extLst>
            <a:ext uri="{FF2B5EF4-FFF2-40B4-BE49-F238E27FC236}">
              <a16:creationId xmlns:a16="http://schemas.microsoft.com/office/drawing/2014/main" id="{24FCEF02-AF7F-41AA-8C56-7CF5573506F7}"/>
            </a:ext>
          </a:extLst>
        </xdr:cNvPr>
        <xdr:cNvSpPr/>
      </xdr:nvSpPr>
      <xdr:spPr>
        <a:xfrm>
          <a:off x="7399866" y="1231900"/>
          <a:ext cx="1866900" cy="393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FFFF00"/>
              </a:solidFill>
              <a:latin typeface="+mn-lt"/>
            </a:rPr>
            <a:t>Total Customers</a:t>
          </a:r>
        </a:p>
      </xdr:txBody>
    </xdr:sp>
    <xdr:clientData/>
  </xdr:twoCellAnchor>
  <xdr:twoCellAnchor>
    <xdr:from>
      <xdr:col>16</xdr:col>
      <xdr:colOff>508000</xdr:colOff>
      <xdr:row>6</xdr:row>
      <xdr:rowOff>165100</xdr:rowOff>
    </xdr:from>
    <xdr:to>
      <xdr:col>19</xdr:col>
      <xdr:colOff>546100</xdr:colOff>
      <xdr:row>9</xdr:row>
      <xdr:rowOff>25400</xdr:rowOff>
    </xdr:to>
    <xdr:sp macro="" textlink="">
      <xdr:nvSpPr>
        <xdr:cNvPr id="23" name="Rectangle 22">
          <a:extLst>
            <a:ext uri="{FF2B5EF4-FFF2-40B4-BE49-F238E27FC236}">
              <a16:creationId xmlns:a16="http://schemas.microsoft.com/office/drawing/2014/main" id="{04A61917-8031-4830-821B-B2633D97D1F0}"/>
            </a:ext>
          </a:extLst>
        </xdr:cNvPr>
        <xdr:cNvSpPr/>
      </xdr:nvSpPr>
      <xdr:spPr>
        <a:xfrm>
          <a:off x="10261600" y="1231900"/>
          <a:ext cx="1866900" cy="393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FFFF00"/>
              </a:solidFill>
              <a:latin typeface="+mn-lt"/>
            </a:rPr>
            <a:t>Total Employees</a:t>
          </a:r>
        </a:p>
      </xdr:txBody>
    </xdr:sp>
    <xdr:clientData/>
  </xdr:twoCellAnchor>
  <xdr:twoCellAnchor>
    <xdr:from>
      <xdr:col>7</xdr:col>
      <xdr:colOff>406400</xdr:colOff>
      <xdr:row>8</xdr:row>
      <xdr:rowOff>152400</xdr:rowOff>
    </xdr:from>
    <xdr:to>
      <xdr:col>11</xdr:col>
      <xdr:colOff>292100</xdr:colOff>
      <xdr:row>11</xdr:row>
      <xdr:rowOff>152400</xdr:rowOff>
    </xdr:to>
    <xdr:sp macro="" textlink="'KPI '!L10">
      <xdr:nvSpPr>
        <xdr:cNvPr id="25" name="Rectangle 24">
          <a:extLst>
            <a:ext uri="{FF2B5EF4-FFF2-40B4-BE49-F238E27FC236}">
              <a16:creationId xmlns:a16="http://schemas.microsoft.com/office/drawing/2014/main" id="{D27AEE18-D9D4-45BB-AD10-9EC9EFF9B247}"/>
            </a:ext>
          </a:extLst>
        </xdr:cNvPr>
        <xdr:cNvSpPr/>
      </xdr:nvSpPr>
      <xdr:spPr>
        <a:xfrm>
          <a:off x="4673600" y="1574800"/>
          <a:ext cx="23241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F8ABAB8-23E3-4CBD-9391-189585940F31}" type="TxLink">
            <a:rPr lang="en-US" sz="3200" b="1" i="0" u="none" strike="noStrike">
              <a:solidFill>
                <a:srgbClr val="FFFF00"/>
              </a:solidFill>
              <a:latin typeface="Aptos Narrow"/>
            </a:rPr>
            <a:pPr algn="l"/>
            <a:t>830</a:t>
          </a:fld>
          <a:endParaRPr lang="en-IN" sz="3200" b="1">
            <a:solidFill>
              <a:srgbClr val="FFFF00"/>
            </a:solidFill>
            <a:latin typeface="+mn-lt"/>
          </a:endParaRPr>
        </a:p>
      </xdr:txBody>
    </xdr:sp>
    <xdr:clientData/>
  </xdr:twoCellAnchor>
  <xdr:twoCellAnchor>
    <xdr:from>
      <xdr:col>12</xdr:col>
      <xdr:colOff>152400</xdr:colOff>
      <xdr:row>8</xdr:row>
      <xdr:rowOff>152400</xdr:rowOff>
    </xdr:from>
    <xdr:to>
      <xdr:col>16</xdr:col>
      <xdr:colOff>38100</xdr:colOff>
      <xdr:row>11</xdr:row>
      <xdr:rowOff>152400</xdr:rowOff>
    </xdr:to>
    <xdr:sp macro="" textlink="'KPI '!M10">
      <xdr:nvSpPr>
        <xdr:cNvPr id="26" name="Rectangle 25">
          <a:extLst>
            <a:ext uri="{FF2B5EF4-FFF2-40B4-BE49-F238E27FC236}">
              <a16:creationId xmlns:a16="http://schemas.microsoft.com/office/drawing/2014/main" id="{00B97DEE-E0FA-4FDD-BEFB-F486C0F3B19E}"/>
            </a:ext>
          </a:extLst>
        </xdr:cNvPr>
        <xdr:cNvSpPr/>
      </xdr:nvSpPr>
      <xdr:spPr>
        <a:xfrm>
          <a:off x="7467600" y="1574800"/>
          <a:ext cx="23241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1E188AD-14EB-48FD-BA33-80B9F10EFC65}" type="TxLink">
            <a:rPr lang="en-US" sz="3200" b="1" i="0" u="none" strike="noStrike">
              <a:solidFill>
                <a:srgbClr val="FFFF00"/>
              </a:solidFill>
              <a:latin typeface="Aptos Narrow"/>
            </a:rPr>
            <a:pPr algn="l"/>
            <a:t>89</a:t>
          </a:fld>
          <a:endParaRPr lang="en-IN" sz="3200" b="1" i="0" u="none" strike="noStrike">
            <a:solidFill>
              <a:srgbClr val="FFFF00"/>
            </a:solidFill>
            <a:latin typeface="+mn-lt"/>
          </a:endParaRPr>
        </a:p>
      </xdr:txBody>
    </xdr:sp>
    <xdr:clientData/>
  </xdr:twoCellAnchor>
  <xdr:twoCellAnchor>
    <xdr:from>
      <xdr:col>16</xdr:col>
      <xdr:colOff>596900</xdr:colOff>
      <xdr:row>8</xdr:row>
      <xdr:rowOff>152400</xdr:rowOff>
    </xdr:from>
    <xdr:to>
      <xdr:col>20</xdr:col>
      <xdr:colOff>482600</xdr:colOff>
      <xdr:row>11</xdr:row>
      <xdr:rowOff>152400</xdr:rowOff>
    </xdr:to>
    <xdr:sp macro="" textlink="'KPI '!N10">
      <xdr:nvSpPr>
        <xdr:cNvPr id="27" name="Rectangle 26">
          <a:extLst>
            <a:ext uri="{FF2B5EF4-FFF2-40B4-BE49-F238E27FC236}">
              <a16:creationId xmlns:a16="http://schemas.microsoft.com/office/drawing/2014/main" id="{38378C39-B134-4DD6-B9D8-607D735C9DE3}"/>
            </a:ext>
          </a:extLst>
        </xdr:cNvPr>
        <xdr:cNvSpPr/>
      </xdr:nvSpPr>
      <xdr:spPr>
        <a:xfrm>
          <a:off x="10350500" y="1574800"/>
          <a:ext cx="23241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FDF68B7-4AD8-498E-A366-A15F72C4F23D}" type="TxLink">
            <a:rPr lang="en-US" sz="3200" b="1" i="0" u="none" strike="noStrike">
              <a:solidFill>
                <a:srgbClr val="FFFF00"/>
              </a:solidFill>
              <a:latin typeface="Aptos Narrow"/>
            </a:rPr>
            <a:pPr algn="l"/>
            <a:t>9</a:t>
          </a:fld>
          <a:endParaRPr lang="en-IN" sz="3200" b="1" i="0" u="none" strike="noStrike">
            <a:solidFill>
              <a:srgbClr val="FFFF00"/>
            </a:solidFill>
            <a:latin typeface="+mn-lt"/>
          </a:endParaRPr>
        </a:p>
      </xdr:txBody>
    </xdr:sp>
    <xdr:clientData/>
  </xdr:twoCellAnchor>
  <xdr:twoCellAnchor>
    <xdr:from>
      <xdr:col>2</xdr:col>
      <xdr:colOff>355600</xdr:colOff>
      <xdr:row>12</xdr:row>
      <xdr:rowOff>139700</xdr:rowOff>
    </xdr:from>
    <xdr:to>
      <xdr:col>8</xdr:col>
      <xdr:colOff>12700</xdr:colOff>
      <xdr:row>23</xdr:row>
      <xdr:rowOff>63499</xdr:rowOff>
    </xdr:to>
    <xdr:graphicFrame macro="">
      <xdr:nvGraphicFramePr>
        <xdr:cNvPr id="32" name="Chart 31">
          <a:extLst>
            <a:ext uri="{FF2B5EF4-FFF2-40B4-BE49-F238E27FC236}">
              <a16:creationId xmlns:a16="http://schemas.microsoft.com/office/drawing/2014/main" id="{A79AE2A1-6288-4DB9-B8F0-FA2AFABC5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508000</xdr:colOff>
      <xdr:row>12</xdr:row>
      <xdr:rowOff>114300</xdr:rowOff>
    </xdr:from>
    <xdr:to>
      <xdr:col>21</xdr:col>
      <xdr:colOff>482600</xdr:colOff>
      <xdr:row>23</xdr:row>
      <xdr:rowOff>101600</xdr:rowOff>
    </xdr:to>
    <xdr:graphicFrame macro="">
      <xdr:nvGraphicFramePr>
        <xdr:cNvPr id="33" name="Chart 32">
          <a:extLst>
            <a:ext uri="{FF2B5EF4-FFF2-40B4-BE49-F238E27FC236}">
              <a16:creationId xmlns:a16="http://schemas.microsoft.com/office/drawing/2014/main" id="{65C6C340-07E1-4DB7-ABCD-4D7F786E9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24</xdr:row>
      <xdr:rowOff>127000</xdr:rowOff>
    </xdr:from>
    <xdr:to>
      <xdr:col>9</xdr:col>
      <xdr:colOff>127000</xdr:colOff>
      <xdr:row>39</xdr:row>
      <xdr:rowOff>152400</xdr:rowOff>
    </xdr:to>
    <xdr:graphicFrame macro="">
      <xdr:nvGraphicFramePr>
        <xdr:cNvPr id="34" name="Chart 33">
          <a:extLst>
            <a:ext uri="{FF2B5EF4-FFF2-40B4-BE49-F238E27FC236}">
              <a16:creationId xmlns:a16="http://schemas.microsoft.com/office/drawing/2014/main" id="{A648D712-01B0-4694-8422-936D7323F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304800</xdr:colOff>
      <xdr:row>12</xdr:row>
      <xdr:rowOff>127000</xdr:rowOff>
    </xdr:from>
    <xdr:to>
      <xdr:col>15</xdr:col>
      <xdr:colOff>266700</xdr:colOff>
      <xdr:row>23</xdr:row>
      <xdr:rowOff>101600</xdr:rowOff>
    </xdr:to>
    <xdr:graphicFrame macro="">
      <xdr:nvGraphicFramePr>
        <xdr:cNvPr id="7" name="Chart 34">
          <a:extLst>
            <a:ext uri="{FF2B5EF4-FFF2-40B4-BE49-F238E27FC236}">
              <a16:creationId xmlns:a16="http://schemas.microsoft.com/office/drawing/2014/main" id="{AF9E596A-8834-41FB-8086-C50376513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533400</xdr:colOff>
      <xdr:row>24</xdr:row>
      <xdr:rowOff>152400</xdr:rowOff>
    </xdr:from>
    <xdr:to>
      <xdr:col>21</xdr:col>
      <xdr:colOff>546100</xdr:colOff>
      <xdr:row>39</xdr:row>
      <xdr:rowOff>165100</xdr:rowOff>
    </xdr:to>
    <xdr:graphicFrame macro="">
      <xdr:nvGraphicFramePr>
        <xdr:cNvPr id="8" name="Chart 7">
          <a:extLst>
            <a:ext uri="{FF2B5EF4-FFF2-40B4-BE49-F238E27FC236}">
              <a16:creationId xmlns:a16="http://schemas.microsoft.com/office/drawing/2014/main" id="{215D8099-7AE6-4342-B5EA-9EA1A6F86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330200</xdr:colOff>
      <xdr:row>24</xdr:row>
      <xdr:rowOff>139700</xdr:rowOff>
    </xdr:from>
    <xdr:to>
      <xdr:col>15</xdr:col>
      <xdr:colOff>330200</xdr:colOff>
      <xdr:row>39</xdr:row>
      <xdr:rowOff>152400</xdr:rowOff>
    </xdr:to>
    <xdr:graphicFrame macro="">
      <xdr:nvGraphicFramePr>
        <xdr:cNvPr id="9" name="Chart 8">
          <a:extLst>
            <a:ext uri="{FF2B5EF4-FFF2-40B4-BE49-F238E27FC236}">
              <a16:creationId xmlns:a16="http://schemas.microsoft.com/office/drawing/2014/main" id="{7DB5C221-8A24-4561-8D50-5D1CDABA0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299720</xdr:colOff>
      <xdr:row>7</xdr:row>
      <xdr:rowOff>170181</xdr:rowOff>
    </xdr:from>
    <xdr:to>
      <xdr:col>25</xdr:col>
      <xdr:colOff>299720</xdr:colOff>
      <xdr:row>16</xdr:row>
      <xdr:rowOff>101601</xdr:rowOff>
    </xdr:to>
    <mc:AlternateContent xmlns:mc="http://schemas.openxmlformats.org/markup-compatibility/2006" xmlns:a14="http://schemas.microsoft.com/office/drawing/2010/main">
      <mc:Choice Requires="a14">
        <xdr:graphicFrame macro="">
          <xdr:nvGraphicFramePr>
            <xdr:cNvPr id="10" name="OrderDate">
              <a:extLst>
                <a:ext uri="{FF2B5EF4-FFF2-40B4-BE49-F238E27FC236}">
                  <a16:creationId xmlns:a16="http://schemas.microsoft.com/office/drawing/2014/main" id="{C2B6593E-520D-FDDF-3CD0-7CCF552D2999}"/>
                </a:ext>
              </a:extLst>
            </xdr:cNvPr>
            <xdr:cNvGraphicFramePr/>
          </xdr:nvGraphicFramePr>
          <xdr:xfrm>
            <a:off x="0" y="0"/>
            <a:ext cx="0" cy="0"/>
          </xdr:xfrm>
          <a:graphic>
            <a:graphicData uri="http://schemas.microsoft.com/office/drawing/2010/slicer">
              <sle:slicer xmlns:sle="http://schemas.microsoft.com/office/drawing/2010/slicer" name="OrderDate"/>
            </a:graphicData>
          </a:graphic>
        </xdr:graphicFrame>
      </mc:Choice>
      <mc:Fallback xmlns="">
        <xdr:sp macro="" textlink="">
          <xdr:nvSpPr>
            <xdr:cNvPr id="0" name=""/>
            <xdr:cNvSpPr>
              <a:spLocks noTextEdit="1"/>
            </xdr:cNvSpPr>
          </xdr:nvSpPr>
          <xdr:spPr>
            <a:xfrm>
              <a:off x="13710920" y="1414781"/>
              <a:ext cx="18288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287020</xdr:colOff>
      <xdr:row>17</xdr:row>
      <xdr:rowOff>127001</xdr:rowOff>
    </xdr:from>
    <xdr:to>
      <xdr:col>25</xdr:col>
      <xdr:colOff>287020</xdr:colOff>
      <xdr:row>25</xdr:row>
      <xdr:rowOff>127001</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AEF0804F-274E-23BE-17AA-4B452DCC9D5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3698220" y="3149601"/>
              <a:ext cx="1828800" cy="142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299720</xdr:colOff>
      <xdr:row>26</xdr:row>
      <xdr:rowOff>119381</xdr:rowOff>
    </xdr:from>
    <xdr:to>
      <xdr:col>25</xdr:col>
      <xdr:colOff>299720</xdr:colOff>
      <xdr:row>38</xdr:row>
      <xdr:rowOff>1</xdr:rowOff>
    </xdr:to>
    <mc:AlternateContent xmlns:mc="http://schemas.openxmlformats.org/markup-compatibility/2006">
      <mc:Choice xmlns:a14="http://schemas.microsoft.com/office/drawing/2010/main" Requires="a14">
        <xdr:graphicFrame macro="">
          <xdr:nvGraphicFramePr>
            <xdr:cNvPr id="6" name="CategoryName">
              <a:extLst>
                <a:ext uri="{FF2B5EF4-FFF2-40B4-BE49-F238E27FC236}">
                  <a16:creationId xmlns:a16="http://schemas.microsoft.com/office/drawing/2014/main" id="{51DDE03E-E6F9-4652-8B39-B45EC2A5BDC5}"/>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dr:sp macro="" textlink="">
          <xdr:nvSpPr>
            <xdr:cNvPr id="0" name=""/>
            <xdr:cNvSpPr>
              <a:spLocks noTextEdit="1"/>
            </xdr:cNvSpPr>
          </xdr:nvSpPr>
          <xdr:spPr>
            <a:xfrm>
              <a:off x="13710920" y="4742181"/>
              <a:ext cx="1828800" cy="2014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10</xdr:col>
      <xdr:colOff>0</xdr:colOff>
      <xdr:row>13</xdr:row>
      <xdr:rowOff>0</xdr:rowOff>
    </xdr:from>
    <xdr:to>
      <xdr:col>13</xdr:col>
      <xdr:colOff>810368</xdr:colOff>
      <xdr:row>32</xdr:row>
      <xdr:rowOff>103723</xdr:rowOff>
    </xdr:to>
    <xdr:graphicFrame macro="">
      <xdr:nvGraphicFramePr>
        <xdr:cNvPr id="5" name="Chart 5">
          <a:extLst>
            <a:ext uri="{FF2B5EF4-FFF2-40B4-BE49-F238E27FC236}">
              <a16:creationId xmlns:a16="http://schemas.microsoft.com/office/drawing/2014/main" id="{9F51539C-E6D1-4355-9743-359B2F75B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13</xdr:row>
      <xdr:rowOff>0</xdr:rowOff>
    </xdr:from>
    <xdr:to>
      <xdr:col>21</xdr:col>
      <xdr:colOff>304800</xdr:colOff>
      <xdr:row>28</xdr:row>
      <xdr:rowOff>0</xdr:rowOff>
    </xdr:to>
    <xdr:graphicFrame macro="">
      <xdr:nvGraphicFramePr>
        <xdr:cNvPr id="7" name="Chart 6">
          <a:extLst>
            <a:ext uri="{FF2B5EF4-FFF2-40B4-BE49-F238E27FC236}">
              <a16:creationId xmlns:a16="http://schemas.microsoft.com/office/drawing/2014/main" id="{FD83E1B3-F689-435F-881D-08DB1029B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13</xdr:row>
      <xdr:rowOff>0</xdr:rowOff>
    </xdr:from>
    <xdr:to>
      <xdr:col>30</xdr:col>
      <xdr:colOff>304800</xdr:colOff>
      <xdr:row>28</xdr:row>
      <xdr:rowOff>0</xdr:rowOff>
    </xdr:to>
    <xdr:graphicFrame macro="">
      <xdr:nvGraphicFramePr>
        <xdr:cNvPr id="8" name="Chart 7">
          <a:extLst>
            <a:ext uri="{FF2B5EF4-FFF2-40B4-BE49-F238E27FC236}">
              <a16:creationId xmlns:a16="http://schemas.microsoft.com/office/drawing/2014/main" id="{5AE49645-2278-4F76-BB44-AF6E3F0F1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35</xdr:row>
      <xdr:rowOff>0</xdr:rowOff>
    </xdr:from>
    <xdr:to>
      <xdr:col>13</xdr:col>
      <xdr:colOff>91440</xdr:colOff>
      <xdr:row>50</xdr:row>
      <xdr:rowOff>0</xdr:rowOff>
    </xdr:to>
    <xdr:graphicFrame macro="">
      <xdr:nvGraphicFramePr>
        <xdr:cNvPr id="14" name="Chart 8">
          <a:extLst>
            <a:ext uri="{FF2B5EF4-FFF2-40B4-BE49-F238E27FC236}">
              <a16:creationId xmlns:a16="http://schemas.microsoft.com/office/drawing/2014/main" id="{430986BD-C9EA-4E13-A22C-1755739ED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35</xdr:row>
      <xdr:rowOff>0</xdr:rowOff>
    </xdr:from>
    <xdr:to>
      <xdr:col>21</xdr:col>
      <xdr:colOff>304800</xdr:colOff>
      <xdr:row>50</xdr:row>
      <xdr:rowOff>0</xdr:rowOff>
    </xdr:to>
    <xdr:graphicFrame macro="">
      <xdr:nvGraphicFramePr>
        <xdr:cNvPr id="15" name="Chart 14">
          <a:extLst>
            <a:ext uri="{FF2B5EF4-FFF2-40B4-BE49-F238E27FC236}">
              <a16:creationId xmlns:a16="http://schemas.microsoft.com/office/drawing/2014/main" id="{4FE40378-A559-41DA-8D3B-8D7108E0C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0</xdr:colOff>
      <xdr:row>35</xdr:row>
      <xdr:rowOff>0</xdr:rowOff>
    </xdr:from>
    <xdr:to>
      <xdr:col>31</xdr:col>
      <xdr:colOff>304800</xdr:colOff>
      <xdr:row>50</xdr:row>
      <xdr:rowOff>0</xdr:rowOff>
    </xdr:to>
    <xdr:graphicFrame macro="">
      <xdr:nvGraphicFramePr>
        <xdr:cNvPr id="16" name="Chart 15">
          <a:extLst>
            <a:ext uri="{FF2B5EF4-FFF2-40B4-BE49-F238E27FC236}">
              <a16:creationId xmlns:a16="http://schemas.microsoft.com/office/drawing/2014/main" id="{53B34112-9358-415C-A12E-1BB509C26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3055553" createdVersion="8" refreshedVersion="8" minRefreshableVersion="3" recordCount="2155" xr:uid="{C27E2E4A-87E7-49BB-AF40-F07B7A9EAC42}">
  <cacheSource type="worksheet">
    <worksheetSource name="p_summary"/>
  </cacheSource>
  <cacheFields count="12">
    <cacheField name="OrderID" numFmtId="0">
      <sharedItems containsSemiMixedTypes="0" containsString="0" containsNumber="1" containsInteger="1" minValue="10248" maxValue="11077"/>
    </cacheField>
    <cacheField name="ProductID" numFmtId="0">
      <sharedItems containsSemiMixedTypes="0" containsString="0" containsNumber="1" containsInteger="1" minValue="1" maxValue="77"/>
    </cacheField>
    <cacheField name="UnitPrice" numFmtId="0">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minValue="0" maxValue="0.25"/>
    </cacheField>
    <cacheField name="ProductName" numFmtId="0">
      <sharedItems count="77">
        <s v="Queso Cabrales"/>
        <s v="Singaporean Hokkien Fried Mee"/>
        <s v="Mozzarella di Giovanni"/>
        <s v="Tofu"/>
        <s v="Manjimup Dried Apples"/>
        <s v="Jack's New England Clam Chowder"/>
        <s v="Louisiana Fiery Hot Pepper Sauce"/>
        <s v="Gustaf's Knäckebröd"/>
        <s v="Ravioli Angelo"/>
        <s v="Sir Rodney's Marmalade"/>
        <s v="Geitost"/>
        <s v="Camembert Pierrot"/>
        <s v="Gorgonzola Telino"/>
        <s v="Chartreuse verte"/>
        <s v="Maxilaku"/>
        <s v="Guaraná Fantástica"/>
        <s v="Pâté chinois"/>
        <s v="Longlife Tofu"/>
        <s v="Chang"/>
        <s v="Pavlova"/>
        <s v="Inlagd Sill"/>
        <s v="Raclette Courdavault"/>
        <s v="Perth Pasties"/>
        <s v="Original Frankfurter grüne Soße"/>
        <s v="Schoggi Schokolade"/>
        <s v="Chef Anton's Gumbo Mix"/>
        <s v="Mascarpone Fabioli"/>
        <s v="Sir Rodney's Scones"/>
        <s v="Gravad lax"/>
        <s v="Tarte au sucre"/>
        <s v="Outback Lager"/>
        <s v="Steeleye Stout"/>
        <s v="Uncle Bob's Organic Dried Pears"/>
        <s v="Gnocchi di nonna Alice"/>
        <s v="Nord-Ost Matjeshering"/>
        <s v="Alice Mutton"/>
        <s v="Queso Manchego La Pastora"/>
        <s v="Boston Crab Meat"/>
        <s v="Lakkalikööri"/>
        <s v="Thüringer Rostbratwurst"/>
        <s v="Ipoh Coffee"/>
        <s v="Ikura"/>
        <s v="Fløtemysost"/>
        <s v="Konbu"/>
        <s v="Rössle Sauerkraut"/>
        <s v="Gula Malacca"/>
        <s v="Vegie-spread"/>
        <s v="Röd Kaviar"/>
        <s v="Rhönbräu Klosterbier"/>
        <s v="Teatime Chocolate Biscuits"/>
        <s v="Genen Shouyu"/>
        <s v="Laughing Lumberjack Lager"/>
        <s v="Chai"/>
        <s v="Sasquatch Ale"/>
        <s v="Spegesild"/>
        <s v="Tourtière"/>
        <s v="Scottish Longbreads"/>
        <s v="Aniseed Syrup"/>
        <s v="Wimmers gute Semmelknödel"/>
        <s v="Carnarvon Tigers"/>
        <s v="Gudbrandsdalsost"/>
        <s v="Louisiana Hot Spiced Okra"/>
        <s v="Chef Anton's Cajun Seasoning"/>
        <s v="Grandma's Boysenberry Spread"/>
        <s v="Escargots de Bourgogne"/>
        <s v="Filo Mix"/>
        <s v="NuNuCa Nuß-Nougat-Creme"/>
        <s v="Côte de Blaye"/>
        <s v="Gumbär Gummibärchen"/>
        <s v="Zaanse koeken"/>
        <s v="Tunnbröd"/>
        <s v="Northwoods Cranberry Sauce"/>
        <s v="Valkoinen suklaa"/>
        <s v="Røgede sild"/>
        <s v="Chocolade"/>
        <s v="Sirop d'érable"/>
        <s v="Mishi Kobe Niku"/>
      </sharedItems>
    </cacheField>
    <cacheField name="CategoryID" numFmtId="0">
      <sharedItems containsSemiMixedTypes="0" containsString="0" containsNumber="1" containsInteger="1" minValue="1" maxValue="8"/>
    </cacheField>
    <cacheField name="CategoryName" numFmtId="0">
      <sharedItems/>
    </cacheField>
    <cacheField name="Revenue" numFmtId="0">
      <sharedItems containsSemiMixedTypes="0" containsString="0" containsNumber="1" minValue="4.8" maxValue="15810"/>
    </cacheField>
    <cacheField name="Z_Units" numFmtId="0">
      <sharedItems containsSemiMixedTypes="0" containsString="0" containsNumber="1" minValue="-1.7470355397992658" maxValue="2.7836951903642131"/>
    </cacheField>
    <cacheField name="Z_Revenue" numFmtId="0">
      <sharedItems containsSemiMixedTypes="0" containsString="0" containsNumber="1" minValue="-2.0227925653463279" maxValue="46.296441804680541"/>
    </cacheField>
    <cacheField name="UnitsSold" numFmtId="0">
      <sharedItems containsSemiMixedTypes="0" containsString="0" containsNumber="1" containsInteger="1" minValue="95" maxValue="15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3402776" createdVersion="8" refreshedVersion="8" minRefreshableVersion="3" recordCount="2155" xr:uid="{8EE1E508-A6F4-48FB-A6B1-CF11F9864D0B}">
  <cacheSource type="worksheet">
    <worksheetSource name="Demand"/>
  </cacheSource>
  <cacheFields count="8">
    <cacheField name="OrderID" numFmtId="0">
      <sharedItems containsSemiMixedTypes="0" containsString="0" containsNumber="1" containsInteger="1" minValue="10248" maxValue="11077"/>
    </cacheField>
    <cacheField name="ProductID" numFmtId="0">
      <sharedItems containsSemiMixedTypes="0" containsString="0" containsNumber="1" containsInteger="1" minValue="1" maxValue="77"/>
    </cacheField>
    <cacheField name="UnitPrice" numFmtId="0">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minValue="0" maxValue="0.25"/>
    </cacheField>
    <cacheField name="OrderDate" numFmtId="14">
      <sharedItems containsSemiMixedTypes="0" containsNonDate="0" containsDate="1" containsString="0" minDate="1994-08-04T00:00:00" maxDate="1996-06-06T00:00:00" count="48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5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4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6T00:00:00"/>
        <d v="1994-12-27T00:00:00"/>
        <d v="1994-12-28T00:00:00"/>
        <d v="1994-12-29T00:00:00"/>
        <d v="1994-12-30T00:00:00"/>
        <d v="1995-01-02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0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4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29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4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4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3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5T00:00:00"/>
        <d v="1995-12-26T00:00:00"/>
        <d v="1995-12-27T00:00:00"/>
        <d v="1995-12-28T00:00:00"/>
        <d v="1995-12-29T00:00:00"/>
        <d v="1996-01-01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19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5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7T00:00:00"/>
        <d v="1996-05-28T00:00:00"/>
        <d v="1996-05-29T00:00:00"/>
        <d v="1996-05-30T00:00:00"/>
        <d v="1996-05-31T00:00:00"/>
        <d v="1996-06-03T00:00:00"/>
        <d v="1996-06-04T00:00:00"/>
        <d v="1996-06-05T00:00:00"/>
      </sharedItems>
      <fieldGroup par="7"/>
    </cacheField>
    <cacheField name="Months (OrderDate)" numFmtId="0" databaseField="0">
      <fieldGroup base="5">
        <rangePr groupBy="months" startDate="1994-08-04T00:00:00" endDate="1996-06-06T00:00:00"/>
        <groupItems count="14">
          <s v="&lt;04-08-1994"/>
          <s v="Jan"/>
          <s v="Feb"/>
          <s v="Mar"/>
          <s v="Apr"/>
          <s v="May"/>
          <s v="Jun"/>
          <s v="Jul"/>
          <s v="Aug"/>
          <s v="Sep"/>
          <s v="Oct"/>
          <s v="Nov"/>
          <s v="Dec"/>
          <s v="&gt;06-06-1996"/>
        </groupItems>
      </fieldGroup>
    </cacheField>
    <cacheField name="Years (OrderDate)" numFmtId="0" databaseField="0">
      <fieldGroup base="5">
        <rangePr groupBy="years" startDate="1994-08-04T00:00:00" endDate="1996-06-06T00:00:00"/>
        <groupItems count="5">
          <s v="&lt;04-08-1994"/>
          <s v="1994"/>
          <s v="1995"/>
          <s v="1996"/>
          <s v="&gt;06-06-1996"/>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3634261" createdVersion="8" refreshedVersion="8" minRefreshableVersion="3" recordCount="2155" xr:uid="{B4BAB457-F21B-45B3-9FA5-1728F34288C8}">
  <cacheSource type="worksheet">
    <worksheetSource name="Product_summary"/>
  </cacheSource>
  <cacheFields count="10">
    <cacheField name="UnitPrice" numFmtId="0">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minValue="0" maxValue="0.25"/>
    </cacheField>
    <cacheField name="ProductPrice" numFmtId="0">
      <sharedItems containsSemiMixedTypes="0" containsString="0" containsNumber="1" minValue="2.5" maxValue="263.5"/>
    </cacheField>
    <cacheField name="CategoryName" numFmtId="0">
      <sharedItems/>
    </cacheField>
    <cacheField name="ProductName" numFmtId="0">
      <sharedItems count="77">
        <s v="Queso Cabrales"/>
        <s v="Mozzarella di Giovanni"/>
        <s v="Chang"/>
        <s v="Singaporean Hokkien Fried Mee"/>
        <s v="Tofu"/>
        <s v="Manjimup Dried Apples"/>
        <s v="Chef Anton's Gumbo Mix"/>
        <s v="Jack's New England Clam Chowder"/>
        <s v="Uncle Bob's Organic Dried Pears"/>
        <s v="Louisiana Fiery Hot Pepper Sauce"/>
        <s v="Gustaf's Knäckebröd"/>
        <s v="Ravioli Angelo"/>
        <s v="Ikura"/>
        <s v="Sir Rodney's Marmalade"/>
        <s v="Queso Manchego La Pastora"/>
        <s v="Geitost"/>
        <s v="Konbu"/>
        <s v="Camembert Pierrot"/>
        <s v="Gorgonzola Telino"/>
        <s v="Chartreuse verte"/>
        <s v="Pavlova"/>
        <s v="Maxilaku"/>
        <s v="Alice Mutton"/>
        <s v="Guaraná Fantástica"/>
        <s v="Pâté chinois"/>
        <s v="Longlife Tofu"/>
        <s v="Sir Rodney's Scones"/>
        <s v="Inlagd Sill"/>
        <s v="Raclette Courdavault"/>
        <s v="Perth Pasties"/>
        <s v="Original Frankfurter grüne Soße"/>
        <s v="Schoggi Schokolade"/>
        <s v="Rössle Sauerkraut"/>
        <s v="Thüringer Rostbratwurst"/>
        <s v="Nord-Ost Matjeshering"/>
        <s v="Mascarpone Fabioli"/>
        <s v="Gravad lax"/>
        <s v="Steeleye Stout"/>
        <s v="Tarte au sucre"/>
        <s v="Outback Lager"/>
        <s v="Boston Crab Meat"/>
        <s v="Gnocchi di nonna Alice"/>
        <s v="Ipoh Coffee"/>
        <s v="Lakkalikööri"/>
        <s v="Fløtemysost"/>
        <s v="Gula Malacca"/>
        <s v="Vegie-spread"/>
        <s v="Röd Kaviar"/>
        <s v="Rhönbräu Klosterbier"/>
        <s v="Teatime Chocolate Biscuits"/>
        <s v="Genen Shouyu"/>
        <s v="Laughing Lumberjack Lager"/>
        <s v="Chai"/>
        <s v="Sasquatch Ale"/>
        <s v="Spegesild"/>
        <s v="Tourtière"/>
        <s v="Scottish Longbreads"/>
        <s v="Aniseed Syrup"/>
        <s v="Wimmers gute Semmelknödel"/>
        <s v="Carnarvon Tigers"/>
        <s v="Gudbrandsdalsost"/>
        <s v="Louisiana Hot Spiced Okra"/>
        <s v="Chef Anton's Cajun Seasoning"/>
        <s v="Grandma's Boysenberry Spread"/>
        <s v="Escargots de Bourgogne"/>
        <s v="Filo Mix"/>
        <s v="NuNuCa Nuß-Nougat-Creme"/>
        <s v="Côte de Blaye"/>
        <s v="Gumbär Gummibärchen"/>
        <s v="Zaanse koeken"/>
        <s v="Tunnbröd"/>
        <s v="Northwoods Cranberry Sauce"/>
        <s v="Valkoinen suklaa"/>
        <s v="Røgede sild"/>
        <s v="Chocolade"/>
        <s v="Sirop d'érable"/>
        <s v="Mishi Kobe Niku"/>
      </sharedItems>
    </cacheField>
    <cacheField name="UnitsInStock" numFmtId="0">
      <sharedItems containsSemiMixedTypes="0" containsString="0" containsNumber="1" containsInteger="1" minValue="0" maxValue="125"/>
    </cacheField>
    <cacheField name="UnitsOnOrder" numFmtId="0">
      <sharedItems containsSemiMixedTypes="0" containsString="0" containsNumber="1" containsInteger="1" minValue="0" maxValue="100"/>
    </cacheField>
    <cacheField name="ReorderLevel" numFmtId="0">
      <sharedItems containsSemiMixedTypes="0" containsString="0" containsNumber="1" containsInteger="1" minValue="0" maxValue="30"/>
    </cacheField>
    <cacheField name="Revenue" numFmtId="0">
      <sharedItems containsSemiMixedTypes="0" containsString="0" containsNumber="1" minValue="4.8" maxValue="1581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3749999" createdVersion="8" refreshedVersion="8" minRefreshableVersion="3" recordCount="9" xr:uid="{FEBC7C86-B6D1-4F89-B241-D28A25882C51}">
  <cacheSource type="worksheet">
    <worksheetSource name="employees1617"/>
  </cacheSource>
  <cacheFields count="17">
    <cacheField name="EmployeeID" numFmtId="0">
      <sharedItems containsSemiMixedTypes="0" containsString="0" containsNumber="1" containsInteger="1" minValue="1" maxValue="9"/>
    </cacheField>
    <cacheField name="LastName" numFmtId="0">
      <sharedItems/>
    </cacheField>
    <cacheField name="FirstName" numFmtId="0">
      <sharedItems/>
    </cacheField>
    <cacheField name="Title" numFmtId="0">
      <sharedItems count="4">
        <s v="Sales Representative"/>
        <s v="Vice President, Sales"/>
        <s v="Sales Manager"/>
        <s v="Inside Sales Coordinator"/>
      </sharedItems>
    </cacheField>
    <cacheField name="TitleOfCourtesy" numFmtId="0">
      <sharedItems count="4">
        <s v="Ms."/>
        <s v="Dr."/>
        <s v="Mrs."/>
        <s v="Mr."/>
      </sharedItems>
    </cacheField>
    <cacheField name="BirthDate" numFmtId="14">
      <sharedItems containsSemiMixedTypes="0" containsNonDate="0" containsDate="1" containsString="0" minDate="1937-09-19T00:00:00" maxDate="1966-01-28T00:00:00"/>
    </cacheField>
    <cacheField name="HireDate" numFmtId="14">
      <sharedItems containsSemiMixedTypes="0" containsNonDate="0" containsDate="1" containsString="0" minDate="1992-04-01T00:00:00" maxDate="1994-11-16T00:00:00"/>
    </cacheField>
    <cacheField name="Address" numFmtId="0">
      <sharedItems/>
    </cacheField>
    <cacheField name="City" numFmtId="0">
      <sharedItems/>
    </cacheField>
    <cacheField name="Region" numFmtId="0">
      <sharedItems/>
    </cacheField>
    <cacheField name="PostalCode" numFmtId="0">
      <sharedItems/>
    </cacheField>
    <cacheField name="Country" numFmtId="0">
      <sharedItems/>
    </cacheField>
    <cacheField name="HomePhone" numFmtId="0">
      <sharedItems/>
    </cacheField>
    <cacheField name="Extension" numFmtId="0">
      <sharedItems containsSemiMixedTypes="0" containsString="0" containsNumber="1" containsInteger="1" minValue="428" maxValue="5467"/>
    </cacheField>
    <cacheField name="Photo" numFmtId="0">
      <sharedItems longText="1"/>
    </cacheField>
    <cacheField name="Notes" numFmtId="0">
      <sharedItems longText="1"/>
    </cacheField>
    <cacheField name="ReportsTo" numFmtId="0">
      <sharedItems containsString="0" containsBlank="1" containsNumber="1" containsInteger="1" minValue="2"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4097223" createdVersion="8" refreshedVersion="8" minRefreshableVersion="3" recordCount="9" xr:uid="{2E7C165A-A504-4945-8C4E-7B9B12D36F2A}">
  <cacheSource type="worksheet">
    <worksheetSource name="employees16"/>
  </cacheSource>
  <cacheFields count="19">
    <cacheField name="EmployeeID" numFmtId="0">
      <sharedItems containsSemiMixedTypes="0" containsString="0" containsNumber="1" containsInteger="1" minValue="1" maxValue="9"/>
    </cacheField>
    <cacheField name="LastName" numFmtId="0">
      <sharedItems/>
    </cacheField>
    <cacheField name="FirstName" numFmtId="0">
      <sharedItems/>
    </cacheField>
    <cacheField name="Title" numFmtId="0">
      <sharedItems count="4">
        <s v="Sales Representative"/>
        <s v="Vice President, Sales"/>
        <s v="Sales Manager"/>
        <s v="Inside Sales Coordinator"/>
      </sharedItems>
    </cacheField>
    <cacheField name="TitleOfCourtesy" numFmtId="0">
      <sharedItems/>
    </cacheField>
    <cacheField name="BirthDate" numFmtId="14">
      <sharedItems containsSemiMixedTypes="0" containsNonDate="0" containsDate="1" containsString="0" minDate="1937-09-19T00:00:00" maxDate="1966-01-28T00:00:00"/>
    </cacheField>
    <cacheField name="HireDate" numFmtId="14">
      <sharedItems containsSemiMixedTypes="0" containsNonDate="0" containsDate="1" containsString="0" minDate="1992-04-01T00:00:00" maxDate="1994-11-16T00:00:00" count="8">
        <d v="1992-05-01T00:00:00"/>
        <d v="1992-08-14T00:00:00"/>
        <d v="1992-04-01T00:00:00"/>
        <d v="1993-05-03T00:00:00"/>
        <d v="1993-10-17T00:00:00"/>
        <d v="1994-01-02T00:00:00"/>
        <d v="1994-03-05T00:00:00"/>
        <d v="1994-11-15T00:00:00"/>
      </sharedItems>
      <fieldGroup par="18"/>
    </cacheField>
    <cacheField name="Address" numFmtId="0">
      <sharedItems/>
    </cacheField>
    <cacheField name="City" numFmtId="0">
      <sharedItems/>
    </cacheField>
    <cacheField name="Region" numFmtId="0">
      <sharedItems/>
    </cacheField>
    <cacheField name="PostalCode" numFmtId="0">
      <sharedItems/>
    </cacheField>
    <cacheField name="Country" numFmtId="0">
      <sharedItems/>
    </cacheField>
    <cacheField name="HomePhone" numFmtId="0">
      <sharedItems/>
    </cacheField>
    <cacheField name="Extension" numFmtId="0">
      <sharedItems containsSemiMixedTypes="0" containsString="0" containsNumber="1" containsInteger="1" minValue="428" maxValue="5467"/>
    </cacheField>
    <cacheField name="Photo" numFmtId="0">
      <sharedItems longText="1"/>
    </cacheField>
    <cacheField name="Notes" numFmtId="0">
      <sharedItems longText="1"/>
    </cacheField>
    <cacheField name="ReportsTo" numFmtId="0">
      <sharedItems containsString="0" containsBlank="1" containsNumber="1" containsInteger="1" minValue="2" maxValue="5"/>
    </cacheField>
    <cacheField name="Quarters (HireDate)" numFmtId="0" databaseField="0">
      <fieldGroup base="6">
        <rangePr groupBy="quarters" startDate="1992-04-01T00:00:00" endDate="1994-11-16T00:00:00"/>
        <groupItems count="6">
          <s v="&lt;01-04-1992"/>
          <s v="Qtr1"/>
          <s v="Qtr2"/>
          <s v="Qtr3"/>
          <s v="Qtr4"/>
          <s v="&gt;16-11-1994"/>
        </groupItems>
      </fieldGroup>
    </cacheField>
    <cacheField name="Years (HireDate)" numFmtId="0" databaseField="0">
      <fieldGroup base="6">
        <rangePr groupBy="years" startDate="1992-04-01T00:00:00" endDate="1994-11-16T00:00:00"/>
        <groupItems count="5">
          <s v="&lt;01-04-1992"/>
          <s v="1992"/>
          <s v="1993"/>
          <s v="1994"/>
          <s v="&gt;16-11-1994"/>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4212961" createdVersion="8" refreshedVersion="8" minRefreshableVersion="3" recordCount="9" xr:uid="{6C696E57-80EF-41F7-B97B-1F992B8B2D02}">
  <cacheSource type="worksheet">
    <worksheetSource name="employees15"/>
  </cacheSource>
  <cacheFields count="17">
    <cacheField name="EmployeeID" numFmtId="0">
      <sharedItems containsSemiMixedTypes="0" containsString="0" containsNumber="1" containsInteger="1" minValue="1" maxValue="9"/>
    </cacheField>
    <cacheField name="LastName" numFmtId="0">
      <sharedItems/>
    </cacheField>
    <cacheField name="FirstName" numFmtId="0">
      <sharedItems/>
    </cacheField>
    <cacheField name="Title" numFmtId="0">
      <sharedItems count="4">
        <s v="Sales Representative"/>
        <s v="Vice President, Sales"/>
        <s v="Sales Manager"/>
        <s v="Inside Sales Coordinator"/>
      </sharedItems>
    </cacheField>
    <cacheField name="TitleOfCourtesy" numFmtId="0">
      <sharedItems/>
    </cacheField>
    <cacheField name="BirthDate" numFmtId="14">
      <sharedItems containsSemiMixedTypes="0" containsNonDate="0" containsDate="1" containsString="0" minDate="1937-09-19T00:00:00" maxDate="1966-01-28T00:00:00"/>
    </cacheField>
    <cacheField name="HireDate" numFmtId="14">
      <sharedItems containsSemiMixedTypes="0" containsNonDate="0" containsDate="1" containsString="0" minDate="1992-04-01T00:00:00" maxDate="1994-11-16T00:00:00"/>
    </cacheField>
    <cacheField name="Address" numFmtId="0">
      <sharedItems/>
    </cacheField>
    <cacheField name="City" numFmtId="0">
      <sharedItems count="5">
        <s v="Seattle"/>
        <s v="Tacoma"/>
        <s v="Kirkland"/>
        <s v="Redmond"/>
        <s v="London"/>
      </sharedItems>
    </cacheField>
    <cacheField name="Region" numFmtId="0">
      <sharedItems/>
    </cacheField>
    <cacheField name="PostalCode" numFmtId="0">
      <sharedItems/>
    </cacheField>
    <cacheField name="Country" numFmtId="0">
      <sharedItems count="2">
        <s v="USA"/>
        <s v="UK"/>
      </sharedItems>
    </cacheField>
    <cacheField name="HomePhone" numFmtId="0">
      <sharedItems/>
    </cacheField>
    <cacheField name="Extension" numFmtId="0">
      <sharedItems containsSemiMixedTypes="0" containsString="0" containsNumber="1" containsInteger="1" minValue="428" maxValue="5467"/>
    </cacheField>
    <cacheField name="Photo" numFmtId="0">
      <sharedItems longText="1"/>
    </cacheField>
    <cacheField name="Notes" numFmtId="0">
      <sharedItems longText="1"/>
    </cacheField>
    <cacheField name="ReportsTo" numFmtId="0">
      <sharedItems containsString="0" containsBlank="1" containsNumber="1" containsInteger="1" minValue="2" maxValue="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4560185" createdVersion="8" refreshedVersion="8" minRefreshableVersion="3" recordCount="89" xr:uid="{A3B3CB6C-FBD1-4F53-AFD2-6A49F019B645}">
  <cacheSource type="worksheet">
    <worksheetSource name="orders_expanded_1"/>
  </cacheSource>
  <cacheFields count="10">
    <cacheField name="CustomerID" numFmtId="0">
      <sharedItems/>
    </cacheField>
    <cacheField name="TotalSpend" numFmtId="0">
      <sharedItems containsSemiMixedTypes="0" containsString="0" containsNumber="1" minValue="100.8" maxValue="110277.30488350891"/>
    </cacheField>
    <cacheField name="OrderCount" numFmtId="0">
      <sharedItems containsSemiMixedTypes="0" containsString="0" containsNumber="1" containsInteger="1" minValue="2" maxValue="116"/>
    </cacheField>
    <cacheField name="FavCategory" numFmtId="0">
      <sharedItems/>
    </cacheField>
    <cacheField name="CompanyName" numFmtId="0">
      <sharedItems/>
    </cacheField>
    <cacheField name="City" numFmtId="0">
      <sharedItems/>
    </cacheField>
    <cacheField name="Country" numFmtId="0">
      <sharedItems/>
    </cacheField>
    <cacheField name="SpendTier" numFmtId="0">
      <sharedItems/>
    </cacheField>
    <cacheField name="FreqTier" numFmtId="0">
      <sharedItems/>
    </cacheField>
    <cacheField name="Segment" numFmtId="0">
      <sharedItems count="7">
        <s v="Occasional Low"/>
        <s v="Mid Infrequent"/>
        <s v="Core"/>
        <s v="Frequent Mid-Spenders"/>
        <s v="Champions"/>
        <s v="Budget Regulars"/>
        <s v="Loyal Big Spenders"/>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4675923" createdVersion="8" refreshedVersion="8" minRefreshableVersion="3" recordCount="2155" xr:uid="{941A019D-909D-49E3-BF8E-C2D155C50776}">
  <cacheSource type="worksheet">
    <worksheetSource name="Sales_Fact"/>
  </cacheSource>
  <cacheFields count="3">
    <cacheField name="ProductName" numFmtId="0">
      <sharedItems count="77">
        <s v="Queso Cabrales"/>
        <s v="Mozzarella di Giovanni"/>
        <s v="Chang"/>
        <s v="Singaporean Hokkien Fried Mee"/>
        <s v="Tofu"/>
        <s v="Manjimup Dried Apples"/>
        <s v="Chef Anton's Gumbo Mix"/>
        <s v="Jack's New England Clam Chowder"/>
        <s v="Uncle Bob's Organic Dried Pears"/>
        <s v="Louisiana Fiery Hot Pepper Sauce"/>
        <s v="Gustaf's Knäckebröd"/>
        <s v="Ravioli Angelo"/>
        <s v="Ikura"/>
        <s v="Sir Rodney's Marmalade"/>
        <s v="Queso Manchego La Pastora"/>
        <s v="Geitost"/>
        <s v="Konbu"/>
        <s v="Camembert Pierrot"/>
        <s v="Gorgonzola Telino"/>
        <s v="Chartreuse verte"/>
        <s v="Pavlova"/>
        <s v="Maxilaku"/>
        <s v="Alice Mutton"/>
        <s v="Guaraná Fantástica"/>
        <s v="Pâté chinois"/>
        <s v="Longlife Tofu"/>
        <s v="Sir Rodney's Scones"/>
        <s v="Inlagd Sill"/>
        <s v="Raclette Courdavault"/>
        <s v="Perth Pasties"/>
        <s v="Original Frankfurter grüne Soße"/>
        <s v="Schoggi Schokolade"/>
        <s v="Rössle Sauerkraut"/>
        <s v="Thüringer Rostbratwurst"/>
        <s v="Nord-Ost Matjeshering"/>
        <s v="Mascarpone Fabioli"/>
        <s v="Gravad lax"/>
        <s v="Steeleye Stout"/>
        <s v="Tarte au sucre"/>
        <s v="Outback Lager"/>
        <s v="Boston Crab Meat"/>
        <s v="Gnocchi di nonna Alice"/>
        <s v="Ipoh Coffee"/>
        <s v="Lakkalikööri"/>
        <s v="Fløtemysost"/>
        <s v="Gula Malacca"/>
        <s v="Vegie-spread"/>
        <s v="Röd Kaviar"/>
        <s v="Rhönbräu Klosterbier"/>
        <s v="Teatime Chocolate Biscuits"/>
        <s v="Genen Shouyu"/>
        <s v="Laughing Lumberjack Lager"/>
        <s v="Chai"/>
        <s v="Sasquatch Ale"/>
        <s v="Spegesild"/>
        <s v="Tourtière"/>
        <s v="Scottish Longbreads"/>
        <s v="Aniseed Syrup"/>
        <s v="Wimmers gute Semmelknödel"/>
        <s v="Carnarvon Tigers"/>
        <s v="Gudbrandsdalsost"/>
        <s v="Louisiana Hot Spiced Okra"/>
        <s v="Chef Anton's Cajun Seasoning"/>
        <s v="Grandma's Boysenberry Spread"/>
        <s v="Escargots de Bourgogne"/>
        <s v="Filo Mix"/>
        <s v="NuNuCa Nuß-Nougat-Creme"/>
        <s v="Côte de Blaye"/>
        <s v="Gumbär Gummibärchen"/>
        <s v="Zaanse koeken"/>
        <s v="Tunnbröd"/>
        <s v="Northwoods Cranberry Sauce"/>
        <s v="Valkoinen suklaa"/>
        <s v="Røgede sild"/>
        <s v="Chocolade"/>
        <s v="Sirop d'érable"/>
        <s v="Mishi Kobe Niku"/>
      </sharedItems>
    </cacheField>
    <cacheField name="CategoryName" numFmtId="0">
      <sharedItems count="8">
        <s v="Dairy Products"/>
        <s v="Beverages"/>
        <s v="Grains/Cereals"/>
        <s v="Produce"/>
        <s v="Condiments"/>
        <s v="Seafood"/>
        <s v="Confections"/>
        <s v="Meat/Poultry"/>
      </sharedItems>
    </cacheField>
    <cacheField name="Revenue" numFmtId="0">
      <sharedItems containsSemiMixedTypes="0" containsString="0" containsNumber="1" minValue="4.8" maxValue="15810"/>
    </cacheField>
  </cacheFields>
  <extLst>
    <ext xmlns:x14="http://schemas.microsoft.com/office/spreadsheetml/2009/9/main" uri="{725AE2AE-9491-48be-B2B4-4EB974FC3084}">
      <x14:pivotCacheDefinition pivotCacheId="1572444085"/>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5023147" createdVersion="8" refreshedVersion="8" minRefreshableVersion="3" recordCount="2155" xr:uid="{B8AC02A9-2C20-4CC7-8C9B-A7FF5D7ECA95}">
  <cacheSource type="worksheet">
    <worksheetSource name="correlation"/>
  </cacheSource>
  <cacheFields count="5">
    <cacheField name="CategoryName" numFmtId="0">
      <sharedItems count="8">
        <s v="Dairy Products"/>
        <s v="Grains/Cereals"/>
        <s v="Produce"/>
        <s v="Condiments"/>
        <s v="Seafood"/>
        <s v="Beverages"/>
        <s v="Meat/Poultry"/>
        <s v="Confections"/>
      </sharedItems>
    </cacheField>
    <cacheField name="OrderID" numFmtId="0">
      <sharedItems containsSemiMixedTypes="0" containsString="0" containsNumber="1" containsInteger="1" minValue="10248" maxValue="11077"/>
    </cacheField>
    <cacheField name="City" numFmtId="0">
      <sharedItems/>
    </cacheField>
    <cacheField name="Country" numFmtId="0">
      <sharedItems count="21">
        <s v="France"/>
        <s v="Germany"/>
        <s v="Sweden"/>
        <s v="Venezuela"/>
        <s v="Brazil"/>
        <s v="USA"/>
        <s v="Mexico"/>
        <s v="Switzerland"/>
        <s v="Belgium"/>
        <s v="Austria"/>
        <s v="Italy"/>
        <s v="Finland"/>
        <s v="Spain"/>
        <s v="UK"/>
        <s v="Ireland"/>
        <s v="Portugal"/>
        <s v="Canada"/>
        <s v="Denmark"/>
        <s v="Poland"/>
        <s v="Norway"/>
        <s v="Argentina"/>
      </sharedItems>
    </cacheField>
    <cacheField name="Revenue" numFmtId="0">
      <sharedItems containsSemiMixedTypes="0" containsString="0" containsNumber="1" minValue="4.8" maxValue="1581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5486108" createdVersion="8" refreshedVersion="8" minRefreshableVersion="3" recordCount="830" xr:uid="{77E3FE7C-C1BB-46C3-95A4-B7802E4F6AAE}">
  <cacheSource type="worksheet">
    <worksheetSource name="orders3"/>
  </cacheSource>
  <cacheFields count="19">
    <cacheField name="OrderID" numFmtId="0">
      <sharedItems containsSemiMixedTypes="0" containsString="0" containsNumber="1" containsInteger="1" minValue="10248" maxValue="11077"/>
    </cacheField>
    <cacheField name="CustomerID" numFmtId="0">
      <sharedItems count="89">
        <s v="VINET"/>
        <s v="TOMSP"/>
        <s v="HANAR"/>
        <s v="VICTE"/>
        <s v="SUPRD"/>
        <s v="CHOPS"/>
        <s v="RICSU"/>
        <s v="WELLI"/>
        <s v="HILAA"/>
        <s v="ERNSH"/>
        <s v="CENTC"/>
        <s v="OTTIK"/>
        <s v="QUEDE"/>
        <s v="RATTC"/>
        <s v="FOLKO"/>
        <s v="BLONP"/>
        <s v="WARTH"/>
        <s v="FRANK"/>
        <s v="GROSR"/>
        <s v="WHITC"/>
        <s v="SPLIR"/>
        <s v="QUICK"/>
        <s v="MAGAA"/>
        <s v="TORTU"/>
        <s v="MORGK"/>
        <s v="BERGS"/>
        <s v="LEHMS"/>
        <s v="ROMEY"/>
        <s v="LILAS"/>
        <s v="RICAR"/>
        <s v="REGGC"/>
        <s v="BSBEV"/>
        <s v="COMMI"/>
        <s v="TRADH"/>
        <s v="HUNGO"/>
        <s v="WANDK"/>
        <s v="GODOS"/>
        <s v="OLDWO"/>
        <s v="LONEP"/>
        <s v="ANATR"/>
        <s v="THEBI"/>
        <s v="DUMON"/>
        <s v="ISLAT"/>
        <s v="PERIC"/>
        <s v="KOENE"/>
        <s v="SAVEA"/>
        <s v="BOLID"/>
        <s v="FURIB"/>
        <s v="BONAP"/>
        <s v="MEREP"/>
        <s v="PRINI"/>
        <s v="SIMOB"/>
        <s v="FAMIA"/>
        <s v="LAMAI"/>
        <s v="PICCO"/>
        <s v="AROUT"/>
        <s v="SEVES"/>
        <s v="DRACD"/>
        <s v="EASTC"/>
        <s v="ANTON"/>
        <s v="GALED"/>
        <s v="VAFFE"/>
        <s v="QUEEN"/>
        <s v="WOLZA"/>
        <s v="HUNGC"/>
        <s v="SANTG"/>
        <s v="BOTTM"/>
        <s v="LINOD"/>
        <s v="FOLIG"/>
        <s v="OCEAN"/>
        <s v="FRANS"/>
        <s v="GOURL"/>
        <s v="CONSH"/>
        <s v="RANCH"/>
        <s v="LAZYK"/>
        <s v="LAUGB"/>
        <s v="BLAUS"/>
        <s v="NORTS"/>
        <s v="CACTU"/>
        <s v="GREAL"/>
        <s v="MAISD"/>
        <s v="TRAIH"/>
        <s v="LETSS"/>
        <s v="WILMK"/>
        <s v="THECR"/>
        <s v="ALFKI"/>
        <s v="FRANR"/>
        <s v="SPECD"/>
        <s v="LACOR"/>
      </sharedItems>
    </cacheField>
    <cacheField name="EmployeeID" numFmtId="0">
      <sharedItems containsSemiMixedTypes="0" containsString="0" containsNumber="1" containsInteger="1" minValue="1" maxValue="9"/>
    </cacheField>
    <cacheField name="OrderDate" numFmtId="14">
      <sharedItems containsSemiMixedTypes="0" containsNonDate="0" containsDate="1" containsString="0" minDate="1994-08-04T00:00:00" maxDate="1996-06-06T00:00:00" count="48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5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4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6T00:00:00"/>
        <d v="1994-12-27T00:00:00"/>
        <d v="1994-12-28T00:00:00"/>
        <d v="1994-12-29T00:00:00"/>
        <d v="1994-12-30T00:00:00"/>
        <d v="1995-01-02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0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4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29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4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4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3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5T00:00:00"/>
        <d v="1995-12-26T00:00:00"/>
        <d v="1995-12-27T00:00:00"/>
        <d v="1995-12-28T00:00:00"/>
        <d v="1995-12-29T00:00:00"/>
        <d v="1996-01-01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19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5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7T00:00:00"/>
        <d v="1996-05-28T00:00:00"/>
        <d v="1996-05-29T00:00:00"/>
        <d v="1996-05-30T00:00:00"/>
        <d v="1996-05-31T00:00:00"/>
        <d v="1996-06-03T00:00:00"/>
        <d v="1996-06-04T00:00:00"/>
        <d v="1996-06-05T00:00:00"/>
      </sharedItems>
      <fieldGroup par="18"/>
    </cacheField>
    <cacheField name="RequiredDate" numFmtId="14">
      <sharedItems containsSemiMixedTypes="0" containsNonDate="0" containsDate="1" containsString="0" minDate="1994-08-24T00:00:00" maxDate="1996-07-12T00:00:00"/>
    </cacheField>
    <cacheField name="ShippedDate" numFmtId="14">
      <sharedItems containsNonDate="0" containsDate="1" containsString="0" containsBlank="1" minDate="1994-08-10T00:00:00" maxDate="1996-06-06T00:00:00"/>
    </cacheField>
    <cacheField name="ShipVia" numFmtId="0">
      <sharedItems containsSemiMixedTypes="0" containsString="0" containsNumber="1" containsInteger="1" minValue="1" maxValue="3"/>
    </cacheField>
    <cacheField name="Freight" numFmtId="0">
      <sharedItems containsSemiMixedTypes="0" containsString="0" containsNumber="1" minValue="0.02" maxValue="1007.64"/>
    </cacheField>
    <cacheField name="ShipName" numFmtId="0">
      <sharedItems/>
    </cacheField>
    <cacheField name="ShipAddress" numFmtId="0">
      <sharedItems/>
    </cacheField>
    <cacheField name="ShipCity" numFmtId="0">
      <sharedItems/>
    </cacheField>
    <cacheField name="ShipRegion" numFmtId="0">
      <sharedItems/>
    </cacheField>
    <cacheField name="ShipPostalCode" numFmtId="0">
      <sharedItems/>
    </cacheField>
    <cacheField name="Segment" numFmtId="0">
      <sharedItems count="2">
        <s v="Repeat"/>
        <s v="New"/>
      </sharedItems>
    </cacheField>
    <cacheField name="OrderMonth" numFmtId="0">
      <sharedItems/>
    </cacheField>
    <cacheField name="ShipCountry" numFmtId="0">
      <sharedItems/>
    </cacheField>
    <cacheField name="Months (OrderDate)" numFmtId="0" databaseField="0">
      <fieldGroup base="3">
        <rangePr groupBy="months" startDate="1994-08-04T00:00:00" endDate="1996-06-06T00:00:00"/>
        <groupItems count="14">
          <s v="&lt;04-08-1994"/>
          <s v="Jan"/>
          <s v="Feb"/>
          <s v="Mar"/>
          <s v="Apr"/>
          <s v="May"/>
          <s v="Jun"/>
          <s v="Jul"/>
          <s v="Aug"/>
          <s v="Sep"/>
          <s v="Oct"/>
          <s v="Nov"/>
          <s v="Dec"/>
          <s v="&gt;06-06-1996"/>
        </groupItems>
      </fieldGroup>
    </cacheField>
    <cacheField name="Quarters (OrderDate)" numFmtId="0" databaseField="0">
      <fieldGroup base="3">
        <rangePr groupBy="quarters" startDate="1994-08-04T00:00:00" endDate="1996-06-06T00:00:00"/>
        <groupItems count="6">
          <s v="&lt;04-08-1994"/>
          <s v="Qtr1"/>
          <s v="Qtr2"/>
          <s v="Qtr3"/>
          <s v="Qtr4"/>
          <s v="&gt;06-06-1996"/>
        </groupItems>
      </fieldGroup>
    </cacheField>
    <cacheField name="Years (OrderDate)" numFmtId="0" databaseField="0">
      <fieldGroup base="3">
        <rangePr groupBy="years" startDate="1994-08-04T00:00:00" endDate="1996-06-06T00:00:00"/>
        <groupItems count="5">
          <s v="&lt;04-08-1994"/>
          <s v="1994"/>
          <s v="1995"/>
          <s v="1996"/>
          <s v="&gt;06-06-1996"/>
        </groupItems>
      </fieldGroup>
    </cacheField>
  </cacheFields>
  <extLst>
    <ext xmlns:x14="http://schemas.microsoft.com/office/spreadsheetml/2009/9/main" uri="{725AE2AE-9491-48be-B2B4-4EB974FC3084}">
      <x14:pivotCacheDefinition pivotCacheId="1184959583"/>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5833332" createdVersion="8" refreshedVersion="8" minRefreshableVersion="3" recordCount="77" xr:uid="{A23D9944-6A14-407D-972E-CA7EA6ECC635}">
  <cacheSource type="worksheet">
    <worksheetSource name="suppliers_product"/>
  </cacheSource>
  <cacheFields count="7">
    <cacheField name="SupplierID" numFmtId="0">
      <sharedItems containsSemiMixedTypes="0" containsString="0" containsNumber="1" containsInteger="1" minValue="1" maxValue="29"/>
    </cacheField>
    <cacheField name="CompanyName" numFmtId="0">
      <sharedItems/>
    </cacheField>
    <cacheField name="Region" numFmtId="0">
      <sharedItems containsBlank="1"/>
    </cacheField>
    <cacheField name="Country" numFmtId="0">
      <sharedItems count="17">
        <s v="UK"/>
        <s v="USA"/>
        <s v="Japan"/>
        <s v="Spain"/>
        <s v="Australia"/>
        <s v="Sweden "/>
        <s v="Brazil"/>
        <s v="Germany"/>
        <s v="Italy"/>
        <s v="Norway"/>
        <s v="Sweden"/>
        <s v="France"/>
        <s v="Singapore"/>
        <s v="Denmark"/>
        <s v="Netherlands"/>
        <s v="Finland"/>
        <s v="Canada"/>
      </sharedItems>
    </cacheField>
    <cacheField name="ProductID" numFmtId="0">
      <sharedItems containsSemiMixedTypes="0" containsString="0" containsNumber="1" containsInteger="1" minValue="1" maxValue="77"/>
    </cacheField>
    <cacheField name="ProductName" numFmtId="0">
      <sharedItems/>
    </cacheField>
    <cacheField name="UnitPrice" numFmtId="0">
      <sharedItems containsSemiMixedTypes="0" containsString="0" containsNumber="1" minValue="2.5" maxValue="263.5"/>
    </cacheField>
  </cacheFields>
  <extLst>
    <ext xmlns:x14="http://schemas.microsoft.com/office/spreadsheetml/2009/9/main" uri="{725AE2AE-9491-48be-B2B4-4EB974FC3084}">
      <x14:pivotCacheDefinition pivotCacheId="114997761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5949078" createdVersion="8" refreshedVersion="8" minRefreshableVersion="3" recordCount="77" xr:uid="{85A16EB9-23CD-4B60-A00E-B9660E01B47C}">
  <cacheSource type="worksheet">
    <worksheetSource name="Distribution"/>
  </cacheSource>
  <cacheFields count="6">
    <cacheField name="SupplierID" numFmtId="0">
      <sharedItems containsSemiMixedTypes="0" containsString="0" containsNumber="1" containsInteger="1" minValue="1" maxValue="29"/>
    </cacheField>
    <cacheField name="CompanyName" numFmtId="0">
      <sharedItems count="29">
        <s v="Exotic Liquids"/>
        <s v="New Orleans Cajun Delights"/>
        <s v="Grandma Kelly's Homestead"/>
        <s v="Tokyo Traders"/>
        <s v="Cooperativa de Quesos 'Las Cabras'"/>
        <s v="Mayumi's"/>
        <s v="Pavlova, Ltd."/>
        <s v="Specialty Biscuits, Ltd."/>
        <s v="PB Knäckebröd AB"/>
        <s v="Refrescos Americanas LTDA"/>
        <s v="Heli Süßwaren GmbH &amp; Co. KG"/>
        <s v="Plutzer Lebensmittelgroßmärkte AG"/>
        <s v="Nord-Ost-Fisch Handelsgesellschaft mbH"/>
        <s v="Formaggi Fortini s.r.l."/>
        <s v="Norske Meierier"/>
        <s v="Bigfoot Breweries"/>
        <s v="Svensk Sjöföda AB"/>
        <s v="Aux joyeux ecclésiastiques"/>
        <s v="New England Seafood Cannery"/>
        <s v="Leka Trading"/>
        <s v="Lyngbysild"/>
        <s v="Zaanse Snoepfabriek"/>
        <s v="Karkki Oy"/>
        <s v="G'day, Mate"/>
        <s v="Ma Maison"/>
        <s v="Pasta Buttini s.r.l."/>
        <s v="Escargots Nouveaux"/>
        <s v="Gai pâturage"/>
        <s v="Forêts d'érables"/>
      </sharedItems>
    </cacheField>
    <cacheField name="ProductID" numFmtId="0">
      <sharedItems containsSemiMixedTypes="0" containsString="0" containsNumber="1" containsInteger="1" minValue="1" maxValue="77"/>
    </cacheField>
    <cacheField name="ProductName" numFmtId="0">
      <sharedItems/>
    </cacheField>
    <cacheField name="CategoryID" numFmtId="0">
      <sharedItems containsSemiMixedTypes="0" containsString="0" containsNumber="1" containsInteger="1" minValue="1" maxValue="8"/>
    </cacheField>
    <cacheField name="CategoryName" numFmtId="0">
      <sharedItems count="8">
        <s v="Beverages"/>
        <s v="Condiments"/>
        <s v="Produce"/>
        <s v="Meat/Poultry"/>
        <s v="Seafood"/>
        <s v="Dairy Products"/>
        <s v="Confections"/>
        <s v="Grains/Cereals"/>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900.015846180555" createdVersion="8" refreshedVersion="8" minRefreshableVersion="3" recordCount="77" xr:uid="{7379575D-CB47-437A-8E95-F5021F9818F0}">
  <cacheSource type="worksheet">
    <worksheetSource name="summary"/>
  </cacheSource>
  <cacheFields count="9">
    <cacheField name="SupplierID" numFmtId="0">
      <sharedItems containsSemiMixedTypes="0" containsString="0" containsNumber="1" containsInteger="1" minValue="1" maxValue="29"/>
    </cacheField>
    <cacheField name="CompanyName" numFmtId="0">
      <sharedItems/>
    </cacheField>
    <cacheField name="Region" numFmtId="0">
      <sharedItems containsBlank="1"/>
    </cacheField>
    <cacheField name="Country" numFmtId="0">
      <sharedItems count="17">
        <s v="UK"/>
        <s v="USA"/>
        <s v="Japan"/>
        <s v="Spain"/>
        <s v="Australia"/>
        <s v="Sweden "/>
        <s v="Brazil"/>
        <s v="Germany"/>
        <s v="Italy"/>
        <s v="Norway"/>
        <s v="Sweden"/>
        <s v="France"/>
        <s v="Singapore"/>
        <s v="Denmark"/>
        <s v="Netherlands"/>
        <s v="Finland"/>
        <s v="Canada"/>
      </sharedItems>
    </cacheField>
    <cacheField name="ProductID" numFmtId="0">
      <sharedItems containsSemiMixedTypes="0" containsString="0" containsNumber="1" containsInteger="1" minValue="1" maxValue="77"/>
    </cacheField>
    <cacheField name="ProductName" numFmtId="0">
      <sharedItems/>
    </cacheField>
    <cacheField name="CategoryID" numFmtId="0">
      <sharedItems containsSemiMixedTypes="0" containsString="0" containsNumber="1" containsInteger="1" minValue="1" maxValue="8"/>
    </cacheField>
    <cacheField name="UnitPrice" numFmtId="0">
      <sharedItems containsSemiMixedTypes="0" containsString="0" containsNumber="1" minValue="2.5" maxValue="263.5"/>
    </cacheField>
    <cacheField name="CategoryName" numFmtId="0">
      <sharedItems count="8">
        <s v="Beverages"/>
        <s v="Condiments"/>
        <s v="Produce"/>
        <s v="Meat/Poultry"/>
        <s v="Seafood"/>
        <s v="Dairy Products"/>
        <s v="Confections"/>
        <s v="Grains/Cereals"/>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900.033346990742" backgroundQuery="1" createdVersion="8" refreshedVersion="8" minRefreshableVersion="3" recordCount="0" supportSubquery="1" supportAdvancedDrill="1" xr:uid="{8A252ED3-5C46-4713-8E6F-312528C01415}">
  <cacheSource type="external" connectionId="38"/>
  <cacheFields count="7">
    <cacheField name="[Measures].[Sum of SalesAmount]" caption="Sum of SalesAmount" numFmtId="0" hierarchy="153" level="32767"/>
    <cacheField name="[Measures].[Distinct Count of OrderID]" caption="Distinct Count of OrderID" numFmtId="0" hierarchy="155" level="32767"/>
    <cacheField name="[Measures].[Distinct Count of CustomerID]" caption="Distinct Count of CustomerID" numFmtId="0" hierarchy="157" level="32767"/>
    <cacheField name="[Measures].[Distinct Count of EmployeeID]" caption="Distinct Count of EmployeeID" numFmtId="0" hierarchy="159" level="32767"/>
    <cacheField name="[KPI].[OrderDate].[OrderDate]" caption="OrderDate" numFmtId="0" hierarchy="44" level="1">
      <sharedItems containsSemiMixedTypes="0" containsNonDate="0" containsString="0"/>
    </cacheField>
    <cacheField name="[correlation].[Country].[Country]" caption="Country" numFmtId="0" hierarchy="7" level="1">
      <sharedItems containsSemiMixedTypes="0" containsNonDate="0" containsString="0"/>
    </cacheField>
    <cacheField name="[KPI].[ProductID].[ProductID]" caption="ProductID" numFmtId="0" hierarchy="40" level="1">
      <sharedItems containsSemiMixedTypes="0" containsNonDate="0" containsString="0"/>
    </cacheField>
  </cacheFields>
  <cacheHierarchies count="160">
    <cacheHierarchy uniqueName="[categories  2].[CategoryID]" caption="CategoryID" attribute="1" defaultMemberUniqueName="[categories  2].[CategoryID].[All]" allUniqueName="[categories  2].[CategoryID].[All]" dimensionUniqueName="[categories  2]" displayFolder="" count="0" memberValueDatatype="20" unbalanced="0"/>
    <cacheHierarchy uniqueName="[categories  2].[CategoryName]" caption="CategoryName" attribute="1" defaultMemberUniqueName="[categories  2].[CategoryName].[All]" allUniqueName="[categories  2].[CategoryName].[All]" dimensionUniqueName="[categories  2]" displayFolder="" count="0" memberValueDatatype="130" unbalanced="0"/>
    <cacheHierarchy uniqueName="[categories  2].[Description]" caption="Description" attribute="1" defaultMemberUniqueName="[categories  2].[Description].[All]" allUniqueName="[categories  2].[Description].[All]" dimensionUniqueName="[categories  2]" displayFolder="" count="0" memberValueDatatype="130" unbalanced="0"/>
    <cacheHierarchy uniqueName="[categories  2].[Picture]" caption="Picture" attribute="1" defaultMemberUniqueName="[categories  2].[Picture].[All]" allUniqueName="[categories  2].[Picture].[All]" dimensionUniqueName="[categories  2]" displayFolder="" count="0" memberValueDatatype="130" unbalanced="0"/>
    <cacheHierarchy uniqueName="[correlation].[CategoryName]" caption="CategoryName" attribute="1" defaultMemberUniqueName="[correlation].[CategoryName].[All]" allUniqueName="[correlation].[CategoryName].[All]" dimensionUniqueName="[correlation]" displayFolder="" count="0" memberValueDatatype="130" unbalanced="0"/>
    <cacheHierarchy uniqueName="[correlation].[OrderID]" caption="OrderID" attribute="1" defaultMemberUniqueName="[correlation].[OrderID].[All]" allUniqueName="[correlation].[OrderID].[All]" dimensionUniqueName="[correlation]" displayFolder="" count="0" memberValueDatatype="20" unbalanced="0"/>
    <cacheHierarchy uniqueName="[correlation].[City]" caption="City" attribute="1" defaultMemberUniqueName="[correlation].[City].[All]" allUniqueName="[correlation].[City].[All]" dimensionUniqueName="[correlation]" displayFolder="" count="0" memberValueDatatype="130" unbalanced="0"/>
    <cacheHierarchy uniqueName="[correlation].[Country]" caption="Country" attribute="1" defaultMemberUniqueName="[correlation].[Country].[All]" allUniqueName="[correlation].[Country].[All]" dimensionUniqueName="[correlation]" displayFolder="" count="2" memberValueDatatype="130" unbalanced="0">
      <fieldsUsage count="2">
        <fieldUsage x="-1"/>
        <fieldUsage x="5"/>
      </fieldsUsage>
    </cacheHierarchy>
    <cacheHierarchy uniqueName="[correlation].[Revenue]" caption="Revenue" attribute="1" defaultMemberUniqueName="[correlation].[Revenue].[All]" allUniqueName="[correlation].[Revenue].[All]" dimensionUniqueName="[correlation]" displayFolder="" count="0" memberValueDatatype="5" unbalanced="0"/>
    <cacheHierarchy uniqueName="[customers  2].[CustomerID]" caption="CustomerID" attribute="1" defaultMemberUniqueName="[customers  2].[CustomerID].[All]" allUniqueName="[customers  2].[CustomerID].[All]" dimensionUniqueName="[customers  2]" displayFolder="" count="0" memberValueDatatype="130" unbalanced="0"/>
    <cacheHierarchy uniqueName="[customers  2].[CompanyName]" caption="CompanyName" attribute="1" defaultMemberUniqueName="[customers  2].[CompanyName].[All]" allUniqueName="[customers  2].[CompanyName].[All]" dimensionUniqueName="[customers  2]" displayFolder="" count="0" memberValueDatatype="130" unbalanced="0"/>
    <cacheHierarchy uniqueName="[customers  2].[ContactName]" caption="ContactName" attribute="1" defaultMemberUniqueName="[customers  2].[ContactName].[All]" allUniqueName="[customers  2].[ContactName].[All]" dimensionUniqueName="[customers  2]" displayFolder="" count="0" memberValueDatatype="130" unbalanced="0"/>
    <cacheHierarchy uniqueName="[customers  2].[ContactTitle]" caption="ContactTitle" attribute="1" defaultMemberUniqueName="[customers  2].[ContactTitle].[All]" allUniqueName="[customers  2].[ContactTitle].[All]" dimensionUniqueName="[customers  2]" displayFolder="" count="0" memberValueDatatype="130" unbalanced="0"/>
    <cacheHierarchy uniqueName="[customers  2].[Address]" caption="Address" attribute="1" defaultMemberUniqueName="[customers  2].[Address].[All]" allUniqueName="[customers  2].[Address].[All]" dimensionUniqueName="[customers  2]" displayFolder="" count="0" memberValueDatatype="130" unbalanced="0"/>
    <cacheHierarchy uniqueName="[customers  2].[City]" caption="City" attribute="1" defaultMemberUniqueName="[customers  2].[City].[All]" allUniqueName="[customers  2].[City].[All]" dimensionUniqueName="[customers  2]" displayFolder="" count="0" memberValueDatatype="130" unbalanced="0"/>
    <cacheHierarchy uniqueName="[customers  2].[Region]" caption="Region" attribute="1" defaultMemberUniqueName="[customers  2].[Region].[All]" allUniqueName="[customers  2].[Region].[All]" dimensionUniqueName="[customers  2]" displayFolder="" count="0" memberValueDatatype="130" unbalanced="0"/>
    <cacheHierarchy uniqueName="[customers  2].[PostalCode]" caption="PostalCode" attribute="1" defaultMemberUniqueName="[customers  2].[PostalCode].[All]" allUniqueName="[customers  2].[PostalCode].[All]" dimensionUniqueName="[customers  2]" displayFolder="" count="0" memberValueDatatype="130" unbalanced="0"/>
    <cacheHierarchy uniqueName="[customers  2].[Country]" caption="Country" attribute="1" defaultMemberUniqueName="[customers  2].[Country].[All]" allUniqueName="[customers  2].[Country].[All]" dimensionUniqueName="[customers  2]" displayFolder="" count="0" memberValueDatatype="130" unbalanced="0"/>
    <cacheHierarchy uniqueName="[customers  2].[Phone]" caption="Phone" attribute="1" defaultMemberUniqueName="[customers  2].[Phone].[All]" allUniqueName="[customers  2].[Phone].[All]" dimensionUniqueName="[customers  2]" displayFolder="" count="0" memberValueDatatype="130" unbalanced="0"/>
    <cacheHierarchy uniqueName="[customers  2].[Fax]" caption="Fax" attribute="1" defaultMemberUniqueName="[customers  2].[Fax].[All]" allUniqueName="[customers  2].[Fax].[All]" dimensionUniqueName="[customers  2]" displayFolder="" count="0" memberValueDatatype="130" unbalanced="0"/>
    <cacheHierarchy uniqueName="[customers  2].[Image]" caption="Image" attribute="1" defaultMemberUniqueName="[customers  2].[Image].[All]" allUniqueName="[customers  2].[Image].[All]" dimensionUniqueName="[customers  2]" displayFolder="" count="0" memberValueDatatype="130" unbalanced="0"/>
    <cacheHierarchy uniqueName="[customers  2].[ImageThumbnail]" caption="ImageThumbnail" attribute="1" defaultMemberUniqueName="[customers  2].[ImageThumbnail].[All]" allUniqueName="[customers  2].[ImageThumbnail].[All]" dimensionUniqueName="[customers  2]" displayFolder="" count="0" memberValueDatatype="130" unbalanced="0"/>
    <cacheHierarchy uniqueName="[employees  2].[EmployeeID]" caption="EmployeeID" attribute="1" defaultMemberUniqueName="[employees  2].[EmployeeID].[All]" allUniqueName="[employees  2].[EmployeeID].[All]" dimensionUniqueName="[employees  2]" displayFolder="" count="0" memberValueDatatype="20" unbalanced="0"/>
    <cacheHierarchy uniqueName="[employees  2].[LastName]" caption="LastName" attribute="1" defaultMemberUniqueName="[employees  2].[LastName].[All]" allUniqueName="[employees  2].[LastName].[All]" dimensionUniqueName="[employees  2]" displayFolder="" count="0" memberValueDatatype="130" unbalanced="0"/>
    <cacheHierarchy uniqueName="[employees  2].[FirstName]" caption="FirstName" attribute="1" defaultMemberUniqueName="[employees  2].[FirstName].[All]" allUniqueName="[employees  2].[FirstName].[All]" dimensionUniqueName="[employees  2]" displayFolder="" count="0" memberValueDatatype="130" unbalanced="0"/>
    <cacheHierarchy uniqueName="[employees  2].[Title]" caption="Title" attribute="1" defaultMemberUniqueName="[employees  2].[Title].[All]" allUniqueName="[employees  2].[Title].[All]" dimensionUniqueName="[employees  2]" displayFolder="" count="0" memberValueDatatype="130" unbalanced="0"/>
    <cacheHierarchy uniqueName="[employees  2].[TitleOfCourtesy]" caption="TitleOfCourtesy" attribute="1" defaultMemberUniqueName="[employees  2].[TitleOfCourtesy].[All]" allUniqueName="[employees  2].[TitleOfCourtesy].[All]" dimensionUniqueName="[employees  2]" displayFolder="" count="0" memberValueDatatype="130" unbalanced="0"/>
    <cacheHierarchy uniqueName="[employees  2].[BirthDate]" caption="BirthDate" attribute="1" time="1" defaultMemberUniqueName="[employees  2].[BirthDate].[All]" allUniqueName="[employees  2].[BirthDate].[All]" dimensionUniqueName="[employees  2]" displayFolder="" count="0" memberValueDatatype="7" unbalanced="0"/>
    <cacheHierarchy uniqueName="[employees  2].[HireDate]" caption="HireDate" attribute="1" time="1" defaultMemberUniqueName="[employees  2].[HireDate].[All]" allUniqueName="[employees  2].[HireDate].[All]" dimensionUniqueName="[employees  2]" displayFolder="" count="0" memberValueDatatype="7" unbalanced="0"/>
    <cacheHierarchy uniqueName="[employees  2].[Address]" caption="Address" attribute="1" defaultMemberUniqueName="[employees  2].[Address].[All]" allUniqueName="[employees  2].[Address].[All]" dimensionUniqueName="[employees  2]" displayFolder="" count="0" memberValueDatatype="130" unbalanced="0"/>
    <cacheHierarchy uniqueName="[employees  2].[City]" caption="City" attribute="1" defaultMemberUniqueName="[employees  2].[City].[All]" allUniqueName="[employees  2].[City].[All]" dimensionUniqueName="[employees  2]" displayFolder="" count="0" memberValueDatatype="130" unbalanced="0"/>
    <cacheHierarchy uniqueName="[employees  2].[Region]" caption="Region" attribute="1" defaultMemberUniqueName="[employees  2].[Region].[All]" allUniqueName="[employees  2].[Region].[All]" dimensionUniqueName="[employees  2]" displayFolder="" count="0" memberValueDatatype="130" unbalanced="0"/>
    <cacheHierarchy uniqueName="[employees  2].[PostalCode]" caption="PostalCode" attribute="1" defaultMemberUniqueName="[employees  2].[PostalCode].[All]" allUniqueName="[employees  2].[PostalCode].[All]" dimensionUniqueName="[employees  2]" displayFolder="" count="0" memberValueDatatype="130" unbalanced="0"/>
    <cacheHierarchy uniqueName="[employees  2].[Country]" caption="Country" attribute="1" defaultMemberUniqueName="[employees  2].[Country].[All]" allUniqueName="[employees  2].[Country].[All]" dimensionUniqueName="[employees  2]" displayFolder="" count="0" memberValueDatatype="130" unbalanced="0"/>
    <cacheHierarchy uniqueName="[employees  2].[HomePhone]" caption="HomePhone" attribute="1" defaultMemberUniqueName="[employees  2].[HomePhone].[All]" allUniqueName="[employees  2].[HomePhone].[All]" dimensionUniqueName="[employees  2]" displayFolder="" count="0" memberValueDatatype="130" unbalanced="0"/>
    <cacheHierarchy uniqueName="[employees  2].[Extension]" caption="Extension" attribute="1" defaultMemberUniqueName="[employees  2].[Extension].[All]" allUniqueName="[employees  2].[Extension].[All]" dimensionUniqueName="[employees  2]" displayFolder="" count="0" memberValueDatatype="130" unbalanced="0"/>
    <cacheHierarchy uniqueName="[employees  2].[Photo]" caption="Photo" attribute="1" defaultMemberUniqueName="[employees  2].[Photo].[All]" allUniqueName="[employees  2].[Photo].[All]" dimensionUniqueName="[employees  2]" displayFolder="" count="0" memberValueDatatype="130" unbalanced="0"/>
    <cacheHierarchy uniqueName="[employees  2].[Notes]" caption="Notes" attribute="1" defaultMemberUniqueName="[employees  2].[Notes].[All]" allUniqueName="[employees  2].[Notes].[All]" dimensionUniqueName="[employees  2]" displayFolder="" count="0" memberValueDatatype="130" unbalanced="0"/>
    <cacheHierarchy uniqueName="[employees  2].[ReportsTo]" caption="ReportsTo" attribute="1" defaultMemberUniqueName="[employees  2].[ReportsTo].[All]" allUniqueName="[employees  2].[ReportsTo].[All]" dimensionUniqueName="[employees  2]" displayFolder="" count="0" memberValueDatatype="20" unbalanced="0"/>
    <cacheHierarchy uniqueName="[KPI].[OrderID]" caption="OrderID" attribute="1" defaultMemberUniqueName="[KPI].[OrderID].[All]" allUniqueName="[KPI].[OrderID].[All]" dimensionUniqueName="[KPI]" displayFolder="" count="0" memberValueDatatype="20" unbalanced="0"/>
    <cacheHierarchy uniqueName="[KPI].[ProductID]" caption="ProductID" attribute="1" defaultMemberUniqueName="[KPI].[ProductID].[All]" allUniqueName="[KPI].[ProductID].[All]" dimensionUniqueName="[KPI]" displayFolder="" count="2" memberValueDatatype="20" unbalanced="0">
      <fieldsUsage count="2">
        <fieldUsage x="-1"/>
        <fieldUsage x="6"/>
      </fieldsUsage>
    </cacheHierarchy>
    <cacheHierarchy uniqueName="[KPI].[UnitPrice]" caption="UnitPrice" attribute="1" defaultMemberUniqueName="[KPI].[UnitPrice].[All]" allUniqueName="[KPI].[UnitPrice].[All]" dimensionUniqueName="[KPI]" displayFolder="" count="0" memberValueDatatype="5" unbalanced="0"/>
    <cacheHierarchy uniqueName="[KPI].[Quantity]" caption="Quantity" attribute="1" defaultMemberUniqueName="[KPI].[Quantity].[All]" allUniqueName="[KPI].[Quantity].[All]" dimensionUniqueName="[KPI]" displayFolder="" count="0" memberValueDatatype="20" unbalanced="0"/>
    <cacheHierarchy uniqueName="[KPI].[Discount]" caption="Discount" attribute="1" defaultMemberUniqueName="[KPI].[Discount].[All]" allUniqueName="[KPI].[Discount].[All]" dimensionUniqueName="[KPI]" displayFolder="" count="0" memberValueDatatype="5" unbalanced="0"/>
    <cacheHierarchy uniqueName="[KPI].[OrderDate]" caption="OrderDate" attribute="1" time="1" defaultMemberUniqueName="[KPI].[OrderDate].[All]" allUniqueName="[KPI].[OrderDate].[All]" dimensionUniqueName="[KPI]" displayFolder="" count="2" memberValueDatatype="7" unbalanced="0">
      <fieldsUsage count="2">
        <fieldUsage x="-1"/>
        <fieldUsage x="4"/>
      </fieldsUsage>
    </cacheHierarchy>
    <cacheHierarchy uniqueName="[KPI].[CustomerID]" caption="CustomerID" attribute="1" defaultMemberUniqueName="[KPI].[CustomerID].[All]" allUniqueName="[KPI].[CustomerID].[All]" dimensionUniqueName="[KPI]" displayFolder="" count="0" memberValueDatatype="130" unbalanced="0"/>
    <cacheHierarchy uniqueName="[KPI].[SalesAmount]" caption="SalesAmount" attribute="1" defaultMemberUniqueName="[KPI].[SalesAmount].[All]" allUniqueName="[KPI].[SalesAmount].[All]" dimensionUniqueName="[KPI]" displayFolder="" count="0" memberValueDatatype="5" unbalanced="0"/>
    <cacheHierarchy uniqueName="[KPI].[EmployeeID]" caption="EmployeeID" attribute="1" defaultMemberUniqueName="[KPI].[EmployeeID].[All]" allUniqueName="[KPI].[EmployeeID].[All]" dimensionUniqueName="[KPI]" displayFolder="" count="0" memberValueDatatype="20" unbalanced="0"/>
    <cacheHierarchy uniqueName="[order details  2].[OrderID]" caption="OrderID" attribute="1" defaultMemberUniqueName="[order details  2].[OrderID].[All]" allUniqueName="[order details  2].[OrderID].[All]" dimensionUniqueName="[order details  2]" displayFolder="" count="0" memberValueDatatype="20" unbalanced="0"/>
    <cacheHierarchy uniqueName="[order details  2].[ProductID]" caption="ProductID" attribute="1" defaultMemberUniqueName="[order details  2].[ProductID].[All]" allUniqueName="[order details  2].[ProductID].[All]" dimensionUniqueName="[order details  2]" displayFolder="" count="0" memberValueDatatype="20" unbalanced="0"/>
    <cacheHierarchy uniqueName="[order details  2].[UnitPrice]" caption="UnitPrice" attribute="1" defaultMemberUniqueName="[order details  2].[UnitPrice].[All]" allUniqueName="[order details  2].[UnitPrice].[All]" dimensionUniqueName="[order details  2]" displayFolder="" count="0" memberValueDatatype="5" unbalanced="0"/>
    <cacheHierarchy uniqueName="[order details  2].[Quantity]" caption="Quantity" attribute="1" defaultMemberUniqueName="[order details  2].[Quantity].[All]" allUniqueName="[order details  2].[Quantity].[All]" dimensionUniqueName="[order details  2]" displayFolder="" count="0" memberValueDatatype="20" unbalanced="0"/>
    <cacheHierarchy uniqueName="[order details  2].[Discount]" caption="Discount" attribute="1" defaultMemberUniqueName="[order details  2].[Discount].[All]" allUniqueName="[order details  2].[Discount].[All]" dimensionUniqueName="[order details  2]" displayFolder="" count="0" memberValueDatatype="5"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Sales Amount]" caption="Sales Amount" attribute="1" defaultMemberUniqueName="[order_details].[Sales Amount].[All]" allUniqueName="[order_details].[Sales Amount].[All]" dimensionUniqueName="[order_details]" displayFolder="" count="0" memberValueDatatype="5"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  2].[OrderID]" caption="OrderID" attribute="1" defaultMemberUniqueName="[orders  2].[OrderID].[All]" allUniqueName="[orders  2].[OrderID].[All]" dimensionUniqueName="[orders  2]" displayFolder="" count="0" memberValueDatatype="20" unbalanced="0"/>
    <cacheHierarchy uniqueName="[orders  2].[CustomerID]" caption="CustomerID" attribute="1" defaultMemberUniqueName="[orders  2].[CustomerID].[All]" allUniqueName="[orders  2].[CustomerID].[All]" dimensionUniqueName="[orders  2]" displayFolder="" count="0" memberValueDatatype="130" unbalanced="0"/>
    <cacheHierarchy uniqueName="[orders  2].[EmployeeID]" caption="EmployeeID" attribute="1" defaultMemberUniqueName="[orders  2].[EmployeeID].[All]" allUniqueName="[orders  2].[EmployeeID].[All]" dimensionUniqueName="[orders  2]" displayFolder="" count="0" memberValueDatatype="20" unbalanced="0"/>
    <cacheHierarchy uniqueName="[orders  2].[OrderDate]" caption="OrderDate" attribute="1" time="1" defaultMemberUniqueName="[orders  2].[OrderDate].[All]" allUniqueName="[orders  2].[OrderDate].[All]" dimensionUniqueName="[orders  2]" displayFolder="" count="0" memberValueDatatype="7" unbalanced="0"/>
    <cacheHierarchy uniqueName="[orders  2].[RequiredDate]" caption="RequiredDate" attribute="1" time="1" defaultMemberUniqueName="[orders  2].[RequiredDate].[All]" allUniqueName="[orders  2].[RequiredDate].[All]" dimensionUniqueName="[orders  2]" displayFolder="" count="0" memberValueDatatype="7" unbalanced="0"/>
    <cacheHierarchy uniqueName="[orders  2].[ShippedDate]" caption="ShippedDate" attribute="1" time="1" defaultMemberUniqueName="[orders  2].[ShippedDate].[All]" allUniqueName="[orders  2].[ShippedDate].[All]" dimensionUniqueName="[orders  2]" displayFolder="" count="0" memberValueDatatype="7" unbalanced="0"/>
    <cacheHierarchy uniqueName="[orders  2].[ShipVia]" caption="ShipVia" attribute="1" defaultMemberUniqueName="[orders  2].[ShipVia].[All]" allUniqueName="[orders  2].[ShipVia].[All]" dimensionUniqueName="[orders  2]" displayFolder="" count="0" memberValueDatatype="20" unbalanced="0"/>
    <cacheHierarchy uniqueName="[orders  2].[Freight]" caption="Freight" attribute="1" defaultMemberUniqueName="[orders  2].[Freight].[All]" allUniqueName="[orders  2].[Freight].[All]" dimensionUniqueName="[orders  2]" displayFolder="" count="0" memberValueDatatype="5" unbalanced="0"/>
    <cacheHierarchy uniqueName="[orders  2].[ShipName]" caption="ShipName" attribute="1" defaultMemberUniqueName="[orders  2].[ShipName].[All]" allUniqueName="[orders  2].[ShipName].[All]" dimensionUniqueName="[orders  2]" displayFolder="" count="0" memberValueDatatype="130" unbalanced="0"/>
    <cacheHierarchy uniqueName="[orders  2].[ShipAddress]" caption="ShipAddress" attribute="1" defaultMemberUniqueName="[orders  2].[ShipAddress].[All]" allUniqueName="[orders  2].[ShipAddress].[All]" dimensionUniqueName="[orders  2]" displayFolder="" count="0" memberValueDatatype="130" unbalanced="0"/>
    <cacheHierarchy uniqueName="[orders  2].[ShipCity]" caption="ShipCity" attribute="1" defaultMemberUniqueName="[orders  2].[ShipCity].[All]" allUniqueName="[orders  2].[ShipCity].[All]" dimensionUniqueName="[orders  2]" displayFolder="" count="0" memberValueDatatype="130" unbalanced="0"/>
    <cacheHierarchy uniqueName="[orders  2].[ShipRegion]" caption="ShipRegion" attribute="1" defaultMemberUniqueName="[orders  2].[ShipRegion].[All]" allUniqueName="[orders  2].[ShipRegion].[All]" dimensionUniqueName="[orders  2]" displayFolder="" count="0" memberValueDatatype="130" unbalanced="0"/>
    <cacheHierarchy uniqueName="[orders  2].[ShipPostalCode]" caption="ShipPostalCode" attribute="1" defaultMemberUniqueName="[orders  2].[ShipPostalCode].[All]" allUniqueName="[orders  2].[ShipPostalCode].[All]" dimensionUniqueName="[orders  2]" displayFolder="" count="0" memberValueDatatype="130" unbalanced="0"/>
    <cacheHierarchy uniqueName="[orders  2].[ShipCountry]" caption="ShipCountry" attribute="1" defaultMemberUniqueName="[orders  2].[ShipCountry].[All]" allUniqueName="[orders  2].[ShipCountry].[All]" dimensionUniqueName="[orders  2]" displayFolder="" count="0" memberValueDatatype="130" unbalanced="0"/>
    <cacheHierarchy uniqueName="[products  2].[ProductID]" caption="ProductID" attribute="1" defaultMemberUniqueName="[products  2].[ProductID].[All]" allUniqueName="[products  2].[ProductID].[All]" dimensionUniqueName="[products  2]" displayFolder="" count="0" memberValueDatatype="20" unbalanced="0"/>
    <cacheHierarchy uniqueName="[products  2].[ProductName]" caption="ProductName" attribute="1" defaultMemberUniqueName="[products  2].[ProductName].[All]" allUniqueName="[products  2].[ProductName].[All]" dimensionUniqueName="[products  2]" displayFolder="" count="0" memberValueDatatype="130" unbalanced="0"/>
    <cacheHierarchy uniqueName="[products  2].[SupplierID]" caption="SupplierID" attribute="1" defaultMemberUniqueName="[products  2].[SupplierID].[All]" allUniqueName="[products  2].[SupplierID].[All]" dimensionUniqueName="[products  2]" displayFolder="" count="0" memberValueDatatype="20" unbalanced="0"/>
    <cacheHierarchy uniqueName="[products  2].[CategoryID]" caption="CategoryID" attribute="1" defaultMemberUniqueName="[products  2].[CategoryID].[All]" allUniqueName="[products  2].[CategoryID].[All]" dimensionUniqueName="[products  2]" displayFolder="" count="0" memberValueDatatype="20" unbalanced="0"/>
    <cacheHierarchy uniqueName="[products  2].[QuantityPerUnit]" caption="QuantityPerUnit" attribute="1" defaultMemberUniqueName="[products  2].[QuantityPerUnit].[All]" allUniqueName="[products  2].[QuantityPerUnit].[All]" dimensionUniqueName="[products  2]" displayFolder="" count="0" memberValueDatatype="130" unbalanced="0"/>
    <cacheHierarchy uniqueName="[products  2].[UnitPrice]" caption="UnitPrice" attribute="1" defaultMemberUniqueName="[products  2].[UnitPrice].[All]" allUniqueName="[products  2].[UnitPrice].[All]" dimensionUniqueName="[products  2]" displayFolder="" count="0" memberValueDatatype="5" unbalanced="0"/>
    <cacheHierarchy uniqueName="[products  2].[UnitsInStock]" caption="UnitsInStock" attribute="1" defaultMemberUniqueName="[products  2].[UnitsInStock].[All]" allUniqueName="[products  2].[UnitsInStock].[All]" dimensionUniqueName="[products  2]" displayFolder="" count="0" memberValueDatatype="20" unbalanced="0"/>
    <cacheHierarchy uniqueName="[products  2].[UnitsOnOrder]" caption="UnitsOnOrder" attribute="1" defaultMemberUniqueName="[products  2].[UnitsOnOrder].[All]" allUniqueName="[products  2].[UnitsOnOrder].[All]" dimensionUniqueName="[products  2]" displayFolder="" count="0" memberValueDatatype="20" unbalanced="0"/>
    <cacheHierarchy uniqueName="[products  2].[ReorderLevel]" caption="ReorderLevel" attribute="1" defaultMemberUniqueName="[products  2].[ReorderLevel].[All]" allUniqueName="[products  2].[ReorderLevel].[All]" dimensionUniqueName="[products  2]" displayFolder="" count="0" memberValueDatatype="20" unbalanced="0"/>
    <cacheHierarchy uniqueName="[products  2].[Discontinued]" caption="Discontinued" attribute="1" defaultMemberUniqueName="[products  2].[Discontinued].[All]" allUniqueName="[products  2].[Discontinued].[All]" dimensionUniqueName="[products  2]" displayFolder="" count="0" memberValueDatatype="20" unbalanced="0"/>
    <cacheHierarchy uniqueName="[shippers  2].[ShipperID]" caption="ShipperID" attribute="1" defaultMemberUniqueName="[shippers  2].[ShipperID].[All]" allUniqueName="[shippers  2].[ShipperID].[All]" dimensionUniqueName="[shippers  2]" displayFolder="" count="0" memberValueDatatype="20" unbalanced="0"/>
    <cacheHierarchy uniqueName="[shippers  2].[CompanyName]" caption="CompanyName" attribute="1" defaultMemberUniqueName="[shippers  2].[CompanyName].[All]" allUniqueName="[shippers  2].[CompanyName].[All]" dimensionUniqueName="[shippers  2]" displayFolder="" count="0" memberValueDatatype="130" unbalanced="0"/>
    <cacheHierarchy uniqueName="[shippers  2].[Phone]" caption="Phone" attribute="1" defaultMemberUniqueName="[shippers  2].[Phone].[All]" allUniqueName="[shippers  2].[Phone].[All]" dimensionUniqueName="[shippers  2]" displayFolder="" count="0" memberValueDatatype="130" unbalanced="0"/>
    <cacheHierarchy uniqueName="[summary  2].[SupplierID]" caption="SupplierID" attribute="1" defaultMemberUniqueName="[summary  2].[SupplierID].[All]" allUniqueName="[summary  2].[SupplierID].[All]" dimensionUniqueName="[summary  2]" displayFolder="" count="0" memberValueDatatype="20" unbalanced="0"/>
    <cacheHierarchy uniqueName="[summary  2].[CompanyName]" caption="CompanyName" attribute="1" defaultMemberUniqueName="[summary  2].[CompanyName].[All]" allUniqueName="[summary  2].[CompanyName].[All]" dimensionUniqueName="[summary  2]" displayFolder="" count="0" memberValueDatatype="130" unbalanced="0"/>
    <cacheHierarchy uniqueName="[summary  2].[Region]" caption="Region" attribute="1" defaultMemberUniqueName="[summary  2].[Region].[All]" allUniqueName="[summary  2].[Region].[All]" dimensionUniqueName="[summary  2]" displayFolder="" count="0" memberValueDatatype="130" unbalanced="0"/>
    <cacheHierarchy uniqueName="[summary  2].[Country]" caption="Country" attribute="1" defaultMemberUniqueName="[summary  2].[Country].[All]" allUniqueName="[summary  2].[Country].[All]" dimensionUniqueName="[summary  2]" displayFolder="" count="0" memberValueDatatype="130" unbalanced="0"/>
    <cacheHierarchy uniqueName="[summary  2].[ProductID]" caption="ProductID" attribute="1" defaultMemberUniqueName="[summary  2].[ProductID].[All]" allUniqueName="[summary  2].[ProductID].[All]" dimensionUniqueName="[summary  2]" displayFolder="" count="0" memberValueDatatype="20" unbalanced="0"/>
    <cacheHierarchy uniqueName="[summary  2].[ProductName]" caption="ProductName" attribute="1" defaultMemberUniqueName="[summary  2].[ProductName].[All]" allUniqueName="[summary  2].[ProductName].[All]" dimensionUniqueName="[summary  2]" displayFolder="" count="0" memberValueDatatype="130" unbalanced="0"/>
    <cacheHierarchy uniqueName="[summary  2].[CategoryID]" caption="CategoryID" attribute="1" defaultMemberUniqueName="[summary  2].[CategoryID].[All]" allUniqueName="[summary  2].[CategoryID].[All]" dimensionUniqueName="[summary  2]" displayFolder="" count="0" memberValueDatatype="20" unbalanced="0"/>
    <cacheHierarchy uniqueName="[summary  2].[UnitPrice]" caption="UnitPrice" attribute="1" defaultMemberUniqueName="[summary  2].[UnitPrice].[All]" allUniqueName="[summary  2].[UnitPrice].[All]" dimensionUniqueName="[summary  2]" displayFolder="" count="0" memberValueDatatype="5" unbalanced="0"/>
    <cacheHierarchy uniqueName="[summary  2].[CategoryName]" caption="CategoryName" attribute="1" defaultMemberUniqueName="[summary  2].[CategoryName].[All]" allUniqueName="[summary  2].[CategoryName].[All]" dimensionUniqueName="[summary  2]" displayFolder="" count="0" memberValueDatatype="130" unbalanced="0"/>
    <cacheHierarchy uniqueName="[summary  4].[SupplierID]" caption="SupplierID" attribute="1" defaultMemberUniqueName="[summary  4].[SupplierID].[All]" allUniqueName="[summary  4].[SupplierID].[All]" dimensionUniqueName="[summary  4]" displayFolder="" count="0" memberValueDatatype="20" unbalanced="0"/>
    <cacheHierarchy uniqueName="[summary  4].[CompanyName]" caption="CompanyName" attribute="1" defaultMemberUniqueName="[summary  4].[CompanyName].[All]" allUniqueName="[summary  4].[CompanyName].[All]" dimensionUniqueName="[summary  4]" displayFolder="" count="0" memberValueDatatype="130" unbalanced="0"/>
    <cacheHierarchy uniqueName="[summary  4].[Region]" caption="Region" attribute="1" defaultMemberUniqueName="[summary  4].[Region].[All]" allUniqueName="[summary  4].[Region].[All]" dimensionUniqueName="[summary  4]" displayFolder="" count="0" memberValueDatatype="130" unbalanced="0"/>
    <cacheHierarchy uniqueName="[summary  4].[Country]" caption="Country" attribute="1" defaultMemberUniqueName="[summary  4].[Country].[All]" allUniqueName="[summary  4].[Country].[All]" dimensionUniqueName="[summary  4]" displayFolder="" count="0" memberValueDatatype="130" unbalanced="0"/>
    <cacheHierarchy uniqueName="[summary  4].[ProductID]" caption="ProductID" attribute="1" defaultMemberUniqueName="[summary  4].[ProductID].[All]" allUniqueName="[summary  4].[ProductID].[All]" dimensionUniqueName="[summary  4]" displayFolder="" count="0" memberValueDatatype="20" unbalanced="0"/>
    <cacheHierarchy uniqueName="[summary  4].[ProductName]" caption="ProductName" attribute="1" defaultMemberUniqueName="[summary  4].[ProductName].[All]" allUniqueName="[summary  4].[ProductName].[All]" dimensionUniqueName="[summary  4]" displayFolder="" count="0" memberValueDatatype="130" unbalanced="0"/>
    <cacheHierarchy uniqueName="[summary  4].[CategoryID]" caption="CategoryID" attribute="1" defaultMemberUniqueName="[summary  4].[CategoryID].[All]" allUniqueName="[summary  4].[CategoryID].[All]" dimensionUniqueName="[summary  4]" displayFolder="" count="0" memberValueDatatype="20" unbalanced="0"/>
    <cacheHierarchy uniqueName="[summary  4].[UnitPrice]" caption="UnitPrice" attribute="1" defaultMemberUniqueName="[summary  4].[UnitPrice].[All]" allUniqueName="[summary  4].[UnitPrice].[All]" dimensionUniqueName="[summary  4]" displayFolder="" count="0" memberValueDatatype="5" unbalanced="0"/>
    <cacheHierarchy uniqueName="[summary  4].[CategoryName]" caption="CategoryName" attribute="1" defaultMemberUniqueName="[summary  4].[CategoryName].[All]" allUniqueName="[summary  4].[CategoryName].[All]" dimensionUniqueName="[summary  4]" displayFolder="" count="0" memberValueDatatype="130" unbalanced="0"/>
    <cacheHierarchy uniqueName="[suppliers  2].[SupplierID]" caption="SupplierID" attribute="1" defaultMemberUniqueName="[suppliers  2].[SupplierID].[All]" allUniqueName="[suppliers  2].[SupplierID].[All]" dimensionUniqueName="[suppliers  2]" displayFolder="" count="0" memberValueDatatype="20" unbalanced="0"/>
    <cacheHierarchy uniqueName="[suppliers  2].[CompanyName]" caption="CompanyName" attribute="1" defaultMemberUniqueName="[suppliers  2].[CompanyName].[All]" allUniqueName="[suppliers  2].[CompanyName].[All]" dimensionUniqueName="[suppliers  2]" displayFolder="" count="0" memberValueDatatype="130" unbalanced="0"/>
    <cacheHierarchy uniqueName="[suppliers  2].[ContactName]" caption="ContactName" attribute="1" defaultMemberUniqueName="[suppliers  2].[ContactName].[All]" allUniqueName="[suppliers  2].[ContactName].[All]" dimensionUniqueName="[suppliers  2]" displayFolder="" count="0" memberValueDatatype="130" unbalanced="0"/>
    <cacheHierarchy uniqueName="[suppliers  2].[ContactTitle]" caption="ContactTitle" attribute="1" defaultMemberUniqueName="[suppliers  2].[ContactTitle].[All]" allUniqueName="[suppliers  2].[ContactTitle].[All]" dimensionUniqueName="[suppliers  2]" displayFolder="" count="0" memberValueDatatype="130" unbalanced="0"/>
    <cacheHierarchy uniqueName="[suppliers  2].[Address]" caption="Address" attribute="1" defaultMemberUniqueName="[suppliers  2].[Address].[All]" allUniqueName="[suppliers  2].[Address].[All]" dimensionUniqueName="[suppliers  2]" displayFolder="" count="0" memberValueDatatype="130" unbalanced="0"/>
    <cacheHierarchy uniqueName="[suppliers  2].[City]" caption="City" attribute="1" defaultMemberUniqueName="[suppliers  2].[City].[All]" allUniqueName="[suppliers  2].[City].[All]" dimensionUniqueName="[suppliers  2]" displayFolder="" count="0" memberValueDatatype="130" unbalanced="0"/>
    <cacheHierarchy uniqueName="[suppliers  2].[Region]" caption="Region" attribute="1" defaultMemberUniqueName="[suppliers  2].[Region].[All]" allUniqueName="[suppliers  2].[Region].[All]" dimensionUniqueName="[suppliers  2]" displayFolder="" count="0" memberValueDatatype="130" unbalanced="0"/>
    <cacheHierarchy uniqueName="[suppliers  2].[PostalCode]" caption="PostalCode" attribute="1" defaultMemberUniqueName="[suppliers  2].[PostalCode].[All]" allUniqueName="[suppliers  2].[PostalCode].[All]" dimensionUniqueName="[suppliers  2]" displayFolder="" count="0" memberValueDatatype="130" unbalanced="0"/>
    <cacheHierarchy uniqueName="[suppliers  2].[Country]" caption="Country" attribute="1" defaultMemberUniqueName="[suppliers  2].[Country].[All]" allUniqueName="[suppliers  2].[Country].[All]" dimensionUniqueName="[suppliers  2]" displayFolder="" count="0" memberValueDatatype="130" unbalanced="0"/>
    <cacheHierarchy uniqueName="[suppliers  2].[Phone]" caption="Phone" attribute="1" defaultMemberUniqueName="[suppliers  2].[Phone].[All]" allUniqueName="[suppliers  2].[Phone].[All]" dimensionUniqueName="[suppliers  2]" displayFolder="" count="0" memberValueDatatype="130" unbalanced="0"/>
    <cacheHierarchy uniqueName="[suppliers  2].[Fax]" caption="Fax" attribute="1" defaultMemberUniqueName="[suppliers  2].[Fax].[All]" allUniqueName="[suppliers  2].[Fax].[All]" dimensionUniqueName="[suppliers  2]" displayFolder="" count="0" memberValueDatatype="130" unbalanced="0"/>
    <cacheHierarchy uniqueName="[suppliers  2].[HomePage]" caption="HomePage" attribute="1" defaultMemberUniqueName="[suppliers  2].[HomePage].[All]" allUniqueName="[suppliers  2].[HomePage].[All]" dimensionUniqueName="[suppliers  2]" displayFolder="" count="0" memberValueDatatype="130" unbalanced="0"/>
    <cacheHierarchy uniqueName="[Measures].[Total Sales]" caption="Total Sales" measure="1" displayFolder="" measureGroup="order_details" count="0"/>
    <cacheHierarchy uniqueName="[Measures].[Total Orders]" caption="Total Orders" measure="1" displayFolder="" measureGroup="order_details" count="0"/>
    <cacheHierarchy uniqueName="[Measures].[AOV]" caption="AOV" measure="1" displayFolder="" measureGroup="order_details" count="0"/>
    <cacheHierarchy uniqueName="[Measures].[__XL_Count categories  2]" caption="__XL_Count categories  2" measure="1" displayFolder="" measureGroup="categories  2" count="0" hidden="1"/>
    <cacheHierarchy uniqueName="[Measures].[__XL_Count customers  2]" caption="__XL_Count customers  2" measure="1" displayFolder="" measureGroup="customers  2" count="0" hidden="1"/>
    <cacheHierarchy uniqueName="[Measures].[__XL_Count employees  2]" caption="__XL_Count employees  2" measure="1" displayFolder="" measureGroup="employees  2" count="0" hidden="1"/>
    <cacheHierarchy uniqueName="[Measures].[__XL_Count order details  2]" caption="__XL_Count order details  2" measure="1" displayFolder="" measureGroup="order details  2" count="0" hidden="1"/>
    <cacheHierarchy uniqueName="[Measures].[__XL_Count orders  2]" caption="__XL_Count orders  2" measure="1" displayFolder="" measureGroup="orders  2" count="0" hidden="1"/>
    <cacheHierarchy uniqueName="[Measures].[__XL_Count products  2]" caption="__XL_Count products  2" measure="1" displayFolder="" measureGroup="products  2" count="0" hidden="1"/>
    <cacheHierarchy uniqueName="[Measures].[__XL_Count shippers  2]" caption="__XL_Count shippers  2" measure="1" displayFolder="" measureGroup="shippers  2" count="0" hidden="1"/>
    <cacheHierarchy uniqueName="[Measures].[__XL_Count suppliers  2]" caption="__XL_Count suppliers  2" measure="1" displayFolder="" measureGroup="suppliers  2"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KPI]" caption="__XL_Count KPI" measure="1" displayFolder="" measureGroup="KPI" count="0" hidden="1"/>
    <cacheHierarchy uniqueName="[Measures].[__XL_Count correlation]" caption="__XL_Count correlation" measure="1" displayFolder="" measureGroup="correlation" count="0" hidden="1"/>
    <cacheHierarchy uniqueName="[Measures].[__XL_Count summary  2]" caption="__XL_Count summary  2" measure="1" displayFolder="" measureGroup="summary  2" count="0" hidden="1"/>
    <cacheHierarchy uniqueName="[Measures].[__XL_Count summary  4]" caption="__XL_Count summary  4" measure="1" displayFolder="" measureGroup="summary  4"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59"/>
        </ext>
      </extLst>
    </cacheHierarchy>
    <cacheHierarchy uniqueName="[Measures].[Sum of Sales Amount]" caption="Sum of Sales Amount" measure="1" displayFolder="" measureGroup="order_details" count="0" hidden="1">
      <extLst>
        <ext xmlns:x15="http://schemas.microsoft.com/office/spreadsheetml/2010/11/main" uri="{B97F6D7D-B522-45F9-BDA1-12C45D357490}">
          <x15:cacheHierarchy aggregatedColumn="57"/>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53"/>
        </ext>
      </extLst>
    </cacheHierarchy>
    <cacheHierarchy uniqueName="[Measures].[Count of OrderID]" caption="Count of OrderID" measure="1" displayFolder="" measureGroup="order_details" count="0" hidden="1">
      <extLst>
        <ext xmlns:x15="http://schemas.microsoft.com/office/spreadsheetml/2010/11/main" uri="{B97F6D7D-B522-45F9-BDA1-12C45D357490}">
          <x15:cacheHierarchy aggregatedColumn="53"/>
        </ext>
      </extLst>
    </cacheHierarchy>
    <cacheHierarchy uniqueName="[Measures].[Average of OrderID]" caption="Average of OrderID" measure="1" displayFolder="" measureGroup="order_details" count="0" hidden="1">
      <extLst>
        <ext xmlns:x15="http://schemas.microsoft.com/office/spreadsheetml/2010/11/main" uri="{B97F6D7D-B522-45F9-BDA1-12C45D357490}">
          <x15:cacheHierarchy aggregatedColumn="53"/>
        </ext>
      </extLst>
    </cacheHierarchy>
    <cacheHierarchy uniqueName="[Measures].[Sum of SalesAmount]" caption="Sum of SalesAmount" measure="1" displayFolder="" measureGroup="KPI" count="0" oneField="1" hidden="1">
      <fieldsUsage count="1">
        <fieldUsage x="0"/>
      </fieldsUsage>
      <extLst>
        <ext xmlns:x15="http://schemas.microsoft.com/office/spreadsheetml/2010/11/main" uri="{B97F6D7D-B522-45F9-BDA1-12C45D357490}">
          <x15:cacheHierarchy aggregatedColumn="46"/>
        </ext>
      </extLst>
    </cacheHierarchy>
    <cacheHierarchy uniqueName="[Measures].[Sum of OrderID 3]" caption="Sum of OrderID 3" measure="1" displayFolder="" measureGroup="KPI" count="0" hidden="1">
      <extLst>
        <ext xmlns:x15="http://schemas.microsoft.com/office/spreadsheetml/2010/11/main" uri="{B97F6D7D-B522-45F9-BDA1-12C45D357490}">
          <x15:cacheHierarchy aggregatedColumn="39"/>
        </ext>
      </extLst>
    </cacheHierarchy>
    <cacheHierarchy uniqueName="[Measures].[Distinct Count of OrderID]" caption="Distinct Count of OrderID" measure="1" displayFolder="" measureGroup="KPI"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CustomerID]" caption="Count of CustomerID" measure="1" displayFolder="" measureGroup="KPI" count="0" hidden="1">
      <extLst>
        <ext xmlns:x15="http://schemas.microsoft.com/office/spreadsheetml/2010/11/main" uri="{B97F6D7D-B522-45F9-BDA1-12C45D357490}">
          <x15:cacheHierarchy aggregatedColumn="45"/>
        </ext>
      </extLst>
    </cacheHierarchy>
    <cacheHierarchy uniqueName="[Measures].[Distinct Count of CustomerID]" caption="Distinct Count of CustomerID" measure="1" displayFolder="" measureGroup="KPI"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EmployeeID]" caption="Sum of EmployeeID" measure="1" displayFolder="" measureGroup="KPI" count="0" hidden="1">
      <extLst>
        <ext xmlns:x15="http://schemas.microsoft.com/office/spreadsheetml/2010/11/main" uri="{B97F6D7D-B522-45F9-BDA1-12C45D357490}">
          <x15:cacheHierarchy aggregatedColumn="47"/>
        </ext>
      </extLst>
    </cacheHierarchy>
    <cacheHierarchy uniqueName="[Measures].[Distinct Count of EmployeeID]" caption="Distinct Count of EmployeeID" measure="1" displayFolder="" measureGroup="KPI" count="0" oneField="1" hidden="1">
      <fieldsUsage count="1">
        <fieldUsage x="3"/>
      </fieldsUsage>
      <extLst>
        <ext xmlns:x15="http://schemas.microsoft.com/office/spreadsheetml/2010/11/main" uri="{B97F6D7D-B522-45F9-BDA1-12C45D357490}">
          <x15:cacheHierarchy aggregatedColumn="47"/>
        </ext>
      </extLst>
    </cacheHierarchy>
  </cacheHierarchies>
  <kpis count="0"/>
  <dimensions count="15">
    <dimension name="categories  2" uniqueName="[categories  2]" caption="categories  2"/>
    <dimension name="correlation" uniqueName="[correlation]" caption="correlation"/>
    <dimension name="customers  2" uniqueName="[customers  2]" caption="customers  2"/>
    <dimension name="employees  2" uniqueName="[employees  2]" caption="employees  2"/>
    <dimension name="KPI" uniqueName="[KPI]" caption="KPI"/>
    <dimension measure="1" name="Measures" uniqueName="[Measures]" caption="Measures"/>
    <dimension name="order details  2" uniqueName="[order details  2]" caption="order details  2"/>
    <dimension name="order_details" uniqueName="[order_details]" caption="order_details"/>
    <dimension name="orders" uniqueName="[orders]" caption="orders"/>
    <dimension name="orders  2" uniqueName="[orders  2]" caption="orders  2"/>
    <dimension name="products  2" uniqueName="[products  2]" caption="products  2"/>
    <dimension name="shippers  2" uniqueName="[shippers  2]" caption="shippers  2"/>
    <dimension name="summary  2" uniqueName="[summary  2]" caption="summary  2"/>
    <dimension name="summary  4" uniqueName="[summary  4]" caption="summary  4"/>
    <dimension name="suppliers  2" uniqueName="[suppliers  2]" caption="suppliers  2"/>
  </dimensions>
  <measureGroups count="14">
    <measureGroup name="categories  2" caption="categories  2"/>
    <measureGroup name="correlation" caption="correlation"/>
    <measureGroup name="customers  2" caption="customers  2"/>
    <measureGroup name="employees  2" caption="employees  2"/>
    <measureGroup name="KPI" caption="KPI"/>
    <measureGroup name="order details  2" caption="order details  2"/>
    <measureGroup name="order_details" caption="order_details"/>
    <measureGroup name="orders" caption="orders"/>
    <measureGroup name="orders  2" caption="orders  2"/>
    <measureGroup name="products  2" caption="products  2"/>
    <measureGroup name="shippers  2" caption="shippers  2"/>
    <measureGroup name="summary  2" caption="summary  2"/>
    <measureGroup name="summary  4" caption="summary  4"/>
    <measureGroup name="suppliers  2" caption="suppliers  2"/>
  </measureGroups>
  <maps count="36">
    <map measureGroup="0" dimension="0"/>
    <map measureGroup="1" dimension="1"/>
    <map measureGroup="2" dimension="2"/>
    <map measureGroup="3" dimension="3"/>
    <map measureGroup="4" dimension="4"/>
    <map measureGroup="5" dimension="0"/>
    <map measureGroup="5" dimension="2"/>
    <map measureGroup="5" dimension="3"/>
    <map measureGroup="5" dimension="6"/>
    <map measureGroup="5" dimension="8"/>
    <map measureGroup="5" dimension="10"/>
    <map measureGroup="5" dimension="11"/>
    <map measureGroup="5" dimension="14"/>
    <map measureGroup="6" dimension="0"/>
    <map measureGroup="6" dimension="2"/>
    <map measureGroup="6" dimension="3"/>
    <map measureGroup="6" dimension="7"/>
    <map measureGroup="6" dimension="8"/>
    <map measureGroup="6" dimension="10"/>
    <map measureGroup="6" dimension="11"/>
    <map measureGroup="6" dimension="14"/>
    <map measureGroup="7" dimension="2"/>
    <map measureGroup="7" dimension="3"/>
    <map measureGroup="7" dimension="8"/>
    <map measureGroup="7" dimension="11"/>
    <map measureGroup="8" dimension="2"/>
    <map measureGroup="8" dimension="3"/>
    <map measureGroup="8" dimension="9"/>
    <map measureGroup="8" dimension="11"/>
    <map measureGroup="9" dimension="0"/>
    <map measureGroup="9" dimension="10"/>
    <map measureGroup="9" dimension="14"/>
    <map measureGroup="10" dimension="11"/>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900.033348842589" backgroundQuery="1" createdVersion="8" refreshedVersion="8" minRefreshableVersion="3" recordCount="0" supportSubquery="1" supportAdvancedDrill="1" xr:uid="{7353BD30-A64B-4192-9981-D2E80BFB5C5E}">
  <cacheSource type="external" connectionId="38"/>
  <cacheFields count="5">
    <cacheField name="[customers  2].[Country].[Country]" caption="Country" numFmtId="0" hierarchy="17"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customers  2].[City].[City]" caption="City" numFmtId="0" hierarchy="14" level="1">
      <sharedItems count="69">
        <s v="Aachen"/>
        <s v="Albuquerque"/>
        <s v="Anchorage"/>
        <s v="Århus"/>
        <s v="Barcelona"/>
        <s v="Barquisimeto"/>
        <s v="Bergamo"/>
        <s v="Berlin"/>
        <s v="Bern"/>
        <s v="Boise"/>
        <s v="Bräcke"/>
        <s v="Brandenburg"/>
        <s v="Bruxelles"/>
        <s v="Buenos Aires"/>
        <s v="Butte"/>
        <s v="Campinas"/>
        <s v="Caracas"/>
        <s v="Charleroi"/>
        <s v="Cork"/>
        <s v="Cowes"/>
        <s v="Cunewalde"/>
        <s v="Elgin"/>
        <s v="Eugene"/>
        <s v="Frankfurt a.M."/>
        <s v="Genève"/>
        <s v="Graz"/>
        <s v="Helsinki"/>
        <s v="I. de Margarita"/>
        <s v="Kirkland"/>
        <s v="København"/>
        <s v="Köln"/>
        <s v="Lander"/>
        <s v="Leipzig"/>
        <s v="Lille"/>
        <s v="Lisboa"/>
        <s v="London"/>
        <s v="Luleå"/>
        <s v="Lyon"/>
        <s v="Madrid"/>
        <s v="Mannheim"/>
        <s v="Marseille"/>
        <s v="México D.F."/>
        <s v="Montréal"/>
        <s v="München"/>
        <s v="Münster"/>
        <s v="Nantes"/>
        <s v="Oulu"/>
        <s v="Paris"/>
        <s v="Portland"/>
        <s v="Reggio Emilia"/>
        <s v="Reims"/>
        <s v="Resende"/>
        <s v="Rio de Janeiro"/>
        <s v="Salzburg"/>
        <s v="San Cristóbal"/>
        <s v="San Francisco"/>
        <s v="São Paulo"/>
        <s v="Seattle"/>
        <s v="Sevilla"/>
        <s v="Stavern"/>
        <s v="Strasbourg"/>
        <s v="Stuttgart"/>
        <s v="Torino"/>
        <s v="Toulouse"/>
        <s v="Tsawassen"/>
        <s v="Vancouver"/>
        <s v="Versailles"/>
        <s v="Walla Walla"/>
        <s v="Warszawa"/>
      </sharedItems>
    </cacheField>
    <cacheField name="[Measures].[Total Sales]" caption="Total Sales" numFmtId="0" hierarchy="130" level="32767"/>
    <cacheField name="[Measures].[Total Orders]" caption="Total Orders" numFmtId="0" hierarchy="131" level="32767"/>
    <cacheField name="[Measures].[AOV]" caption="AOV" numFmtId="0" hierarchy="132" level="32767"/>
  </cacheFields>
  <cacheHierarchies count="160">
    <cacheHierarchy uniqueName="[categories  2].[CategoryID]" caption="CategoryID" attribute="1" defaultMemberUniqueName="[categories  2].[CategoryID].[All]" allUniqueName="[categories  2].[CategoryID].[All]" dimensionUniqueName="[categories  2]" displayFolder="" count="0" memberValueDatatype="20" unbalanced="0"/>
    <cacheHierarchy uniqueName="[categories  2].[CategoryName]" caption="CategoryName" attribute="1" defaultMemberUniqueName="[categories  2].[CategoryName].[All]" allUniqueName="[categories  2].[CategoryName].[All]" dimensionUniqueName="[categories  2]" displayFolder="" count="0" memberValueDatatype="130" unbalanced="0"/>
    <cacheHierarchy uniqueName="[categories  2].[Description]" caption="Description" attribute="1" defaultMemberUniqueName="[categories  2].[Description].[All]" allUniqueName="[categories  2].[Description].[All]" dimensionUniqueName="[categories  2]" displayFolder="" count="0" memberValueDatatype="130" unbalanced="0"/>
    <cacheHierarchy uniqueName="[categories  2].[Picture]" caption="Picture" attribute="1" defaultMemberUniqueName="[categories  2].[Picture].[All]" allUniqueName="[categories  2].[Picture].[All]" dimensionUniqueName="[categories  2]" displayFolder="" count="0" memberValueDatatype="130" unbalanced="0"/>
    <cacheHierarchy uniqueName="[correlation].[CategoryName]" caption="CategoryName" attribute="1" defaultMemberUniqueName="[correlation].[CategoryName].[All]" allUniqueName="[correlation].[CategoryName].[All]" dimensionUniqueName="[correlation]" displayFolder="" count="0" memberValueDatatype="130" unbalanced="0"/>
    <cacheHierarchy uniqueName="[correlation].[OrderID]" caption="OrderID" attribute="1" defaultMemberUniqueName="[correlation].[OrderID].[All]" allUniqueName="[correlation].[OrderID].[All]" dimensionUniqueName="[correlation]" displayFolder="" count="0" memberValueDatatype="20" unbalanced="0"/>
    <cacheHierarchy uniqueName="[correlation].[City]" caption="City" attribute="1" defaultMemberUniqueName="[correlation].[City].[All]" allUniqueName="[correlation].[City].[All]" dimensionUniqueName="[correlation]" displayFolder="" count="0" memberValueDatatype="130" unbalanced="0"/>
    <cacheHierarchy uniqueName="[correlation].[Country]" caption="Country" attribute="1" defaultMemberUniqueName="[correlation].[Country].[All]" allUniqueName="[correlation].[Country].[All]" dimensionUniqueName="[correlation]" displayFolder="" count="0" memberValueDatatype="130" unbalanced="0"/>
    <cacheHierarchy uniqueName="[correlation].[Revenue]" caption="Revenue" attribute="1" defaultMemberUniqueName="[correlation].[Revenue].[All]" allUniqueName="[correlation].[Revenue].[All]" dimensionUniqueName="[correlation]" displayFolder="" count="0" memberValueDatatype="5" unbalanced="0"/>
    <cacheHierarchy uniqueName="[customers  2].[CustomerID]" caption="CustomerID" attribute="1" defaultMemberUniqueName="[customers  2].[CustomerID].[All]" allUniqueName="[customers  2].[CustomerID].[All]" dimensionUniqueName="[customers  2]" displayFolder="" count="0" memberValueDatatype="130" unbalanced="0"/>
    <cacheHierarchy uniqueName="[customers  2].[CompanyName]" caption="CompanyName" attribute="1" defaultMemberUniqueName="[customers  2].[CompanyName].[All]" allUniqueName="[customers  2].[CompanyName].[All]" dimensionUniqueName="[customers  2]" displayFolder="" count="0" memberValueDatatype="130" unbalanced="0"/>
    <cacheHierarchy uniqueName="[customers  2].[ContactName]" caption="ContactName" attribute="1" defaultMemberUniqueName="[customers  2].[ContactName].[All]" allUniqueName="[customers  2].[ContactName].[All]" dimensionUniqueName="[customers  2]" displayFolder="" count="0" memberValueDatatype="130" unbalanced="0"/>
    <cacheHierarchy uniqueName="[customers  2].[ContactTitle]" caption="ContactTitle" attribute="1" defaultMemberUniqueName="[customers  2].[ContactTitle].[All]" allUniqueName="[customers  2].[ContactTitle].[All]" dimensionUniqueName="[customers  2]" displayFolder="" count="0" memberValueDatatype="130" unbalanced="0"/>
    <cacheHierarchy uniqueName="[customers  2].[Address]" caption="Address" attribute="1" defaultMemberUniqueName="[customers  2].[Address].[All]" allUniqueName="[customers  2].[Address].[All]" dimensionUniqueName="[customers  2]" displayFolder="" count="0" memberValueDatatype="130" unbalanced="0"/>
    <cacheHierarchy uniqueName="[customers  2].[City]" caption="City" attribute="1" defaultMemberUniqueName="[customers  2].[City].[All]" allUniqueName="[customers  2].[City].[All]" dimensionUniqueName="[customers  2]" displayFolder="" count="2" memberValueDatatype="130" unbalanced="0">
      <fieldsUsage count="2">
        <fieldUsage x="-1"/>
        <fieldUsage x="1"/>
      </fieldsUsage>
    </cacheHierarchy>
    <cacheHierarchy uniqueName="[customers  2].[Region]" caption="Region" attribute="1" defaultMemberUniqueName="[customers  2].[Region].[All]" allUniqueName="[customers  2].[Region].[All]" dimensionUniqueName="[customers  2]" displayFolder="" count="0" memberValueDatatype="130" unbalanced="0"/>
    <cacheHierarchy uniqueName="[customers  2].[PostalCode]" caption="PostalCode" attribute="1" defaultMemberUniqueName="[customers  2].[PostalCode].[All]" allUniqueName="[customers  2].[PostalCode].[All]" dimensionUniqueName="[customers  2]" displayFolder="" count="0" memberValueDatatype="130" unbalanced="0"/>
    <cacheHierarchy uniqueName="[customers  2].[Country]" caption="Country" attribute="1" defaultMemberUniqueName="[customers  2].[Country].[All]" allUniqueName="[customers  2].[Country].[All]" dimensionUniqueName="[customers  2]" displayFolder="" count="2" memberValueDatatype="130" unbalanced="0">
      <fieldsUsage count="2">
        <fieldUsage x="-1"/>
        <fieldUsage x="0"/>
      </fieldsUsage>
    </cacheHierarchy>
    <cacheHierarchy uniqueName="[customers  2].[Phone]" caption="Phone" attribute="1" defaultMemberUniqueName="[customers  2].[Phone].[All]" allUniqueName="[customers  2].[Phone].[All]" dimensionUniqueName="[customers  2]" displayFolder="" count="0" memberValueDatatype="130" unbalanced="0"/>
    <cacheHierarchy uniqueName="[customers  2].[Fax]" caption="Fax" attribute="1" defaultMemberUniqueName="[customers  2].[Fax].[All]" allUniqueName="[customers  2].[Fax].[All]" dimensionUniqueName="[customers  2]" displayFolder="" count="0" memberValueDatatype="130" unbalanced="0"/>
    <cacheHierarchy uniqueName="[customers  2].[Image]" caption="Image" attribute="1" defaultMemberUniqueName="[customers  2].[Image].[All]" allUniqueName="[customers  2].[Image].[All]" dimensionUniqueName="[customers  2]" displayFolder="" count="0" memberValueDatatype="130" unbalanced="0"/>
    <cacheHierarchy uniqueName="[customers  2].[ImageThumbnail]" caption="ImageThumbnail" attribute="1" defaultMemberUniqueName="[customers  2].[ImageThumbnail].[All]" allUniqueName="[customers  2].[ImageThumbnail].[All]" dimensionUniqueName="[customers  2]" displayFolder="" count="0" memberValueDatatype="130" unbalanced="0"/>
    <cacheHierarchy uniqueName="[employees  2].[EmployeeID]" caption="EmployeeID" attribute="1" defaultMemberUniqueName="[employees  2].[EmployeeID].[All]" allUniqueName="[employees  2].[EmployeeID].[All]" dimensionUniqueName="[employees  2]" displayFolder="" count="0" memberValueDatatype="20" unbalanced="0"/>
    <cacheHierarchy uniqueName="[employees  2].[LastName]" caption="LastName" attribute="1" defaultMemberUniqueName="[employees  2].[LastName].[All]" allUniqueName="[employees  2].[LastName].[All]" dimensionUniqueName="[employees  2]" displayFolder="" count="0" memberValueDatatype="130" unbalanced="0"/>
    <cacheHierarchy uniqueName="[employees  2].[FirstName]" caption="FirstName" attribute="1" defaultMemberUniqueName="[employees  2].[FirstName].[All]" allUniqueName="[employees  2].[FirstName].[All]" dimensionUniqueName="[employees  2]" displayFolder="" count="0" memberValueDatatype="130" unbalanced="0"/>
    <cacheHierarchy uniqueName="[employees  2].[Title]" caption="Title" attribute="1" defaultMemberUniqueName="[employees  2].[Title].[All]" allUniqueName="[employees  2].[Title].[All]" dimensionUniqueName="[employees  2]" displayFolder="" count="0" memberValueDatatype="130" unbalanced="0"/>
    <cacheHierarchy uniqueName="[employees  2].[TitleOfCourtesy]" caption="TitleOfCourtesy" attribute="1" defaultMemberUniqueName="[employees  2].[TitleOfCourtesy].[All]" allUniqueName="[employees  2].[TitleOfCourtesy].[All]" dimensionUniqueName="[employees  2]" displayFolder="" count="0" memberValueDatatype="130" unbalanced="0"/>
    <cacheHierarchy uniqueName="[employees  2].[BirthDate]" caption="BirthDate" attribute="1" time="1" defaultMemberUniqueName="[employees  2].[BirthDate].[All]" allUniqueName="[employees  2].[BirthDate].[All]" dimensionUniqueName="[employees  2]" displayFolder="" count="0" memberValueDatatype="7" unbalanced="0"/>
    <cacheHierarchy uniqueName="[employees  2].[HireDate]" caption="HireDate" attribute="1" time="1" defaultMemberUniqueName="[employees  2].[HireDate].[All]" allUniqueName="[employees  2].[HireDate].[All]" dimensionUniqueName="[employees  2]" displayFolder="" count="0" memberValueDatatype="7" unbalanced="0"/>
    <cacheHierarchy uniqueName="[employees  2].[Address]" caption="Address" attribute="1" defaultMemberUniqueName="[employees  2].[Address].[All]" allUniqueName="[employees  2].[Address].[All]" dimensionUniqueName="[employees  2]" displayFolder="" count="0" memberValueDatatype="130" unbalanced="0"/>
    <cacheHierarchy uniqueName="[employees  2].[City]" caption="City" attribute="1" defaultMemberUniqueName="[employees  2].[City].[All]" allUniqueName="[employees  2].[City].[All]" dimensionUniqueName="[employees  2]" displayFolder="" count="0" memberValueDatatype="130" unbalanced="0"/>
    <cacheHierarchy uniqueName="[employees  2].[Region]" caption="Region" attribute="1" defaultMemberUniqueName="[employees  2].[Region].[All]" allUniqueName="[employees  2].[Region].[All]" dimensionUniqueName="[employees  2]" displayFolder="" count="0" memberValueDatatype="130" unbalanced="0"/>
    <cacheHierarchy uniqueName="[employees  2].[PostalCode]" caption="PostalCode" attribute="1" defaultMemberUniqueName="[employees  2].[PostalCode].[All]" allUniqueName="[employees  2].[PostalCode].[All]" dimensionUniqueName="[employees  2]" displayFolder="" count="0" memberValueDatatype="130" unbalanced="0"/>
    <cacheHierarchy uniqueName="[employees  2].[Country]" caption="Country" attribute="1" defaultMemberUniqueName="[employees  2].[Country].[All]" allUniqueName="[employees  2].[Country].[All]" dimensionUniqueName="[employees  2]" displayFolder="" count="0" memberValueDatatype="130" unbalanced="0"/>
    <cacheHierarchy uniqueName="[employees  2].[HomePhone]" caption="HomePhone" attribute="1" defaultMemberUniqueName="[employees  2].[HomePhone].[All]" allUniqueName="[employees  2].[HomePhone].[All]" dimensionUniqueName="[employees  2]" displayFolder="" count="0" memberValueDatatype="130" unbalanced="0"/>
    <cacheHierarchy uniqueName="[employees  2].[Extension]" caption="Extension" attribute="1" defaultMemberUniqueName="[employees  2].[Extension].[All]" allUniqueName="[employees  2].[Extension].[All]" dimensionUniqueName="[employees  2]" displayFolder="" count="0" memberValueDatatype="130" unbalanced="0"/>
    <cacheHierarchy uniqueName="[employees  2].[Photo]" caption="Photo" attribute="1" defaultMemberUniqueName="[employees  2].[Photo].[All]" allUniqueName="[employees  2].[Photo].[All]" dimensionUniqueName="[employees  2]" displayFolder="" count="0" memberValueDatatype="130" unbalanced="0"/>
    <cacheHierarchy uniqueName="[employees  2].[Notes]" caption="Notes" attribute="1" defaultMemberUniqueName="[employees  2].[Notes].[All]" allUniqueName="[employees  2].[Notes].[All]" dimensionUniqueName="[employees  2]" displayFolder="" count="0" memberValueDatatype="130" unbalanced="0"/>
    <cacheHierarchy uniqueName="[employees  2].[ReportsTo]" caption="ReportsTo" attribute="1" defaultMemberUniqueName="[employees  2].[ReportsTo].[All]" allUniqueName="[employees  2].[ReportsTo].[All]" dimensionUniqueName="[employees  2]" displayFolder="" count="0" memberValueDatatype="20" unbalanced="0"/>
    <cacheHierarchy uniqueName="[KPI].[OrderID]" caption="OrderID" attribute="1" defaultMemberUniqueName="[KPI].[OrderID].[All]" allUniqueName="[KPI].[OrderID].[All]" dimensionUniqueName="[KPI]" displayFolder="" count="0" memberValueDatatype="20" unbalanced="0"/>
    <cacheHierarchy uniqueName="[KPI].[ProductID]" caption="ProductID" attribute="1" defaultMemberUniqueName="[KPI].[ProductID].[All]" allUniqueName="[KPI].[ProductID].[All]" dimensionUniqueName="[KPI]" displayFolder="" count="0" memberValueDatatype="20" unbalanced="0"/>
    <cacheHierarchy uniqueName="[KPI].[UnitPrice]" caption="UnitPrice" attribute="1" defaultMemberUniqueName="[KPI].[UnitPrice].[All]" allUniqueName="[KPI].[UnitPrice].[All]" dimensionUniqueName="[KPI]" displayFolder="" count="0" memberValueDatatype="5" unbalanced="0"/>
    <cacheHierarchy uniqueName="[KPI].[Quantity]" caption="Quantity" attribute="1" defaultMemberUniqueName="[KPI].[Quantity].[All]" allUniqueName="[KPI].[Quantity].[All]" dimensionUniqueName="[KPI]" displayFolder="" count="0" memberValueDatatype="20" unbalanced="0"/>
    <cacheHierarchy uniqueName="[KPI].[Discount]" caption="Discount" attribute="1" defaultMemberUniqueName="[KPI].[Discount].[All]" allUniqueName="[KPI].[Discount].[All]" dimensionUniqueName="[KPI]" displayFolder="" count="0" memberValueDatatype="5" unbalanced="0"/>
    <cacheHierarchy uniqueName="[KPI].[OrderDate]" caption="OrderDate" attribute="1" time="1" defaultMemberUniqueName="[KPI].[OrderDate].[All]" allUniqueName="[KPI].[OrderDate].[All]" dimensionUniqueName="[KPI]" displayFolder="" count="0" memberValueDatatype="7" unbalanced="0"/>
    <cacheHierarchy uniqueName="[KPI].[CustomerID]" caption="CustomerID" attribute="1" defaultMemberUniqueName="[KPI].[CustomerID].[All]" allUniqueName="[KPI].[CustomerID].[All]" dimensionUniqueName="[KPI]" displayFolder="" count="0" memberValueDatatype="130" unbalanced="0"/>
    <cacheHierarchy uniqueName="[KPI].[SalesAmount]" caption="SalesAmount" attribute="1" defaultMemberUniqueName="[KPI].[SalesAmount].[All]" allUniqueName="[KPI].[SalesAmount].[All]" dimensionUniqueName="[KPI]" displayFolder="" count="0" memberValueDatatype="5" unbalanced="0"/>
    <cacheHierarchy uniqueName="[KPI].[EmployeeID]" caption="EmployeeID" attribute="1" defaultMemberUniqueName="[KPI].[EmployeeID].[All]" allUniqueName="[KPI].[EmployeeID].[All]" dimensionUniqueName="[KPI]" displayFolder="" count="0" memberValueDatatype="20" unbalanced="0"/>
    <cacheHierarchy uniqueName="[order details  2].[OrderID]" caption="OrderID" attribute="1" defaultMemberUniqueName="[order details  2].[OrderID].[All]" allUniqueName="[order details  2].[OrderID].[All]" dimensionUniqueName="[order details  2]" displayFolder="" count="0" memberValueDatatype="20" unbalanced="0"/>
    <cacheHierarchy uniqueName="[order details  2].[ProductID]" caption="ProductID" attribute="1" defaultMemberUniqueName="[order details  2].[ProductID].[All]" allUniqueName="[order details  2].[ProductID].[All]" dimensionUniqueName="[order details  2]" displayFolder="" count="0" memberValueDatatype="20" unbalanced="0"/>
    <cacheHierarchy uniqueName="[order details  2].[UnitPrice]" caption="UnitPrice" attribute="1" defaultMemberUniqueName="[order details  2].[UnitPrice].[All]" allUniqueName="[order details  2].[UnitPrice].[All]" dimensionUniqueName="[order details  2]" displayFolder="" count="0" memberValueDatatype="5" unbalanced="0"/>
    <cacheHierarchy uniqueName="[order details  2].[Quantity]" caption="Quantity" attribute="1" defaultMemberUniqueName="[order details  2].[Quantity].[All]" allUniqueName="[order details  2].[Quantity].[All]" dimensionUniqueName="[order details  2]" displayFolder="" count="0" memberValueDatatype="20" unbalanced="0"/>
    <cacheHierarchy uniqueName="[order details  2].[Discount]" caption="Discount" attribute="1" defaultMemberUniqueName="[order details  2].[Discount].[All]" allUniqueName="[order details  2].[Discount].[All]" dimensionUniqueName="[order details  2]" displayFolder="" count="0" memberValueDatatype="5"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Sales Amount]" caption="Sales Amount" attribute="1" defaultMemberUniqueName="[order_details].[Sales Amount].[All]" allUniqueName="[order_details].[Sales Amount].[All]" dimensionUniqueName="[order_details]" displayFolder="" count="0" memberValueDatatype="5"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  2].[OrderID]" caption="OrderID" attribute="1" defaultMemberUniqueName="[orders  2].[OrderID].[All]" allUniqueName="[orders  2].[OrderID].[All]" dimensionUniqueName="[orders  2]" displayFolder="" count="0" memberValueDatatype="20" unbalanced="0"/>
    <cacheHierarchy uniqueName="[orders  2].[CustomerID]" caption="CustomerID" attribute="1" defaultMemberUniqueName="[orders  2].[CustomerID].[All]" allUniqueName="[orders  2].[CustomerID].[All]" dimensionUniqueName="[orders  2]" displayFolder="" count="0" memberValueDatatype="130" unbalanced="0"/>
    <cacheHierarchy uniqueName="[orders  2].[EmployeeID]" caption="EmployeeID" attribute="1" defaultMemberUniqueName="[orders  2].[EmployeeID].[All]" allUniqueName="[orders  2].[EmployeeID].[All]" dimensionUniqueName="[orders  2]" displayFolder="" count="0" memberValueDatatype="20" unbalanced="0"/>
    <cacheHierarchy uniqueName="[orders  2].[OrderDate]" caption="OrderDate" attribute="1" time="1" defaultMemberUniqueName="[orders  2].[OrderDate].[All]" allUniqueName="[orders  2].[OrderDate].[All]" dimensionUniqueName="[orders  2]" displayFolder="" count="0" memberValueDatatype="7" unbalanced="0"/>
    <cacheHierarchy uniqueName="[orders  2].[RequiredDate]" caption="RequiredDate" attribute="1" time="1" defaultMemberUniqueName="[orders  2].[RequiredDate].[All]" allUniqueName="[orders  2].[RequiredDate].[All]" dimensionUniqueName="[orders  2]" displayFolder="" count="0" memberValueDatatype="7" unbalanced="0"/>
    <cacheHierarchy uniqueName="[orders  2].[ShippedDate]" caption="ShippedDate" attribute="1" time="1" defaultMemberUniqueName="[orders  2].[ShippedDate].[All]" allUniqueName="[orders  2].[ShippedDate].[All]" dimensionUniqueName="[orders  2]" displayFolder="" count="0" memberValueDatatype="7" unbalanced="0"/>
    <cacheHierarchy uniqueName="[orders  2].[ShipVia]" caption="ShipVia" attribute="1" defaultMemberUniqueName="[orders  2].[ShipVia].[All]" allUniqueName="[orders  2].[ShipVia].[All]" dimensionUniqueName="[orders  2]" displayFolder="" count="0" memberValueDatatype="20" unbalanced="0"/>
    <cacheHierarchy uniqueName="[orders  2].[Freight]" caption="Freight" attribute="1" defaultMemberUniqueName="[orders  2].[Freight].[All]" allUniqueName="[orders  2].[Freight].[All]" dimensionUniqueName="[orders  2]" displayFolder="" count="0" memberValueDatatype="5" unbalanced="0"/>
    <cacheHierarchy uniqueName="[orders  2].[ShipName]" caption="ShipName" attribute="1" defaultMemberUniqueName="[orders  2].[ShipName].[All]" allUniqueName="[orders  2].[ShipName].[All]" dimensionUniqueName="[orders  2]" displayFolder="" count="0" memberValueDatatype="130" unbalanced="0"/>
    <cacheHierarchy uniqueName="[orders  2].[ShipAddress]" caption="ShipAddress" attribute="1" defaultMemberUniqueName="[orders  2].[ShipAddress].[All]" allUniqueName="[orders  2].[ShipAddress].[All]" dimensionUniqueName="[orders  2]" displayFolder="" count="0" memberValueDatatype="130" unbalanced="0"/>
    <cacheHierarchy uniqueName="[orders  2].[ShipCity]" caption="ShipCity" attribute="1" defaultMemberUniqueName="[orders  2].[ShipCity].[All]" allUniqueName="[orders  2].[ShipCity].[All]" dimensionUniqueName="[orders  2]" displayFolder="" count="0" memberValueDatatype="130" unbalanced="0"/>
    <cacheHierarchy uniqueName="[orders  2].[ShipRegion]" caption="ShipRegion" attribute="1" defaultMemberUniqueName="[orders  2].[ShipRegion].[All]" allUniqueName="[orders  2].[ShipRegion].[All]" dimensionUniqueName="[orders  2]" displayFolder="" count="0" memberValueDatatype="130" unbalanced="0"/>
    <cacheHierarchy uniqueName="[orders  2].[ShipPostalCode]" caption="ShipPostalCode" attribute="1" defaultMemberUniqueName="[orders  2].[ShipPostalCode].[All]" allUniqueName="[orders  2].[ShipPostalCode].[All]" dimensionUniqueName="[orders  2]" displayFolder="" count="0" memberValueDatatype="130" unbalanced="0"/>
    <cacheHierarchy uniqueName="[orders  2].[ShipCountry]" caption="ShipCountry" attribute="1" defaultMemberUniqueName="[orders  2].[ShipCountry].[All]" allUniqueName="[orders  2].[ShipCountry].[All]" dimensionUniqueName="[orders  2]" displayFolder="" count="0" memberValueDatatype="130" unbalanced="0"/>
    <cacheHierarchy uniqueName="[products  2].[ProductID]" caption="ProductID" attribute="1" defaultMemberUniqueName="[products  2].[ProductID].[All]" allUniqueName="[products  2].[ProductID].[All]" dimensionUniqueName="[products  2]" displayFolder="" count="0" memberValueDatatype="20" unbalanced="0"/>
    <cacheHierarchy uniqueName="[products  2].[ProductName]" caption="ProductName" attribute="1" defaultMemberUniqueName="[products  2].[ProductName].[All]" allUniqueName="[products  2].[ProductName].[All]" dimensionUniqueName="[products  2]" displayFolder="" count="0" memberValueDatatype="130" unbalanced="0"/>
    <cacheHierarchy uniqueName="[products  2].[SupplierID]" caption="SupplierID" attribute="1" defaultMemberUniqueName="[products  2].[SupplierID].[All]" allUniqueName="[products  2].[SupplierID].[All]" dimensionUniqueName="[products  2]" displayFolder="" count="0" memberValueDatatype="20" unbalanced="0"/>
    <cacheHierarchy uniqueName="[products  2].[CategoryID]" caption="CategoryID" attribute="1" defaultMemberUniqueName="[products  2].[CategoryID].[All]" allUniqueName="[products  2].[CategoryID].[All]" dimensionUniqueName="[products  2]" displayFolder="" count="0" memberValueDatatype="20" unbalanced="0"/>
    <cacheHierarchy uniqueName="[products  2].[QuantityPerUnit]" caption="QuantityPerUnit" attribute="1" defaultMemberUniqueName="[products  2].[QuantityPerUnit].[All]" allUniqueName="[products  2].[QuantityPerUnit].[All]" dimensionUniqueName="[products  2]" displayFolder="" count="0" memberValueDatatype="130" unbalanced="0"/>
    <cacheHierarchy uniqueName="[products  2].[UnitPrice]" caption="UnitPrice" attribute="1" defaultMemberUniqueName="[products  2].[UnitPrice].[All]" allUniqueName="[products  2].[UnitPrice].[All]" dimensionUniqueName="[products  2]" displayFolder="" count="0" memberValueDatatype="5" unbalanced="0"/>
    <cacheHierarchy uniqueName="[products  2].[UnitsInStock]" caption="UnitsInStock" attribute="1" defaultMemberUniqueName="[products  2].[UnitsInStock].[All]" allUniqueName="[products  2].[UnitsInStock].[All]" dimensionUniqueName="[products  2]" displayFolder="" count="0" memberValueDatatype="20" unbalanced="0"/>
    <cacheHierarchy uniqueName="[products  2].[UnitsOnOrder]" caption="UnitsOnOrder" attribute="1" defaultMemberUniqueName="[products  2].[UnitsOnOrder].[All]" allUniqueName="[products  2].[UnitsOnOrder].[All]" dimensionUniqueName="[products  2]" displayFolder="" count="0" memberValueDatatype="20" unbalanced="0"/>
    <cacheHierarchy uniqueName="[products  2].[ReorderLevel]" caption="ReorderLevel" attribute="1" defaultMemberUniqueName="[products  2].[ReorderLevel].[All]" allUniqueName="[products  2].[ReorderLevel].[All]" dimensionUniqueName="[products  2]" displayFolder="" count="0" memberValueDatatype="20" unbalanced="0"/>
    <cacheHierarchy uniqueName="[products  2].[Discontinued]" caption="Discontinued" attribute="1" defaultMemberUniqueName="[products  2].[Discontinued].[All]" allUniqueName="[products  2].[Discontinued].[All]" dimensionUniqueName="[products  2]" displayFolder="" count="0" memberValueDatatype="20" unbalanced="0"/>
    <cacheHierarchy uniqueName="[shippers  2].[ShipperID]" caption="ShipperID" attribute="1" defaultMemberUniqueName="[shippers  2].[ShipperID].[All]" allUniqueName="[shippers  2].[ShipperID].[All]" dimensionUniqueName="[shippers  2]" displayFolder="" count="0" memberValueDatatype="20" unbalanced="0"/>
    <cacheHierarchy uniqueName="[shippers  2].[CompanyName]" caption="CompanyName" attribute="1" defaultMemberUniqueName="[shippers  2].[CompanyName].[All]" allUniqueName="[shippers  2].[CompanyName].[All]" dimensionUniqueName="[shippers  2]" displayFolder="" count="0" memberValueDatatype="130" unbalanced="0"/>
    <cacheHierarchy uniqueName="[shippers  2].[Phone]" caption="Phone" attribute="1" defaultMemberUniqueName="[shippers  2].[Phone].[All]" allUniqueName="[shippers  2].[Phone].[All]" dimensionUniqueName="[shippers  2]" displayFolder="" count="0" memberValueDatatype="130" unbalanced="0"/>
    <cacheHierarchy uniqueName="[summary  2].[SupplierID]" caption="SupplierID" attribute="1" defaultMemberUniqueName="[summary  2].[SupplierID].[All]" allUniqueName="[summary  2].[SupplierID].[All]" dimensionUniqueName="[summary  2]" displayFolder="" count="0" memberValueDatatype="20" unbalanced="0"/>
    <cacheHierarchy uniqueName="[summary  2].[CompanyName]" caption="CompanyName" attribute="1" defaultMemberUniqueName="[summary  2].[CompanyName].[All]" allUniqueName="[summary  2].[CompanyName].[All]" dimensionUniqueName="[summary  2]" displayFolder="" count="0" memberValueDatatype="130" unbalanced="0"/>
    <cacheHierarchy uniqueName="[summary  2].[Region]" caption="Region" attribute="1" defaultMemberUniqueName="[summary  2].[Region].[All]" allUniqueName="[summary  2].[Region].[All]" dimensionUniqueName="[summary  2]" displayFolder="" count="0" memberValueDatatype="130" unbalanced="0"/>
    <cacheHierarchy uniqueName="[summary  2].[Country]" caption="Country" attribute="1" defaultMemberUniqueName="[summary  2].[Country].[All]" allUniqueName="[summary  2].[Country].[All]" dimensionUniqueName="[summary  2]" displayFolder="" count="0" memberValueDatatype="130" unbalanced="0"/>
    <cacheHierarchy uniqueName="[summary  2].[ProductID]" caption="ProductID" attribute="1" defaultMemberUniqueName="[summary  2].[ProductID].[All]" allUniqueName="[summary  2].[ProductID].[All]" dimensionUniqueName="[summary  2]" displayFolder="" count="0" memberValueDatatype="20" unbalanced="0"/>
    <cacheHierarchy uniqueName="[summary  2].[ProductName]" caption="ProductName" attribute="1" defaultMemberUniqueName="[summary  2].[ProductName].[All]" allUniqueName="[summary  2].[ProductName].[All]" dimensionUniqueName="[summary  2]" displayFolder="" count="0" memberValueDatatype="130" unbalanced="0"/>
    <cacheHierarchy uniqueName="[summary  2].[CategoryID]" caption="CategoryID" attribute="1" defaultMemberUniqueName="[summary  2].[CategoryID].[All]" allUniqueName="[summary  2].[CategoryID].[All]" dimensionUniqueName="[summary  2]" displayFolder="" count="0" memberValueDatatype="20" unbalanced="0"/>
    <cacheHierarchy uniqueName="[summary  2].[UnitPrice]" caption="UnitPrice" attribute="1" defaultMemberUniqueName="[summary  2].[UnitPrice].[All]" allUniqueName="[summary  2].[UnitPrice].[All]" dimensionUniqueName="[summary  2]" displayFolder="" count="0" memberValueDatatype="5" unbalanced="0"/>
    <cacheHierarchy uniqueName="[summary  2].[CategoryName]" caption="CategoryName" attribute="1" defaultMemberUniqueName="[summary  2].[CategoryName].[All]" allUniqueName="[summary  2].[CategoryName].[All]" dimensionUniqueName="[summary  2]" displayFolder="" count="0" memberValueDatatype="130" unbalanced="0"/>
    <cacheHierarchy uniqueName="[summary  4].[SupplierID]" caption="SupplierID" attribute="1" defaultMemberUniqueName="[summary  4].[SupplierID].[All]" allUniqueName="[summary  4].[SupplierID].[All]" dimensionUniqueName="[summary  4]" displayFolder="" count="0" memberValueDatatype="20" unbalanced="0"/>
    <cacheHierarchy uniqueName="[summary  4].[CompanyName]" caption="CompanyName" attribute="1" defaultMemberUniqueName="[summary  4].[CompanyName].[All]" allUniqueName="[summary  4].[CompanyName].[All]" dimensionUniqueName="[summary  4]" displayFolder="" count="0" memberValueDatatype="130" unbalanced="0"/>
    <cacheHierarchy uniqueName="[summary  4].[Region]" caption="Region" attribute="1" defaultMemberUniqueName="[summary  4].[Region].[All]" allUniqueName="[summary  4].[Region].[All]" dimensionUniqueName="[summary  4]" displayFolder="" count="0" memberValueDatatype="130" unbalanced="0"/>
    <cacheHierarchy uniqueName="[summary  4].[Country]" caption="Country" attribute="1" defaultMemberUniqueName="[summary  4].[Country].[All]" allUniqueName="[summary  4].[Country].[All]" dimensionUniqueName="[summary  4]" displayFolder="" count="0" memberValueDatatype="130" unbalanced="0"/>
    <cacheHierarchy uniqueName="[summary  4].[ProductID]" caption="ProductID" attribute="1" defaultMemberUniqueName="[summary  4].[ProductID].[All]" allUniqueName="[summary  4].[ProductID].[All]" dimensionUniqueName="[summary  4]" displayFolder="" count="0" memberValueDatatype="20" unbalanced="0"/>
    <cacheHierarchy uniqueName="[summary  4].[ProductName]" caption="ProductName" attribute="1" defaultMemberUniqueName="[summary  4].[ProductName].[All]" allUniqueName="[summary  4].[ProductName].[All]" dimensionUniqueName="[summary  4]" displayFolder="" count="0" memberValueDatatype="130" unbalanced="0"/>
    <cacheHierarchy uniqueName="[summary  4].[CategoryID]" caption="CategoryID" attribute="1" defaultMemberUniqueName="[summary  4].[CategoryID].[All]" allUniqueName="[summary  4].[CategoryID].[All]" dimensionUniqueName="[summary  4]" displayFolder="" count="0" memberValueDatatype="20" unbalanced="0"/>
    <cacheHierarchy uniqueName="[summary  4].[UnitPrice]" caption="UnitPrice" attribute="1" defaultMemberUniqueName="[summary  4].[UnitPrice].[All]" allUniqueName="[summary  4].[UnitPrice].[All]" dimensionUniqueName="[summary  4]" displayFolder="" count="0" memberValueDatatype="5" unbalanced="0"/>
    <cacheHierarchy uniqueName="[summary  4].[CategoryName]" caption="CategoryName" attribute="1" defaultMemberUniqueName="[summary  4].[CategoryName].[All]" allUniqueName="[summary  4].[CategoryName].[All]" dimensionUniqueName="[summary  4]" displayFolder="" count="0" memberValueDatatype="130" unbalanced="0"/>
    <cacheHierarchy uniqueName="[suppliers  2].[SupplierID]" caption="SupplierID" attribute="1" defaultMemberUniqueName="[suppliers  2].[SupplierID].[All]" allUniqueName="[suppliers  2].[SupplierID].[All]" dimensionUniqueName="[suppliers  2]" displayFolder="" count="0" memberValueDatatype="20" unbalanced="0"/>
    <cacheHierarchy uniqueName="[suppliers  2].[CompanyName]" caption="CompanyName" attribute="1" defaultMemberUniqueName="[suppliers  2].[CompanyName].[All]" allUniqueName="[suppliers  2].[CompanyName].[All]" dimensionUniqueName="[suppliers  2]" displayFolder="" count="0" memberValueDatatype="130" unbalanced="0"/>
    <cacheHierarchy uniqueName="[suppliers  2].[ContactName]" caption="ContactName" attribute="1" defaultMemberUniqueName="[suppliers  2].[ContactName].[All]" allUniqueName="[suppliers  2].[ContactName].[All]" dimensionUniqueName="[suppliers  2]" displayFolder="" count="0" memberValueDatatype="130" unbalanced="0"/>
    <cacheHierarchy uniqueName="[suppliers  2].[ContactTitle]" caption="ContactTitle" attribute="1" defaultMemberUniqueName="[suppliers  2].[ContactTitle].[All]" allUniqueName="[suppliers  2].[ContactTitle].[All]" dimensionUniqueName="[suppliers  2]" displayFolder="" count="0" memberValueDatatype="130" unbalanced="0"/>
    <cacheHierarchy uniqueName="[suppliers  2].[Address]" caption="Address" attribute="1" defaultMemberUniqueName="[suppliers  2].[Address].[All]" allUniqueName="[suppliers  2].[Address].[All]" dimensionUniqueName="[suppliers  2]" displayFolder="" count="0" memberValueDatatype="130" unbalanced="0"/>
    <cacheHierarchy uniqueName="[suppliers  2].[City]" caption="City" attribute="1" defaultMemberUniqueName="[suppliers  2].[City].[All]" allUniqueName="[suppliers  2].[City].[All]" dimensionUniqueName="[suppliers  2]" displayFolder="" count="0" memberValueDatatype="130" unbalanced="0"/>
    <cacheHierarchy uniqueName="[suppliers  2].[Region]" caption="Region" attribute="1" defaultMemberUniqueName="[suppliers  2].[Region].[All]" allUniqueName="[suppliers  2].[Region].[All]" dimensionUniqueName="[suppliers  2]" displayFolder="" count="0" memberValueDatatype="130" unbalanced="0"/>
    <cacheHierarchy uniqueName="[suppliers  2].[PostalCode]" caption="PostalCode" attribute="1" defaultMemberUniqueName="[suppliers  2].[PostalCode].[All]" allUniqueName="[suppliers  2].[PostalCode].[All]" dimensionUniqueName="[suppliers  2]" displayFolder="" count="0" memberValueDatatype="130" unbalanced="0"/>
    <cacheHierarchy uniqueName="[suppliers  2].[Country]" caption="Country" attribute="1" defaultMemberUniqueName="[suppliers  2].[Country].[All]" allUniqueName="[suppliers  2].[Country].[All]" dimensionUniqueName="[suppliers  2]" displayFolder="" count="0" memberValueDatatype="130" unbalanced="0"/>
    <cacheHierarchy uniqueName="[suppliers  2].[Phone]" caption="Phone" attribute="1" defaultMemberUniqueName="[suppliers  2].[Phone].[All]" allUniqueName="[suppliers  2].[Phone].[All]" dimensionUniqueName="[suppliers  2]" displayFolder="" count="0" memberValueDatatype="130" unbalanced="0"/>
    <cacheHierarchy uniqueName="[suppliers  2].[Fax]" caption="Fax" attribute="1" defaultMemberUniqueName="[suppliers  2].[Fax].[All]" allUniqueName="[suppliers  2].[Fax].[All]" dimensionUniqueName="[suppliers  2]" displayFolder="" count="0" memberValueDatatype="130" unbalanced="0"/>
    <cacheHierarchy uniqueName="[suppliers  2].[HomePage]" caption="HomePage" attribute="1" defaultMemberUniqueName="[suppliers  2].[HomePage].[All]" allUniqueName="[suppliers  2].[HomePage].[All]" dimensionUniqueName="[suppliers  2]" displayFolder="" count="0" memberValueDatatype="130" unbalanced="0"/>
    <cacheHierarchy uniqueName="[Measures].[Total Sales]" caption="Total Sales" measure="1" displayFolder="" measureGroup="order_details" count="0" oneField="1">
      <fieldsUsage count="1">
        <fieldUsage x="2"/>
      </fieldsUsage>
    </cacheHierarchy>
    <cacheHierarchy uniqueName="[Measures].[Total Orders]" caption="Total Orders" measure="1" displayFolder="" measureGroup="order_details" count="0" oneField="1">
      <fieldsUsage count="1">
        <fieldUsage x="3"/>
      </fieldsUsage>
    </cacheHierarchy>
    <cacheHierarchy uniqueName="[Measures].[AOV]" caption="AOV" measure="1" displayFolder="" measureGroup="order_details" count="0" oneField="1">
      <fieldsUsage count="1">
        <fieldUsage x="4"/>
      </fieldsUsage>
    </cacheHierarchy>
    <cacheHierarchy uniqueName="[Measures].[__XL_Count categories  2]" caption="__XL_Count categories  2" measure="1" displayFolder="" measureGroup="categories  2" count="0" hidden="1"/>
    <cacheHierarchy uniqueName="[Measures].[__XL_Count customers  2]" caption="__XL_Count customers  2" measure="1" displayFolder="" measureGroup="customers  2" count="0" hidden="1"/>
    <cacheHierarchy uniqueName="[Measures].[__XL_Count employees  2]" caption="__XL_Count employees  2" measure="1" displayFolder="" measureGroup="employees  2" count="0" hidden="1"/>
    <cacheHierarchy uniqueName="[Measures].[__XL_Count order details  2]" caption="__XL_Count order details  2" measure="1" displayFolder="" measureGroup="order details  2" count="0" hidden="1"/>
    <cacheHierarchy uniqueName="[Measures].[__XL_Count orders  2]" caption="__XL_Count orders  2" measure="1" displayFolder="" measureGroup="orders  2" count="0" hidden="1"/>
    <cacheHierarchy uniqueName="[Measures].[__XL_Count products  2]" caption="__XL_Count products  2" measure="1" displayFolder="" measureGroup="products  2" count="0" hidden="1"/>
    <cacheHierarchy uniqueName="[Measures].[__XL_Count shippers  2]" caption="__XL_Count shippers  2" measure="1" displayFolder="" measureGroup="shippers  2" count="0" hidden="1"/>
    <cacheHierarchy uniqueName="[Measures].[__XL_Count suppliers  2]" caption="__XL_Count suppliers  2" measure="1" displayFolder="" measureGroup="suppliers  2"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KPI]" caption="__XL_Count KPI" measure="1" displayFolder="" measureGroup="KPI" count="0" hidden="1"/>
    <cacheHierarchy uniqueName="[Measures].[__XL_Count correlation]" caption="__XL_Count correlation" measure="1" displayFolder="" measureGroup="correlation" count="0" hidden="1"/>
    <cacheHierarchy uniqueName="[Measures].[__XL_Count summary  2]" caption="__XL_Count summary  2" measure="1" displayFolder="" measureGroup="summary  2" count="0" hidden="1"/>
    <cacheHierarchy uniqueName="[Measures].[__XL_Count summary  4]" caption="__XL_Count summary  4" measure="1" displayFolder="" measureGroup="summary  4"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59"/>
        </ext>
      </extLst>
    </cacheHierarchy>
    <cacheHierarchy uniqueName="[Measures].[Sum of Sales Amount]" caption="Sum of Sales Amount" measure="1" displayFolder="" measureGroup="order_details" count="0" hidden="1">
      <extLst>
        <ext xmlns:x15="http://schemas.microsoft.com/office/spreadsheetml/2010/11/main" uri="{B97F6D7D-B522-45F9-BDA1-12C45D357490}">
          <x15:cacheHierarchy aggregatedColumn="57"/>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53"/>
        </ext>
      </extLst>
    </cacheHierarchy>
    <cacheHierarchy uniqueName="[Measures].[Count of OrderID]" caption="Count of OrderID" measure="1" displayFolder="" measureGroup="order_details" count="0" hidden="1">
      <extLst>
        <ext xmlns:x15="http://schemas.microsoft.com/office/spreadsheetml/2010/11/main" uri="{B97F6D7D-B522-45F9-BDA1-12C45D357490}">
          <x15:cacheHierarchy aggregatedColumn="53"/>
        </ext>
      </extLst>
    </cacheHierarchy>
    <cacheHierarchy uniqueName="[Measures].[Average of OrderID]" caption="Average of OrderID" measure="1" displayFolder="" measureGroup="order_details" count="0" hidden="1">
      <extLst>
        <ext xmlns:x15="http://schemas.microsoft.com/office/spreadsheetml/2010/11/main" uri="{B97F6D7D-B522-45F9-BDA1-12C45D357490}">
          <x15:cacheHierarchy aggregatedColumn="53"/>
        </ext>
      </extLst>
    </cacheHierarchy>
    <cacheHierarchy uniqueName="[Measures].[Sum of SalesAmount]" caption="Sum of SalesAmount" measure="1" displayFolder="" measureGroup="KPI" count="0" hidden="1">
      <extLst>
        <ext xmlns:x15="http://schemas.microsoft.com/office/spreadsheetml/2010/11/main" uri="{B97F6D7D-B522-45F9-BDA1-12C45D357490}">
          <x15:cacheHierarchy aggregatedColumn="46"/>
        </ext>
      </extLst>
    </cacheHierarchy>
    <cacheHierarchy uniqueName="[Measures].[Sum of OrderID 3]" caption="Sum of OrderID 3" measure="1" displayFolder="" measureGroup="KPI" count="0" hidden="1">
      <extLst>
        <ext xmlns:x15="http://schemas.microsoft.com/office/spreadsheetml/2010/11/main" uri="{B97F6D7D-B522-45F9-BDA1-12C45D357490}">
          <x15:cacheHierarchy aggregatedColumn="39"/>
        </ext>
      </extLst>
    </cacheHierarchy>
    <cacheHierarchy uniqueName="[Measures].[Distinct Count of OrderID]" caption="Distinct Count of OrderID" measure="1" displayFolder="" measureGroup="KPI" count="0" hidden="1">
      <extLst>
        <ext xmlns:x15="http://schemas.microsoft.com/office/spreadsheetml/2010/11/main" uri="{B97F6D7D-B522-45F9-BDA1-12C45D357490}">
          <x15:cacheHierarchy aggregatedColumn="39"/>
        </ext>
      </extLst>
    </cacheHierarchy>
    <cacheHierarchy uniqueName="[Measures].[Count of CustomerID]" caption="Count of CustomerID" measure="1" displayFolder="" measureGroup="KPI" count="0" hidden="1">
      <extLst>
        <ext xmlns:x15="http://schemas.microsoft.com/office/spreadsheetml/2010/11/main" uri="{B97F6D7D-B522-45F9-BDA1-12C45D357490}">
          <x15:cacheHierarchy aggregatedColumn="45"/>
        </ext>
      </extLst>
    </cacheHierarchy>
    <cacheHierarchy uniqueName="[Measures].[Distinct Count of CustomerID]" caption="Distinct Count of CustomerID" measure="1" displayFolder="" measureGroup="KPI" count="0" hidden="1">
      <extLst>
        <ext xmlns:x15="http://schemas.microsoft.com/office/spreadsheetml/2010/11/main" uri="{B97F6D7D-B522-45F9-BDA1-12C45D357490}">
          <x15:cacheHierarchy aggregatedColumn="45"/>
        </ext>
      </extLst>
    </cacheHierarchy>
    <cacheHierarchy uniqueName="[Measures].[Sum of EmployeeID]" caption="Sum of EmployeeID" measure="1" displayFolder="" measureGroup="KPI" count="0" hidden="1">
      <extLst>
        <ext xmlns:x15="http://schemas.microsoft.com/office/spreadsheetml/2010/11/main" uri="{B97F6D7D-B522-45F9-BDA1-12C45D357490}">
          <x15:cacheHierarchy aggregatedColumn="47"/>
        </ext>
      </extLst>
    </cacheHierarchy>
    <cacheHierarchy uniqueName="[Measures].[Distinct Count of EmployeeID]" caption="Distinct Count of EmployeeID" measure="1" displayFolder="" measureGroup="KPI" count="0" hidden="1">
      <extLst>
        <ext xmlns:x15="http://schemas.microsoft.com/office/spreadsheetml/2010/11/main" uri="{B97F6D7D-B522-45F9-BDA1-12C45D357490}">
          <x15:cacheHierarchy aggregatedColumn="47"/>
        </ext>
      </extLst>
    </cacheHierarchy>
  </cacheHierarchies>
  <kpis count="0"/>
  <dimensions count="15">
    <dimension name="categories  2" uniqueName="[categories  2]" caption="categories  2"/>
    <dimension name="correlation" uniqueName="[correlation]" caption="correlation"/>
    <dimension name="customers  2" uniqueName="[customers  2]" caption="customers  2"/>
    <dimension name="employees  2" uniqueName="[employees  2]" caption="employees  2"/>
    <dimension name="KPI" uniqueName="[KPI]" caption="KPI"/>
    <dimension measure="1" name="Measures" uniqueName="[Measures]" caption="Measures"/>
    <dimension name="order details  2" uniqueName="[order details  2]" caption="order details  2"/>
    <dimension name="order_details" uniqueName="[order_details]" caption="order_details"/>
    <dimension name="orders" uniqueName="[orders]" caption="orders"/>
    <dimension name="orders  2" uniqueName="[orders  2]" caption="orders  2"/>
    <dimension name="products  2" uniqueName="[products  2]" caption="products  2"/>
    <dimension name="shippers  2" uniqueName="[shippers  2]" caption="shippers  2"/>
    <dimension name="summary  2" uniqueName="[summary  2]" caption="summary  2"/>
    <dimension name="summary  4" uniqueName="[summary  4]" caption="summary  4"/>
    <dimension name="suppliers  2" uniqueName="[suppliers  2]" caption="suppliers  2"/>
  </dimensions>
  <measureGroups count="14">
    <measureGroup name="categories  2" caption="categories  2"/>
    <measureGroup name="correlation" caption="correlation"/>
    <measureGroup name="customers  2" caption="customers  2"/>
    <measureGroup name="employees  2" caption="employees  2"/>
    <measureGroup name="KPI" caption="KPI"/>
    <measureGroup name="order details  2" caption="order details  2"/>
    <measureGroup name="order_details" caption="order_details"/>
    <measureGroup name="orders" caption="orders"/>
    <measureGroup name="orders  2" caption="orders  2"/>
    <measureGroup name="products  2" caption="products  2"/>
    <measureGroup name="shippers  2" caption="shippers  2"/>
    <measureGroup name="summary  2" caption="summary  2"/>
    <measureGroup name="summary  4" caption="summary  4"/>
    <measureGroup name="suppliers  2" caption="suppliers  2"/>
  </measureGroups>
  <maps count="36">
    <map measureGroup="0" dimension="0"/>
    <map measureGroup="1" dimension="1"/>
    <map measureGroup="2" dimension="2"/>
    <map measureGroup="3" dimension="3"/>
    <map measureGroup="4" dimension="4"/>
    <map measureGroup="5" dimension="0"/>
    <map measureGroup="5" dimension="2"/>
    <map measureGroup="5" dimension="3"/>
    <map measureGroup="5" dimension="6"/>
    <map measureGroup="5" dimension="8"/>
    <map measureGroup="5" dimension="10"/>
    <map measureGroup="5" dimension="11"/>
    <map measureGroup="5" dimension="14"/>
    <map measureGroup="6" dimension="0"/>
    <map measureGroup="6" dimension="2"/>
    <map measureGroup="6" dimension="3"/>
    <map measureGroup="6" dimension="7"/>
    <map measureGroup="6" dimension="8"/>
    <map measureGroup="6" dimension="10"/>
    <map measureGroup="6" dimension="11"/>
    <map measureGroup="6" dimension="14"/>
    <map measureGroup="7" dimension="2"/>
    <map measureGroup="7" dimension="3"/>
    <map measureGroup="7" dimension="8"/>
    <map measureGroup="7" dimension="11"/>
    <map measureGroup="8" dimension="2"/>
    <map measureGroup="8" dimension="3"/>
    <map measureGroup="8" dimension="9"/>
    <map measureGroup="8" dimension="11"/>
    <map measureGroup="9" dimension="0"/>
    <map measureGroup="9" dimension="10"/>
    <map measureGroup="9" dimension="14"/>
    <map measureGroup="10" dimension="11"/>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 refreshedDate="45900.033350347221" backgroundQuery="1" createdVersion="8" refreshedVersion="8" minRefreshableVersion="3" recordCount="0" supportSubquery="1" supportAdvancedDrill="1" xr:uid="{54FC8279-2782-4525-B1D6-8DF16D7CA59E}">
  <cacheSource type="external" connectionId="38"/>
  <cacheFields count="3">
    <cacheField name="[customers  2].[CustomerID].[CustomerID]" caption="CustomerID" numFmtId="0" hierarchy="9" level="1">
      <sharedItems count="89">
        <s v="ALFKI"/>
        <s v="ANATR"/>
        <s v="ANTON"/>
        <s v="AROUT"/>
        <s v="BERGS"/>
        <s v="BLAUS"/>
        <s v="BLONP"/>
        <s v="BOLID"/>
        <s v="BONAP"/>
        <s v="BOTTM"/>
        <s v="BSBEV"/>
        <s v="CACTU"/>
        <s v="CENTC"/>
        <s v="CHOPS"/>
        <s v="COMMI"/>
        <s v="CONSH"/>
        <s v="DRACD"/>
        <s v="DUMON"/>
        <s v="EASTC"/>
        <s v="ERNSH"/>
        <s v="FAMIA"/>
        <s v="FOLIG"/>
        <s v="FOLKO"/>
        <s v="FRANK"/>
        <s v="FRANR"/>
        <s v="FRANS"/>
        <s v="FURIB"/>
        <s v="GALED"/>
        <s v="GODOS"/>
        <s v="GOURL"/>
        <s v="GREAL"/>
        <s v="GROSR"/>
        <s v="HANAR"/>
        <s v="HILAA"/>
        <s v="HUNGC"/>
        <s v="HUNGO"/>
        <s v="ISLAT"/>
        <s v="KOENE"/>
        <s v="LACOR"/>
        <s v="LAMAI"/>
        <s v="LAUGB"/>
        <s v="LAZYK"/>
        <s v="LEHMS"/>
        <s v="LETSS"/>
        <s v="LILAS"/>
        <s v="LINOD"/>
        <s v="LONEP"/>
        <s v="MAGAA"/>
        <s v="MAISD"/>
        <s v="MEREP"/>
        <s v="MORGK"/>
        <s v="NORTS"/>
        <s v="OCEAN"/>
        <s v="OLDWO"/>
        <s v="OTTIK"/>
        <s v="PERIC"/>
        <s v="PICCO"/>
        <s v="PRINI"/>
        <s v="QUEDE"/>
        <s v="QUEEN"/>
        <s v="QUICK"/>
        <s v="RANCH"/>
        <s v="RATTC"/>
        <s v="REGGC"/>
        <s v="RICAR"/>
        <s v="RICSU"/>
        <s v="ROMEY"/>
        <s v="SANTG"/>
        <s v="SAVEA"/>
        <s v="SEVES"/>
        <s v="SIMOB"/>
        <s v="SPECD"/>
        <s v="SPLIR"/>
        <s v="SUPRD"/>
        <s v="THEBI"/>
        <s v="THECR"/>
        <s v="TOMSP"/>
        <s v="TORTU"/>
        <s v="TRADH"/>
        <s v="TRAIH"/>
        <s v="VAFFE"/>
        <s v="VICTE"/>
        <s v="VINET"/>
        <s v="WANDK"/>
        <s v="WARTH"/>
        <s v="WELLI"/>
        <s v="WHITC"/>
        <s v="WILMK"/>
        <s v="WOLZA"/>
      </sharedItems>
    </cacheField>
    <cacheField name="[Measures].[Count of OrderID]" caption="Count of OrderID" numFmtId="0" hierarchy="151" level="32767"/>
    <cacheField name="[Measures].[Sum of Sales Amount]" caption="Sum of Sales Amount" numFmtId="0" hierarchy="149" level="32767"/>
  </cacheFields>
  <cacheHierarchies count="160">
    <cacheHierarchy uniqueName="[categories  2].[CategoryID]" caption="CategoryID" attribute="1" defaultMemberUniqueName="[categories  2].[CategoryID].[All]" allUniqueName="[categories  2].[CategoryID].[All]" dimensionUniqueName="[categories  2]" displayFolder="" count="0" memberValueDatatype="20" unbalanced="0"/>
    <cacheHierarchy uniqueName="[categories  2].[CategoryName]" caption="CategoryName" attribute="1" defaultMemberUniqueName="[categories  2].[CategoryName].[All]" allUniqueName="[categories  2].[CategoryName].[All]" dimensionUniqueName="[categories  2]" displayFolder="" count="0" memberValueDatatype="130" unbalanced="0"/>
    <cacheHierarchy uniqueName="[categories  2].[Description]" caption="Description" attribute="1" defaultMemberUniqueName="[categories  2].[Description].[All]" allUniqueName="[categories  2].[Description].[All]" dimensionUniqueName="[categories  2]" displayFolder="" count="0" memberValueDatatype="130" unbalanced="0"/>
    <cacheHierarchy uniqueName="[categories  2].[Picture]" caption="Picture" attribute="1" defaultMemberUniqueName="[categories  2].[Picture].[All]" allUniqueName="[categories  2].[Picture].[All]" dimensionUniqueName="[categories  2]" displayFolder="" count="0" memberValueDatatype="130" unbalanced="0"/>
    <cacheHierarchy uniqueName="[correlation].[CategoryName]" caption="CategoryName" attribute="1" defaultMemberUniqueName="[correlation].[CategoryName].[All]" allUniqueName="[correlation].[CategoryName].[All]" dimensionUniqueName="[correlation]" displayFolder="" count="0" memberValueDatatype="130" unbalanced="0"/>
    <cacheHierarchy uniqueName="[correlation].[OrderID]" caption="OrderID" attribute="1" defaultMemberUniqueName="[correlation].[OrderID].[All]" allUniqueName="[correlation].[OrderID].[All]" dimensionUniqueName="[correlation]" displayFolder="" count="0" memberValueDatatype="20" unbalanced="0"/>
    <cacheHierarchy uniqueName="[correlation].[City]" caption="City" attribute="1" defaultMemberUniqueName="[correlation].[City].[All]" allUniqueName="[correlation].[City].[All]" dimensionUniqueName="[correlation]" displayFolder="" count="0" memberValueDatatype="130" unbalanced="0"/>
    <cacheHierarchy uniqueName="[correlation].[Country]" caption="Country" attribute="1" defaultMemberUniqueName="[correlation].[Country].[All]" allUniqueName="[correlation].[Country].[All]" dimensionUniqueName="[correlation]" displayFolder="" count="0" memberValueDatatype="130" unbalanced="0"/>
    <cacheHierarchy uniqueName="[correlation].[Revenue]" caption="Revenue" attribute="1" defaultMemberUniqueName="[correlation].[Revenue].[All]" allUniqueName="[correlation].[Revenue].[All]" dimensionUniqueName="[correlation]" displayFolder="" count="0" memberValueDatatype="5" unbalanced="0"/>
    <cacheHierarchy uniqueName="[customers  2].[CustomerID]" caption="CustomerID" attribute="1" defaultMemberUniqueName="[customers  2].[CustomerID].[All]" allUniqueName="[customers  2].[CustomerID].[All]" dimensionUniqueName="[customers  2]" displayFolder="" count="2" memberValueDatatype="130" unbalanced="0">
      <fieldsUsage count="2">
        <fieldUsage x="-1"/>
        <fieldUsage x="0"/>
      </fieldsUsage>
    </cacheHierarchy>
    <cacheHierarchy uniqueName="[customers  2].[CompanyName]" caption="CompanyName" attribute="1" defaultMemberUniqueName="[customers  2].[CompanyName].[All]" allUniqueName="[customers  2].[CompanyName].[All]" dimensionUniqueName="[customers  2]" displayFolder="" count="0" memberValueDatatype="130" unbalanced="0"/>
    <cacheHierarchy uniqueName="[customers  2].[ContactName]" caption="ContactName" attribute="1" defaultMemberUniqueName="[customers  2].[ContactName].[All]" allUniqueName="[customers  2].[ContactName].[All]" dimensionUniqueName="[customers  2]" displayFolder="" count="0" memberValueDatatype="130" unbalanced="0"/>
    <cacheHierarchy uniqueName="[customers  2].[ContactTitle]" caption="ContactTitle" attribute="1" defaultMemberUniqueName="[customers  2].[ContactTitle].[All]" allUniqueName="[customers  2].[ContactTitle].[All]" dimensionUniqueName="[customers  2]" displayFolder="" count="0" memberValueDatatype="130" unbalanced="0"/>
    <cacheHierarchy uniqueName="[customers  2].[Address]" caption="Address" attribute="1" defaultMemberUniqueName="[customers  2].[Address].[All]" allUniqueName="[customers  2].[Address].[All]" dimensionUniqueName="[customers  2]" displayFolder="" count="0" memberValueDatatype="130" unbalanced="0"/>
    <cacheHierarchy uniqueName="[customers  2].[City]" caption="City" attribute="1" defaultMemberUniqueName="[customers  2].[City].[All]" allUniqueName="[customers  2].[City].[All]" dimensionUniqueName="[customers  2]" displayFolder="" count="0" memberValueDatatype="130" unbalanced="0"/>
    <cacheHierarchy uniqueName="[customers  2].[Region]" caption="Region" attribute="1" defaultMemberUniqueName="[customers  2].[Region].[All]" allUniqueName="[customers  2].[Region].[All]" dimensionUniqueName="[customers  2]" displayFolder="" count="0" memberValueDatatype="130" unbalanced="0"/>
    <cacheHierarchy uniqueName="[customers  2].[PostalCode]" caption="PostalCode" attribute="1" defaultMemberUniqueName="[customers  2].[PostalCode].[All]" allUniqueName="[customers  2].[PostalCode].[All]" dimensionUniqueName="[customers  2]" displayFolder="" count="0" memberValueDatatype="130" unbalanced="0"/>
    <cacheHierarchy uniqueName="[customers  2].[Country]" caption="Country" attribute="1" defaultMemberUniqueName="[customers  2].[Country].[All]" allUniqueName="[customers  2].[Country].[All]" dimensionUniqueName="[customers  2]" displayFolder="" count="0" memberValueDatatype="130" unbalanced="0"/>
    <cacheHierarchy uniqueName="[customers  2].[Phone]" caption="Phone" attribute="1" defaultMemberUniqueName="[customers  2].[Phone].[All]" allUniqueName="[customers  2].[Phone].[All]" dimensionUniqueName="[customers  2]" displayFolder="" count="0" memberValueDatatype="130" unbalanced="0"/>
    <cacheHierarchy uniqueName="[customers  2].[Fax]" caption="Fax" attribute="1" defaultMemberUniqueName="[customers  2].[Fax].[All]" allUniqueName="[customers  2].[Fax].[All]" dimensionUniqueName="[customers  2]" displayFolder="" count="0" memberValueDatatype="130" unbalanced="0"/>
    <cacheHierarchy uniqueName="[customers  2].[Image]" caption="Image" attribute="1" defaultMemberUniqueName="[customers  2].[Image].[All]" allUniqueName="[customers  2].[Image].[All]" dimensionUniqueName="[customers  2]" displayFolder="" count="0" memberValueDatatype="130" unbalanced="0"/>
    <cacheHierarchy uniqueName="[customers  2].[ImageThumbnail]" caption="ImageThumbnail" attribute="1" defaultMemberUniqueName="[customers  2].[ImageThumbnail].[All]" allUniqueName="[customers  2].[ImageThumbnail].[All]" dimensionUniqueName="[customers  2]" displayFolder="" count="0" memberValueDatatype="130" unbalanced="0"/>
    <cacheHierarchy uniqueName="[employees  2].[EmployeeID]" caption="EmployeeID" attribute="1" defaultMemberUniqueName="[employees  2].[EmployeeID].[All]" allUniqueName="[employees  2].[EmployeeID].[All]" dimensionUniqueName="[employees  2]" displayFolder="" count="0" memberValueDatatype="20" unbalanced="0"/>
    <cacheHierarchy uniqueName="[employees  2].[LastName]" caption="LastName" attribute="1" defaultMemberUniqueName="[employees  2].[LastName].[All]" allUniqueName="[employees  2].[LastName].[All]" dimensionUniqueName="[employees  2]" displayFolder="" count="0" memberValueDatatype="130" unbalanced="0"/>
    <cacheHierarchy uniqueName="[employees  2].[FirstName]" caption="FirstName" attribute="1" defaultMemberUniqueName="[employees  2].[FirstName].[All]" allUniqueName="[employees  2].[FirstName].[All]" dimensionUniqueName="[employees  2]" displayFolder="" count="0" memberValueDatatype="130" unbalanced="0"/>
    <cacheHierarchy uniqueName="[employees  2].[Title]" caption="Title" attribute="1" defaultMemberUniqueName="[employees  2].[Title].[All]" allUniqueName="[employees  2].[Title].[All]" dimensionUniqueName="[employees  2]" displayFolder="" count="0" memberValueDatatype="130" unbalanced="0"/>
    <cacheHierarchy uniqueName="[employees  2].[TitleOfCourtesy]" caption="TitleOfCourtesy" attribute="1" defaultMemberUniqueName="[employees  2].[TitleOfCourtesy].[All]" allUniqueName="[employees  2].[TitleOfCourtesy].[All]" dimensionUniqueName="[employees  2]" displayFolder="" count="0" memberValueDatatype="130" unbalanced="0"/>
    <cacheHierarchy uniqueName="[employees  2].[BirthDate]" caption="BirthDate" attribute="1" time="1" defaultMemberUniqueName="[employees  2].[BirthDate].[All]" allUniqueName="[employees  2].[BirthDate].[All]" dimensionUniqueName="[employees  2]" displayFolder="" count="0" memberValueDatatype="7" unbalanced="0"/>
    <cacheHierarchy uniqueName="[employees  2].[HireDate]" caption="HireDate" attribute="1" time="1" defaultMemberUniqueName="[employees  2].[HireDate].[All]" allUniqueName="[employees  2].[HireDate].[All]" dimensionUniqueName="[employees  2]" displayFolder="" count="0" memberValueDatatype="7" unbalanced="0"/>
    <cacheHierarchy uniqueName="[employees  2].[Address]" caption="Address" attribute="1" defaultMemberUniqueName="[employees  2].[Address].[All]" allUniqueName="[employees  2].[Address].[All]" dimensionUniqueName="[employees  2]" displayFolder="" count="0" memberValueDatatype="130" unbalanced="0"/>
    <cacheHierarchy uniqueName="[employees  2].[City]" caption="City" attribute="1" defaultMemberUniqueName="[employees  2].[City].[All]" allUniqueName="[employees  2].[City].[All]" dimensionUniqueName="[employees  2]" displayFolder="" count="0" memberValueDatatype="130" unbalanced="0"/>
    <cacheHierarchy uniqueName="[employees  2].[Region]" caption="Region" attribute="1" defaultMemberUniqueName="[employees  2].[Region].[All]" allUniqueName="[employees  2].[Region].[All]" dimensionUniqueName="[employees  2]" displayFolder="" count="0" memberValueDatatype="130" unbalanced="0"/>
    <cacheHierarchy uniqueName="[employees  2].[PostalCode]" caption="PostalCode" attribute="1" defaultMemberUniqueName="[employees  2].[PostalCode].[All]" allUniqueName="[employees  2].[PostalCode].[All]" dimensionUniqueName="[employees  2]" displayFolder="" count="0" memberValueDatatype="130" unbalanced="0"/>
    <cacheHierarchy uniqueName="[employees  2].[Country]" caption="Country" attribute="1" defaultMemberUniqueName="[employees  2].[Country].[All]" allUniqueName="[employees  2].[Country].[All]" dimensionUniqueName="[employees  2]" displayFolder="" count="0" memberValueDatatype="130" unbalanced="0"/>
    <cacheHierarchy uniqueName="[employees  2].[HomePhone]" caption="HomePhone" attribute="1" defaultMemberUniqueName="[employees  2].[HomePhone].[All]" allUniqueName="[employees  2].[HomePhone].[All]" dimensionUniqueName="[employees  2]" displayFolder="" count="0" memberValueDatatype="130" unbalanced="0"/>
    <cacheHierarchy uniqueName="[employees  2].[Extension]" caption="Extension" attribute="1" defaultMemberUniqueName="[employees  2].[Extension].[All]" allUniqueName="[employees  2].[Extension].[All]" dimensionUniqueName="[employees  2]" displayFolder="" count="0" memberValueDatatype="130" unbalanced="0"/>
    <cacheHierarchy uniqueName="[employees  2].[Photo]" caption="Photo" attribute="1" defaultMemberUniqueName="[employees  2].[Photo].[All]" allUniqueName="[employees  2].[Photo].[All]" dimensionUniqueName="[employees  2]" displayFolder="" count="0" memberValueDatatype="130" unbalanced="0"/>
    <cacheHierarchy uniqueName="[employees  2].[Notes]" caption="Notes" attribute="1" defaultMemberUniqueName="[employees  2].[Notes].[All]" allUniqueName="[employees  2].[Notes].[All]" dimensionUniqueName="[employees  2]" displayFolder="" count="0" memberValueDatatype="130" unbalanced="0"/>
    <cacheHierarchy uniqueName="[employees  2].[ReportsTo]" caption="ReportsTo" attribute="1" defaultMemberUniqueName="[employees  2].[ReportsTo].[All]" allUniqueName="[employees  2].[ReportsTo].[All]" dimensionUniqueName="[employees  2]" displayFolder="" count="0" memberValueDatatype="20" unbalanced="0"/>
    <cacheHierarchy uniqueName="[KPI].[OrderID]" caption="OrderID" attribute="1" defaultMemberUniqueName="[KPI].[OrderID].[All]" allUniqueName="[KPI].[OrderID].[All]" dimensionUniqueName="[KPI]" displayFolder="" count="0" memberValueDatatype="20" unbalanced="0"/>
    <cacheHierarchy uniqueName="[KPI].[ProductID]" caption="ProductID" attribute="1" defaultMemberUniqueName="[KPI].[ProductID].[All]" allUniqueName="[KPI].[ProductID].[All]" dimensionUniqueName="[KPI]" displayFolder="" count="0" memberValueDatatype="20" unbalanced="0"/>
    <cacheHierarchy uniqueName="[KPI].[UnitPrice]" caption="UnitPrice" attribute="1" defaultMemberUniqueName="[KPI].[UnitPrice].[All]" allUniqueName="[KPI].[UnitPrice].[All]" dimensionUniqueName="[KPI]" displayFolder="" count="0" memberValueDatatype="5" unbalanced="0"/>
    <cacheHierarchy uniqueName="[KPI].[Quantity]" caption="Quantity" attribute="1" defaultMemberUniqueName="[KPI].[Quantity].[All]" allUniqueName="[KPI].[Quantity].[All]" dimensionUniqueName="[KPI]" displayFolder="" count="0" memberValueDatatype="20" unbalanced="0"/>
    <cacheHierarchy uniqueName="[KPI].[Discount]" caption="Discount" attribute="1" defaultMemberUniqueName="[KPI].[Discount].[All]" allUniqueName="[KPI].[Discount].[All]" dimensionUniqueName="[KPI]" displayFolder="" count="0" memberValueDatatype="5" unbalanced="0"/>
    <cacheHierarchy uniqueName="[KPI].[OrderDate]" caption="OrderDate" attribute="1" time="1" defaultMemberUniqueName="[KPI].[OrderDate].[All]" allUniqueName="[KPI].[OrderDate].[All]" dimensionUniqueName="[KPI]" displayFolder="" count="0" memberValueDatatype="7" unbalanced="0"/>
    <cacheHierarchy uniqueName="[KPI].[CustomerID]" caption="CustomerID" attribute="1" defaultMemberUniqueName="[KPI].[CustomerID].[All]" allUniqueName="[KPI].[CustomerID].[All]" dimensionUniqueName="[KPI]" displayFolder="" count="0" memberValueDatatype="130" unbalanced="0"/>
    <cacheHierarchy uniqueName="[KPI].[SalesAmount]" caption="SalesAmount" attribute="1" defaultMemberUniqueName="[KPI].[SalesAmount].[All]" allUniqueName="[KPI].[SalesAmount].[All]" dimensionUniqueName="[KPI]" displayFolder="" count="0" memberValueDatatype="5" unbalanced="0"/>
    <cacheHierarchy uniqueName="[KPI].[EmployeeID]" caption="EmployeeID" attribute="1" defaultMemberUniqueName="[KPI].[EmployeeID].[All]" allUniqueName="[KPI].[EmployeeID].[All]" dimensionUniqueName="[KPI]" displayFolder="" count="0" memberValueDatatype="20" unbalanced="0"/>
    <cacheHierarchy uniqueName="[order details  2].[OrderID]" caption="OrderID" attribute="1" defaultMemberUniqueName="[order details  2].[OrderID].[All]" allUniqueName="[order details  2].[OrderID].[All]" dimensionUniqueName="[order details  2]" displayFolder="" count="0" memberValueDatatype="20" unbalanced="0"/>
    <cacheHierarchy uniqueName="[order details  2].[ProductID]" caption="ProductID" attribute="1" defaultMemberUniqueName="[order details  2].[ProductID].[All]" allUniqueName="[order details  2].[ProductID].[All]" dimensionUniqueName="[order details  2]" displayFolder="" count="0" memberValueDatatype="20" unbalanced="0"/>
    <cacheHierarchy uniqueName="[order details  2].[UnitPrice]" caption="UnitPrice" attribute="1" defaultMemberUniqueName="[order details  2].[UnitPrice].[All]" allUniqueName="[order details  2].[UnitPrice].[All]" dimensionUniqueName="[order details  2]" displayFolder="" count="0" memberValueDatatype="5" unbalanced="0"/>
    <cacheHierarchy uniqueName="[order details  2].[Quantity]" caption="Quantity" attribute="1" defaultMemberUniqueName="[order details  2].[Quantity].[All]" allUniqueName="[order details  2].[Quantity].[All]" dimensionUniqueName="[order details  2]" displayFolder="" count="0" memberValueDatatype="20" unbalanced="0"/>
    <cacheHierarchy uniqueName="[order details  2].[Discount]" caption="Discount" attribute="1" defaultMemberUniqueName="[order details  2].[Discount].[All]" allUniqueName="[order details  2].[Discount].[All]" dimensionUniqueName="[order details  2]" displayFolder="" count="0" memberValueDatatype="5"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Sales Amount]" caption="Sales Amount" attribute="1" defaultMemberUniqueName="[order_details].[Sales Amount].[All]" allUniqueName="[order_details].[Sales Amount].[All]" dimensionUniqueName="[order_details]" displayFolder="" count="0" memberValueDatatype="5"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  2].[OrderID]" caption="OrderID" attribute="1" defaultMemberUniqueName="[orders  2].[OrderID].[All]" allUniqueName="[orders  2].[OrderID].[All]" dimensionUniqueName="[orders  2]" displayFolder="" count="0" memberValueDatatype="20" unbalanced="0"/>
    <cacheHierarchy uniqueName="[orders  2].[CustomerID]" caption="CustomerID" attribute="1" defaultMemberUniqueName="[orders  2].[CustomerID].[All]" allUniqueName="[orders  2].[CustomerID].[All]" dimensionUniqueName="[orders  2]" displayFolder="" count="0" memberValueDatatype="130" unbalanced="0"/>
    <cacheHierarchy uniqueName="[orders  2].[EmployeeID]" caption="EmployeeID" attribute="1" defaultMemberUniqueName="[orders  2].[EmployeeID].[All]" allUniqueName="[orders  2].[EmployeeID].[All]" dimensionUniqueName="[orders  2]" displayFolder="" count="0" memberValueDatatype="20" unbalanced="0"/>
    <cacheHierarchy uniqueName="[orders  2].[OrderDate]" caption="OrderDate" attribute="1" time="1" defaultMemberUniqueName="[orders  2].[OrderDate].[All]" allUniqueName="[orders  2].[OrderDate].[All]" dimensionUniqueName="[orders  2]" displayFolder="" count="0" memberValueDatatype="7" unbalanced="0"/>
    <cacheHierarchy uniqueName="[orders  2].[RequiredDate]" caption="RequiredDate" attribute="1" time="1" defaultMemberUniqueName="[orders  2].[RequiredDate].[All]" allUniqueName="[orders  2].[RequiredDate].[All]" dimensionUniqueName="[orders  2]" displayFolder="" count="0" memberValueDatatype="7" unbalanced="0"/>
    <cacheHierarchy uniqueName="[orders  2].[ShippedDate]" caption="ShippedDate" attribute="1" time="1" defaultMemberUniqueName="[orders  2].[ShippedDate].[All]" allUniqueName="[orders  2].[ShippedDate].[All]" dimensionUniqueName="[orders  2]" displayFolder="" count="0" memberValueDatatype="7" unbalanced="0"/>
    <cacheHierarchy uniqueName="[orders  2].[ShipVia]" caption="ShipVia" attribute="1" defaultMemberUniqueName="[orders  2].[ShipVia].[All]" allUniqueName="[orders  2].[ShipVia].[All]" dimensionUniqueName="[orders  2]" displayFolder="" count="0" memberValueDatatype="20" unbalanced="0"/>
    <cacheHierarchy uniqueName="[orders  2].[Freight]" caption="Freight" attribute="1" defaultMemberUniqueName="[orders  2].[Freight].[All]" allUniqueName="[orders  2].[Freight].[All]" dimensionUniqueName="[orders  2]" displayFolder="" count="0" memberValueDatatype="5" unbalanced="0"/>
    <cacheHierarchy uniqueName="[orders  2].[ShipName]" caption="ShipName" attribute="1" defaultMemberUniqueName="[orders  2].[ShipName].[All]" allUniqueName="[orders  2].[ShipName].[All]" dimensionUniqueName="[orders  2]" displayFolder="" count="0" memberValueDatatype="130" unbalanced="0"/>
    <cacheHierarchy uniqueName="[orders  2].[ShipAddress]" caption="ShipAddress" attribute="1" defaultMemberUniqueName="[orders  2].[ShipAddress].[All]" allUniqueName="[orders  2].[ShipAddress].[All]" dimensionUniqueName="[orders  2]" displayFolder="" count="0" memberValueDatatype="130" unbalanced="0"/>
    <cacheHierarchy uniqueName="[orders  2].[ShipCity]" caption="ShipCity" attribute="1" defaultMemberUniqueName="[orders  2].[ShipCity].[All]" allUniqueName="[orders  2].[ShipCity].[All]" dimensionUniqueName="[orders  2]" displayFolder="" count="0" memberValueDatatype="130" unbalanced="0"/>
    <cacheHierarchy uniqueName="[orders  2].[ShipRegion]" caption="ShipRegion" attribute="1" defaultMemberUniqueName="[orders  2].[ShipRegion].[All]" allUniqueName="[orders  2].[ShipRegion].[All]" dimensionUniqueName="[orders  2]" displayFolder="" count="0" memberValueDatatype="130" unbalanced="0"/>
    <cacheHierarchy uniqueName="[orders  2].[ShipPostalCode]" caption="ShipPostalCode" attribute="1" defaultMemberUniqueName="[orders  2].[ShipPostalCode].[All]" allUniqueName="[orders  2].[ShipPostalCode].[All]" dimensionUniqueName="[orders  2]" displayFolder="" count="0" memberValueDatatype="130" unbalanced="0"/>
    <cacheHierarchy uniqueName="[orders  2].[ShipCountry]" caption="ShipCountry" attribute="1" defaultMemberUniqueName="[orders  2].[ShipCountry].[All]" allUniqueName="[orders  2].[ShipCountry].[All]" dimensionUniqueName="[orders  2]" displayFolder="" count="0" memberValueDatatype="130" unbalanced="0"/>
    <cacheHierarchy uniqueName="[products  2].[ProductID]" caption="ProductID" attribute="1" defaultMemberUniqueName="[products  2].[ProductID].[All]" allUniqueName="[products  2].[ProductID].[All]" dimensionUniqueName="[products  2]" displayFolder="" count="0" memberValueDatatype="20" unbalanced="0"/>
    <cacheHierarchy uniqueName="[products  2].[ProductName]" caption="ProductName" attribute="1" defaultMemberUniqueName="[products  2].[ProductName].[All]" allUniqueName="[products  2].[ProductName].[All]" dimensionUniqueName="[products  2]" displayFolder="" count="0" memberValueDatatype="130" unbalanced="0"/>
    <cacheHierarchy uniqueName="[products  2].[SupplierID]" caption="SupplierID" attribute="1" defaultMemberUniqueName="[products  2].[SupplierID].[All]" allUniqueName="[products  2].[SupplierID].[All]" dimensionUniqueName="[products  2]" displayFolder="" count="0" memberValueDatatype="20" unbalanced="0"/>
    <cacheHierarchy uniqueName="[products  2].[CategoryID]" caption="CategoryID" attribute="1" defaultMemberUniqueName="[products  2].[CategoryID].[All]" allUniqueName="[products  2].[CategoryID].[All]" dimensionUniqueName="[products  2]" displayFolder="" count="0" memberValueDatatype="20" unbalanced="0"/>
    <cacheHierarchy uniqueName="[products  2].[QuantityPerUnit]" caption="QuantityPerUnit" attribute="1" defaultMemberUniqueName="[products  2].[QuantityPerUnit].[All]" allUniqueName="[products  2].[QuantityPerUnit].[All]" dimensionUniqueName="[products  2]" displayFolder="" count="0" memberValueDatatype="130" unbalanced="0"/>
    <cacheHierarchy uniqueName="[products  2].[UnitPrice]" caption="UnitPrice" attribute="1" defaultMemberUniqueName="[products  2].[UnitPrice].[All]" allUniqueName="[products  2].[UnitPrice].[All]" dimensionUniqueName="[products  2]" displayFolder="" count="0" memberValueDatatype="5" unbalanced="0"/>
    <cacheHierarchy uniqueName="[products  2].[UnitsInStock]" caption="UnitsInStock" attribute="1" defaultMemberUniqueName="[products  2].[UnitsInStock].[All]" allUniqueName="[products  2].[UnitsInStock].[All]" dimensionUniqueName="[products  2]" displayFolder="" count="0" memberValueDatatype="20" unbalanced="0"/>
    <cacheHierarchy uniqueName="[products  2].[UnitsOnOrder]" caption="UnitsOnOrder" attribute="1" defaultMemberUniqueName="[products  2].[UnitsOnOrder].[All]" allUniqueName="[products  2].[UnitsOnOrder].[All]" dimensionUniqueName="[products  2]" displayFolder="" count="0" memberValueDatatype="20" unbalanced="0"/>
    <cacheHierarchy uniqueName="[products  2].[ReorderLevel]" caption="ReorderLevel" attribute="1" defaultMemberUniqueName="[products  2].[ReorderLevel].[All]" allUniqueName="[products  2].[ReorderLevel].[All]" dimensionUniqueName="[products  2]" displayFolder="" count="0" memberValueDatatype="20" unbalanced="0"/>
    <cacheHierarchy uniqueName="[products  2].[Discontinued]" caption="Discontinued" attribute="1" defaultMemberUniqueName="[products  2].[Discontinued].[All]" allUniqueName="[products  2].[Discontinued].[All]" dimensionUniqueName="[products  2]" displayFolder="" count="0" memberValueDatatype="20" unbalanced="0"/>
    <cacheHierarchy uniqueName="[shippers  2].[ShipperID]" caption="ShipperID" attribute="1" defaultMemberUniqueName="[shippers  2].[ShipperID].[All]" allUniqueName="[shippers  2].[ShipperID].[All]" dimensionUniqueName="[shippers  2]" displayFolder="" count="0" memberValueDatatype="20" unbalanced="0"/>
    <cacheHierarchy uniqueName="[shippers  2].[CompanyName]" caption="CompanyName" attribute="1" defaultMemberUniqueName="[shippers  2].[CompanyName].[All]" allUniqueName="[shippers  2].[CompanyName].[All]" dimensionUniqueName="[shippers  2]" displayFolder="" count="0" memberValueDatatype="130" unbalanced="0"/>
    <cacheHierarchy uniqueName="[shippers  2].[Phone]" caption="Phone" attribute="1" defaultMemberUniqueName="[shippers  2].[Phone].[All]" allUniqueName="[shippers  2].[Phone].[All]" dimensionUniqueName="[shippers  2]" displayFolder="" count="0" memberValueDatatype="130" unbalanced="0"/>
    <cacheHierarchy uniqueName="[summary  2].[SupplierID]" caption="SupplierID" attribute="1" defaultMemberUniqueName="[summary  2].[SupplierID].[All]" allUniqueName="[summary  2].[SupplierID].[All]" dimensionUniqueName="[summary  2]" displayFolder="" count="0" memberValueDatatype="20" unbalanced="0"/>
    <cacheHierarchy uniqueName="[summary  2].[CompanyName]" caption="CompanyName" attribute="1" defaultMemberUniqueName="[summary  2].[CompanyName].[All]" allUniqueName="[summary  2].[CompanyName].[All]" dimensionUniqueName="[summary  2]" displayFolder="" count="0" memberValueDatatype="130" unbalanced="0"/>
    <cacheHierarchy uniqueName="[summary  2].[Region]" caption="Region" attribute="1" defaultMemberUniqueName="[summary  2].[Region].[All]" allUniqueName="[summary  2].[Region].[All]" dimensionUniqueName="[summary  2]" displayFolder="" count="0" memberValueDatatype="130" unbalanced="0"/>
    <cacheHierarchy uniqueName="[summary  2].[Country]" caption="Country" attribute="1" defaultMemberUniqueName="[summary  2].[Country].[All]" allUniqueName="[summary  2].[Country].[All]" dimensionUniqueName="[summary  2]" displayFolder="" count="0" memberValueDatatype="130" unbalanced="0"/>
    <cacheHierarchy uniqueName="[summary  2].[ProductID]" caption="ProductID" attribute="1" defaultMemberUniqueName="[summary  2].[ProductID].[All]" allUniqueName="[summary  2].[ProductID].[All]" dimensionUniqueName="[summary  2]" displayFolder="" count="0" memberValueDatatype="20" unbalanced="0"/>
    <cacheHierarchy uniqueName="[summary  2].[ProductName]" caption="ProductName" attribute="1" defaultMemberUniqueName="[summary  2].[ProductName].[All]" allUniqueName="[summary  2].[ProductName].[All]" dimensionUniqueName="[summary  2]" displayFolder="" count="0" memberValueDatatype="130" unbalanced="0"/>
    <cacheHierarchy uniqueName="[summary  2].[CategoryID]" caption="CategoryID" attribute="1" defaultMemberUniqueName="[summary  2].[CategoryID].[All]" allUniqueName="[summary  2].[CategoryID].[All]" dimensionUniqueName="[summary  2]" displayFolder="" count="0" memberValueDatatype="20" unbalanced="0"/>
    <cacheHierarchy uniqueName="[summary  2].[UnitPrice]" caption="UnitPrice" attribute="1" defaultMemberUniqueName="[summary  2].[UnitPrice].[All]" allUniqueName="[summary  2].[UnitPrice].[All]" dimensionUniqueName="[summary  2]" displayFolder="" count="0" memberValueDatatype="5" unbalanced="0"/>
    <cacheHierarchy uniqueName="[summary  2].[CategoryName]" caption="CategoryName" attribute="1" defaultMemberUniqueName="[summary  2].[CategoryName].[All]" allUniqueName="[summary  2].[CategoryName].[All]" dimensionUniqueName="[summary  2]" displayFolder="" count="0" memberValueDatatype="130" unbalanced="0"/>
    <cacheHierarchy uniqueName="[summary  4].[SupplierID]" caption="SupplierID" attribute="1" defaultMemberUniqueName="[summary  4].[SupplierID].[All]" allUniqueName="[summary  4].[SupplierID].[All]" dimensionUniqueName="[summary  4]" displayFolder="" count="0" memberValueDatatype="20" unbalanced="0"/>
    <cacheHierarchy uniqueName="[summary  4].[CompanyName]" caption="CompanyName" attribute="1" defaultMemberUniqueName="[summary  4].[CompanyName].[All]" allUniqueName="[summary  4].[CompanyName].[All]" dimensionUniqueName="[summary  4]" displayFolder="" count="0" memberValueDatatype="130" unbalanced="0"/>
    <cacheHierarchy uniqueName="[summary  4].[Region]" caption="Region" attribute="1" defaultMemberUniqueName="[summary  4].[Region].[All]" allUniqueName="[summary  4].[Region].[All]" dimensionUniqueName="[summary  4]" displayFolder="" count="0" memberValueDatatype="130" unbalanced="0"/>
    <cacheHierarchy uniqueName="[summary  4].[Country]" caption="Country" attribute="1" defaultMemberUniqueName="[summary  4].[Country].[All]" allUniqueName="[summary  4].[Country].[All]" dimensionUniqueName="[summary  4]" displayFolder="" count="0" memberValueDatatype="130" unbalanced="0"/>
    <cacheHierarchy uniqueName="[summary  4].[ProductID]" caption="ProductID" attribute="1" defaultMemberUniqueName="[summary  4].[ProductID].[All]" allUniqueName="[summary  4].[ProductID].[All]" dimensionUniqueName="[summary  4]" displayFolder="" count="0" memberValueDatatype="20" unbalanced="0"/>
    <cacheHierarchy uniqueName="[summary  4].[ProductName]" caption="ProductName" attribute="1" defaultMemberUniqueName="[summary  4].[ProductName].[All]" allUniqueName="[summary  4].[ProductName].[All]" dimensionUniqueName="[summary  4]" displayFolder="" count="0" memberValueDatatype="130" unbalanced="0"/>
    <cacheHierarchy uniqueName="[summary  4].[CategoryID]" caption="CategoryID" attribute="1" defaultMemberUniqueName="[summary  4].[CategoryID].[All]" allUniqueName="[summary  4].[CategoryID].[All]" dimensionUniqueName="[summary  4]" displayFolder="" count="0" memberValueDatatype="20" unbalanced="0"/>
    <cacheHierarchy uniqueName="[summary  4].[UnitPrice]" caption="UnitPrice" attribute="1" defaultMemberUniqueName="[summary  4].[UnitPrice].[All]" allUniqueName="[summary  4].[UnitPrice].[All]" dimensionUniqueName="[summary  4]" displayFolder="" count="0" memberValueDatatype="5" unbalanced="0"/>
    <cacheHierarchy uniqueName="[summary  4].[CategoryName]" caption="CategoryName" attribute="1" defaultMemberUniqueName="[summary  4].[CategoryName].[All]" allUniqueName="[summary  4].[CategoryName].[All]" dimensionUniqueName="[summary  4]" displayFolder="" count="0" memberValueDatatype="130" unbalanced="0"/>
    <cacheHierarchy uniqueName="[suppliers  2].[SupplierID]" caption="SupplierID" attribute="1" defaultMemberUniqueName="[suppliers  2].[SupplierID].[All]" allUniqueName="[suppliers  2].[SupplierID].[All]" dimensionUniqueName="[suppliers  2]" displayFolder="" count="0" memberValueDatatype="20" unbalanced="0"/>
    <cacheHierarchy uniqueName="[suppliers  2].[CompanyName]" caption="CompanyName" attribute="1" defaultMemberUniqueName="[suppliers  2].[CompanyName].[All]" allUniqueName="[suppliers  2].[CompanyName].[All]" dimensionUniqueName="[suppliers  2]" displayFolder="" count="0" memberValueDatatype="130" unbalanced="0"/>
    <cacheHierarchy uniqueName="[suppliers  2].[ContactName]" caption="ContactName" attribute="1" defaultMemberUniqueName="[suppliers  2].[ContactName].[All]" allUniqueName="[suppliers  2].[ContactName].[All]" dimensionUniqueName="[suppliers  2]" displayFolder="" count="0" memberValueDatatype="130" unbalanced="0"/>
    <cacheHierarchy uniqueName="[suppliers  2].[ContactTitle]" caption="ContactTitle" attribute="1" defaultMemberUniqueName="[suppliers  2].[ContactTitle].[All]" allUniqueName="[suppliers  2].[ContactTitle].[All]" dimensionUniqueName="[suppliers  2]" displayFolder="" count="0" memberValueDatatype="130" unbalanced="0"/>
    <cacheHierarchy uniqueName="[suppliers  2].[Address]" caption="Address" attribute="1" defaultMemberUniqueName="[suppliers  2].[Address].[All]" allUniqueName="[suppliers  2].[Address].[All]" dimensionUniqueName="[suppliers  2]" displayFolder="" count="0" memberValueDatatype="130" unbalanced="0"/>
    <cacheHierarchy uniqueName="[suppliers  2].[City]" caption="City" attribute="1" defaultMemberUniqueName="[suppliers  2].[City].[All]" allUniqueName="[suppliers  2].[City].[All]" dimensionUniqueName="[suppliers  2]" displayFolder="" count="0" memberValueDatatype="130" unbalanced="0"/>
    <cacheHierarchy uniqueName="[suppliers  2].[Region]" caption="Region" attribute="1" defaultMemberUniqueName="[suppliers  2].[Region].[All]" allUniqueName="[suppliers  2].[Region].[All]" dimensionUniqueName="[suppliers  2]" displayFolder="" count="0" memberValueDatatype="130" unbalanced="0"/>
    <cacheHierarchy uniqueName="[suppliers  2].[PostalCode]" caption="PostalCode" attribute="1" defaultMemberUniqueName="[suppliers  2].[PostalCode].[All]" allUniqueName="[suppliers  2].[PostalCode].[All]" dimensionUniqueName="[suppliers  2]" displayFolder="" count="0" memberValueDatatype="130" unbalanced="0"/>
    <cacheHierarchy uniqueName="[suppliers  2].[Country]" caption="Country" attribute="1" defaultMemberUniqueName="[suppliers  2].[Country].[All]" allUniqueName="[suppliers  2].[Country].[All]" dimensionUniqueName="[suppliers  2]" displayFolder="" count="0" memberValueDatatype="130" unbalanced="0"/>
    <cacheHierarchy uniqueName="[suppliers  2].[Phone]" caption="Phone" attribute="1" defaultMemberUniqueName="[suppliers  2].[Phone].[All]" allUniqueName="[suppliers  2].[Phone].[All]" dimensionUniqueName="[suppliers  2]" displayFolder="" count="0" memberValueDatatype="130" unbalanced="0"/>
    <cacheHierarchy uniqueName="[suppliers  2].[Fax]" caption="Fax" attribute="1" defaultMemberUniqueName="[suppliers  2].[Fax].[All]" allUniqueName="[suppliers  2].[Fax].[All]" dimensionUniqueName="[suppliers  2]" displayFolder="" count="0" memberValueDatatype="130" unbalanced="0"/>
    <cacheHierarchy uniqueName="[suppliers  2].[HomePage]" caption="HomePage" attribute="1" defaultMemberUniqueName="[suppliers  2].[HomePage].[All]" allUniqueName="[suppliers  2].[HomePage].[All]" dimensionUniqueName="[suppliers  2]" displayFolder="" count="0" memberValueDatatype="130" unbalanced="0"/>
    <cacheHierarchy uniqueName="[Measures].[Total Sales]" caption="Total Sales" measure="1" displayFolder="" measureGroup="order_details" count="0"/>
    <cacheHierarchy uniqueName="[Measures].[Total Orders]" caption="Total Orders" measure="1" displayFolder="" measureGroup="order_details" count="0"/>
    <cacheHierarchy uniqueName="[Measures].[AOV]" caption="AOV" measure="1" displayFolder="" measureGroup="order_details" count="0"/>
    <cacheHierarchy uniqueName="[Measures].[__XL_Count categories  2]" caption="__XL_Count categories  2" measure="1" displayFolder="" measureGroup="categories  2" count="0" hidden="1"/>
    <cacheHierarchy uniqueName="[Measures].[__XL_Count customers  2]" caption="__XL_Count customers  2" measure="1" displayFolder="" measureGroup="customers  2" count="0" hidden="1"/>
    <cacheHierarchy uniqueName="[Measures].[__XL_Count employees  2]" caption="__XL_Count employees  2" measure="1" displayFolder="" measureGroup="employees  2" count="0" hidden="1"/>
    <cacheHierarchy uniqueName="[Measures].[__XL_Count order details  2]" caption="__XL_Count order details  2" measure="1" displayFolder="" measureGroup="order details  2" count="0" hidden="1"/>
    <cacheHierarchy uniqueName="[Measures].[__XL_Count orders  2]" caption="__XL_Count orders  2" measure="1" displayFolder="" measureGroup="orders  2" count="0" hidden="1"/>
    <cacheHierarchy uniqueName="[Measures].[__XL_Count products  2]" caption="__XL_Count products  2" measure="1" displayFolder="" measureGroup="products  2" count="0" hidden="1"/>
    <cacheHierarchy uniqueName="[Measures].[__XL_Count shippers  2]" caption="__XL_Count shippers  2" measure="1" displayFolder="" measureGroup="shippers  2" count="0" hidden="1"/>
    <cacheHierarchy uniqueName="[Measures].[__XL_Count suppliers  2]" caption="__XL_Count suppliers  2" measure="1" displayFolder="" measureGroup="suppliers  2"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KPI]" caption="__XL_Count KPI" measure="1" displayFolder="" measureGroup="KPI" count="0" hidden="1"/>
    <cacheHierarchy uniqueName="[Measures].[__XL_Count correlation]" caption="__XL_Count correlation" measure="1" displayFolder="" measureGroup="correlation" count="0" hidden="1"/>
    <cacheHierarchy uniqueName="[Measures].[__XL_Count summary  2]" caption="__XL_Count summary  2" measure="1" displayFolder="" measureGroup="summary  2" count="0" hidden="1"/>
    <cacheHierarchy uniqueName="[Measures].[__XL_Count summary  4]" caption="__XL_Count summary  4" measure="1" displayFolder="" measureGroup="summary  4"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59"/>
        </ext>
      </extLst>
    </cacheHierarchy>
    <cacheHierarchy uniqueName="[Measures].[Sum of Sales Amount]" caption="Sum of Sales Amount" measure="1" displayFolder="" measureGroup="order_details"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53"/>
        </ext>
      </extLst>
    </cacheHierarchy>
    <cacheHierarchy uniqueName="[Measures].[Count of OrderID]" caption="Count of OrderID" measure="1" displayFolder="" measureGroup="order_details" count="0" oneField="1" hidden="1">
      <fieldsUsage count="1">
        <fieldUsage x="1"/>
      </fieldsUsage>
      <extLst>
        <ext xmlns:x15="http://schemas.microsoft.com/office/spreadsheetml/2010/11/main" uri="{B97F6D7D-B522-45F9-BDA1-12C45D357490}">
          <x15:cacheHierarchy aggregatedColumn="53"/>
        </ext>
      </extLst>
    </cacheHierarchy>
    <cacheHierarchy uniqueName="[Measures].[Average of OrderID]" caption="Average of OrderID" measure="1" displayFolder="" measureGroup="order_details" count="0" hidden="1">
      <extLst>
        <ext xmlns:x15="http://schemas.microsoft.com/office/spreadsheetml/2010/11/main" uri="{B97F6D7D-B522-45F9-BDA1-12C45D357490}">
          <x15:cacheHierarchy aggregatedColumn="53"/>
        </ext>
      </extLst>
    </cacheHierarchy>
    <cacheHierarchy uniqueName="[Measures].[Sum of SalesAmount]" caption="Sum of SalesAmount" measure="1" displayFolder="" measureGroup="KPI" count="0" hidden="1">
      <extLst>
        <ext xmlns:x15="http://schemas.microsoft.com/office/spreadsheetml/2010/11/main" uri="{B97F6D7D-B522-45F9-BDA1-12C45D357490}">
          <x15:cacheHierarchy aggregatedColumn="46"/>
        </ext>
      </extLst>
    </cacheHierarchy>
    <cacheHierarchy uniqueName="[Measures].[Sum of OrderID 3]" caption="Sum of OrderID 3" measure="1" displayFolder="" measureGroup="KPI" count="0" hidden="1">
      <extLst>
        <ext xmlns:x15="http://schemas.microsoft.com/office/spreadsheetml/2010/11/main" uri="{B97F6D7D-B522-45F9-BDA1-12C45D357490}">
          <x15:cacheHierarchy aggregatedColumn="39"/>
        </ext>
      </extLst>
    </cacheHierarchy>
    <cacheHierarchy uniqueName="[Measures].[Distinct Count of OrderID]" caption="Distinct Count of OrderID" measure="1" displayFolder="" measureGroup="KPI" count="0" hidden="1">
      <extLst>
        <ext xmlns:x15="http://schemas.microsoft.com/office/spreadsheetml/2010/11/main" uri="{B97F6D7D-B522-45F9-BDA1-12C45D357490}">
          <x15:cacheHierarchy aggregatedColumn="39"/>
        </ext>
      </extLst>
    </cacheHierarchy>
    <cacheHierarchy uniqueName="[Measures].[Count of CustomerID]" caption="Count of CustomerID" measure="1" displayFolder="" measureGroup="KPI" count="0" hidden="1">
      <extLst>
        <ext xmlns:x15="http://schemas.microsoft.com/office/spreadsheetml/2010/11/main" uri="{B97F6D7D-B522-45F9-BDA1-12C45D357490}">
          <x15:cacheHierarchy aggregatedColumn="45"/>
        </ext>
      </extLst>
    </cacheHierarchy>
    <cacheHierarchy uniqueName="[Measures].[Distinct Count of CustomerID]" caption="Distinct Count of CustomerID" measure="1" displayFolder="" measureGroup="KPI" count="0" hidden="1">
      <extLst>
        <ext xmlns:x15="http://schemas.microsoft.com/office/spreadsheetml/2010/11/main" uri="{B97F6D7D-B522-45F9-BDA1-12C45D357490}">
          <x15:cacheHierarchy aggregatedColumn="45"/>
        </ext>
      </extLst>
    </cacheHierarchy>
    <cacheHierarchy uniqueName="[Measures].[Sum of EmployeeID]" caption="Sum of EmployeeID" measure="1" displayFolder="" measureGroup="KPI" count="0" hidden="1">
      <extLst>
        <ext xmlns:x15="http://schemas.microsoft.com/office/spreadsheetml/2010/11/main" uri="{B97F6D7D-B522-45F9-BDA1-12C45D357490}">
          <x15:cacheHierarchy aggregatedColumn="47"/>
        </ext>
      </extLst>
    </cacheHierarchy>
    <cacheHierarchy uniqueName="[Measures].[Distinct Count of EmployeeID]" caption="Distinct Count of EmployeeID" measure="1" displayFolder="" measureGroup="KPI" count="0" hidden="1">
      <extLst>
        <ext xmlns:x15="http://schemas.microsoft.com/office/spreadsheetml/2010/11/main" uri="{B97F6D7D-B522-45F9-BDA1-12C45D357490}">
          <x15:cacheHierarchy aggregatedColumn="47"/>
        </ext>
      </extLst>
    </cacheHierarchy>
  </cacheHierarchies>
  <kpis count="0"/>
  <dimensions count="15">
    <dimension name="categories  2" uniqueName="[categories  2]" caption="categories  2"/>
    <dimension name="correlation" uniqueName="[correlation]" caption="correlation"/>
    <dimension name="customers  2" uniqueName="[customers  2]" caption="customers  2"/>
    <dimension name="employees  2" uniqueName="[employees  2]" caption="employees  2"/>
    <dimension name="KPI" uniqueName="[KPI]" caption="KPI"/>
    <dimension measure="1" name="Measures" uniqueName="[Measures]" caption="Measures"/>
    <dimension name="order details  2" uniqueName="[order details  2]" caption="order details  2"/>
    <dimension name="order_details" uniqueName="[order_details]" caption="order_details"/>
    <dimension name="orders" uniqueName="[orders]" caption="orders"/>
    <dimension name="orders  2" uniqueName="[orders  2]" caption="orders  2"/>
    <dimension name="products  2" uniqueName="[products  2]" caption="products  2"/>
    <dimension name="shippers  2" uniqueName="[shippers  2]" caption="shippers  2"/>
    <dimension name="summary  2" uniqueName="[summary  2]" caption="summary  2"/>
    <dimension name="summary  4" uniqueName="[summary  4]" caption="summary  4"/>
    <dimension name="suppliers  2" uniqueName="[suppliers  2]" caption="suppliers  2"/>
  </dimensions>
  <measureGroups count="14">
    <measureGroup name="categories  2" caption="categories  2"/>
    <measureGroup name="correlation" caption="correlation"/>
    <measureGroup name="customers  2" caption="customers  2"/>
    <measureGroup name="employees  2" caption="employees  2"/>
    <measureGroup name="KPI" caption="KPI"/>
    <measureGroup name="order details  2" caption="order details  2"/>
    <measureGroup name="order_details" caption="order_details"/>
    <measureGroup name="orders" caption="orders"/>
    <measureGroup name="orders  2" caption="orders  2"/>
    <measureGroup name="products  2" caption="products  2"/>
    <measureGroup name="shippers  2" caption="shippers  2"/>
    <measureGroup name="summary  2" caption="summary  2"/>
    <measureGroup name="summary  4" caption="summary  4"/>
    <measureGroup name="suppliers  2" caption="suppliers  2"/>
  </measureGroups>
  <maps count="36">
    <map measureGroup="0" dimension="0"/>
    <map measureGroup="1" dimension="1"/>
    <map measureGroup="2" dimension="2"/>
    <map measureGroup="3" dimension="3"/>
    <map measureGroup="4" dimension="4"/>
    <map measureGroup="5" dimension="0"/>
    <map measureGroup="5" dimension="2"/>
    <map measureGroup="5" dimension="3"/>
    <map measureGroup="5" dimension="6"/>
    <map measureGroup="5" dimension="8"/>
    <map measureGroup="5" dimension="10"/>
    <map measureGroup="5" dimension="11"/>
    <map measureGroup="5" dimension="14"/>
    <map measureGroup="6" dimension="0"/>
    <map measureGroup="6" dimension="2"/>
    <map measureGroup="6" dimension="3"/>
    <map measureGroup="6" dimension="7"/>
    <map measureGroup="6" dimension="8"/>
    <map measureGroup="6" dimension="10"/>
    <map measureGroup="6" dimension="11"/>
    <map measureGroup="6" dimension="14"/>
    <map measureGroup="7" dimension="2"/>
    <map measureGroup="7" dimension="3"/>
    <map measureGroup="7" dimension="8"/>
    <map measureGroup="7" dimension="11"/>
    <map measureGroup="8" dimension="2"/>
    <map measureGroup="8" dimension="3"/>
    <map measureGroup="8" dimension="9"/>
    <map measureGroup="8" dimension="11"/>
    <map measureGroup="9" dimension="0"/>
    <map measureGroup="9" dimension="10"/>
    <map measureGroup="9" dimension="14"/>
    <map measureGroup="10" dimension="11"/>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n v="10248"/>
    <n v="11"/>
    <n v="14"/>
    <n v="12"/>
    <n v="0"/>
    <x v="0"/>
    <n v="4"/>
    <s v="Dairy Products"/>
    <n v="168"/>
    <n v="0.12089730509269485"/>
    <n v="-1.5238618938465438"/>
    <n v="706"/>
  </r>
  <r>
    <n v="10248"/>
    <n v="42"/>
    <n v="9.8000000000000007"/>
    <n v="10"/>
    <n v="0"/>
    <x v="1"/>
    <n v="5"/>
    <s v="Grains/Cereals"/>
    <n v="98"/>
    <n v="9.338274600263323E-2"/>
    <n v="-1.7378640201025786"/>
    <n v="697"/>
  </r>
  <r>
    <n v="10248"/>
    <n v="72"/>
    <n v="34.799999999999997"/>
    <n v="5"/>
    <n v="0"/>
    <x v="2"/>
    <n v="4"/>
    <s v="Dairy Products"/>
    <n v="174"/>
    <n v="0.42661462831560165"/>
    <n v="-1.5055188544531695"/>
    <n v="806"/>
  </r>
  <r>
    <n v="10268"/>
    <n v="72"/>
    <n v="27.8"/>
    <n v="4"/>
    <n v="0"/>
    <x v="2"/>
    <n v="4"/>
    <s v="Dairy Products"/>
    <n v="111.2"/>
    <n v="0.42661462831560165"/>
    <n v="-1.6975093334371547"/>
    <n v="806"/>
  </r>
  <r>
    <n v="10269"/>
    <n v="72"/>
    <n v="27.8"/>
    <n v="20"/>
    <n v="5.000000074505806E-2"/>
    <x v="2"/>
    <n v="4"/>
    <s v="Dairy Products"/>
    <n v="528.19999958574772"/>
    <n v="0.42661462831560165"/>
    <n v="-0.42266809686407447"/>
    <n v="806"/>
  </r>
  <r>
    <n v="10272"/>
    <n v="72"/>
    <n v="27.8"/>
    <n v="24"/>
    <n v="0"/>
    <x v="2"/>
    <n v="4"/>
    <s v="Dairy Products"/>
    <n v="667.2"/>
    <n v="0.42661462831560165"/>
    <n v="2.2789836822071363E-3"/>
    <n v="806"/>
  </r>
  <r>
    <n v="10274"/>
    <n v="72"/>
    <n v="27.8"/>
    <n v="7"/>
    <n v="0"/>
    <x v="2"/>
    <n v="4"/>
    <s v="Dairy Products"/>
    <n v="194.6"/>
    <n v="0.42661462831560165"/>
    <n v="-1.4425410858692505"/>
    <n v="806"/>
  </r>
  <r>
    <n v="10249"/>
    <n v="14"/>
    <n v="18.600000000000001"/>
    <n v="9"/>
    <n v="0"/>
    <x v="3"/>
    <n v="7"/>
    <s v="Produce"/>
    <n v="167.4"/>
    <n v="-0.80236901104048375"/>
    <n v="-1.5256961977858814"/>
    <n v="404"/>
  </r>
  <r>
    <n v="10249"/>
    <n v="51"/>
    <n v="42.4"/>
    <n v="40"/>
    <n v="0"/>
    <x v="4"/>
    <n v="7"/>
    <s v="Produce"/>
    <n v="1696"/>
    <n v="0.67118848689392707"/>
    <n v="3.1474988049994721"/>
    <n v="886"/>
  </r>
  <r>
    <n v="10250"/>
    <n v="51"/>
    <n v="42.4"/>
    <n v="35"/>
    <n v="0.15000000596046448"/>
    <x v="4"/>
    <n v="7"/>
    <s v="Produce"/>
    <n v="1261.3999911546707"/>
    <n v="0.67118848689392707"/>
    <n v="1.8188512912310153"/>
    <n v="886"/>
  </r>
  <r>
    <n v="10250"/>
    <n v="41"/>
    <n v="7.7"/>
    <n v="10"/>
    <n v="0"/>
    <x v="5"/>
    <n v="8"/>
    <s v="Seafood"/>
    <n v="77"/>
    <n v="0.96161994395568862"/>
    <n v="-1.8020646579793891"/>
    <n v="981"/>
  </r>
  <r>
    <n v="10260"/>
    <n v="41"/>
    <n v="7.7"/>
    <n v="16"/>
    <n v="0.25"/>
    <x v="5"/>
    <n v="8"/>
    <s v="Seafood"/>
    <n v="92.4"/>
    <n v="0.96161994395568862"/>
    <n v="-1.7549841902030614"/>
    <n v="981"/>
  </r>
  <r>
    <n v="10264"/>
    <n v="41"/>
    <n v="7.7"/>
    <n v="25"/>
    <n v="0.15000000596046448"/>
    <x v="5"/>
    <n v="8"/>
    <s v="Seafood"/>
    <n v="163.62499885261059"/>
    <n v="0.96161994395568862"/>
    <n v="-1.5372370302453142"/>
    <n v="981"/>
  </r>
  <r>
    <n v="10250"/>
    <n v="65"/>
    <n v="16.8"/>
    <n v="15"/>
    <n v="0.15000000596046448"/>
    <x v="6"/>
    <n v="2"/>
    <s v="Condiments"/>
    <n v="214.19999849796295"/>
    <n v="0.24012706114962851"/>
    <n v="-1.3826204951095484"/>
    <n v="745"/>
  </r>
  <r>
    <n v="10251"/>
    <n v="65"/>
    <n v="16.8"/>
    <n v="20"/>
    <n v="0"/>
    <x v="6"/>
    <n v="2"/>
    <s v="Condiments"/>
    <n v="336"/>
    <n v="0.24012706114962851"/>
    <n v="-1.0102567908320603"/>
    <n v="745"/>
  </r>
  <r>
    <n v="10251"/>
    <n v="22"/>
    <n v="16.8"/>
    <n v="6"/>
    <n v="5.000000074505806E-2"/>
    <x v="7"/>
    <n v="5"/>
    <s v="Grains/Cereals"/>
    <n v="95.759999924898153"/>
    <n v="-0.97357071204531154"/>
    <n v="-1.7447120883723712"/>
    <n v="348"/>
  </r>
  <r>
    <n v="10251"/>
    <n v="57"/>
    <n v="15.6"/>
    <n v="15"/>
    <n v="5.000000074505806E-2"/>
    <x v="8"/>
    <n v="5"/>
    <s v="Grains/Cereals"/>
    <n v="222.29999982565641"/>
    <n v="-0.71065381407361172"/>
    <n v="-1.3578573878695039"/>
    <n v="434"/>
  </r>
  <r>
    <n v="10260"/>
    <n v="57"/>
    <n v="15.6"/>
    <n v="50"/>
    <n v="0"/>
    <x v="8"/>
    <n v="5"/>
    <s v="Grains/Cereals"/>
    <n v="780"/>
    <n v="-0.71065381407361172"/>
    <n v="0.34712812427764589"/>
    <n v="434"/>
  </r>
  <r>
    <n v="10252"/>
    <n v="20"/>
    <n v="64.8"/>
    <n v="40"/>
    <n v="5.000000074505806E-2"/>
    <x v="9"/>
    <n v="3"/>
    <s v="Confections"/>
    <n v="2462.3999980688095"/>
    <n v="-1.080571775173329"/>
    <n v="5.4905163642758463"/>
    <n v="313"/>
  </r>
  <r>
    <n v="10272"/>
    <n v="20"/>
    <n v="64.8"/>
    <n v="6"/>
    <n v="0"/>
    <x v="9"/>
    <n v="3"/>
    <s v="Confections"/>
    <n v="388.79999999999995"/>
    <n v="-1.080571775173329"/>
    <n v="-0.84883804417036568"/>
    <n v="313"/>
  </r>
  <r>
    <n v="10252"/>
    <n v="33"/>
    <n v="2"/>
    <n v="25"/>
    <n v="5.000000074505806E-2"/>
    <x v="10"/>
    <n v="4"/>
    <s v="Dairy Products"/>
    <n v="47.499999962747097"/>
    <n v="0.27069879347191916"/>
    <n v="-1.8922512684440351"/>
    <n v="755"/>
  </r>
  <r>
    <n v="10269"/>
    <n v="33"/>
    <n v="2"/>
    <n v="60"/>
    <n v="5.000000074505806E-2"/>
    <x v="10"/>
    <n v="4"/>
    <s v="Dairy Products"/>
    <n v="113.99999991059303"/>
    <n v="0.27069879347191916"/>
    <n v="-1.6889492486602462"/>
    <n v="755"/>
  </r>
  <r>
    <n v="10271"/>
    <n v="33"/>
    <n v="2"/>
    <n v="24"/>
    <n v="0"/>
    <x v="10"/>
    <n v="4"/>
    <s v="Dairy Products"/>
    <n v="48"/>
    <n v="0.27069879347191916"/>
    <n v="-1.8907226817140319"/>
    <n v="755"/>
  </r>
  <r>
    <n v="10273"/>
    <n v="33"/>
    <n v="2"/>
    <n v="20"/>
    <n v="0"/>
    <x v="10"/>
    <n v="4"/>
    <s v="Dairy Products"/>
    <n v="40"/>
    <n v="0.27069879347191916"/>
    <n v="-1.9151800675718647"/>
    <n v="755"/>
  </r>
  <r>
    <n v="10252"/>
    <n v="60"/>
    <n v="27.2"/>
    <n v="40"/>
    <n v="0"/>
    <x v="11"/>
    <n v="4"/>
    <s v="Dairy Products"/>
    <n v="1088"/>
    <n v="2.7836951903642131"/>
    <n v="1.2887374798041988"/>
    <n v="1577"/>
  </r>
  <r>
    <n v="10253"/>
    <n v="31"/>
    <n v="10"/>
    <n v="20"/>
    <n v="0"/>
    <x v="12"/>
    <n v="4"/>
    <s v="Dairy Products"/>
    <n v="200"/>
    <n v="2.2334040085629812"/>
    <n v="-1.4260323504152137"/>
    <n v="1397"/>
  </r>
  <r>
    <n v="10272"/>
    <n v="31"/>
    <n v="10"/>
    <n v="40"/>
    <n v="0"/>
    <x v="12"/>
    <n v="4"/>
    <s v="Dairy Products"/>
    <n v="400"/>
    <n v="2.2334040085629812"/>
    <n v="-0.81459770396940001"/>
    <n v="1397"/>
  </r>
  <r>
    <n v="10273"/>
    <n v="31"/>
    <n v="10"/>
    <n v="15"/>
    <n v="5.000000074505806E-2"/>
    <x v="12"/>
    <n v="4"/>
    <s v="Dairy Products"/>
    <n v="142.49999988824129"/>
    <n v="2.2334040085629812"/>
    <n v="-1.6018198116100508"/>
    <n v="1397"/>
  </r>
  <r>
    <n v="10253"/>
    <n v="39"/>
    <n v="14.4"/>
    <n v="42"/>
    <n v="0"/>
    <x v="13"/>
    <n v="1"/>
    <s v="Beverages"/>
    <n v="604.80000000000007"/>
    <n v="0.38687137629662377"/>
    <n v="-0.18848862600888663"/>
    <n v="793"/>
  </r>
  <r>
    <n v="10257"/>
    <n v="39"/>
    <n v="14.4"/>
    <n v="6"/>
    <n v="0"/>
    <x v="13"/>
    <n v="1"/>
    <s v="Beverages"/>
    <n v="86.4"/>
    <n v="0.38687137629662377"/>
    <n v="-1.773327229596436"/>
    <n v="793"/>
  </r>
  <r>
    <n v="10253"/>
    <n v="49"/>
    <n v="16"/>
    <n v="40"/>
    <n v="0"/>
    <x v="14"/>
    <n v="3"/>
    <s v="Confections"/>
    <n v="640"/>
    <n v="-0.44773691610191185"/>
    <n v="-8.0876128234423653E-2"/>
    <n v="520"/>
  </r>
  <r>
    <n v="10254"/>
    <n v="24"/>
    <n v="3.6"/>
    <n v="15"/>
    <n v="0.15000000596046448"/>
    <x v="15"/>
    <n v="1"/>
    <s v="Beverages"/>
    <n v="45.899999678134918"/>
    <n v="1.4018528893966744"/>
    <n v="-1.8971427464857105"/>
    <n v="1125"/>
  </r>
  <r>
    <n v="10263"/>
    <n v="24"/>
    <n v="3.6"/>
    <n v="28"/>
    <n v="0"/>
    <x v="15"/>
    <n v="1"/>
    <s v="Beverages"/>
    <n v="100.8"/>
    <n v="1.4018528893966744"/>
    <n v="-1.7293039350523374"/>
    <n v="1125"/>
  </r>
  <r>
    <n v="10275"/>
    <n v="24"/>
    <n v="3.6"/>
    <n v="12"/>
    <n v="5.000000074505806E-2"/>
    <x v="15"/>
    <n v="1"/>
    <s v="Beverages"/>
    <n v="41.039999967813493"/>
    <n v="1.4018528893966744"/>
    <n v="-1.9120006075087459"/>
    <n v="1125"/>
  </r>
  <r>
    <n v="10254"/>
    <n v="55"/>
    <n v="19.2"/>
    <n v="21"/>
    <n v="0.15000000596046448"/>
    <x v="16"/>
    <n v="6"/>
    <s v="Meat/Poultry"/>
    <n v="342.71999759674071"/>
    <n v="0.72316043184182122"/>
    <n v="-0.98971259405866097"/>
    <n v="903"/>
  </r>
  <r>
    <n v="10254"/>
    <n v="74"/>
    <n v="8"/>
    <n v="21"/>
    <n v="0"/>
    <x v="17"/>
    <n v="7"/>
    <s v="Produce"/>
    <n v="168"/>
    <n v="-1.1294865468889941"/>
    <n v="-1.5238618938465438"/>
    <n v="297"/>
  </r>
  <r>
    <n v="10263"/>
    <n v="74"/>
    <n v="8"/>
    <n v="36"/>
    <n v="0.25"/>
    <x v="17"/>
    <n v="7"/>
    <s v="Produce"/>
    <n v="216"/>
    <n v="-1.1294865468889941"/>
    <n v="-1.3771175786995487"/>
    <n v="297"/>
  </r>
  <r>
    <n v="10255"/>
    <n v="2"/>
    <n v="15.2"/>
    <n v="20"/>
    <n v="0"/>
    <x v="18"/>
    <n v="1"/>
    <s v="Beverages"/>
    <n v="304"/>
    <n v="1.1939651096050978"/>
    <n v="-1.1080863342633906"/>
    <n v="1057"/>
  </r>
  <r>
    <n v="10258"/>
    <n v="2"/>
    <n v="15.2"/>
    <n v="50"/>
    <n v="0.20000000298023224"/>
    <x v="18"/>
    <n v="1"/>
    <s v="Beverages"/>
    <n v="607.9999977350235"/>
    <n v="1.1939651096050978"/>
    <n v="-0.17870567859017936"/>
    <n v="1057"/>
  </r>
  <r>
    <n v="10264"/>
    <n v="2"/>
    <n v="15.2"/>
    <n v="35"/>
    <n v="0"/>
    <x v="18"/>
    <n v="1"/>
    <s v="Beverages"/>
    <n v="532"/>
    <n v="1.1939651096050978"/>
    <n v="-0.41105083731516301"/>
    <n v="1057"/>
  </r>
  <r>
    <n v="10255"/>
    <n v="16"/>
    <n v="13.9"/>
    <n v="35"/>
    <n v="0"/>
    <x v="19"/>
    <n v="3"/>
    <s v="Confections"/>
    <n v="486.5"/>
    <n v="1.5027396060602336"/>
    <n v="-0.55015221938158565"/>
    <n v="1158"/>
  </r>
  <r>
    <n v="10263"/>
    <n v="16"/>
    <n v="13.9"/>
    <n v="60"/>
    <n v="0.25"/>
    <x v="19"/>
    <n v="3"/>
    <s v="Confections"/>
    <n v="625.5"/>
    <n v="1.5027396060602336"/>
    <n v="-0.12520514010174513"/>
    <n v="1158"/>
  </r>
  <r>
    <n v="10255"/>
    <n v="36"/>
    <n v="15.2"/>
    <n v="25"/>
    <n v="0"/>
    <x v="20"/>
    <n v="8"/>
    <s v="Seafood"/>
    <n v="380"/>
    <n v="0.42355745508337261"/>
    <n v="-0.87574116861398132"/>
    <n v="805"/>
  </r>
  <r>
    <n v="10270"/>
    <n v="36"/>
    <n v="15.2"/>
    <n v="30"/>
    <n v="0"/>
    <x v="20"/>
    <n v="8"/>
    <s v="Seafood"/>
    <n v="456"/>
    <n v="0.42355745508337261"/>
    <n v="-0.64339600296457222"/>
    <n v="805"/>
  </r>
  <r>
    <n v="10255"/>
    <n v="59"/>
    <n v="44"/>
    <n v="30"/>
    <n v="0"/>
    <x v="21"/>
    <n v="4"/>
    <s v="Dairy Products"/>
    <n v="1320"/>
    <n v="2.5360641585536587"/>
    <n v="1.9980016696813427"/>
    <n v="1496"/>
  </r>
  <r>
    <n v="10267"/>
    <n v="59"/>
    <n v="44"/>
    <n v="70"/>
    <n v="0.15000000596046448"/>
    <x v="21"/>
    <n v="4"/>
    <s v="Dairy Products"/>
    <n v="2617.9999816417694"/>
    <n v="2.5360641585536587"/>
    <n v="5.9662124689903822"/>
    <n v="1496"/>
  </r>
  <r>
    <n v="10275"/>
    <n v="59"/>
    <n v="44"/>
    <n v="6"/>
    <n v="5.000000074505806E-2"/>
    <x v="21"/>
    <n v="4"/>
    <s v="Dairy Products"/>
    <n v="250.79999980330467"/>
    <n v="2.5360641585536587"/>
    <n v="-1.2707279508193088"/>
    <n v="1496"/>
  </r>
  <r>
    <n v="10256"/>
    <n v="53"/>
    <n v="26.2"/>
    <n v="15"/>
    <n v="0"/>
    <x v="22"/>
    <n v="6"/>
    <s v="Meat/Poultry"/>
    <n v="393"/>
    <n v="0.16981207680835994"/>
    <n v="-0.83599791659500344"/>
    <n v="722"/>
  </r>
  <r>
    <n v="10256"/>
    <n v="77"/>
    <n v="10.4"/>
    <n v="12"/>
    <n v="0"/>
    <x v="23"/>
    <n v="2"/>
    <s v="Condiments"/>
    <n v="124.80000000000001"/>
    <n v="0.38075702983216564"/>
    <n v="-1.6559317774788398"/>
    <n v="791"/>
  </r>
  <r>
    <n v="10257"/>
    <n v="77"/>
    <n v="10.4"/>
    <n v="15"/>
    <n v="0"/>
    <x v="23"/>
    <n v="2"/>
    <s v="Condiments"/>
    <n v="156"/>
    <n v="0.38075702983216564"/>
    <n v="-1.5605479726332927"/>
    <n v="791"/>
  </r>
  <r>
    <n v="10257"/>
    <n v="27"/>
    <n v="35.1"/>
    <n v="25"/>
    <n v="0"/>
    <x v="24"/>
    <n v="3"/>
    <s v="Confections"/>
    <n v="877.5"/>
    <n v="-0.92159876709741739"/>
    <n v="0.64520251441998"/>
    <n v="365"/>
  </r>
  <r>
    <n v="10258"/>
    <n v="5"/>
    <n v="17"/>
    <n v="65"/>
    <n v="0.20000000298023224"/>
    <x v="25"/>
    <n v="2"/>
    <s v="Condiments"/>
    <n v="883.99999670684338"/>
    <n v="-1.126429373656765"/>
    <n v="0.6650741303617187"/>
    <n v="298"/>
  </r>
  <r>
    <n v="10262"/>
    <n v="5"/>
    <n v="17"/>
    <n v="12"/>
    <n v="0.20000000298023224"/>
    <x v="25"/>
    <n v="2"/>
    <s v="Condiments"/>
    <n v="163.19999939203262"/>
    <n v="-1.126429373656765"/>
    <n v="-1.5385363272199049"/>
    <n v="298"/>
  </r>
  <r>
    <n v="10258"/>
    <n v="32"/>
    <n v="25.6"/>
    <n v="6"/>
    <n v="0.20000000298023224"/>
    <x v="26"/>
    <n v="4"/>
    <s v="Dairy Products"/>
    <n v="122.87999954223635"/>
    <n v="-1.1294865468889941"/>
    <n v="-1.6618015514841824"/>
    <n v="297"/>
  </r>
  <r>
    <n v="10259"/>
    <n v="21"/>
    <n v="8"/>
    <n v="10"/>
    <n v="0"/>
    <x v="27"/>
    <n v="3"/>
    <s v="Confections"/>
    <n v="80"/>
    <n v="1.0686210070837059"/>
    <n v="-1.7928931382827018"/>
    <n v="1016"/>
  </r>
  <r>
    <n v="10261"/>
    <n v="21"/>
    <n v="8"/>
    <n v="20"/>
    <n v="0"/>
    <x v="27"/>
    <n v="3"/>
    <s v="Confections"/>
    <n v="160"/>
    <n v="1.0686210070837059"/>
    <n v="-1.5483192797043763"/>
    <n v="1016"/>
  </r>
  <r>
    <n v="10259"/>
    <n v="37"/>
    <n v="20.8"/>
    <n v="1"/>
    <n v="0"/>
    <x v="28"/>
    <n v="8"/>
    <s v="Seafood"/>
    <n v="20.8"/>
    <n v="-1.6553203428323937"/>
    <n v="-1.9738777936306628"/>
    <n v="125"/>
  </r>
  <r>
    <n v="10260"/>
    <n v="62"/>
    <n v="39.4"/>
    <n v="15"/>
    <n v="0.25"/>
    <x v="29"/>
    <n v="3"/>
    <s v="Confections"/>
    <n v="443.25"/>
    <n v="1.2734516136430536"/>
    <n v="-0.68237496167549283"/>
    <n v="1083"/>
  </r>
  <r>
    <n v="10277"/>
    <n v="62"/>
    <n v="39.4"/>
    <n v="12"/>
    <n v="0"/>
    <x v="29"/>
    <n v="3"/>
    <s v="Confections"/>
    <n v="472.79999999999995"/>
    <n v="1.2734516136430536"/>
    <n v="-0.59203549266312394"/>
    <n v="1083"/>
  </r>
  <r>
    <n v="10260"/>
    <n v="70"/>
    <n v="12"/>
    <n v="21"/>
    <n v="0.25"/>
    <x v="30"/>
    <n v="1"/>
    <s v="Beverages"/>
    <n v="189"/>
    <n v="0.4602435338701214"/>
    <n v="-1.4596612559697335"/>
    <n v="817"/>
  </r>
  <r>
    <n v="10265"/>
    <n v="70"/>
    <n v="12"/>
    <n v="20"/>
    <n v="0"/>
    <x v="30"/>
    <n v="1"/>
    <s v="Beverages"/>
    <n v="240"/>
    <n v="0.4602435338701214"/>
    <n v="-1.3037454211260509"/>
    <n v="817"/>
  </r>
  <r>
    <n v="10261"/>
    <n v="35"/>
    <n v="14.4"/>
    <n v="20"/>
    <n v="0"/>
    <x v="31"/>
    <n v="1"/>
    <s v="Beverages"/>
    <n v="288"/>
    <n v="0.6620169671972399"/>
    <n v="-1.1570011059790557"/>
    <n v="883"/>
  </r>
  <r>
    <n v="10262"/>
    <n v="7"/>
    <n v="24"/>
    <n v="15"/>
    <n v="0"/>
    <x v="32"/>
    <n v="7"/>
    <s v="Produce"/>
    <n v="360"/>
    <n v="0.29515617932975174"/>
    <n v="-0.93688463325856275"/>
    <n v="763"/>
  </r>
  <r>
    <n v="10262"/>
    <n v="56"/>
    <n v="30.4"/>
    <n v="2"/>
    <n v="0"/>
    <x v="33"/>
    <n v="5"/>
    <s v="Grains/Cereals"/>
    <n v="60.8"/>
    <n v="1.8237427954442857"/>
    <n v="-1.8515908643415"/>
    <n v="1263"/>
  </r>
  <r>
    <n v="10263"/>
    <n v="30"/>
    <n v="20.7"/>
    <n v="60"/>
    <n v="0.25"/>
    <x v="34"/>
    <n v="8"/>
    <s v="Seafood"/>
    <n v="931.5"/>
    <n v="-0.16647697873683756"/>
    <n v="0.81028986896034971"/>
    <n v="612"/>
  </r>
  <r>
    <n v="10265"/>
    <n v="17"/>
    <n v="31.2"/>
    <n v="30"/>
    <n v="0"/>
    <x v="35"/>
    <n v="6"/>
    <s v="Meat/Poultry"/>
    <n v="936"/>
    <n v="0.95244842425900134"/>
    <n v="0.82404714850538052"/>
    <n v="978"/>
  </r>
  <r>
    <n v="10266"/>
    <n v="12"/>
    <n v="30.4"/>
    <n v="12"/>
    <n v="5.000000074505806E-2"/>
    <x v="36"/>
    <n v="4"/>
    <s v="Dairy Products"/>
    <n v="346.5599997282028"/>
    <n v="-0.9857994049742278"/>
    <n v="-0.97797304233065252"/>
    <n v="344"/>
  </r>
  <r>
    <n v="10267"/>
    <n v="40"/>
    <n v="14.7"/>
    <n v="50"/>
    <n v="0"/>
    <x v="37"/>
    <n v="8"/>
    <s v="Seafood"/>
    <n v="735"/>
    <n v="1.3345950782876348"/>
    <n v="0.20955532882733782"/>
    <n v="1103"/>
  </r>
  <r>
    <n v="10273"/>
    <n v="40"/>
    <n v="14.7"/>
    <n v="60"/>
    <n v="5.000000074505806E-2"/>
    <x v="37"/>
    <n v="8"/>
    <s v="Seafood"/>
    <n v="837.89999934285879"/>
    <n v="1.3345950782876348"/>
    <n v="0.52413845241471446"/>
    <n v="1103"/>
  </r>
  <r>
    <n v="10267"/>
    <n v="76"/>
    <n v="14.4"/>
    <n v="15"/>
    <n v="0.15000000596046448"/>
    <x v="38"/>
    <n v="1"/>
    <s v="Beverages"/>
    <n v="183.59999871253967"/>
    <n v="0.96161994395568862"/>
    <n v="-1.4761699953597596"/>
    <n v="981"/>
  </r>
  <r>
    <n v="10273"/>
    <n v="76"/>
    <n v="14.4"/>
    <n v="33"/>
    <n v="5.000000074505806E-2"/>
    <x v="38"/>
    <n v="1"/>
    <s v="Beverages"/>
    <n v="451.43999964594838"/>
    <n v="0.96161994395568862"/>
    <n v="-0.65733671398593385"/>
    <n v="981"/>
  </r>
  <r>
    <n v="10268"/>
    <n v="29"/>
    <n v="99"/>
    <n v="10"/>
    <n v="0"/>
    <x v="39"/>
    <n v="6"/>
    <s v="Meat/Poultry"/>
    <n v="990"/>
    <n v="0.24318423438185757"/>
    <n v="0.98913450304575024"/>
    <n v="746"/>
  </r>
  <r>
    <n v="10270"/>
    <n v="43"/>
    <n v="36.799999999999997"/>
    <n v="25"/>
    <n v="0"/>
    <x v="40"/>
    <n v="1"/>
    <s v="Beverages"/>
    <n v="919.99999999999989"/>
    <n v="-0.26430652216816775"/>
    <n v="0.77513237678971503"/>
    <n v="580"/>
  </r>
  <r>
    <n v="10273"/>
    <n v="10"/>
    <n v="24.8"/>
    <n v="24"/>
    <n v="5.000000074505806E-2"/>
    <x v="41"/>
    <n v="8"/>
    <s v="Seafood"/>
    <n v="565.43999955654147"/>
    <n v="0.23095554145294128"/>
    <n v="-0.30881896578515255"/>
    <n v="742"/>
  </r>
  <r>
    <n v="10276"/>
    <n v="10"/>
    <n v="24.8"/>
    <n v="15"/>
    <n v="0"/>
    <x v="41"/>
    <n v="8"/>
    <s v="Seafood"/>
    <n v="372"/>
    <n v="0.23095554145294128"/>
    <n v="-0.90019855447181396"/>
    <n v="742"/>
  </r>
  <r>
    <n v="10274"/>
    <n v="71"/>
    <n v="17.2"/>
    <n v="20"/>
    <n v="0"/>
    <x v="42"/>
    <n v="4"/>
    <s v="Dairy Products"/>
    <n v="344"/>
    <n v="1.1939651096050978"/>
    <n v="-0.9857994049742278"/>
    <n v="1057"/>
  </r>
  <r>
    <n v="10276"/>
    <n v="13"/>
    <n v="4.8"/>
    <n v="10"/>
    <n v="0"/>
    <x v="43"/>
    <n v="8"/>
    <s v="Seafood"/>
    <n v="48"/>
    <n v="0.68647435305507243"/>
    <n v="-1.8907226817140319"/>
    <n v="891"/>
  </r>
  <r>
    <n v="10277"/>
    <n v="28"/>
    <n v="36.4"/>
    <n v="20"/>
    <n v="0"/>
    <x v="44"/>
    <n v="7"/>
    <s v="Produce"/>
    <n v="728"/>
    <n v="-8.0876128234423653E-2"/>
    <n v="0.18815511620173433"/>
    <n v="640"/>
  </r>
  <r>
    <n v="10278"/>
    <n v="44"/>
    <n v="15.5"/>
    <n v="16"/>
    <n v="0"/>
    <x v="45"/>
    <n v="2"/>
    <s v="Condiments"/>
    <n v="248"/>
    <n v="-0.20010588429135731"/>
    <n v="-1.2792880352682183"/>
    <n v="601"/>
  </r>
  <r>
    <n v="10278"/>
    <n v="59"/>
    <n v="44"/>
    <n v="15"/>
    <n v="0"/>
    <x v="21"/>
    <n v="4"/>
    <s v="Dairy Products"/>
    <n v="660"/>
    <n v="2.5360641585536587"/>
    <n v="-1.9732663589842294E-2"/>
    <n v="1496"/>
  </r>
  <r>
    <n v="10278"/>
    <n v="63"/>
    <n v="35.1"/>
    <n v="8"/>
    <n v="0"/>
    <x v="46"/>
    <n v="2"/>
    <s v="Condiments"/>
    <n v="280.8"/>
    <n v="-0.67702490851909192"/>
    <n v="-1.179012753251105"/>
    <n v="445"/>
  </r>
  <r>
    <n v="10278"/>
    <n v="73"/>
    <n v="12"/>
    <n v="25"/>
    <n v="0"/>
    <x v="47"/>
    <n v="8"/>
    <s v="Seafood"/>
    <n v="300"/>
    <n v="-1.1417152398179102"/>
    <n v="-1.1203150271923068"/>
    <n v="293"/>
  </r>
  <r>
    <n v="10279"/>
    <n v="17"/>
    <n v="31.2"/>
    <n v="15"/>
    <n v="0.25"/>
    <x v="35"/>
    <n v="6"/>
    <s v="Meat/Poultry"/>
    <n v="351"/>
    <n v="0.95244842425900134"/>
    <n v="-0.96439919234862437"/>
    <n v="978"/>
  </r>
  <r>
    <n v="10280"/>
    <n v="24"/>
    <n v="3.6"/>
    <n v="12"/>
    <n v="0"/>
    <x v="15"/>
    <n v="1"/>
    <s v="Beverages"/>
    <n v="43.2"/>
    <n v="1.4018528893966744"/>
    <n v="-1.9053971132287313"/>
    <n v="1125"/>
  </r>
  <r>
    <n v="10280"/>
    <n v="55"/>
    <n v="19.2"/>
    <n v="20"/>
    <n v="0"/>
    <x v="16"/>
    <n v="6"/>
    <s v="Meat/Poultry"/>
    <n v="384"/>
    <n v="0.72316043184182122"/>
    <n v="-0.86351247568506506"/>
    <n v="903"/>
  </r>
  <r>
    <n v="10280"/>
    <n v="75"/>
    <n v="6.2"/>
    <n v="30"/>
    <n v="0"/>
    <x v="48"/>
    <n v="1"/>
    <s v="Beverages"/>
    <n v="186"/>
    <n v="1.4935680863635465"/>
    <n v="-1.4688327756664206"/>
    <n v="1155"/>
  </r>
  <r>
    <n v="10281"/>
    <n v="19"/>
    <n v="7.3"/>
    <n v="1"/>
    <n v="0"/>
    <x v="49"/>
    <n v="3"/>
    <s v="Confections"/>
    <n v="7.3"/>
    <n v="0.17286925004058901"/>
    <n v="-2.0151496322657554"/>
    <n v="723"/>
  </r>
  <r>
    <n v="10281"/>
    <n v="24"/>
    <n v="3.6"/>
    <n v="6"/>
    <n v="0"/>
    <x v="15"/>
    <n v="1"/>
    <s v="Beverages"/>
    <n v="21.6"/>
    <n v="1.4018528893966744"/>
    <n v="-1.9714320550448794"/>
    <n v="1125"/>
  </r>
  <r>
    <n v="10281"/>
    <n v="35"/>
    <n v="14.4"/>
    <n v="4"/>
    <n v="0"/>
    <x v="31"/>
    <n v="1"/>
    <s v="Beverages"/>
    <n v="57.6"/>
    <n v="0.6620169671972399"/>
    <n v="-1.8613738186846329"/>
    <n v="883"/>
  </r>
  <r>
    <n v="10282"/>
    <n v="30"/>
    <n v="20.7"/>
    <n v="6"/>
    <n v="0"/>
    <x v="34"/>
    <n v="8"/>
    <s v="Seafood"/>
    <n v="124.19999999999999"/>
    <n v="-0.16647697873683756"/>
    <n v="-1.6577660814181769"/>
    <n v="612"/>
  </r>
  <r>
    <n v="10282"/>
    <n v="57"/>
    <n v="15.6"/>
    <n v="2"/>
    <n v="0"/>
    <x v="8"/>
    <n v="5"/>
    <s v="Grains/Cereals"/>
    <n v="31.2"/>
    <n v="-0.71065381407361172"/>
    <n v="-1.9420831920154802"/>
    <n v="434"/>
  </r>
  <r>
    <n v="10283"/>
    <n v="15"/>
    <n v="12.4"/>
    <n v="20"/>
    <n v="0"/>
    <x v="50"/>
    <n v="2"/>
    <s v="Condiments"/>
    <n v="248"/>
    <n v="-1.664491862529081"/>
    <n v="-1.2792880352682183"/>
    <n v="122"/>
  </r>
  <r>
    <n v="10283"/>
    <n v="19"/>
    <n v="7.3"/>
    <n v="18"/>
    <n v="0"/>
    <x v="49"/>
    <n v="3"/>
    <s v="Confections"/>
    <n v="131.4"/>
    <n v="0.17286925004058901"/>
    <n v="-1.6357544341461279"/>
    <n v="723"/>
  </r>
  <r>
    <n v="10283"/>
    <n v="60"/>
    <n v="27.2"/>
    <n v="35"/>
    <n v="0"/>
    <x v="11"/>
    <n v="4"/>
    <s v="Dairy Products"/>
    <n v="952"/>
    <n v="2.7836951903642131"/>
    <n v="0.87296192022104557"/>
    <n v="1577"/>
  </r>
  <r>
    <n v="10283"/>
    <n v="72"/>
    <n v="27.8"/>
    <n v="3"/>
    <n v="0"/>
    <x v="2"/>
    <n v="4"/>
    <s v="Dairy Products"/>
    <n v="83.4"/>
    <n v="0.42661462831560165"/>
    <n v="-1.782498749293123"/>
    <n v="806"/>
  </r>
  <r>
    <n v="10284"/>
    <n v="27"/>
    <n v="35.1"/>
    <n v="15"/>
    <n v="0.25"/>
    <x v="24"/>
    <n v="3"/>
    <s v="Confections"/>
    <n v="394.875"/>
    <n v="-0.92159876709741739"/>
    <n v="-0.83026571678457395"/>
    <n v="365"/>
  </r>
  <r>
    <n v="10284"/>
    <n v="44"/>
    <n v="15.5"/>
    <n v="21"/>
    <n v="0"/>
    <x v="45"/>
    <n v="2"/>
    <s v="Condiments"/>
    <n v="325.5"/>
    <n v="-0.20010588429135731"/>
    <n v="-1.0423571097704656"/>
    <n v="601"/>
  </r>
  <r>
    <n v="10284"/>
    <n v="60"/>
    <n v="27.2"/>
    <n v="20"/>
    <n v="0.25"/>
    <x v="11"/>
    <n v="4"/>
    <s v="Dairy Products"/>
    <n v="408"/>
    <n v="2.7836951903642131"/>
    <n v="-0.79014031811156749"/>
    <n v="1577"/>
  </r>
  <r>
    <n v="10284"/>
    <n v="67"/>
    <n v="11.2"/>
    <n v="5"/>
    <n v="0.25"/>
    <x v="51"/>
    <n v="1"/>
    <s v="Beverages"/>
    <n v="42"/>
    <n v="-1.4749471221308788"/>
    <n v="-1.9090657211074065"/>
    <n v="184"/>
  </r>
  <r>
    <n v="10285"/>
    <n v="1"/>
    <n v="14.4"/>
    <n v="45"/>
    <n v="0.20000000298023224"/>
    <x v="52"/>
    <n v="1"/>
    <s v="Beverages"/>
    <n v="518.39999806880951"/>
    <n v="0.49387243942464115"/>
    <n v="-0.45262839917746223"/>
    <n v="828"/>
  </r>
  <r>
    <n v="10285"/>
    <n v="40"/>
    <n v="14.7"/>
    <n v="40"/>
    <n v="0.20000000298023224"/>
    <x v="37"/>
    <n v="8"/>
    <s v="Seafood"/>
    <n v="470.39999824762344"/>
    <n v="1.3345950782876348"/>
    <n v="-0.59937271377779233"/>
    <n v="1103"/>
  </r>
  <r>
    <n v="10285"/>
    <n v="53"/>
    <n v="26.2"/>
    <n v="36"/>
    <n v="0.20000000298023224"/>
    <x v="22"/>
    <n v="6"/>
    <s v="Meat/Poultry"/>
    <n v="754.55999718904491"/>
    <n v="0.16981207680835994"/>
    <n v="0.26935362865616175"/>
    <n v="722"/>
  </r>
  <r>
    <n v="10286"/>
    <n v="35"/>
    <n v="14.4"/>
    <n v="100"/>
    <n v="0"/>
    <x v="31"/>
    <n v="1"/>
    <s v="Beverages"/>
    <n v="1440"/>
    <n v="0.6620169671972399"/>
    <n v="2.3648624575488308"/>
    <n v="883"/>
  </r>
  <r>
    <n v="10286"/>
    <n v="62"/>
    <n v="39.4"/>
    <n v="40"/>
    <n v="0"/>
    <x v="29"/>
    <n v="3"/>
    <s v="Confections"/>
    <n v="1576"/>
    <n v="1.2734516136430536"/>
    <n v="2.780638017131984"/>
    <n v="1083"/>
  </r>
  <r>
    <n v="10287"/>
    <n v="16"/>
    <n v="13.9"/>
    <n v="40"/>
    <n v="0.15000000596046448"/>
    <x v="19"/>
    <n v="3"/>
    <s v="Confections"/>
    <n v="472.59999668598175"/>
    <n v="1.5027396060602336"/>
    <n v="-0.59264693744109753"/>
    <n v="1158"/>
  </r>
  <r>
    <n v="10287"/>
    <n v="34"/>
    <n v="11.2"/>
    <n v="20"/>
    <n v="0"/>
    <x v="53"/>
    <n v="1"/>
    <s v="Beverages"/>
    <n v="224"/>
    <n v="-0.49053734135311877"/>
    <n v="-1.3526601928417159"/>
    <n v="506"/>
  </r>
  <r>
    <n v="10287"/>
    <n v="46"/>
    <n v="9.6"/>
    <n v="15"/>
    <n v="0.15000000596046448"/>
    <x v="54"/>
    <n v="8"/>
    <s v="Seafood"/>
    <n v="122.39999914169312"/>
    <n v="-0.3621360655994979"/>
    <n v="-1.6632689958601821"/>
    <n v="548"/>
  </r>
  <r>
    <n v="10288"/>
    <n v="54"/>
    <n v="5.9"/>
    <n v="10"/>
    <n v="0.10000000149011612"/>
    <x v="55"/>
    <n v="6"/>
    <s v="Meat/Poultry"/>
    <n v="53.099999912083149"/>
    <n v="0.27069879347191916"/>
    <n v="-1.8751310984984408"/>
    <n v="755"/>
  </r>
  <r>
    <n v="10288"/>
    <n v="68"/>
    <n v="10"/>
    <n v="3"/>
    <n v="0.10000000149011612"/>
    <x v="56"/>
    <n v="3"/>
    <s v="Confections"/>
    <n v="26.999999955296516"/>
    <n v="0.40521441568999816"/>
    <n v="-1.9549233197275087"/>
    <n v="799"/>
  </r>
  <r>
    <n v="10289"/>
    <n v="3"/>
    <n v="8"/>
    <n v="30"/>
    <n v="0"/>
    <x v="57"/>
    <n v="2"/>
    <s v="Condiments"/>
    <n v="240"/>
    <n v="-1.0347141766898929"/>
    <n v="-1.3037454211260509"/>
    <n v="328"/>
  </r>
  <r>
    <n v="10289"/>
    <n v="64"/>
    <n v="26.6"/>
    <n v="9"/>
    <n v="0"/>
    <x v="58"/>
    <n v="5"/>
    <s v="Grains/Cereals"/>
    <n v="239.4"/>
    <n v="0.22484119498848315"/>
    <n v="-1.3055797250653884"/>
    <n v="740"/>
  </r>
  <r>
    <n v="10290"/>
    <n v="5"/>
    <n v="17"/>
    <n v="20"/>
    <n v="0"/>
    <x v="25"/>
    <n v="2"/>
    <s v="Condiments"/>
    <n v="340"/>
    <n v="-1.126429373656765"/>
    <n v="-0.99802809790314406"/>
    <n v="298"/>
  </r>
  <r>
    <n v="10290"/>
    <n v="29"/>
    <n v="99"/>
    <n v="15"/>
    <n v="0"/>
    <x v="39"/>
    <n v="6"/>
    <s v="Meat/Poultry"/>
    <n v="1485"/>
    <n v="0.24318423438185757"/>
    <n v="2.5024352529991392"/>
    <n v="746"/>
  </r>
  <r>
    <n v="10290"/>
    <n v="49"/>
    <n v="16"/>
    <n v="15"/>
    <n v="0"/>
    <x v="14"/>
    <n v="3"/>
    <s v="Confections"/>
    <n v="240"/>
    <n v="-0.44773691610191185"/>
    <n v="-1.3037454211260509"/>
    <n v="520"/>
  </r>
  <r>
    <n v="10290"/>
    <n v="77"/>
    <n v="10.4"/>
    <n v="10"/>
    <n v="0"/>
    <x v="23"/>
    <n v="2"/>
    <s v="Condiments"/>
    <n v="104"/>
    <n v="0.38075702983216564"/>
    <n v="-1.7195209807092042"/>
    <n v="791"/>
  </r>
  <r>
    <n v="10291"/>
    <n v="13"/>
    <n v="4.8"/>
    <n v="20"/>
    <n v="0.10000000149011612"/>
    <x v="43"/>
    <n v="8"/>
    <s v="Seafood"/>
    <n v="86.399999856948853"/>
    <n v="0.68647435305507243"/>
    <n v="-1.7733272300337679"/>
    <n v="891"/>
  </r>
  <r>
    <n v="10291"/>
    <n v="44"/>
    <n v="15.5"/>
    <n v="24"/>
    <n v="0.10000000149011612"/>
    <x v="45"/>
    <n v="2"/>
    <s v="Condiments"/>
    <n v="334.7999994456768"/>
    <n v="-0.20010588429135731"/>
    <n v="-1.0139254004053972"/>
    <n v="601"/>
  </r>
  <r>
    <n v="10291"/>
    <n v="51"/>
    <n v="42.4"/>
    <n v="2"/>
    <n v="0.10000000149011612"/>
    <x v="4"/>
    <n v="7"/>
    <s v="Produce"/>
    <n v="76.319999873638153"/>
    <n v="0.67118848689392707"/>
    <n v="-1.8041435361636149"/>
    <n v="886"/>
  </r>
  <r>
    <n v="10292"/>
    <n v="20"/>
    <n v="64.8"/>
    <n v="20"/>
    <n v="0"/>
    <x v="9"/>
    <n v="3"/>
    <s v="Confections"/>
    <n v="1296"/>
    <n v="-1.080571775173329"/>
    <n v="1.9246295121078452"/>
    <n v="313"/>
  </r>
  <r>
    <n v="10293"/>
    <n v="18"/>
    <n v="50"/>
    <n v="12"/>
    <n v="0"/>
    <x v="59"/>
    <n v="8"/>
    <s v="Seafood"/>
    <n v="600"/>
    <n v="-0.38965062468955952"/>
    <n v="-0.20316305752358638"/>
    <n v="539"/>
  </r>
  <r>
    <n v="10293"/>
    <n v="24"/>
    <n v="3.6"/>
    <n v="10"/>
    <n v="0"/>
    <x v="15"/>
    <n v="1"/>
    <s v="Beverages"/>
    <n v="36"/>
    <n v="1.4018528893966744"/>
    <n v="-1.9274087605007808"/>
    <n v="1125"/>
  </r>
  <r>
    <n v="10293"/>
    <n v="63"/>
    <n v="35.1"/>
    <n v="5"/>
    <n v="0"/>
    <x v="46"/>
    <n v="2"/>
    <s v="Condiments"/>
    <n v="175.5"/>
    <n v="-0.67702490851909192"/>
    <n v="-1.5009330946048258"/>
    <n v="445"/>
  </r>
  <r>
    <n v="10293"/>
    <n v="75"/>
    <n v="6.2"/>
    <n v="6"/>
    <n v="0"/>
    <x v="48"/>
    <n v="1"/>
    <s v="Beverages"/>
    <n v="37.200000000000003"/>
    <n v="1.4935680863635465"/>
    <n v="-1.9237401526221058"/>
    <n v="1155"/>
  </r>
  <r>
    <n v="10294"/>
    <n v="1"/>
    <n v="14.4"/>
    <n v="18"/>
    <n v="0"/>
    <x v="52"/>
    <n v="1"/>
    <s v="Beverages"/>
    <n v="259.2"/>
    <n v="0.49387243942464115"/>
    <n v="-1.2450476950672529"/>
    <n v="828"/>
  </r>
  <r>
    <n v="10294"/>
    <n v="17"/>
    <n v="31.2"/>
    <n v="15"/>
    <n v="0"/>
    <x v="35"/>
    <n v="6"/>
    <s v="Meat/Poultry"/>
    <n v="468"/>
    <n v="0.95244842425900134"/>
    <n v="-0.60670992417782343"/>
    <n v="978"/>
  </r>
  <r>
    <n v="10294"/>
    <n v="43"/>
    <n v="36.799999999999997"/>
    <n v="15"/>
    <n v="0"/>
    <x v="40"/>
    <n v="1"/>
    <s v="Beverages"/>
    <n v="552"/>
    <n v="-0.26430652216816775"/>
    <n v="-0.34990737267058164"/>
    <n v="580"/>
  </r>
  <r>
    <n v="10294"/>
    <n v="60"/>
    <n v="27.2"/>
    <n v="21"/>
    <n v="0"/>
    <x v="11"/>
    <n v="4"/>
    <s v="Dairy Products"/>
    <n v="571.19999999999993"/>
    <n v="2.7836951903642131"/>
    <n v="-0.29120964661178378"/>
    <n v="1577"/>
  </r>
  <r>
    <n v="10294"/>
    <n v="75"/>
    <n v="6.2"/>
    <n v="6"/>
    <n v="0"/>
    <x v="48"/>
    <n v="1"/>
    <s v="Beverages"/>
    <n v="37.200000000000003"/>
    <n v="1.4935680863635465"/>
    <n v="-1.9237401526221058"/>
    <n v="1155"/>
  </r>
  <r>
    <n v="10295"/>
    <n v="56"/>
    <n v="30.4"/>
    <n v="4"/>
    <n v="0"/>
    <x v="33"/>
    <n v="5"/>
    <s v="Grains/Cereals"/>
    <n v="121.6"/>
    <n v="1.8237427954442857"/>
    <n v="-1.6657147318219725"/>
    <n v="1263"/>
  </r>
  <r>
    <n v="10296"/>
    <n v="11"/>
    <n v="16.8"/>
    <n v="12"/>
    <n v="0"/>
    <x v="0"/>
    <n v="4"/>
    <s v="Dairy Products"/>
    <n v="201.60000000000002"/>
    <n v="0.12089730509269485"/>
    <n v="-1.421140873243647"/>
    <n v="706"/>
  </r>
  <r>
    <n v="10296"/>
    <n v="16"/>
    <n v="13.9"/>
    <n v="30"/>
    <n v="0"/>
    <x v="19"/>
    <n v="3"/>
    <s v="Confections"/>
    <n v="417"/>
    <n v="1.5027396060602336"/>
    <n v="-0.76262575902150587"/>
    <n v="1158"/>
  </r>
  <r>
    <n v="10296"/>
    <n v="69"/>
    <n v="28.8"/>
    <n v="15"/>
    <n v="0"/>
    <x v="60"/>
    <n v="4"/>
    <s v="Dairy Products"/>
    <n v="432"/>
    <n v="0.14535469095052739"/>
    <n v="-0.7167681605380698"/>
    <n v="714"/>
  </r>
  <r>
    <n v="10297"/>
    <n v="39"/>
    <n v="14.4"/>
    <n v="60"/>
    <n v="0"/>
    <x v="13"/>
    <n v="1"/>
    <s v="Beverages"/>
    <n v="864"/>
    <n v="0.38687137629662377"/>
    <n v="0.60393067578488757"/>
    <n v="793"/>
  </r>
  <r>
    <n v="10297"/>
    <n v="72"/>
    <n v="27.8"/>
    <n v="20"/>
    <n v="0"/>
    <x v="2"/>
    <n v="4"/>
    <s v="Dairy Products"/>
    <n v="556"/>
    <n v="0.42661462831560165"/>
    <n v="-0.33767867974166538"/>
    <n v="806"/>
  </r>
  <r>
    <n v="10298"/>
    <n v="2"/>
    <n v="15.2"/>
    <n v="40"/>
    <n v="0"/>
    <x v="18"/>
    <n v="1"/>
    <s v="Beverages"/>
    <n v="608"/>
    <n v="1.1939651096050978"/>
    <n v="-0.17870567166575385"/>
    <n v="1057"/>
  </r>
  <r>
    <n v="10298"/>
    <n v="36"/>
    <n v="15.2"/>
    <n v="40"/>
    <n v="0.25"/>
    <x v="20"/>
    <n v="8"/>
    <s v="Seafood"/>
    <n v="456"/>
    <n v="0.42355745508337261"/>
    <n v="-0.64339600296457222"/>
    <n v="805"/>
  </r>
  <r>
    <n v="10298"/>
    <n v="59"/>
    <n v="44"/>
    <n v="30"/>
    <n v="0.25"/>
    <x v="21"/>
    <n v="4"/>
    <s v="Dairy Products"/>
    <n v="990"/>
    <n v="2.5360641585536587"/>
    <n v="0.98913450304575024"/>
    <n v="1496"/>
  </r>
  <r>
    <n v="10298"/>
    <n v="62"/>
    <n v="39.4"/>
    <n v="15"/>
    <n v="0"/>
    <x v="29"/>
    <n v="3"/>
    <s v="Confections"/>
    <n v="591"/>
    <n v="1.2734516136430536"/>
    <n v="-0.230677616613648"/>
    <n v="1083"/>
  </r>
  <r>
    <n v="10299"/>
    <n v="19"/>
    <n v="7.3"/>
    <n v="15"/>
    <n v="0"/>
    <x v="49"/>
    <n v="3"/>
    <s v="Confections"/>
    <n v="109.5"/>
    <n v="0.17286925004058901"/>
    <n v="-1.7027065279319442"/>
    <n v="723"/>
  </r>
  <r>
    <n v="10299"/>
    <n v="70"/>
    <n v="12"/>
    <n v="20"/>
    <n v="0"/>
    <x v="30"/>
    <n v="1"/>
    <s v="Beverages"/>
    <n v="240"/>
    <n v="0.4602435338701214"/>
    <n v="-1.3037454211260509"/>
    <n v="817"/>
  </r>
  <r>
    <n v="10300"/>
    <n v="66"/>
    <n v="13.6"/>
    <n v="30"/>
    <n v="0"/>
    <x v="61"/>
    <n v="2"/>
    <s v="Condiments"/>
    <n v="408"/>
    <n v="-1.3068025943582799"/>
    <n v="-0.79014031811156749"/>
    <n v="239"/>
  </r>
  <r>
    <n v="10300"/>
    <n v="68"/>
    <n v="10"/>
    <n v="20"/>
    <n v="0"/>
    <x v="56"/>
    <n v="3"/>
    <s v="Confections"/>
    <n v="200"/>
    <n v="0.40521441568999816"/>
    <n v="-1.4260323504152137"/>
    <n v="799"/>
  </r>
  <r>
    <n v="10301"/>
    <n v="40"/>
    <n v="14.7"/>
    <n v="10"/>
    <n v="0"/>
    <x v="37"/>
    <n v="8"/>
    <s v="Seafood"/>
    <n v="147"/>
    <n v="1.3345950782876348"/>
    <n v="-1.5880625317233543"/>
    <n v="1103"/>
  </r>
  <r>
    <n v="10301"/>
    <n v="56"/>
    <n v="30.4"/>
    <n v="20"/>
    <n v="0"/>
    <x v="33"/>
    <n v="5"/>
    <s v="Grains/Cereals"/>
    <n v="608"/>
    <n v="1.8237427954442857"/>
    <n v="-0.17870567166575385"/>
    <n v="1263"/>
  </r>
  <r>
    <n v="10302"/>
    <n v="17"/>
    <n v="31.2"/>
    <n v="40"/>
    <n v="0"/>
    <x v="35"/>
    <n v="6"/>
    <s v="Meat/Poultry"/>
    <n v="1248"/>
    <n v="0.95244842425900134"/>
    <n v="1.7778851969608498"/>
    <n v="978"/>
  </r>
  <r>
    <n v="10302"/>
    <n v="28"/>
    <n v="36.4"/>
    <n v="28"/>
    <n v="0"/>
    <x v="44"/>
    <n v="7"/>
    <s v="Produce"/>
    <n v="1019.1999999999999"/>
    <n v="-8.0876128234423653E-2"/>
    <n v="1.0784039614268388"/>
    <n v="640"/>
  </r>
  <r>
    <n v="10302"/>
    <n v="43"/>
    <n v="36.799999999999997"/>
    <n v="12"/>
    <n v="0"/>
    <x v="40"/>
    <n v="1"/>
    <s v="Beverages"/>
    <n v="441.59999999999997"/>
    <n v="-0.26430652216816775"/>
    <n v="-0.68741929750867092"/>
    <n v="580"/>
  </r>
  <r>
    <n v="10303"/>
    <n v="40"/>
    <n v="14.7"/>
    <n v="40"/>
    <n v="0.10000000149011612"/>
    <x v="37"/>
    <n v="8"/>
    <s v="Seafood"/>
    <n v="529.19999912381172"/>
    <n v="1.3345950782876348"/>
    <n v="-0.41961092504406378"/>
    <n v="1103"/>
  </r>
  <r>
    <n v="10303"/>
    <n v="65"/>
    <n v="16.8"/>
    <n v="30"/>
    <n v="0.10000000149011612"/>
    <x v="6"/>
    <n v="2"/>
    <s v="Condiments"/>
    <n v="453.59999924898148"/>
    <n v="0.24012706114962851"/>
    <n v="-0.65073322101791564"/>
    <n v="745"/>
  </r>
  <r>
    <n v="10303"/>
    <n v="68"/>
    <n v="10"/>
    <n v="15"/>
    <n v="0.10000000149011612"/>
    <x v="56"/>
    <n v="3"/>
    <s v="Confections"/>
    <n v="134.99999977648258"/>
    <n v="0.40521441568999816"/>
    <n v="-1.6247486111934346"/>
    <n v="799"/>
  </r>
  <r>
    <n v="10304"/>
    <n v="49"/>
    <n v="16"/>
    <n v="30"/>
    <n v="0"/>
    <x v="14"/>
    <n v="3"/>
    <s v="Confections"/>
    <n v="480"/>
    <n v="-0.44773691610191185"/>
    <n v="-0.57002384539107454"/>
    <n v="520"/>
  </r>
  <r>
    <n v="10304"/>
    <n v="59"/>
    <n v="44"/>
    <n v="10"/>
    <n v="0"/>
    <x v="21"/>
    <n v="4"/>
    <s v="Dairy Products"/>
    <n v="440"/>
    <n v="2.5360641585536587"/>
    <n v="-0.69231077468023727"/>
    <n v="1496"/>
  </r>
  <r>
    <n v="10304"/>
    <n v="71"/>
    <n v="17.2"/>
    <n v="2"/>
    <n v="0"/>
    <x v="42"/>
    <n v="4"/>
    <s v="Dairy Products"/>
    <n v="34.4"/>
    <n v="1.1939651096050978"/>
    <n v="-1.9323002376723475"/>
    <n v="1057"/>
  </r>
  <r>
    <n v="10305"/>
    <n v="18"/>
    <n v="50"/>
    <n v="25"/>
    <n v="0.10000000149011612"/>
    <x v="59"/>
    <n v="8"/>
    <s v="Seafood"/>
    <n v="1124.9999981373549"/>
    <n v="-0.38965062468955952"/>
    <n v="1.4018528837022455"/>
    <n v="539"/>
  </r>
  <r>
    <n v="10305"/>
    <n v="29"/>
    <n v="99"/>
    <n v="25"/>
    <n v="0.10000000149011612"/>
    <x v="39"/>
    <n v="6"/>
    <s v="Meat/Poultry"/>
    <n v="2227.4999963119626"/>
    <n v="0.24318423438185757"/>
    <n v="4.7723863666542528"/>
    <n v="746"/>
  </r>
  <r>
    <n v="10305"/>
    <n v="39"/>
    <n v="14.4"/>
    <n v="30"/>
    <n v="0.10000000149011612"/>
    <x v="13"/>
    <n v="1"/>
    <s v="Beverages"/>
    <n v="388.79999935626984"/>
    <n v="0.38687137629662377"/>
    <n v="-0.84883804613836022"/>
    <n v="793"/>
  </r>
  <r>
    <n v="10306"/>
    <n v="30"/>
    <n v="20.7"/>
    <n v="10"/>
    <n v="0"/>
    <x v="34"/>
    <n v="8"/>
    <s v="Seafood"/>
    <n v="207"/>
    <n v="-0.16647697873683756"/>
    <n v="-1.4046321377896103"/>
    <n v="612"/>
  </r>
  <r>
    <n v="10306"/>
    <n v="53"/>
    <n v="26.2"/>
    <n v="10"/>
    <n v="0"/>
    <x v="22"/>
    <n v="6"/>
    <s v="Meat/Poultry"/>
    <n v="262"/>
    <n v="0.16981207680835994"/>
    <n v="-1.2364876100170115"/>
    <n v="722"/>
  </r>
  <r>
    <n v="10306"/>
    <n v="54"/>
    <n v="5.9"/>
    <n v="5"/>
    <n v="0"/>
    <x v="55"/>
    <n v="6"/>
    <s v="Meat/Poultry"/>
    <n v="29.5"/>
    <n v="0.27069879347191916"/>
    <n v="-1.9472803865102697"/>
    <n v="755"/>
  </r>
  <r>
    <n v="10307"/>
    <n v="62"/>
    <n v="39.4"/>
    <n v="10"/>
    <n v="0"/>
    <x v="29"/>
    <n v="3"/>
    <s v="Confections"/>
    <n v="394"/>
    <n v="1.2734516136430536"/>
    <n v="-0.83294074336277446"/>
    <n v="1083"/>
  </r>
  <r>
    <n v="10307"/>
    <n v="68"/>
    <n v="10"/>
    <n v="3"/>
    <n v="0"/>
    <x v="56"/>
    <n v="3"/>
    <s v="Confections"/>
    <n v="30"/>
    <n v="0.40521441568999816"/>
    <n v="-1.9457517998941551"/>
    <n v="799"/>
  </r>
  <r>
    <n v="10308"/>
    <n v="69"/>
    <n v="28.8"/>
    <n v="1"/>
    <n v="0"/>
    <x v="60"/>
    <n v="4"/>
    <s v="Dairy Products"/>
    <n v="28.8"/>
    <n v="0.14535469095052739"/>
    <n v="-1.9494204077728303"/>
    <n v="714"/>
  </r>
  <r>
    <n v="10308"/>
    <n v="70"/>
    <n v="12"/>
    <n v="5"/>
    <n v="0"/>
    <x v="30"/>
    <n v="1"/>
    <s v="Beverages"/>
    <n v="60"/>
    <n v="0.4602435338701214"/>
    <n v="-1.8540366029272832"/>
    <n v="817"/>
  </r>
  <r>
    <n v="10309"/>
    <n v="4"/>
    <n v="17.600000000000001"/>
    <n v="20"/>
    <n v="0"/>
    <x v="62"/>
    <n v="2"/>
    <s v="Condiments"/>
    <n v="352"/>
    <n v="-0.65256752266125939"/>
    <n v="-0.96134201911639527"/>
    <n v="453"/>
  </r>
  <r>
    <n v="10309"/>
    <n v="6"/>
    <n v="20"/>
    <n v="30"/>
    <n v="0"/>
    <x v="63"/>
    <n v="2"/>
    <s v="Condiments"/>
    <n v="600"/>
    <n v="-1.1172578539600777"/>
    <n v="-0.20316305752358638"/>
    <n v="301"/>
  </r>
  <r>
    <n v="10309"/>
    <n v="42"/>
    <n v="11.2"/>
    <n v="2"/>
    <n v="0"/>
    <x v="1"/>
    <n v="5"/>
    <s v="Grains/Cereals"/>
    <n v="22.4"/>
    <n v="9.338274600263323E-2"/>
    <n v="-1.9689863164590962"/>
    <n v="697"/>
  </r>
  <r>
    <n v="10309"/>
    <n v="43"/>
    <n v="36.799999999999997"/>
    <n v="20"/>
    <n v="0"/>
    <x v="40"/>
    <n v="1"/>
    <s v="Beverages"/>
    <n v="736"/>
    <n v="-0.26430652216816775"/>
    <n v="0.21261250205956689"/>
    <n v="580"/>
  </r>
  <r>
    <n v="10309"/>
    <n v="71"/>
    <n v="17.2"/>
    <n v="3"/>
    <n v="0"/>
    <x v="42"/>
    <n v="4"/>
    <s v="Dairy Products"/>
    <n v="51.599999999999994"/>
    <n v="1.1939651096050978"/>
    <n v="-1.8797168580780073"/>
    <n v="1057"/>
  </r>
  <r>
    <n v="10310"/>
    <n v="16"/>
    <n v="13.9"/>
    <n v="10"/>
    <n v="0"/>
    <x v="19"/>
    <n v="3"/>
    <s v="Confections"/>
    <n v="139"/>
    <n v="1.5027396060602336"/>
    <n v="-1.6125199175811868"/>
    <n v="1158"/>
  </r>
  <r>
    <n v="10310"/>
    <n v="62"/>
    <n v="39.4"/>
    <n v="5"/>
    <n v="0"/>
    <x v="29"/>
    <n v="3"/>
    <s v="Confections"/>
    <n v="197"/>
    <n v="1.2734516136430536"/>
    <n v="-1.4352038701119008"/>
    <n v="1083"/>
  </r>
  <r>
    <n v="10311"/>
    <n v="42"/>
    <n v="11.2"/>
    <n v="6"/>
    <n v="0"/>
    <x v="1"/>
    <n v="5"/>
    <s v="Grains/Cereals"/>
    <n v="67.199999999999989"/>
    <n v="9.338274600263323E-2"/>
    <n v="-1.8320249556552337"/>
    <n v="697"/>
  </r>
  <r>
    <n v="10311"/>
    <n v="69"/>
    <n v="28.8"/>
    <n v="7"/>
    <n v="0"/>
    <x v="60"/>
    <n v="4"/>
    <s v="Dairy Products"/>
    <n v="201.6"/>
    <n v="0.14535469095052739"/>
    <n v="-1.421140873243647"/>
    <n v="714"/>
  </r>
  <r>
    <n v="10312"/>
    <n v="28"/>
    <n v="36.4"/>
    <n v="4"/>
    <n v="0"/>
    <x v="44"/>
    <n v="7"/>
    <s v="Produce"/>
    <n v="145.6"/>
    <n v="-8.0876128234423653E-2"/>
    <n v="-1.5923425742484749"/>
    <n v="640"/>
  </r>
  <r>
    <n v="10312"/>
    <n v="43"/>
    <n v="36.799999999999997"/>
    <n v="24"/>
    <n v="0"/>
    <x v="40"/>
    <n v="1"/>
    <s v="Beverages"/>
    <n v="883.19999999999993"/>
    <n v="-0.26430652216816775"/>
    <n v="0.66262840184368554"/>
    <n v="580"/>
  </r>
  <r>
    <n v="10312"/>
    <n v="53"/>
    <n v="26.2"/>
    <n v="20"/>
    <n v="0"/>
    <x v="22"/>
    <n v="6"/>
    <s v="Meat/Poultry"/>
    <n v="524"/>
    <n v="0.16981207680835994"/>
    <n v="-0.43550822317299559"/>
    <n v="722"/>
  </r>
  <r>
    <n v="10312"/>
    <n v="75"/>
    <n v="6.2"/>
    <n v="10"/>
    <n v="0"/>
    <x v="48"/>
    <n v="1"/>
    <s v="Beverages"/>
    <n v="62"/>
    <n v="1.4935680863635465"/>
    <n v="-1.847922256462825"/>
    <n v="1155"/>
  </r>
  <r>
    <n v="10313"/>
    <n v="36"/>
    <n v="15.2"/>
    <n v="12"/>
    <n v="0"/>
    <x v="20"/>
    <n v="8"/>
    <s v="Seafood"/>
    <n v="182.39999999999998"/>
    <n v="0.42355745508337261"/>
    <n v="-1.4798385993024452"/>
    <n v="805"/>
  </r>
  <r>
    <n v="10314"/>
    <n v="32"/>
    <n v="25.6"/>
    <n v="40"/>
    <n v="0.10000000149011612"/>
    <x v="26"/>
    <n v="4"/>
    <s v="Dairy Products"/>
    <n v="921.59999847412109"/>
    <n v="-1.1294865468889941"/>
    <n v="0.78002384929640578"/>
    <n v="297"/>
  </r>
  <r>
    <n v="10314"/>
    <n v="58"/>
    <n v="10.6"/>
    <n v="30"/>
    <n v="0.10000000149011612"/>
    <x v="64"/>
    <n v="8"/>
    <s v="Seafood"/>
    <n v="286.19999952614307"/>
    <n v="-0.40493649085070488"/>
    <n v="-1.1625040192457308"/>
    <n v="534"/>
  </r>
  <r>
    <n v="10314"/>
    <n v="62"/>
    <n v="39.4"/>
    <n v="25"/>
    <n v="0.10000000149011612"/>
    <x v="29"/>
    <n v="3"/>
    <s v="Confections"/>
    <n v="886.49999853223562"/>
    <n v="1.2734516136430536"/>
    <n v="0.67271706902283168"/>
    <n v="1083"/>
  </r>
  <r>
    <n v="10315"/>
    <n v="34"/>
    <n v="11.2"/>
    <n v="14"/>
    <n v="0"/>
    <x v="53"/>
    <n v="1"/>
    <s v="Beverages"/>
    <n v="156.79999999999998"/>
    <n v="-0.49053734135311877"/>
    <n v="-1.5581022340475095"/>
    <n v="506"/>
  </r>
  <r>
    <n v="10315"/>
    <n v="70"/>
    <n v="12"/>
    <n v="30"/>
    <n v="0"/>
    <x v="30"/>
    <n v="1"/>
    <s v="Beverages"/>
    <n v="360"/>
    <n v="0.4602435338701214"/>
    <n v="-0.93688463325856275"/>
    <n v="817"/>
  </r>
  <r>
    <n v="10316"/>
    <n v="41"/>
    <n v="7.7"/>
    <n v="10"/>
    <n v="0"/>
    <x v="5"/>
    <n v="8"/>
    <s v="Seafood"/>
    <n v="77"/>
    <n v="0.96161994395568862"/>
    <n v="-1.8020646579793891"/>
    <n v="981"/>
  </r>
  <r>
    <n v="10316"/>
    <n v="62"/>
    <n v="39.4"/>
    <n v="70"/>
    <n v="0"/>
    <x v="29"/>
    <n v="3"/>
    <s v="Confections"/>
    <n v="2758"/>
    <n v="1.2734516136430536"/>
    <n v="6.3942167776267427"/>
    <n v="1083"/>
  </r>
  <r>
    <n v="10317"/>
    <n v="1"/>
    <n v="14.4"/>
    <n v="20"/>
    <n v="0"/>
    <x v="52"/>
    <n v="1"/>
    <s v="Beverages"/>
    <n v="288"/>
    <n v="0.49387243942464115"/>
    <n v="-1.1570011059790557"/>
    <n v="828"/>
  </r>
  <r>
    <n v="10318"/>
    <n v="41"/>
    <n v="7.7"/>
    <n v="20"/>
    <n v="0"/>
    <x v="5"/>
    <n v="8"/>
    <s v="Seafood"/>
    <n v="154"/>
    <n v="0.96161994395568862"/>
    <n v="-1.5666623190977509"/>
    <n v="981"/>
  </r>
  <r>
    <n v="10318"/>
    <n v="76"/>
    <n v="14.4"/>
    <n v="6"/>
    <n v="0"/>
    <x v="38"/>
    <n v="1"/>
    <s v="Beverages"/>
    <n v="86.4"/>
    <n v="0.96161994395568862"/>
    <n v="-1.773327229596436"/>
    <n v="981"/>
  </r>
  <r>
    <n v="10319"/>
    <n v="17"/>
    <n v="31.2"/>
    <n v="8"/>
    <n v="0"/>
    <x v="35"/>
    <n v="6"/>
    <s v="Meat/Poultry"/>
    <n v="249.6"/>
    <n v="0.95244842425900134"/>
    <n v="-1.2743965580966519"/>
    <n v="978"/>
  </r>
  <r>
    <n v="10319"/>
    <n v="28"/>
    <n v="36.4"/>
    <n v="14"/>
    <n v="0"/>
    <x v="44"/>
    <n v="7"/>
    <s v="Produce"/>
    <n v="509.59999999999997"/>
    <n v="-8.0876128234423653E-2"/>
    <n v="-0.47953151771709424"/>
    <n v="640"/>
  </r>
  <r>
    <n v="10319"/>
    <n v="76"/>
    <n v="14.4"/>
    <n v="30"/>
    <n v="0"/>
    <x v="38"/>
    <n v="1"/>
    <s v="Beverages"/>
    <n v="432"/>
    <n v="0.96161994395568862"/>
    <n v="-0.7167681605380698"/>
    <n v="981"/>
  </r>
  <r>
    <n v="10320"/>
    <n v="71"/>
    <n v="17.2"/>
    <n v="30"/>
    <n v="0"/>
    <x v="42"/>
    <n v="4"/>
    <s v="Dairy Products"/>
    <n v="516"/>
    <n v="1.1939651096050978"/>
    <n v="-0.45996560903082812"/>
    <n v="1057"/>
  </r>
  <r>
    <n v="10321"/>
    <n v="35"/>
    <n v="14.4"/>
    <n v="10"/>
    <n v="0"/>
    <x v="31"/>
    <n v="1"/>
    <s v="Beverages"/>
    <n v="144"/>
    <n v="0.6620169671972399"/>
    <n v="-1.5972340514200414"/>
    <n v="883"/>
  </r>
  <r>
    <n v="10322"/>
    <n v="52"/>
    <n v="5.6"/>
    <n v="20"/>
    <n v="0"/>
    <x v="65"/>
    <n v="5"/>
    <s v="Grains/Cereals"/>
    <n v="112"/>
    <n v="-0.50888038074649322"/>
    <n v="-1.6950635948513717"/>
    <n v="500"/>
  </r>
  <r>
    <n v="10323"/>
    <n v="15"/>
    <n v="12.4"/>
    <n v="5"/>
    <n v="0"/>
    <x v="50"/>
    <n v="2"/>
    <s v="Condiments"/>
    <n v="62"/>
    <n v="-1.664491862529081"/>
    <n v="-1.847922256462825"/>
    <n v="122"/>
  </r>
  <r>
    <n v="10323"/>
    <n v="25"/>
    <n v="11.2"/>
    <n v="4"/>
    <n v="0"/>
    <x v="66"/>
    <n v="3"/>
    <s v="Confections"/>
    <n v="44.8"/>
    <n v="-1.0652859090121836"/>
    <n v="-1.9005056360571653"/>
    <n v="318"/>
  </r>
  <r>
    <n v="10323"/>
    <n v="39"/>
    <n v="14.4"/>
    <n v="4"/>
    <n v="0"/>
    <x v="13"/>
    <n v="1"/>
    <s v="Beverages"/>
    <n v="57.6"/>
    <n v="0.38687137629662377"/>
    <n v="-1.8613738186846329"/>
    <n v="793"/>
  </r>
  <r>
    <n v="10324"/>
    <n v="16"/>
    <n v="13.9"/>
    <n v="21"/>
    <n v="0.15000000596046448"/>
    <x v="19"/>
    <n v="3"/>
    <s v="Confections"/>
    <n v="248.11499826014045"/>
    <n v="1.5027396060602336"/>
    <n v="-1.278936465665564"/>
    <n v="1158"/>
  </r>
  <r>
    <n v="10324"/>
    <n v="35"/>
    <n v="14.4"/>
    <n v="70"/>
    <n v="0.15000000596046448"/>
    <x v="31"/>
    <n v="1"/>
    <s v="Beverages"/>
    <n v="856.79999399185181"/>
    <n v="0.6620169671972399"/>
    <n v="0.58191901014488845"/>
    <n v="883"/>
  </r>
  <r>
    <n v="10324"/>
    <n v="46"/>
    <n v="9.6"/>
    <n v="30"/>
    <n v="0"/>
    <x v="54"/>
    <n v="8"/>
    <s v="Seafood"/>
    <n v="288"/>
    <n v="-0.3621360655994979"/>
    <n v="-1.1570011059790557"/>
    <n v="548"/>
  </r>
  <r>
    <n v="10324"/>
    <n v="59"/>
    <n v="44"/>
    <n v="40"/>
    <n v="0.15000000596046448"/>
    <x v="21"/>
    <n v="4"/>
    <s v="Dairy Products"/>
    <n v="1495.9999895095825"/>
    <n v="2.5360641585536587"/>
    <n v="2.5360641264826351"/>
    <n v="1496"/>
  </r>
  <r>
    <n v="10324"/>
    <n v="63"/>
    <n v="35.1"/>
    <n v="80"/>
    <n v="0.15000000596046448"/>
    <x v="46"/>
    <n v="2"/>
    <s v="Condiments"/>
    <n v="2386.7999832630157"/>
    <n v="-0.67702490851909192"/>
    <n v="5.2593940226554521"/>
    <n v="445"/>
  </r>
  <r>
    <n v="10325"/>
    <n v="6"/>
    <n v="20"/>
    <n v="6"/>
    <n v="0"/>
    <x v="63"/>
    <n v="2"/>
    <s v="Condiments"/>
    <n v="120"/>
    <n v="-1.1172578539600777"/>
    <n v="-1.6706062089935392"/>
    <n v="301"/>
  </r>
  <r>
    <n v="10325"/>
    <n v="13"/>
    <n v="4.8"/>
    <n v="12"/>
    <n v="0"/>
    <x v="43"/>
    <n v="8"/>
    <s v="Seafood"/>
    <n v="57.599999999999994"/>
    <n v="0.68647435305507243"/>
    <n v="-1.8613738186846329"/>
    <n v="891"/>
  </r>
  <r>
    <n v="10325"/>
    <n v="14"/>
    <n v="18.600000000000001"/>
    <n v="9"/>
    <n v="0"/>
    <x v="3"/>
    <n v="7"/>
    <s v="Produce"/>
    <n v="167.4"/>
    <n v="-0.80236901104048375"/>
    <n v="-1.5256961977858814"/>
    <n v="404"/>
  </r>
  <r>
    <n v="10325"/>
    <n v="31"/>
    <n v="10"/>
    <n v="4"/>
    <n v="0"/>
    <x v="12"/>
    <n v="4"/>
    <s v="Dairy Products"/>
    <n v="40"/>
    <n v="2.2334040085629812"/>
    <n v="-1.9151800675718647"/>
    <n v="1397"/>
  </r>
  <r>
    <n v="10325"/>
    <n v="72"/>
    <n v="27.8"/>
    <n v="40"/>
    <n v="0"/>
    <x v="2"/>
    <n v="4"/>
    <s v="Dairy Products"/>
    <n v="1112"/>
    <n v="0.42661462831560165"/>
    <n v="1.3621096373776964"/>
    <n v="806"/>
  </r>
  <r>
    <n v="10326"/>
    <n v="4"/>
    <n v="17.600000000000001"/>
    <n v="24"/>
    <n v="0"/>
    <x v="62"/>
    <n v="2"/>
    <s v="Condiments"/>
    <n v="422.40000000000003"/>
    <n v="-0.65256752266125939"/>
    <n v="-0.74611702356746878"/>
    <n v="453"/>
  </r>
  <r>
    <n v="10326"/>
    <n v="57"/>
    <n v="15.6"/>
    <n v="16"/>
    <n v="0"/>
    <x v="8"/>
    <n v="5"/>
    <s v="Grains/Cereals"/>
    <n v="249.6"/>
    <n v="-0.71065381407361172"/>
    <n v="-1.2743965580966519"/>
    <n v="434"/>
  </r>
  <r>
    <n v="10326"/>
    <n v="75"/>
    <n v="6.2"/>
    <n v="50"/>
    <n v="0"/>
    <x v="48"/>
    <n v="1"/>
    <s v="Beverages"/>
    <n v="310"/>
    <n v="1.4935680863635465"/>
    <n v="-1.0897432948700161"/>
    <n v="1155"/>
  </r>
  <r>
    <n v="10327"/>
    <n v="2"/>
    <n v="15.2"/>
    <n v="25"/>
    <n v="0.20000000298023224"/>
    <x v="18"/>
    <n v="1"/>
    <s v="Beverages"/>
    <n v="303.99999886751175"/>
    <n v="1.1939651096050978"/>
    <n v="-1.1080863377256034"/>
    <n v="1057"/>
  </r>
  <r>
    <n v="10327"/>
    <n v="11"/>
    <n v="16.8"/>
    <n v="50"/>
    <n v="0.20000000298023224"/>
    <x v="0"/>
    <n v="4"/>
    <s v="Dairy Products"/>
    <n v="671.99999749660492"/>
    <n v="0.12089730509269485"/>
    <n v="1.6953407543594094E-2"/>
    <n v="706"/>
  </r>
  <r>
    <n v="10327"/>
    <n v="30"/>
    <n v="20.7"/>
    <n v="35"/>
    <n v="0.20000000298023224"/>
    <x v="34"/>
    <n v="8"/>
    <s v="Seafood"/>
    <n v="579.59999784082174"/>
    <n v="-0.16647697873683756"/>
    <n v="-0.26552939806204134"/>
    <n v="612"/>
  </r>
  <r>
    <n v="10327"/>
    <n v="58"/>
    <n v="10.6"/>
    <n v="30"/>
    <n v="0.20000000298023224"/>
    <x v="64"/>
    <n v="8"/>
    <s v="Seafood"/>
    <n v="254.39999905228615"/>
    <n v="-0.40493649085070488"/>
    <n v="-1.2597221294792778"/>
    <n v="534"/>
  </r>
  <r>
    <n v="10328"/>
    <n v="59"/>
    <n v="44"/>
    <n v="9"/>
    <n v="0"/>
    <x v="21"/>
    <n v="4"/>
    <s v="Dairy Products"/>
    <n v="396"/>
    <n v="2.5360641585536587"/>
    <n v="-0.82682639689831627"/>
    <n v="1496"/>
  </r>
  <r>
    <n v="10328"/>
    <n v="65"/>
    <n v="16.8"/>
    <n v="40"/>
    <n v="0"/>
    <x v="6"/>
    <n v="2"/>
    <s v="Condiments"/>
    <n v="672"/>
    <n v="0.24012706114962851"/>
    <n v="1.6953415196906525E-2"/>
    <n v="745"/>
  </r>
  <r>
    <n v="10328"/>
    <n v="68"/>
    <n v="10"/>
    <n v="10"/>
    <n v="0"/>
    <x v="56"/>
    <n v="3"/>
    <s v="Confections"/>
    <n v="100"/>
    <n v="0.40521441568999816"/>
    <n v="-1.7317496736381204"/>
    <n v="799"/>
  </r>
  <r>
    <n v="10329"/>
    <n v="19"/>
    <n v="7.3"/>
    <n v="10"/>
    <n v="5.000000074505806E-2"/>
    <x v="49"/>
    <n v="3"/>
    <s v="Confections"/>
    <n v="69.349999945610762"/>
    <n v="0.17286925004058901"/>
    <n v="-1.8254520333722186"/>
    <n v="723"/>
  </r>
  <r>
    <n v="10329"/>
    <n v="30"/>
    <n v="20.7"/>
    <n v="8"/>
    <n v="5.000000074505806E-2"/>
    <x v="34"/>
    <n v="8"/>
    <s v="Seafood"/>
    <n v="157.31999987661837"/>
    <n v="-0.16647697873683756"/>
    <n v="-1.5565125043439494"/>
    <n v="612"/>
  </r>
  <r>
    <n v="10329"/>
    <n v="38"/>
    <n v="210.8"/>
    <n v="20"/>
    <n v="5.000000074505806E-2"/>
    <x v="67"/>
    <n v="1"/>
    <s v="Beverages"/>
    <n v="4005.1999968588352"/>
    <n v="-0.13284807318231781"/>
    <n v="10.207123223259751"/>
    <n v="623"/>
  </r>
  <r>
    <n v="10329"/>
    <n v="56"/>
    <n v="30.4"/>
    <n v="12"/>
    <n v="5.000000074505806E-2"/>
    <x v="33"/>
    <n v="5"/>
    <s v="Grains/Cereals"/>
    <n v="346.5599997282028"/>
    <n v="1.8237427954442857"/>
    <n v="-0.97797304233065252"/>
    <n v="1263"/>
  </r>
  <r>
    <n v="10330"/>
    <n v="26"/>
    <n v="24.9"/>
    <n v="50"/>
    <n v="0.15000000596046448"/>
    <x v="68"/>
    <n v="3"/>
    <s v="Confections"/>
    <n v="1058.2499925792217"/>
    <n v="0.26458444700746103"/>
    <n v="1.1977865534587795"/>
    <n v="753"/>
  </r>
  <r>
    <n v="10330"/>
    <n v="72"/>
    <n v="27.8"/>
    <n v="25"/>
    <n v="0.15000000596046448"/>
    <x v="2"/>
    <n v="4"/>
    <s v="Dairy Products"/>
    <n v="590.74999585747719"/>
    <n v="0.42661462831560165"/>
    <n v="-0.23144192258611512"/>
    <n v="806"/>
  </r>
  <r>
    <n v="10331"/>
    <n v="54"/>
    <n v="5.9"/>
    <n v="15"/>
    <n v="0"/>
    <x v="55"/>
    <n v="6"/>
    <s v="Meat/Poultry"/>
    <n v="88.5"/>
    <n v="0.27069879347191916"/>
    <n v="-1.7669071658087547"/>
    <n v="755"/>
  </r>
  <r>
    <n v="10332"/>
    <n v="18"/>
    <n v="50"/>
    <n v="40"/>
    <n v="0.20000000298023224"/>
    <x v="59"/>
    <n v="8"/>
    <s v="Seafood"/>
    <n v="1599.9999940395355"/>
    <n v="-0.38965062468955952"/>
    <n v="2.8540101564833091"/>
    <n v="539"/>
  </r>
  <r>
    <n v="10332"/>
    <n v="42"/>
    <n v="11.2"/>
    <n v="10"/>
    <n v="0.20000000298023224"/>
    <x v="1"/>
    <n v="5"/>
    <s v="Grains/Cereals"/>
    <n v="89.599999666213989"/>
    <n v="9.338274600263323E-2"/>
    <n v="-1.7635442762737443"/>
    <n v="697"/>
  </r>
  <r>
    <n v="10332"/>
    <n v="47"/>
    <n v="7.6"/>
    <n v="16"/>
    <n v="0.20000000298023224"/>
    <x v="69"/>
    <n v="3"/>
    <s v="Confections"/>
    <n v="97.279999637603751"/>
    <n v="-0.55473797922992918"/>
    <n v="-1.7400651859376917"/>
    <n v="485"/>
  </r>
  <r>
    <n v="10333"/>
    <n v="14"/>
    <n v="18.600000000000001"/>
    <n v="10"/>
    <n v="0"/>
    <x v="3"/>
    <n v="7"/>
    <s v="Produce"/>
    <n v="186"/>
    <n v="-0.80236901104048375"/>
    <n v="-1.4688327756664206"/>
    <n v="404"/>
  </r>
  <r>
    <n v="10333"/>
    <n v="21"/>
    <n v="8"/>
    <n v="10"/>
    <n v="0.10000000149011612"/>
    <x v="27"/>
    <n v="3"/>
    <s v="Confections"/>
    <n v="71.99999988079071"/>
    <n v="1.0686210070837059"/>
    <n v="-1.8173505245049779"/>
    <n v="1016"/>
  </r>
  <r>
    <n v="10333"/>
    <n v="71"/>
    <n v="17.2"/>
    <n v="40"/>
    <n v="0.10000000149011612"/>
    <x v="42"/>
    <n v="4"/>
    <s v="Dairy Products"/>
    <n v="619.19999897480011"/>
    <n v="1.1939651096050978"/>
    <n v="-0.14446533459900193"/>
    <n v="1057"/>
  </r>
  <r>
    <n v="10334"/>
    <n v="52"/>
    <n v="5.6"/>
    <n v="8"/>
    <n v="0"/>
    <x v="65"/>
    <n v="5"/>
    <s v="Grains/Cereals"/>
    <n v="44.8"/>
    <n v="-0.50888038074649322"/>
    <n v="-1.9005056360571653"/>
    <n v="500"/>
  </r>
  <r>
    <n v="10334"/>
    <n v="68"/>
    <n v="10"/>
    <n v="10"/>
    <n v="0"/>
    <x v="56"/>
    <n v="3"/>
    <s v="Confections"/>
    <n v="100"/>
    <n v="0.40521441568999816"/>
    <n v="-1.7317496736381204"/>
    <n v="799"/>
  </r>
  <r>
    <n v="10335"/>
    <n v="2"/>
    <n v="15.2"/>
    <n v="7"/>
    <n v="0.20000000298023224"/>
    <x v="18"/>
    <n v="1"/>
    <s v="Beverages"/>
    <n v="85.119999682903284"/>
    <n v="1.1939651096050978"/>
    <n v="-1.7772404123031085"/>
    <n v="1057"/>
  </r>
  <r>
    <n v="10335"/>
    <n v="31"/>
    <n v="10"/>
    <n v="25"/>
    <n v="0.20000000298023224"/>
    <x v="12"/>
    <n v="4"/>
    <s v="Dairy Products"/>
    <n v="199.99999925494194"/>
    <n v="2.2334040085629812"/>
    <n v="-1.4260323526929852"/>
    <n v="1397"/>
  </r>
  <r>
    <n v="10335"/>
    <n v="32"/>
    <n v="25.6"/>
    <n v="6"/>
    <n v="0.20000000298023224"/>
    <x v="26"/>
    <n v="4"/>
    <s v="Dairy Products"/>
    <n v="122.87999954223635"/>
    <n v="-1.1294865468889941"/>
    <n v="-1.6618015514841824"/>
    <n v="297"/>
  </r>
  <r>
    <n v="10335"/>
    <n v="51"/>
    <n v="42.4"/>
    <n v="48"/>
    <n v="0.20000000298023224"/>
    <x v="4"/>
    <n v="7"/>
    <s v="Produce"/>
    <n v="1628.1599939346313"/>
    <n v="0.67118848689392707"/>
    <n v="2.9401001543821694"/>
    <n v="886"/>
  </r>
  <r>
    <n v="10336"/>
    <n v="4"/>
    <n v="17.600000000000001"/>
    <n v="18"/>
    <n v="0.10000000149011612"/>
    <x v="62"/>
    <n v="2"/>
    <s v="Condiments"/>
    <n v="285.11999952793121"/>
    <n v="-0.65256752266125939"/>
    <n v="-1.1658057663310715"/>
    <n v="453"/>
  </r>
  <r>
    <n v="10337"/>
    <n v="23"/>
    <n v="7.2"/>
    <n v="40"/>
    <n v="0"/>
    <x v="70"/>
    <n v="5"/>
    <s v="Grains/Cereals"/>
    <n v="288"/>
    <n v="-0.26430652216816775"/>
    <n v="-1.1570011059790557"/>
    <n v="580"/>
  </r>
  <r>
    <n v="10337"/>
    <n v="26"/>
    <n v="24.9"/>
    <n v="24"/>
    <n v="0"/>
    <x v="68"/>
    <n v="3"/>
    <s v="Confections"/>
    <n v="597.59999999999991"/>
    <n v="0.26458444700746103"/>
    <n v="-0.21050027328093643"/>
    <n v="753"/>
  </r>
  <r>
    <n v="10337"/>
    <n v="36"/>
    <n v="15.2"/>
    <n v="20"/>
    <n v="0"/>
    <x v="20"/>
    <n v="8"/>
    <s v="Seafood"/>
    <n v="304"/>
    <n v="0.42355745508337261"/>
    <n v="-1.1080863342633906"/>
    <n v="805"/>
  </r>
  <r>
    <n v="10337"/>
    <n v="37"/>
    <n v="20.8"/>
    <n v="28"/>
    <n v="0"/>
    <x v="28"/>
    <n v="8"/>
    <s v="Seafood"/>
    <n v="582.4"/>
    <n v="-1.6553203428323937"/>
    <n v="-0.25696930641081805"/>
    <n v="125"/>
  </r>
  <r>
    <n v="10337"/>
    <n v="72"/>
    <n v="27.8"/>
    <n v="25"/>
    <n v="0"/>
    <x v="2"/>
    <n v="4"/>
    <s v="Dairy Products"/>
    <n v="695"/>
    <n v="0.42661462831560165"/>
    <n v="8.7268399538175098E-2"/>
    <n v="806"/>
  </r>
  <r>
    <n v="10338"/>
    <n v="17"/>
    <n v="31.2"/>
    <n v="20"/>
    <n v="0"/>
    <x v="35"/>
    <n v="6"/>
    <s v="Meat/Poultry"/>
    <n v="624"/>
    <n v="0.95244842425900134"/>
    <n v="-0.12979089995008875"/>
    <n v="978"/>
  </r>
  <r>
    <n v="10338"/>
    <n v="30"/>
    <n v="20.7"/>
    <n v="15"/>
    <n v="0"/>
    <x v="34"/>
    <n v="8"/>
    <s v="Seafood"/>
    <n v="310.5"/>
    <n v="-0.16647697873683756"/>
    <n v="-1.0882147082539015"/>
    <n v="612"/>
  </r>
  <r>
    <n v="10339"/>
    <n v="4"/>
    <n v="17.600000000000001"/>
    <n v="10"/>
    <n v="0"/>
    <x v="62"/>
    <n v="2"/>
    <s v="Condiments"/>
    <n v="176"/>
    <n v="-0.65256752266125939"/>
    <n v="-1.4994045079887113"/>
    <n v="453"/>
  </r>
  <r>
    <n v="10339"/>
    <n v="17"/>
    <n v="31.2"/>
    <n v="70"/>
    <n v="5.000000074505806E-2"/>
    <x v="35"/>
    <n v="6"/>
    <s v="Meat/Poultry"/>
    <n v="2074.7999983727932"/>
    <n v="0.95244842425900134"/>
    <n v="4.3055560203931904"/>
    <n v="978"/>
  </r>
  <r>
    <n v="10339"/>
    <n v="62"/>
    <n v="39.4"/>
    <n v="28"/>
    <n v="0"/>
    <x v="29"/>
    <n v="3"/>
    <s v="Confections"/>
    <n v="1103.2"/>
    <n v="1.2734516136430536"/>
    <n v="1.3352065129340809"/>
    <n v="1083"/>
  </r>
  <r>
    <n v="10340"/>
    <n v="18"/>
    <n v="50"/>
    <n v="20"/>
    <n v="5.000000074505806E-2"/>
    <x v="59"/>
    <n v="8"/>
    <s v="Seafood"/>
    <n v="949.99999925494194"/>
    <n v="-0.38965062468955952"/>
    <n v="0.86684757147881597"/>
    <n v="539"/>
  </r>
  <r>
    <n v="10340"/>
    <n v="41"/>
    <n v="7.7"/>
    <n v="12"/>
    <n v="5.000000074505806E-2"/>
    <x v="5"/>
    <n v="8"/>
    <s v="Seafood"/>
    <n v="87.779999931156638"/>
    <n v="0.96161994395568862"/>
    <n v="-1.7691083307464257"/>
    <n v="981"/>
  </r>
  <r>
    <n v="10340"/>
    <n v="43"/>
    <n v="36.799999999999997"/>
    <n v="40"/>
    <n v="5.000000074505806E-2"/>
    <x v="40"/>
    <n v="1"/>
    <s v="Beverages"/>
    <n v="1398.3999989032745"/>
    <n v="-0.26430652216816775"/>
    <n v="2.2376840477352218"/>
    <n v="580"/>
  </r>
  <r>
    <n v="10341"/>
    <n v="33"/>
    <n v="2"/>
    <n v="8"/>
    <n v="0"/>
    <x v="10"/>
    <n v="4"/>
    <s v="Dairy Products"/>
    <n v="16"/>
    <n v="0.27069879347191916"/>
    <n v="-1.9885522251453622"/>
    <n v="755"/>
  </r>
  <r>
    <n v="10341"/>
    <n v="59"/>
    <n v="44"/>
    <n v="9"/>
    <n v="0.15000000596046448"/>
    <x v="21"/>
    <n v="4"/>
    <s v="Dairy Products"/>
    <n v="336.59999763965607"/>
    <n v="2.5360641585536587"/>
    <n v="-1.0084224941087032"/>
    <n v="1496"/>
  </r>
  <r>
    <n v="10342"/>
    <n v="2"/>
    <n v="15.2"/>
    <n v="24"/>
    <n v="0.20000000298023224"/>
    <x v="18"/>
    <n v="1"/>
    <s v="Beverages"/>
    <n v="291.83999891281127"/>
    <n v="1.1939651096050978"/>
    <n v="-1.1452615640910204"/>
    <n v="1057"/>
  </r>
  <r>
    <n v="10342"/>
    <n v="31"/>
    <n v="10"/>
    <n v="56"/>
    <n v="0.20000000298023224"/>
    <x v="12"/>
    <n v="4"/>
    <s v="Dairy Products"/>
    <n v="447.99999833106995"/>
    <n v="2.2334040085629812"/>
    <n v="-0.66785339392461307"/>
    <n v="1397"/>
  </r>
  <r>
    <n v="10342"/>
    <n v="36"/>
    <n v="15.2"/>
    <n v="40"/>
    <n v="0.20000000298023224"/>
    <x v="20"/>
    <n v="8"/>
    <s v="Seafood"/>
    <n v="486.3999981880188"/>
    <n v="0.42355745508337261"/>
    <n v="-0.55045794224434896"/>
    <n v="805"/>
  </r>
  <r>
    <n v="10342"/>
    <n v="55"/>
    <n v="19.2"/>
    <n v="40"/>
    <n v="0.20000000298023224"/>
    <x v="16"/>
    <n v="6"/>
    <s v="Meat/Poultry"/>
    <n v="614.39999771118164"/>
    <n v="0.72316043184182122"/>
    <n v="-0.15913976997680201"/>
    <n v="903"/>
  </r>
  <r>
    <n v="10343"/>
    <n v="64"/>
    <n v="26.6"/>
    <n v="50"/>
    <n v="0"/>
    <x v="58"/>
    <n v="5"/>
    <s v="Grains/Cereals"/>
    <n v="1330"/>
    <n v="0.22484119498848315"/>
    <n v="2.0285734020036332"/>
    <n v="740"/>
  </r>
  <r>
    <n v="10343"/>
    <n v="68"/>
    <n v="10"/>
    <n v="4"/>
    <n v="5.000000074505806E-2"/>
    <x v="56"/>
    <n v="3"/>
    <s v="Confections"/>
    <n v="37.999999970197678"/>
    <n v="0.40521441568999816"/>
    <n v="-1.9212944141274335"/>
    <n v="799"/>
  </r>
  <r>
    <n v="10343"/>
    <n v="76"/>
    <n v="14.4"/>
    <n v="15"/>
    <n v="0"/>
    <x v="38"/>
    <n v="1"/>
    <s v="Beverages"/>
    <n v="216"/>
    <n v="0.96161994395568862"/>
    <n v="-1.3771175786995487"/>
    <n v="981"/>
  </r>
  <r>
    <n v="10344"/>
    <n v="4"/>
    <n v="17.600000000000001"/>
    <n v="35"/>
    <n v="0"/>
    <x v="62"/>
    <n v="2"/>
    <s v="Condiments"/>
    <n v="616"/>
    <n v="-0.65256752266125939"/>
    <n v="-0.1542482858079213"/>
    <n v="453"/>
  </r>
  <r>
    <n v="10344"/>
    <n v="8"/>
    <n v="32"/>
    <n v="70"/>
    <n v="0.25"/>
    <x v="71"/>
    <n v="2"/>
    <s v="Condiments"/>
    <n v="1680"/>
    <n v="-0.90019855447181396"/>
    <n v="3.098584033283807"/>
    <n v="372"/>
  </r>
  <r>
    <n v="10345"/>
    <n v="8"/>
    <n v="32"/>
    <n v="70"/>
    <n v="0"/>
    <x v="71"/>
    <n v="2"/>
    <s v="Condiments"/>
    <n v="2240"/>
    <n v="-0.90019855447181396"/>
    <n v="4.8106010433320856"/>
    <n v="372"/>
  </r>
  <r>
    <n v="10345"/>
    <n v="19"/>
    <n v="7.3"/>
    <n v="80"/>
    <n v="0"/>
    <x v="49"/>
    <n v="3"/>
    <s v="Confections"/>
    <n v="584"/>
    <n v="0.17286925004058901"/>
    <n v="-0.25207782923925148"/>
    <n v="723"/>
  </r>
  <r>
    <n v="10345"/>
    <n v="42"/>
    <n v="11.2"/>
    <n v="9"/>
    <n v="0"/>
    <x v="1"/>
    <n v="5"/>
    <s v="Grains/Cereals"/>
    <n v="100.8"/>
    <n v="9.338274600263323E-2"/>
    <n v="-1.7293039350523374"/>
    <n v="697"/>
  </r>
  <r>
    <n v="10346"/>
    <n v="17"/>
    <n v="31.2"/>
    <n v="36"/>
    <n v="0.10000000149011612"/>
    <x v="35"/>
    <n v="6"/>
    <s v="Meat/Poultry"/>
    <n v="1010.8799983263016"/>
    <n v="0.95244842425900134"/>
    <n v="1.052968275017907"/>
    <n v="978"/>
  </r>
  <r>
    <n v="10346"/>
    <n v="56"/>
    <n v="30.4"/>
    <n v="20"/>
    <n v="0"/>
    <x v="33"/>
    <n v="5"/>
    <s v="Grains/Cereals"/>
    <n v="608"/>
    <n v="1.8237427954442857"/>
    <n v="-0.17870567166575385"/>
    <n v="1263"/>
  </r>
  <r>
    <n v="10347"/>
    <n v="25"/>
    <n v="11.2"/>
    <n v="10"/>
    <n v="0"/>
    <x v="66"/>
    <n v="3"/>
    <s v="Confections"/>
    <n v="112"/>
    <n v="-1.0652859090121836"/>
    <n v="-1.6950635948513717"/>
    <n v="318"/>
  </r>
  <r>
    <n v="10347"/>
    <n v="39"/>
    <n v="14.4"/>
    <n v="50"/>
    <n v="0.15000000596046448"/>
    <x v="13"/>
    <n v="1"/>
    <s v="Beverages"/>
    <n v="611.99999570846558"/>
    <n v="0.38687137629662377"/>
    <n v="-0.16647699185680173"/>
    <n v="793"/>
  </r>
  <r>
    <n v="10347"/>
    <n v="40"/>
    <n v="14.7"/>
    <n v="4"/>
    <n v="0"/>
    <x v="37"/>
    <n v="8"/>
    <s v="Seafood"/>
    <n v="58.8"/>
    <n v="1.3345950782876348"/>
    <n v="-1.8577052108059582"/>
    <n v="1103"/>
  </r>
  <r>
    <n v="10347"/>
    <n v="75"/>
    <n v="6.2"/>
    <n v="6"/>
    <n v="0.15000000596046448"/>
    <x v="48"/>
    <n v="1"/>
    <s v="Beverages"/>
    <n v="31.619999778270724"/>
    <n v="1.4935680863635465"/>
    <n v="-1.9407991799358089"/>
    <n v="1155"/>
  </r>
  <r>
    <n v="10348"/>
    <n v="1"/>
    <n v="14.4"/>
    <n v="15"/>
    <n v="0.15000000596046448"/>
    <x v="52"/>
    <n v="1"/>
    <s v="Beverages"/>
    <n v="183.59999871253967"/>
    <n v="0.49387243942464115"/>
    <n v="-1.4761699953597596"/>
    <n v="828"/>
  </r>
  <r>
    <n v="10348"/>
    <n v="23"/>
    <n v="7.2"/>
    <n v="25"/>
    <n v="0"/>
    <x v="70"/>
    <n v="5"/>
    <s v="Grains/Cereals"/>
    <n v="180"/>
    <n v="-0.26430652216816775"/>
    <n v="-1.4871758150597949"/>
    <n v="580"/>
  </r>
  <r>
    <n v="10349"/>
    <n v="54"/>
    <n v="5.9"/>
    <n v="24"/>
    <n v="0"/>
    <x v="55"/>
    <n v="6"/>
    <s v="Meat/Poultry"/>
    <n v="141.60000000000002"/>
    <n v="0.27069879347191916"/>
    <n v="-1.6045712671773911"/>
    <n v="755"/>
  </r>
  <r>
    <n v="10350"/>
    <n v="50"/>
    <n v="13"/>
    <n v="15"/>
    <n v="0.10000000149011612"/>
    <x v="72"/>
    <n v="3"/>
    <s v="Confections"/>
    <n v="175.49999970942736"/>
    <n v="-1.3190312872871963"/>
    <n v="-1.5009330954931568"/>
    <n v="235"/>
  </r>
  <r>
    <n v="10350"/>
    <n v="69"/>
    <n v="28.8"/>
    <n v="18"/>
    <n v="0.10000000149011612"/>
    <x v="60"/>
    <n v="4"/>
    <s v="Dairy Products"/>
    <n v="466.5599992275238"/>
    <n v="0.14535469095052739"/>
    <n v="-0.61111225599382679"/>
    <n v="714"/>
  </r>
  <r>
    <n v="10351"/>
    <n v="38"/>
    <n v="210.8"/>
    <n v="20"/>
    <n v="5.000000074505806E-2"/>
    <x v="67"/>
    <n v="1"/>
    <s v="Beverages"/>
    <n v="4005.1999968588352"/>
    <n v="-0.13284807318231781"/>
    <n v="10.207123223259751"/>
    <n v="623"/>
  </r>
  <r>
    <n v="10351"/>
    <n v="41"/>
    <n v="7.7"/>
    <n v="13"/>
    <n v="0"/>
    <x v="5"/>
    <n v="8"/>
    <s v="Seafood"/>
    <n v="100.10000000000001"/>
    <n v="0.96161994395568862"/>
    <n v="-1.7314439563148976"/>
    <n v="981"/>
  </r>
  <r>
    <n v="10351"/>
    <n v="44"/>
    <n v="15.5"/>
    <n v="77"/>
    <n v="5.000000074505806E-2"/>
    <x v="45"/>
    <n v="2"/>
    <s v="Condiments"/>
    <n v="1133.8249991107732"/>
    <n v="-0.20010588429135731"/>
    <n v="1.4288324404525756"/>
    <n v="601"/>
  </r>
  <r>
    <n v="10351"/>
    <n v="65"/>
    <n v="16.8"/>
    <n v="10"/>
    <n v="5.000000074505806E-2"/>
    <x v="6"/>
    <n v="2"/>
    <s v="Condiments"/>
    <n v="159.59999987483025"/>
    <n v="0.24012706114962851"/>
    <n v="-1.5495421493799337"/>
    <n v="745"/>
  </r>
  <r>
    <n v="10352"/>
    <n v="24"/>
    <n v="3.6"/>
    <n v="10"/>
    <n v="0"/>
    <x v="15"/>
    <n v="1"/>
    <s v="Beverages"/>
    <n v="36"/>
    <n v="1.4018528893966744"/>
    <n v="-1.9274087605007808"/>
    <n v="1125"/>
  </r>
  <r>
    <n v="10352"/>
    <n v="54"/>
    <n v="5.9"/>
    <n v="20"/>
    <n v="0.15000000596046448"/>
    <x v="55"/>
    <n v="6"/>
    <s v="Meat/Poultry"/>
    <n v="100.29999929666519"/>
    <n v="0.27069879347191916"/>
    <n v="-1.7308325238186681"/>
    <n v="755"/>
  </r>
  <r>
    <n v="10353"/>
    <n v="11"/>
    <n v="16.8"/>
    <n v="12"/>
    <n v="0.20000000298023224"/>
    <x v="0"/>
    <n v="4"/>
    <s v="Dairy Products"/>
    <n v="161.27999939918519"/>
    <n v="0.12089730509269485"/>
    <n v="-1.5444060998039182"/>
    <n v="706"/>
  </r>
  <r>
    <n v="10353"/>
    <n v="38"/>
    <n v="210.8"/>
    <n v="50"/>
    <n v="0.20000000298023224"/>
    <x v="67"/>
    <n v="1"/>
    <s v="Beverages"/>
    <n v="8431.9999685883522"/>
    <n v="-0.13284807318231781"/>
    <n v="23.740617601263626"/>
    <n v="623"/>
  </r>
  <r>
    <n v="10354"/>
    <n v="1"/>
    <n v="14.4"/>
    <n v="12"/>
    <n v="0"/>
    <x v="52"/>
    <n v="1"/>
    <s v="Beverages"/>
    <n v="172.8"/>
    <n v="0.49387243942464115"/>
    <n v="-1.5091874623318442"/>
    <n v="828"/>
  </r>
  <r>
    <n v="10354"/>
    <n v="29"/>
    <n v="99"/>
    <n v="4"/>
    <n v="0"/>
    <x v="39"/>
    <n v="6"/>
    <s v="Meat/Poultry"/>
    <n v="396"/>
    <n v="0.24318423438185757"/>
    <n v="-0.82682639689831627"/>
    <n v="746"/>
  </r>
  <r>
    <n v="10355"/>
    <n v="24"/>
    <n v="3.6"/>
    <n v="25"/>
    <n v="0"/>
    <x v="15"/>
    <n v="1"/>
    <s v="Beverages"/>
    <n v="90"/>
    <n v="1.4018528893966744"/>
    <n v="-1.7623214059604111"/>
    <n v="1125"/>
  </r>
  <r>
    <n v="10355"/>
    <n v="57"/>
    <n v="15.6"/>
    <n v="25"/>
    <n v="0"/>
    <x v="8"/>
    <n v="5"/>
    <s v="Grains/Cereals"/>
    <n v="390"/>
    <n v="-0.71065381407361172"/>
    <n v="-0.84516943629169072"/>
    <n v="434"/>
  </r>
  <r>
    <n v="10356"/>
    <n v="31"/>
    <n v="10"/>
    <n v="30"/>
    <n v="0"/>
    <x v="12"/>
    <n v="4"/>
    <s v="Dairy Products"/>
    <n v="300"/>
    <n v="2.2334040085629812"/>
    <n v="-1.1203150271923068"/>
    <n v="1397"/>
  </r>
  <r>
    <n v="10356"/>
    <n v="55"/>
    <n v="19.2"/>
    <n v="12"/>
    <n v="0"/>
    <x v="16"/>
    <n v="6"/>
    <s v="Meat/Poultry"/>
    <n v="230.39999999999998"/>
    <n v="0.72316043184182122"/>
    <n v="-1.3330942841554501"/>
    <n v="903"/>
  </r>
  <r>
    <n v="10356"/>
    <n v="69"/>
    <n v="28.8"/>
    <n v="20"/>
    <n v="0"/>
    <x v="60"/>
    <n v="4"/>
    <s v="Dairy Products"/>
    <n v="576"/>
    <n v="0.14535469095052739"/>
    <n v="-0.27653521509708401"/>
    <n v="714"/>
  </r>
  <r>
    <n v="10357"/>
    <n v="10"/>
    <n v="24.8"/>
    <n v="30"/>
    <n v="0.20000000298023224"/>
    <x v="41"/>
    <n v="8"/>
    <s v="Seafood"/>
    <n v="595.19999778270721"/>
    <n v="0.23095554145294128"/>
    <n v="-0.21783749581693407"/>
    <n v="742"/>
  </r>
  <r>
    <n v="10357"/>
    <n v="26"/>
    <n v="24.9"/>
    <n v="16"/>
    <n v="0"/>
    <x v="68"/>
    <n v="3"/>
    <s v="Confections"/>
    <n v="398.4"/>
    <n v="0.26458444700746103"/>
    <n v="-0.81948918114096658"/>
    <n v="753"/>
  </r>
  <r>
    <n v="10357"/>
    <n v="60"/>
    <n v="27.2"/>
    <n v="8"/>
    <n v="0.20000000298023224"/>
    <x v="11"/>
    <n v="4"/>
    <s v="Dairy Products"/>
    <n v="174.07999935150147"/>
    <n v="2.7836951903642131"/>
    <n v="-1.5052742825771634"/>
    <n v="1577"/>
  </r>
  <r>
    <n v="10358"/>
    <n v="24"/>
    <n v="3.6"/>
    <n v="10"/>
    <n v="5.000000074505806E-2"/>
    <x v="15"/>
    <n v="1"/>
    <s v="Beverages"/>
    <n v="34.19999997317791"/>
    <n v="1.4018528893966744"/>
    <n v="-1.9329116724007929"/>
    <n v="1125"/>
  </r>
  <r>
    <n v="10358"/>
    <n v="34"/>
    <n v="11.2"/>
    <n v="10"/>
    <n v="5.000000074505806E-2"/>
    <x v="53"/>
    <n v="1"/>
    <s v="Beverages"/>
    <n v="106.3999999165535"/>
    <n v="-0.49053734135311877"/>
    <n v="-1.7121837652069649"/>
    <n v="506"/>
  </r>
  <r>
    <n v="10358"/>
    <n v="36"/>
    <n v="15.2"/>
    <n v="20"/>
    <n v="5.000000074505806E-2"/>
    <x v="20"/>
    <n v="8"/>
    <s v="Seafood"/>
    <n v="288.79999977350235"/>
    <n v="0.42355745508337261"/>
    <n v="-1.154555368085715"/>
    <n v="805"/>
  </r>
  <r>
    <n v="10359"/>
    <n v="16"/>
    <n v="13.9"/>
    <n v="56"/>
    <n v="5.000000074505806E-2"/>
    <x v="19"/>
    <n v="3"/>
    <s v="Confections"/>
    <n v="739.47999942004674"/>
    <n v="1.5027396060602336"/>
    <n v="0.22325146313470645"/>
    <n v="1158"/>
  </r>
  <r>
    <n v="10359"/>
    <n v="31"/>
    <n v="10"/>
    <n v="70"/>
    <n v="5.000000074505806E-2"/>
    <x v="12"/>
    <n v="4"/>
    <s v="Dairy Products"/>
    <n v="664.99999947845936"/>
    <n v="2.2334040085629812"/>
    <n v="-4.4467990231370422E-3"/>
    <n v="1397"/>
  </r>
  <r>
    <n v="10359"/>
    <n v="60"/>
    <n v="27.2"/>
    <n v="80"/>
    <n v="5.000000074505806E-2"/>
    <x v="11"/>
    <n v="4"/>
    <s v="Dairy Products"/>
    <n v="2067.1999983787537"/>
    <n v="2.7836951903642131"/>
    <n v="4.2823215038464717"/>
    <n v="1577"/>
  </r>
  <r>
    <n v="10360"/>
    <n v="28"/>
    <n v="36.4"/>
    <n v="30"/>
    <n v="0"/>
    <x v="44"/>
    <n v="7"/>
    <s v="Produce"/>
    <n v="1092"/>
    <n v="-8.0876128234423653E-2"/>
    <n v="1.3009661727331152"/>
    <n v="640"/>
  </r>
  <r>
    <n v="10360"/>
    <n v="29"/>
    <n v="99"/>
    <n v="35"/>
    <n v="0"/>
    <x v="39"/>
    <n v="6"/>
    <s v="Meat/Poultry"/>
    <n v="3465"/>
    <n v="0.24318423438185757"/>
    <n v="8.5556382528126935"/>
    <n v="746"/>
  </r>
  <r>
    <n v="10360"/>
    <n v="38"/>
    <n v="210.8"/>
    <n v="10"/>
    <n v="0"/>
    <x v="67"/>
    <n v="1"/>
    <s v="Beverages"/>
    <n v="2108"/>
    <n v="-0.13284807318231781"/>
    <n v="4.4070541766778488"/>
    <n v="623"/>
  </r>
  <r>
    <n v="10360"/>
    <n v="49"/>
    <n v="16"/>
    <n v="35"/>
    <n v="0"/>
    <x v="14"/>
    <n v="3"/>
    <s v="Confections"/>
    <n v="560"/>
    <n v="-0.44773691610191185"/>
    <n v="-0.32544998681274911"/>
    <n v="520"/>
  </r>
  <r>
    <n v="10360"/>
    <n v="54"/>
    <n v="5.9"/>
    <n v="28"/>
    <n v="0"/>
    <x v="55"/>
    <n v="6"/>
    <s v="Meat/Poultry"/>
    <n v="165.20000000000002"/>
    <n v="0.27069879347191916"/>
    <n v="-1.532421978896785"/>
    <n v="755"/>
  </r>
  <r>
    <n v="10361"/>
    <n v="39"/>
    <n v="14.4"/>
    <n v="54"/>
    <n v="0.10000000149011612"/>
    <x v="13"/>
    <n v="1"/>
    <s v="Beverages"/>
    <n v="699.83999884128571"/>
    <n v="0.38687137629662377"/>
    <n v="0.10206511443977345"/>
    <n v="793"/>
  </r>
  <r>
    <n v="10361"/>
    <n v="60"/>
    <n v="27.2"/>
    <n v="55"/>
    <n v="0.10000000149011612"/>
    <x v="11"/>
    <n v="4"/>
    <s v="Dairy Products"/>
    <n v="1346.3999977707863"/>
    <n v="2.7836951903642131"/>
    <n v="2.0787110361970975"/>
    <n v="1577"/>
  </r>
  <r>
    <n v="10362"/>
    <n v="25"/>
    <n v="11.2"/>
    <n v="50"/>
    <n v="0"/>
    <x v="66"/>
    <n v="3"/>
    <s v="Confections"/>
    <n v="560"/>
    <n v="-1.0652859090121836"/>
    <n v="-0.32544998681274911"/>
    <n v="318"/>
  </r>
  <r>
    <n v="10362"/>
    <n v="51"/>
    <n v="42.4"/>
    <n v="20"/>
    <n v="0"/>
    <x v="4"/>
    <n v="7"/>
    <s v="Produce"/>
    <n v="848"/>
    <n v="0.67118848689392707"/>
    <n v="0.55501590406922252"/>
    <n v="886"/>
  </r>
  <r>
    <n v="10362"/>
    <n v="54"/>
    <n v="5.9"/>
    <n v="24"/>
    <n v="0"/>
    <x v="55"/>
    <n v="6"/>
    <s v="Meat/Poultry"/>
    <n v="141.60000000000002"/>
    <n v="0.27069879347191916"/>
    <n v="-1.6045712671773911"/>
    <n v="755"/>
  </r>
  <r>
    <n v="10363"/>
    <n v="31"/>
    <n v="10"/>
    <n v="20"/>
    <n v="0"/>
    <x v="12"/>
    <n v="4"/>
    <s v="Dairy Products"/>
    <n v="200"/>
    <n v="2.2334040085629812"/>
    <n v="-1.4260323504152137"/>
    <n v="1397"/>
  </r>
  <r>
    <n v="10363"/>
    <n v="75"/>
    <n v="6.2"/>
    <n v="12"/>
    <n v="0"/>
    <x v="48"/>
    <n v="1"/>
    <s v="Beverages"/>
    <n v="74.400000000000006"/>
    <n v="1.4935680863635465"/>
    <n v="-1.8100133083831846"/>
    <n v="1155"/>
  </r>
  <r>
    <n v="10363"/>
    <n v="76"/>
    <n v="14.4"/>
    <n v="12"/>
    <n v="0"/>
    <x v="38"/>
    <n v="1"/>
    <s v="Beverages"/>
    <n v="172.8"/>
    <n v="0.96161994395568862"/>
    <n v="-1.5091874623318442"/>
    <n v="981"/>
  </r>
  <r>
    <n v="10364"/>
    <n v="69"/>
    <n v="28.8"/>
    <n v="30"/>
    <n v="0"/>
    <x v="60"/>
    <n v="4"/>
    <s v="Dairy Products"/>
    <n v="864"/>
    <n v="0.14535469095052739"/>
    <n v="0.60393067578488757"/>
    <n v="714"/>
  </r>
  <r>
    <n v="10364"/>
    <n v="71"/>
    <n v="17.2"/>
    <n v="5"/>
    <n v="0"/>
    <x v="42"/>
    <n v="4"/>
    <s v="Dairy Products"/>
    <n v="86"/>
    <n v="1.1939651096050978"/>
    <n v="-1.7745500988893275"/>
    <n v="1057"/>
  </r>
  <r>
    <n v="10365"/>
    <n v="11"/>
    <n v="16.8"/>
    <n v="24"/>
    <n v="0"/>
    <x v="0"/>
    <n v="4"/>
    <s v="Dairy Products"/>
    <n v="403.20000000000005"/>
    <n v="0.12089730509269485"/>
    <n v="-0.80481474962626687"/>
    <n v="706"/>
  </r>
  <r>
    <n v="10366"/>
    <n v="65"/>
    <n v="16.8"/>
    <n v="5"/>
    <n v="0"/>
    <x v="6"/>
    <n v="2"/>
    <s v="Condiments"/>
    <n v="84"/>
    <n v="0.24012706114962851"/>
    <n v="-1.7806644453537857"/>
    <n v="745"/>
  </r>
  <r>
    <n v="10366"/>
    <n v="77"/>
    <n v="10.4"/>
    <n v="5"/>
    <n v="0"/>
    <x v="23"/>
    <n v="2"/>
    <s v="Condiments"/>
    <n v="52"/>
    <n v="0.38075702983216564"/>
    <n v="-1.8784939887851158"/>
    <n v="791"/>
  </r>
  <r>
    <n v="10367"/>
    <n v="34"/>
    <n v="11.2"/>
    <n v="36"/>
    <n v="0"/>
    <x v="53"/>
    <n v="1"/>
    <s v="Beverages"/>
    <n v="403.2"/>
    <n v="-0.49053734135311877"/>
    <n v="-0.80481474962626698"/>
    <n v="506"/>
  </r>
  <r>
    <n v="10367"/>
    <n v="54"/>
    <n v="5.9"/>
    <n v="18"/>
    <n v="0"/>
    <x v="55"/>
    <n v="6"/>
    <s v="Meat/Poultry"/>
    <n v="106.2"/>
    <n v="0.27069879347191916"/>
    <n v="-1.7127951995983002"/>
    <n v="755"/>
  </r>
  <r>
    <n v="10367"/>
    <n v="65"/>
    <n v="16.8"/>
    <n v="15"/>
    <n v="0"/>
    <x v="6"/>
    <n v="2"/>
    <s v="Condiments"/>
    <n v="252"/>
    <n v="0.24012706114962851"/>
    <n v="-1.2670593423393022"/>
    <n v="745"/>
  </r>
  <r>
    <n v="10367"/>
    <n v="77"/>
    <n v="10.4"/>
    <n v="7"/>
    <n v="0"/>
    <x v="23"/>
    <n v="2"/>
    <s v="Condiments"/>
    <n v="72.8"/>
    <n v="0.38075702983216564"/>
    <n v="-1.8149047855547513"/>
    <n v="791"/>
  </r>
  <r>
    <n v="10368"/>
    <n v="21"/>
    <n v="8"/>
    <n v="5"/>
    <n v="0.10000000149011612"/>
    <x v="27"/>
    <n v="3"/>
    <s v="Confections"/>
    <n v="35.999999940395355"/>
    <n v="1.0686210070837059"/>
    <n v="-1.9274087606830026"/>
    <n v="1016"/>
  </r>
  <r>
    <n v="10368"/>
    <n v="28"/>
    <n v="36.4"/>
    <n v="13"/>
    <n v="0.10000000149011612"/>
    <x v="44"/>
    <n v="7"/>
    <s v="Produce"/>
    <n v="425.87999929487705"/>
    <n v="-8.0876128234423653E-2"/>
    <n v="-0.73547806287499473"/>
    <n v="640"/>
  </r>
  <r>
    <n v="10368"/>
    <n v="57"/>
    <n v="15.6"/>
    <n v="25"/>
    <n v="0"/>
    <x v="8"/>
    <n v="5"/>
    <s v="Grains/Cereals"/>
    <n v="390"/>
    <n v="-0.71065381407361172"/>
    <n v="-0.84516943629169072"/>
    <n v="434"/>
  </r>
  <r>
    <n v="10368"/>
    <n v="64"/>
    <n v="26.6"/>
    <n v="35"/>
    <n v="0.10000000149011612"/>
    <x v="58"/>
    <n v="5"/>
    <s v="Grains/Cereals"/>
    <n v="837.89999861270189"/>
    <n v="0.22484119498848315"/>
    <n v="0.52413845018249827"/>
    <n v="740"/>
  </r>
  <r>
    <n v="10369"/>
    <n v="29"/>
    <n v="99"/>
    <n v="20"/>
    <n v="0"/>
    <x v="39"/>
    <n v="6"/>
    <s v="Meat/Poultry"/>
    <n v="1980"/>
    <n v="0.24318423438185757"/>
    <n v="4.0157360029525275"/>
    <n v="746"/>
  </r>
  <r>
    <n v="10369"/>
    <n v="56"/>
    <n v="30.4"/>
    <n v="18"/>
    <n v="0.25"/>
    <x v="33"/>
    <n v="5"/>
    <s v="Grains/Cereals"/>
    <n v="410.4"/>
    <n v="1.8237427954442857"/>
    <n v="-0.78280310235421779"/>
    <n v="1263"/>
  </r>
  <r>
    <n v="10370"/>
    <n v="1"/>
    <n v="14.4"/>
    <n v="15"/>
    <n v="0.15000000596046448"/>
    <x v="52"/>
    <n v="1"/>
    <s v="Beverages"/>
    <n v="183.59999871253967"/>
    <n v="0.49387243942464115"/>
    <n v="-1.4761699953597596"/>
    <n v="828"/>
  </r>
  <r>
    <n v="10370"/>
    <n v="64"/>
    <n v="26.6"/>
    <n v="30"/>
    <n v="0"/>
    <x v="58"/>
    <n v="5"/>
    <s v="Grains/Cereals"/>
    <n v="798"/>
    <n v="0.22484119498848315"/>
    <n v="0.40215724245776913"/>
    <n v="740"/>
  </r>
  <r>
    <n v="10370"/>
    <n v="74"/>
    <n v="8"/>
    <n v="20"/>
    <n v="0.15000000596046448"/>
    <x v="17"/>
    <n v="7"/>
    <s v="Produce"/>
    <n v="135.99999904632568"/>
    <n v="-1.1294865468889941"/>
    <n v="-1.6216914401934217"/>
    <n v="297"/>
  </r>
  <r>
    <n v="10371"/>
    <n v="36"/>
    <n v="15.2"/>
    <n v="6"/>
    <n v="0.20000000298023224"/>
    <x v="20"/>
    <n v="8"/>
    <s v="Seafood"/>
    <n v="72.959999728202817"/>
    <n v="0.42355745508337261"/>
    <n v="-1.8144156386685257"/>
    <n v="805"/>
  </r>
  <r>
    <n v="10372"/>
    <n v="20"/>
    <n v="64.8"/>
    <n v="12"/>
    <n v="0.25"/>
    <x v="9"/>
    <n v="3"/>
    <s v="Confections"/>
    <n v="583.19999999999993"/>
    <n v="-1.080571775173329"/>
    <n v="-0.25452356782503494"/>
    <n v="313"/>
  </r>
  <r>
    <n v="10372"/>
    <n v="38"/>
    <n v="210.8"/>
    <n v="40"/>
    <n v="0.25"/>
    <x v="67"/>
    <n v="1"/>
    <s v="Beverages"/>
    <n v="6324"/>
    <n v="-0.13284807318231781"/>
    <n v="17.296096523755597"/>
    <n v="623"/>
  </r>
  <r>
    <n v="10372"/>
    <n v="60"/>
    <n v="27.2"/>
    <n v="70"/>
    <n v="0.25"/>
    <x v="11"/>
    <n v="4"/>
    <s v="Dairy Products"/>
    <n v="1428"/>
    <n v="2.7836951903642131"/>
    <n v="2.3281763787620822"/>
    <n v="1577"/>
  </r>
  <r>
    <n v="10372"/>
    <n v="72"/>
    <n v="27.8"/>
    <n v="42"/>
    <n v="0.25"/>
    <x v="2"/>
    <n v="4"/>
    <s v="Dairy Products"/>
    <n v="875.7"/>
    <n v="0.42661462831560165"/>
    <n v="0.6396996026019679"/>
    <n v="806"/>
  </r>
  <r>
    <n v="10373"/>
    <n v="58"/>
    <n v="10.6"/>
    <n v="80"/>
    <n v="0.20000000298023224"/>
    <x v="64"/>
    <n v="8"/>
    <s v="Seafood"/>
    <n v="678.39999747276306"/>
    <n v="-0.40493649085070488"/>
    <n v="3.6519316156971439E-2"/>
    <n v="534"/>
  </r>
  <r>
    <n v="10373"/>
    <n v="71"/>
    <n v="17.2"/>
    <n v="50"/>
    <n v="0.20000000298023224"/>
    <x v="42"/>
    <n v="4"/>
    <s v="Dairy Products"/>
    <n v="687.99999743700027"/>
    <n v="1.1939651096050978"/>
    <n v="6.5868179077037459E-2"/>
    <n v="1057"/>
  </r>
  <r>
    <n v="10374"/>
    <n v="31"/>
    <n v="10"/>
    <n v="30"/>
    <n v="0"/>
    <x v="12"/>
    <n v="4"/>
    <s v="Dairy Products"/>
    <n v="300"/>
    <n v="2.2334040085629812"/>
    <n v="-1.1203150271923068"/>
    <n v="1397"/>
  </r>
  <r>
    <n v="10374"/>
    <n v="58"/>
    <n v="10.6"/>
    <n v="15"/>
    <n v="0"/>
    <x v="64"/>
    <n v="8"/>
    <s v="Seafood"/>
    <n v="159"/>
    <n v="-0.40493649085070488"/>
    <n v="-1.5513764529366054"/>
    <n v="534"/>
  </r>
  <r>
    <n v="10375"/>
    <n v="14"/>
    <n v="18.600000000000001"/>
    <n v="15"/>
    <n v="0"/>
    <x v="3"/>
    <n v="7"/>
    <s v="Produce"/>
    <n v="279"/>
    <n v="-0.80236901104048375"/>
    <n v="-1.1845156650691173"/>
    <n v="404"/>
  </r>
  <r>
    <n v="10375"/>
    <n v="54"/>
    <n v="5.9"/>
    <n v="10"/>
    <n v="0"/>
    <x v="55"/>
    <n v="6"/>
    <s v="Meat/Poultry"/>
    <n v="59"/>
    <n v="0.27069879347191916"/>
    <n v="-1.8570937761595123"/>
    <n v="755"/>
  </r>
  <r>
    <n v="10376"/>
    <n v="31"/>
    <n v="10"/>
    <n v="42"/>
    <n v="5.000000074505806E-2"/>
    <x v="12"/>
    <n v="4"/>
    <s v="Dairy Products"/>
    <n v="398.99999968707561"/>
    <n v="2.2334040085629812"/>
    <n v="-0.81765487815829319"/>
    <n v="1397"/>
  </r>
  <r>
    <n v="10377"/>
    <n v="28"/>
    <n v="36.4"/>
    <n v="20"/>
    <n v="0.15000000596046448"/>
    <x v="44"/>
    <n v="7"/>
    <s v="Produce"/>
    <n v="618.79999566078186"/>
    <n v="-8.0876128234423653E-2"/>
    <n v="-0.14568821402342144"/>
    <n v="640"/>
  </r>
  <r>
    <n v="10377"/>
    <n v="39"/>
    <n v="14.4"/>
    <n v="20"/>
    <n v="0.15000000596046448"/>
    <x v="13"/>
    <n v="1"/>
    <s v="Beverages"/>
    <n v="244.79999828338623"/>
    <n v="0.38687137629662377"/>
    <n v="-1.2890709948593371"/>
    <n v="793"/>
  </r>
  <r>
    <n v="10378"/>
    <n v="71"/>
    <n v="17.2"/>
    <n v="6"/>
    <n v="0"/>
    <x v="42"/>
    <n v="4"/>
    <s v="Dairy Products"/>
    <n v="103.19999999999999"/>
    <n v="1.1939651096050978"/>
    <n v="-1.7219667192949872"/>
    <n v="1057"/>
  </r>
  <r>
    <n v="10379"/>
    <n v="41"/>
    <n v="7.7"/>
    <n v="8"/>
    <n v="0.10000000149011612"/>
    <x v="5"/>
    <n v="8"/>
    <s v="Seafood"/>
    <n v="55.439999908208847"/>
    <n v="0.96161994395568862"/>
    <n v="-1.8679773131468691"/>
    <n v="981"/>
  </r>
  <r>
    <n v="10379"/>
    <n v="63"/>
    <n v="35.1"/>
    <n v="16"/>
    <n v="0.10000000149011612"/>
    <x v="46"/>
    <n v="2"/>
    <s v="Condiments"/>
    <n v="505.43999916315079"/>
    <n v="-0.67702490851909192"/>
    <n v="-0.49224936092156008"/>
    <n v="445"/>
  </r>
  <r>
    <n v="10379"/>
    <n v="65"/>
    <n v="16.8"/>
    <n v="20"/>
    <n v="0.10000000149011612"/>
    <x v="6"/>
    <n v="2"/>
    <s v="Condiments"/>
    <n v="302.39999949932098"/>
    <n v="0.24012706114962851"/>
    <n v="-1.1129778129656196"/>
    <n v="745"/>
  </r>
  <r>
    <n v="10380"/>
    <n v="30"/>
    <n v="20.7"/>
    <n v="18"/>
    <n v="0.10000000149011612"/>
    <x v="34"/>
    <n v="8"/>
    <s v="Seafood"/>
    <n v="335.33999944478268"/>
    <n v="-0.16647697873683756"/>
    <n v="-1.0122745268627271"/>
    <n v="612"/>
  </r>
  <r>
    <n v="10380"/>
    <n v="53"/>
    <n v="26.2"/>
    <n v="20"/>
    <n v="0.10000000149011612"/>
    <x v="22"/>
    <n v="6"/>
    <s v="Meat/Poultry"/>
    <n v="471.59999921917915"/>
    <n v="0.16981207680835994"/>
    <n v="-0.5957041029289033"/>
    <n v="722"/>
  </r>
  <r>
    <n v="10380"/>
    <n v="60"/>
    <n v="27.2"/>
    <n v="6"/>
    <n v="0.10000000149011612"/>
    <x v="11"/>
    <n v="4"/>
    <s v="Dairy Products"/>
    <n v="146.87999975681305"/>
    <n v="2.7836951903642131"/>
    <n v="-1.5884293932546865"/>
    <n v="1577"/>
  </r>
  <r>
    <n v="10380"/>
    <n v="70"/>
    <n v="12"/>
    <n v="30"/>
    <n v="0"/>
    <x v="30"/>
    <n v="1"/>
    <s v="Beverages"/>
    <n v="360"/>
    <n v="0.4602435338701214"/>
    <n v="-0.93688463325856275"/>
    <n v="817"/>
  </r>
  <r>
    <n v="10381"/>
    <n v="74"/>
    <n v="8"/>
    <n v="14"/>
    <n v="0"/>
    <x v="17"/>
    <n v="7"/>
    <s v="Produce"/>
    <n v="112"/>
    <n v="-1.1294865468889941"/>
    <n v="-1.6950635948513717"/>
    <n v="297"/>
  </r>
  <r>
    <n v="10382"/>
    <n v="5"/>
    <n v="17"/>
    <n v="32"/>
    <n v="0"/>
    <x v="25"/>
    <n v="2"/>
    <s v="Condiments"/>
    <n v="544"/>
    <n v="-1.126429373656765"/>
    <n v="-0.37436475852841422"/>
    <n v="298"/>
  </r>
  <r>
    <n v="10382"/>
    <n v="18"/>
    <n v="50"/>
    <n v="9"/>
    <n v="0"/>
    <x v="59"/>
    <n v="8"/>
    <s v="Seafood"/>
    <n v="450"/>
    <n v="-0.38965062468955952"/>
    <n v="-0.66173904235794656"/>
    <n v="539"/>
  </r>
  <r>
    <n v="10382"/>
    <n v="29"/>
    <n v="99"/>
    <n v="14"/>
    <n v="0"/>
    <x v="39"/>
    <n v="6"/>
    <s v="Meat/Poultry"/>
    <n v="1386"/>
    <n v="0.24318423438185757"/>
    <n v="2.1997751030084611"/>
    <n v="746"/>
  </r>
  <r>
    <n v="10382"/>
    <n v="33"/>
    <n v="2"/>
    <n v="60"/>
    <n v="0"/>
    <x v="10"/>
    <n v="4"/>
    <s v="Dairy Products"/>
    <n v="120"/>
    <n v="0.27069879347191916"/>
    <n v="-1.6706062089935392"/>
    <n v="755"/>
  </r>
  <r>
    <n v="10382"/>
    <n v="74"/>
    <n v="8"/>
    <n v="50"/>
    <n v="0"/>
    <x v="17"/>
    <n v="7"/>
    <s v="Produce"/>
    <n v="400"/>
    <n v="-1.1294865468889941"/>
    <n v="-0.81459770396940001"/>
    <n v="297"/>
  </r>
  <r>
    <n v="10383"/>
    <n v="13"/>
    <n v="4.8"/>
    <n v="20"/>
    <n v="0"/>
    <x v="43"/>
    <n v="8"/>
    <s v="Seafood"/>
    <n v="96"/>
    <n v="0.68647435305507243"/>
    <n v="-1.7439783665670368"/>
    <n v="891"/>
  </r>
  <r>
    <n v="10383"/>
    <n v="50"/>
    <n v="13"/>
    <n v="15"/>
    <n v="0"/>
    <x v="72"/>
    <n v="3"/>
    <s v="Confections"/>
    <n v="195"/>
    <n v="-1.3190312872871963"/>
    <n v="-1.4413182165763589"/>
    <n v="235"/>
  </r>
  <r>
    <n v="10383"/>
    <n v="56"/>
    <n v="30.4"/>
    <n v="20"/>
    <n v="0"/>
    <x v="33"/>
    <n v="5"/>
    <s v="Grains/Cereals"/>
    <n v="608"/>
    <n v="1.8237427954442857"/>
    <n v="-0.17870567166575385"/>
    <n v="1263"/>
  </r>
  <r>
    <n v="10384"/>
    <n v="20"/>
    <n v="64.8"/>
    <n v="28"/>
    <n v="0"/>
    <x v="9"/>
    <n v="3"/>
    <s v="Confections"/>
    <n v="1814.3999999999999"/>
    <n v="-1.080571775173329"/>
    <n v="3.5094681156953937"/>
    <n v="313"/>
  </r>
  <r>
    <n v="10384"/>
    <n v="60"/>
    <n v="27.2"/>
    <n v="15"/>
    <n v="0"/>
    <x v="11"/>
    <n v="4"/>
    <s v="Dairy Products"/>
    <n v="408"/>
    <n v="2.7836951903642131"/>
    <n v="-0.79014031811156749"/>
    <n v="1577"/>
  </r>
  <r>
    <n v="10385"/>
    <n v="7"/>
    <n v="24"/>
    <n v="10"/>
    <n v="0.20000000298023224"/>
    <x v="32"/>
    <n v="7"/>
    <s v="Produce"/>
    <n v="191.99999928474426"/>
    <n v="0.29515617932975174"/>
    <n v="-1.4504897384597069"/>
    <n v="763"/>
  </r>
  <r>
    <n v="10385"/>
    <n v="60"/>
    <n v="27.2"/>
    <n v="20"/>
    <n v="0.20000000298023224"/>
    <x v="11"/>
    <n v="4"/>
    <s v="Dairy Products"/>
    <n v="435.19999837875366"/>
    <n v="2.7836951903642131"/>
    <n v="-0.7069852111513677"/>
    <n v="1577"/>
  </r>
  <r>
    <n v="10385"/>
    <n v="68"/>
    <n v="10"/>
    <n v="8"/>
    <n v="0.20000000298023224"/>
    <x v="56"/>
    <n v="3"/>
    <s v="Confections"/>
    <n v="63.999999761581421"/>
    <n v="0.40521441568999816"/>
    <n v="-1.8418079107272538"/>
    <n v="799"/>
  </r>
  <r>
    <n v="10386"/>
    <n v="24"/>
    <n v="3.6"/>
    <n v="15"/>
    <n v="0"/>
    <x v="15"/>
    <n v="1"/>
    <s v="Beverages"/>
    <n v="54"/>
    <n v="1.4018528893966744"/>
    <n v="-1.8723796423206576"/>
    <n v="1125"/>
  </r>
  <r>
    <n v="10386"/>
    <n v="34"/>
    <n v="11.2"/>
    <n v="10"/>
    <n v="0"/>
    <x v="53"/>
    <n v="1"/>
    <s v="Beverages"/>
    <n v="112"/>
    <n v="-0.49053734135311877"/>
    <n v="-1.6950635948513717"/>
    <n v="506"/>
  </r>
  <r>
    <n v="10387"/>
    <n v="24"/>
    <n v="3.6"/>
    <n v="15"/>
    <n v="0"/>
    <x v="15"/>
    <n v="1"/>
    <s v="Beverages"/>
    <n v="54"/>
    <n v="1.4018528893966744"/>
    <n v="-1.8723796423206576"/>
    <n v="1125"/>
  </r>
  <r>
    <n v="10387"/>
    <n v="28"/>
    <n v="36.4"/>
    <n v="6"/>
    <n v="0"/>
    <x v="44"/>
    <n v="7"/>
    <s v="Produce"/>
    <n v="218.39999999999998"/>
    <n v="-8.0876128234423653E-2"/>
    <n v="-1.369780362942199"/>
    <n v="640"/>
  </r>
  <r>
    <n v="10387"/>
    <n v="59"/>
    <n v="44"/>
    <n v="12"/>
    <n v="0"/>
    <x v="21"/>
    <n v="4"/>
    <s v="Dairy Products"/>
    <n v="528"/>
    <n v="2.5360641585536587"/>
    <n v="-0.42327953024407927"/>
    <n v="1496"/>
  </r>
  <r>
    <n v="10387"/>
    <n v="71"/>
    <n v="17.2"/>
    <n v="15"/>
    <n v="0"/>
    <x v="42"/>
    <n v="4"/>
    <s v="Dairy Products"/>
    <n v="258"/>
    <n v="1.1939651096050978"/>
    <n v="-1.2487163029459276"/>
    <n v="1057"/>
  </r>
  <r>
    <n v="10388"/>
    <n v="45"/>
    <n v="7.6"/>
    <n v="15"/>
    <n v="0.20000000298023224"/>
    <x v="73"/>
    <n v="8"/>
    <s v="Seafood"/>
    <n v="91.199999660253525"/>
    <n v="-0.48442299488866064"/>
    <n v="-1.7586527991204002"/>
    <n v="508"/>
  </r>
  <r>
    <n v="10388"/>
    <n v="52"/>
    <n v="5.6"/>
    <n v="20"/>
    <n v="0.20000000298023224"/>
    <x v="65"/>
    <n v="5"/>
    <s v="Grains/Cereals"/>
    <n v="89.599999666213989"/>
    <n v="-0.50888038074649322"/>
    <n v="-1.7635442762737443"/>
    <n v="500"/>
  </r>
  <r>
    <n v="10388"/>
    <n v="53"/>
    <n v="26.2"/>
    <n v="40"/>
    <n v="0"/>
    <x v="22"/>
    <n v="6"/>
    <s v="Meat/Poultry"/>
    <n v="1048"/>
    <n v="0.16981207680835994"/>
    <n v="1.1664505505150362"/>
    <n v="722"/>
  </r>
  <r>
    <n v="10389"/>
    <n v="10"/>
    <n v="24.8"/>
    <n v="16"/>
    <n v="0"/>
    <x v="41"/>
    <n v="8"/>
    <s v="Seafood"/>
    <n v="396.8"/>
    <n v="0.23095554145294128"/>
    <n v="-0.82438065831253304"/>
    <n v="742"/>
  </r>
  <r>
    <n v="10389"/>
    <n v="55"/>
    <n v="19.2"/>
    <n v="15"/>
    <n v="0"/>
    <x v="16"/>
    <n v="6"/>
    <s v="Meat/Poultry"/>
    <n v="288"/>
    <n v="0.72316043184182122"/>
    <n v="-1.1570011059790557"/>
    <n v="903"/>
  </r>
  <r>
    <n v="10389"/>
    <n v="62"/>
    <n v="39.4"/>
    <n v="20"/>
    <n v="0"/>
    <x v="29"/>
    <n v="3"/>
    <s v="Confections"/>
    <n v="788"/>
    <n v="1.2734516136430536"/>
    <n v="0.37158551013547841"/>
    <n v="1083"/>
  </r>
  <r>
    <n v="10389"/>
    <n v="70"/>
    <n v="12"/>
    <n v="30"/>
    <n v="0"/>
    <x v="30"/>
    <n v="1"/>
    <s v="Beverages"/>
    <n v="360"/>
    <n v="0.4602435338701214"/>
    <n v="-0.93688463325856275"/>
    <n v="817"/>
  </r>
  <r>
    <n v="10390"/>
    <n v="31"/>
    <n v="10"/>
    <n v="60"/>
    <n v="0.10000000149011612"/>
    <x v="12"/>
    <n v="4"/>
    <s v="Dairy Products"/>
    <n v="539.99999910593033"/>
    <n v="2.2334040085629812"/>
    <n v="-0.38659345419065633"/>
    <n v="1397"/>
  </r>
  <r>
    <n v="10390"/>
    <n v="35"/>
    <n v="14.4"/>
    <n v="40"/>
    <n v="0.10000000149011612"/>
    <x v="31"/>
    <n v="1"/>
    <s v="Beverages"/>
    <n v="518.39999914169312"/>
    <n v="0.6620169671972399"/>
    <n v="-0.45262839589747117"/>
    <n v="883"/>
  </r>
  <r>
    <n v="10390"/>
    <n v="46"/>
    <n v="9.6"/>
    <n v="45"/>
    <n v="0"/>
    <x v="54"/>
    <n v="8"/>
    <s v="Seafood"/>
    <n v="432"/>
    <n v="-0.3621360655994979"/>
    <n v="-0.7167681605380698"/>
    <n v="548"/>
  </r>
  <r>
    <n v="10390"/>
    <n v="72"/>
    <n v="27.8"/>
    <n v="24"/>
    <n v="0.10000000149011612"/>
    <x v="2"/>
    <n v="4"/>
    <s v="Dairy Products"/>
    <n v="600.47999900579453"/>
    <n v="0.42661462831560165"/>
    <n v="-0.2016956174115748"/>
    <n v="806"/>
  </r>
  <r>
    <n v="10391"/>
    <n v="13"/>
    <n v="4.8"/>
    <n v="18"/>
    <n v="0"/>
    <x v="43"/>
    <n v="8"/>
    <s v="Seafood"/>
    <n v="86.399999999999991"/>
    <n v="0.68647435305507243"/>
    <n v="-1.773327229596436"/>
    <n v="891"/>
  </r>
  <r>
    <n v="10392"/>
    <n v="69"/>
    <n v="28.8"/>
    <n v="50"/>
    <n v="0"/>
    <x v="60"/>
    <n v="4"/>
    <s v="Dairy Products"/>
    <n v="1440"/>
    <n v="0.14535469095052739"/>
    <n v="2.3648624575488308"/>
    <n v="714"/>
  </r>
  <r>
    <n v="10393"/>
    <n v="2"/>
    <n v="15.2"/>
    <n v="25"/>
    <n v="0.25"/>
    <x v="18"/>
    <n v="1"/>
    <s v="Beverages"/>
    <n v="285"/>
    <n v="1.1939651096050978"/>
    <n v="-1.1661726256757428"/>
    <n v="1057"/>
  </r>
  <r>
    <n v="10393"/>
    <n v="14"/>
    <n v="18.600000000000001"/>
    <n v="42"/>
    <n v="0.25"/>
    <x v="3"/>
    <n v="7"/>
    <s v="Produce"/>
    <n v="585.90000000000009"/>
    <n v="-0.80236901104048375"/>
    <n v="-0.24626920009801598"/>
    <n v="404"/>
  </r>
  <r>
    <n v="10393"/>
    <n v="25"/>
    <n v="11.2"/>
    <n v="7"/>
    <n v="0.25"/>
    <x v="66"/>
    <n v="3"/>
    <s v="Confections"/>
    <n v="58.8"/>
    <n v="-1.0652859090121836"/>
    <n v="-1.8577052108059582"/>
    <n v="318"/>
  </r>
  <r>
    <n v="10393"/>
    <n v="26"/>
    <n v="24.9"/>
    <n v="70"/>
    <n v="0.25"/>
    <x v="68"/>
    <n v="3"/>
    <s v="Confections"/>
    <n v="1307.25"/>
    <n v="0.26458444700746103"/>
    <n v="1.9590227109704221"/>
    <n v="753"/>
  </r>
  <r>
    <n v="10393"/>
    <n v="31"/>
    <n v="10"/>
    <n v="32"/>
    <n v="0"/>
    <x v="12"/>
    <n v="4"/>
    <s v="Dairy Products"/>
    <n v="320"/>
    <n v="2.2334040085629812"/>
    <n v="-1.0591715625477254"/>
    <n v="1397"/>
  </r>
  <r>
    <n v="10394"/>
    <n v="13"/>
    <n v="4.8"/>
    <n v="10"/>
    <n v="0"/>
    <x v="43"/>
    <n v="8"/>
    <s v="Seafood"/>
    <n v="48"/>
    <n v="0.68647435305507243"/>
    <n v="-1.8907226817140319"/>
    <n v="891"/>
  </r>
  <r>
    <n v="10394"/>
    <n v="62"/>
    <n v="39.4"/>
    <n v="10"/>
    <n v="0"/>
    <x v="29"/>
    <n v="3"/>
    <s v="Confections"/>
    <n v="394"/>
    <n v="1.2734516136430536"/>
    <n v="-0.83294074336277446"/>
    <n v="1083"/>
  </r>
  <r>
    <n v="10395"/>
    <n v="46"/>
    <n v="9.6"/>
    <n v="28"/>
    <n v="0.10000000149011612"/>
    <x v="54"/>
    <n v="8"/>
    <s v="Seafood"/>
    <n v="241.91999959945679"/>
    <n v="-0.3621360655994979"/>
    <n v="-1.297875649744701"/>
    <n v="548"/>
  </r>
  <r>
    <n v="10395"/>
    <n v="53"/>
    <n v="26.2"/>
    <n v="70"/>
    <n v="0.10000000149011612"/>
    <x v="22"/>
    <n v="6"/>
    <s v="Meat/Poultry"/>
    <n v="1650.599997267127"/>
    <n v="0.16981207680835994"/>
    <n v="3.0087031319014064"/>
    <n v="722"/>
  </r>
  <r>
    <n v="10395"/>
    <n v="69"/>
    <n v="28.8"/>
    <n v="8"/>
    <n v="0"/>
    <x v="60"/>
    <n v="4"/>
    <s v="Dairy Products"/>
    <n v="230.4"/>
    <n v="0.14535469095052739"/>
    <n v="-1.3330942841554501"/>
    <n v="714"/>
  </r>
  <r>
    <n v="10396"/>
    <n v="23"/>
    <n v="7.2"/>
    <n v="40"/>
    <n v="0"/>
    <x v="70"/>
    <n v="5"/>
    <s v="Grains/Cereals"/>
    <n v="288"/>
    <n v="-0.26430652216816775"/>
    <n v="-1.1570011059790557"/>
    <n v="580"/>
  </r>
  <r>
    <n v="10396"/>
    <n v="71"/>
    <n v="17.2"/>
    <n v="60"/>
    <n v="0"/>
    <x v="42"/>
    <n v="4"/>
    <s v="Dairy Products"/>
    <n v="1032"/>
    <n v="1.1939651096050978"/>
    <n v="1.1175357787993712"/>
    <n v="1057"/>
  </r>
  <r>
    <n v="10396"/>
    <n v="72"/>
    <n v="27.8"/>
    <n v="21"/>
    <n v="0"/>
    <x v="2"/>
    <n v="4"/>
    <s v="Dairy Products"/>
    <n v="583.80000000000007"/>
    <n v="0.42661462831560165"/>
    <n v="-0.25268926388569707"/>
    <n v="806"/>
  </r>
  <r>
    <n v="10397"/>
    <n v="21"/>
    <n v="8"/>
    <n v="10"/>
    <n v="0.15000000596046448"/>
    <x v="27"/>
    <n v="3"/>
    <s v="Confections"/>
    <n v="67.999999523162842"/>
    <n v="1.0686210070837059"/>
    <n v="-1.8295792185272244"/>
    <n v="1016"/>
  </r>
  <r>
    <n v="10397"/>
    <n v="51"/>
    <n v="42.4"/>
    <n v="18"/>
    <n v="0.15000000596046448"/>
    <x v="4"/>
    <n v="7"/>
    <s v="Produce"/>
    <n v="648.71999545097344"/>
    <n v="0.67118848689392707"/>
    <n v="-5.4217591556548407E-2"/>
    <n v="886"/>
  </r>
  <r>
    <n v="10398"/>
    <n v="35"/>
    <n v="14.4"/>
    <n v="30"/>
    <n v="0"/>
    <x v="31"/>
    <n v="1"/>
    <s v="Beverages"/>
    <n v="432"/>
    <n v="0.6620169671972399"/>
    <n v="-0.7167681605380698"/>
    <n v="883"/>
  </r>
  <r>
    <n v="10398"/>
    <n v="55"/>
    <n v="19.2"/>
    <n v="120"/>
    <n v="0.10000000149011612"/>
    <x v="16"/>
    <n v="6"/>
    <s v="Meat/Poultry"/>
    <n v="2073.5999965667725"/>
    <n v="0.72316043184182122"/>
    <n v="4.3018874069931972"/>
    <n v="903"/>
  </r>
  <r>
    <n v="10399"/>
    <n v="68"/>
    <n v="10"/>
    <n v="60"/>
    <n v="0"/>
    <x v="56"/>
    <n v="3"/>
    <s v="Confections"/>
    <n v="600"/>
    <n v="0.40521441568999816"/>
    <n v="-0.20316305752358638"/>
    <n v="799"/>
  </r>
  <r>
    <n v="10399"/>
    <n v="71"/>
    <n v="17.2"/>
    <n v="30"/>
    <n v="0"/>
    <x v="42"/>
    <n v="4"/>
    <s v="Dairy Products"/>
    <n v="516"/>
    <n v="1.1939651096050978"/>
    <n v="-0.45996560903082812"/>
    <n v="1057"/>
  </r>
  <r>
    <n v="10399"/>
    <n v="76"/>
    <n v="14.4"/>
    <n v="35"/>
    <n v="0"/>
    <x v="38"/>
    <n v="1"/>
    <s v="Beverages"/>
    <n v="504"/>
    <n v="0.96161994395568862"/>
    <n v="-0.4966516878175769"/>
    <n v="981"/>
  </r>
  <r>
    <n v="10399"/>
    <n v="77"/>
    <n v="10.4"/>
    <n v="14"/>
    <n v="0"/>
    <x v="23"/>
    <n v="2"/>
    <s v="Condiments"/>
    <n v="145.6"/>
    <n v="0.38075702983216564"/>
    <n v="-1.5923425742484749"/>
    <n v="791"/>
  </r>
  <r>
    <n v="10400"/>
    <n v="29"/>
    <n v="99"/>
    <n v="21"/>
    <n v="0"/>
    <x v="39"/>
    <n v="6"/>
    <s v="Meat/Poultry"/>
    <n v="2079"/>
    <n v="0.24318423438185757"/>
    <n v="4.3183961529432056"/>
    <n v="746"/>
  </r>
  <r>
    <n v="10400"/>
    <n v="35"/>
    <n v="14.4"/>
    <n v="35"/>
    <n v="0"/>
    <x v="31"/>
    <n v="1"/>
    <s v="Beverages"/>
    <n v="504"/>
    <n v="0.6620169671972399"/>
    <n v="-0.4966516878175769"/>
    <n v="883"/>
  </r>
  <r>
    <n v="10400"/>
    <n v="49"/>
    <n v="16"/>
    <n v="30"/>
    <n v="0"/>
    <x v="14"/>
    <n v="3"/>
    <s v="Confections"/>
    <n v="480"/>
    <n v="-0.44773691610191185"/>
    <n v="-0.57002384539107454"/>
    <n v="520"/>
  </r>
  <r>
    <n v="10401"/>
    <n v="30"/>
    <n v="20.7"/>
    <n v="18"/>
    <n v="0"/>
    <x v="34"/>
    <n v="8"/>
    <s v="Seafood"/>
    <n v="372.59999999999997"/>
    <n v="-0.16647697873683756"/>
    <n v="-0.89836425053247659"/>
    <n v="612"/>
  </r>
  <r>
    <n v="10401"/>
    <n v="56"/>
    <n v="30.4"/>
    <n v="70"/>
    <n v="0"/>
    <x v="33"/>
    <n v="5"/>
    <s v="Grains/Cereals"/>
    <n v="2128"/>
    <n v="1.8237427954442857"/>
    <n v="4.4681976413224298"/>
    <n v="1263"/>
  </r>
  <r>
    <n v="10401"/>
    <n v="65"/>
    <n v="16.8"/>
    <n v="20"/>
    <n v="0"/>
    <x v="6"/>
    <n v="2"/>
    <s v="Condiments"/>
    <n v="336"/>
    <n v="0.24012706114962851"/>
    <n v="-1.0102567908320603"/>
    <n v="745"/>
  </r>
  <r>
    <n v="10401"/>
    <n v="71"/>
    <n v="17.2"/>
    <n v="60"/>
    <n v="0"/>
    <x v="42"/>
    <n v="4"/>
    <s v="Dairy Products"/>
    <n v="1032"/>
    <n v="1.1939651096050978"/>
    <n v="1.1175357787993712"/>
    <n v="1057"/>
  </r>
  <r>
    <n v="10402"/>
    <n v="23"/>
    <n v="7.2"/>
    <n v="60"/>
    <n v="0"/>
    <x v="70"/>
    <n v="5"/>
    <s v="Grains/Cereals"/>
    <n v="432"/>
    <n v="-0.26430652216816775"/>
    <n v="-0.7167681605380698"/>
    <n v="580"/>
  </r>
  <r>
    <n v="10402"/>
    <n v="63"/>
    <n v="35.1"/>
    <n v="65"/>
    <n v="0"/>
    <x v="46"/>
    <n v="2"/>
    <s v="Condiments"/>
    <n v="2281.5"/>
    <n v="-0.67702490851909192"/>
    <n v="4.9374737324695914"/>
    <n v="445"/>
  </r>
  <r>
    <n v="10403"/>
    <n v="16"/>
    <n v="13.9"/>
    <n v="21"/>
    <n v="0.15000000596046448"/>
    <x v="19"/>
    <n v="3"/>
    <s v="Confections"/>
    <n v="248.11499826014045"/>
    <n v="1.5027396060602336"/>
    <n v="-1.278936465665564"/>
    <n v="1158"/>
  </r>
  <r>
    <n v="10403"/>
    <n v="48"/>
    <n v="10.199999999999999"/>
    <n v="70"/>
    <n v="0.15000000596046448"/>
    <x v="74"/>
    <n v="3"/>
    <s v="Confections"/>
    <n v="606.89999574422836"/>
    <n v="-1.6155770908134159"/>
    <n v="-0.18206857523183695"/>
    <n v="138"/>
  </r>
  <r>
    <n v="10404"/>
    <n v="26"/>
    <n v="24.9"/>
    <n v="30"/>
    <n v="5.000000074505806E-2"/>
    <x v="68"/>
    <n v="3"/>
    <s v="Confections"/>
    <n v="709.64999944344163"/>
    <n v="0.26458444700746103"/>
    <n v="0.13205598568883559"/>
    <n v="753"/>
  </r>
  <r>
    <n v="10404"/>
    <n v="42"/>
    <n v="11.2"/>
    <n v="40"/>
    <n v="5.000000074505806E-2"/>
    <x v="1"/>
    <n v="5"/>
    <s v="Grains/Cereals"/>
    <n v="425.59999966621399"/>
    <n v="9.338274600263323E-2"/>
    <n v="-0.73633407024477748"/>
    <n v="697"/>
  </r>
  <r>
    <n v="10404"/>
    <n v="49"/>
    <n v="16"/>
    <n v="30"/>
    <n v="5.000000074505806E-2"/>
    <x v="14"/>
    <n v="3"/>
    <s v="Confections"/>
    <n v="455.99999964237213"/>
    <n v="-0.44773691610191185"/>
    <n v="-0.64339600405790254"/>
    <n v="520"/>
  </r>
  <r>
    <n v="10405"/>
    <n v="3"/>
    <n v="8"/>
    <n v="50"/>
    <n v="0"/>
    <x v="57"/>
    <n v="2"/>
    <s v="Condiments"/>
    <n v="400"/>
    <n v="-1.0347141766898929"/>
    <n v="-0.81459770396940001"/>
    <n v="328"/>
  </r>
  <r>
    <n v="10406"/>
    <n v="1"/>
    <n v="14.4"/>
    <n v="10"/>
    <n v="0"/>
    <x v="52"/>
    <n v="1"/>
    <s v="Beverages"/>
    <n v="144"/>
    <n v="0.49387243942464115"/>
    <n v="-1.5972340514200414"/>
    <n v="828"/>
  </r>
  <r>
    <n v="10406"/>
    <n v="21"/>
    <n v="8"/>
    <n v="30"/>
    <n v="0.10000000149011612"/>
    <x v="27"/>
    <n v="3"/>
    <s v="Confections"/>
    <n v="215.99999964237213"/>
    <n v="1.0686210070837059"/>
    <n v="-1.377117579792879"/>
    <n v="1016"/>
  </r>
  <r>
    <n v="10406"/>
    <n v="28"/>
    <n v="36.4"/>
    <n v="42"/>
    <n v="0.10000000149011612"/>
    <x v="44"/>
    <n v="7"/>
    <s v="Produce"/>
    <n v="1375.9199977219105"/>
    <n v="-8.0876128234423653E-2"/>
    <n v="2.168958789863078"/>
    <n v="640"/>
  </r>
  <r>
    <n v="10406"/>
    <n v="36"/>
    <n v="15.2"/>
    <n v="5"/>
    <n v="0.10000000149011612"/>
    <x v="20"/>
    <n v="8"/>
    <s v="Seafood"/>
    <n v="68.399999886751175"/>
    <n v="0.42355745508337261"/>
    <n v="-1.8283563481227803"/>
    <n v="805"/>
  </r>
  <r>
    <n v="10406"/>
    <n v="40"/>
    <n v="14.7"/>
    <n v="2"/>
    <n v="0.10000000149011612"/>
    <x v="37"/>
    <n v="8"/>
    <s v="Seafood"/>
    <n v="26.459999956190586"/>
    <n v="1.3345950782876348"/>
    <n v="-1.956574193270179"/>
    <n v="1103"/>
  </r>
  <r>
    <n v="10407"/>
    <n v="11"/>
    <n v="16.8"/>
    <n v="30"/>
    <n v="0"/>
    <x v="0"/>
    <n v="4"/>
    <s v="Dairy Products"/>
    <n v="504"/>
    <n v="0.12089730509269485"/>
    <n v="-0.4966516878175769"/>
    <n v="706"/>
  </r>
  <r>
    <n v="10407"/>
    <n v="69"/>
    <n v="28.8"/>
    <n v="15"/>
    <n v="0"/>
    <x v="60"/>
    <n v="4"/>
    <s v="Dairy Products"/>
    <n v="432"/>
    <n v="0.14535469095052739"/>
    <n v="-0.7167681605380698"/>
    <n v="714"/>
  </r>
  <r>
    <n v="10407"/>
    <n v="71"/>
    <n v="17.2"/>
    <n v="15"/>
    <n v="0"/>
    <x v="42"/>
    <n v="4"/>
    <s v="Dairy Products"/>
    <n v="258"/>
    <n v="1.1939651096050978"/>
    <n v="-1.2487163029459276"/>
    <n v="1057"/>
  </r>
  <r>
    <n v="10408"/>
    <n v="37"/>
    <n v="20.8"/>
    <n v="10"/>
    <n v="0"/>
    <x v="28"/>
    <n v="8"/>
    <s v="Seafood"/>
    <n v="208"/>
    <n v="-1.6553203428323937"/>
    <n v="-1.4015749645573812"/>
    <n v="125"/>
  </r>
  <r>
    <n v="10408"/>
    <n v="54"/>
    <n v="5.9"/>
    <n v="6"/>
    <n v="0"/>
    <x v="55"/>
    <n v="6"/>
    <s v="Meat/Poultry"/>
    <n v="35.400000000000006"/>
    <n v="0.27069879347191916"/>
    <n v="-1.9292430644401184"/>
    <n v="755"/>
  </r>
  <r>
    <n v="10408"/>
    <n v="62"/>
    <n v="39.4"/>
    <n v="35"/>
    <n v="0"/>
    <x v="29"/>
    <n v="3"/>
    <s v="Confections"/>
    <n v="1379"/>
    <n v="1.2734516136430536"/>
    <n v="2.1783748903828579"/>
    <n v="1083"/>
  </r>
  <r>
    <n v="10409"/>
    <n v="14"/>
    <n v="18.600000000000001"/>
    <n v="12"/>
    <n v="0"/>
    <x v="3"/>
    <n v="7"/>
    <s v="Produce"/>
    <n v="223.20000000000002"/>
    <n v="-0.80236901104048375"/>
    <n v="-1.3551059314274991"/>
    <n v="404"/>
  </r>
  <r>
    <n v="10409"/>
    <n v="21"/>
    <n v="8"/>
    <n v="12"/>
    <n v="0"/>
    <x v="27"/>
    <n v="3"/>
    <s v="Confections"/>
    <n v="96"/>
    <n v="1.0686210070837059"/>
    <n v="-1.7439783665670368"/>
    <n v="1016"/>
  </r>
  <r>
    <n v="10410"/>
    <n v="33"/>
    <n v="2"/>
    <n v="49"/>
    <n v="0"/>
    <x v="10"/>
    <n v="4"/>
    <s v="Dairy Products"/>
    <n v="98"/>
    <n v="0.27069879347191916"/>
    <n v="-1.7378640201025786"/>
    <n v="755"/>
  </r>
  <r>
    <n v="10410"/>
    <n v="59"/>
    <n v="44"/>
    <n v="16"/>
    <n v="0"/>
    <x v="21"/>
    <n v="4"/>
    <s v="Dairy Products"/>
    <n v="704"/>
    <n v="2.5360641585536587"/>
    <n v="0.1147829586282367"/>
    <n v="1496"/>
  </r>
  <r>
    <n v="10411"/>
    <n v="41"/>
    <n v="7.7"/>
    <n v="25"/>
    <n v="0.20000000298023224"/>
    <x v="5"/>
    <n v="8"/>
    <s v="Seafood"/>
    <n v="153.99999942630529"/>
    <n v="0.96161994395568862"/>
    <n v="-1.5666623208516348"/>
    <n v="981"/>
  </r>
  <r>
    <n v="10411"/>
    <n v="44"/>
    <n v="15.5"/>
    <n v="40"/>
    <n v="0.20000000298023224"/>
    <x v="45"/>
    <n v="2"/>
    <s v="Condiments"/>
    <n v="495.99999815225601"/>
    <n v="-0.20010588429135731"/>
    <n v="-0.52110907932428296"/>
    <n v="601"/>
  </r>
  <r>
    <n v="10411"/>
    <n v="59"/>
    <n v="44"/>
    <n v="9"/>
    <n v="0.20000000298023224"/>
    <x v="21"/>
    <n v="4"/>
    <s v="Dairy Products"/>
    <n v="316.79999881982803"/>
    <n v="2.5360641585536587"/>
    <n v="-1.0689545204988486"/>
    <n v="1496"/>
  </r>
  <r>
    <n v="10412"/>
    <n v="14"/>
    <n v="18.600000000000001"/>
    <n v="20"/>
    <n v="0.10000000149011612"/>
    <x v="3"/>
    <n v="7"/>
    <s v="Produce"/>
    <n v="334.7999994456768"/>
    <n v="-0.80236901104048375"/>
    <n v="-1.0139254004053972"/>
    <n v="404"/>
  </r>
  <r>
    <n v="10413"/>
    <n v="1"/>
    <n v="14.4"/>
    <n v="24"/>
    <n v="0"/>
    <x v="52"/>
    <n v="1"/>
    <s v="Beverages"/>
    <n v="345.6"/>
    <n v="0.49387243942464115"/>
    <n v="-0.98090792780266123"/>
    <n v="828"/>
  </r>
  <r>
    <n v="10413"/>
    <n v="62"/>
    <n v="39.4"/>
    <n v="40"/>
    <n v="0"/>
    <x v="29"/>
    <n v="3"/>
    <s v="Confections"/>
    <n v="1576"/>
    <n v="1.2734516136430536"/>
    <n v="2.780638017131984"/>
    <n v="1083"/>
  </r>
  <r>
    <n v="10413"/>
    <n v="76"/>
    <n v="14.4"/>
    <n v="14"/>
    <n v="0"/>
    <x v="38"/>
    <n v="1"/>
    <s v="Beverages"/>
    <n v="201.6"/>
    <n v="0.96161994395568862"/>
    <n v="-1.421140873243647"/>
    <n v="981"/>
  </r>
  <r>
    <n v="10414"/>
    <n v="19"/>
    <n v="7.3"/>
    <n v="18"/>
    <n v="5.000000074505806E-2"/>
    <x v="49"/>
    <n v="3"/>
    <s v="Confections"/>
    <n v="124.82999990209937"/>
    <n v="0.17286925004058901"/>
    <n v="-1.6558400625811718"/>
    <n v="723"/>
  </r>
  <r>
    <n v="10414"/>
    <n v="33"/>
    <n v="2"/>
    <n v="50"/>
    <n v="0"/>
    <x v="10"/>
    <n v="4"/>
    <s v="Dairy Products"/>
    <n v="100"/>
    <n v="0.27069879347191916"/>
    <n v="-1.7317496736381204"/>
    <n v="755"/>
  </r>
  <r>
    <n v="10415"/>
    <n v="17"/>
    <n v="31.2"/>
    <n v="2"/>
    <n v="0"/>
    <x v="35"/>
    <n v="6"/>
    <s v="Meat/Poultry"/>
    <n v="62.4"/>
    <n v="0.95244842425900134"/>
    <n v="-1.8466993871699335"/>
    <n v="978"/>
  </r>
  <r>
    <n v="10415"/>
    <n v="33"/>
    <n v="2"/>
    <n v="20"/>
    <n v="0"/>
    <x v="10"/>
    <n v="4"/>
    <s v="Dairy Products"/>
    <n v="40"/>
    <n v="0.27069879347191916"/>
    <n v="-1.9151800675718647"/>
    <n v="755"/>
  </r>
  <r>
    <n v="10416"/>
    <n v="19"/>
    <n v="7.3"/>
    <n v="20"/>
    <n v="0"/>
    <x v="49"/>
    <n v="3"/>
    <s v="Confections"/>
    <n v="146"/>
    <n v="0.17286925004058901"/>
    <n v="-1.5911197049555834"/>
    <n v="723"/>
  </r>
  <r>
    <n v="10416"/>
    <n v="53"/>
    <n v="26.2"/>
    <n v="10"/>
    <n v="0"/>
    <x v="22"/>
    <n v="6"/>
    <s v="Meat/Poultry"/>
    <n v="262"/>
    <n v="0.16981207680835994"/>
    <n v="-1.2364876100170115"/>
    <n v="722"/>
  </r>
  <r>
    <n v="10416"/>
    <n v="57"/>
    <n v="15.6"/>
    <n v="20"/>
    <n v="0"/>
    <x v="8"/>
    <n v="5"/>
    <s v="Grains/Cereals"/>
    <n v="312"/>
    <n v="-0.71065381407361172"/>
    <n v="-1.0836289484055581"/>
    <n v="434"/>
  </r>
  <r>
    <n v="10417"/>
    <n v="38"/>
    <n v="210.8"/>
    <n v="50"/>
    <n v="0"/>
    <x v="67"/>
    <n v="1"/>
    <s v="Beverages"/>
    <n v="10540"/>
    <n v="-0.13284807318231781"/>
    <n v="30.185138870833349"/>
    <n v="623"/>
  </r>
  <r>
    <n v="10417"/>
    <n v="46"/>
    <n v="9.6"/>
    <n v="2"/>
    <n v="0.25"/>
    <x v="54"/>
    <n v="8"/>
    <s v="Seafood"/>
    <n v="14.399999999999999"/>
    <n v="-0.3621360655994979"/>
    <n v="-1.9934437023169287"/>
    <n v="548"/>
  </r>
  <r>
    <n v="10417"/>
    <n v="68"/>
    <n v="10"/>
    <n v="36"/>
    <n v="0.25"/>
    <x v="56"/>
    <n v="3"/>
    <s v="Confections"/>
    <n v="270"/>
    <n v="0.40521441568999816"/>
    <n v="-1.2120302241591789"/>
    <n v="799"/>
  </r>
  <r>
    <n v="10417"/>
    <n v="77"/>
    <n v="10.4"/>
    <n v="35"/>
    <n v="0"/>
    <x v="23"/>
    <n v="2"/>
    <s v="Condiments"/>
    <n v="364"/>
    <n v="0.38075702983216564"/>
    <n v="-0.92465594032964649"/>
    <n v="791"/>
  </r>
  <r>
    <n v="10418"/>
    <n v="2"/>
    <n v="15.2"/>
    <n v="60"/>
    <n v="0"/>
    <x v="18"/>
    <n v="1"/>
    <s v="Beverages"/>
    <n v="912"/>
    <n v="1.1939651096050978"/>
    <n v="0.75067499093188284"/>
    <n v="1057"/>
  </r>
  <r>
    <n v="10418"/>
    <n v="47"/>
    <n v="7.6"/>
    <n v="55"/>
    <n v="0"/>
    <x v="69"/>
    <n v="3"/>
    <s v="Confections"/>
    <n v="418"/>
    <n v="-0.55473797922992918"/>
    <n v="-0.75956858578927677"/>
    <n v="485"/>
  </r>
  <r>
    <n v="10418"/>
    <n v="61"/>
    <n v="22.8"/>
    <n v="16"/>
    <n v="0"/>
    <x v="75"/>
    <n v="2"/>
    <s v="Condiments"/>
    <n v="364.8"/>
    <n v="-0.19399153782689918"/>
    <n v="-0.92221020174386314"/>
    <n v="603"/>
  </r>
  <r>
    <n v="10418"/>
    <n v="74"/>
    <n v="8"/>
    <n v="15"/>
    <n v="0"/>
    <x v="17"/>
    <n v="7"/>
    <s v="Produce"/>
    <n v="120"/>
    <n v="-1.1294865468889941"/>
    <n v="-1.6706062089935392"/>
    <n v="297"/>
  </r>
  <r>
    <n v="10419"/>
    <n v="60"/>
    <n v="27.2"/>
    <n v="60"/>
    <n v="5.000000074505806E-2"/>
    <x v="11"/>
    <n v="4"/>
    <s v="Dairy Products"/>
    <n v="1550.3999987840652"/>
    <n v="2.7836951903642131"/>
    <n v="2.7023743786695968"/>
    <n v="1577"/>
  </r>
  <r>
    <n v="10419"/>
    <n v="69"/>
    <n v="28.8"/>
    <n v="20"/>
    <n v="5.000000074505806E-2"/>
    <x v="60"/>
    <n v="4"/>
    <s v="Dairy Products"/>
    <n v="547.19999957084656"/>
    <n v="0.14535469095052739"/>
    <n v="-0.36458180549727759"/>
    <n v="714"/>
  </r>
  <r>
    <n v="10420"/>
    <n v="9"/>
    <n v="77.599999999999994"/>
    <n v="20"/>
    <n v="0.10000000149011612"/>
    <x v="76"/>
    <n v="6"/>
    <s v="Meat/Poultry"/>
    <n v="1396.7999976873398"/>
    <n v="-1.7470355397992658"/>
    <n v="2.2327925668463324"/>
    <n v="95"/>
  </r>
  <r>
    <n v="10420"/>
    <n v="13"/>
    <n v="4.8"/>
    <n v="2"/>
    <n v="0.10000000149011612"/>
    <x v="43"/>
    <n v="8"/>
    <s v="Seafood"/>
    <n v="8.6399999856948853"/>
    <n v="0.68647435305507243"/>
    <n v="-2.0110530201783012"/>
    <n v="891"/>
  </r>
  <r>
    <n v="10420"/>
    <n v="70"/>
    <n v="12"/>
    <n v="8"/>
    <n v="0.10000000149011612"/>
    <x v="30"/>
    <n v="1"/>
    <s v="Beverages"/>
    <n v="86.399999856948853"/>
    <n v="0.4602435338701214"/>
    <n v="-1.7733272300337679"/>
    <n v="817"/>
  </r>
  <r>
    <n v="10420"/>
    <n v="73"/>
    <n v="12"/>
    <n v="20"/>
    <n v="0.10000000149011612"/>
    <x v="47"/>
    <n v="8"/>
    <s v="Seafood"/>
    <n v="215.99999964237213"/>
    <n v="-1.1417152398179102"/>
    <n v="-1.377117579792879"/>
    <n v="293"/>
  </r>
  <r>
    <n v="10421"/>
    <n v="19"/>
    <n v="7.3"/>
    <n v="4"/>
    <n v="0.15000000596046448"/>
    <x v="49"/>
    <n v="3"/>
    <s v="Confections"/>
    <n v="24.819999825954437"/>
    <n v="0.17286925004058901"/>
    <n v="-1.961587957769189"/>
    <n v="723"/>
  </r>
  <r>
    <n v="10421"/>
    <n v="26"/>
    <n v="24.9"/>
    <n v="30"/>
    <n v="0"/>
    <x v="68"/>
    <n v="3"/>
    <s v="Confections"/>
    <n v="747"/>
    <n v="0.26458444700746103"/>
    <n v="0.24624140761408664"/>
    <n v="753"/>
  </r>
  <r>
    <n v="10421"/>
    <n v="53"/>
    <n v="26.2"/>
    <n v="15"/>
    <n v="0.15000000596046448"/>
    <x v="22"/>
    <n v="6"/>
    <s v="Meat/Poultry"/>
    <n v="334.04999765753746"/>
    <n v="0.16981207680835994"/>
    <n v="-1.0162182857962208"/>
    <n v="722"/>
  </r>
  <r>
    <n v="10421"/>
    <n v="77"/>
    <n v="10.4"/>
    <n v="10"/>
    <n v="0.15000000596046448"/>
    <x v="23"/>
    <n v="2"/>
    <s v="Condiments"/>
    <n v="88.399999380111694"/>
    <n v="0.38075702983216564"/>
    <n v="-1.7672128850270836"/>
    <n v="791"/>
  </r>
  <r>
    <n v="10422"/>
    <n v="26"/>
    <n v="24.9"/>
    <n v="2"/>
    <n v="0"/>
    <x v="68"/>
    <n v="3"/>
    <s v="Confections"/>
    <n v="49.8"/>
    <n v="0.26458444700746103"/>
    <n v="-1.8852197698960198"/>
    <n v="753"/>
  </r>
  <r>
    <n v="10423"/>
    <n v="31"/>
    <n v="10"/>
    <n v="14"/>
    <n v="0"/>
    <x v="12"/>
    <n v="4"/>
    <s v="Dairy Products"/>
    <n v="140"/>
    <n v="2.2334040085629812"/>
    <n v="-1.6094627443489578"/>
    <n v="1397"/>
  </r>
  <r>
    <n v="10423"/>
    <n v="59"/>
    <n v="44"/>
    <n v="20"/>
    <n v="0"/>
    <x v="21"/>
    <n v="4"/>
    <s v="Dairy Products"/>
    <n v="880"/>
    <n v="2.5360641585536587"/>
    <n v="0.65284544750055273"/>
    <n v="1496"/>
  </r>
  <r>
    <n v="10424"/>
    <n v="35"/>
    <n v="14.4"/>
    <n v="60"/>
    <n v="0.20000000298023224"/>
    <x v="31"/>
    <n v="1"/>
    <s v="Beverages"/>
    <n v="691.19999742507935"/>
    <n v="0.6620169671972399"/>
    <n v="7.565113338372613E-2"/>
    <n v="883"/>
  </r>
  <r>
    <n v="10424"/>
    <n v="38"/>
    <n v="210.8"/>
    <n v="49"/>
    <n v="0.20000000298023224"/>
    <x v="67"/>
    <n v="1"/>
    <s v="Beverages"/>
    <n v="8263.3599692165863"/>
    <n v="-0.13284807318231781"/>
    <n v="23.225055909301137"/>
    <n v="623"/>
  </r>
  <r>
    <n v="10424"/>
    <n v="68"/>
    <n v="10"/>
    <n v="30"/>
    <n v="0.20000000298023224"/>
    <x v="56"/>
    <n v="3"/>
    <s v="Confections"/>
    <n v="239.99999910593033"/>
    <n v="0.40521441568999816"/>
    <n v="-1.3037454238593769"/>
    <n v="799"/>
  </r>
  <r>
    <n v="10425"/>
    <n v="55"/>
    <n v="19.2"/>
    <n v="10"/>
    <n v="0.25"/>
    <x v="16"/>
    <n v="6"/>
    <s v="Meat/Poultry"/>
    <n v="144"/>
    <n v="0.72316043184182122"/>
    <n v="-1.5972340514200414"/>
    <n v="903"/>
  </r>
  <r>
    <n v="10425"/>
    <n v="76"/>
    <n v="14.4"/>
    <n v="20"/>
    <n v="0.25"/>
    <x v="38"/>
    <n v="1"/>
    <s v="Beverages"/>
    <n v="216"/>
    <n v="0.96161994395568862"/>
    <n v="-1.3771175786995487"/>
    <n v="981"/>
  </r>
  <r>
    <n v="10426"/>
    <n v="56"/>
    <n v="30.4"/>
    <n v="5"/>
    <n v="0"/>
    <x v="33"/>
    <n v="5"/>
    <s v="Grains/Cereals"/>
    <n v="152"/>
    <n v="1.8237427954442857"/>
    <n v="-1.5727766655622089"/>
    <n v="1263"/>
  </r>
  <r>
    <n v="10426"/>
    <n v="64"/>
    <n v="26.6"/>
    <n v="7"/>
    <n v="0"/>
    <x v="58"/>
    <n v="5"/>
    <s v="Grains/Cereals"/>
    <n v="186.20000000000002"/>
    <n v="0.22484119498848315"/>
    <n v="-1.4682213410199747"/>
    <n v="740"/>
  </r>
  <r>
    <n v="10427"/>
    <n v="14"/>
    <n v="18.600000000000001"/>
    <n v="35"/>
    <n v="0"/>
    <x v="3"/>
    <n v="7"/>
    <s v="Produce"/>
    <n v="651"/>
    <n v="-0.80236901104048375"/>
    <n v="-4.7247222679903909E-2"/>
    <n v="404"/>
  </r>
  <r>
    <n v="10428"/>
    <n v="46"/>
    <n v="9.6"/>
    <n v="20"/>
    <n v="0"/>
    <x v="54"/>
    <n v="8"/>
    <s v="Seafood"/>
    <n v="192"/>
    <n v="-0.3621360655994979"/>
    <n v="-1.4504897362730462"/>
    <n v="548"/>
  </r>
  <r>
    <n v="10429"/>
    <n v="50"/>
    <n v="13"/>
    <n v="40"/>
    <n v="0"/>
    <x v="72"/>
    <n v="3"/>
    <s v="Confections"/>
    <n v="520"/>
    <n v="-1.3190312872871963"/>
    <n v="-0.44773691610191185"/>
    <n v="235"/>
  </r>
  <r>
    <n v="10429"/>
    <n v="63"/>
    <n v="35.1"/>
    <n v="35"/>
    <n v="0.25"/>
    <x v="46"/>
    <n v="2"/>
    <s v="Condiments"/>
    <n v="921.375"/>
    <n v="-0.67702490851909192"/>
    <n v="0.77933598998403042"/>
    <n v="445"/>
  </r>
  <r>
    <n v="10430"/>
    <n v="17"/>
    <n v="31.2"/>
    <n v="45"/>
    <n v="0.20000000298023224"/>
    <x v="35"/>
    <n v="6"/>
    <s v="Meat/Poultry"/>
    <n v="1123.1999958157539"/>
    <n v="0.95244842425900134"/>
    <n v="1.396349964786697"/>
    <n v="978"/>
  </r>
  <r>
    <n v="10430"/>
    <n v="21"/>
    <n v="8"/>
    <n v="50"/>
    <n v="0"/>
    <x v="27"/>
    <n v="3"/>
    <s v="Confections"/>
    <n v="400"/>
    <n v="1.0686210070837059"/>
    <n v="-0.81459770396940001"/>
    <n v="1016"/>
  </r>
  <r>
    <n v="10430"/>
    <n v="56"/>
    <n v="30.4"/>
    <n v="30"/>
    <n v="0"/>
    <x v="33"/>
    <n v="5"/>
    <s v="Grains/Cereals"/>
    <n v="912"/>
    <n v="1.8237427954442857"/>
    <n v="0.75067499093188284"/>
    <n v="1263"/>
  </r>
  <r>
    <n v="10430"/>
    <n v="59"/>
    <n v="44"/>
    <n v="70"/>
    <n v="0.20000000298023224"/>
    <x v="21"/>
    <n v="4"/>
    <s v="Dairy Products"/>
    <n v="2463.9999908208847"/>
    <n v="2.5360641585536587"/>
    <n v="5.4954078192892508"/>
    <n v="1496"/>
  </r>
  <r>
    <n v="10431"/>
    <n v="17"/>
    <n v="31.2"/>
    <n v="50"/>
    <n v="0.25"/>
    <x v="35"/>
    <n v="6"/>
    <s v="Meat/Poultry"/>
    <n v="1170"/>
    <n v="0.95244842425900134"/>
    <n v="1.5394256848469825"/>
    <n v="978"/>
  </r>
  <r>
    <n v="10431"/>
    <n v="40"/>
    <n v="14.7"/>
    <n v="50"/>
    <n v="0.25"/>
    <x v="37"/>
    <n v="8"/>
    <s v="Seafood"/>
    <n v="551.25"/>
    <n v="1.3345950782876348"/>
    <n v="-0.35220025259475346"/>
    <n v="1103"/>
  </r>
  <r>
    <n v="10431"/>
    <n v="47"/>
    <n v="7.6"/>
    <n v="30"/>
    <n v="0.25"/>
    <x v="69"/>
    <n v="3"/>
    <s v="Confections"/>
    <n v="171"/>
    <n v="-0.55473797922992918"/>
    <n v="-1.5146903741498565"/>
    <n v="485"/>
  </r>
  <r>
    <n v="10432"/>
    <n v="26"/>
    <n v="24.9"/>
    <n v="10"/>
    <n v="0"/>
    <x v="68"/>
    <n v="3"/>
    <s v="Confections"/>
    <n v="249"/>
    <n v="0.26458444700746103"/>
    <n v="-1.2762308620359892"/>
    <n v="753"/>
  </r>
  <r>
    <n v="10432"/>
    <n v="54"/>
    <n v="5.9"/>
    <n v="40"/>
    <n v="0"/>
    <x v="55"/>
    <n v="6"/>
    <s v="Meat/Poultry"/>
    <n v="236"/>
    <n v="0.27069879347191916"/>
    <n v="-1.3159741140549672"/>
    <n v="755"/>
  </r>
  <r>
    <n v="10433"/>
    <n v="56"/>
    <n v="30.4"/>
    <n v="28"/>
    <n v="0"/>
    <x v="33"/>
    <n v="5"/>
    <s v="Grains/Cereals"/>
    <n v="851.19999999999993"/>
    <n v="1.8237427954442857"/>
    <n v="0.56479885841235533"/>
    <n v="1263"/>
  </r>
  <r>
    <n v="10434"/>
    <n v="11"/>
    <n v="16.8"/>
    <n v="6"/>
    <n v="0"/>
    <x v="0"/>
    <n v="4"/>
    <s v="Dairy Products"/>
    <n v="100.80000000000001"/>
    <n v="0.12089730509269485"/>
    <n v="-1.7293039350523374"/>
    <n v="706"/>
  </r>
  <r>
    <n v="10434"/>
    <n v="76"/>
    <n v="14.4"/>
    <n v="18"/>
    <n v="0.15000000596046448"/>
    <x v="38"/>
    <n v="1"/>
    <s v="Beverages"/>
    <n v="220.3199984550476"/>
    <n v="0.96161994395568862"/>
    <n v="-1.3639105950595061"/>
    <n v="981"/>
  </r>
  <r>
    <n v="10435"/>
    <n v="2"/>
    <n v="15.2"/>
    <n v="10"/>
    <n v="0"/>
    <x v="18"/>
    <n v="1"/>
    <s v="Beverages"/>
    <n v="152"/>
    <n v="1.1939651096050978"/>
    <n v="-1.5727766655622089"/>
    <n v="1057"/>
  </r>
  <r>
    <n v="10435"/>
    <n v="22"/>
    <n v="16.8"/>
    <n v="12"/>
    <n v="0"/>
    <x v="7"/>
    <n v="5"/>
    <s v="Grains/Cereals"/>
    <n v="201.60000000000002"/>
    <n v="-0.97357071204531154"/>
    <n v="-1.421140873243647"/>
    <n v="348"/>
  </r>
  <r>
    <n v="10435"/>
    <n v="72"/>
    <n v="27.8"/>
    <n v="10"/>
    <n v="0"/>
    <x v="2"/>
    <n v="4"/>
    <s v="Dairy Products"/>
    <n v="278"/>
    <n v="0.42661462831560165"/>
    <n v="-1.1875728383013464"/>
    <n v="806"/>
  </r>
  <r>
    <n v="10436"/>
    <n v="46"/>
    <n v="9.6"/>
    <n v="5"/>
    <n v="0"/>
    <x v="54"/>
    <n v="8"/>
    <s v="Seafood"/>
    <n v="48"/>
    <n v="-0.3621360655994979"/>
    <n v="-1.8907226817140319"/>
    <n v="548"/>
  </r>
  <r>
    <n v="10436"/>
    <n v="56"/>
    <n v="30.4"/>
    <n v="40"/>
    <n v="0.10000000149011612"/>
    <x v="33"/>
    <n v="5"/>
    <s v="Grains/Cereals"/>
    <n v="1094.3999981880188"/>
    <n v="1.8237427954442857"/>
    <n v="1.3083033829509245"/>
    <n v="1263"/>
  </r>
  <r>
    <n v="10436"/>
    <n v="64"/>
    <n v="26.6"/>
    <n v="30"/>
    <n v="0.10000000149011612"/>
    <x v="58"/>
    <n v="5"/>
    <s v="Grains/Cereals"/>
    <n v="718.19999881088734"/>
    <n v="0.22484119498848315"/>
    <n v="0.15819481489056608"/>
    <n v="740"/>
  </r>
  <r>
    <n v="10436"/>
    <n v="75"/>
    <n v="6.2"/>
    <n v="24"/>
    <n v="0.10000000149011612"/>
    <x v="48"/>
    <n v="1"/>
    <s v="Beverages"/>
    <n v="133.91999977827072"/>
    <n v="1.4935680863635465"/>
    <n v="-1.6280503582787753"/>
    <n v="1155"/>
  </r>
  <r>
    <n v="10437"/>
    <n v="53"/>
    <n v="26.2"/>
    <n v="15"/>
    <n v="0"/>
    <x v="22"/>
    <n v="6"/>
    <s v="Meat/Poultry"/>
    <n v="393"/>
    <n v="0.16981207680835994"/>
    <n v="-0.83599791659500344"/>
    <n v="722"/>
  </r>
  <r>
    <n v="10438"/>
    <n v="19"/>
    <n v="7.3"/>
    <n v="15"/>
    <n v="0.20000000298023224"/>
    <x v="49"/>
    <n v="3"/>
    <s v="Confections"/>
    <n v="87.59999967366457"/>
    <n v="0.17286925004058901"/>
    <n v="-1.769658622715425"/>
    <n v="723"/>
  </r>
  <r>
    <n v="10438"/>
    <n v="34"/>
    <n v="11.2"/>
    <n v="20"/>
    <n v="0.20000000298023224"/>
    <x v="53"/>
    <n v="1"/>
    <s v="Beverages"/>
    <n v="179.19999933242798"/>
    <n v="-0.49053734135311877"/>
    <n v="-1.4896215556864616"/>
    <n v="506"/>
  </r>
  <r>
    <n v="10438"/>
    <n v="57"/>
    <n v="15.6"/>
    <n v="15"/>
    <n v="0.20000000298023224"/>
    <x v="8"/>
    <n v="5"/>
    <s v="Grains/Cereals"/>
    <n v="187.19999930262566"/>
    <n v="-0.71065381407361172"/>
    <n v="-1.46516416991974"/>
    <n v="434"/>
  </r>
  <r>
    <n v="10439"/>
    <n v="12"/>
    <n v="30.4"/>
    <n v="15"/>
    <n v="0"/>
    <x v="36"/>
    <n v="4"/>
    <s v="Dairy Products"/>
    <n v="456"/>
    <n v="-0.9857994049742278"/>
    <n v="-0.64339600296457222"/>
    <n v="344"/>
  </r>
  <r>
    <n v="10439"/>
    <n v="16"/>
    <n v="13.9"/>
    <n v="16"/>
    <n v="0"/>
    <x v="19"/>
    <n v="3"/>
    <s v="Confections"/>
    <n v="222.4"/>
    <n v="1.5027396060602336"/>
    <n v="-1.3575516700132826"/>
    <n v="1158"/>
  </r>
  <r>
    <n v="10439"/>
    <n v="64"/>
    <n v="26.6"/>
    <n v="6"/>
    <n v="0"/>
    <x v="58"/>
    <n v="5"/>
    <s v="Grains/Cereals"/>
    <n v="159.60000000000002"/>
    <n v="0.22484119498848315"/>
    <n v="-1.5495421489972678"/>
    <n v="740"/>
  </r>
  <r>
    <n v="10439"/>
    <n v="74"/>
    <n v="8"/>
    <n v="30"/>
    <n v="0"/>
    <x v="17"/>
    <n v="7"/>
    <s v="Produce"/>
    <n v="240"/>
    <n v="-1.1294865468889941"/>
    <n v="-1.3037454211260509"/>
    <n v="297"/>
  </r>
  <r>
    <n v="10440"/>
    <n v="2"/>
    <n v="15.2"/>
    <n v="45"/>
    <n v="0.15000000596046448"/>
    <x v="18"/>
    <n v="1"/>
    <s v="Beverages"/>
    <n v="581.3999959230423"/>
    <n v="1.1939651096050978"/>
    <n v="-0.26002649210701301"/>
    <n v="1057"/>
  </r>
  <r>
    <n v="10440"/>
    <n v="16"/>
    <n v="13.9"/>
    <n v="49"/>
    <n v="0.15000000596046448"/>
    <x v="19"/>
    <n v="3"/>
    <s v="Confections"/>
    <n v="578.93499594032767"/>
    <n v="1.5027396060602336"/>
    <n v="-0.26756242407161329"/>
    <n v="1158"/>
  </r>
  <r>
    <n v="10440"/>
    <n v="29"/>
    <n v="99"/>
    <n v="24"/>
    <n v="0.15000000596046448"/>
    <x v="39"/>
    <n v="6"/>
    <s v="Meat/Poultry"/>
    <n v="2019.5999858379364"/>
    <n v="0.24318423438185757"/>
    <n v="4.1368000196529167"/>
    <n v="746"/>
  </r>
  <r>
    <n v="10440"/>
    <n v="61"/>
    <n v="22.8"/>
    <n v="90"/>
    <n v="0.15000000596046448"/>
    <x v="75"/>
    <n v="2"/>
    <s v="Condiments"/>
    <n v="1744.1999877691269"/>
    <n v="-0.19399153782689918"/>
    <n v="3.2948545174010153"/>
    <n v="603"/>
  </r>
  <r>
    <n v="10441"/>
    <n v="27"/>
    <n v="35.1"/>
    <n v="50"/>
    <n v="0"/>
    <x v="24"/>
    <n v="3"/>
    <s v="Confections"/>
    <n v="1755"/>
    <n v="-0.92159876709741739"/>
    <n v="3.3278720257009873"/>
    <n v="365"/>
  </r>
  <r>
    <n v="10442"/>
    <n v="11"/>
    <n v="16.8"/>
    <n v="30"/>
    <n v="0"/>
    <x v="0"/>
    <n v="4"/>
    <s v="Dairy Products"/>
    <n v="504"/>
    <n v="0.12089730509269485"/>
    <n v="-0.4966516878175769"/>
    <n v="706"/>
  </r>
  <r>
    <n v="10442"/>
    <n v="54"/>
    <n v="5.9"/>
    <n v="80"/>
    <n v="0"/>
    <x v="55"/>
    <n v="6"/>
    <s v="Meat/Poultry"/>
    <n v="472"/>
    <n v="0.27069879347191916"/>
    <n v="-0.59448123124890706"/>
    <n v="755"/>
  </r>
  <r>
    <n v="10442"/>
    <n v="66"/>
    <n v="13.6"/>
    <n v="60"/>
    <n v="0"/>
    <x v="61"/>
    <n v="2"/>
    <s v="Condiments"/>
    <n v="816"/>
    <n v="-1.3068025943582799"/>
    <n v="0.45718636063789236"/>
    <n v="239"/>
  </r>
  <r>
    <n v="10443"/>
    <n v="11"/>
    <n v="16.8"/>
    <n v="6"/>
    <n v="0.20000000298023224"/>
    <x v="0"/>
    <n v="4"/>
    <s v="Dairy Products"/>
    <n v="80.639999699592593"/>
    <n v="0.12089730509269485"/>
    <n v="-1.7909365483324726"/>
    <n v="706"/>
  </r>
  <r>
    <n v="10443"/>
    <n v="28"/>
    <n v="36.4"/>
    <n v="12"/>
    <n v="0"/>
    <x v="44"/>
    <n v="7"/>
    <s v="Produce"/>
    <n v="436.79999999999995"/>
    <n v="-8.0876128234423653E-2"/>
    <n v="-0.70209372902337042"/>
    <n v="640"/>
  </r>
  <r>
    <n v="10444"/>
    <n v="17"/>
    <n v="31.2"/>
    <n v="10"/>
    <n v="0"/>
    <x v="35"/>
    <n v="6"/>
    <s v="Meat/Poultry"/>
    <n v="312"/>
    <n v="0.95244842425900134"/>
    <n v="-1.0836289484055581"/>
    <n v="978"/>
  </r>
  <r>
    <n v="10444"/>
    <n v="26"/>
    <n v="24.9"/>
    <n v="15"/>
    <n v="0"/>
    <x v="68"/>
    <n v="3"/>
    <s v="Confections"/>
    <n v="373.5"/>
    <n v="0.26458444700746103"/>
    <n v="-0.89561279462347032"/>
    <n v="753"/>
  </r>
  <r>
    <n v="10444"/>
    <n v="35"/>
    <n v="14.4"/>
    <n v="8"/>
    <n v="0"/>
    <x v="31"/>
    <n v="1"/>
    <s v="Beverages"/>
    <n v="115.2"/>
    <n v="0.6620169671972399"/>
    <n v="-1.6852806405082386"/>
    <n v="883"/>
  </r>
  <r>
    <n v="10444"/>
    <n v="41"/>
    <n v="7.7"/>
    <n v="30"/>
    <n v="0"/>
    <x v="5"/>
    <n v="8"/>
    <s v="Seafood"/>
    <n v="231"/>
    <n v="0.96161994395568862"/>
    <n v="-1.3312599802161125"/>
    <n v="981"/>
  </r>
  <r>
    <n v="10445"/>
    <n v="39"/>
    <n v="14.4"/>
    <n v="6"/>
    <n v="0"/>
    <x v="13"/>
    <n v="1"/>
    <s v="Beverages"/>
    <n v="86.4"/>
    <n v="0.38687137629662377"/>
    <n v="-1.773327229596436"/>
    <n v="793"/>
  </r>
  <r>
    <n v="10445"/>
    <n v="54"/>
    <n v="5.9"/>
    <n v="15"/>
    <n v="0"/>
    <x v="55"/>
    <n v="6"/>
    <s v="Meat/Poultry"/>
    <n v="88.5"/>
    <n v="0.27069879347191916"/>
    <n v="-1.7669071658087547"/>
    <n v="755"/>
  </r>
  <r>
    <n v="10446"/>
    <n v="19"/>
    <n v="7.3"/>
    <n v="12"/>
    <n v="0.10000000149011612"/>
    <x v="49"/>
    <n v="3"/>
    <s v="Confections"/>
    <n v="78.839999869465828"/>
    <n v="0.17286925004058901"/>
    <n v="-1.796439459631153"/>
    <n v="723"/>
  </r>
  <r>
    <n v="10446"/>
    <n v="24"/>
    <n v="3.6"/>
    <n v="20"/>
    <n v="0.10000000149011612"/>
    <x v="15"/>
    <n v="1"/>
    <s v="Beverages"/>
    <n v="64.799999892711639"/>
    <n v="1.4018528893966744"/>
    <n v="-1.8393621717405828"/>
    <n v="1125"/>
  </r>
  <r>
    <n v="10446"/>
    <n v="31"/>
    <n v="10"/>
    <n v="3"/>
    <n v="0.10000000149011612"/>
    <x v="12"/>
    <n v="4"/>
    <s v="Dairy Products"/>
    <n v="26.999999955296516"/>
    <n v="2.2334040085629812"/>
    <n v="-1.9549233197275087"/>
    <n v="1397"/>
  </r>
  <r>
    <n v="10446"/>
    <n v="52"/>
    <n v="5.6"/>
    <n v="15"/>
    <n v="0.10000000149011612"/>
    <x v="65"/>
    <n v="5"/>
    <s v="Grains/Cereals"/>
    <n v="75.599999874830246"/>
    <n v="-0.50888038074649322"/>
    <n v="-1.8063447008871754"/>
    <n v="500"/>
  </r>
  <r>
    <n v="10447"/>
    <n v="19"/>
    <n v="7.3"/>
    <n v="40"/>
    <n v="0"/>
    <x v="49"/>
    <n v="3"/>
    <s v="Confections"/>
    <n v="292"/>
    <n v="0.17286925004058901"/>
    <n v="-1.1447724130501393"/>
    <n v="723"/>
  </r>
  <r>
    <n v="10447"/>
    <n v="65"/>
    <n v="16.8"/>
    <n v="35"/>
    <n v="0"/>
    <x v="6"/>
    <n v="2"/>
    <s v="Condiments"/>
    <n v="588"/>
    <n v="0.24012706114962851"/>
    <n v="-0.23984913631033519"/>
    <n v="745"/>
  </r>
  <r>
    <n v="10447"/>
    <n v="71"/>
    <n v="17.2"/>
    <n v="2"/>
    <n v="0"/>
    <x v="42"/>
    <n v="4"/>
    <s v="Dairy Products"/>
    <n v="34.4"/>
    <n v="1.1939651096050978"/>
    <n v="-1.9323002376723475"/>
    <n v="1057"/>
  </r>
  <r>
    <n v="10448"/>
    <n v="26"/>
    <n v="24.9"/>
    <n v="6"/>
    <n v="0"/>
    <x v="68"/>
    <n v="3"/>
    <s v="Confections"/>
    <n v="149.39999999999998"/>
    <n v="0.26458444700746103"/>
    <n v="-1.5807253159660046"/>
    <n v="753"/>
  </r>
  <r>
    <n v="10448"/>
    <n v="40"/>
    <n v="14.7"/>
    <n v="20"/>
    <n v="0"/>
    <x v="37"/>
    <n v="8"/>
    <s v="Seafood"/>
    <n v="294"/>
    <n v="1.3345950782876348"/>
    <n v="-1.1386580665856811"/>
    <n v="1103"/>
  </r>
  <r>
    <n v="10449"/>
    <n v="10"/>
    <n v="24.8"/>
    <n v="14"/>
    <n v="0"/>
    <x v="41"/>
    <n v="8"/>
    <s v="Seafood"/>
    <n v="347.2"/>
    <n v="0.23095554145294128"/>
    <n v="-0.97601645063109488"/>
    <n v="742"/>
  </r>
  <r>
    <n v="10449"/>
    <n v="52"/>
    <n v="5.6"/>
    <n v="20"/>
    <n v="0"/>
    <x v="65"/>
    <n v="5"/>
    <s v="Grains/Cereals"/>
    <n v="112"/>
    <n v="-0.50888038074649322"/>
    <n v="-1.6950635948513717"/>
    <n v="500"/>
  </r>
  <r>
    <n v="10449"/>
    <n v="62"/>
    <n v="39.4"/>
    <n v="35"/>
    <n v="0"/>
    <x v="29"/>
    <n v="3"/>
    <s v="Confections"/>
    <n v="1379"/>
    <n v="1.2734516136430536"/>
    <n v="2.1783748903828579"/>
    <n v="1083"/>
  </r>
  <r>
    <n v="10450"/>
    <n v="10"/>
    <n v="24.8"/>
    <n v="20"/>
    <n v="0.20000000298023224"/>
    <x v="41"/>
    <n v="8"/>
    <s v="Seafood"/>
    <n v="396.79999852180481"/>
    <n v="0.23095554145294128"/>
    <n v="-0.82438066283163181"/>
    <n v="742"/>
  </r>
  <r>
    <n v="10450"/>
    <n v="54"/>
    <n v="5.9"/>
    <n v="6"/>
    <n v="0.20000000298023224"/>
    <x v="55"/>
    <n v="6"/>
    <s v="Meat/Poultry"/>
    <n v="28.319999894499784"/>
    <n v="0.27069879347191916"/>
    <n v="-1.9508878512468324"/>
    <n v="755"/>
  </r>
  <r>
    <n v="10451"/>
    <n v="55"/>
    <n v="19.2"/>
    <n v="120"/>
    <n v="0.10000000149011612"/>
    <x v="16"/>
    <n v="6"/>
    <s v="Meat/Poultry"/>
    <n v="2073.5999965667725"/>
    <n v="0.72316043184182122"/>
    <n v="4.3018874069931972"/>
    <n v="903"/>
  </r>
  <r>
    <n v="10451"/>
    <n v="64"/>
    <n v="26.6"/>
    <n v="35"/>
    <n v="0.10000000149011612"/>
    <x v="58"/>
    <n v="5"/>
    <s v="Grains/Cereals"/>
    <n v="837.89999861270189"/>
    <n v="0.22484119498848315"/>
    <n v="0.52413845018249827"/>
    <n v="740"/>
  </r>
  <r>
    <n v="10451"/>
    <n v="65"/>
    <n v="16.8"/>
    <n v="28"/>
    <n v="0.10000000149011612"/>
    <x v="6"/>
    <n v="2"/>
    <s v="Condiments"/>
    <n v="423.35999929904943"/>
    <n v="0.24012706114962851"/>
    <n v="-0.74318213940745625"/>
    <n v="745"/>
  </r>
  <r>
    <n v="10451"/>
    <n v="77"/>
    <n v="10.4"/>
    <n v="55"/>
    <n v="0.10000000149011612"/>
    <x v="23"/>
    <n v="2"/>
    <s v="Condiments"/>
    <n v="514.79999914765358"/>
    <n v="0.38075702983216564"/>
    <n v="-0.46363421951527367"/>
    <n v="791"/>
  </r>
  <r>
    <n v="10452"/>
    <n v="28"/>
    <n v="36.4"/>
    <n v="15"/>
    <n v="0"/>
    <x v="44"/>
    <n v="7"/>
    <s v="Produce"/>
    <n v="546"/>
    <n v="-8.0876128234423653E-2"/>
    <n v="-0.36825041206395609"/>
    <n v="640"/>
  </r>
  <r>
    <n v="10452"/>
    <n v="44"/>
    <n v="15.5"/>
    <n v="100"/>
    <n v="5.000000074505806E-2"/>
    <x v="45"/>
    <n v="2"/>
    <s v="Condiments"/>
    <n v="1472.49999884516"/>
    <n v="-0.20010588429135731"/>
    <n v="2.4642205840657296"/>
    <n v="601"/>
  </r>
  <r>
    <n v="10453"/>
    <n v="48"/>
    <n v="10.199999999999999"/>
    <n v="15"/>
    <n v="0.10000000149011612"/>
    <x v="74"/>
    <n v="3"/>
    <s v="Confections"/>
    <n v="137.69999977201223"/>
    <n v="-1.6155770908134159"/>
    <n v="-1.6164942434800826"/>
    <n v="138"/>
  </r>
  <r>
    <n v="10453"/>
    <n v="70"/>
    <n v="12"/>
    <n v="25"/>
    <n v="0.10000000149011612"/>
    <x v="30"/>
    <n v="1"/>
    <s v="Beverages"/>
    <n v="269.99999955296516"/>
    <n v="0.4602435338701214"/>
    <n v="-1.2120302255258417"/>
    <n v="817"/>
  </r>
  <r>
    <n v="10454"/>
    <n v="16"/>
    <n v="13.9"/>
    <n v="20"/>
    <n v="0.20000000298023224"/>
    <x v="19"/>
    <n v="3"/>
    <s v="Confections"/>
    <n v="222.39999917149544"/>
    <n v="1.5027396060602336"/>
    <n v="-1.3575516725461645"/>
    <n v="1158"/>
  </r>
  <r>
    <n v="10454"/>
    <n v="33"/>
    <n v="2"/>
    <n v="20"/>
    <n v="0.20000000298023224"/>
    <x v="10"/>
    <n v="4"/>
    <s v="Dairy Products"/>
    <n v="31.99999988079071"/>
    <n v="0.27069879347191916"/>
    <n v="-1.9396374537941405"/>
    <n v="755"/>
  </r>
  <r>
    <n v="10454"/>
    <n v="46"/>
    <n v="9.6"/>
    <n v="10"/>
    <n v="0.20000000298023224"/>
    <x v="54"/>
    <n v="8"/>
    <s v="Seafood"/>
    <n v="76.799999713897705"/>
    <n v="-0.3621360655994979"/>
    <n v="-1.8026760935004991"/>
    <n v="548"/>
  </r>
  <r>
    <n v="10455"/>
    <n v="39"/>
    <n v="14.4"/>
    <n v="20"/>
    <n v="0"/>
    <x v="13"/>
    <n v="1"/>
    <s v="Beverages"/>
    <n v="288"/>
    <n v="0.38687137629662377"/>
    <n v="-1.1570011059790557"/>
    <n v="793"/>
  </r>
  <r>
    <n v="10455"/>
    <n v="53"/>
    <n v="26.2"/>
    <n v="50"/>
    <n v="0"/>
    <x v="22"/>
    <n v="6"/>
    <s v="Meat/Poultry"/>
    <n v="1310"/>
    <n v="0.16981207680835994"/>
    <n v="1.967429937359052"/>
    <n v="722"/>
  </r>
  <r>
    <n v="10455"/>
    <n v="61"/>
    <n v="22.8"/>
    <n v="25"/>
    <n v="0"/>
    <x v="75"/>
    <n v="2"/>
    <s v="Condiments"/>
    <n v="570"/>
    <n v="-0.19399153782689918"/>
    <n v="-0.2948782544904584"/>
    <n v="603"/>
  </r>
  <r>
    <n v="10455"/>
    <n v="71"/>
    <n v="17.2"/>
    <n v="30"/>
    <n v="0"/>
    <x v="42"/>
    <n v="4"/>
    <s v="Dairy Products"/>
    <n v="516"/>
    <n v="1.1939651096050978"/>
    <n v="-0.45996560903082812"/>
    <n v="1057"/>
  </r>
  <r>
    <n v="10456"/>
    <n v="21"/>
    <n v="8"/>
    <n v="40"/>
    <n v="0.15000000596046448"/>
    <x v="27"/>
    <n v="3"/>
    <s v="Confections"/>
    <n v="271.99999809265137"/>
    <n v="1.0686210070837059"/>
    <n v="-1.2059158835258159"/>
    <n v="1016"/>
  </r>
  <r>
    <n v="10456"/>
    <n v="49"/>
    <n v="16"/>
    <n v="21"/>
    <n v="0.15000000596046448"/>
    <x v="14"/>
    <n v="3"/>
    <s v="Confections"/>
    <n v="285.59999799728394"/>
    <n v="-0.44773691610191185"/>
    <n v="-1.1643383278590553"/>
    <n v="520"/>
  </r>
  <r>
    <n v="10457"/>
    <n v="59"/>
    <n v="44"/>
    <n v="36"/>
    <n v="0"/>
    <x v="21"/>
    <n v="4"/>
    <s v="Dairy Products"/>
    <n v="1584"/>
    <n v="2.5360641585536587"/>
    <n v="2.8050954029898167"/>
    <n v="1496"/>
  </r>
  <r>
    <n v="10458"/>
    <n v="26"/>
    <n v="24.9"/>
    <n v="30"/>
    <n v="0"/>
    <x v="68"/>
    <n v="3"/>
    <s v="Confections"/>
    <n v="747"/>
    <n v="0.26458444700746103"/>
    <n v="0.24624140761408664"/>
    <n v="753"/>
  </r>
  <r>
    <n v="10458"/>
    <n v="28"/>
    <n v="36.4"/>
    <n v="30"/>
    <n v="0"/>
    <x v="44"/>
    <n v="7"/>
    <s v="Produce"/>
    <n v="1092"/>
    <n v="-8.0876128234423653E-2"/>
    <n v="1.3009661727331152"/>
    <n v="640"/>
  </r>
  <r>
    <n v="10458"/>
    <n v="43"/>
    <n v="36.799999999999997"/>
    <n v="20"/>
    <n v="0"/>
    <x v="40"/>
    <n v="1"/>
    <s v="Beverages"/>
    <n v="736"/>
    <n v="-0.26430652216816775"/>
    <n v="0.21261250205956689"/>
    <n v="580"/>
  </r>
  <r>
    <n v="10458"/>
    <n v="56"/>
    <n v="30.4"/>
    <n v="15"/>
    <n v="0"/>
    <x v="33"/>
    <n v="5"/>
    <s v="Grains/Cereals"/>
    <n v="456"/>
    <n v="1.8237427954442857"/>
    <n v="-0.64339600296457222"/>
    <n v="1263"/>
  </r>
  <r>
    <n v="10458"/>
    <n v="71"/>
    <n v="17.2"/>
    <n v="50"/>
    <n v="0"/>
    <x v="42"/>
    <n v="4"/>
    <s v="Dairy Products"/>
    <n v="860"/>
    <n v="1.1939651096050978"/>
    <n v="0.59170198285597131"/>
    <n v="1057"/>
  </r>
  <r>
    <n v="10459"/>
    <n v="7"/>
    <n v="24"/>
    <n v="16"/>
    <n v="5.000000074505806E-2"/>
    <x v="32"/>
    <n v="7"/>
    <s v="Produce"/>
    <n v="364.79999971389771"/>
    <n v="0.29515617932975174"/>
    <n v="-0.92221020261852749"/>
    <n v="763"/>
  </r>
  <r>
    <n v="10459"/>
    <n v="46"/>
    <n v="9.6"/>
    <n v="20"/>
    <n v="5.000000074505806E-2"/>
    <x v="54"/>
    <n v="8"/>
    <s v="Seafood"/>
    <n v="182.39999985694885"/>
    <n v="-0.3621360655994979"/>
    <n v="-1.4798385997397774"/>
    <n v="548"/>
  </r>
  <r>
    <n v="10459"/>
    <n v="72"/>
    <n v="27.8"/>
    <n v="40"/>
    <n v="0"/>
    <x v="2"/>
    <n v="4"/>
    <s v="Dairy Products"/>
    <n v="1112"/>
    <n v="0.42661462831560165"/>
    <n v="1.3621096373776964"/>
    <n v="806"/>
  </r>
  <r>
    <n v="10460"/>
    <n v="68"/>
    <n v="10"/>
    <n v="21"/>
    <n v="0.25"/>
    <x v="56"/>
    <n v="3"/>
    <s v="Confections"/>
    <n v="157.5"/>
    <n v="0.40521441568999816"/>
    <n v="-1.5559622127849491"/>
    <n v="799"/>
  </r>
  <r>
    <n v="10460"/>
    <n v="75"/>
    <n v="6.2"/>
    <n v="4"/>
    <n v="0.25"/>
    <x v="48"/>
    <n v="1"/>
    <s v="Beverages"/>
    <n v="18.600000000000001"/>
    <n v="1.4935680863635465"/>
    <n v="-1.9806035747415665"/>
    <n v="1155"/>
  </r>
  <r>
    <n v="10461"/>
    <n v="21"/>
    <n v="8"/>
    <n v="40"/>
    <n v="0.25"/>
    <x v="27"/>
    <n v="3"/>
    <s v="Confections"/>
    <n v="240"/>
    <n v="1.0686210070837059"/>
    <n v="-1.3037454211260509"/>
    <n v="1016"/>
  </r>
  <r>
    <n v="10461"/>
    <n v="30"/>
    <n v="20.7"/>
    <n v="28"/>
    <n v="0.25"/>
    <x v="34"/>
    <n v="8"/>
    <s v="Seafood"/>
    <n v="434.70000000000005"/>
    <n v="-0.16647697873683756"/>
    <n v="-0.7085137928110512"/>
    <n v="612"/>
  </r>
  <r>
    <n v="10461"/>
    <n v="55"/>
    <n v="19.2"/>
    <n v="60"/>
    <n v="0.25"/>
    <x v="16"/>
    <n v="6"/>
    <s v="Meat/Poultry"/>
    <n v="864"/>
    <n v="0.72316043184182122"/>
    <n v="0.60393067578488757"/>
    <n v="903"/>
  </r>
  <r>
    <n v="10462"/>
    <n v="13"/>
    <n v="4.8"/>
    <n v="1"/>
    <n v="0"/>
    <x v="43"/>
    <n v="8"/>
    <s v="Seafood"/>
    <n v="4.8"/>
    <n v="0.68647435305507243"/>
    <n v="-2.0227925653463279"/>
    <n v="891"/>
  </r>
  <r>
    <n v="10462"/>
    <n v="23"/>
    <n v="7.2"/>
    <n v="21"/>
    <n v="0"/>
    <x v="70"/>
    <n v="5"/>
    <s v="Grains/Cereals"/>
    <n v="151.20000000000002"/>
    <n v="-0.26430652216816775"/>
    <n v="-1.5752224041479921"/>
    <n v="580"/>
  </r>
  <r>
    <n v="10463"/>
    <n v="19"/>
    <n v="7.3"/>
    <n v="21"/>
    <n v="0"/>
    <x v="49"/>
    <n v="3"/>
    <s v="Confections"/>
    <n v="153.29999999999998"/>
    <n v="0.17286925004058901"/>
    <n v="-1.5688023403603113"/>
    <n v="723"/>
  </r>
  <r>
    <n v="10463"/>
    <n v="42"/>
    <n v="11.2"/>
    <n v="50"/>
    <n v="0"/>
    <x v="1"/>
    <n v="5"/>
    <s v="Grains/Cereals"/>
    <n v="560"/>
    <n v="9.338274600263323E-2"/>
    <n v="-0.32544998681274911"/>
    <n v="697"/>
  </r>
  <r>
    <n v="10464"/>
    <n v="4"/>
    <n v="17.600000000000001"/>
    <n v="16"/>
    <n v="0.20000000298023224"/>
    <x v="62"/>
    <n v="2"/>
    <s v="Condiments"/>
    <n v="225.27999916076661"/>
    <n v="-0.65256752266125939"/>
    <n v="-1.3487470136701447"/>
    <n v="453"/>
  </r>
  <r>
    <n v="10464"/>
    <n v="43"/>
    <n v="36.799999999999997"/>
    <n v="3"/>
    <n v="0"/>
    <x v="40"/>
    <n v="1"/>
    <s v="Beverages"/>
    <n v="110.39999999999999"/>
    <n v="-0.26430652216816775"/>
    <n v="-1.6999550720229382"/>
    <n v="580"/>
  </r>
  <r>
    <n v="10464"/>
    <n v="56"/>
    <n v="30.4"/>
    <n v="30"/>
    <n v="0.20000000298023224"/>
    <x v="33"/>
    <n v="5"/>
    <s v="Grains/Cereals"/>
    <n v="729.5999972820282"/>
    <n v="1.8237427954442857"/>
    <n v="0.19304658506399022"/>
    <n v="1263"/>
  </r>
  <r>
    <n v="10464"/>
    <n v="60"/>
    <n v="27.2"/>
    <n v="20"/>
    <n v="0"/>
    <x v="11"/>
    <n v="4"/>
    <s v="Dairy Products"/>
    <n v="544"/>
    <n v="2.7836951903642131"/>
    <n v="-0.37436475852841422"/>
    <n v="1577"/>
  </r>
  <r>
    <n v="10465"/>
    <n v="24"/>
    <n v="3.6"/>
    <n v="25"/>
    <n v="0"/>
    <x v="15"/>
    <n v="1"/>
    <s v="Beverages"/>
    <n v="90"/>
    <n v="1.4018528893966744"/>
    <n v="-1.7623214059604111"/>
    <n v="1125"/>
  </r>
  <r>
    <n v="10465"/>
    <n v="29"/>
    <n v="99"/>
    <n v="18"/>
    <n v="0.10000000149011612"/>
    <x v="39"/>
    <n v="6"/>
    <s v="Meat/Poultry"/>
    <n v="1603.7999973446131"/>
    <n v="0.24318423438185757"/>
    <n v="2.8656274248699742"/>
    <n v="746"/>
  </r>
  <r>
    <n v="10465"/>
    <n v="40"/>
    <n v="14.7"/>
    <n v="20"/>
    <n v="0"/>
    <x v="37"/>
    <n v="8"/>
    <s v="Seafood"/>
    <n v="294"/>
    <n v="1.3345950782876348"/>
    <n v="-1.1386580665856811"/>
    <n v="1103"/>
  </r>
  <r>
    <n v="10465"/>
    <n v="45"/>
    <n v="7.6"/>
    <n v="30"/>
    <n v="0.10000000149011612"/>
    <x v="73"/>
    <n v="8"/>
    <s v="Seafood"/>
    <n v="205.19999966025352"/>
    <n v="-0.48442299488866064"/>
    <n v="-1.4101350506462864"/>
    <n v="508"/>
  </r>
  <r>
    <n v="10465"/>
    <n v="50"/>
    <n v="13"/>
    <n v="25"/>
    <n v="0"/>
    <x v="72"/>
    <n v="3"/>
    <s v="Confections"/>
    <n v="325"/>
    <n v="-1.3190312872871963"/>
    <n v="-1.0438856963865801"/>
    <n v="235"/>
  </r>
  <r>
    <n v="10466"/>
    <n v="11"/>
    <n v="16.8"/>
    <n v="10"/>
    <n v="0"/>
    <x v="0"/>
    <n v="4"/>
    <s v="Dairy Products"/>
    <n v="168"/>
    <n v="0.12089730509269485"/>
    <n v="-1.5238618938465438"/>
    <n v="706"/>
  </r>
  <r>
    <n v="10466"/>
    <n v="46"/>
    <n v="9.6"/>
    <n v="5"/>
    <n v="0"/>
    <x v="54"/>
    <n v="8"/>
    <s v="Seafood"/>
    <n v="48"/>
    <n v="-0.3621360655994979"/>
    <n v="-1.8907226817140319"/>
    <n v="548"/>
  </r>
  <r>
    <n v="10467"/>
    <n v="24"/>
    <n v="3.6"/>
    <n v="28"/>
    <n v="0"/>
    <x v="15"/>
    <n v="1"/>
    <s v="Beverages"/>
    <n v="100.8"/>
    <n v="1.4018528893966744"/>
    <n v="-1.7293039350523374"/>
    <n v="1125"/>
  </r>
  <r>
    <n v="10467"/>
    <n v="25"/>
    <n v="11.2"/>
    <n v="12"/>
    <n v="0"/>
    <x v="66"/>
    <n v="3"/>
    <s v="Confections"/>
    <n v="134.39999999999998"/>
    <n v="-1.0652859090121836"/>
    <n v="-1.6265829144494406"/>
    <n v="318"/>
  </r>
  <r>
    <n v="10468"/>
    <n v="30"/>
    <n v="20.7"/>
    <n v="8"/>
    <n v="0"/>
    <x v="34"/>
    <n v="8"/>
    <s v="Seafood"/>
    <n v="165.6"/>
    <n v="-0.16647697873683756"/>
    <n v="-1.5311991096038935"/>
    <n v="612"/>
  </r>
  <r>
    <n v="10468"/>
    <n v="43"/>
    <n v="36.799999999999997"/>
    <n v="15"/>
    <n v="0"/>
    <x v="40"/>
    <n v="1"/>
    <s v="Beverages"/>
    <n v="552"/>
    <n v="-0.26430652216816775"/>
    <n v="-0.34990737267058164"/>
    <n v="580"/>
  </r>
  <r>
    <n v="10469"/>
    <n v="2"/>
    <n v="15.2"/>
    <n v="40"/>
    <n v="0.15000000596046448"/>
    <x v="18"/>
    <n v="1"/>
    <s v="Beverages"/>
    <n v="516.7999963760376"/>
    <n v="1.1939651096050978"/>
    <n v="-0.4575198815241257"/>
    <n v="1057"/>
  </r>
  <r>
    <n v="10469"/>
    <n v="16"/>
    <n v="13.9"/>
    <n v="35"/>
    <n v="0.15000000596046448"/>
    <x v="19"/>
    <n v="3"/>
    <s v="Confections"/>
    <n v="413.52499710023403"/>
    <n v="1.5027396060602336"/>
    <n v="-0.77324944486858882"/>
    <n v="1158"/>
  </r>
  <r>
    <n v="10469"/>
    <n v="44"/>
    <n v="15.5"/>
    <n v="2"/>
    <n v="0.15000000596046448"/>
    <x v="45"/>
    <n v="2"/>
    <s v="Condiments"/>
    <n v="26.349999815225601"/>
    <n v="-0.20010588429135731"/>
    <n v="-1.9569104827566788"/>
    <n v="601"/>
  </r>
  <r>
    <n v="10470"/>
    <n v="18"/>
    <n v="50"/>
    <n v="30"/>
    <n v="0"/>
    <x v="59"/>
    <n v="8"/>
    <s v="Seafood"/>
    <n v="1500"/>
    <n v="-0.38965062468955952"/>
    <n v="2.5482928514825751"/>
    <n v="539"/>
  </r>
  <r>
    <n v="10470"/>
    <n v="23"/>
    <n v="7.2"/>
    <n v="15"/>
    <n v="0"/>
    <x v="70"/>
    <n v="5"/>
    <s v="Grains/Cereals"/>
    <n v="108"/>
    <n v="-0.26430652216816775"/>
    <n v="-1.7072922877802879"/>
    <n v="580"/>
  </r>
  <r>
    <n v="10470"/>
    <n v="64"/>
    <n v="26.6"/>
    <n v="8"/>
    <n v="0"/>
    <x v="58"/>
    <n v="5"/>
    <s v="Grains/Cereals"/>
    <n v="212.8"/>
    <n v="0.22484119498848315"/>
    <n v="-1.3869005330426816"/>
    <n v="740"/>
  </r>
  <r>
    <n v="10471"/>
    <n v="7"/>
    <n v="24"/>
    <n v="30"/>
    <n v="0"/>
    <x v="32"/>
    <n v="7"/>
    <s v="Produce"/>
    <n v="720"/>
    <n v="0.29515617932975174"/>
    <n v="0.16369773034390181"/>
    <n v="763"/>
  </r>
  <r>
    <n v="10471"/>
    <n v="56"/>
    <n v="30.4"/>
    <n v="20"/>
    <n v="0"/>
    <x v="33"/>
    <n v="5"/>
    <s v="Grains/Cereals"/>
    <n v="608"/>
    <n v="1.8237427954442857"/>
    <n v="-0.17870567166575385"/>
    <n v="1263"/>
  </r>
  <r>
    <n v="10472"/>
    <n v="24"/>
    <n v="3.6"/>
    <n v="80"/>
    <n v="5.000000074505806E-2"/>
    <x v="15"/>
    <n v="1"/>
    <s v="Beverages"/>
    <n v="273.59999978542328"/>
    <n v="1.4018528893966744"/>
    <n v="-1.2010244011791524"/>
    <n v="1125"/>
  </r>
  <r>
    <n v="10472"/>
    <n v="51"/>
    <n v="42.4"/>
    <n v="18"/>
    <n v="0"/>
    <x v="4"/>
    <n v="7"/>
    <s v="Produce"/>
    <n v="763.19999999999993"/>
    <n v="0.67118848689392707"/>
    <n v="0.29576761397619733"/>
    <n v="886"/>
  </r>
  <r>
    <n v="10473"/>
    <n v="33"/>
    <n v="2"/>
    <n v="12"/>
    <n v="0"/>
    <x v="10"/>
    <n v="4"/>
    <s v="Dairy Products"/>
    <n v="24"/>
    <n v="0.27069879347191916"/>
    <n v="-1.9640948392875297"/>
    <n v="755"/>
  </r>
  <r>
    <n v="10473"/>
    <n v="71"/>
    <n v="17.2"/>
    <n v="12"/>
    <n v="0"/>
    <x v="42"/>
    <n v="4"/>
    <s v="Dairy Products"/>
    <n v="206.39999999999998"/>
    <n v="1.1939651096050978"/>
    <n v="-1.4064664417289476"/>
    <n v="1057"/>
  </r>
  <r>
    <n v="10474"/>
    <n v="14"/>
    <n v="18.600000000000001"/>
    <n v="12"/>
    <n v="0"/>
    <x v="3"/>
    <n v="7"/>
    <s v="Produce"/>
    <n v="223.20000000000002"/>
    <n v="-0.80236901104048375"/>
    <n v="-1.3551059314274991"/>
    <n v="404"/>
  </r>
  <r>
    <n v="10474"/>
    <n v="28"/>
    <n v="36.4"/>
    <n v="18"/>
    <n v="0"/>
    <x v="44"/>
    <n v="7"/>
    <s v="Produce"/>
    <n v="655.19999999999993"/>
    <n v="-8.0876128234423653E-2"/>
    <n v="-3.4407095104542026E-2"/>
    <n v="640"/>
  </r>
  <r>
    <n v="10474"/>
    <n v="40"/>
    <n v="14.7"/>
    <n v="21"/>
    <n v="0"/>
    <x v="37"/>
    <n v="8"/>
    <s v="Seafood"/>
    <n v="308.7"/>
    <n v="1.3345950782876348"/>
    <n v="-1.0937176200719139"/>
    <n v="1103"/>
  </r>
  <r>
    <n v="10474"/>
    <n v="75"/>
    <n v="6.2"/>
    <n v="10"/>
    <n v="0"/>
    <x v="48"/>
    <n v="1"/>
    <s v="Beverages"/>
    <n v="62"/>
    <n v="1.4935680863635465"/>
    <n v="-1.847922256462825"/>
    <n v="1155"/>
  </r>
  <r>
    <n v="10475"/>
    <n v="31"/>
    <n v="10"/>
    <n v="35"/>
    <n v="0.15000000596046448"/>
    <x v="12"/>
    <n v="4"/>
    <s v="Dairy Products"/>
    <n v="297.49999791383743"/>
    <n v="2.2334040085629812"/>
    <n v="-1.1279579666506399"/>
    <n v="1397"/>
  </r>
  <r>
    <n v="10475"/>
    <n v="66"/>
    <n v="13.6"/>
    <n v="60"/>
    <n v="0.15000000596046448"/>
    <x v="61"/>
    <n v="2"/>
    <s v="Condiments"/>
    <n v="693.59999513626099"/>
    <n v="-1.3068025943582799"/>
    <n v="8.2988342143761676E-2"/>
    <n v="239"/>
  </r>
  <r>
    <n v="10475"/>
    <n v="76"/>
    <n v="14.4"/>
    <n v="42"/>
    <n v="0.15000000596046448"/>
    <x v="38"/>
    <n v="1"/>
    <s v="Beverages"/>
    <n v="514.07999639511115"/>
    <n v="0.96161994395568862"/>
    <n v="-0.46583539265747759"/>
    <n v="981"/>
  </r>
  <r>
    <n v="10476"/>
    <n v="55"/>
    <n v="19.2"/>
    <n v="2"/>
    <n v="5.000000074505806E-2"/>
    <x v="16"/>
    <n v="6"/>
    <s v="Meat/Poultry"/>
    <n v="36.479999971389766"/>
    <n v="0.72316043184182122"/>
    <n v="-1.9259413174367772"/>
    <n v="903"/>
  </r>
  <r>
    <n v="10476"/>
    <n v="70"/>
    <n v="12"/>
    <n v="12"/>
    <n v="0"/>
    <x v="30"/>
    <n v="1"/>
    <s v="Beverages"/>
    <n v="144"/>
    <n v="0.4602435338701214"/>
    <n v="-1.5972340514200414"/>
    <n v="817"/>
  </r>
  <r>
    <n v="10477"/>
    <n v="1"/>
    <n v="14.4"/>
    <n v="15"/>
    <n v="0"/>
    <x v="52"/>
    <n v="1"/>
    <s v="Beverages"/>
    <n v="216"/>
    <n v="0.49387243942464115"/>
    <n v="-1.3771175786995487"/>
    <n v="828"/>
  </r>
  <r>
    <n v="10477"/>
    <n v="21"/>
    <n v="8"/>
    <n v="21"/>
    <n v="0.25"/>
    <x v="27"/>
    <n v="3"/>
    <s v="Confections"/>
    <n v="126"/>
    <n v="1.0686210070837059"/>
    <n v="-1.6522631696001646"/>
    <n v="1016"/>
  </r>
  <r>
    <n v="10477"/>
    <n v="39"/>
    <n v="14.4"/>
    <n v="20"/>
    <n v="0.25"/>
    <x v="13"/>
    <n v="1"/>
    <s v="Beverages"/>
    <n v="216"/>
    <n v="0.38687137629662377"/>
    <n v="-1.3771175786995487"/>
    <n v="793"/>
  </r>
  <r>
    <n v="10478"/>
    <n v="10"/>
    <n v="24.8"/>
    <n v="20"/>
    <n v="5.000000074505806E-2"/>
    <x v="41"/>
    <n v="8"/>
    <s v="Seafood"/>
    <n v="471.1999996304512"/>
    <n v="0.23095554145294128"/>
    <n v="-0.59692697096446501"/>
    <n v="742"/>
  </r>
  <r>
    <n v="10479"/>
    <n v="38"/>
    <n v="210.8"/>
    <n v="30"/>
    <n v="0"/>
    <x v="67"/>
    <n v="1"/>
    <s v="Beverages"/>
    <n v="6324"/>
    <n v="-0.13284807318231781"/>
    <n v="17.296096523755597"/>
    <n v="623"/>
  </r>
  <r>
    <n v="10479"/>
    <n v="53"/>
    <n v="26.2"/>
    <n v="28"/>
    <n v="0"/>
    <x v="22"/>
    <n v="6"/>
    <s v="Meat/Poultry"/>
    <n v="733.6"/>
    <n v="0.16981207680835994"/>
    <n v="0.2052752863022172"/>
    <n v="722"/>
  </r>
  <r>
    <n v="10479"/>
    <n v="59"/>
    <n v="44"/>
    <n v="60"/>
    <n v="0"/>
    <x v="21"/>
    <n v="4"/>
    <s v="Dairy Products"/>
    <n v="2640"/>
    <n v="2.5360641585536587"/>
    <n v="6.0334703362237123"/>
    <n v="1496"/>
  </r>
  <r>
    <n v="10479"/>
    <n v="64"/>
    <n v="26.6"/>
    <n v="30"/>
    <n v="0"/>
    <x v="58"/>
    <n v="5"/>
    <s v="Grains/Cereals"/>
    <n v="798"/>
    <n v="0.22484119498848315"/>
    <n v="0.40215724245776913"/>
    <n v="740"/>
  </r>
  <r>
    <n v="10480"/>
    <n v="47"/>
    <n v="7.6"/>
    <n v="30"/>
    <n v="0"/>
    <x v="69"/>
    <n v="3"/>
    <s v="Confections"/>
    <n v="228"/>
    <n v="-0.55473797922992918"/>
    <n v="-1.3404314999127998"/>
    <n v="485"/>
  </r>
  <r>
    <n v="10480"/>
    <n v="59"/>
    <n v="44"/>
    <n v="12"/>
    <n v="0"/>
    <x v="21"/>
    <n v="4"/>
    <s v="Dairy Products"/>
    <n v="528"/>
    <n v="2.5360641585536587"/>
    <n v="-0.42327953024407927"/>
    <n v="1496"/>
  </r>
  <r>
    <n v="10481"/>
    <n v="49"/>
    <n v="16"/>
    <n v="24"/>
    <n v="0"/>
    <x v="14"/>
    <n v="3"/>
    <s v="Confections"/>
    <n v="384"/>
    <n v="-0.44773691610191185"/>
    <n v="-0.86351247568506506"/>
    <n v="520"/>
  </r>
  <r>
    <n v="10481"/>
    <n v="60"/>
    <n v="27.2"/>
    <n v="40"/>
    <n v="0"/>
    <x v="11"/>
    <n v="4"/>
    <s v="Dairy Products"/>
    <n v="1088"/>
    <n v="2.7836951903642131"/>
    <n v="1.2887374798041988"/>
    <n v="1577"/>
  </r>
  <r>
    <n v="10482"/>
    <n v="40"/>
    <n v="14.7"/>
    <n v="10"/>
    <n v="0"/>
    <x v="37"/>
    <n v="8"/>
    <s v="Seafood"/>
    <n v="147"/>
    <n v="1.3345950782876348"/>
    <n v="-1.5880625317233543"/>
    <n v="1103"/>
  </r>
  <r>
    <n v="10483"/>
    <n v="34"/>
    <n v="11.2"/>
    <n v="35"/>
    <n v="5.000000074505806E-2"/>
    <x v="53"/>
    <n v="1"/>
    <s v="Beverages"/>
    <n v="372.39999970793724"/>
    <n v="-0.49053734135311877"/>
    <n v="-0.89897568607180878"/>
    <n v="506"/>
  </r>
  <r>
    <n v="10483"/>
    <n v="77"/>
    <n v="10.4"/>
    <n v="30"/>
    <n v="5.000000074505806E-2"/>
    <x v="23"/>
    <n v="2"/>
    <s v="Condiments"/>
    <n v="296.39999976754189"/>
    <n v="0.38075702983216564"/>
    <n v="-1.1313208515389963"/>
    <n v="791"/>
  </r>
  <r>
    <n v="10484"/>
    <n v="21"/>
    <n v="8"/>
    <n v="14"/>
    <n v="0"/>
    <x v="27"/>
    <n v="3"/>
    <s v="Confections"/>
    <n v="112"/>
    <n v="1.0686210070837059"/>
    <n v="-1.6950635948513717"/>
    <n v="1016"/>
  </r>
  <r>
    <n v="10484"/>
    <n v="40"/>
    <n v="14.7"/>
    <n v="10"/>
    <n v="0"/>
    <x v="37"/>
    <n v="8"/>
    <s v="Seafood"/>
    <n v="147"/>
    <n v="1.3345950782876348"/>
    <n v="-1.5880625317233543"/>
    <n v="1103"/>
  </r>
  <r>
    <n v="10484"/>
    <n v="51"/>
    <n v="42.4"/>
    <n v="3"/>
    <n v="0"/>
    <x v="4"/>
    <n v="7"/>
    <s v="Produce"/>
    <n v="127.19999999999999"/>
    <n v="0.67118848689392707"/>
    <n v="-1.6485945617214897"/>
    <n v="886"/>
  </r>
  <r>
    <n v="10485"/>
    <n v="2"/>
    <n v="15.2"/>
    <n v="20"/>
    <n v="0.10000000149011612"/>
    <x v="18"/>
    <n v="1"/>
    <s v="Beverages"/>
    <n v="273.5999995470047"/>
    <n v="1.1939651096050978"/>
    <n v="-1.2010244019080394"/>
    <n v="1057"/>
  </r>
  <r>
    <n v="10485"/>
    <n v="3"/>
    <n v="8"/>
    <n v="20"/>
    <n v="0.10000000149011612"/>
    <x v="57"/>
    <n v="2"/>
    <s v="Condiments"/>
    <n v="143.99999976158142"/>
    <n v="-1.0347141766898929"/>
    <n v="-1.5972340521489283"/>
    <n v="328"/>
  </r>
  <r>
    <n v="10485"/>
    <n v="55"/>
    <n v="19.2"/>
    <n v="30"/>
    <n v="0.10000000149011612"/>
    <x v="16"/>
    <n v="6"/>
    <s v="Meat/Poultry"/>
    <n v="518.39999914169312"/>
    <n v="0.72316043184182122"/>
    <n v="-0.45262839589747117"/>
    <n v="903"/>
  </r>
  <r>
    <n v="10485"/>
    <n v="70"/>
    <n v="12"/>
    <n v="60"/>
    <n v="0.10000000149011612"/>
    <x v="30"/>
    <n v="1"/>
    <s v="Beverages"/>
    <n v="647.99999892711639"/>
    <n v="0.4602435338701214"/>
    <n v="-5.6418745656582156E-2"/>
    <n v="817"/>
  </r>
  <r>
    <n v="10486"/>
    <n v="11"/>
    <n v="16.8"/>
    <n v="5"/>
    <n v="0"/>
    <x v="0"/>
    <n v="4"/>
    <s v="Dairy Products"/>
    <n v="84"/>
    <n v="0.12089730509269485"/>
    <n v="-1.7806644453537857"/>
    <n v="706"/>
  </r>
  <r>
    <n v="10486"/>
    <n v="51"/>
    <n v="42.4"/>
    <n v="25"/>
    <n v="0"/>
    <x v="4"/>
    <n v="7"/>
    <s v="Produce"/>
    <n v="1060"/>
    <n v="0.67118848689392707"/>
    <n v="1.2031366293017849"/>
    <n v="886"/>
  </r>
  <r>
    <n v="10486"/>
    <n v="74"/>
    <n v="8"/>
    <n v="16"/>
    <n v="0"/>
    <x v="17"/>
    <n v="7"/>
    <s v="Produce"/>
    <n v="128"/>
    <n v="-1.1294865468889941"/>
    <n v="-1.6461488231357067"/>
    <n v="297"/>
  </r>
  <r>
    <n v="10487"/>
    <n v="19"/>
    <n v="7.3"/>
    <n v="5"/>
    <n v="0"/>
    <x v="49"/>
    <n v="3"/>
    <s v="Confections"/>
    <n v="36.5"/>
    <n v="0.17286925004058901"/>
    <n v="-1.9258801738846663"/>
    <n v="723"/>
  </r>
  <r>
    <n v="10487"/>
    <n v="26"/>
    <n v="24.9"/>
    <n v="30"/>
    <n v="0"/>
    <x v="68"/>
    <n v="3"/>
    <s v="Confections"/>
    <n v="747"/>
    <n v="0.26458444700746103"/>
    <n v="0.24624140761408664"/>
    <n v="753"/>
  </r>
  <r>
    <n v="10487"/>
    <n v="54"/>
    <n v="5.9"/>
    <n v="24"/>
    <n v="0.25"/>
    <x v="55"/>
    <n v="6"/>
    <s v="Meat/Poultry"/>
    <n v="106.20000000000002"/>
    <n v="0.27069879347191916"/>
    <n v="-1.7127951995983002"/>
    <n v="755"/>
  </r>
  <r>
    <n v="10488"/>
    <n v="59"/>
    <n v="44"/>
    <n v="30"/>
    <n v="0"/>
    <x v="21"/>
    <n v="4"/>
    <s v="Dairy Products"/>
    <n v="1320"/>
    <n v="2.5360641585536587"/>
    <n v="1.9980016696813427"/>
    <n v="1496"/>
  </r>
  <r>
    <n v="10488"/>
    <n v="73"/>
    <n v="12"/>
    <n v="20"/>
    <n v="0.20000000298023224"/>
    <x v="47"/>
    <n v="8"/>
    <s v="Seafood"/>
    <n v="191.99999928474426"/>
    <n v="-1.1417152398179102"/>
    <n v="-1.4504897384597069"/>
    <n v="293"/>
  </r>
  <r>
    <n v="10489"/>
    <n v="11"/>
    <n v="16.8"/>
    <n v="15"/>
    <n v="0.25"/>
    <x v="0"/>
    <n v="4"/>
    <s v="Dairy Products"/>
    <n v="189"/>
    <n v="0.12089730509269485"/>
    <n v="-1.4596612559697335"/>
    <n v="706"/>
  </r>
  <r>
    <n v="10489"/>
    <n v="16"/>
    <n v="13.9"/>
    <n v="18"/>
    <n v="0"/>
    <x v="19"/>
    <n v="3"/>
    <s v="Confections"/>
    <n v="250.20000000000002"/>
    <n v="1.5027396060602336"/>
    <n v="-1.2725622541573143"/>
    <n v="1158"/>
  </r>
  <r>
    <n v="10490"/>
    <n v="59"/>
    <n v="44"/>
    <n v="60"/>
    <n v="0"/>
    <x v="21"/>
    <n v="4"/>
    <s v="Dairy Products"/>
    <n v="2640"/>
    <n v="2.5360641585536587"/>
    <n v="6.0334703362237123"/>
    <n v="1496"/>
  </r>
  <r>
    <n v="10490"/>
    <n v="68"/>
    <n v="10"/>
    <n v="30"/>
    <n v="0"/>
    <x v="56"/>
    <n v="3"/>
    <s v="Confections"/>
    <n v="300"/>
    <n v="0.40521441568999816"/>
    <n v="-1.1203150271923068"/>
    <n v="799"/>
  </r>
  <r>
    <n v="10490"/>
    <n v="75"/>
    <n v="6.2"/>
    <n v="36"/>
    <n v="0"/>
    <x v="48"/>
    <n v="1"/>
    <s v="Beverages"/>
    <n v="223.20000000000002"/>
    <n v="1.4935680863635465"/>
    <n v="-1.3551059314274991"/>
    <n v="1155"/>
  </r>
  <r>
    <n v="10491"/>
    <n v="44"/>
    <n v="15.5"/>
    <n v="15"/>
    <n v="0.15000000596046448"/>
    <x v="45"/>
    <n v="2"/>
    <s v="Condiments"/>
    <n v="197.62499861419201"/>
    <n v="-0.20010588429135731"/>
    <n v="-1.4332931410784129"/>
    <n v="601"/>
  </r>
  <r>
    <n v="10491"/>
    <n v="77"/>
    <n v="10.4"/>
    <n v="7"/>
    <n v="0.15000000596046448"/>
    <x v="23"/>
    <n v="2"/>
    <s v="Condiments"/>
    <n v="61.879999566078183"/>
    <n v="0.38075702983216564"/>
    <n v="-1.8482891185772667"/>
    <n v="791"/>
  </r>
  <r>
    <n v="10492"/>
    <n v="25"/>
    <n v="11.2"/>
    <n v="60"/>
    <n v="5.000000074505806E-2"/>
    <x v="66"/>
    <n v="3"/>
    <s v="Confections"/>
    <n v="638.39999949932098"/>
    <n v="-1.0652859090121836"/>
    <n v="-8.5767606936652654E-2"/>
    <n v="318"/>
  </r>
  <r>
    <n v="10492"/>
    <n v="42"/>
    <n v="11.2"/>
    <n v="20"/>
    <n v="5.000000074505806E-2"/>
    <x v="1"/>
    <n v="5"/>
    <s v="Grains/Cereals"/>
    <n v="212.79999983310699"/>
    <n v="9.338274600263323E-2"/>
    <n v="-1.3869005335529023"/>
    <n v="697"/>
  </r>
  <r>
    <n v="10493"/>
    <n v="65"/>
    <n v="16.8"/>
    <n v="15"/>
    <n v="0.10000000149011612"/>
    <x v="6"/>
    <n v="2"/>
    <s v="Condiments"/>
    <n v="226.79999962449074"/>
    <n v="0.24012706114962851"/>
    <n v="-1.3441001089394715"/>
    <n v="745"/>
  </r>
  <r>
    <n v="10493"/>
    <n v="66"/>
    <n v="13.6"/>
    <n v="10"/>
    <n v="0.10000000149011612"/>
    <x v="61"/>
    <n v="2"/>
    <s v="Condiments"/>
    <n v="122.39999979734421"/>
    <n v="-1.3068025943582799"/>
    <n v="-1.6632689938557432"/>
    <n v="239"/>
  </r>
  <r>
    <n v="10493"/>
    <n v="69"/>
    <n v="28.8"/>
    <n v="10"/>
    <n v="0.10000000149011612"/>
    <x v="60"/>
    <n v="4"/>
    <s v="Dairy Products"/>
    <n v="259.19999957084656"/>
    <n v="0.14535469095052739"/>
    <n v="-1.2450476963792492"/>
    <n v="714"/>
  </r>
  <r>
    <n v="10494"/>
    <n v="56"/>
    <n v="30.4"/>
    <n v="30"/>
    <n v="0"/>
    <x v="33"/>
    <n v="5"/>
    <s v="Grains/Cereals"/>
    <n v="912"/>
    <n v="1.8237427954442857"/>
    <n v="0.75067499093188284"/>
    <n v="1263"/>
  </r>
  <r>
    <n v="10495"/>
    <n v="23"/>
    <n v="7.2"/>
    <n v="10"/>
    <n v="0"/>
    <x v="70"/>
    <n v="5"/>
    <s v="Grains/Cereals"/>
    <n v="72"/>
    <n v="-0.26430652216816775"/>
    <n v="-1.8173505241405343"/>
    <n v="580"/>
  </r>
  <r>
    <n v="10495"/>
    <n v="41"/>
    <n v="7.7"/>
    <n v="20"/>
    <n v="0"/>
    <x v="5"/>
    <n v="8"/>
    <s v="Seafood"/>
    <n v="154"/>
    <n v="0.96161994395568862"/>
    <n v="-1.5666623190977509"/>
    <n v="981"/>
  </r>
  <r>
    <n v="10495"/>
    <n v="77"/>
    <n v="10.4"/>
    <n v="5"/>
    <n v="0"/>
    <x v="23"/>
    <n v="2"/>
    <s v="Condiments"/>
    <n v="52"/>
    <n v="0.38075702983216564"/>
    <n v="-1.8784939887851158"/>
    <n v="791"/>
  </r>
  <r>
    <n v="10496"/>
    <n v="31"/>
    <n v="10"/>
    <n v="20"/>
    <n v="5.000000074505806E-2"/>
    <x v="12"/>
    <n v="4"/>
    <s v="Dairy Products"/>
    <n v="189.99999985098839"/>
    <n v="2.2334040085629812"/>
    <n v="-1.4566040831930587"/>
    <n v="1397"/>
  </r>
  <r>
    <n v="10497"/>
    <n v="56"/>
    <n v="30.4"/>
    <n v="14"/>
    <n v="0"/>
    <x v="33"/>
    <n v="5"/>
    <s v="Grains/Cereals"/>
    <n v="425.59999999999997"/>
    <n v="1.8237427954442857"/>
    <n v="-0.73633406922433597"/>
    <n v="1263"/>
  </r>
  <r>
    <n v="10497"/>
    <n v="72"/>
    <n v="27.8"/>
    <n v="25"/>
    <n v="0"/>
    <x v="2"/>
    <n v="4"/>
    <s v="Dairy Products"/>
    <n v="695"/>
    <n v="0.42661462831560165"/>
    <n v="8.7268399538175098E-2"/>
    <n v="806"/>
  </r>
  <r>
    <n v="10497"/>
    <n v="77"/>
    <n v="10.4"/>
    <n v="25"/>
    <n v="0"/>
    <x v="23"/>
    <n v="2"/>
    <s v="Condiments"/>
    <n v="260"/>
    <n v="0.38075702983216564"/>
    <n v="-1.2426019564814696"/>
    <n v="791"/>
  </r>
  <r>
    <n v="10498"/>
    <n v="24"/>
    <n v="4.5"/>
    <n v="14"/>
    <n v="0"/>
    <x v="15"/>
    <n v="1"/>
    <s v="Beverages"/>
    <n v="63"/>
    <n v="1.4018528893966744"/>
    <n v="-1.8448650832305959"/>
    <n v="1125"/>
  </r>
  <r>
    <n v="10498"/>
    <n v="40"/>
    <n v="18.399999999999999"/>
    <n v="5"/>
    <n v="0"/>
    <x v="37"/>
    <n v="8"/>
    <s v="Seafood"/>
    <n v="92"/>
    <n v="1.3345950782876348"/>
    <n v="-1.7562070594959529"/>
    <n v="1103"/>
  </r>
  <r>
    <n v="10498"/>
    <n v="42"/>
    <n v="14"/>
    <n v="30"/>
    <n v="0"/>
    <x v="1"/>
    <n v="5"/>
    <s v="Grains/Cereals"/>
    <n v="420"/>
    <n v="9.338274600263323E-2"/>
    <n v="-0.7534542393248187"/>
    <n v="697"/>
  </r>
  <r>
    <n v="10499"/>
    <n v="28"/>
    <n v="45.6"/>
    <n v="20"/>
    <n v="0"/>
    <x v="44"/>
    <n v="7"/>
    <s v="Produce"/>
    <n v="912"/>
    <n v="-8.0876128234423653E-2"/>
    <n v="0.75067499093188284"/>
    <n v="640"/>
  </r>
  <r>
    <n v="10499"/>
    <n v="49"/>
    <n v="20"/>
    <n v="25"/>
    <n v="0"/>
    <x v="14"/>
    <n v="3"/>
    <s v="Confections"/>
    <n v="500"/>
    <n v="-0.44773691610191185"/>
    <n v="-0.50888038074649322"/>
    <n v="520"/>
  </r>
  <r>
    <n v="10500"/>
    <n v="15"/>
    <n v="15.5"/>
    <n v="12"/>
    <n v="5.000000074505806E-2"/>
    <x v="50"/>
    <n v="2"/>
    <s v="Condiments"/>
    <n v="176.6999998614192"/>
    <n v="-1.664491862529081"/>
    <n v="-1.4972644871498164"/>
    <n v="122"/>
  </r>
  <r>
    <n v="10500"/>
    <n v="28"/>
    <n v="45.6"/>
    <n v="8"/>
    <n v="5.000000074505806E-2"/>
    <x v="44"/>
    <n v="7"/>
    <s v="Produce"/>
    <n v="346.55999972820285"/>
    <n v="-8.0876128234423653E-2"/>
    <n v="-0.97797304233065241"/>
    <n v="640"/>
  </r>
  <r>
    <n v="10501"/>
    <n v="54"/>
    <n v="7.45"/>
    <n v="20"/>
    <n v="0"/>
    <x v="55"/>
    <n v="6"/>
    <s v="Meat/Poultry"/>
    <n v="149"/>
    <n v="0.27069879347191916"/>
    <n v="-1.5819481852588961"/>
    <n v="755"/>
  </r>
  <r>
    <n v="10502"/>
    <n v="45"/>
    <n v="9.5"/>
    <n v="21"/>
    <n v="0"/>
    <x v="73"/>
    <n v="8"/>
    <s v="Seafood"/>
    <n v="199.5"/>
    <n v="-0.48442299488866064"/>
    <n v="-1.4275609370313282"/>
    <n v="508"/>
  </r>
  <r>
    <n v="10502"/>
    <n v="53"/>
    <n v="32.799999999999997"/>
    <n v="6"/>
    <n v="0"/>
    <x v="22"/>
    <n v="6"/>
    <s v="Meat/Poultry"/>
    <n v="196.79999999999998"/>
    <n v="0.16981207680835994"/>
    <n v="-1.4358153047583468"/>
    <n v="722"/>
  </r>
  <r>
    <n v="10502"/>
    <n v="67"/>
    <n v="14"/>
    <n v="30"/>
    <n v="0"/>
    <x v="51"/>
    <n v="1"/>
    <s v="Beverages"/>
    <n v="420"/>
    <n v="-1.4749471221308788"/>
    <n v="-0.7534542393248187"/>
    <n v="184"/>
  </r>
  <r>
    <n v="10503"/>
    <n v="14"/>
    <n v="23.25"/>
    <n v="70"/>
    <n v="0"/>
    <x v="3"/>
    <n v="7"/>
    <s v="Produce"/>
    <n v="1627.5"/>
    <n v="-0.80236901104048375"/>
    <n v="2.9380824385917812"/>
    <n v="404"/>
  </r>
  <r>
    <n v="10503"/>
    <n v="65"/>
    <n v="21.05"/>
    <n v="20"/>
    <n v="0"/>
    <x v="6"/>
    <n v="2"/>
    <s v="Condiments"/>
    <n v="421"/>
    <n v="0.24012706114962851"/>
    <n v="-0.7503970660925896"/>
    <n v="745"/>
  </r>
  <r>
    <n v="10504"/>
    <n v="2"/>
    <n v="19"/>
    <n v="12"/>
    <n v="0"/>
    <x v="18"/>
    <n v="1"/>
    <s v="Beverages"/>
    <n v="228"/>
    <n v="1.1939651096050978"/>
    <n v="-1.3404314999127998"/>
    <n v="1057"/>
  </r>
  <r>
    <n v="10504"/>
    <n v="21"/>
    <n v="10"/>
    <n v="12"/>
    <n v="0"/>
    <x v="27"/>
    <n v="3"/>
    <s v="Confections"/>
    <n v="120"/>
    <n v="1.0686210070837059"/>
    <n v="-1.6706062089935392"/>
    <n v="1016"/>
  </r>
  <r>
    <n v="10504"/>
    <n v="53"/>
    <n v="32.799999999999997"/>
    <n v="10"/>
    <n v="0"/>
    <x v="22"/>
    <n v="6"/>
    <s v="Meat/Poultry"/>
    <n v="328"/>
    <n v="0.16981207680835994"/>
    <n v="-1.0347141766898929"/>
    <n v="722"/>
  </r>
  <r>
    <n v="10504"/>
    <n v="61"/>
    <n v="28.5"/>
    <n v="25"/>
    <n v="0"/>
    <x v="75"/>
    <n v="2"/>
    <s v="Condiments"/>
    <n v="712.5"/>
    <n v="-0.19399153782689918"/>
    <n v="0.14076893110218378"/>
    <n v="603"/>
  </r>
  <r>
    <n v="10505"/>
    <n v="62"/>
    <n v="49.3"/>
    <n v="3"/>
    <n v="0"/>
    <x v="29"/>
    <n v="3"/>
    <s v="Confections"/>
    <n v="147.89999999999998"/>
    <n v="1.2734516136430536"/>
    <n v="-1.5853110758143483"/>
    <n v="1083"/>
  </r>
  <r>
    <n v="10506"/>
    <n v="25"/>
    <n v="14"/>
    <n v="18"/>
    <n v="0.10000000149011612"/>
    <x v="66"/>
    <n v="3"/>
    <s v="Confections"/>
    <n v="226.79999962449074"/>
    <n v="-1.0652859090121836"/>
    <n v="-1.3441001089394715"/>
    <n v="318"/>
  </r>
  <r>
    <n v="10506"/>
    <n v="70"/>
    <n v="15"/>
    <n v="14"/>
    <n v="0.10000000149011612"/>
    <x v="30"/>
    <n v="1"/>
    <s v="Beverages"/>
    <n v="188.99999968707561"/>
    <n v="0.4602435338701214"/>
    <n v="-1.4596612569263974"/>
    <n v="817"/>
  </r>
  <r>
    <n v="10507"/>
    <n v="43"/>
    <n v="46"/>
    <n v="15"/>
    <n v="0.15000000596046448"/>
    <x v="40"/>
    <n v="1"/>
    <s v="Beverages"/>
    <n v="586.49999588727951"/>
    <n v="-0.26430652216816775"/>
    <n v="-0.24443490873197779"/>
    <n v="580"/>
  </r>
  <r>
    <n v="10507"/>
    <n v="48"/>
    <n v="12.75"/>
    <n v="15"/>
    <n v="0.15000000596046448"/>
    <x v="74"/>
    <n v="3"/>
    <s v="Confections"/>
    <n v="162.56249886006117"/>
    <n v="-1.6155770908134159"/>
    <n v="-1.5404852767817798"/>
    <n v="138"/>
  </r>
  <r>
    <n v="10508"/>
    <n v="13"/>
    <n v="6"/>
    <n v="10"/>
    <n v="0"/>
    <x v="43"/>
    <n v="8"/>
    <s v="Seafood"/>
    <n v="60"/>
    <n v="0.68647435305507243"/>
    <n v="-1.8540366029272832"/>
    <n v="891"/>
  </r>
  <r>
    <n v="10508"/>
    <n v="39"/>
    <n v="18"/>
    <n v="10"/>
    <n v="0"/>
    <x v="13"/>
    <n v="1"/>
    <s v="Beverages"/>
    <n v="180"/>
    <n v="0.38687137629662377"/>
    <n v="-1.4871758150597949"/>
    <n v="793"/>
  </r>
  <r>
    <n v="10509"/>
    <n v="28"/>
    <n v="45.6"/>
    <n v="3"/>
    <n v="0"/>
    <x v="44"/>
    <n v="7"/>
    <s v="Produce"/>
    <n v="136.80000000000001"/>
    <n v="-8.0876128234423653E-2"/>
    <n v="-1.6192456986920909"/>
    <n v="640"/>
  </r>
  <r>
    <n v="10510"/>
    <n v="29"/>
    <n v="123.79"/>
    <n v="36"/>
    <n v="0"/>
    <x v="39"/>
    <n v="6"/>
    <s v="Meat/Poultry"/>
    <n v="4456.4400000000005"/>
    <n v="0.24318423438185757"/>
    <n v="11.586642082173883"/>
    <n v="746"/>
  </r>
  <r>
    <n v="10510"/>
    <n v="75"/>
    <n v="7.75"/>
    <n v="36"/>
    <n v="0.10000000149011612"/>
    <x v="48"/>
    <n v="1"/>
    <s v="Beverages"/>
    <n v="251.0999995842576"/>
    <n v="1.4935680863635465"/>
    <n v="-1.2698107995193049"/>
    <n v="1155"/>
  </r>
  <r>
    <n v="10511"/>
    <n v="4"/>
    <n v="22"/>
    <n v="50"/>
    <n v="0.15000000596046448"/>
    <x v="62"/>
    <n v="2"/>
    <s v="Condiments"/>
    <n v="934.99999344348907"/>
    <n v="-0.65256752266125939"/>
    <n v="0.82098995522876173"/>
    <n v="453"/>
  </r>
  <r>
    <n v="10511"/>
    <n v="7"/>
    <n v="30"/>
    <n v="50"/>
    <n v="0.15000000596046448"/>
    <x v="32"/>
    <n v="7"/>
    <s v="Produce"/>
    <n v="1274.9999910593033"/>
    <n v="0.29515617932975174"/>
    <n v="1.8604288468977759"/>
    <n v="763"/>
  </r>
  <r>
    <n v="10511"/>
    <n v="8"/>
    <n v="40"/>
    <n v="10"/>
    <n v="0.15000000596046448"/>
    <x v="71"/>
    <n v="2"/>
    <s v="Condiments"/>
    <n v="339.99999761581421"/>
    <n v="-0.90019855447181396"/>
    <n v="-0.99802810519201313"/>
    <n v="372"/>
  </r>
  <r>
    <n v="10512"/>
    <n v="24"/>
    <n v="4.5"/>
    <n v="10"/>
    <n v="0.15000000596046448"/>
    <x v="15"/>
    <n v="1"/>
    <s v="Beverages"/>
    <n v="38.249999731779099"/>
    <n v="1.4018528893966744"/>
    <n v="-1.9205301215482631"/>
    <n v="1125"/>
  </r>
  <r>
    <n v="10512"/>
    <n v="46"/>
    <n v="12"/>
    <n v="9"/>
    <n v="0.15000000596046448"/>
    <x v="54"/>
    <n v="8"/>
    <s v="Seafood"/>
    <n v="91.799999356269836"/>
    <n v="-0.3621360655994979"/>
    <n v="-1.7568184961103934"/>
    <n v="548"/>
  </r>
  <r>
    <n v="10512"/>
    <n v="47"/>
    <n v="9.5"/>
    <n v="6"/>
    <n v="0.15000000596046448"/>
    <x v="69"/>
    <n v="3"/>
    <s v="Confections"/>
    <n v="48.449999660253525"/>
    <n v="-0.55473797922992918"/>
    <n v="-1.8893469547981927"/>
    <n v="485"/>
  </r>
  <r>
    <n v="10512"/>
    <n v="60"/>
    <n v="34"/>
    <n v="12"/>
    <n v="0.15000000596046448"/>
    <x v="11"/>
    <n v="4"/>
    <s v="Dairy Products"/>
    <n v="346.79999756813049"/>
    <n v="2.7836951903642131"/>
    <n v="-0.97723932735863284"/>
    <n v="1577"/>
  </r>
  <r>
    <n v="10513"/>
    <n v="21"/>
    <n v="10"/>
    <n v="40"/>
    <n v="0.20000000298023224"/>
    <x v="27"/>
    <n v="3"/>
    <s v="Confections"/>
    <n v="319.9999988079071"/>
    <n v="1.0686210070837059"/>
    <n v="-1.0591715661921599"/>
    <n v="1016"/>
  </r>
  <r>
    <n v="10513"/>
    <n v="32"/>
    <n v="32"/>
    <n v="50"/>
    <n v="0.20000000298023224"/>
    <x v="26"/>
    <n v="4"/>
    <s v="Dairy Products"/>
    <n v="1279.9999952316284"/>
    <n v="-1.1294865468889941"/>
    <n v="1.875714725814442"/>
    <n v="297"/>
  </r>
  <r>
    <n v="10513"/>
    <n v="61"/>
    <n v="28.5"/>
    <n v="15"/>
    <n v="0.20000000298023224"/>
    <x v="75"/>
    <n v="2"/>
    <s v="Condiments"/>
    <n v="341.99999872595072"/>
    <n v="-0.19399153782689918"/>
    <n v="-0.99191375533367532"/>
    <n v="603"/>
  </r>
  <r>
    <n v="10514"/>
    <n v="20"/>
    <n v="81"/>
    <n v="39"/>
    <n v="0"/>
    <x v="9"/>
    <n v="3"/>
    <s v="Confections"/>
    <n v="3159"/>
    <n v="-1.080571775173329"/>
    <n v="7.6201432437505989"/>
    <n v="313"/>
  </r>
  <r>
    <n v="10514"/>
    <n v="28"/>
    <n v="45.6"/>
    <n v="35"/>
    <n v="0"/>
    <x v="44"/>
    <n v="7"/>
    <s v="Produce"/>
    <n v="1596"/>
    <n v="-8.0876128234423653E-2"/>
    <n v="2.8417814817765654"/>
    <n v="640"/>
  </r>
  <r>
    <n v="10514"/>
    <n v="56"/>
    <n v="38"/>
    <n v="70"/>
    <n v="0"/>
    <x v="33"/>
    <n v="5"/>
    <s v="Grains/Cereals"/>
    <n v="2660"/>
    <n v="1.8237427954442857"/>
    <n v="6.0946138008682942"/>
    <n v="1263"/>
  </r>
  <r>
    <n v="10514"/>
    <n v="65"/>
    <n v="21.05"/>
    <n v="39"/>
    <n v="0"/>
    <x v="6"/>
    <n v="2"/>
    <s v="Condiments"/>
    <n v="820.95"/>
    <n v="0.24012706114962851"/>
    <n v="0.47231936813742637"/>
    <n v="745"/>
  </r>
  <r>
    <n v="10514"/>
    <n v="75"/>
    <n v="7.75"/>
    <n v="50"/>
    <n v="0"/>
    <x v="48"/>
    <n v="1"/>
    <s v="Beverages"/>
    <n v="387.5"/>
    <n v="1.4935680863635465"/>
    <n v="-0.85281236937226335"/>
    <n v="1155"/>
  </r>
  <r>
    <n v="10515"/>
    <n v="9"/>
    <n v="97"/>
    <n v="16"/>
    <n v="0.15000000596046448"/>
    <x v="76"/>
    <n v="6"/>
    <s v="Meat/Poultry"/>
    <n v="1319.1999907493591"/>
    <n v="-1.7470355397992658"/>
    <n v="1.9955559028147478"/>
    <n v="95"/>
  </r>
  <r>
    <n v="10515"/>
    <n v="16"/>
    <n v="17.45"/>
    <n v="50"/>
    <n v="0"/>
    <x v="19"/>
    <n v="3"/>
    <s v="Confections"/>
    <n v="872.5"/>
    <n v="1.5027396060602336"/>
    <n v="0.62991664825883464"/>
    <n v="1158"/>
  </r>
  <r>
    <n v="10515"/>
    <n v="27"/>
    <n v="43.9"/>
    <n v="120"/>
    <n v="0"/>
    <x v="24"/>
    <n v="3"/>
    <s v="Confections"/>
    <n v="5268"/>
    <n v="-0.92159876709741739"/>
    <n v="14.067721590521703"/>
    <n v="365"/>
  </r>
  <r>
    <n v="10515"/>
    <n v="33"/>
    <n v="2.5"/>
    <n v="16"/>
    <n v="0.15000000596046448"/>
    <x v="10"/>
    <n v="4"/>
    <s v="Dairy Products"/>
    <n v="33.999999761581421"/>
    <n v="0.27069879347191916"/>
    <n v="-1.9335231076941259"/>
    <n v="755"/>
  </r>
  <r>
    <n v="10515"/>
    <n v="60"/>
    <n v="34"/>
    <n v="84"/>
    <n v="0.15000000596046448"/>
    <x v="11"/>
    <n v="4"/>
    <s v="Dairy Products"/>
    <n v="2427.5999829769135"/>
    <n v="2.7836951903642131"/>
    <n v="5.3841266896557345"/>
    <n v="1577"/>
  </r>
  <r>
    <n v="10516"/>
    <n v="18"/>
    <n v="62.5"/>
    <n v="25"/>
    <n v="0.10000000149011612"/>
    <x v="59"/>
    <n v="8"/>
    <s v="Seafood"/>
    <n v="1406.2499976716936"/>
    <n v="-0.38965062468955952"/>
    <n v="2.2616828538430638"/>
    <n v="539"/>
  </r>
  <r>
    <n v="10516"/>
    <n v="41"/>
    <n v="9.65"/>
    <n v="80"/>
    <n v="0.10000000149011612"/>
    <x v="5"/>
    <n v="8"/>
    <s v="Seafood"/>
    <n v="694.79999884963036"/>
    <n v="0.96161994395568862"/>
    <n v="8.6656961374849989E-2"/>
    <n v="981"/>
  </r>
  <r>
    <n v="10516"/>
    <n v="42"/>
    <n v="14"/>
    <n v="20"/>
    <n v="0"/>
    <x v="1"/>
    <n v="5"/>
    <s v="Grains/Cereals"/>
    <n v="280"/>
    <n v="9.338274600263323E-2"/>
    <n v="-1.1814584918368882"/>
    <n v="697"/>
  </r>
  <r>
    <n v="10517"/>
    <n v="52"/>
    <n v="7"/>
    <n v="6"/>
    <n v="0"/>
    <x v="65"/>
    <n v="5"/>
    <s v="Grains/Cereals"/>
    <n v="42"/>
    <n v="-0.50888038074649322"/>
    <n v="-1.9090657211074065"/>
    <n v="500"/>
  </r>
  <r>
    <n v="10517"/>
    <n v="59"/>
    <n v="55"/>
    <n v="4"/>
    <n v="0"/>
    <x v="21"/>
    <n v="4"/>
    <s v="Dairy Products"/>
    <n v="220"/>
    <n v="2.5360641585536587"/>
    <n v="-1.3648888857706323"/>
    <n v="1496"/>
  </r>
  <r>
    <n v="10517"/>
    <n v="70"/>
    <n v="15"/>
    <n v="6"/>
    <n v="0"/>
    <x v="30"/>
    <n v="1"/>
    <s v="Beverages"/>
    <n v="90"/>
    <n v="0.4602435338701214"/>
    <n v="-1.7623214059604111"/>
    <n v="817"/>
  </r>
  <r>
    <n v="10518"/>
    <n v="24"/>
    <n v="4.5"/>
    <n v="5"/>
    <n v="0"/>
    <x v="15"/>
    <n v="1"/>
    <s v="Beverages"/>
    <n v="22.5"/>
    <n v="1.4018528893966744"/>
    <n v="-1.9686805991358733"/>
    <n v="1125"/>
  </r>
  <r>
    <n v="10518"/>
    <n v="38"/>
    <n v="263.5"/>
    <n v="15"/>
    <n v="0"/>
    <x v="67"/>
    <n v="1"/>
    <s v="Beverages"/>
    <n v="3952.5"/>
    <n v="-0.13284807318231781"/>
    <n v="10.046010203524364"/>
    <n v="623"/>
  </r>
  <r>
    <n v="10518"/>
    <n v="44"/>
    <n v="19.45"/>
    <n v="9"/>
    <n v="0"/>
    <x v="45"/>
    <n v="2"/>
    <s v="Condiments"/>
    <n v="175.04999999999998"/>
    <n v="-0.20010588429135731"/>
    <n v="-1.5023088225593291"/>
    <n v="601"/>
  </r>
  <r>
    <n v="10519"/>
    <n v="10"/>
    <n v="31"/>
    <n v="16"/>
    <n v="5.000000074505806E-2"/>
    <x v="41"/>
    <n v="8"/>
    <s v="Seafood"/>
    <n v="471.1999996304512"/>
    <n v="0.23095554145294128"/>
    <n v="-0.59692697096446501"/>
    <n v="742"/>
  </r>
  <r>
    <n v="10519"/>
    <n v="56"/>
    <n v="38"/>
    <n v="40"/>
    <n v="0"/>
    <x v="33"/>
    <n v="5"/>
    <s v="Grains/Cereals"/>
    <n v="1520"/>
    <n v="1.8237427954442857"/>
    <n v="2.6094363161271565"/>
    <n v="1263"/>
  </r>
  <r>
    <n v="10519"/>
    <n v="60"/>
    <n v="34"/>
    <n v="10"/>
    <n v="5.000000074505806E-2"/>
    <x v="11"/>
    <n v="4"/>
    <s v="Dairy Products"/>
    <n v="322.99999974668026"/>
    <n v="2.7836951903642131"/>
    <n v="-1.0500000436254806"/>
    <n v="1577"/>
  </r>
  <r>
    <n v="10520"/>
    <n v="24"/>
    <n v="4.5"/>
    <n v="8"/>
    <n v="0"/>
    <x v="15"/>
    <n v="1"/>
    <s v="Beverages"/>
    <n v="36"/>
    <n v="1.4018528893966744"/>
    <n v="-1.9274087605007808"/>
    <n v="1125"/>
  </r>
  <r>
    <n v="10520"/>
    <n v="53"/>
    <n v="32.799999999999997"/>
    <n v="5"/>
    <n v="0"/>
    <x v="22"/>
    <n v="6"/>
    <s v="Meat/Poultry"/>
    <n v="164"/>
    <n v="0.16981207680835994"/>
    <n v="-1.5360905867754602"/>
    <n v="722"/>
  </r>
  <r>
    <n v="10521"/>
    <n v="35"/>
    <n v="18"/>
    <n v="3"/>
    <n v="0"/>
    <x v="31"/>
    <n v="1"/>
    <s v="Beverages"/>
    <n v="54"/>
    <n v="0.6620169671972399"/>
    <n v="-1.8723796423206576"/>
    <n v="883"/>
  </r>
  <r>
    <n v="10521"/>
    <n v="41"/>
    <n v="9.65"/>
    <n v="10"/>
    <n v="0"/>
    <x v="5"/>
    <n v="8"/>
    <s v="Seafood"/>
    <n v="96.5"/>
    <n v="0.96161994395568862"/>
    <n v="-1.7424497799509222"/>
    <n v="981"/>
  </r>
  <r>
    <n v="10521"/>
    <n v="68"/>
    <n v="12.5"/>
    <n v="6"/>
    <n v="0"/>
    <x v="56"/>
    <n v="3"/>
    <s v="Confections"/>
    <n v="75"/>
    <n v="0.40521441568999816"/>
    <n v="-1.8081790044438473"/>
    <n v="799"/>
  </r>
  <r>
    <n v="10522"/>
    <n v="1"/>
    <n v="18"/>
    <n v="40"/>
    <n v="0.20000000298023224"/>
    <x v="52"/>
    <n v="1"/>
    <s v="Beverages"/>
    <n v="575.99999785423279"/>
    <n v="0.49387243942464115"/>
    <n v="-0.27653522165706612"/>
    <n v="828"/>
  </r>
  <r>
    <n v="10522"/>
    <n v="8"/>
    <n v="40"/>
    <n v="24"/>
    <n v="0"/>
    <x v="71"/>
    <n v="2"/>
    <s v="Condiments"/>
    <n v="960"/>
    <n v="-0.90019855447181396"/>
    <n v="0.89741930607887821"/>
    <n v="372"/>
  </r>
  <r>
    <n v="10522"/>
    <n v="30"/>
    <n v="25.89"/>
    <n v="20"/>
    <n v="0.20000000298023224"/>
    <x v="34"/>
    <n v="8"/>
    <s v="Seafood"/>
    <n v="414.23999845683574"/>
    <n v="-0.16647697873683756"/>
    <n v="-0.77106356186017855"/>
    <n v="612"/>
  </r>
  <r>
    <n v="10522"/>
    <n v="40"/>
    <n v="18.399999999999999"/>
    <n v="25"/>
    <n v="0.20000000298023224"/>
    <x v="37"/>
    <n v="8"/>
    <s v="Seafood"/>
    <n v="367.99999862909311"/>
    <n v="1.3345950782876348"/>
    <n v="-0.91242725159183002"/>
    <n v="1103"/>
  </r>
  <r>
    <n v="10523"/>
    <n v="17"/>
    <n v="39"/>
    <n v="25"/>
    <n v="0.10000000149011612"/>
    <x v="35"/>
    <n v="6"/>
    <s v="Meat/Poultry"/>
    <n v="877.49999854713678"/>
    <n v="0.95244842425900134"/>
    <n v="0.64520250997832551"/>
    <n v="978"/>
  </r>
  <r>
    <n v="10523"/>
    <n v="20"/>
    <n v="81"/>
    <n v="15"/>
    <n v="0.10000000149011612"/>
    <x v="9"/>
    <n v="3"/>
    <s v="Confections"/>
    <n v="1093.4999981895089"/>
    <n v="-1.080571775173329"/>
    <n v="1.3055519270464739"/>
    <n v="313"/>
  </r>
  <r>
    <n v="10523"/>
    <n v="37"/>
    <n v="26"/>
    <n v="18"/>
    <n v="0.10000000149011612"/>
    <x v="28"/>
    <n v="8"/>
    <s v="Seafood"/>
    <n v="421.19999930262566"/>
    <n v="-1.6553203428323937"/>
    <n v="-0.74978563357813799"/>
    <n v="125"/>
  </r>
  <r>
    <n v="10523"/>
    <n v="41"/>
    <n v="9.65"/>
    <n v="6"/>
    <n v="0.10000000149011612"/>
    <x v="5"/>
    <n v="8"/>
    <s v="Seafood"/>
    <n v="52.109999913722284"/>
    <n v="0.96161994395568862"/>
    <n v="-1.8781576999933365"/>
    <n v="981"/>
  </r>
  <r>
    <n v="10524"/>
    <n v="10"/>
    <n v="31"/>
    <n v="2"/>
    <n v="0"/>
    <x v="41"/>
    <n v="8"/>
    <s v="Seafood"/>
    <n v="62"/>
    <n v="0.23095554145294128"/>
    <n v="-1.847922256462825"/>
    <n v="742"/>
  </r>
  <r>
    <n v="10524"/>
    <n v="30"/>
    <n v="25.89"/>
    <n v="10"/>
    <n v="0"/>
    <x v="34"/>
    <n v="8"/>
    <s v="Seafood"/>
    <n v="258.89999999999998"/>
    <n v="-0.16647697873683756"/>
    <n v="-1.2459648470369216"/>
    <n v="612"/>
  </r>
  <r>
    <n v="10524"/>
    <n v="43"/>
    <n v="46"/>
    <n v="60"/>
    <n v="0"/>
    <x v="40"/>
    <n v="1"/>
    <s v="Beverages"/>
    <n v="2760"/>
    <n v="-0.26430652216816775"/>
    <n v="6.4003311240912009"/>
    <n v="580"/>
  </r>
  <r>
    <n v="10524"/>
    <n v="54"/>
    <n v="7.45"/>
    <n v="15"/>
    <n v="0"/>
    <x v="55"/>
    <n v="6"/>
    <s v="Meat/Poultry"/>
    <n v="111.75"/>
    <n v="0.27069879347191916"/>
    <n v="-1.6958278881594289"/>
    <n v="755"/>
  </r>
  <r>
    <n v="10525"/>
    <n v="36"/>
    <n v="19"/>
    <n v="30"/>
    <n v="0"/>
    <x v="20"/>
    <n v="8"/>
    <s v="Seafood"/>
    <n v="570"/>
    <n v="0.42355745508337261"/>
    <n v="-0.2948782544904584"/>
    <n v="805"/>
  </r>
  <r>
    <n v="10525"/>
    <n v="40"/>
    <n v="18.399999999999999"/>
    <n v="15"/>
    <n v="0.10000000149011612"/>
    <x v="37"/>
    <n v="8"/>
    <s v="Seafood"/>
    <n v="248.39999958872795"/>
    <n v="1.3345950782876348"/>
    <n v="-1.2780651672326566"/>
    <n v="1103"/>
  </r>
  <r>
    <n v="10526"/>
    <n v="1"/>
    <n v="18"/>
    <n v="8"/>
    <n v="0.15000000596046448"/>
    <x v="52"/>
    <n v="1"/>
    <s v="Beverages"/>
    <n v="122.39999914169312"/>
    <n v="0.49387243942464115"/>
    <n v="-1.6632689958601821"/>
    <n v="828"/>
  </r>
  <r>
    <n v="10526"/>
    <n v="13"/>
    <n v="6"/>
    <n v="10"/>
    <n v="0"/>
    <x v="43"/>
    <n v="8"/>
    <s v="Seafood"/>
    <n v="60"/>
    <n v="0.68647435305507243"/>
    <n v="-1.8540366029272832"/>
    <n v="891"/>
  </r>
  <r>
    <n v="10526"/>
    <n v="56"/>
    <n v="38"/>
    <n v="30"/>
    <n v="0.15000000596046448"/>
    <x v="33"/>
    <n v="5"/>
    <s v="Grains/Cereals"/>
    <n v="968.9999932050705"/>
    <n v="1.8237427954442857"/>
    <n v="0.92493384439566317"/>
    <n v="1263"/>
  </r>
  <r>
    <n v="10527"/>
    <n v="4"/>
    <n v="22"/>
    <n v="50"/>
    <n v="0.10000000149011612"/>
    <x v="62"/>
    <n v="2"/>
    <s v="Condiments"/>
    <n v="989.99999836087227"/>
    <n v="-0.65256752266125939"/>
    <n v="0.98913449803465281"/>
    <n v="453"/>
  </r>
  <r>
    <n v="10527"/>
    <n v="36"/>
    <n v="19"/>
    <n v="30"/>
    <n v="0.10000000149011612"/>
    <x v="20"/>
    <n v="8"/>
    <s v="Seafood"/>
    <n v="512.99999915063381"/>
    <n v="0.42355745508337261"/>
    <n v="-0.46913713132417489"/>
    <n v="805"/>
  </r>
  <r>
    <n v="10528"/>
    <n v="11"/>
    <n v="21"/>
    <n v="3"/>
    <n v="0"/>
    <x v="0"/>
    <n v="4"/>
    <s v="Dairy Products"/>
    <n v="63"/>
    <n v="0.12089730509269485"/>
    <n v="-1.8448650832305959"/>
    <n v="706"/>
  </r>
  <r>
    <n v="10528"/>
    <n v="33"/>
    <n v="2.5"/>
    <n v="8"/>
    <n v="0.20000000298023224"/>
    <x v="10"/>
    <n v="4"/>
    <s v="Dairy Products"/>
    <n v="15.999999940395355"/>
    <n v="0.27069879347191916"/>
    <n v="-1.988552225327584"/>
    <n v="755"/>
  </r>
  <r>
    <n v="10528"/>
    <n v="72"/>
    <n v="34.799999999999997"/>
    <n v="9"/>
    <n v="0"/>
    <x v="2"/>
    <n v="4"/>
    <s v="Dairy Products"/>
    <n v="313.2"/>
    <n v="0.42661462831560165"/>
    <n v="-1.0799603405268832"/>
    <n v="806"/>
  </r>
  <r>
    <n v="10529"/>
    <n v="55"/>
    <n v="24"/>
    <n v="14"/>
    <n v="0"/>
    <x v="16"/>
    <n v="6"/>
    <s v="Meat/Poultry"/>
    <n v="336"/>
    <n v="0.72316043184182122"/>
    <n v="-1.0102567908320603"/>
    <n v="903"/>
  </r>
  <r>
    <n v="10529"/>
    <n v="68"/>
    <n v="12.5"/>
    <n v="20"/>
    <n v="0"/>
    <x v="56"/>
    <n v="3"/>
    <s v="Confections"/>
    <n v="250"/>
    <n v="0.40521441568999816"/>
    <n v="-1.2731736888037601"/>
    <n v="799"/>
  </r>
  <r>
    <n v="10529"/>
    <n v="69"/>
    <n v="36"/>
    <n v="10"/>
    <n v="0"/>
    <x v="60"/>
    <n v="4"/>
    <s v="Dairy Products"/>
    <n v="360"/>
    <n v="0.14535469095052739"/>
    <n v="-0.93688463325856275"/>
    <n v="714"/>
  </r>
  <r>
    <n v="10530"/>
    <n v="17"/>
    <n v="39"/>
    <n v="40"/>
    <n v="0"/>
    <x v="35"/>
    <n v="6"/>
    <s v="Meat/Poultry"/>
    <n v="1560"/>
    <n v="0.95244842425900134"/>
    <n v="2.7317232454163189"/>
    <n v="978"/>
  </r>
  <r>
    <n v="10530"/>
    <n v="43"/>
    <n v="46"/>
    <n v="25"/>
    <n v="0"/>
    <x v="40"/>
    <n v="1"/>
    <s v="Beverages"/>
    <n v="1150"/>
    <n v="-0.26430652216816775"/>
    <n v="1.4782822202024011"/>
    <n v="580"/>
  </r>
  <r>
    <n v="10530"/>
    <n v="61"/>
    <n v="28.5"/>
    <n v="20"/>
    <n v="0"/>
    <x v="75"/>
    <n v="2"/>
    <s v="Condiments"/>
    <n v="570"/>
    <n v="-0.19399153782689918"/>
    <n v="-0.2948782544904584"/>
    <n v="603"/>
  </r>
  <r>
    <n v="10530"/>
    <n v="76"/>
    <n v="18"/>
    <n v="50"/>
    <n v="0"/>
    <x v="38"/>
    <n v="1"/>
    <s v="Beverages"/>
    <n v="900"/>
    <n v="0.96161994395568862"/>
    <n v="0.71398891214513405"/>
    <n v="981"/>
  </r>
  <r>
    <n v="10531"/>
    <n v="59"/>
    <n v="55"/>
    <n v="2"/>
    <n v="0"/>
    <x v="21"/>
    <n v="4"/>
    <s v="Dairy Products"/>
    <n v="110"/>
    <n v="2.5360641585536587"/>
    <n v="-1.7011779413158299"/>
    <n v="1496"/>
  </r>
  <r>
    <n v="10532"/>
    <n v="30"/>
    <n v="25.89"/>
    <n v="15"/>
    <n v="0"/>
    <x v="34"/>
    <n v="8"/>
    <s v="Seafood"/>
    <n v="388.35"/>
    <n v="-0.16647697873683756"/>
    <n v="-0.85021377212486859"/>
    <n v="612"/>
  </r>
  <r>
    <n v="10532"/>
    <n v="66"/>
    <n v="17"/>
    <n v="24"/>
    <n v="0"/>
    <x v="61"/>
    <n v="2"/>
    <s v="Condiments"/>
    <n v="408"/>
    <n v="-1.3068025943582799"/>
    <n v="-0.79014031811156749"/>
    <n v="239"/>
  </r>
  <r>
    <n v="10533"/>
    <n v="4"/>
    <n v="22"/>
    <n v="50"/>
    <n v="5.000000074505806E-2"/>
    <x v="62"/>
    <n v="2"/>
    <s v="Condiments"/>
    <n v="1044.9999991804361"/>
    <n v="-0.65256752266125939"/>
    <n v="1.1572790283128003"/>
    <n v="453"/>
  </r>
  <r>
    <n v="10533"/>
    <n v="72"/>
    <n v="34.799999999999997"/>
    <n v="24"/>
    <n v="0"/>
    <x v="2"/>
    <n v="4"/>
    <s v="Dairy Products"/>
    <n v="835.19999999999993"/>
    <n v="0.42661462831560165"/>
    <n v="0.51588408669669028"/>
    <n v="806"/>
  </r>
  <r>
    <n v="10533"/>
    <n v="73"/>
    <n v="15"/>
    <n v="24"/>
    <n v="5.000000074505806E-2"/>
    <x v="47"/>
    <n v="8"/>
    <s v="Seafood"/>
    <n v="341.9999997317791"/>
    <n v="-1.1417152398179102"/>
    <n v="-0.99191375225868372"/>
    <n v="293"/>
  </r>
  <r>
    <n v="10534"/>
    <n v="30"/>
    <n v="25.89"/>
    <n v="10"/>
    <n v="0"/>
    <x v="34"/>
    <n v="8"/>
    <s v="Seafood"/>
    <n v="258.89999999999998"/>
    <n v="-0.16647697873683756"/>
    <n v="-1.2459648470369216"/>
    <n v="612"/>
  </r>
  <r>
    <n v="10534"/>
    <n v="40"/>
    <n v="18.399999999999999"/>
    <n v="10"/>
    <n v="0.20000000298023224"/>
    <x v="37"/>
    <n v="8"/>
    <s v="Seafood"/>
    <n v="147.19999945163727"/>
    <n v="1.3345950782876348"/>
    <n v="-1.5874510987533483"/>
    <n v="1103"/>
  </r>
  <r>
    <n v="10534"/>
    <n v="54"/>
    <n v="7.45"/>
    <n v="10"/>
    <n v="0.20000000298023224"/>
    <x v="55"/>
    <n v="6"/>
    <s v="Meat/Poultry"/>
    <n v="59.599999777972698"/>
    <n v="0.27069879347191916"/>
    <n v="-1.8552594728989507"/>
    <n v="755"/>
  </r>
  <r>
    <n v="10535"/>
    <n v="11"/>
    <n v="21"/>
    <n v="50"/>
    <n v="0.10000000149011612"/>
    <x v="0"/>
    <n v="4"/>
    <s v="Dairy Products"/>
    <n v="944.99999843537807"/>
    <n v="0.12089730509269485"/>
    <n v="0.85156170281212185"/>
    <n v="706"/>
  </r>
  <r>
    <n v="10535"/>
    <n v="40"/>
    <n v="18.399999999999999"/>
    <n v="10"/>
    <n v="0.10000000149011612"/>
    <x v="37"/>
    <n v="8"/>
    <s v="Seafood"/>
    <n v="165.59999972581863"/>
    <n v="1.3345950782876348"/>
    <n v="-1.5311991104421134"/>
    <n v="1103"/>
  </r>
  <r>
    <n v="10535"/>
    <n v="57"/>
    <n v="19.5"/>
    <n v="5"/>
    <n v="0.10000000149011612"/>
    <x v="8"/>
    <n v="5"/>
    <s v="Grains/Cereals"/>
    <n v="87.749999854713678"/>
    <n v="-0.71065381407361172"/>
    <n v="-1.769200046177092"/>
    <n v="434"/>
  </r>
  <r>
    <n v="10535"/>
    <n v="59"/>
    <n v="55"/>
    <n v="15"/>
    <n v="0.10000000149011612"/>
    <x v="21"/>
    <n v="4"/>
    <s v="Dairy Products"/>
    <n v="742.4999987706542"/>
    <n v="2.5360641585536587"/>
    <n v="0.23248412431073276"/>
    <n v="1496"/>
  </r>
  <r>
    <n v="10536"/>
    <n v="12"/>
    <n v="38"/>
    <n v="15"/>
    <n v="0.25"/>
    <x v="36"/>
    <n v="4"/>
    <s v="Dairy Products"/>
    <n v="427.5"/>
    <n v="-0.9857994049742278"/>
    <n v="-0.73052544008310061"/>
    <n v="344"/>
  </r>
  <r>
    <n v="10536"/>
    <n v="31"/>
    <n v="12.5"/>
    <n v="20"/>
    <n v="0"/>
    <x v="12"/>
    <n v="4"/>
    <s v="Dairy Products"/>
    <n v="250"/>
    <n v="2.2334040085629812"/>
    <n v="-1.2731736888037601"/>
    <n v="1397"/>
  </r>
  <r>
    <n v="10536"/>
    <n v="33"/>
    <n v="2.5"/>
    <n v="30"/>
    <n v="0"/>
    <x v="10"/>
    <n v="4"/>
    <s v="Dairy Products"/>
    <n v="75"/>
    <n v="0.27069879347191916"/>
    <n v="-1.8081790044438473"/>
    <n v="755"/>
  </r>
  <r>
    <n v="10536"/>
    <n v="60"/>
    <n v="34"/>
    <n v="35"/>
    <n v="0.25"/>
    <x v="11"/>
    <n v="4"/>
    <s v="Dairy Products"/>
    <n v="892.5"/>
    <n v="2.7836951903642131"/>
    <n v="0.69106011290341607"/>
    <n v="1577"/>
  </r>
  <r>
    <n v="10537"/>
    <n v="31"/>
    <n v="12.5"/>
    <n v="30"/>
    <n v="0"/>
    <x v="12"/>
    <n v="4"/>
    <s v="Dairy Products"/>
    <n v="375"/>
    <n v="2.2334040085629812"/>
    <n v="-0.89102703477512668"/>
    <n v="1397"/>
  </r>
  <r>
    <n v="10537"/>
    <n v="51"/>
    <n v="53"/>
    <n v="6"/>
    <n v="0"/>
    <x v="4"/>
    <n v="7"/>
    <s v="Produce"/>
    <n v="318"/>
    <n v="0.67118848689392707"/>
    <n v="-1.0652859090121836"/>
    <n v="886"/>
  </r>
  <r>
    <n v="10537"/>
    <n v="58"/>
    <n v="13.25"/>
    <n v="20"/>
    <n v="0"/>
    <x v="64"/>
    <n v="8"/>
    <s v="Seafood"/>
    <n v="265"/>
    <n v="-0.40493649085070488"/>
    <n v="-1.2273160903203242"/>
    <n v="534"/>
  </r>
  <r>
    <n v="10537"/>
    <n v="72"/>
    <n v="34.799999999999997"/>
    <n v="21"/>
    <n v="0"/>
    <x v="2"/>
    <n v="4"/>
    <s v="Dairy Products"/>
    <n v="730.8"/>
    <n v="0.42661462831560165"/>
    <n v="0.19671520125197559"/>
    <n v="806"/>
  </r>
  <r>
    <n v="10537"/>
    <n v="73"/>
    <n v="15"/>
    <n v="9"/>
    <n v="0"/>
    <x v="47"/>
    <n v="8"/>
    <s v="Seafood"/>
    <n v="135"/>
    <n v="-1.1417152398179102"/>
    <n v="-1.624748610510103"/>
    <n v="293"/>
  </r>
  <r>
    <n v="10538"/>
    <n v="70"/>
    <n v="15"/>
    <n v="7"/>
    <n v="0"/>
    <x v="30"/>
    <n v="1"/>
    <s v="Beverages"/>
    <n v="105"/>
    <n v="0.4602435338701214"/>
    <n v="-1.7164638074769751"/>
    <n v="817"/>
  </r>
  <r>
    <n v="10538"/>
    <n v="72"/>
    <n v="34.799999999999997"/>
    <n v="1"/>
    <n v="0"/>
    <x v="2"/>
    <n v="4"/>
    <s v="Dairy Products"/>
    <n v="34.799999999999997"/>
    <n v="0.42661462831560165"/>
    <n v="-1.9310773683794558"/>
    <n v="806"/>
  </r>
  <r>
    <n v="10539"/>
    <n v="13"/>
    <n v="6"/>
    <n v="8"/>
    <n v="0"/>
    <x v="43"/>
    <n v="8"/>
    <s v="Seafood"/>
    <n v="48"/>
    <n v="0.68647435305507243"/>
    <n v="-1.8907226817140319"/>
    <n v="891"/>
  </r>
  <r>
    <n v="10539"/>
    <n v="21"/>
    <n v="10"/>
    <n v="15"/>
    <n v="0"/>
    <x v="27"/>
    <n v="3"/>
    <s v="Confections"/>
    <n v="150"/>
    <n v="1.0686210070837059"/>
    <n v="-1.578891012026667"/>
    <n v="1016"/>
  </r>
  <r>
    <n v="10539"/>
    <n v="33"/>
    <n v="2.5"/>
    <n v="15"/>
    <n v="0"/>
    <x v="10"/>
    <n v="4"/>
    <s v="Dairy Products"/>
    <n v="37.5"/>
    <n v="0.27069879347191916"/>
    <n v="-1.9228230006524372"/>
    <n v="755"/>
  </r>
  <r>
    <n v="10539"/>
    <n v="49"/>
    <n v="20"/>
    <n v="6"/>
    <n v="0"/>
    <x v="14"/>
    <n v="3"/>
    <s v="Confections"/>
    <n v="120"/>
    <n v="-0.44773691610191185"/>
    <n v="-1.6706062089935392"/>
    <n v="520"/>
  </r>
  <r>
    <n v="10540"/>
    <n v="3"/>
    <n v="10"/>
    <n v="60"/>
    <n v="0"/>
    <x v="57"/>
    <n v="2"/>
    <s v="Condiments"/>
    <n v="600"/>
    <n v="-1.0347141766898929"/>
    <n v="-0.20316305752358638"/>
    <n v="328"/>
  </r>
  <r>
    <n v="10540"/>
    <n v="26"/>
    <n v="31.23"/>
    <n v="40"/>
    <n v="0"/>
    <x v="68"/>
    <n v="3"/>
    <s v="Confections"/>
    <n v="1249.2"/>
    <n v="0.26458444700746103"/>
    <n v="1.7815538048395247"/>
    <n v="753"/>
  </r>
  <r>
    <n v="10540"/>
    <n v="38"/>
    <n v="263.5"/>
    <n v="30"/>
    <n v="0"/>
    <x v="67"/>
    <n v="1"/>
    <s v="Beverages"/>
    <n v="7905"/>
    <n v="-0.13284807318231781"/>
    <n v="22.129487403909756"/>
    <n v="623"/>
  </r>
  <r>
    <n v="10540"/>
    <n v="68"/>
    <n v="12.5"/>
    <n v="35"/>
    <n v="0"/>
    <x v="56"/>
    <n v="3"/>
    <s v="Confections"/>
    <n v="437.5"/>
    <n v="0.40521441568999816"/>
    <n v="-0.69995370776081001"/>
    <n v="799"/>
  </r>
  <r>
    <n v="10541"/>
    <n v="24"/>
    <n v="4.5"/>
    <n v="35"/>
    <n v="0.10000000149011612"/>
    <x v="15"/>
    <n v="1"/>
    <s v="Beverages"/>
    <n v="141.74999976530671"/>
    <n v="1.4018528893966744"/>
    <n v="-1.604112691910055"/>
    <n v="1125"/>
  </r>
  <r>
    <n v="10541"/>
    <n v="38"/>
    <n v="263.5"/>
    <n v="4"/>
    <n v="0.10000000149011612"/>
    <x v="67"/>
    <n v="1"/>
    <s v="Beverages"/>
    <n v="948.59999842941761"/>
    <n v="-0.13284807318231781"/>
    <n v="0.86256752642992429"/>
    <n v="623"/>
  </r>
  <r>
    <n v="10541"/>
    <n v="65"/>
    <n v="21.05"/>
    <n v="36"/>
    <n v="0.10000000149011612"/>
    <x v="6"/>
    <n v="2"/>
    <s v="Condiments"/>
    <n v="682.01999887079012"/>
    <n v="0.24012706114962851"/>
    <n v="4.7586287531651561E-2"/>
    <n v="745"/>
  </r>
  <r>
    <n v="10541"/>
    <n v="71"/>
    <n v="21.5"/>
    <n v="9"/>
    <n v="0.10000000149011612"/>
    <x v="42"/>
    <n v="4"/>
    <s v="Dairy Products"/>
    <n v="174.14999971166253"/>
    <n v="1.1939651096050978"/>
    <n v="-1.5050602793498327"/>
    <n v="1057"/>
  </r>
  <r>
    <n v="10542"/>
    <n v="11"/>
    <n v="21"/>
    <n v="15"/>
    <n v="5.000000074505806E-2"/>
    <x v="0"/>
    <n v="4"/>
    <s v="Dairy Products"/>
    <n v="299.24999976530671"/>
    <n v="0.12089730509269485"/>
    <n v="-1.1226079078339766"/>
    <n v="706"/>
  </r>
  <r>
    <n v="10542"/>
    <n v="54"/>
    <n v="7.45"/>
    <n v="24"/>
    <n v="5.000000074505806E-2"/>
    <x v="55"/>
    <n v="6"/>
    <s v="Meat/Poultry"/>
    <n v="169.85999986678362"/>
    <n v="0.27069879347191916"/>
    <n v="-1.5181755520418634"/>
    <n v="755"/>
  </r>
  <r>
    <n v="10543"/>
    <n v="12"/>
    <n v="38"/>
    <n v="30"/>
    <n v="0.15000000596046448"/>
    <x v="36"/>
    <n v="4"/>
    <s v="Dairy Products"/>
    <n v="968.9999932050705"/>
    <n v="-0.9857994049742278"/>
    <n v="0.92493384439566317"/>
    <n v="344"/>
  </r>
  <r>
    <n v="10543"/>
    <n v="23"/>
    <n v="9"/>
    <n v="70"/>
    <n v="0.15000000596046448"/>
    <x v="70"/>
    <n v="5"/>
    <s v="Grains/Cereals"/>
    <n v="535.49999624490738"/>
    <n v="-0.26430652216816775"/>
    <n v="-0.40035074248232994"/>
    <n v="580"/>
  </r>
  <r>
    <n v="10544"/>
    <n v="28"/>
    <n v="45.6"/>
    <n v="7"/>
    <n v="0"/>
    <x v="44"/>
    <n v="7"/>
    <s v="Produce"/>
    <n v="319.2"/>
    <n v="-8.0876128234423653E-2"/>
    <n v="-1.0616173011335088"/>
    <n v="640"/>
  </r>
  <r>
    <n v="10544"/>
    <n v="67"/>
    <n v="14"/>
    <n v="7"/>
    <n v="0"/>
    <x v="51"/>
    <n v="1"/>
    <s v="Beverages"/>
    <n v="98"/>
    <n v="-1.4749471221308788"/>
    <n v="-1.7378640201025786"/>
    <n v="184"/>
  </r>
  <r>
    <n v="10545"/>
    <n v="11"/>
    <n v="21"/>
    <n v="10"/>
    <n v="0"/>
    <x v="0"/>
    <n v="4"/>
    <s v="Dairy Products"/>
    <n v="210"/>
    <n v="0.12089730509269485"/>
    <n v="-1.395460618092923"/>
    <n v="706"/>
  </r>
  <r>
    <n v="10546"/>
    <n v="7"/>
    <n v="30"/>
    <n v="10"/>
    <n v="0"/>
    <x v="32"/>
    <n v="7"/>
    <s v="Produce"/>
    <n v="300"/>
    <n v="0.29515617932975174"/>
    <n v="-1.1203150271923068"/>
    <n v="763"/>
  </r>
  <r>
    <n v="10546"/>
    <n v="35"/>
    <n v="18"/>
    <n v="30"/>
    <n v="0"/>
    <x v="31"/>
    <n v="1"/>
    <s v="Beverages"/>
    <n v="540"/>
    <n v="0.6620169671972399"/>
    <n v="-0.38659345145733048"/>
    <n v="883"/>
  </r>
  <r>
    <n v="10546"/>
    <n v="62"/>
    <n v="49.3"/>
    <n v="40"/>
    <n v="0"/>
    <x v="29"/>
    <n v="3"/>
    <s v="Confections"/>
    <n v="1972"/>
    <n v="1.2734516136430536"/>
    <n v="3.9912786170946952"/>
    <n v="1083"/>
  </r>
  <r>
    <n v="10547"/>
    <n v="32"/>
    <n v="32"/>
    <n v="24"/>
    <n v="0.15000000596046448"/>
    <x v="26"/>
    <n v="4"/>
    <s v="Dairy Products"/>
    <n v="652.79999542236328"/>
    <n v="-1.1294865468889941"/>
    <n v="-4.1744324856520028E-2"/>
    <n v="297"/>
  </r>
  <r>
    <n v="10547"/>
    <n v="36"/>
    <n v="19"/>
    <n v="60"/>
    <n v="0"/>
    <x v="20"/>
    <n v="8"/>
    <s v="Seafood"/>
    <n v="1140"/>
    <n v="0.42355745508337261"/>
    <n v="1.4477104878801104"/>
    <n v="805"/>
  </r>
  <r>
    <n v="10548"/>
    <n v="34"/>
    <n v="14"/>
    <n v="10"/>
    <n v="0.25"/>
    <x v="53"/>
    <n v="1"/>
    <s v="Beverages"/>
    <n v="105"/>
    <n v="-0.49053734135311877"/>
    <n v="-1.7164638074769751"/>
    <n v="506"/>
  </r>
  <r>
    <n v="10548"/>
    <n v="41"/>
    <n v="9.65"/>
    <n v="14"/>
    <n v="0"/>
    <x v="5"/>
    <n v="8"/>
    <s v="Seafood"/>
    <n v="135.1"/>
    <n v="0.96161994395568862"/>
    <n v="-1.6244428931868802"/>
    <n v="981"/>
  </r>
  <r>
    <n v="10549"/>
    <n v="31"/>
    <n v="12.5"/>
    <n v="55"/>
    <n v="0.15000000596046448"/>
    <x v="12"/>
    <n v="4"/>
    <s v="Dairy Products"/>
    <n v="584.37499590218067"/>
    <n v="2.2334040085629812"/>
    <n v="-0.25093140180490914"/>
    <n v="1397"/>
  </r>
  <r>
    <n v="10549"/>
    <n v="45"/>
    <n v="9.5"/>
    <n v="100"/>
    <n v="0.15000000596046448"/>
    <x v="73"/>
    <n v="8"/>
    <s v="Seafood"/>
    <n v="807.49999433755875"/>
    <n v="-0.48442299488866064"/>
    <n v="0.43120037085288143"/>
    <n v="508"/>
  </r>
  <r>
    <n v="10549"/>
    <n v="51"/>
    <n v="53"/>
    <n v="48"/>
    <n v="0.15000000596046448"/>
    <x v="4"/>
    <n v="7"/>
    <s v="Produce"/>
    <n v="2162.3999848365784"/>
    <n v="0.67118848689392707"/>
    <n v="4.5733643541539033"/>
    <n v="886"/>
  </r>
  <r>
    <n v="10550"/>
    <n v="17"/>
    <n v="39"/>
    <n v="8"/>
    <n v="0.10000000149011612"/>
    <x v="35"/>
    <n v="6"/>
    <s v="Meat/Poultry"/>
    <n v="280.79999953508377"/>
    <n v="0.95244842425900134"/>
    <n v="-1.1790127546724345"/>
    <n v="978"/>
  </r>
  <r>
    <n v="10550"/>
    <n v="19"/>
    <n v="9.1999999999999993"/>
    <n v="10"/>
    <n v="0"/>
    <x v="49"/>
    <n v="3"/>
    <s v="Confections"/>
    <n v="92"/>
    <n v="0.17286925004058901"/>
    <n v="-1.7562070594959529"/>
    <n v="723"/>
  </r>
  <r>
    <n v="10550"/>
    <n v="21"/>
    <n v="10"/>
    <n v="6"/>
    <n v="0.10000000149011612"/>
    <x v="27"/>
    <n v="3"/>
    <s v="Confections"/>
    <n v="53.999999910593033"/>
    <n v="1.0686210070837059"/>
    <n v="-1.8723796425939903"/>
    <n v="1016"/>
  </r>
  <r>
    <n v="10550"/>
    <n v="61"/>
    <n v="28.5"/>
    <n v="10"/>
    <n v="0.10000000149011612"/>
    <x v="75"/>
    <n v="2"/>
    <s v="Condiments"/>
    <n v="256.49999957531691"/>
    <n v="-0.19399153782689918"/>
    <n v="-1.2533020640926011"/>
    <n v="603"/>
  </r>
  <r>
    <n v="10551"/>
    <n v="16"/>
    <n v="17.45"/>
    <n v="40"/>
    <n v="0.15000000596046448"/>
    <x v="19"/>
    <n v="3"/>
    <s v="Confections"/>
    <n v="593.29999583959579"/>
    <n v="1.5027396060602336"/>
    <n v="-0.2236461308985975"/>
    <n v="1158"/>
  </r>
  <r>
    <n v="10551"/>
    <n v="35"/>
    <n v="18"/>
    <n v="20"/>
    <n v="0.15000000596046448"/>
    <x v="31"/>
    <n v="1"/>
    <s v="Beverages"/>
    <n v="305.99999785423279"/>
    <n v="0.6620169671972399"/>
    <n v="-1.1019719943589146"/>
    <n v="883"/>
  </r>
  <r>
    <n v="10551"/>
    <n v="44"/>
    <n v="19.45"/>
    <n v="40"/>
    <n v="0"/>
    <x v="45"/>
    <n v="2"/>
    <s v="Condiments"/>
    <n v="778"/>
    <n v="-0.20010588429135731"/>
    <n v="0.34101377781318776"/>
    <n v="601"/>
  </r>
  <r>
    <n v="10552"/>
    <n v="69"/>
    <n v="36"/>
    <n v="18"/>
    <n v="0"/>
    <x v="60"/>
    <n v="4"/>
    <s v="Dairy Products"/>
    <n v="648"/>
    <n v="0.14535469095052739"/>
    <n v="-5.6418742376591113E-2"/>
    <n v="714"/>
  </r>
  <r>
    <n v="10552"/>
    <n v="75"/>
    <n v="7.75"/>
    <n v="30"/>
    <n v="0"/>
    <x v="48"/>
    <n v="1"/>
    <s v="Beverages"/>
    <n v="232.5"/>
    <n v="1.4935680863635465"/>
    <n v="-1.3266742203677688"/>
    <n v="1155"/>
  </r>
  <r>
    <n v="10553"/>
    <n v="11"/>
    <n v="21"/>
    <n v="15"/>
    <n v="0"/>
    <x v="0"/>
    <n v="4"/>
    <s v="Dairy Products"/>
    <n v="315"/>
    <n v="0.12089730509269485"/>
    <n v="-1.0744574287088708"/>
    <n v="706"/>
  </r>
  <r>
    <n v="10553"/>
    <n v="16"/>
    <n v="17.45"/>
    <n v="14"/>
    <n v="0"/>
    <x v="19"/>
    <n v="3"/>
    <s v="Confections"/>
    <n v="244.29999999999998"/>
    <n v="1.5027396060602336"/>
    <n v="-1.290599576227466"/>
    <n v="1158"/>
  </r>
  <r>
    <n v="10553"/>
    <n v="22"/>
    <n v="21"/>
    <n v="24"/>
    <n v="0"/>
    <x v="7"/>
    <n v="5"/>
    <s v="Grains/Cereals"/>
    <n v="504"/>
    <n v="-0.97357071204531154"/>
    <n v="-0.4966516878175769"/>
    <n v="348"/>
  </r>
  <r>
    <n v="10553"/>
    <n v="31"/>
    <n v="12.5"/>
    <n v="30"/>
    <n v="0"/>
    <x v="12"/>
    <n v="4"/>
    <s v="Dairy Products"/>
    <n v="375"/>
    <n v="2.2334040085629812"/>
    <n v="-0.89102703477512668"/>
    <n v="1397"/>
  </r>
  <r>
    <n v="10553"/>
    <n v="35"/>
    <n v="18"/>
    <n v="6"/>
    <n v="0"/>
    <x v="31"/>
    <n v="1"/>
    <s v="Beverages"/>
    <n v="108"/>
    <n v="0.6620169671972399"/>
    <n v="-1.7072922877802879"/>
    <n v="883"/>
  </r>
  <r>
    <n v="10554"/>
    <n v="16"/>
    <n v="17.45"/>
    <n v="30"/>
    <n v="5.000000074505806E-2"/>
    <x v="19"/>
    <n v="3"/>
    <s v="Confections"/>
    <n v="497.32499960996211"/>
    <n v="1.5027396060602336"/>
    <n v="-0.51705832033511934"/>
    <n v="1158"/>
  </r>
  <r>
    <n v="10554"/>
    <n v="23"/>
    <n v="9"/>
    <n v="20"/>
    <n v="5.000000074505806E-2"/>
    <x v="70"/>
    <n v="5"/>
    <s v="Grains/Cereals"/>
    <n v="170.99999986588955"/>
    <n v="-0.26430652216816775"/>
    <n v="-1.5146903745598554"/>
    <n v="580"/>
  </r>
  <r>
    <n v="10554"/>
    <n v="62"/>
    <n v="49.3"/>
    <n v="20"/>
    <n v="5.000000074505806E-2"/>
    <x v="29"/>
    <n v="3"/>
    <s v="Confections"/>
    <n v="936.69999926537275"/>
    <n v="1.2734516136430536"/>
    <n v="0.82618716752205812"/>
    <n v="1083"/>
  </r>
  <r>
    <n v="10554"/>
    <n v="77"/>
    <n v="13"/>
    <n v="10"/>
    <n v="5.000000074505806E-2"/>
    <x v="23"/>
    <n v="2"/>
    <s v="Condiments"/>
    <n v="123.49999990314245"/>
    <n v="0.38075702983216564"/>
    <n v="-1.6599061029768476"/>
    <n v="791"/>
  </r>
  <r>
    <n v="10555"/>
    <n v="14"/>
    <n v="23.25"/>
    <n v="30"/>
    <n v="0.20000000298023224"/>
    <x v="3"/>
    <n v="7"/>
    <s v="Produce"/>
    <n v="557.99999792128801"/>
    <n v="-0.80236901104048375"/>
    <n v="-0.3315643396321899"/>
    <n v="404"/>
  </r>
  <r>
    <n v="10555"/>
    <n v="19"/>
    <n v="9.1999999999999993"/>
    <n v="35"/>
    <n v="0.20000000298023224"/>
    <x v="49"/>
    <n v="3"/>
    <s v="Confections"/>
    <n v="257.59999904036522"/>
    <n v="0.17286925004058901"/>
    <n v="-1.249939175172589"/>
    <n v="723"/>
  </r>
  <r>
    <n v="10555"/>
    <n v="24"/>
    <n v="4.5"/>
    <n v="18"/>
    <n v="0.20000000298023224"/>
    <x v="15"/>
    <n v="1"/>
    <s v="Beverages"/>
    <n v="64.799999758601189"/>
    <n v="1.4018528893966744"/>
    <n v="-1.8393621721505817"/>
    <n v="1125"/>
  </r>
  <r>
    <n v="10555"/>
    <n v="51"/>
    <n v="53"/>
    <n v="20"/>
    <n v="0.20000000298023224"/>
    <x v="4"/>
    <n v="7"/>
    <s v="Produce"/>
    <n v="847.99999684095383"/>
    <n v="0.67118848689392707"/>
    <n v="0.55501589441147114"/>
    <n v="886"/>
  </r>
  <r>
    <n v="10555"/>
    <n v="56"/>
    <n v="38"/>
    <n v="40"/>
    <n v="0.20000000298023224"/>
    <x v="33"/>
    <n v="5"/>
    <s v="Grains/Cereals"/>
    <n v="1215.999995470047"/>
    <n v="1.8237427954442857"/>
    <n v="1.6800556396806685"/>
    <n v="1263"/>
  </r>
  <r>
    <n v="10556"/>
    <n v="72"/>
    <n v="34.799999999999997"/>
    <n v="24"/>
    <n v="0"/>
    <x v="2"/>
    <n v="4"/>
    <s v="Dairy Products"/>
    <n v="835.19999999999993"/>
    <n v="0.42661462831560165"/>
    <n v="0.51588408669669028"/>
    <n v="806"/>
  </r>
  <r>
    <n v="10557"/>
    <n v="64"/>
    <n v="33.25"/>
    <n v="30"/>
    <n v="0"/>
    <x v="58"/>
    <n v="5"/>
    <s v="Grains/Cereals"/>
    <n v="997.5"/>
    <n v="0.22484119498848315"/>
    <n v="1.0120633022874681"/>
    <n v="740"/>
  </r>
  <r>
    <n v="10557"/>
    <n v="75"/>
    <n v="7.75"/>
    <n v="20"/>
    <n v="0"/>
    <x v="48"/>
    <n v="1"/>
    <s v="Beverages"/>
    <n v="155"/>
    <n v="1.4935680863635465"/>
    <n v="-1.5636051458655218"/>
    <n v="1155"/>
  </r>
  <r>
    <n v="10558"/>
    <n v="47"/>
    <n v="9.5"/>
    <n v="25"/>
    <n v="0"/>
    <x v="69"/>
    <n v="3"/>
    <s v="Confections"/>
    <n v="237.5"/>
    <n v="-0.55473797922992918"/>
    <n v="-1.3113883542066236"/>
    <n v="485"/>
  </r>
  <r>
    <n v="10558"/>
    <n v="51"/>
    <n v="53"/>
    <n v="20"/>
    <n v="0"/>
    <x v="4"/>
    <n v="7"/>
    <s v="Produce"/>
    <n v="1060"/>
    <n v="0.67118848689392707"/>
    <n v="1.2031366293017849"/>
    <n v="886"/>
  </r>
  <r>
    <n v="10558"/>
    <n v="52"/>
    <n v="7"/>
    <n v="30"/>
    <n v="0"/>
    <x v="65"/>
    <n v="5"/>
    <s v="Grains/Cereals"/>
    <n v="210"/>
    <n v="-0.50888038074649322"/>
    <n v="-1.395460618092923"/>
    <n v="500"/>
  </r>
  <r>
    <n v="10558"/>
    <n v="53"/>
    <n v="32.799999999999997"/>
    <n v="18"/>
    <n v="0"/>
    <x v="22"/>
    <n v="6"/>
    <s v="Meat/Poultry"/>
    <n v="590.4"/>
    <n v="0.16981207680835994"/>
    <n v="-0.2325119205529855"/>
    <n v="722"/>
  </r>
  <r>
    <n v="10558"/>
    <n v="73"/>
    <n v="15"/>
    <n v="3"/>
    <n v="0"/>
    <x v="47"/>
    <n v="8"/>
    <s v="Seafood"/>
    <n v="45"/>
    <n v="-1.1417152398179102"/>
    <n v="-1.8998942014107192"/>
    <n v="293"/>
  </r>
  <r>
    <n v="10559"/>
    <n v="41"/>
    <n v="9.65"/>
    <n v="12"/>
    <n v="5.000000074505806E-2"/>
    <x v="5"/>
    <n v="8"/>
    <s v="Seafood"/>
    <n v="110.00999991372228"/>
    <n v="0.96161994395568862"/>
    <n v="-1.7011473698472734"/>
    <n v="981"/>
  </r>
  <r>
    <n v="10559"/>
    <n v="55"/>
    <n v="24"/>
    <n v="18"/>
    <n v="5.000000074505806E-2"/>
    <x v="16"/>
    <n v="6"/>
    <s v="Meat/Poultry"/>
    <n v="410.39999967813492"/>
    <n v="0.72316043184182122"/>
    <n v="-0.78280310333821501"/>
    <n v="903"/>
  </r>
  <r>
    <n v="10560"/>
    <n v="30"/>
    <n v="25.89"/>
    <n v="20"/>
    <n v="0"/>
    <x v="34"/>
    <n v="8"/>
    <s v="Seafood"/>
    <n v="517.79999999999995"/>
    <n v="-0.16647697873683756"/>
    <n v="-0.4544626972128159"/>
    <n v="612"/>
  </r>
  <r>
    <n v="10560"/>
    <n v="62"/>
    <n v="49.3"/>
    <n v="15"/>
    <n v="0.25"/>
    <x v="29"/>
    <n v="3"/>
    <s v="Confections"/>
    <n v="554.625"/>
    <n v="1.2734516136430536"/>
    <n v="-0.34188229293598033"/>
    <n v="1083"/>
  </r>
  <r>
    <n v="10561"/>
    <n v="44"/>
    <n v="19.45"/>
    <n v="10"/>
    <n v="0"/>
    <x v="45"/>
    <n v="2"/>
    <s v="Condiments"/>
    <n v="194.5"/>
    <n v="-0.20010588429135731"/>
    <n v="-1.4428468031924735"/>
    <n v="601"/>
  </r>
  <r>
    <n v="10561"/>
    <n v="51"/>
    <n v="53"/>
    <n v="50"/>
    <n v="0"/>
    <x v="4"/>
    <n v="7"/>
    <s v="Produce"/>
    <n v="2650"/>
    <n v="0.67118848689392707"/>
    <n v="6.0640420685460033"/>
    <n v="886"/>
  </r>
  <r>
    <n v="10562"/>
    <n v="33"/>
    <n v="2.5"/>
    <n v="20"/>
    <n v="0.10000000149011612"/>
    <x v="10"/>
    <n v="4"/>
    <s v="Dairy Products"/>
    <n v="44.999999925494194"/>
    <n v="0.27069879347191916"/>
    <n v="-1.8998942016384963"/>
    <n v="755"/>
  </r>
  <r>
    <n v="10562"/>
    <n v="62"/>
    <n v="49.3"/>
    <n v="10"/>
    <n v="0.10000000149011612"/>
    <x v="29"/>
    <n v="3"/>
    <s v="Confections"/>
    <n v="443.69999926537275"/>
    <n v="1.2734516136430536"/>
    <n v="-0.68099923596687251"/>
    <n v="1083"/>
  </r>
  <r>
    <n v="10563"/>
    <n v="36"/>
    <n v="19"/>
    <n v="25"/>
    <n v="0"/>
    <x v="20"/>
    <n v="8"/>
    <s v="Seafood"/>
    <n v="475"/>
    <n v="0.42355745508337261"/>
    <n v="-0.58530971155221989"/>
    <n v="805"/>
  </r>
  <r>
    <n v="10563"/>
    <n v="52"/>
    <n v="7"/>
    <n v="70"/>
    <n v="0"/>
    <x v="65"/>
    <n v="5"/>
    <s v="Grains/Cereals"/>
    <n v="490"/>
    <n v="-0.50888038074649322"/>
    <n v="-0.53945211306878393"/>
    <n v="500"/>
  </r>
  <r>
    <n v="10564"/>
    <n v="17"/>
    <n v="39"/>
    <n v="16"/>
    <n v="5.000000074505806E-2"/>
    <x v="35"/>
    <n v="6"/>
    <s v="Meat/Poultry"/>
    <n v="592.79999953508377"/>
    <n v="0.95244842425900134"/>
    <n v="-0.22517470621696511"/>
    <n v="978"/>
  </r>
  <r>
    <n v="10564"/>
    <n v="31"/>
    <n v="12.5"/>
    <n v="6"/>
    <n v="5.000000074505806E-2"/>
    <x v="12"/>
    <n v="4"/>
    <s v="Dairy Products"/>
    <n v="71.249999944120646"/>
    <n v="2.2334040085629812"/>
    <n v="-1.8196434042355389"/>
    <n v="1397"/>
  </r>
  <r>
    <n v="10564"/>
    <n v="55"/>
    <n v="24"/>
    <n v="25"/>
    <n v="5.000000074505806E-2"/>
    <x v="16"/>
    <n v="6"/>
    <s v="Meat/Poultry"/>
    <n v="569.99999955296516"/>
    <n v="0.72316043184182122"/>
    <n v="-0.29487825585712135"/>
    <n v="903"/>
  </r>
  <r>
    <n v="10565"/>
    <n v="24"/>
    <n v="4.5"/>
    <n v="25"/>
    <n v="0.10000000149011612"/>
    <x v="15"/>
    <n v="1"/>
    <s v="Beverages"/>
    <n v="101.24999983236194"/>
    <n v="1.4018528893966744"/>
    <n v="-1.7279282076103328"/>
    <n v="1125"/>
  </r>
  <r>
    <n v="10565"/>
    <n v="64"/>
    <n v="33.25"/>
    <n v="18"/>
    <n v="0.10000000149011612"/>
    <x v="58"/>
    <n v="5"/>
    <s v="Grains/Cereals"/>
    <n v="538.6499991081655"/>
    <n v="0.22484119498848315"/>
    <n v="-0.39072063804733226"/>
    <n v="740"/>
  </r>
  <r>
    <n v="10566"/>
    <n v="11"/>
    <n v="21"/>
    <n v="35"/>
    <n v="0.15000000596046448"/>
    <x v="0"/>
    <n v="4"/>
    <s v="Dairy Products"/>
    <n v="624.74999561905861"/>
    <n v="0.12089730509269485"/>
    <n v="-0.1274980334192137"/>
    <n v="706"/>
  </r>
  <r>
    <n v="10566"/>
    <n v="18"/>
    <n v="62.5"/>
    <n v="18"/>
    <n v="0.15000000596046448"/>
    <x v="59"/>
    <n v="8"/>
    <s v="Seafood"/>
    <n v="956.24999329447746"/>
    <n v="-0.38965062468955952"/>
    <n v="0.88595488595807514"/>
    <n v="539"/>
  </r>
  <r>
    <n v="10566"/>
    <n v="76"/>
    <n v="18"/>
    <n v="10"/>
    <n v="0"/>
    <x v="38"/>
    <n v="1"/>
    <s v="Beverages"/>
    <n v="180"/>
    <n v="0.96161994395568862"/>
    <n v="-1.4871758150597949"/>
    <n v="981"/>
  </r>
  <r>
    <n v="10567"/>
    <n v="31"/>
    <n v="12.5"/>
    <n v="60"/>
    <n v="0.20000000298023224"/>
    <x v="12"/>
    <n v="4"/>
    <s v="Dairy Products"/>
    <n v="599.99999776482582"/>
    <n v="2.2334040085629812"/>
    <n v="-0.20316306435690104"/>
    <n v="1397"/>
  </r>
  <r>
    <n v="10567"/>
    <n v="51"/>
    <n v="53"/>
    <n v="3"/>
    <n v="0"/>
    <x v="4"/>
    <n v="7"/>
    <s v="Produce"/>
    <n v="159"/>
    <n v="0.67118848689392707"/>
    <n v="-1.5513764529366054"/>
    <n v="886"/>
  </r>
  <r>
    <n v="10567"/>
    <n v="59"/>
    <n v="55"/>
    <n v="40"/>
    <n v="0.20000000298023224"/>
    <x v="21"/>
    <n v="4"/>
    <s v="Dairy Products"/>
    <n v="1759.9999934434891"/>
    <n v="2.5360641585536587"/>
    <n v="3.343157871817743"/>
    <n v="1496"/>
  </r>
  <r>
    <n v="10568"/>
    <n v="10"/>
    <n v="31"/>
    <n v="5"/>
    <n v="0"/>
    <x v="41"/>
    <n v="8"/>
    <s v="Seafood"/>
    <n v="155"/>
    <n v="0.23095554145294128"/>
    <n v="-1.5636051458655218"/>
    <n v="742"/>
  </r>
  <r>
    <n v="10569"/>
    <n v="31"/>
    <n v="12.5"/>
    <n v="35"/>
    <n v="0.20000000298023224"/>
    <x v="12"/>
    <n v="4"/>
    <s v="Dairy Products"/>
    <n v="349.9999986961484"/>
    <n v="2.2334040085629812"/>
    <n v="-0.96745636956695369"/>
    <n v="1397"/>
  </r>
  <r>
    <n v="10569"/>
    <n v="76"/>
    <n v="18"/>
    <n v="30"/>
    <n v="0"/>
    <x v="38"/>
    <n v="1"/>
    <s v="Beverages"/>
    <n v="540"/>
    <n v="0.96161994395568862"/>
    <n v="-0.38659345145733048"/>
    <n v="981"/>
  </r>
  <r>
    <n v="10570"/>
    <n v="11"/>
    <n v="21"/>
    <n v="15"/>
    <n v="5.000000074505806E-2"/>
    <x v="0"/>
    <n v="4"/>
    <s v="Dairy Products"/>
    <n v="299.24999976530671"/>
    <n v="0.12089730509269485"/>
    <n v="-1.1226079078339766"/>
    <n v="706"/>
  </r>
  <r>
    <n v="10570"/>
    <n v="56"/>
    <n v="38"/>
    <n v="60"/>
    <n v="5.000000074505806E-2"/>
    <x v="33"/>
    <n v="5"/>
    <s v="Grains/Cereals"/>
    <n v="2165.9999983012676"/>
    <n v="1.8237427954442857"/>
    <n v="4.5843702189538149"/>
    <n v="1263"/>
  </r>
  <r>
    <n v="10571"/>
    <n v="14"/>
    <n v="23.25"/>
    <n v="11"/>
    <n v="0.15000000596046448"/>
    <x v="3"/>
    <n v="7"/>
    <s v="Produce"/>
    <n v="217.38749847561121"/>
    <n v="-0.80236901104048375"/>
    <n v="-1.3728757555001514"/>
    <n v="404"/>
  </r>
  <r>
    <n v="10571"/>
    <n v="42"/>
    <n v="14"/>
    <n v="28"/>
    <n v="0.15000000596046448"/>
    <x v="1"/>
    <n v="5"/>
    <s v="Grains/Cereals"/>
    <n v="333.19999766349792"/>
    <n v="9.338274600263323E-2"/>
    <n v="-1.0188168830253934"/>
    <n v="697"/>
  </r>
  <r>
    <n v="10572"/>
    <n v="16"/>
    <n v="17.45"/>
    <n v="12"/>
    <n v="0.10000000149011612"/>
    <x v="19"/>
    <n v="3"/>
    <s v="Confections"/>
    <n v="188.45999968796966"/>
    <n v="1.5027396060602336"/>
    <n v="-1.4613121304690677"/>
    <n v="1158"/>
  </r>
  <r>
    <n v="10572"/>
    <n v="32"/>
    <n v="32"/>
    <n v="10"/>
    <n v="0.10000000149011612"/>
    <x v="26"/>
    <n v="4"/>
    <s v="Dairy Products"/>
    <n v="287.99999952316284"/>
    <n v="-1.1294865468889941"/>
    <n v="-1.1570011074368294"/>
    <n v="297"/>
  </r>
  <r>
    <n v="10572"/>
    <n v="40"/>
    <n v="18.399999999999999"/>
    <n v="50"/>
    <n v="0"/>
    <x v="37"/>
    <n v="8"/>
    <s v="Seafood"/>
    <n v="919.99999999999989"/>
    <n v="1.3345950782876348"/>
    <n v="0.77513237678971503"/>
    <n v="1103"/>
  </r>
  <r>
    <n v="10572"/>
    <n v="75"/>
    <n v="7.75"/>
    <n v="15"/>
    <n v="0.10000000149011612"/>
    <x v="48"/>
    <n v="1"/>
    <s v="Beverages"/>
    <n v="104.624999826774"/>
    <n v="1.4935680863635465"/>
    <n v="-1.7176102479686428"/>
    <n v="1155"/>
  </r>
  <r>
    <n v="10573"/>
    <n v="17"/>
    <n v="39"/>
    <n v="18"/>
    <n v="0"/>
    <x v="35"/>
    <n v="6"/>
    <s v="Meat/Poultry"/>
    <n v="702"/>
    <n v="0.95244842425900134"/>
    <n v="0.10866861216377857"/>
    <n v="978"/>
  </r>
  <r>
    <n v="10573"/>
    <n v="34"/>
    <n v="14"/>
    <n v="40"/>
    <n v="0"/>
    <x v="53"/>
    <n v="1"/>
    <s v="Beverages"/>
    <n v="560"/>
    <n v="-0.49053734135311877"/>
    <n v="-0.32544998681274911"/>
    <n v="506"/>
  </r>
  <r>
    <n v="10573"/>
    <n v="53"/>
    <n v="32.799999999999997"/>
    <n v="25"/>
    <n v="0"/>
    <x v="22"/>
    <n v="6"/>
    <s v="Meat/Poultry"/>
    <n v="819.99999999999989"/>
    <n v="0.16981207680835994"/>
    <n v="0.46941505356680824"/>
    <n v="722"/>
  </r>
  <r>
    <n v="10574"/>
    <n v="33"/>
    <n v="2.5"/>
    <n v="14"/>
    <n v="0"/>
    <x v="10"/>
    <n v="4"/>
    <s v="Dairy Products"/>
    <n v="35"/>
    <n v="0.27069879347191916"/>
    <n v="-1.9304659337330099"/>
    <n v="755"/>
  </r>
  <r>
    <n v="10574"/>
    <n v="40"/>
    <n v="18.399999999999999"/>
    <n v="2"/>
    <n v="0"/>
    <x v="37"/>
    <n v="8"/>
    <s v="Seafood"/>
    <n v="36.799999999999997"/>
    <n v="1.3345950782876348"/>
    <n v="-1.9249630219149978"/>
    <n v="1103"/>
  </r>
  <r>
    <n v="10574"/>
    <n v="62"/>
    <n v="49.3"/>
    <n v="10"/>
    <n v="0"/>
    <x v="29"/>
    <n v="3"/>
    <s v="Confections"/>
    <n v="493"/>
    <n v="1.2734516136430536"/>
    <n v="-0.53028059337209665"/>
    <n v="1083"/>
  </r>
  <r>
    <n v="10574"/>
    <n v="64"/>
    <n v="33.25"/>
    <n v="6"/>
    <n v="0"/>
    <x v="58"/>
    <n v="5"/>
    <s v="Grains/Cereals"/>
    <n v="199.5"/>
    <n v="0.22484119498848315"/>
    <n v="-1.4275609370313282"/>
    <n v="740"/>
  </r>
  <r>
    <n v="10575"/>
    <n v="59"/>
    <n v="55"/>
    <n v="12"/>
    <n v="0"/>
    <x v="21"/>
    <n v="4"/>
    <s v="Dairy Products"/>
    <n v="660"/>
    <n v="2.5360641585536587"/>
    <n v="-1.9732663589842294E-2"/>
    <n v="1496"/>
  </r>
  <r>
    <n v="10575"/>
    <n v="63"/>
    <n v="43.9"/>
    <n v="6"/>
    <n v="0"/>
    <x v="46"/>
    <n v="2"/>
    <s v="Condiments"/>
    <n v="263.39999999999998"/>
    <n v="-0.67702490851909192"/>
    <n v="-1.2322075674918909"/>
    <n v="445"/>
  </r>
  <r>
    <n v="10575"/>
    <n v="72"/>
    <n v="34.799999999999997"/>
    <n v="30"/>
    <n v="0"/>
    <x v="2"/>
    <n v="4"/>
    <s v="Dairy Products"/>
    <n v="1044"/>
    <n v="0.42661462831560165"/>
    <n v="1.1542218575861198"/>
    <n v="806"/>
  </r>
  <r>
    <n v="10575"/>
    <n v="76"/>
    <n v="18"/>
    <n v="10"/>
    <n v="0"/>
    <x v="38"/>
    <n v="1"/>
    <s v="Beverages"/>
    <n v="180"/>
    <n v="0.96161994395568862"/>
    <n v="-1.4871758150597949"/>
    <n v="981"/>
  </r>
  <r>
    <n v="10576"/>
    <n v="1"/>
    <n v="18"/>
    <n v="10"/>
    <n v="0"/>
    <x v="52"/>
    <n v="1"/>
    <s v="Beverages"/>
    <n v="180"/>
    <n v="0.49387243942464115"/>
    <n v="-1.4871758150597949"/>
    <n v="828"/>
  </r>
  <r>
    <n v="10576"/>
    <n v="31"/>
    <n v="12.5"/>
    <n v="20"/>
    <n v="0"/>
    <x v="12"/>
    <n v="4"/>
    <s v="Dairy Products"/>
    <n v="250"/>
    <n v="2.2334040085629812"/>
    <n v="-1.2731736888037601"/>
    <n v="1397"/>
  </r>
  <r>
    <n v="10576"/>
    <n v="44"/>
    <n v="19.45"/>
    <n v="21"/>
    <n v="0"/>
    <x v="45"/>
    <n v="2"/>
    <s v="Condiments"/>
    <n v="408.45"/>
    <n v="-0.20010588429135731"/>
    <n v="-0.78876459015706446"/>
    <n v="601"/>
  </r>
  <r>
    <n v="10577"/>
    <n v="39"/>
    <n v="18"/>
    <n v="10"/>
    <n v="0"/>
    <x v="13"/>
    <n v="1"/>
    <s v="Beverages"/>
    <n v="180"/>
    <n v="0.38687137629662377"/>
    <n v="-1.4871758150597949"/>
    <n v="793"/>
  </r>
  <r>
    <n v="10577"/>
    <n v="75"/>
    <n v="7.75"/>
    <n v="20"/>
    <n v="0"/>
    <x v="48"/>
    <n v="1"/>
    <s v="Beverages"/>
    <n v="155"/>
    <n v="1.4935680863635465"/>
    <n v="-1.5636051458655218"/>
    <n v="1155"/>
  </r>
  <r>
    <n v="10577"/>
    <n v="77"/>
    <n v="13"/>
    <n v="18"/>
    <n v="0"/>
    <x v="23"/>
    <n v="2"/>
    <s v="Condiments"/>
    <n v="234"/>
    <n v="0.38075702983216564"/>
    <n v="-1.3220884605194254"/>
    <n v="791"/>
  </r>
  <r>
    <n v="10578"/>
    <n v="35"/>
    <n v="18"/>
    <n v="20"/>
    <n v="0"/>
    <x v="31"/>
    <n v="1"/>
    <s v="Beverages"/>
    <n v="360"/>
    <n v="0.6620169671972399"/>
    <n v="-0.93688463325856275"/>
    <n v="883"/>
  </r>
  <r>
    <n v="10578"/>
    <n v="57"/>
    <n v="19.5"/>
    <n v="6"/>
    <n v="0"/>
    <x v="8"/>
    <n v="5"/>
    <s v="Grains/Cereals"/>
    <n v="117"/>
    <n v="-0.71065381407361172"/>
    <n v="-1.6797777286902262"/>
    <n v="434"/>
  </r>
  <r>
    <n v="10579"/>
    <n v="15"/>
    <n v="15.5"/>
    <n v="10"/>
    <n v="0"/>
    <x v="50"/>
    <n v="2"/>
    <s v="Condiments"/>
    <n v="155"/>
    <n v="-1.664491862529081"/>
    <n v="-1.5636051458655218"/>
    <n v="122"/>
  </r>
  <r>
    <n v="10579"/>
    <n v="75"/>
    <n v="7.75"/>
    <n v="21"/>
    <n v="0"/>
    <x v="48"/>
    <n v="1"/>
    <s v="Beverages"/>
    <n v="162.75"/>
    <n v="1.4935680863635465"/>
    <n v="-1.5399120533157464"/>
    <n v="1155"/>
  </r>
  <r>
    <n v="10580"/>
    <n v="14"/>
    <n v="23.25"/>
    <n v="15"/>
    <n v="5.000000074505806E-2"/>
    <x v="3"/>
    <n v="7"/>
    <s v="Produce"/>
    <n v="331.312499740161"/>
    <n v="-0.80236901104048375"/>
    <n v="-1.0245872911525069"/>
    <n v="404"/>
  </r>
  <r>
    <n v="10580"/>
    <n v="41"/>
    <n v="9.65"/>
    <n v="9"/>
    <n v="5.000000074505806E-2"/>
    <x v="5"/>
    <n v="8"/>
    <s v="Seafood"/>
    <n v="82.507499935291719"/>
    <n v="0.96161994395568862"/>
    <n v="-1.785227276600712"/>
    <n v="981"/>
  </r>
  <r>
    <n v="10580"/>
    <n v="65"/>
    <n v="21.05"/>
    <n v="30"/>
    <n v="5.000000074505806E-2"/>
    <x v="6"/>
    <n v="2"/>
    <s v="Condiments"/>
    <n v="599.92499952949584"/>
    <n v="0.24012706114962851"/>
    <n v="-0.2033923469544163"/>
    <n v="745"/>
  </r>
  <r>
    <n v="10581"/>
    <n v="75"/>
    <n v="7.75"/>
    <n v="50"/>
    <n v="0.20000000298023224"/>
    <x v="48"/>
    <n v="1"/>
    <s v="Beverages"/>
    <n v="309.99999884516001"/>
    <n v="1.4935680863635465"/>
    <n v="-1.0897432984005622"/>
    <n v="1155"/>
  </r>
  <r>
    <n v="10582"/>
    <n v="57"/>
    <n v="19.5"/>
    <n v="4"/>
    <n v="0"/>
    <x v="8"/>
    <n v="5"/>
    <s v="Grains/Cereals"/>
    <n v="78"/>
    <n v="-0.71065381407361172"/>
    <n v="-1.79900748474716"/>
    <n v="434"/>
  </r>
  <r>
    <n v="10582"/>
    <n v="76"/>
    <n v="18"/>
    <n v="14"/>
    <n v="0"/>
    <x v="38"/>
    <n v="1"/>
    <s v="Beverages"/>
    <n v="252"/>
    <n v="0.96161994395568862"/>
    <n v="-1.2670593423393022"/>
    <n v="981"/>
  </r>
  <r>
    <n v="10583"/>
    <n v="29"/>
    <n v="123.79"/>
    <n v="10"/>
    <n v="0"/>
    <x v="39"/>
    <n v="6"/>
    <s v="Meat/Poultry"/>
    <n v="1237.9000000000001"/>
    <n v="0.24318423438185757"/>
    <n v="1.7470077473153365"/>
    <n v="746"/>
  </r>
  <r>
    <n v="10583"/>
    <n v="60"/>
    <n v="34"/>
    <n v="24"/>
    <n v="0.15000000596046448"/>
    <x v="11"/>
    <n v="4"/>
    <s v="Dairy Products"/>
    <n v="693.59999513626099"/>
    <n v="2.7836951903642131"/>
    <n v="8.2988342143761676E-2"/>
    <n v="1577"/>
  </r>
  <r>
    <n v="10583"/>
    <n v="69"/>
    <n v="36"/>
    <n v="10"/>
    <n v="0.15000000596046448"/>
    <x v="60"/>
    <n v="4"/>
    <s v="Dairy Products"/>
    <n v="305.99999785423279"/>
    <n v="0.14535469095052739"/>
    <n v="-1.1019719943589146"/>
    <n v="714"/>
  </r>
  <r>
    <n v="10584"/>
    <n v="31"/>
    <n v="12.5"/>
    <n v="50"/>
    <n v="5.000000074505806E-2"/>
    <x v="12"/>
    <n v="4"/>
    <s v="Dairy Products"/>
    <n v="593.74999953433871"/>
    <n v="2.2334040085629812"/>
    <n v="-0.22227039164862528"/>
    <n v="1397"/>
  </r>
  <r>
    <n v="10585"/>
    <n v="47"/>
    <n v="9.5"/>
    <n v="15"/>
    <n v="0"/>
    <x v="69"/>
    <n v="3"/>
    <s v="Confections"/>
    <n v="142.5"/>
    <n v="-0.55473797922992918"/>
    <n v="-1.601819811268385"/>
    <n v="485"/>
  </r>
  <r>
    <n v="10586"/>
    <n v="52"/>
    <n v="7"/>
    <n v="4"/>
    <n v="0.15000000596046448"/>
    <x v="65"/>
    <n v="5"/>
    <s v="Grains/Cereals"/>
    <n v="23.799999833106995"/>
    <n v="-0.50888038074649322"/>
    <n v="-1.9647062744441963"/>
    <n v="500"/>
  </r>
  <r>
    <n v="10587"/>
    <n v="26"/>
    <n v="31.23"/>
    <n v="6"/>
    <n v="0"/>
    <x v="68"/>
    <n v="3"/>
    <s v="Confections"/>
    <n v="187.38"/>
    <n v="0.26458444700746103"/>
    <n v="-1.4646138766059444"/>
    <n v="753"/>
  </r>
  <r>
    <n v="10587"/>
    <n v="35"/>
    <n v="18"/>
    <n v="20"/>
    <n v="0"/>
    <x v="31"/>
    <n v="1"/>
    <s v="Beverages"/>
    <n v="360"/>
    <n v="0.6620169671972399"/>
    <n v="-0.93688463325856275"/>
    <n v="883"/>
  </r>
  <r>
    <n v="10587"/>
    <n v="77"/>
    <n v="13"/>
    <n v="20"/>
    <n v="0"/>
    <x v="23"/>
    <n v="2"/>
    <s v="Condiments"/>
    <n v="260"/>
    <n v="0.38075702983216564"/>
    <n v="-1.2426019564814696"/>
    <n v="791"/>
  </r>
  <r>
    <n v="10588"/>
    <n v="18"/>
    <n v="62.5"/>
    <n v="40"/>
    <n v="0.20000000298023224"/>
    <x v="59"/>
    <n v="8"/>
    <s v="Seafood"/>
    <n v="1999.9999925494194"/>
    <n v="-0.38965062468955952"/>
    <n v="4.0768794448193937"/>
    <n v="539"/>
  </r>
  <r>
    <n v="10588"/>
    <n v="42"/>
    <n v="14"/>
    <n v="100"/>
    <n v="0.20000000298023224"/>
    <x v="1"/>
    <n v="5"/>
    <s v="Grains/Cereals"/>
    <n v="1119.9999958276749"/>
    <n v="9.338274600263323E-2"/>
    <n v="1.3865670104800083"/>
    <n v="697"/>
  </r>
  <r>
    <n v="10589"/>
    <n v="35"/>
    <n v="18"/>
    <n v="4"/>
    <n v="0"/>
    <x v="31"/>
    <n v="1"/>
    <s v="Beverages"/>
    <n v="72"/>
    <n v="0.6620169671972399"/>
    <n v="-1.8173505241405343"/>
    <n v="883"/>
  </r>
  <r>
    <n v="10590"/>
    <n v="1"/>
    <n v="18"/>
    <n v="20"/>
    <n v="0"/>
    <x v="52"/>
    <n v="1"/>
    <s v="Beverages"/>
    <n v="360"/>
    <n v="0.49387243942464115"/>
    <n v="-0.93688463325856275"/>
    <n v="828"/>
  </r>
  <r>
    <n v="10590"/>
    <n v="77"/>
    <n v="13"/>
    <n v="60"/>
    <n v="5.000000074505806E-2"/>
    <x v="23"/>
    <n v="2"/>
    <s v="Condiments"/>
    <n v="740.99999941885471"/>
    <n v="0.38075702983216564"/>
    <n v="0.22789836644405043"/>
    <n v="791"/>
  </r>
  <r>
    <n v="10591"/>
    <n v="3"/>
    <n v="10"/>
    <n v="14"/>
    <n v="0"/>
    <x v="57"/>
    <n v="2"/>
    <s v="Condiments"/>
    <n v="140"/>
    <n v="-1.0347141766898929"/>
    <n v="-1.6094627443489578"/>
    <n v="328"/>
  </r>
  <r>
    <n v="10591"/>
    <n v="7"/>
    <n v="30"/>
    <n v="10"/>
    <n v="0"/>
    <x v="32"/>
    <n v="7"/>
    <s v="Produce"/>
    <n v="300"/>
    <n v="0.29515617932975174"/>
    <n v="-1.1203150271923068"/>
    <n v="763"/>
  </r>
  <r>
    <n v="10591"/>
    <n v="54"/>
    <n v="7.45"/>
    <n v="50"/>
    <n v="0"/>
    <x v="55"/>
    <n v="6"/>
    <s v="Meat/Poultry"/>
    <n v="372.5"/>
    <n v="0.27069879347191916"/>
    <n v="-0.89866996785569941"/>
    <n v="755"/>
  </r>
  <r>
    <n v="10592"/>
    <n v="15"/>
    <n v="15.5"/>
    <n v="25"/>
    <n v="5.000000074505806E-2"/>
    <x v="50"/>
    <n v="2"/>
    <s v="Condiments"/>
    <n v="368.12499971129"/>
    <n v="-1.664491862529081"/>
    <n v="-0.91204510162933805"/>
    <n v="122"/>
  </r>
  <r>
    <n v="10592"/>
    <n v="26"/>
    <n v="31.23"/>
    <n v="5"/>
    <n v="5.000000074505806E-2"/>
    <x v="68"/>
    <n v="3"/>
    <s v="Confections"/>
    <n v="148.3424998836592"/>
    <n v="0.26458444700746103"/>
    <n v="-1.5839582770147607"/>
    <n v="753"/>
  </r>
  <r>
    <n v="10593"/>
    <n v="20"/>
    <n v="81"/>
    <n v="21"/>
    <n v="0.20000000298023224"/>
    <x v="9"/>
    <n v="3"/>
    <s v="Confections"/>
    <n v="1360.799994930625"/>
    <n v="-1.080571775173329"/>
    <n v="2.122734322058331"/>
    <n v="313"/>
  </r>
  <r>
    <n v="10593"/>
    <n v="69"/>
    <n v="36"/>
    <n v="20"/>
    <n v="0.20000000298023224"/>
    <x v="60"/>
    <n v="4"/>
    <s v="Dairy Products"/>
    <n v="575.99999785423279"/>
    <n v="0.14535469095052739"/>
    <n v="-0.27653522165706612"/>
    <n v="714"/>
  </r>
  <r>
    <n v="10593"/>
    <n v="76"/>
    <n v="18"/>
    <n v="4"/>
    <n v="0.20000000298023224"/>
    <x v="38"/>
    <n v="1"/>
    <s v="Beverages"/>
    <n v="57.599999785423279"/>
    <n v="0.96161994395568862"/>
    <n v="-1.8613738193406311"/>
    <n v="981"/>
  </r>
  <r>
    <n v="10594"/>
    <n v="52"/>
    <n v="7"/>
    <n v="24"/>
    <n v="0"/>
    <x v="65"/>
    <n v="5"/>
    <s v="Grains/Cereals"/>
    <n v="168"/>
    <n v="-0.50888038074649322"/>
    <n v="-1.5238618938465438"/>
    <n v="500"/>
  </r>
  <r>
    <n v="10594"/>
    <n v="58"/>
    <n v="13.25"/>
    <n v="30"/>
    <n v="0"/>
    <x v="64"/>
    <n v="8"/>
    <s v="Seafood"/>
    <n v="397.5"/>
    <n v="-0.40493649085070488"/>
    <n v="-0.82224063704997263"/>
    <n v="534"/>
  </r>
  <r>
    <n v="10595"/>
    <n v="35"/>
    <n v="18"/>
    <n v="30"/>
    <n v="0.25"/>
    <x v="31"/>
    <n v="1"/>
    <s v="Beverages"/>
    <n v="405"/>
    <n v="0.6620169671972399"/>
    <n v="-0.79931183780825465"/>
    <n v="883"/>
  </r>
  <r>
    <n v="10595"/>
    <n v="61"/>
    <n v="28.5"/>
    <n v="120"/>
    <n v="0.25"/>
    <x v="75"/>
    <n v="2"/>
    <s v="Condiments"/>
    <n v="2565"/>
    <n v="-0.19399153782689918"/>
    <n v="5.8041823438065325"/>
    <n v="603"/>
  </r>
  <r>
    <n v="10595"/>
    <n v="69"/>
    <n v="36"/>
    <n v="65"/>
    <n v="0.25"/>
    <x v="60"/>
    <n v="4"/>
    <s v="Dairy Products"/>
    <n v="1755"/>
    <n v="0.14535469095052739"/>
    <n v="3.3278720257009873"/>
    <n v="714"/>
  </r>
  <r>
    <n v="10596"/>
    <n v="56"/>
    <n v="38"/>
    <n v="5"/>
    <n v="0.20000000298023224"/>
    <x v="33"/>
    <n v="5"/>
    <s v="Grains/Cereals"/>
    <n v="151.99999943375587"/>
    <n v="1.8237427954442857"/>
    <n v="-1.5727766672933152"/>
    <n v="1263"/>
  </r>
  <r>
    <n v="10596"/>
    <n v="63"/>
    <n v="43.9"/>
    <n v="24"/>
    <n v="0.20000000298023224"/>
    <x v="46"/>
    <n v="2"/>
    <s v="Condiments"/>
    <n v="842.87999686002729"/>
    <n v="-0.67702490851909192"/>
    <n v="0.53936316752076918"/>
    <n v="445"/>
  </r>
  <r>
    <n v="10596"/>
    <n v="75"/>
    <n v="7.75"/>
    <n v="30"/>
    <n v="0.20000000298023224"/>
    <x v="48"/>
    <n v="1"/>
    <s v="Beverages"/>
    <n v="185.999999307096"/>
    <n v="1.4935680863635465"/>
    <n v="-1.4688327777847481"/>
    <n v="1155"/>
  </r>
  <r>
    <n v="10597"/>
    <n v="24"/>
    <n v="4.5"/>
    <n v="35"/>
    <n v="0.20000000298023224"/>
    <x v="15"/>
    <n v="1"/>
    <s v="Beverages"/>
    <n v="125.99999953061342"/>
    <n v="1.4018528893966744"/>
    <n v="-1.6522631710351607"/>
    <n v="1125"/>
  </r>
  <r>
    <n v="10597"/>
    <n v="57"/>
    <n v="19.5"/>
    <n v="20"/>
    <n v="0"/>
    <x v="8"/>
    <n v="5"/>
    <s v="Grains/Cereals"/>
    <n v="390"/>
    <n v="-0.71065381407361172"/>
    <n v="-0.84516943629169072"/>
    <n v="434"/>
  </r>
  <r>
    <n v="10597"/>
    <n v="65"/>
    <n v="21.05"/>
    <n v="12"/>
    <n v="0.20000000298023224"/>
    <x v="6"/>
    <n v="2"/>
    <s v="Condiments"/>
    <n v="202.07999924719334"/>
    <n v="0.24012706114962851"/>
    <n v="-1.4196734323936377"/>
    <n v="745"/>
  </r>
  <r>
    <n v="10598"/>
    <n v="27"/>
    <n v="43.9"/>
    <n v="50"/>
    <n v="0"/>
    <x v="24"/>
    <n v="3"/>
    <s v="Confections"/>
    <n v="2195"/>
    <n v="-0.92159876709741739"/>
    <n v="4.6730282478817777"/>
    <n v="365"/>
  </r>
  <r>
    <n v="10598"/>
    <n v="71"/>
    <n v="21.5"/>
    <n v="9"/>
    <n v="0"/>
    <x v="42"/>
    <n v="4"/>
    <s v="Dairy Products"/>
    <n v="193.5"/>
    <n v="1.1939651096050978"/>
    <n v="-1.4459039764247026"/>
    <n v="1057"/>
  </r>
  <r>
    <n v="10599"/>
    <n v="62"/>
    <n v="49.3"/>
    <n v="10"/>
    <n v="0"/>
    <x v="29"/>
    <n v="3"/>
    <s v="Confections"/>
    <n v="493"/>
    <n v="1.2734516136430536"/>
    <n v="-0.53028059337209665"/>
    <n v="1083"/>
  </r>
  <r>
    <n v="10600"/>
    <n v="54"/>
    <n v="7.45"/>
    <n v="4"/>
    <n v="0"/>
    <x v="55"/>
    <n v="6"/>
    <s v="Meat/Poultry"/>
    <n v="29.8"/>
    <n v="0.27069879347191916"/>
    <n v="-1.9463632345406012"/>
    <n v="755"/>
  </r>
  <r>
    <n v="10600"/>
    <n v="73"/>
    <n v="15"/>
    <n v="30"/>
    <n v="0"/>
    <x v="47"/>
    <n v="8"/>
    <s v="Seafood"/>
    <n v="450"/>
    <n v="-1.1417152398179102"/>
    <n v="-0.66173904235794656"/>
    <n v="293"/>
  </r>
  <r>
    <n v="10601"/>
    <n v="13"/>
    <n v="6"/>
    <n v="60"/>
    <n v="0"/>
    <x v="43"/>
    <n v="8"/>
    <s v="Seafood"/>
    <n v="360"/>
    <n v="0.68647435305507243"/>
    <n v="-0.93688463325856275"/>
    <n v="891"/>
  </r>
  <r>
    <n v="10601"/>
    <n v="59"/>
    <n v="55"/>
    <n v="35"/>
    <n v="0"/>
    <x v="21"/>
    <n v="4"/>
    <s v="Dairy Products"/>
    <n v="1925"/>
    <n v="2.5360641585536587"/>
    <n v="3.8475914751799287"/>
    <n v="1496"/>
  </r>
  <r>
    <n v="10602"/>
    <n v="77"/>
    <n v="13"/>
    <n v="5"/>
    <n v="0.25"/>
    <x v="23"/>
    <n v="2"/>
    <s v="Condiments"/>
    <n v="48.75"/>
    <n v="0.38075702983216564"/>
    <n v="-1.8884298017898602"/>
    <n v="791"/>
  </r>
  <r>
    <n v="10603"/>
    <n v="22"/>
    <n v="21"/>
    <n v="48"/>
    <n v="0"/>
    <x v="7"/>
    <n v="5"/>
    <s v="Grains/Cereals"/>
    <n v="1008"/>
    <n v="-0.97357071204531154"/>
    <n v="1.0441636212258734"/>
    <n v="348"/>
  </r>
  <r>
    <n v="10603"/>
    <n v="49"/>
    <n v="20"/>
    <n v="25"/>
    <n v="5.000000074505806E-2"/>
    <x v="14"/>
    <n v="3"/>
    <s v="Confections"/>
    <n v="474.99999962747097"/>
    <n v="-0.44773691610191185"/>
    <n v="-0.58530971269110565"/>
    <n v="520"/>
  </r>
  <r>
    <n v="10604"/>
    <n v="48"/>
    <n v="12.75"/>
    <n v="6"/>
    <n v="0.10000000149011612"/>
    <x v="74"/>
    <n v="3"/>
    <s v="Confections"/>
    <n v="68.849999886006117"/>
    <n v="-1.6155770908134159"/>
    <n v="-1.826980620170555"/>
    <n v="138"/>
  </r>
  <r>
    <n v="10604"/>
    <n v="76"/>
    <n v="18"/>
    <n v="10"/>
    <n v="0.10000000149011612"/>
    <x v="38"/>
    <n v="1"/>
    <s v="Beverages"/>
    <n v="161.9999997317791"/>
    <n v="0.96161994395568862"/>
    <n v="-1.542204934059916"/>
    <n v="981"/>
  </r>
  <r>
    <n v="10605"/>
    <n v="16"/>
    <n v="17.45"/>
    <n v="30"/>
    <n v="5.000000074505806E-2"/>
    <x v="19"/>
    <n v="3"/>
    <s v="Confections"/>
    <n v="497.32499960996211"/>
    <n v="1.5027396060602336"/>
    <n v="-0.51705832033511934"/>
    <n v="1158"/>
  </r>
  <r>
    <n v="10605"/>
    <n v="59"/>
    <n v="55"/>
    <n v="20"/>
    <n v="5.000000074505806E-2"/>
    <x v="21"/>
    <n v="4"/>
    <s v="Dairy Products"/>
    <n v="1044.9999991804361"/>
    <n v="2.5360641585536587"/>
    <n v="1.1572790283128003"/>
    <n v="1496"/>
  </r>
  <r>
    <n v="10605"/>
    <n v="60"/>
    <n v="34"/>
    <n v="70"/>
    <n v="5.000000074505806E-2"/>
    <x v="11"/>
    <n v="4"/>
    <s v="Dairy Products"/>
    <n v="2260.9999982267618"/>
    <n v="2.7836951903642131"/>
    <n v="4.8748016757877997"/>
    <n v="1577"/>
  </r>
  <r>
    <n v="10605"/>
    <n v="71"/>
    <n v="21.5"/>
    <n v="15"/>
    <n v="5.000000074505806E-2"/>
    <x v="42"/>
    <n v="4"/>
    <s v="Dairy Products"/>
    <n v="306.37499975971878"/>
    <n v="1.1939651096050978"/>
    <n v="-1.1008255485714278"/>
    <n v="1057"/>
  </r>
  <r>
    <n v="10606"/>
    <n v="4"/>
    <n v="22"/>
    <n v="20"/>
    <n v="0.20000000298023224"/>
    <x v="62"/>
    <n v="2"/>
    <s v="Condiments"/>
    <n v="351.99999868869781"/>
    <n v="-0.65256752266125939"/>
    <n v="-0.96134202312527328"/>
    <n v="453"/>
  </r>
  <r>
    <n v="10606"/>
    <n v="55"/>
    <n v="24"/>
    <n v="20"/>
    <n v="0.20000000298023224"/>
    <x v="16"/>
    <n v="6"/>
    <s v="Meat/Poultry"/>
    <n v="383.99999856948853"/>
    <n v="0.72316043184182122"/>
    <n v="-0.86351248005838654"/>
    <n v="903"/>
  </r>
  <r>
    <n v="10606"/>
    <n v="62"/>
    <n v="49.3"/>
    <n v="10"/>
    <n v="0.20000000298023224"/>
    <x v="29"/>
    <n v="3"/>
    <s v="Confections"/>
    <n v="394.39999853074551"/>
    <n v="1.2734516136430536"/>
    <n v="-0.83171787856164836"/>
    <n v="1083"/>
  </r>
  <r>
    <n v="10607"/>
    <n v="7"/>
    <n v="30"/>
    <n v="45"/>
    <n v="0"/>
    <x v="32"/>
    <n v="7"/>
    <s v="Produce"/>
    <n v="1350"/>
    <n v="0.29515617932975174"/>
    <n v="2.0897168666482147"/>
    <n v="763"/>
  </r>
  <r>
    <n v="10607"/>
    <n v="17"/>
    <n v="39"/>
    <n v="100"/>
    <n v="0"/>
    <x v="35"/>
    <n v="6"/>
    <s v="Meat/Poultry"/>
    <n v="3900"/>
    <n v="0.95244842425900134"/>
    <n v="9.885508608832339"/>
    <n v="978"/>
  </r>
  <r>
    <n v="10607"/>
    <n v="33"/>
    <n v="2.5"/>
    <n v="14"/>
    <n v="0"/>
    <x v="10"/>
    <n v="4"/>
    <s v="Dairy Products"/>
    <n v="35"/>
    <n v="0.27069879347191916"/>
    <n v="-1.9304659337330099"/>
    <n v="755"/>
  </r>
  <r>
    <n v="10607"/>
    <n v="40"/>
    <n v="18.399999999999999"/>
    <n v="42"/>
    <n v="0"/>
    <x v="37"/>
    <n v="8"/>
    <s v="Seafood"/>
    <n v="772.8"/>
    <n v="1.3345950782876348"/>
    <n v="0.32511647700559648"/>
    <n v="1103"/>
  </r>
  <r>
    <n v="10607"/>
    <n v="72"/>
    <n v="34.799999999999997"/>
    <n v="12"/>
    <n v="0"/>
    <x v="2"/>
    <n v="4"/>
    <s v="Dairy Products"/>
    <n v="417.59999999999997"/>
    <n v="0.42661462831560165"/>
    <n v="-0.7607914550821685"/>
    <n v="806"/>
  </r>
  <r>
    <n v="10608"/>
    <n v="56"/>
    <n v="38"/>
    <n v="28"/>
    <n v="0"/>
    <x v="33"/>
    <n v="5"/>
    <s v="Grains/Cereals"/>
    <n v="1064"/>
    <n v="1.8237427954442857"/>
    <n v="1.2153653222307013"/>
    <n v="1263"/>
  </r>
  <r>
    <n v="10609"/>
    <n v="1"/>
    <n v="18"/>
    <n v="3"/>
    <n v="0"/>
    <x v="52"/>
    <n v="1"/>
    <s v="Beverages"/>
    <n v="54"/>
    <n v="0.49387243942464115"/>
    <n v="-1.8723796423206576"/>
    <n v="828"/>
  </r>
  <r>
    <n v="10609"/>
    <n v="10"/>
    <n v="31"/>
    <n v="10"/>
    <n v="0"/>
    <x v="41"/>
    <n v="8"/>
    <s v="Seafood"/>
    <n v="310"/>
    <n v="0.23095554145294128"/>
    <n v="-1.0897432948700161"/>
    <n v="742"/>
  </r>
  <r>
    <n v="10609"/>
    <n v="21"/>
    <n v="10"/>
    <n v="6"/>
    <n v="0"/>
    <x v="27"/>
    <n v="3"/>
    <s v="Confections"/>
    <n v="60"/>
    <n v="1.0686210070837059"/>
    <n v="-1.8540366029272832"/>
    <n v="1016"/>
  </r>
  <r>
    <n v="10610"/>
    <n v="36"/>
    <n v="19"/>
    <n v="21"/>
    <n v="0.25"/>
    <x v="20"/>
    <n v="8"/>
    <s v="Seafood"/>
    <n v="299.25"/>
    <n v="0.42355745508337261"/>
    <n v="-1.1226079071164787"/>
    <n v="805"/>
  </r>
  <r>
    <n v="10611"/>
    <n v="1"/>
    <n v="18"/>
    <n v="6"/>
    <n v="0"/>
    <x v="52"/>
    <n v="1"/>
    <s v="Beverages"/>
    <n v="108"/>
    <n v="0.49387243942464115"/>
    <n v="-1.7072922877802879"/>
    <n v="828"/>
  </r>
  <r>
    <n v="10611"/>
    <n v="2"/>
    <n v="19"/>
    <n v="10"/>
    <n v="0"/>
    <x v="18"/>
    <n v="1"/>
    <s v="Beverages"/>
    <n v="190"/>
    <n v="1.1939651096050978"/>
    <n v="-1.4566040827375044"/>
    <n v="1057"/>
  </r>
  <r>
    <n v="10611"/>
    <n v="60"/>
    <n v="34"/>
    <n v="15"/>
    <n v="0"/>
    <x v="11"/>
    <n v="4"/>
    <s v="Dairy Products"/>
    <n v="510"/>
    <n v="2.7836951903642131"/>
    <n v="-0.47830864842420251"/>
    <n v="1577"/>
  </r>
  <r>
    <n v="10612"/>
    <n v="10"/>
    <n v="31"/>
    <n v="70"/>
    <n v="0"/>
    <x v="41"/>
    <n v="8"/>
    <s v="Seafood"/>
    <n v="2170"/>
    <n v="0.23095554145294128"/>
    <n v="4.5965989170760508"/>
    <n v="742"/>
  </r>
  <r>
    <n v="10612"/>
    <n v="36"/>
    <n v="19"/>
    <n v="55"/>
    <n v="0"/>
    <x v="20"/>
    <n v="8"/>
    <s v="Seafood"/>
    <n v="1045"/>
    <n v="0.42355745508337261"/>
    <n v="1.1572790308183489"/>
    <n v="805"/>
  </r>
  <r>
    <n v="10612"/>
    <n v="49"/>
    <n v="20"/>
    <n v="18"/>
    <n v="0"/>
    <x v="14"/>
    <n v="3"/>
    <s v="Confections"/>
    <n v="360"/>
    <n v="-0.44773691610191185"/>
    <n v="-0.93688463325856275"/>
    <n v="520"/>
  </r>
  <r>
    <n v="10612"/>
    <n v="60"/>
    <n v="34"/>
    <n v="40"/>
    <n v="0"/>
    <x v="11"/>
    <n v="4"/>
    <s v="Dairy Products"/>
    <n v="1360"/>
    <n v="2.7836951903642131"/>
    <n v="2.1202885989705056"/>
    <n v="1577"/>
  </r>
  <r>
    <n v="10612"/>
    <n v="76"/>
    <n v="18"/>
    <n v="80"/>
    <n v="0"/>
    <x v="38"/>
    <n v="1"/>
    <s v="Beverages"/>
    <n v="1440"/>
    <n v="0.96161994395568862"/>
    <n v="2.3648624575488308"/>
    <n v="981"/>
  </r>
  <r>
    <n v="10613"/>
    <n v="13"/>
    <n v="6"/>
    <n v="8"/>
    <n v="0.10000000149011612"/>
    <x v="43"/>
    <n v="8"/>
    <s v="Seafood"/>
    <n v="43.199999928474426"/>
    <n v="0.68647435305507243"/>
    <n v="-1.9053971134473977"/>
    <n v="891"/>
  </r>
  <r>
    <n v="10613"/>
    <n v="75"/>
    <n v="7.75"/>
    <n v="40"/>
    <n v="0"/>
    <x v="48"/>
    <n v="1"/>
    <s v="Beverages"/>
    <n v="310"/>
    <n v="1.4935680863635465"/>
    <n v="-1.0897432948700161"/>
    <n v="1155"/>
  </r>
  <r>
    <n v="10614"/>
    <n v="11"/>
    <n v="21"/>
    <n v="14"/>
    <n v="0"/>
    <x v="0"/>
    <n v="4"/>
    <s v="Dairy Products"/>
    <n v="294"/>
    <n v="0.12089730509269485"/>
    <n v="-1.1386580665856811"/>
    <n v="706"/>
  </r>
  <r>
    <n v="10614"/>
    <n v="21"/>
    <n v="10"/>
    <n v="8"/>
    <n v="0"/>
    <x v="27"/>
    <n v="3"/>
    <s v="Confections"/>
    <n v="80"/>
    <n v="1.0686210070837059"/>
    <n v="-1.7928931382827018"/>
    <n v="1016"/>
  </r>
  <r>
    <n v="10614"/>
    <n v="39"/>
    <n v="18"/>
    <n v="5"/>
    <n v="0"/>
    <x v="13"/>
    <n v="1"/>
    <s v="Beverages"/>
    <n v="90"/>
    <n v="0.38687137629662377"/>
    <n v="-1.7623214059604111"/>
    <n v="793"/>
  </r>
  <r>
    <n v="10615"/>
    <n v="55"/>
    <n v="24"/>
    <n v="5"/>
    <n v="0"/>
    <x v="16"/>
    <n v="6"/>
    <s v="Meat/Poultry"/>
    <n v="120"/>
    <n v="0.72316043184182122"/>
    <n v="-1.6706062089935392"/>
    <n v="903"/>
  </r>
  <r>
    <n v="10616"/>
    <n v="38"/>
    <n v="263.5"/>
    <n v="15"/>
    <n v="5.000000074505806E-2"/>
    <x v="67"/>
    <n v="1"/>
    <s v="Beverages"/>
    <n v="3754.874997055158"/>
    <n v="-0.13284807318231781"/>
    <n v="9.4418363345022023"/>
    <n v="623"/>
  </r>
  <r>
    <n v="10616"/>
    <n v="56"/>
    <n v="38"/>
    <n v="14"/>
    <n v="0"/>
    <x v="33"/>
    <n v="5"/>
    <s v="Grains/Cereals"/>
    <n v="532"/>
    <n v="1.8237427954442857"/>
    <n v="-0.41105083731516301"/>
    <n v="1263"/>
  </r>
  <r>
    <n v="10616"/>
    <n v="70"/>
    <n v="15"/>
    <n v="15"/>
    <n v="5.000000074505806E-2"/>
    <x v="30"/>
    <n v="1"/>
    <s v="Beverages"/>
    <n v="213.74999983236194"/>
    <n v="0.4602435338701214"/>
    <n v="-1.3839962189845625"/>
    <n v="817"/>
  </r>
  <r>
    <n v="10616"/>
    <n v="71"/>
    <n v="21.5"/>
    <n v="15"/>
    <n v="5.000000074505806E-2"/>
    <x v="42"/>
    <n v="4"/>
    <s v="Dairy Products"/>
    <n v="306.37499975971878"/>
    <n v="1.1939651096050978"/>
    <n v="-1.1008255485714278"/>
    <n v="1057"/>
  </r>
  <r>
    <n v="10617"/>
    <n v="59"/>
    <n v="55"/>
    <n v="30"/>
    <n v="0.15000000596046448"/>
    <x v="21"/>
    <n v="4"/>
    <s v="Dairy Products"/>
    <n v="1402.4999901652336"/>
    <n v="2.5360641585536587"/>
    <n v="2.2502184312736562"/>
    <n v="1496"/>
  </r>
  <r>
    <n v="10618"/>
    <n v="6"/>
    <n v="25"/>
    <n v="70"/>
    <n v="0"/>
    <x v="63"/>
    <n v="2"/>
    <s v="Condiments"/>
    <n v="1750"/>
    <n v="-1.1172578539600777"/>
    <n v="3.3125861595398418"/>
    <n v="301"/>
  </r>
  <r>
    <n v="10618"/>
    <n v="56"/>
    <n v="38"/>
    <n v="20"/>
    <n v="0"/>
    <x v="33"/>
    <n v="5"/>
    <s v="Grains/Cereals"/>
    <n v="760"/>
    <n v="1.8237427954442857"/>
    <n v="0.28598465963306452"/>
    <n v="1263"/>
  </r>
  <r>
    <n v="10618"/>
    <n v="68"/>
    <n v="12.5"/>
    <n v="15"/>
    <n v="0"/>
    <x v="56"/>
    <n v="3"/>
    <s v="Confections"/>
    <n v="187.5"/>
    <n v="0.40521441568999816"/>
    <n v="-1.4642470158180769"/>
    <n v="799"/>
  </r>
  <r>
    <n v="10619"/>
    <n v="21"/>
    <n v="10"/>
    <n v="42"/>
    <n v="0"/>
    <x v="27"/>
    <n v="3"/>
    <s v="Confections"/>
    <n v="420"/>
    <n v="1.0686210070837059"/>
    <n v="-0.7534542393248187"/>
    <n v="1016"/>
  </r>
  <r>
    <n v="10619"/>
    <n v="22"/>
    <n v="21"/>
    <n v="40"/>
    <n v="0"/>
    <x v="7"/>
    <n v="5"/>
    <s v="Grains/Cereals"/>
    <n v="840"/>
    <n v="-0.97357071204531154"/>
    <n v="0.53055851821139"/>
    <n v="348"/>
  </r>
  <r>
    <n v="10620"/>
    <n v="24"/>
    <n v="4.5"/>
    <n v="5"/>
    <n v="0"/>
    <x v="15"/>
    <n v="1"/>
    <s v="Beverages"/>
    <n v="22.5"/>
    <n v="1.4018528893966744"/>
    <n v="-1.9686805991358733"/>
    <n v="1125"/>
  </r>
  <r>
    <n v="10620"/>
    <n v="52"/>
    <n v="7"/>
    <n v="5"/>
    <n v="0"/>
    <x v="65"/>
    <n v="5"/>
    <s v="Grains/Cereals"/>
    <n v="35"/>
    <n v="-0.50888038074649322"/>
    <n v="-1.9304659337330099"/>
    <n v="500"/>
  </r>
  <r>
    <n v="10621"/>
    <n v="19"/>
    <n v="9.1999999999999993"/>
    <n v="5"/>
    <n v="0"/>
    <x v="49"/>
    <n v="3"/>
    <s v="Confections"/>
    <n v="46"/>
    <n v="0.17286925004058901"/>
    <n v="-1.8968370281784901"/>
    <n v="723"/>
  </r>
  <r>
    <n v="10621"/>
    <n v="23"/>
    <n v="9"/>
    <n v="10"/>
    <n v="0"/>
    <x v="70"/>
    <n v="5"/>
    <s v="Grains/Cereals"/>
    <n v="90"/>
    <n v="-0.26430652216816775"/>
    <n v="-1.7623214059604111"/>
    <n v="580"/>
  </r>
  <r>
    <n v="10621"/>
    <n v="70"/>
    <n v="15"/>
    <n v="20"/>
    <n v="0"/>
    <x v="30"/>
    <n v="1"/>
    <s v="Beverages"/>
    <n v="300"/>
    <n v="0.4602435338701214"/>
    <n v="-1.1203150271923068"/>
    <n v="817"/>
  </r>
  <r>
    <n v="10621"/>
    <n v="71"/>
    <n v="21.5"/>
    <n v="15"/>
    <n v="0"/>
    <x v="42"/>
    <n v="4"/>
    <s v="Dairy Products"/>
    <n v="322.5"/>
    <n v="1.1939651096050978"/>
    <n v="-1.0515286294671529"/>
    <n v="1057"/>
  </r>
  <r>
    <n v="10622"/>
    <n v="2"/>
    <n v="19"/>
    <n v="20"/>
    <n v="0"/>
    <x v="18"/>
    <n v="1"/>
    <s v="Beverages"/>
    <n v="380"/>
    <n v="1.1939651096050978"/>
    <n v="-0.87574116861398132"/>
    <n v="1057"/>
  </r>
  <r>
    <n v="10622"/>
    <n v="68"/>
    <n v="12.5"/>
    <n v="18"/>
    <n v="0.20000000298023224"/>
    <x v="56"/>
    <n v="3"/>
    <s v="Confections"/>
    <n v="179.99999932944775"/>
    <n v="0.40521441568999816"/>
    <n v="-1.4871758171097895"/>
    <n v="799"/>
  </r>
  <r>
    <n v="10623"/>
    <n v="14"/>
    <n v="23.25"/>
    <n v="21"/>
    <n v="0"/>
    <x v="3"/>
    <n v="7"/>
    <s v="Produce"/>
    <n v="488.25"/>
    <n v="-0.80236901104048375"/>
    <n v="-0.54480216622518474"/>
    <n v="404"/>
  </r>
  <r>
    <n v="10623"/>
    <n v="19"/>
    <n v="9.1999999999999993"/>
    <n v="15"/>
    <n v="0.10000000149011612"/>
    <x v="49"/>
    <n v="3"/>
    <s v="Confections"/>
    <n v="124.19999979436398"/>
    <n v="0.17286925004058901"/>
    <n v="-1.6577660820468421"/>
    <n v="723"/>
  </r>
  <r>
    <n v="10623"/>
    <n v="21"/>
    <n v="10"/>
    <n v="25"/>
    <n v="0.10000000149011612"/>
    <x v="27"/>
    <n v="3"/>
    <s v="Confections"/>
    <n v="224.99999962747097"/>
    <n v="1.0686210070837059"/>
    <n v="-1.3496030207483727"/>
    <n v="1016"/>
  </r>
  <r>
    <n v="10623"/>
    <n v="24"/>
    <n v="4.5"/>
    <n v="3"/>
    <n v="0"/>
    <x v="15"/>
    <n v="1"/>
    <s v="Beverages"/>
    <n v="13.5"/>
    <n v="1.4018528893966744"/>
    <n v="-1.996195158225935"/>
    <n v="1125"/>
  </r>
  <r>
    <n v="10623"/>
    <n v="35"/>
    <n v="18"/>
    <n v="30"/>
    <n v="0.10000000149011612"/>
    <x v="31"/>
    <n v="1"/>
    <s v="Beverages"/>
    <n v="485.9999991953373"/>
    <n v="0.6620169671972399"/>
    <n v="-0.55168080845769341"/>
    <n v="883"/>
  </r>
  <r>
    <n v="10624"/>
    <n v="28"/>
    <n v="45.6"/>
    <n v="10"/>
    <n v="0"/>
    <x v="44"/>
    <n v="7"/>
    <s v="Produce"/>
    <n v="456"/>
    <n v="-8.0876128234423653E-2"/>
    <n v="-0.64339600296457222"/>
    <n v="640"/>
  </r>
  <r>
    <n v="10624"/>
    <n v="29"/>
    <n v="123.79"/>
    <n v="6"/>
    <n v="0"/>
    <x v="39"/>
    <n v="6"/>
    <s v="Meat/Poultry"/>
    <n v="742.74"/>
    <n v="0.24318423438185757"/>
    <n v="0.23321784964479084"/>
    <n v="746"/>
  </r>
  <r>
    <n v="10624"/>
    <n v="44"/>
    <n v="19.45"/>
    <n v="10"/>
    <n v="0"/>
    <x v="45"/>
    <n v="2"/>
    <s v="Condiments"/>
    <n v="194.5"/>
    <n v="-0.20010588429135731"/>
    <n v="-1.4428468031924735"/>
    <n v="601"/>
  </r>
  <r>
    <n v="10625"/>
    <n v="14"/>
    <n v="23.25"/>
    <n v="3"/>
    <n v="0"/>
    <x v="3"/>
    <n v="7"/>
    <s v="Produce"/>
    <n v="69.75"/>
    <n v="-0.80236901104048375"/>
    <n v="-1.8242291639130497"/>
    <n v="404"/>
  </r>
  <r>
    <n v="10625"/>
    <n v="42"/>
    <n v="14"/>
    <n v="5"/>
    <n v="0"/>
    <x v="1"/>
    <n v="5"/>
    <s v="Grains/Cereals"/>
    <n v="70"/>
    <n v="9.338274600263323E-2"/>
    <n v="-1.8234648706049925"/>
    <n v="697"/>
  </r>
  <r>
    <n v="10625"/>
    <n v="60"/>
    <n v="34"/>
    <n v="10"/>
    <n v="0"/>
    <x v="11"/>
    <n v="4"/>
    <s v="Dairy Products"/>
    <n v="340"/>
    <n v="2.7836951903642131"/>
    <n v="-0.99802809790314406"/>
    <n v="1577"/>
  </r>
  <r>
    <n v="10626"/>
    <n v="53"/>
    <n v="32.799999999999997"/>
    <n v="12"/>
    <n v="0"/>
    <x v="22"/>
    <n v="6"/>
    <s v="Meat/Poultry"/>
    <n v="393.59999999999997"/>
    <n v="0.16981207680835994"/>
    <n v="-0.83416361265566619"/>
    <n v="722"/>
  </r>
  <r>
    <n v="10626"/>
    <n v="60"/>
    <n v="34"/>
    <n v="20"/>
    <n v="0"/>
    <x v="11"/>
    <n v="4"/>
    <s v="Dairy Products"/>
    <n v="680"/>
    <n v="2.7836951903642131"/>
    <n v="4.1410801054739071E-2"/>
    <n v="1577"/>
  </r>
  <r>
    <n v="10626"/>
    <n v="71"/>
    <n v="21.5"/>
    <n v="20"/>
    <n v="0"/>
    <x v="42"/>
    <n v="4"/>
    <s v="Dairy Products"/>
    <n v="430"/>
    <n v="1.1939651096050978"/>
    <n v="-0.72288250700252799"/>
    <n v="1057"/>
  </r>
  <r>
    <n v="10627"/>
    <n v="62"/>
    <n v="49.3"/>
    <n v="15"/>
    <n v="0"/>
    <x v="29"/>
    <n v="3"/>
    <s v="Confections"/>
    <n v="739.5"/>
    <n v="1.2734516136430536"/>
    <n v="0.22331260837236863"/>
    <n v="1083"/>
  </r>
  <r>
    <n v="10627"/>
    <n v="73"/>
    <n v="15"/>
    <n v="35"/>
    <n v="0.15000000596046448"/>
    <x v="47"/>
    <n v="8"/>
    <s v="Seafood"/>
    <n v="446.24999687075615"/>
    <n v="-1.1417152398179102"/>
    <n v="-0.67320345154544614"/>
    <n v="293"/>
  </r>
  <r>
    <n v="10628"/>
    <n v="1"/>
    <n v="18"/>
    <n v="25"/>
    <n v="0"/>
    <x v="52"/>
    <n v="1"/>
    <s v="Beverages"/>
    <n v="450"/>
    <n v="0.49387243942464115"/>
    <n v="-0.66173904235794656"/>
    <n v="828"/>
  </r>
  <r>
    <n v="10629"/>
    <n v="29"/>
    <n v="123.79"/>
    <n v="20"/>
    <n v="0"/>
    <x v="39"/>
    <n v="6"/>
    <s v="Meat/Poultry"/>
    <n v="2475.8000000000002"/>
    <n v="0.24318423438185757"/>
    <n v="5.5314824914917002"/>
    <n v="746"/>
  </r>
  <r>
    <n v="10629"/>
    <n v="64"/>
    <n v="33.25"/>
    <n v="9"/>
    <n v="0"/>
    <x v="58"/>
    <n v="5"/>
    <s v="Grains/Cereals"/>
    <n v="299.25"/>
    <n v="0.22484119498848315"/>
    <n v="-1.1226079071164787"/>
    <n v="740"/>
  </r>
  <r>
    <n v="10630"/>
    <n v="55"/>
    <n v="24"/>
    <n v="12"/>
    <n v="5.000000074505806E-2"/>
    <x v="16"/>
    <n v="6"/>
    <s v="Meat/Poultry"/>
    <n v="273.59999978542328"/>
    <n v="0.72316043184182122"/>
    <n v="-1.2010244011791524"/>
    <n v="903"/>
  </r>
  <r>
    <n v="10630"/>
    <n v="76"/>
    <n v="18"/>
    <n v="35"/>
    <n v="0"/>
    <x v="38"/>
    <n v="1"/>
    <s v="Beverages"/>
    <n v="630"/>
    <n v="0.96161994395568862"/>
    <n v="-0.11144786055671434"/>
    <n v="981"/>
  </r>
  <r>
    <n v="10631"/>
    <n v="75"/>
    <n v="7.75"/>
    <n v="8"/>
    <n v="0.10000000149011612"/>
    <x v="48"/>
    <n v="1"/>
    <s v="Beverages"/>
    <n v="55.799999907612801"/>
    <n v="1.4935680863635465"/>
    <n v="-1.8668767307850889"/>
    <n v="1155"/>
  </r>
  <r>
    <n v="10632"/>
    <n v="2"/>
    <n v="19"/>
    <n v="30"/>
    <n v="5.000000074505806E-2"/>
    <x v="18"/>
    <n v="1"/>
    <s v="Beverages"/>
    <n v="541.49999957531691"/>
    <n v="1.1939651096050978"/>
    <n v="-0.38200769290731668"/>
    <n v="1057"/>
  </r>
  <r>
    <n v="10632"/>
    <n v="33"/>
    <n v="2.5"/>
    <n v="20"/>
    <n v="5.000000074505806E-2"/>
    <x v="10"/>
    <n v="4"/>
    <s v="Dairy Products"/>
    <n v="47.499999962747097"/>
    <n v="0.27069879347191916"/>
    <n v="-1.8922512684440351"/>
    <n v="755"/>
  </r>
  <r>
    <n v="10633"/>
    <n v="12"/>
    <n v="38"/>
    <n v="36"/>
    <n v="0.15000000596046448"/>
    <x v="36"/>
    <n v="4"/>
    <s v="Dairy Products"/>
    <n v="1162.7999918460846"/>
    <n v="-0.9857994049742278"/>
    <n v="1.5174140126470013"/>
    <n v="344"/>
  </r>
  <r>
    <n v="10633"/>
    <n v="13"/>
    <n v="6"/>
    <n v="13"/>
    <n v="0.15000000596046448"/>
    <x v="43"/>
    <n v="8"/>
    <s v="Seafood"/>
    <n v="66.299999535083771"/>
    <n v="0.68647435305507243"/>
    <n v="-1.8347764129855695"/>
    <n v="891"/>
  </r>
  <r>
    <n v="10633"/>
    <n v="26"/>
    <n v="31.23"/>
    <n v="35"/>
    <n v="0.15000000596046448"/>
    <x v="68"/>
    <n v="3"/>
    <s v="Confections"/>
    <n v="929.09249348491426"/>
    <n v="0.26458444700746103"/>
    <n v="0.80292970448601253"/>
    <n v="753"/>
  </r>
  <r>
    <n v="10633"/>
    <n v="62"/>
    <n v="49.3"/>
    <n v="80"/>
    <n v="0.15000000596046448"/>
    <x v="29"/>
    <n v="3"/>
    <s v="Confections"/>
    <n v="3352.3999764919281"/>
    <n v="1.2734516136430536"/>
    <n v="8.2114004749954521"/>
    <n v="1083"/>
  </r>
  <r>
    <n v="10634"/>
    <n v="7"/>
    <n v="30"/>
    <n v="35"/>
    <n v="0"/>
    <x v="32"/>
    <n v="7"/>
    <s v="Produce"/>
    <n v="1050"/>
    <n v="0.29515617932975174"/>
    <n v="1.1725648969794944"/>
    <n v="763"/>
  </r>
  <r>
    <n v="10634"/>
    <n v="18"/>
    <n v="62.5"/>
    <n v="50"/>
    <n v="0"/>
    <x v="59"/>
    <n v="8"/>
    <s v="Seafood"/>
    <n v="3125"/>
    <n v="-0.38965062468955952"/>
    <n v="7.5161993538548106"/>
    <n v="539"/>
  </r>
  <r>
    <n v="10634"/>
    <n v="51"/>
    <n v="53"/>
    <n v="15"/>
    <n v="0"/>
    <x v="4"/>
    <n v="7"/>
    <s v="Produce"/>
    <n v="795"/>
    <n v="0.67118848689392707"/>
    <n v="0.3929857227610819"/>
    <n v="886"/>
  </r>
  <r>
    <n v="10634"/>
    <n v="75"/>
    <n v="7.75"/>
    <n v="2"/>
    <n v="0"/>
    <x v="48"/>
    <n v="1"/>
    <s v="Beverages"/>
    <n v="15.5"/>
    <n v="1.4935680863635465"/>
    <n v="-1.9900808117614768"/>
    <n v="1155"/>
  </r>
  <r>
    <n v="10635"/>
    <n v="4"/>
    <n v="22"/>
    <n v="10"/>
    <n v="0.10000000149011612"/>
    <x v="62"/>
    <n v="2"/>
    <s v="Condiments"/>
    <n v="197.99999967217445"/>
    <n v="-0.65256752266125939"/>
    <n v="-1.4321466978818913"/>
    <n v="453"/>
  </r>
  <r>
    <n v="10635"/>
    <n v="5"/>
    <n v="21.35"/>
    <n v="15"/>
    <n v="0.10000000149011612"/>
    <x v="25"/>
    <n v="2"/>
    <s v="Condiments"/>
    <n v="288.22499952279031"/>
    <n v="-1.126429373656765"/>
    <n v="-1.1563132434607168"/>
    <n v="298"/>
  </r>
  <r>
    <n v="10635"/>
    <n v="22"/>
    <n v="21"/>
    <n v="40"/>
    <n v="0"/>
    <x v="7"/>
    <n v="5"/>
    <s v="Grains/Cereals"/>
    <n v="840"/>
    <n v="-0.97357071204531154"/>
    <n v="0.53055851821139"/>
    <n v="348"/>
  </r>
  <r>
    <n v="10636"/>
    <n v="4"/>
    <n v="22"/>
    <n v="25"/>
    <n v="0"/>
    <x v="62"/>
    <n v="2"/>
    <s v="Condiments"/>
    <n v="550"/>
    <n v="-0.65256752266125939"/>
    <n v="-0.35602171913503977"/>
    <n v="453"/>
  </r>
  <r>
    <n v="10636"/>
    <n v="58"/>
    <n v="13.25"/>
    <n v="6"/>
    <n v="0"/>
    <x v="64"/>
    <n v="8"/>
    <s v="Seafood"/>
    <n v="79.5"/>
    <n v="-0.40493649085070488"/>
    <n v="-1.7944217248988164"/>
    <n v="534"/>
  </r>
  <r>
    <n v="10637"/>
    <n v="11"/>
    <n v="21"/>
    <n v="10"/>
    <n v="0"/>
    <x v="0"/>
    <n v="4"/>
    <s v="Dairy Products"/>
    <n v="210"/>
    <n v="0.12089730509269485"/>
    <n v="-1.395460618092923"/>
    <n v="706"/>
  </r>
  <r>
    <n v="10637"/>
    <n v="50"/>
    <n v="16.25"/>
    <n v="25"/>
    <n v="5.000000074505806E-2"/>
    <x v="72"/>
    <n v="3"/>
    <s v="Confections"/>
    <n v="385.93749969732016"/>
    <n v="-1.3190312872871963"/>
    <n v="-0.85758920347296597"/>
    <n v="235"/>
  </r>
  <r>
    <n v="10637"/>
    <n v="56"/>
    <n v="38"/>
    <n v="60"/>
    <n v="5.000000074505806E-2"/>
    <x v="33"/>
    <n v="5"/>
    <s v="Grains/Cereals"/>
    <n v="2165.9999983012676"/>
    <n v="1.8237427954442857"/>
    <n v="4.5843702189538149"/>
    <n v="1263"/>
  </r>
  <r>
    <n v="10638"/>
    <n v="45"/>
    <n v="9.5"/>
    <n v="20"/>
    <n v="0"/>
    <x v="73"/>
    <n v="8"/>
    <s v="Seafood"/>
    <n v="190"/>
    <n v="-0.48442299488866064"/>
    <n v="-1.4566040827375044"/>
    <n v="508"/>
  </r>
  <r>
    <n v="10638"/>
    <n v="65"/>
    <n v="21.05"/>
    <n v="21"/>
    <n v="0"/>
    <x v="6"/>
    <n v="2"/>
    <s v="Condiments"/>
    <n v="442.05"/>
    <n v="0.24012706114962851"/>
    <n v="-0.68604356955416768"/>
    <n v="745"/>
  </r>
  <r>
    <n v="10638"/>
    <n v="72"/>
    <n v="34.799999999999997"/>
    <n v="60"/>
    <n v="0"/>
    <x v="2"/>
    <n v="4"/>
    <s v="Dairy Products"/>
    <n v="2088"/>
    <n v="0.42661462831560165"/>
    <n v="4.345910712033267"/>
    <n v="806"/>
  </r>
  <r>
    <n v="10639"/>
    <n v="18"/>
    <n v="62.5"/>
    <n v="8"/>
    <n v="0"/>
    <x v="59"/>
    <n v="8"/>
    <s v="Seafood"/>
    <n v="500"/>
    <n v="-0.38965062468955952"/>
    <n v="-0.50888038074649322"/>
    <n v="539"/>
  </r>
  <r>
    <n v="10640"/>
    <n v="69"/>
    <n v="36"/>
    <n v="20"/>
    <n v="0.25"/>
    <x v="60"/>
    <n v="4"/>
    <s v="Dairy Products"/>
    <n v="540"/>
    <n v="0.14535469095052739"/>
    <n v="-0.38659345145733048"/>
    <n v="714"/>
  </r>
  <r>
    <n v="10640"/>
    <n v="70"/>
    <n v="15"/>
    <n v="15"/>
    <n v="0.25"/>
    <x v="30"/>
    <n v="1"/>
    <s v="Beverages"/>
    <n v="168.75"/>
    <n v="0.4602435338701214"/>
    <n v="-1.5215690139223721"/>
    <n v="817"/>
  </r>
  <r>
    <n v="10641"/>
    <n v="2"/>
    <n v="19"/>
    <n v="50"/>
    <n v="0"/>
    <x v="18"/>
    <n v="1"/>
    <s v="Beverages"/>
    <n v="950"/>
    <n v="1.1939651096050978"/>
    <n v="0.8668475737565875"/>
    <n v="1057"/>
  </r>
  <r>
    <n v="10641"/>
    <n v="40"/>
    <n v="18.399999999999999"/>
    <n v="60"/>
    <n v="0"/>
    <x v="37"/>
    <n v="8"/>
    <s v="Seafood"/>
    <n v="1104"/>
    <n v="1.3345950782876348"/>
    <n v="1.3376522515198639"/>
    <n v="1103"/>
  </r>
  <r>
    <n v="10642"/>
    <n v="21"/>
    <n v="10"/>
    <n v="30"/>
    <n v="0.20000000298023224"/>
    <x v="27"/>
    <n v="3"/>
    <s v="Confections"/>
    <n v="239.99999910593033"/>
    <n v="1.0686210070837059"/>
    <n v="-1.3037454238593769"/>
    <n v="1016"/>
  </r>
  <r>
    <n v="10642"/>
    <n v="61"/>
    <n v="28.5"/>
    <n v="20"/>
    <n v="0.20000000298023224"/>
    <x v="75"/>
    <n v="2"/>
    <s v="Condiments"/>
    <n v="455.99999830126762"/>
    <n v="-0.19399153782689918"/>
    <n v="-0.64339600815789133"/>
    <n v="603"/>
  </r>
  <r>
    <n v="10643"/>
    <n v="28"/>
    <n v="45.6"/>
    <n v="15"/>
    <n v="0.25"/>
    <x v="44"/>
    <n v="7"/>
    <s v="Produce"/>
    <n v="513"/>
    <n v="-8.0876128234423653E-2"/>
    <n v="-0.46913712872751534"/>
    <n v="640"/>
  </r>
  <r>
    <n v="10643"/>
    <n v="39"/>
    <n v="18"/>
    <n v="21"/>
    <n v="0.25"/>
    <x v="13"/>
    <n v="1"/>
    <s v="Beverages"/>
    <n v="283.5"/>
    <n v="0.38687137629662377"/>
    <n v="-1.1707583855240864"/>
    <n v="793"/>
  </r>
  <r>
    <n v="10643"/>
    <n v="46"/>
    <n v="12"/>
    <n v="2"/>
    <n v="0.25"/>
    <x v="54"/>
    <n v="8"/>
    <s v="Seafood"/>
    <n v="18"/>
    <n v="-0.3621360655994979"/>
    <n v="-1.982437878680904"/>
    <n v="548"/>
  </r>
  <r>
    <n v="10644"/>
    <n v="18"/>
    <n v="62.5"/>
    <n v="4"/>
    <n v="0.10000000149011612"/>
    <x v="59"/>
    <n v="8"/>
    <s v="Seafood"/>
    <n v="224.99999962747097"/>
    <n v="-0.38965062468955952"/>
    <n v="-1.3496030207483727"/>
    <n v="539"/>
  </r>
  <r>
    <n v="10644"/>
    <n v="43"/>
    <n v="46"/>
    <n v="20"/>
    <n v="0"/>
    <x v="40"/>
    <n v="1"/>
    <s v="Beverages"/>
    <n v="920"/>
    <n v="-0.26430652216816775"/>
    <n v="0.77513237678971547"/>
    <n v="580"/>
  </r>
  <r>
    <n v="10644"/>
    <n v="46"/>
    <n v="12"/>
    <n v="21"/>
    <n v="0.10000000149011612"/>
    <x v="54"/>
    <n v="8"/>
    <s v="Seafood"/>
    <n v="226.79999962449074"/>
    <n v="-0.3621360655994979"/>
    <n v="-1.3441001089394715"/>
    <n v="548"/>
  </r>
  <r>
    <n v="10645"/>
    <n v="18"/>
    <n v="62.5"/>
    <n v="20"/>
    <n v="0"/>
    <x v="59"/>
    <n v="8"/>
    <s v="Seafood"/>
    <n v="1250"/>
    <n v="-0.38965062468955952"/>
    <n v="1.783999543425308"/>
    <n v="539"/>
  </r>
  <r>
    <n v="10645"/>
    <n v="36"/>
    <n v="19"/>
    <n v="15"/>
    <n v="0"/>
    <x v="20"/>
    <n v="8"/>
    <s v="Seafood"/>
    <n v="285"/>
    <n v="0.42355745508337261"/>
    <n v="-1.1661726256757428"/>
    <n v="805"/>
  </r>
  <r>
    <n v="10646"/>
    <n v="1"/>
    <n v="18"/>
    <n v="15"/>
    <n v="0.25"/>
    <x v="52"/>
    <n v="1"/>
    <s v="Beverages"/>
    <n v="202.5"/>
    <n v="0.49387243942464115"/>
    <n v="-1.418389417334641"/>
    <n v="828"/>
  </r>
  <r>
    <n v="10646"/>
    <n v="10"/>
    <n v="31"/>
    <n v="18"/>
    <n v="0.25"/>
    <x v="41"/>
    <n v="8"/>
    <s v="Seafood"/>
    <n v="418.5"/>
    <n v="0.23095554145294128"/>
    <n v="-0.75803999917316223"/>
    <n v="742"/>
  </r>
  <r>
    <n v="10646"/>
    <n v="71"/>
    <n v="21.5"/>
    <n v="30"/>
    <n v="0.25"/>
    <x v="42"/>
    <n v="4"/>
    <s v="Dairy Products"/>
    <n v="483.75"/>
    <n v="1.1939651096050978"/>
    <n v="-0.55855944577021555"/>
    <n v="1057"/>
  </r>
  <r>
    <n v="10646"/>
    <n v="77"/>
    <n v="13"/>
    <n v="35"/>
    <n v="0.25"/>
    <x v="23"/>
    <n v="2"/>
    <s v="Condiments"/>
    <n v="341.25"/>
    <n v="0.38075702983216564"/>
    <n v="-0.99420663136285781"/>
    <n v="791"/>
  </r>
  <r>
    <n v="10647"/>
    <n v="19"/>
    <n v="9.1999999999999993"/>
    <n v="30"/>
    <n v="0"/>
    <x v="49"/>
    <n v="3"/>
    <s v="Confections"/>
    <n v="276"/>
    <n v="0.17286925004058901"/>
    <n v="-1.1936871847658044"/>
    <n v="723"/>
  </r>
  <r>
    <n v="10647"/>
    <n v="39"/>
    <n v="18"/>
    <n v="20"/>
    <n v="0"/>
    <x v="13"/>
    <n v="1"/>
    <s v="Beverages"/>
    <n v="360"/>
    <n v="0.38687137629662377"/>
    <n v="-0.93688463325856275"/>
    <n v="793"/>
  </r>
  <r>
    <n v="10648"/>
    <n v="22"/>
    <n v="21"/>
    <n v="15"/>
    <n v="0"/>
    <x v="7"/>
    <n v="5"/>
    <s v="Grains/Cereals"/>
    <n v="315"/>
    <n v="-0.97357071204531154"/>
    <n v="-1.0744574287088708"/>
    <n v="348"/>
  </r>
  <r>
    <n v="10648"/>
    <n v="24"/>
    <n v="4.5"/>
    <n v="15"/>
    <n v="0.15000000596046448"/>
    <x v="15"/>
    <n v="1"/>
    <s v="Beverages"/>
    <n v="57.374999597668648"/>
    <n v="1.4018528893966744"/>
    <n v="-1.8620616838918811"/>
    <n v="1125"/>
  </r>
  <r>
    <n v="10649"/>
    <n v="28"/>
    <n v="45.6"/>
    <n v="20"/>
    <n v="0"/>
    <x v="44"/>
    <n v="7"/>
    <s v="Produce"/>
    <n v="912"/>
    <n v="-8.0876128234423653E-2"/>
    <n v="0.75067499093188284"/>
    <n v="640"/>
  </r>
  <r>
    <n v="10649"/>
    <n v="72"/>
    <n v="34.799999999999997"/>
    <n v="15"/>
    <n v="0"/>
    <x v="2"/>
    <n v="4"/>
    <s v="Dairy Products"/>
    <n v="522"/>
    <n v="0.42661462831560165"/>
    <n v="-0.44162256963745372"/>
    <n v="806"/>
  </r>
  <r>
    <n v="10650"/>
    <n v="30"/>
    <n v="25.89"/>
    <n v="30"/>
    <n v="0"/>
    <x v="34"/>
    <n v="8"/>
    <s v="Seafood"/>
    <n v="776.7"/>
    <n v="-0.16647697873683756"/>
    <n v="0.33703945261129009"/>
    <n v="612"/>
  </r>
  <r>
    <n v="10650"/>
    <n v="53"/>
    <n v="32.799999999999997"/>
    <n v="25"/>
    <n v="5.000000074505806E-2"/>
    <x v="22"/>
    <n v="6"/>
    <s v="Meat/Poultry"/>
    <n v="778.99999938905228"/>
    <n v="0.16981207680835994"/>
    <n v="0.3440709491776438"/>
    <n v="722"/>
  </r>
  <r>
    <n v="10650"/>
    <n v="54"/>
    <n v="7.45"/>
    <n v="30"/>
    <n v="0"/>
    <x v="55"/>
    <n v="6"/>
    <s v="Meat/Poultry"/>
    <n v="223.5"/>
    <n v="0.27069879347191916"/>
    <n v="-1.3541887794578304"/>
    <n v="755"/>
  </r>
  <r>
    <n v="10651"/>
    <n v="19"/>
    <n v="9.1999999999999993"/>
    <n v="12"/>
    <n v="0.25"/>
    <x v="49"/>
    <n v="3"/>
    <s v="Confections"/>
    <n v="82.8"/>
    <n v="0.17286925004058901"/>
    <n v="-1.7843330532324606"/>
    <n v="723"/>
  </r>
  <r>
    <n v="10651"/>
    <n v="22"/>
    <n v="21"/>
    <n v="20"/>
    <n v="0.25"/>
    <x v="7"/>
    <n v="5"/>
    <s v="Grains/Cereals"/>
    <n v="315"/>
    <n v="-0.97357071204531154"/>
    <n v="-1.0744574287088708"/>
    <n v="348"/>
  </r>
  <r>
    <n v="10652"/>
    <n v="30"/>
    <n v="25.89"/>
    <n v="2"/>
    <n v="0.25"/>
    <x v="34"/>
    <n v="8"/>
    <s v="Seafood"/>
    <n v="38.835000000000001"/>
    <n v="-0.16647697873683756"/>
    <n v="-1.9187416743874113"/>
    <n v="612"/>
  </r>
  <r>
    <n v="10652"/>
    <n v="42"/>
    <n v="14"/>
    <n v="20"/>
    <n v="0"/>
    <x v="1"/>
    <n v="5"/>
    <s v="Grains/Cereals"/>
    <n v="280"/>
    <n v="9.338274600263323E-2"/>
    <n v="-1.1814584918368882"/>
    <n v="697"/>
  </r>
  <r>
    <n v="10653"/>
    <n v="16"/>
    <n v="17.45"/>
    <n v="30"/>
    <n v="0.10000000149011612"/>
    <x v="19"/>
    <n v="3"/>
    <s v="Confections"/>
    <n v="471.14999921992421"/>
    <n v="1.5027396060602336"/>
    <n v="-0.59707983088112859"/>
    <n v="1158"/>
  </r>
  <r>
    <n v="10653"/>
    <n v="60"/>
    <n v="34"/>
    <n v="20"/>
    <n v="0.10000000149011612"/>
    <x v="11"/>
    <n v="4"/>
    <s v="Dairy Products"/>
    <n v="611.99999898672104"/>
    <n v="2.7836951903642131"/>
    <n v="-0.16647698183460688"/>
    <n v="1577"/>
  </r>
  <r>
    <n v="10654"/>
    <n v="4"/>
    <n v="22"/>
    <n v="12"/>
    <n v="0.10000000149011612"/>
    <x v="62"/>
    <n v="2"/>
    <s v="Condiments"/>
    <n v="237.59999960660934"/>
    <n v="-0.65256752266125939"/>
    <n v="-1.3110826380860641"/>
    <n v="453"/>
  </r>
  <r>
    <n v="10654"/>
    <n v="39"/>
    <n v="18"/>
    <n v="20"/>
    <n v="0.10000000149011612"/>
    <x v="13"/>
    <n v="1"/>
    <s v="Beverages"/>
    <n v="323.9999994635582"/>
    <n v="0.38687137629662377"/>
    <n v="-1.0469428712588047"/>
    <n v="793"/>
  </r>
  <r>
    <n v="10654"/>
    <n v="54"/>
    <n v="7.45"/>
    <n v="6"/>
    <n v="0.10000000149011612"/>
    <x v="55"/>
    <n v="6"/>
    <s v="Meat/Poultry"/>
    <n v="40.229999933391809"/>
    <n v="0.27069879347191916"/>
    <n v="-1.9144769179320846"/>
    <n v="755"/>
  </r>
  <r>
    <n v="10655"/>
    <n v="41"/>
    <n v="9.65"/>
    <n v="20"/>
    <n v="0.20000000298023224"/>
    <x v="5"/>
    <n v="8"/>
    <s v="Seafood"/>
    <n v="154.39999942481518"/>
    <n v="0.96161994395568862"/>
    <n v="-1.5654394515632988"/>
    <n v="981"/>
  </r>
  <r>
    <n v="10656"/>
    <n v="14"/>
    <n v="23.25"/>
    <n v="3"/>
    <n v="0.10000000149011612"/>
    <x v="3"/>
    <n v="7"/>
    <s v="Produce"/>
    <n v="62.774999896064401"/>
    <n v="-0.80236901104048375"/>
    <n v="-1.8455529475255967"/>
    <n v="404"/>
  </r>
  <r>
    <n v="10656"/>
    <n v="44"/>
    <n v="19.45"/>
    <n v="28"/>
    <n v="0.10000000149011612"/>
    <x v="45"/>
    <n v="2"/>
    <s v="Condiments"/>
    <n v="490.13999918848276"/>
    <n v="-0.20010588429135731"/>
    <n v="-0.53902411129722061"/>
    <n v="601"/>
  </r>
  <r>
    <n v="10656"/>
    <n v="47"/>
    <n v="9.5"/>
    <n v="6"/>
    <n v="0.10000000149011612"/>
    <x v="69"/>
    <n v="3"/>
    <s v="Confections"/>
    <n v="51.299999915063381"/>
    <n v="-0.55473797922992918"/>
    <n v="-1.880634010307342"/>
    <n v="485"/>
  </r>
  <r>
    <n v="10657"/>
    <n v="15"/>
    <n v="15.5"/>
    <n v="50"/>
    <n v="0"/>
    <x v="50"/>
    <n v="2"/>
    <s v="Condiments"/>
    <n v="775"/>
    <n v="-1.664491862529081"/>
    <n v="0.33184225811650053"/>
    <n v="122"/>
  </r>
  <r>
    <n v="10657"/>
    <n v="41"/>
    <n v="9.65"/>
    <n v="24"/>
    <n v="0"/>
    <x v="5"/>
    <n v="8"/>
    <s v="Seafood"/>
    <n v="231.60000000000002"/>
    <n v="0.96161994395568862"/>
    <n v="-1.3294256762767751"/>
    <n v="981"/>
  </r>
  <r>
    <n v="10657"/>
    <n v="46"/>
    <n v="12"/>
    <n v="45"/>
    <n v="0"/>
    <x v="54"/>
    <n v="8"/>
    <s v="Seafood"/>
    <n v="540"/>
    <n v="-0.3621360655994979"/>
    <n v="-0.38659345145733048"/>
    <n v="548"/>
  </r>
  <r>
    <n v="10657"/>
    <n v="47"/>
    <n v="9.5"/>
    <n v="10"/>
    <n v="0"/>
    <x v="69"/>
    <n v="3"/>
    <s v="Confections"/>
    <n v="95"/>
    <n v="-0.55473797922992918"/>
    <n v="-1.7470355397992658"/>
    <n v="485"/>
  </r>
  <r>
    <n v="10657"/>
    <n v="56"/>
    <n v="38"/>
    <n v="45"/>
    <n v="0"/>
    <x v="33"/>
    <n v="5"/>
    <s v="Grains/Cereals"/>
    <n v="1710"/>
    <n v="1.8237427954442857"/>
    <n v="3.1902992302506794"/>
    <n v="1263"/>
  </r>
  <r>
    <n v="10657"/>
    <n v="60"/>
    <n v="34"/>
    <n v="30"/>
    <n v="0"/>
    <x v="11"/>
    <n v="4"/>
    <s v="Dairy Products"/>
    <n v="1020"/>
    <n v="2.7836951903642131"/>
    <n v="1.0808497000126223"/>
    <n v="1577"/>
  </r>
  <r>
    <n v="10658"/>
    <n v="21"/>
    <n v="10"/>
    <n v="60"/>
    <n v="0"/>
    <x v="27"/>
    <n v="3"/>
    <s v="Confections"/>
    <n v="600"/>
    <n v="1.0686210070837059"/>
    <n v="-0.20316305752358638"/>
    <n v="1016"/>
  </r>
  <r>
    <n v="10658"/>
    <n v="40"/>
    <n v="18.399999999999999"/>
    <n v="70"/>
    <n v="5.000000074505806E-2"/>
    <x v="37"/>
    <n v="8"/>
    <s v="Seafood"/>
    <n v="1223.5999990403652"/>
    <n v="1.3345950782876348"/>
    <n v="1.7032901671606908"/>
    <n v="1103"/>
  </r>
  <r>
    <n v="10658"/>
    <n v="60"/>
    <n v="34"/>
    <n v="55"/>
    <n v="5.000000074505806E-2"/>
    <x v="11"/>
    <n v="4"/>
    <s v="Dairy Products"/>
    <n v="1776.4999986067414"/>
    <n v="2.7836951903642131"/>
    <n v="3.3936012459344793"/>
    <n v="1577"/>
  </r>
  <r>
    <n v="10658"/>
    <n v="77"/>
    <n v="13"/>
    <n v="70"/>
    <n v="5.000000074505806E-2"/>
    <x v="23"/>
    <n v="2"/>
    <s v="Condiments"/>
    <n v="864.49999932199717"/>
    <n v="0.38075702983216564"/>
    <n v="0.60545926032823005"/>
    <n v="791"/>
  </r>
  <r>
    <n v="10659"/>
    <n v="31"/>
    <n v="12.5"/>
    <n v="20"/>
    <n v="5.000000074505806E-2"/>
    <x v="12"/>
    <n v="4"/>
    <s v="Dairy Products"/>
    <n v="237.49999981373549"/>
    <n v="2.2334040085629812"/>
    <n v="-1.3113883547760665"/>
    <n v="1397"/>
  </r>
  <r>
    <n v="10659"/>
    <n v="40"/>
    <n v="18.399999999999999"/>
    <n v="24"/>
    <n v="5.000000074505806E-2"/>
    <x v="37"/>
    <n v="8"/>
    <s v="Seafood"/>
    <n v="419.51999967098232"/>
    <n v="1.3345950782876348"/>
    <n v="-0.75492168348215272"/>
    <n v="1103"/>
  </r>
  <r>
    <n v="10659"/>
    <n v="70"/>
    <n v="15"/>
    <n v="40"/>
    <n v="5.000000074505806E-2"/>
    <x v="30"/>
    <n v="1"/>
    <s v="Beverages"/>
    <n v="569.99999955296516"/>
    <n v="0.4602435338701214"/>
    <n v="-0.29487825585712135"/>
    <n v="817"/>
  </r>
  <r>
    <n v="10660"/>
    <n v="20"/>
    <n v="81"/>
    <n v="21"/>
    <n v="0"/>
    <x v="9"/>
    <n v="3"/>
    <s v="Confections"/>
    <n v="1701"/>
    <n v="-1.080571775173329"/>
    <n v="3.1627846711606176"/>
    <n v="313"/>
  </r>
  <r>
    <n v="10661"/>
    <n v="39"/>
    <n v="18"/>
    <n v="3"/>
    <n v="0.20000000298023224"/>
    <x v="13"/>
    <n v="1"/>
    <s v="Beverages"/>
    <n v="43.199999839067459"/>
    <n v="0.38687137629662377"/>
    <n v="-1.9053971137207302"/>
    <n v="793"/>
  </r>
  <r>
    <n v="10661"/>
    <n v="58"/>
    <n v="13.25"/>
    <n v="49"/>
    <n v="0.20000000298023224"/>
    <x v="64"/>
    <n v="8"/>
    <s v="Seafood"/>
    <n v="519.39999806508422"/>
    <n v="-0.40493649085070488"/>
    <n v="-0.44957122595662202"/>
    <n v="534"/>
  </r>
  <r>
    <n v="10662"/>
    <n v="68"/>
    <n v="12.5"/>
    <n v="10"/>
    <n v="0"/>
    <x v="56"/>
    <n v="3"/>
    <s v="Confections"/>
    <n v="125"/>
    <n v="0.40521441568999816"/>
    <n v="-1.6553203428323937"/>
    <n v="799"/>
  </r>
  <r>
    <n v="10663"/>
    <n v="40"/>
    <n v="18.399999999999999"/>
    <n v="30"/>
    <n v="5.000000074505806E-2"/>
    <x v="37"/>
    <n v="8"/>
    <s v="Seafood"/>
    <n v="524.39999958872795"/>
    <n v="1.3345950782876348"/>
    <n v="-0.43428535513743383"/>
    <n v="1103"/>
  </r>
  <r>
    <n v="10663"/>
    <n v="42"/>
    <n v="14"/>
    <n v="30"/>
    <n v="5.000000074505806E-2"/>
    <x v="1"/>
    <n v="5"/>
    <s v="Grains/Cereals"/>
    <n v="398.99999968707561"/>
    <n v="9.338274600263323E-2"/>
    <n v="-0.81765487815829319"/>
    <n v="697"/>
  </r>
  <r>
    <n v="10663"/>
    <n v="51"/>
    <n v="53"/>
    <n v="20"/>
    <n v="5.000000074505806E-2"/>
    <x v="4"/>
    <n v="7"/>
    <s v="Produce"/>
    <n v="1006.9999992102385"/>
    <n v="0.67118848689392707"/>
    <n v="1.0411064455792065"/>
    <n v="886"/>
  </r>
  <r>
    <n v="10664"/>
    <n v="10"/>
    <n v="31"/>
    <n v="24"/>
    <n v="0.15000000596046448"/>
    <x v="41"/>
    <n v="8"/>
    <s v="Seafood"/>
    <n v="632.39999556541443"/>
    <n v="0.23095554145294128"/>
    <n v="-0.10411065835666088"/>
    <n v="742"/>
  </r>
  <r>
    <n v="10664"/>
    <n v="56"/>
    <n v="38"/>
    <n v="12"/>
    <n v="0.15000000596046448"/>
    <x v="33"/>
    <n v="5"/>
    <s v="Grains/Cereals"/>
    <n v="387.5999972820282"/>
    <n v="1.8237427954442857"/>
    <n v="-0.8525066603583511"/>
    <n v="1263"/>
  </r>
  <r>
    <n v="10664"/>
    <n v="65"/>
    <n v="21.05"/>
    <n v="15"/>
    <n v="0.15000000596046448"/>
    <x v="6"/>
    <n v="2"/>
    <s v="Condiments"/>
    <n v="268.38749811798334"/>
    <n v="0.24012706114962851"/>
    <n v="-1.2169599217497993"/>
    <n v="745"/>
  </r>
  <r>
    <n v="10665"/>
    <n v="51"/>
    <n v="53"/>
    <n v="20"/>
    <n v="0"/>
    <x v="4"/>
    <n v="7"/>
    <s v="Produce"/>
    <n v="1060"/>
    <n v="0.67118848689392707"/>
    <n v="1.2031366293017849"/>
    <n v="886"/>
  </r>
  <r>
    <n v="10665"/>
    <n v="59"/>
    <n v="55"/>
    <n v="1"/>
    <n v="0"/>
    <x v="21"/>
    <n v="4"/>
    <s v="Dairy Products"/>
    <n v="55"/>
    <n v="2.5360641585536587"/>
    <n v="-1.8693224690884285"/>
    <n v="1496"/>
  </r>
  <r>
    <n v="10665"/>
    <n v="76"/>
    <n v="18"/>
    <n v="10"/>
    <n v="0"/>
    <x v="38"/>
    <n v="1"/>
    <s v="Beverages"/>
    <n v="180"/>
    <n v="0.96161994395568862"/>
    <n v="-1.4871758150597949"/>
    <n v="981"/>
  </r>
  <r>
    <n v="10666"/>
    <n v="29"/>
    <n v="123.79"/>
    <n v="36"/>
    <n v="0"/>
    <x v="39"/>
    <n v="6"/>
    <s v="Meat/Poultry"/>
    <n v="4456.4400000000005"/>
    <n v="0.24318423438185757"/>
    <n v="11.586642082173883"/>
    <n v="746"/>
  </r>
  <r>
    <n v="10666"/>
    <n v="65"/>
    <n v="21.05"/>
    <n v="10"/>
    <n v="0"/>
    <x v="6"/>
    <n v="2"/>
    <s v="Condiments"/>
    <n v="210.5"/>
    <n v="0.24012706114962851"/>
    <n v="-1.3939320314768084"/>
    <n v="745"/>
  </r>
  <r>
    <n v="10667"/>
    <n v="69"/>
    <n v="36"/>
    <n v="45"/>
    <n v="0.20000000298023224"/>
    <x v="60"/>
    <n v="4"/>
    <s v="Dairy Products"/>
    <n v="1295.9999951720238"/>
    <n v="0.14535469095052739"/>
    <n v="1.9246294973478855"/>
    <n v="714"/>
  </r>
  <r>
    <n v="10667"/>
    <n v="71"/>
    <n v="21.5"/>
    <n v="14"/>
    <n v="0.20000000298023224"/>
    <x v="42"/>
    <n v="4"/>
    <s v="Dairy Products"/>
    <n v="240.7999991029501"/>
    <n v="1.1939651096050978"/>
    <n v="-1.3012996852827046"/>
    <n v="1057"/>
  </r>
  <r>
    <n v="10668"/>
    <n v="31"/>
    <n v="12.5"/>
    <n v="8"/>
    <n v="0.10000000149011612"/>
    <x v="12"/>
    <n v="4"/>
    <s v="Dairy Products"/>
    <n v="89.999999850988388"/>
    <n v="2.2334040085629812"/>
    <n v="-1.7623214064159654"/>
    <n v="1397"/>
  </r>
  <r>
    <n v="10668"/>
    <n v="55"/>
    <n v="24"/>
    <n v="4"/>
    <n v="0.10000000149011612"/>
    <x v="16"/>
    <n v="6"/>
    <s v="Meat/Poultry"/>
    <n v="86.399999856948853"/>
    <n v="0.72316043184182122"/>
    <n v="-1.7733272300337679"/>
    <n v="903"/>
  </r>
  <r>
    <n v="10668"/>
    <n v="64"/>
    <n v="33.25"/>
    <n v="15"/>
    <n v="0.10000000149011612"/>
    <x v="58"/>
    <n v="5"/>
    <s v="Grains/Cereals"/>
    <n v="448.87499925680459"/>
    <n v="0.22484119498848315"/>
    <n v="-0.66517836451628143"/>
    <n v="740"/>
  </r>
  <r>
    <n v="10669"/>
    <n v="36"/>
    <n v="19"/>
    <n v="30"/>
    <n v="0"/>
    <x v="20"/>
    <n v="8"/>
    <s v="Seafood"/>
    <n v="570"/>
    <n v="0.42355745508337261"/>
    <n v="-0.2948782544904584"/>
    <n v="805"/>
  </r>
  <r>
    <n v="10670"/>
    <n v="23"/>
    <n v="9"/>
    <n v="32"/>
    <n v="0"/>
    <x v="70"/>
    <n v="5"/>
    <s v="Grains/Cereals"/>
    <n v="288"/>
    <n v="-0.26430652216816775"/>
    <n v="-1.1570011059790557"/>
    <n v="580"/>
  </r>
  <r>
    <n v="10670"/>
    <n v="46"/>
    <n v="12"/>
    <n v="60"/>
    <n v="0"/>
    <x v="54"/>
    <n v="8"/>
    <s v="Seafood"/>
    <n v="720"/>
    <n v="-0.3621360655994979"/>
    <n v="0.16369773034390181"/>
    <n v="548"/>
  </r>
  <r>
    <n v="10670"/>
    <n v="67"/>
    <n v="14"/>
    <n v="25"/>
    <n v="0"/>
    <x v="51"/>
    <n v="1"/>
    <s v="Beverages"/>
    <n v="350"/>
    <n v="-1.4749471221308788"/>
    <n v="-0.96745636558085346"/>
    <n v="184"/>
  </r>
  <r>
    <n v="10670"/>
    <n v="73"/>
    <n v="15"/>
    <n v="50"/>
    <n v="0"/>
    <x v="47"/>
    <n v="8"/>
    <s v="Seafood"/>
    <n v="750"/>
    <n v="-1.1417152398179102"/>
    <n v="0.25541292731077386"/>
    <n v="293"/>
  </r>
  <r>
    <n v="10670"/>
    <n v="75"/>
    <n v="7.75"/>
    <n v="25"/>
    <n v="0"/>
    <x v="48"/>
    <n v="1"/>
    <s v="Beverages"/>
    <n v="193.75"/>
    <n v="1.4935680863635465"/>
    <n v="-1.4451396831166454"/>
    <n v="1155"/>
  </r>
  <r>
    <n v="10671"/>
    <n v="16"/>
    <n v="17.45"/>
    <n v="10"/>
    <n v="0"/>
    <x v="19"/>
    <n v="3"/>
    <s v="Confections"/>
    <n v="174.5"/>
    <n v="1.5027396060602336"/>
    <n v="-1.5039902678370549"/>
    <n v="1158"/>
  </r>
  <r>
    <n v="10671"/>
    <n v="62"/>
    <n v="49.3"/>
    <n v="10"/>
    <n v="0"/>
    <x v="29"/>
    <n v="3"/>
    <s v="Confections"/>
    <n v="493"/>
    <n v="1.2734516136430536"/>
    <n v="-0.53028059337209665"/>
    <n v="1083"/>
  </r>
  <r>
    <n v="10671"/>
    <n v="65"/>
    <n v="21.05"/>
    <n v="12"/>
    <n v="0"/>
    <x v="6"/>
    <n v="2"/>
    <s v="Condiments"/>
    <n v="252.60000000000002"/>
    <n v="0.24012706114962851"/>
    <n v="-1.2652250383999646"/>
    <n v="745"/>
  </r>
  <r>
    <n v="10672"/>
    <n v="38"/>
    <n v="263.5"/>
    <n v="15"/>
    <n v="0.10000000149011612"/>
    <x v="67"/>
    <n v="1"/>
    <s v="Beverages"/>
    <n v="3557.249994110316"/>
    <n v="-0.13284807318231781"/>
    <n v="8.837662465480042"/>
    <n v="623"/>
  </r>
  <r>
    <n v="10672"/>
    <n v="71"/>
    <n v="21.5"/>
    <n v="12"/>
    <n v="0"/>
    <x v="42"/>
    <n v="4"/>
    <s v="Dairy Products"/>
    <n v="258"/>
    <n v="1.1939651096050978"/>
    <n v="-1.2487163029459276"/>
    <n v="1057"/>
  </r>
  <r>
    <n v="10673"/>
    <n v="16"/>
    <n v="17.45"/>
    <n v="3"/>
    <n v="0"/>
    <x v="19"/>
    <n v="3"/>
    <s v="Confections"/>
    <n v="52.349999999999994"/>
    <n v="1.5027396060602336"/>
    <n v="-1.8774239781538355"/>
    <n v="1158"/>
  </r>
  <r>
    <n v="10673"/>
    <n v="42"/>
    <n v="14"/>
    <n v="6"/>
    <n v="0"/>
    <x v="1"/>
    <n v="5"/>
    <s v="Grains/Cereals"/>
    <n v="84"/>
    <n v="9.338274600263323E-2"/>
    <n v="-1.7806644453537857"/>
    <n v="697"/>
  </r>
  <r>
    <n v="10673"/>
    <n v="43"/>
    <n v="46"/>
    <n v="6"/>
    <n v="0"/>
    <x v="40"/>
    <n v="1"/>
    <s v="Beverages"/>
    <n v="276"/>
    <n v="-0.26430652216816775"/>
    <n v="-1.1936871847658044"/>
    <n v="580"/>
  </r>
  <r>
    <n v="10674"/>
    <n v="23"/>
    <n v="9"/>
    <n v="5"/>
    <n v="0"/>
    <x v="70"/>
    <n v="5"/>
    <s v="Grains/Cereals"/>
    <n v="45"/>
    <n v="-0.26430652216816775"/>
    <n v="-1.8998942014107192"/>
    <n v="580"/>
  </r>
  <r>
    <n v="10675"/>
    <n v="14"/>
    <n v="23.25"/>
    <n v="30"/>
    <n v="0"/>
    <x v="3"/>
    <n v="7"/>
    <s v="Produce"/>
    <n v="697.5"/>
    <n v="-0.80236901104048375"/>
    <n v="9.4911332618747762E-2"/>
    <n v="404"/>
  </r>
  <r>
    <n v="10675"/>
    <n v="53"/>
    <n v="32.799999999999997"/>
    <n v="10"/>
    <n v="0"/>
    <x v="22"/>
    <n v="6"/>
    <s v="Meat/Poultry"/>
    <n v="328"/>
    <n v="0.16981207680835994"/>
    <n v="-1.0347141766898929"/>
    <n v="722"/>
  </r>
  <r>
    <n v="10675"/>
    <n v="58"/>
    <n v="13.25"/>
    <n v="30"/>
    <n v="0"/>
    <x v="64"/>
    <n v="8"/>
    <s v="Seafood"/>
    <n v="397.5"/>
    <n v="-0.40493649085070488"/>
    <n v="-0.82224063704997263"/>
    <n v="534"/>
  </r>
  <r>
    <n v="10676"/>
    <n v="10"/>
    <n v="31"/>
    <n v="2"/>
    <n v="0"/>
    <x v="41"/>
    <n v="8"/>
    <s v="Seafood"/>
    <n v="62"/>
    <n v="0.23095554145294128"/>
    <n v="-1.847922256462825"/>
    <n v="742"/>
  </r>
  <r>
    <n v="10676"/>
    <n v="19"/>
    <n v="9.1999999999999993"/>
    <n v="7"/>
    <n v="0"/>
    <x v="49"/>
    <n v="3"/>
    <s v="Confections"/>
    <n v="64.399999999999991"/>
    <n v="0.17286925004058901"/>
    <n v="-1.8405850407054754"/>
    <n v="723"/>
  </r>
  <r>
    <n v="10676"/>
    <n v="44"/>
    <n v="19.45"/>
    <n v="21"/>
    <n v="0"/>
    <x v="45"/>
    <n v="2"/>
    <s v="Condiments"/>
    <n v="408.45"/>
    <n v="-0.20010588429135731"/>
    <n v="-0.78876459015706446"/>
    <n v="601"/>
  </r>
  <r>
    <n v="10677"/>
    <n v="26"/>
    <n v="31.23"/>
    <n v="30"/>
    <n v="0.15000000596046448"/>
    <x v="68"/>
    <n v="3"/>
    <s v="Confections"/>
    <n v="796.36499441564081"/>
    <n v="0.26458444700746103"/>
    <n v="0.39715874715072114"/>
    <n v="753"/>
  </r>
  <r>
    <n v="10677"/>
    <n v="33"/>
    <n v="2.5"/>
    <n v="8"/>
    <n v="0.15000000596046448"/>
    <x v="10"/>
    <n v="4"/>
    <s v="Dairy Products"/>
    <n v="16.99999988079071"/>
    <n v="0.27069879347191916"/>
    <n v="-1.9854950522775765"/>
    <n v="755"/>
  </r>
  <r>
    <n v="10678"/>
    <n v="12"/>
    <n v="38"/>
    <n v="100"/>
    <n v="0"/>
    <x v="36"/>
    <n v="4"/>
    <s v="Dairy Products"/>
    <n v="3800"/>
    <n v="-0.9857994049742278"/>
    <n v="9.5797912856094314"/>
    <n v="344"/>
  </r>
  <r>
    <n v="10678"/>
    <n v="33"/>
    <n v="2.5"/>
    <n v="30"/>
    <n v="0"/>
    <x v="10"/>
    <n v="4"/>
    <s v="Dairy Products"/>
    <n v="75"/>
    <n v="0.27069879347191916"/>
    <n v="-1.8081790044438473"/>
    <n v="755"/>
  </r>
  <r>
    <n v="10678"/>
    <n v="41"/>
    <n v="9.65"/>
    <n v="120"/>
    <n v="0"/>
    <x v="5"/>
    <n v="8"/>
    <s v="Seafood"/>
    <n v="1158"/>
    <n v="0.96161994395568862"/>
    <n v="1.5027396060602336"/>
    <n v="981"/>
  </r>
  <r>
    <n v="10678"/>
    <n v="54"/>
    <n v="7.45"/>
    <n v="30"/>
    <n v="0"/>
    <x v="55"/>
    <n v="6"/>
    <s v="Meat/Poultry"/>
    <n v="223.5"/>
    <n v="0.27069879347191916"/>
    <n v="-1.3541887794578304"/>
    <n v="755"/>
  </r>
  <r>
    <n v="10679"/>
    <n v="59"/>
    <n v="55"/>
    <n v="12"/>
    <n v="0"/>
    <x v="21"/>
    <n v="4"/>
    <s v="Dairy Products"/>
    <n v="660"/>
    <n v="2.5360641585536587"/>
    <n v="-1.9732663589842294E-2"/>
    <n v="1496"/>
  </r>
  <r>
    <n v="10680"/>
    <n v="16"/>
    <n v="17.45"/>
    <n v="50"/>
    <n v="0.25"/>
    <x v="19"/>
    <n v="3"/>
    <s v="Confections"/>
    <n v="654.375"/>
    <n v="1.5027396060602336"/>
    <n v="-3.6929263021130802E-2"/>
    <n v="1158"/>
  </r>
  <r>
    <n v="10680"/>
    <n v="31"/>
    <n v="12.5"/>
    <n v="20"/>
    <n v="0.25"/>
    <x v="12"/>
    <n v="4"/>
    <s v="Dairy Products"/>
    <n v="187.5"/>
    <n v="2.2334040085629812"/>
    <n v="-1.4642470158180769"/>
    <n v="1397"/>
  </r>
  <r>
    <n v="10680"/>
    <n v="42"/>
    <n v="14"/>
    <n v="40"/>
    <n v="0.25"/>
    <x v="1"/>
    <n v="5"/>
    <s v="Grains/Cereals"/>
    <n v="420"/>
    <n v="9.338274600263323E-2"/>
    <n v="-0.7534542393248187"/>
    <n v="697"/>
  </r>
  <r>
    <n v="10681"/>
    <n v="19"/>
    <n v="9.1999999999999993"/>
    <n v="30"/>
    <n v="0.10000000149011612"/>
    <x v="49"/>
    <n v="3"/>
    <s v="Confections"/>
    <n v="248.39999958872795"/>
    <n v="0.17286925004058901"/>
    <n v="-1.2780651672326566"/>
    <n v="723"/>
  </r>
  <r>
    <n v="10681"/>
    <n v="21"/>
    <n v="10"/>
    <n v="12"/>
    <n v="0.10000000149011612"/>
    <x v="27"/>
    <n v="3"/>
    <s v="Confections"/>
    <n v="107.99999982118607"/>
    <n v="1.0686210070837059"/>
    <n v="-1.707292288326953"/>
    <n v="1016"/>
  </r>
  <r>
    <n v="10681"/>
    <n v="64"/>
    <n v="33.25"/>
    <n v="28"/>
    <n v="0"/>
    <x v="58"/>
    <n v="5"/>
    <s v="Grains/Cereals"/>
    <n v="931"/>
    <n v="0.22484119498848315"/>
    <n v="0.80876128234423517"/>
    <n v="740"/>
  </r>
  <r>
    <n v="10682"/>
    <n v="33"/>
    <n v="2.5"/>
    <n v="30"/>
    <n v="0"/>
    <x v="10"/>
    <n v="4"/>
    <s v="Dairy Products"/>
    <n v="75"/>
    <n v="0.27069879347191916"/>
    <n v="-1.8081790044438473"/>
    <n v="755"/>
  </r>
  <r>
    <n v="10682"/>
    <n v="66"/>
    <n v="17"/>
    <n v="4"/>
    <n v="0"/>
    <x v="61"/>
    <n v="2"/>
    <s v="Condiments"/>
    <n v="68"/>
    <n v="-1.3068025943582799"/>
    <n v="-1.8295792170694507"/>
    <n v="239"/>
  </r>
  <r>
    <n v="10682"/>
    <n v="75"/>
    <n v="7.75"/>
    <n v="30"/>
    <n v="0"/>
    <x v="48"/>
    <n v="1"/>
    <s v="Beverages"/>
    <n v="232.5"/>
    <n v="1.4935680863635465"/>
    <n v="-1.3266742203677688"/>
    <n v="1155"/>
  </r>
  <r>
    <n v="10683"/>
    <n v="52"/>
    <n v="7"/>
    <n v="9"/>
    <n v="0"/>
    <x v="65"/>
    <n v="5"/>
    <s v="Grains/Cereals"/>
    <n v="63"/>
    <n v="-0.50888038074649322"/>
    <n v="-1.8448650832305959"/>
    <n v="500"/>
  </r>
  <r>
    <n v="10684"/>
    <n v="40"/>
    <n v="18.399999999999999"/>
    <n v="20"/>
    <n v="0"/>
    <x v="37"/>
    <n v="8"/>
    <s v="Seafood"/>
    <n v="368"/>
    <n v="1.3345950782876348"/>
    <n v="-0.91242724740073022"/>
    <n v="1103"/>
  </r>
  <r>
    <n v="10684"/>
    <n v="47"/>
    <n v="9.5"/>
    <n v="40"/>
    <n v="0"/>
    <x v="69"/>
    <n v="3"/>
    <s v="Confections"/>
    <n v="380"/>
    <n v="-0.55473797922992918"/>
    <n v="-0.87574116861398132"/>
    <n v="485"/>
  </r>
  <r>
    <n v="10684"/>
    <n v="60"/>
    <n v="34"/>
    <n v="30"/>
    <n v="0"/>
    <x v="11"/>
    <n v="4"/>
    <s v="Dairy Products"/>
    <n v="1020"/>
    <n v="2.7836951903642131"/>
    <n v="1.0808497000126223"/>
    <n v="1577"/>
  </r>
  <r>
    <n v="10685"/>
    <n v="10"/>
    <n v="31"/>
    <n v="20"/>
    <n v="0"/>
    <x v="41"/>
    <n v="8"/>
    <s v="Seafood"/>
    <n v="620"/>
    <n v="0.23095554145294128"/>
    <n v="-0.14201959287900501"/>
    <n v="742"/>
  </r>
  <r>
    <n v="10685"/>
    <n v="41"/>
    <n v="9.65"/>
    <n v="4"/>
    <n v="0"/>
    <x v="5"/>
    <n v="8"/>
    <s v="Seafood"/>
    <n v="38.6"/>
    <n v="0.96161994395568862"/>
    <n v="-1.9194601100969853"/>
    <n v="981"/>
  </r>
  <r>
    <n v="10685"/>
    <n v="47"/>
    <n v="9.5"/>
    <n v="15"/>
    <n v="0"/>
    <x v="69"/>
    <n v="3"/>
    <s v="Confections"/>
    <n v="142.5"/>
    <n v="-0.55473797922992918"/>
    <n v="-1.601819811268385"/>
    <n v="485"/>
  </r>
  <r>
    <n v="10686"/>
    <n v="17"/>
    <n v="39"/>
    <n v="30"/>
    <n v="0.20000000298023224"/>
    <x v="35"/>
    <n v="6"/>
    <s v="Meat/Poultry"/>
    <n v="935.99999651312828"/>
    <n v="0.95244842425900134"/>
    <n v="0.82404713784540962"/>
    <n v="978"/>
  </r>
  <r>
    <n v="10686"/>
    <n v="26"/>
    <n v="31.23"/>
    <n v="15"/>
    <n v="0"/>
    <x v="68"/>
    <n v="3"/>
    <s v="Confections"/>
    <n v="468.45"/>
    <n v="0.26458444700746103"/>
    <n v="-0.6053341962233203"/>
    <n v="753"/>
  </r>
  <r>
    <n v="10687"/>
    <n v="9"/>
    <n v="97"/>
    <n v="50"/>
    <n v="0.25"/>
    <x v="76"/>
    <n v="6"/>
    <s v="Meat/Poultry"/>
    <n v="3637.5"/>
    <n v="-1.7470355397992658"/>
    <n v="9.0830006353722084"/>
    <n v="95"/>
  </r>
  <r>
    <n v="10687"/>
    <n v="29"/>
    <n v="123.79"/>
    <n v="10"/>
    <n v="0"/>
    <x v="39"/>
    <n v="6"/>
    <s v="Meat/Poultry"/>
    <n v="1237.9000000000001"/>
    <n v="0.24318423438185757"/>
    <n v="1.7470077473153365"/>
    <n v="746"/>
  </r>
  <r>
    <n v="10687"/>
    <n v="36"/>
    <n v="19"/>
    <n v="6"/>
    <n v="0.25"/>
    <x v="20"/>
    <n v="8"/>
    <s v="Seafood"/>
    <n v="85.5"/>
    <n v="0.42355745508337261"/>
    <n v="-1.776078685505442"/>
    <n v="805"/>
  </r>
  <r>
    <n v="10688"/>
    <n v="10"/>
    <n v="31"/>
    <n v="18"/>
    <n v="0.10000000149011612"/>
    <x v="41"/>
    <n v="8"/>
    <s v="Seafood"/>
    <n v="502.19999916851521"/>
    <n v="0.23095554145294128"/>
    <n v="-0.50215460217758234"/>
    <n v="742"/>
  </r>
  <r>
    <n v="10688"/>
    <n v="28"/>
    <n v="45.6"/>
    <n v="60"/>
    <n v="0.10000000149011612"/>
    <x v="44"/>
    <n v="7"/>
    <s v="Produce"/>
    <n v="2462.3999959230423"/>
    <n v="-8.0876128234423653E-2"/>
    <n v="5.4905163577158644"/>
    <n v="640"/>
  </r>
  <r>
    <n v="10688"/>
    <n v="34"/>
    <n v="14"/>
    <n v="14"/>
    <n v="0"/>
    <x v="53"/>
    <n v="1"/>
    <s v="Beverages"/>
    <n v="196"/>
    <n v="-0.49053734135311877"/>
    <n v="-1.4382610433441299"/>
    <n v="506"/>
  </r>
  <r>
    <n v="10689"/>
    <n v="1"/>
    <n v="18"/>
    <n v="35"/>
    <n v="0.25"/>
    <x v="52"/>
    <n v="1"/>
    <s v="Beverages"/>
    <n v="472.5"/>
    <n v="0.49387243942464115"/>
    <n v="-0.59295264463279262"/>
    <n v="828"/>
  </r>
  <r>
    <n v="10690"/>
    <n v="56"/>
    <n v="38"/>
    <n v="20"/>
    <n v="0.25"/>
    <x v="33"/>
    <n v="5"/>
    <s v="Grains/Cereals"/>
    <n v="570"/>
    <n v="1.8237427954442857"/>
    <n v="-0.2948782544904584"/>
    <n v="1263"/>
  </r>
  <r>
    <n v="10690"/>
    <n v="77"/>
    <n v="13"/>
    <n v="30"/>
    <n v="0.25"/>
    <x v="23"/>
    <n v="2"/>
    <s v="Condiments"/>
    <n v="292.5"/>
    <n v="0.38075702983216564"/>
    <n v="-1.1432438264340248"/>
    <n v="791"/>
  </r>
  <r>
    <n v="10691"/>
    <n v="1"/>
    <n v="18"/>
    <n v="30"/>
    <n v="0"/>
    <x v="52"/>
    <n v="1"/>
    <s v="Beverages"/>
    <n v="540"/>
    <n v="0.49387243942464115"/>
    <n v="-0.38659345145733048"/>
    <n v="828"/>
  </r>
  <r>
    <n v="10691"/>
    <n v="29"/>
    <n v="123.79"/>
    <n v="40"/>
    <n v="0"/>
    <x v="39"/>
    <n v="6"/>
    <s v="Meat/Poultry"/>
    <n v="4951.6000000000004"/>
    <n v="0.24318423438185757"/>
    <n v="13.100431979844426"/>
    <n v="746"/>
  </r>
  <r>
    <n v="10691"/>
    <n v="43"/>
    <n v="46"/>
    <n v="40"/>
    <n v="0"/>
    <x v="40"/>
    <n v="1"/>
    <s v="Beverages"/>
    <n v="1840"/>
    <n v="-0.26430652216816775"/>
    <n v="3.587731750440458"/>
    <n v="580"/>
  </r>
  <r>
    <n v="10691"/>
    <n v="44"/>
    <n v="19.45"/>
    <n v="24"/>
    <n v="0"/>
    <x v="45"/>
    <n v="2"/>
    <s v="Condiments"/>
    <n v="466.79999999999995"/>
    <n v="-0.20010588429135731"/>
    <n v="-0.61037853205649839"/>
    <n v="601"/>
  </r>
  <r>
    <n v="10691"/>
    <n v="62"/>
    <n v="49.3"/>
    <n v="48"/>
    <n v="0"/>
    <x v="29"/>
    <n v="3"/>
    <s v="Confections"/>
    <n v="2366.3999999999996"/>
    <n v="1.2734516136430536"/>
    <n v="5.1970277398858382"/>
    <n v="1083"/>
  </r>
  <r>
    <n v="10692"/>
    <n v="63"/>
    <n v="43.9"/>
    <n v="20"/>
    <n v="0"/>
    <x v="46"/>
    <n v="2"/>
    <s v="Condiments"/>
    <n v="878"/>
    <n v="-0.67702490851909192"/>
    <n v="0.64673110103609455"/>
    <n v="445"/>
  </r>
  <r>
    <n v="10693"/>
    <n v="9"/>
    <n v="97"/>
    <n v="6"/>
    <n v="0"/>
    <x v="76"/>
    <n v="6"/>
    <s v="Meat/Poultry"/>
    <n v="582"/>
    <n v="-1.7470355397992658"/>
    <n v="-0.25819217570370961"/>
    <n v="95"/>
  </r>
  <r>
    <n v="10693"/>
    <n v="54"/>
    <n v="7.45"/>
    <n v="60"/>
    <n v="0.15000000596046448"/>
    <x v="55"/>
    <n v="6"/>
    <s v="Meat/Poultry"/>
    <n v="379.94999733567238"/>
    <n v="0.27069879347191916"/>
    <n v="-0.87589403542090394"/>
    <n v="755"/>
  </r>
  <r>
    <n v="10693"/>
    <n v="69"/>
    <n v="36"/>
    <n v="30"/>
    <n v="0.15000000596046448"/>
    <x v="60"/>
    <n v="4"/>
    <s v="Dairy Products"/>
    <n v="917.99999356269836"/>
    <n v="0.14535469095052739"/>
    <n v="0.76901801064531106"/>
    <n v="714"/>
  </r>
  <r>
    <n v="10693"/>
    <n v="73"/>
    <n v="15"/>
    <n v="15"/>
    <n v="0.15000000596046448"/>
    <x v="47"/>
    <n v="8"/>
    <s v="Seafood"/>
    <n v="191.24999865889549"/>
    <n v="-1.1417152398179102"/>
    <n v="-1.4527826202972067"/>
    <n v="293"/>
  </r>
  <r>
    <n v="10694"/>
    <n v="7"/>
    <n v="30"/>
    <n v="90"/>
    <n v="0"/>
    <x v="32"/>
    <n v="7"/>
    <s v="Produce"/>
    <n v="2700"/>
    <n v="0.29515617932975174"/>
    <n v="6.216900730157457"/>
    <n v="763"/>
  </r>
  <r>
    <n v="10694"/>
    <n v="59"/>
    <n v="55"/>
    <n v="25"/>
    <n v="0"/>
    <x v="21"/>
    <n v="4"/>
    <s v="Dairy Products"/>
    <n v="1375"/>
    <n v="2.5360641585536587"/>
    <n v="2.1661461974539415"/>
    <n v="1496"/>
  </r>
  <r>
    <n v="10694"/>
    <n v="70"/>
    <n v="15"/>
    <n v="50"/>
    <n v="0"/>
    <x v="30"/>
    <n v="1"/>
    <s v="Beverages"/>
    <n v="750"/>
    <n v="0.4602435338701214"/>
    <n v="0.25541292731077386"/>
    <n v="817"/>
  </r>
  <r>
    <n v="10695"/>
    <n v="8"/>
    <n v="40"/>
    <n v="10"/>
    <n v="0"/>
    <x v="71"/>
    <n v="2"/>
    <s v="Condiments"/>
    <n v="400"/>
    <n v="-0.90019855447181396"/>
    <n v="-0.81459770396940001"/>
    <n v="372"/>
  </r>
  <r>
    <n v="10695"/>
    <n v="12"/>
    <n v="38"/>
    <n v="4"/>
    <n v="0"/>
    <x v="36"/>
    <n v="4"/>
    <s v="Dairy Products"/>
    <n v="152"/>
    <n v="-0.9857994049742278"/>
    <n v="-1.5727766655622089"/>
    <n v="344"/>
  </r>
  <r>
    <n v="10695"/>
    <n v="24"/>
    <n v="4.5"/>
    <n v="20"/>
    <n v="0"/>
    <x v="15"/>
    <n v="1"/>
    <s v="Beverages"/>
    <n v="90"/>
    <n v="1.4018528893966744"/>
    <n v="-1.7623214059604111"/>
    <n v="1125"/>
  </r>
  <r>
    <n v="10696"/>
    <n v="17"/>
    <n v="39"/>
    <n v="20"/>
    <n v="0"/>
    <x v="35"/>
    <n v="6"/>
    <s v="Meat/Poultry"/>
    <n v="780"/>
    <n v="0.95244842425900134"/>
    <n v="0.34712812427764589"/>
    <n v="978"/>
  </r>
  <r>
    <n v="10696"/>
    <n v="46"/>
    <n v="12"/>
    <n v="18"/>
    <n v="0"/>
    <x v="54"/>
    <n v="8"/>
    <s v="Seafood"/>
    <n v="216"/>
    <n v="-0.3621360655994979"/>
    <n v="-1.3771175786995487"/>
    <n v="548"/>
  </r>
  <r>
    <n v="10697"/>
    <n v="19"/>
    <n v="9.1999999999999993"/>
    <n v="7"/>
    <n v="0.25"/>
    <x v="49"/>
    <n v="3"/>
    <s v="Confections"/>
    <n v="48.3"/>
    <n v="0.17286925004058901"/>
    <n v="-1.8898055297443634"/>
    <n v="723"/>
  </r>
  <r>
    <n v="10697"/>
    <n v="35"/>
    <n v="18"/>
    <n v="9"/>
    <n v="0.25"/>
    <x v="31"/>
    <n v="1"/>
    <s v="Beverages"/>
    <n v="121.5"/>
    <n v="0.6620169671972399"/>
    <n v="-1.6660204491451955"/>
    <n v="883"/>
  </r>
  <r>
    <n v="10697"/>
    <n v="58"/>
    <n v="13.25"/>
    <n v="30"/>
    <n v="0.25"/>
    <x v="64"/>
    <n v="8"/>
    <s v="Seafood"/>
    <n v="298.125"/>
    <n v="-0.40493649085070488"/>
    <n v="-1.1260472270027364"/>
    <n v="534"/>
  </r>
  <r>
    <n v="10697"/>
    <n v="70"/>
    <n v="15"/>
    <n v="30"/>
    <n v="0.25"/>
    <x v="30"/>
    <n v="1"/>
    <s v="Beverages"/>
    <n v="337.5"/>
    <n v="0.4602435338701214"/>
    <n v="-1.0056710309837167"/>
    <n v="817"/>
  </r>
  <r>
    <n v="10698"/>
    <n v="11"/>
    <n v="21"/>
    <n v="15"/>
    <n v="0"/>
    <x v="0"/>
    <n v="4"/>
    <s v="Dairy Products"/>
    <n v="315"/>
    <n v="0.12089730509269485"/>
    <n v="-1.0744574287088708"/>
    <n v="706"/>
  </r>
  <r>
    <n v="10698"/>
    <n v="17"/>
    <n v="39"/>
    <n v="8"/>
    <n v="5.000000074505806E-2"/>
    <x v="35"/>
    <n v="6"/>
    <s v="Meat/Poultry"/>
    <n v="296.39999976754189"/>
    <n v="0.95244842425900134"/>
    <n v="-1.1313208515389963"/>
    <n v="978"/>
  </r>
  <r>
    <n v="10698"/>
    <n v="29"/>
    <n v="123.79"/>
    <n v="12"/>
    <n v="5.000000074505806E-2"/>
    <x v="39"/>
    <n v="6"/>
    <s v="Meat/Poultry"/>
    <n v="1411.2059988932313"/>
    <n v="0.24318423438185757"/>
    <n v="2.2768342081164432"/>
    <n v="746"/>
  </r>
  <r>
    <n v="10698"/>
    <n v="65"/>
    <n v="21.05"/>
    <n v="65"/>
    <n v="5.000000074505806E-2"/>
    <x v="6"/>
    <n v="2"/>
    <s v="Condiments"/>
    <n v="1299.8374989805743"/>
    <n v="0.24012706114962851"/>
    <n v="1.9363614112699632"/>
    <n v="745"/>
  </r>
  <r>
    <n v="10698"/>
    <n v="70"/>
    <n v="15"/>
    <n v="8"/>
    <n v="5.000000074505806E-2"/>
    <x v="30"/>
    <n v="1"/>
    <s v="Beverages"/>
    <n v="113.99999991059303"/>
    <n v="0.4602435338701214"/>
    <n v="-1.6889492486602462"/>
    <n v="817"/>
  </r>
  <r>
    <n v="10699"/>
    <n v="47"/>
    <n v="9.5"/>
    <n v="12"/>
    <n v="0"/>
    <x v="69"/>
    <n v="3"/>
    <s v="Confections"/>
    <n v="114"/>
    <n v="-0.55473797922992918"/>
    <n v="-1.6889492483869135"/>
    <n v="485"/>
  </r>
  <r>
    <n v="10700"/>
    <n v="1"/>
    <n v="18"/>
    <n v="5"/>
    <n v="0.20000000298023224"/>
    <x v="52"/>
    <n v="1"/>
    <s v="Beverages"/>
    <n v="71.999999731779099"/>
    <n v="0.49387243942464115"/>
    <n v="-1.8173505249605322"/>
    <n v="828"/>
  </r>
  <r>
    <n v="10700"/>
    <n v="34"/>
    <n v="14"/>
    <n v="12"/>
    <n v="0.20000000298023224"/>
    <x v="53"/>
    <n v="1"/>
    <s v="Beverages"/>
    <n v="134.39999949932098"/>
    <n v="-0.49053734135311877"/>
    <n v="-1.6265829159801031"/>
    <n v="506"/>
  </r>
  <r>
    <n v="10700"/>
    <n v="68"/>
    <n v="12.5"/>
    <n v="40"/>
    <n v="0.20000000298023224"/>
    <x v="56"/>
    <n v="3"/>
    <s v="Confections"/>
    <n v="399.99999850988388"/>
    <n v="0.40521441568999816"/>
    <n v="-0.81459770852494318"/>
    <n v="799"/>
  </r>
  <r>
    <n v="10700"/>
    <n v="71"/>
    <n v="21.5"/>
    <n v="60"/>
    <n v="0.20000000298023224"/>
    <x v="42"/>
    <n v="4"/>
    <s v="Dairy Products"/>
    <n v="1031.9999961555004"/>
    <n v="1.1939651096050978"/>
    <n v="1.1175357670460699"/>
    <n v="1057"/>
  </r>
  <r>
    <n v="10701"/>
    <n v="59"/>
    <n v="55"/>
    <n v="42"/>
    <n v="0.15000000596046448"/>
    <x v="21"/>
    <n v="4"/>
    <s v="Dairy Products"/>
    <n v="1963.4999862313271"/>
    <n v="2.5360641585536587"/>
    <n v="3.9652926025275299"/>
    <n v="1496"/>
  </r>
  <r>
    <n v="10701"/>
    <n v="71"/>
    <n v="21.5"/>
    <n v="20"/>
    <n v="0.15000000596046448"/>
    <x v="42"/>
    <n v="4"/>
    <s v="Dairy Products"/>
    <n v="365.49999743700027"/>
    <n v="1.1939651096050978"/>
    <n v="-0.92007018831683707"/>
    <n v="1057"/>
  </r>
  <r>
    <n v="10701"/>
    <n v="76"/>
    <n v="18"/>
    <n v="35"/>
    <n v="0.15000000596046448"/>
    <x v="38"/>
    <n v="1"/>
    <s v="Beverages"/>
    <n v="535.49999624490738"/>
    <n v="0.96161994395568862"/>
    <n v="-0.40035074248232994"/>
    <n v="981"/>
  </r>
  <r>
    <n v="10702"/>
    <n v="3"/>
    <n v="10"/>
    <n v="6"/>
    <n v="0"/>
    <x v="57"/>
    <n v="2"/>
    <s v="Condiments"/>
    <n v="60"/>
    <n v="-1.0347141766898929"/>
    <n v="-1.8540366029272832"/>
    <n v="328"/>
  </r>
  <r>
    <n v="10702"/>
    <n v="76"/>
    <n v="18"/>
    <n v="15"/>
    <n v="0"/>
    <x v="38"/>
    <n v="1"/>
    <s v="Beverages"/>
    <n v="270"/>
    <n v="0.96161994395568862"/>
    <n v="-1.2120302241591789"/>
    <n v="981"/>
  </r>
  <r>
    <n v="10703"/>
    <n v="2"/>
    <n v="19"/>
    <n v="5"/>
    <n v="0"/>
    <x v="18"/>
    <n v="1"/>
    <s v="Beverages"/>
    <n v="95"/>
    <n v="1.1939651096050978"/>
    <n v="-1.7470355397992658"/>
    <n v="1057"/>
  </r>
  <r>
    <n v="10703"/>
    <n v="59"/>
    <n v="55"/>
    <n v="35"/>
    <n v="0"/>
    <x v="21"/>
    <n v="4"/>
    <s v="Dairy Products"/>
    <n v="1925"/>
    <n v="2.5360641585536587"/>
    <n v="3.8475914751799287"/>
    <n v="1496"/>
  </r>
  <r>
    <n v="10703"/>
    <n v="73"/>
    <n v="15"/>
    <n v="35"/>
    <n v="0"/>
    <x v="47"/>
    <n v="8"/>
    <s v="Seafood"/>
    <n v="525"/>
    <n v="-1.1417152398179102"/>
    <n v="-0.4324510499407665"/>
    <n v="293"/>
  </r>
  <r>
    <n v="10704"/>
    <n v="4"/>
    <n v="22"/>
    <n v="6"/>
    <n v="0"/>
    <x v="62"/>
    <n v="2"/>
    <s v="Condiments"/>
    <n v="132"/>
    <n v="-0.65256752266125939"/>
    <n v="-1.6339201302067903"/>
    <n v="453"/>
  </r>
  <r>
    <n v="10704"/>
    <n v="24"/>
    <n v="4.5"/>
    <n v="35"/>
    <n v="0"/>
    <x v="15"/>
    <n v="1"/>
    <s v="Beverages"/>
    <n v="157.5"/>
    <n v="1.4018528893966744"/>
    <n v="-1.5559622127849491"/>
    <n v="1125"/>
  </r>
  <r>
    <n v="10704"/>
    <n v="48"/>
    <n v="12.75"/>
    <n v="24"/>
    <n v="0"/>
    <x v="74"/>
    <n v="3"/>
    <s v="Confections"/>
    <n v="306"/>
    <n v="-1.6155770908134159"/>
    <n v="-1.1019719877989325"/>
    <n v="138"/>
  </r>
  <r>
    <n v="10705"/>
    <n v="31"/>
    <n v="12.5"/>
    <n v="20"/>
    <n v="0"/>
    <x v="12"/>
    <n v="4"/>
    <s v="Dairy Products"/>
    <n v="250"/>
    <n v="2.2334040085629812"/>
    <n v="-1.2731736888037601"/>
    <n v="1397"/>
  </r>
  <r>
    <n v="10705"/>
    <n v="32"/>
    <n v="32"/>
    <n v="4"/>
    <n v="0"/>
    <x v="26"/>
    <n v="4"/>
    <s v="Dairy Products"/>
    <n v="128"/>
    <n v="-1.1294865468889941"/>
    <n v="-1.6461488231357067"/>
    <n v="297"/>
  </r>
  <r>
    <n v="10706"/>
    <n v="16"/>
    <n v="17.45"/>
    <n v="20"/>
    <n v="0"/>
    <x v="19"/>
    <n v="3"/>
    <s v="Confections"/>
    <n v="349"/>
    <n v="1.5027396060602336"/>
    <n v="-0.97051353881308244"/>
    <n v="1158"/>
  </r>
  <r>
    <n v="10706"/>
    <n v="43"/>
    <n v="46"/>
    <n v="24"/>
    <n v="0"/>
    <x v="40"/>
    <n v="1"/>
    <s v="Beverages"/>
    <n v="1104"/>
    <n v="-0.26430652216816775"/>
    <n v="1.3376522515198639"/>
    <n v="580"/>
  </r>
  <r>
    <n v="10706"/>
    <n v="59"/>
    <n v="55"/>
    <n v="8"/>
    <n v="0"/>
    <x v="21"/>
    <n v="4"/>
    <s v="Dairy Products"/>
    <n v="440"/>
    <n v="2.5360641585536587"/>
    <n v="-0.69231077468023727"/>
    <n v="1496"/>
  </r>
  <r>
    <n v="10707"/>
    <n v="55"/>
    <n v="24"/>
    <n v="21"/>
    <n v="0"/>
    <x v="16"/>
    <n v="6"/>
    <s v="Meat/Poultry"/>
    <n v="504"/>
    <n v="0.72316043184182122"/>
    <n v="-0.4966516878175769"/>
    <n v="903"/>
  </r>
  <r>
    <n v="10707"/>
    <n v="57"/>
    <n v="19.5"/>
    <n v="40"/>
    <n v="0"/>
    <x v="8"/>
    <n v="5"/>
    <s v="Grains/Cereals"/>
    <n v="780"/>
    <n v="-0.71065381407361172"/>
    <n v="0.34712812427764589"/>
    <n v="434"/>
  </r>
  <r>
    <n v="10707"/>
    <n v="70"/>
    <n v="15"/>
    <n v="28"/>
    <n v="0.15000000596046448"/>
    <x v="30"/>
    <n v="1"/>
    <s v="Beverages"/>
    <n v="356.99999749660492"/>
    <n v="0.4602435338701214"/>
    <n v="-0.94605616060856235"/>
    <n v="817"/>
  </r>
  <r>
    <n v="10708"/>
    <n v="5"/>
    <n v="21.35"/>
    <n v="4"/>
    <n v="0"/>
    <x v="25"/>
    <n v="2"/>
    <s v="Condiments"/>
    <n v="85.4"/>
    <n v="-1.126429373656765"/>
    <n v="-1.7763844028286648"/>
    <n v="298"/>
  </r>
  <r>
    <n v="10708"/>
    <n v="36"/>
    <n v="19"/>
    <n v="5"/>
    <n v="0"/>
    <x v="20"/>
    <n v="8"/>
    <s v="Seafood"/>
    <n v="95"/>
    <n v="0.42355745508337261"/>
    <n v="-1.7470355397992658"/>
    <n v="805"/>
  </r>
  <r>
    <n v="10709"/>
    <n v="8"/>
    <n v="40"/>
    <n v="40"/>
    <n v="0"/>
    <x v="71"/>
    <n v="2"/>
    <s v="Condiments"/>
    <n v="1600"/>
    <n v="-0.90019855447181396"/>
    <n v="2.8540101747054818"/>
    <n v="372"/>
  </r>
  <r>
    <n v="10709"/>
    <n v="51"/>
    <n v="53"/>
    <n v="28"/>
    <n v="0"/>
    <x v="4"/>
    <n v="7"/>
    <s v="Produce"/>
    <n v="1484"/>
    <n v="0.67118848689392707"/>
    <n v="2.4993780797669101"/>
    <n v="886"/>
  </r>
  <r>
    <n v="10709"/>
    <n v="60"/>
    <n v="34"/>
    <n v="10"/>
    <n v="0"/>
    <x v="11"/>
    <n v="4"/>
    <s v="Dairy Products"/>
    <n v="340"/>
    <n v="2.7836951903642131"/>
    <n v="-0.99802809790314406"/>
    <n v="1577"/>
  </r>
  <r>
    <n v="10710"/>
    <n v="19"/>
    <n v="9.1999999999999993"/>
    <n v="5"/>
    <n v="0"/>
    <x v="49"/>
    <n v="3"/>
    <s v="Confections"/>
    <n v="46"/>
    <n v="0.17286925004058901"/>
    <n v="-1.8968370281784901"/>
    <n v="723"/>
  </r>
  <r>
    <n v="10710"/>
    <n v="47"/>
    <n v="9.5"/>
    <n v="5"/>
    <n v="0"/>
    <x v="69"/>
    <n v="3"/>
    <s v="Confections"/>
    <n v="47.5"/>
    <n v="-0.55473797922992918"/>
    <n v="-1.8922512683301465"/>
    <n v="485"/>
  </r>
  <r>
    <n v="10711"/>
    <n v="19"/>
    <n v="9.1999999999999993"/>
    <n v="12"/>
    <n v="0"/>
    <x v="49"/>
    <n v="3"/>
    <s v="Confections"/>
    <n v="110.39999999999999"/>
    <n v="0.17286925004058901"/>
    <n v="-1.6999550720229382"/>
    <n v="723"/>
  </r>
  <r>
    <n v="10711"/>
    <n v="41"/>
    <n v="9.65"/>
    <n v="42"/>
    <n v="0"/>
    <x v="5"/>
    <n v="8"/>
    <s v="Seafood"/>
    <n v="405.3"/>
    <n v="0.96161994395568862"/>
    <n v="-0.79839468583858597"/>
    <n v="981"/>
  </r>
  <r>
    <n v="10711"/>
    <n v="53"/>
    <n v="32.799999999999997"/>
    <n v="120"/>
    <n v="0"/>
    <x v="22"/>
    <n v="6"/>
    <s v="Meat/Poultry"/>
    <n v="3935.9999999999995"/>
    <n v="0.16981207680835994"/>
    <n v="9.9955668451925828"/>
    <n v="722"/>
  </r>
  <r>
    <n v="10712"/>
    <n v="53"/>
    <n v="32.799999999999997"/>
    <n v="3"/>
    <n v="5.000000074505806E-2"/>
    <x v="22"/>
    <n v="6"/>
    <s v="Meat/Poultry"/>
    <n v="93.479999926686276"/>
    <n v="0.16981207680835994"/>
    <n v="-1.7516824433363867"/>
    <n v="722"/>
  </r>
  <r>
    <n v="10712"/>
    <n v="56"/>
    <n v="38"/>
    <n v="30"/>
    <n v="0"/>
    <x v="33"/>
    <n v="5"/>
    <s v="Grains/Cereals"/>
    <n v="1140"/>
    <n v="1.8237427954442857"/>
    <n v="1.4477104878801104"/>
    <n v="1263"/>
  </r>
  <r>
    <n v="10713"/>
    <n v="10"/>
    <n v="31"/>
    <n v="18"/>
    <n v="0"/>
    <x v="41"/>
    <n v="8"/>
    <s v="Seafood"/>
    <n v="558"/>
    <n v="0.23095554145294128"/>
    <n v="-0.33156433327720725"/>
    <n v="742"/>
  </r>
  <r>
    <n v="10713"/>
    <n v="26"/>
    <n v="31.23"/>
    <n v="30"/>
    <n v="0"/>
    <x v="68"/>
    <n v="3"/>
    <s v="Confections"/>
    <n v="936.9"/>
    <n v="0.26458444700746103"/>
    <n v="0.82679860441438657"/>
    <n v="753"/>
  </r>
  <r>
    <n v="10713"/>
    <n v="45"/>
    <n v="9.5"/>
    <n v="110"/>
    <n v="0"/>
    <x v="73"/>
    <n v="8"/>
    <s v="Seafood"/>
    <n v="1045"/>
    <n v="-0.48442299488866064"/>
    <n v="1.1572790308183489"/>
    <n v="508"/>
  </r>
  <r>
    <n v="10713"/>
    <n v="46"/>
    <n v="12"/>
    <n v="24"/>
    <n v="0"/>
    <x v="54"/>
    <n v="8"/>
    <s v="Seafood"/>
    <n v="288"/>
    <n v="-0.3621360655994979"/>
    <n v="-1.1570011059790557"/>
    <n v="548"/>
  </r>
  <r>
    <n v="10714"/>
    <n v="2"/>
    <n v="19"/>
    <n v="30"/>
    <n v="0.25"/>
    <x v="18"/>
    <n v="1"/>
    <s v="Beverages"/>
    <n v="427.5"/>
    <n v="1.1939651096050978"/>
    <n v="-0.73052544008310061"/>
    <n v="1057"/>
  </r>
  <r>
    <n v="10714"/>
    <n v="17"/>
    <n v="39"/>
    <n v="27"/>
    <n v="0.25"/>
    <x v="35"/>
    <n v="6"/>
    <s v="Meat/Poultry"/>
    <n v="789.75"/>
    <n v="0.95244842425900134"/>
    <n v="0.37693556329187933"/>
    <n v="978"/>
  </r>
  <r>
    <n v="10714"/>
    <n v="47"/>
    <n v="9.5"/>
    <n v="50"/>
    <n v="0.25"/>
    <x v="69"/>
    <n v="3"/>
    <s v="Confections"/>
    <n v="356.25"/>
    <n v="-0.55473797922992918"/>
    <n v="-0.94834903287942174"/>
    <n v="485"/>
  </r>
  <r>
    <n v="10714"/>
    <n v="56"/>
    <n v="38"/>
    <n v="18"/>
    <n v="0.25"/>
    <x v="33"/>
    <n v="5"/>
    <s v="Grains/Cereals"/>
    <n v="513"/>
    <n v="1.8237427954442857"/>
    <n v="-0.46913712872751534"/>
    <n v="1263"/>
  </r>
  <r>
    <n v="10714"/>
    <n v="58"/>
    <n v="13.25"/>
    <n v="12"/>
    <n v="0.25"/>
    <x v="64"/>
    <n v="8"/>
    <s v="Seafood"/>
    <n v="119.25"/>
    <n v="-0.40493649085070488"/>
    <n v="-1.6728990889177109"/>
    <n v="534"/>
  </r>
  <r>
    <n v="10715"/>
    <n v="10"/>
    <n v="31"/>
    <n v="21"/>
    <n v="0"/>
    <x v="41"/>
    <n v="8"/>
    <s v="Seafood"/>
    <n v="651"/>
    <n v="0.23095554145294128"/>
    <n v="-4.7247222679903909E-2"/>
    <n v="742"/>
  </r>
  <r>
    <n v="10715"/>
    <n v="71"/>
    <n v="21.5"/>
    <n v="30"/>
    <n v="0"/>
    <x v="42"/>
    <n v="4"/>
    <s v="Dairy Products"/>
    <n v="645"/>
    <n v="1.1939651096050978"/>
    <n v="-6.559026207327831E-2"/>
    <n v="1057"/>
  </r>
  <r>
    <n v="10716"/>
    <n v="21"/>
    <n v="10"/>
    <n v="5"/>
    <n v="0"/>
    <x v="27"/>
    <n v="3"/>
    <s v="Confections"/>
    <n v="50"/>
    <n v="1.0686210070837059"/>
    <n v="-1.8846083352495739"/>
    <n v="1016"/>
  </r>
  <r>
    <n v="10716"/>
    <n v="51"/>
    <n v="53"/>
    <n v="7"/>
    <n v="0"/>
    <x v="4"/>
    <n v="7"/>
    <s v="Produce"/>
    <n v="371"/>
    <n v="0.67118848689392707"/>
    <n v="-0.90325572770404294"/>
    <n v="886"/>
  </r>
  <r>
    <n v="10716"/>
    <n v="61"/>
    <n v="28.5"/>
    <n v="10"/>
    <n v="0"/>
    <x v="75"/>
    <n v="2"/>
    <s v="Condiments"/>
    <n v="285"/>
    <n v="-0.19399153782689918"/>
    <n v="-1.1661726256757428"/>
    <n v="603"/>
  </r>
  <r>
    <n v="10717"/>
    <n v="21"/>
    <n v="10"/>
    <n v="32"/>
    <n v="5.000000074505806E-2"/>
    <x v="27"/>
    <n v="3"/>
    <s v="Confections"/>
    <n v="303.99999976158142"/>
    <n v="1.0686210070837059"/>
    <n v="-1.1080863349922774"/>
    <n v="1016"/>
  </r>
  <r>
    <n v="10717"/>
    <n v="54"/>
    <n v="7.45"/>
    <n v="15"/>
    <n v="0"/>
    <x v="55"/>
    <n v="6"/>
    <s v="Meat/Poultry"/>
    <n v="111.75"/>
    <n v="0.27069879347191916"/>
    <n v="-1.6958278881594289"/>
    <n v="755"/>
  </r>
  <r>
    <n v="10717"/>
    <n v="69"/>
    <n v="36"/>
    <n v="25"/>
    <n v="5.000000074505806E-2"/>
    <x v="60"/>
    <n v="4"/>
    <s v="Dairy Products"/>
    <n v="854.99999932944775"/>
    <n v="0.14535469095052739"/>
    <n v="0.57641611464483156"/>
    <n v="714"/>
  </r>
  <r>
    <n v="10718"/>
    <n v="12"/>
    <n v="38"/>
    <n v="36"/>
    <n v="0"/>
    <x v="36"/>
    <n v="4"/>
    <s v="Dairy Products"/>
    <n v="1368"/>
    <n v="-0.9857994049742278"/>
    <n v="2.1447459848283379"/>
    <n v="344"/>
  </r>
  <r>
    <n v="10718"/>
    <n v="16"/>
    <n v="17.45"/>
    <n v="20"/>
    <n v="0"/>
    <x v="19"/>
    <n v="3"/>
    <s v="Confections"/>
    <n v="349"/>
    <n v="1.5027396060602336"/>
    <n v="-0.97051353881308244"/>
    <n v="1158"/>
  </r>
  <r>
    <n v="10718"/>
    <n v="36"/>
    <n v="19"/>
    <n v="40"/>
    <n v="0"/>
    <x v="20"/>
    <n v="8"/>
    <s v="Seafood"/>
    <n v="760"/>
    <n v="0.42355745508337261"/>
    <n v="0.28598465963306452"/>
    <n v="805"/>
  </r>
  <r>
    <n v="10718"/>
    <n v="62"/>
    <n v="49.3"/>
    <n v="20"/>
    <n v="0"/>
    <x v="29"/>
    <n v="3"/>
    <s v="Confections"/>
    <n v="986"/>
    <n v="1.2734516136430536"/>
    <n v="0.97690581011683397"/>
    <n v="1083"/>
  </r>
  <r>
    <n v="10719"/>
    <n v="18"/>
    <n v="62.5"/>
    <n v="12"/>
    <n v="0.25"/>
    <x v="59"/>
    <n v="8"/>
    <s v="Seafood"/>
    <n v="562.5"/>
    <n v="-0.38965062468955952"/>
    <n v="-0.31780705373217644"/>
    <n v="539"/>
  </r>
  <r>
    <n v="10719"/>
    <n v="30"/>
    <n v="25.89"/>
    <n v="3"/>
    <n v="0.25"/>
    <x v="34"/>
    <n v="8"/>
    <s v="Seafood"/>
    <n v="58.252499999999998"/>
    <n v="-0.16647697873683756"/>
    <n v="-1.8593790131506034"/>
    <n v="612"/>
  </r>
  <r>
    <n v="10719"/>
    <n v="54"/>
    <n v="7.45"/>
    <n v="40"/>
    <n v="0.25"/>
    <x v="55"/>
    <n v="6"/>
    <s v="Meat/Poultry"/>
    <n v="223.5"/>
    <n v="0.27069879347191916"/>
    <n v="-1.3541887794578304"/>
    <n v="755"/>
  </r>
  <r>
    <n v="10720"/>
    <n v="35"/>
    <n v="18"/>
    <n v="21"/>
    <n v="0"/>
    <x v="31"/>
    <n v="1"/>
    <s v="Beverages"/>
    <n v="378"/>
    <n v="0.6620169671972399"/>
    <n v="-0.88185551507843951"/>
    <n v="883"/>
  </r>
  <r>
    <n v="10720"/>
    <n v="71"/>
    <n v="21.5"/>
    <n v="8"/>
    <n v="0"/>
    <x v="42"/>
    <n v="4"/>
    <s v="Dairy Products"/>
    <n v="172"/>
    <n v="1.1939651096050978"/>
    <n v="-1.5116332009176277"/>
    <n v="1057"/>
  </r>
  <r>
    <n v="10721"/>
    <n v="44"/>
    <n v="19.45"/>
    <n v="50"/>
    <n v="5.000000074505806E-2"/>
    <x v="45"/>
    <n v="2"/>
    <s v="Condiments"/>
    <n v="923.87499927543104"/>
    <n v="-0.20010588429135731"/>
    <n v="0.78697892084947019"/>
    <n v="601"/>
  </r>
  <r>
    <n v="10722"/>
    <n v="2"/>
    <n v="19"/>
    <n v="3"/>
    <n v="0"/>
    <x v="18"/>
    <n v="1"/>
    <s v="Beverages"/>
    <n v="57"/>
    <n v="1.1939651096050978"/>
    <n v="-1.8632081226239703"/>
    <n v="1057"/>
  </r>
  <r>
    <n v="10722"/>
    <n v="31"/>
    <n v="12.5"/>
    <n v="50"/>
    <n v="0"/>
    <x v="12"/>
    <n v="4"/>
    <s v="Dairy Products"/>
    <n v="625"/>
    <n v="2.2334040085629812"/>
    <n v="-0.12673372671785968"/>
    <n v="1397"/>
  </r>
  <r>
    <n v="10722"/>
    <n v="68"/>
    <n v="12.5"/>
    <n v="45"/>
    <n v="0"/>
    <x v="56"/>
    <n v="3"/>
    <s v="Confections"/>
    <n v="562.5"/>
    <n v="0.40521441568999816"/>
    <n v="-0.31780705373217644"/>
    <n v="799"/>
  </r>
  <r>
    <n v="10722"/>
    <n v="75"/>
    <n v="7.75"/>
    <n v="42"/>
    <n v="0"/>
    <x v="48"/>
    <n v="1"/>
    <s v="Beverages"/>
    <n v="325.5"/>
    <n v="1.4935680863635465"/>
    <n v="-1.0423571097704656"/>
    <n v="1155"/>
  </r>
  <r>
    <n v="10723"/>
    <n v="26"/>
    <n v="31.23"/>
    <n v="15"/>
    <n v="0"/>
    <x v="68"/>
    <n v="3"/>
    <s v="Confections"/>
    <n v="468.45"/>
    <n v="0.26458444700746103"/>
    <n v="-0.6053341962233203"/>
    <n v="753"/>
  </r>
  <r>
    <n v="10724"/>
    <n v="10"/>
    <n v="31"/>
    <n v="16"/>
    <n v="0"/>
    <x v="41"/>
    <n v="8"/>
    <s v="Seafood"/>
    <n v="496"/>
    <n v="0.23095554145294128"/>
    <n v="-0.52110907367540948"/>
    <n v="742"/>
  </r>
  <r>
    <n v="10724"/>
    <n v="61"/>
    <n v="28.5"/>
    <n v="5"/>
    <n v="0"/>
    <x v="75"/>
    <n v="2"/>
    <s v="Condiments"/>
    <n v="142.5"/>
    <n v="-0.19399153782689918"/>
    <n v="-1.601819811268385"/>
    <n v="603"/>
  </r>
  <r>
    <n v="10725"/>
    <n v="41"/>
    <n v="9.65"/>
    <n v="12"/>
    <n v="0"/>
    <x v="5"/>
    <n v="8"/>
    <s v="Seafood"/>
    <n v="115.80000000000001"/>
    <n v="0.96161994395568862"/>
    <n v="-1.6834463365689014"/>
    <n v="981"/>
  </r>
  <r>
    <n v="10725"/>
    <n v="52"/>
    <n v="7"/>
    <n v="4"/>
    <n v="0"/>
    <x v="65"/>
    <n v="5"/>
    <s v="Grains/Cereals"/>
    <n v="28"/>
    <n v="-0.50888038074649322"/>
    <n v="-1.9518661463586133"/>
    <n v="500"/>
  </r>
  <r>
    <n v="10725"/>
    <n v="55"/>
    <n v="24"/>
    <n v="6"/>
    <n v="0"/>
    <x v="16"/>
    <n v="6"/>
    <s v="Meat/Poultry"/>
    <n v="144"/>
    <n v="0.72316043184182122"/>
    <n v="-1.5972340514200414"/>
    <n v="903"/>
  </r>
  <r>
    <n v="10726"/>
    <n v="4"/>
    <n v="22"/>
    <n v="25"/>
    <n v="0"/>
    <x v="62"/>
    <n v="2"/>
    <s v="Condiments"/>
    <n v="550"/>
    <n v="-0.65256752266125939"/>
    <n v="-0.35602171913503977"/>
    <n v="453"/>
  </r>
  <r>
    <n v="10726"/>
    <n v="11"/>
    <n v="21"/>
    <n v="5"/>
    <n v="0"/>
    <x v="0"/>
    <n v="4"/>
    <s v="Dairy Products"/>
    <n v="105"/>
    <n v="0.12089730509269485"/>
    <n v="-1.7164638074769751"/>
    <n v="706"/>
  </r>
  <r>
    <n v="10727"/>
    <n v="17"/>
    <n v="39"/>
    <n v="20"/>
    <n v="5.000000074505806E-2"/>
    <x v="35"/>
    <n v="6"/>
    <s v="Meat/Poultry"/>
    <n v="740.99999941885471"/>
    <n v="0.95244842425900134"/>
    <n v="0.22789836644405043"/>
    <n v="978"/>
  </r>
  <r>
    <n v="10727"/>
    <n v="56"/>
    <n v="38"/>
    <n v="10"/>
    <n v="5.000000074505806E-2"/>
    <x v="33"/>
    <n v="5"/>
    <s v="Grains/Cereals"/>
    <n v="360.99999971687794"/>
    <n v="1.8237427954442857"/>
    <n v="-0.93382746089188684"/>
    <n v="1263"/>
  </r>
  <r>
    <n v="10727"/>
    <n v="59"/>
    <n v="55"/>
    <n v="10"/>
    <n v="5.000000074505806E-2"/>
    <x v="21"/>
    <n v="4"/>
    <s v="Dairy Products"/>
    <n v="522.49999959021807"/>
    <n v="2.5360641585536587"/>
    <n v="-0.4400939842741135"/>
    <n v="1496"/>
  </r>
  <r>
    <n v="10728"/>
    <n v="30"/>
    <n v="25.89"/>
    <n v="15"/>
    <n v="0"/>
    <x v="34"/>
    <n v="8"/>
    <s v="Seafood"/>
    <n v="388.35"/>
    <n v="-0.16647697873683756"/>
    <n v="-0.85021377212486859"/>
    <n v="612"/>
  </r>
  <r>
    <n v="10728"/>
    <n v="40"/>
    <n v="18.399999999999999"/>
    <n v="6"/>
    <n v="0"/>
    <x v="37"/>
    <n v="8"/>
    <s v="Seafood"/>
    <n v="110.39999999999999"/>
    <n v="1.3345950782876348"/>
    <n v="-1.6999550720229382"/>
    <n v="1103"/>
  </r>
  <r>
    <n v="10728"/>
    <n v="55"/>
    <n v="24"/>
    <n v="12"/>
    <n v="0"/>
    <x v="16"/>
    <n v="6"/>
    <s v="Meat/Poultry"/>
    <n v="288"/>
    <n v="0.72316043184182122"/>
    <n v="-1.1570011059790557"/>
    <n v="903"/>
  </r>
  <r>
    <n v="10728"/>
    <n v="60"/>
    <n v="34"/>
    <n v="15"/>
    <n v="0"/>
    <x v="11"/>
    <n v="4"/>
    <s v="Dairy Products"/>
    <n v="510"/>
    <n v="2.7836951903642131"/>
    <n v="-0.47830864842420251"/>
    <n v="1577"/>
  </r>
  <r>
    <n v="10729"/>
    <n v="1"/>
    <n v="18"/>
    <n v="50"/>
    <n v="0"/>
    <x v="52"/>
    <n v="1"/>
    <s v="Beverages"/>
    <n v="900"/>
    <n v="0.49387243942464115"/>
    <n v="0.71398891214513405"/>
    <n v="828"/>
  </r>
  <r>
    <n v="10729"/>
    <n v="21"/>
    <n v="10"/>
    <n v="30"/>
    <n v="0"/>
    <x v="27"/>
    <n v="3"/>
    <s v="Confections"/>
    <n v="300"/>
    <n v="1.0686210070837059"/>
    <n v="-1.1203150271923068"/>
    <n v="1016"/>
  </r>
  <r>
    <n v="10729"/>
    <n v="50"/>
    <n v="16.25"/>
    <n v="40"/>
    <n v="0"/>
    <x v="72"/>
    <n v="3"/>
    <s v="Confections"/>
    <n v="650"/>
    <n v="-1.3190312872871963"/>
    <n v="-5.0304395912132975E-2"/>
    <n v="235"/>
  </r>
  <r>
    <n v="10730"/>
    <n v="16"/>
    <n v="17.45"/>
    <n v="15"/>
    <n v="5.000000074505806E-2"/>
    <x v="19"/>
    <n v="3"/>
    <s v="Confections"/>
    <n v="248.66249980498105"/>
    <n v="1.5027396060602336"/>
    <n v="-1.2772626585980733"/>
    <n v="1158"/>
  </r>
  <r>
    <n v="10730"/>
    <n v="31"/>
    <n v="12.5"/>
    <n v="3"/>
    <n v="5.000000074505806E-2"/>
    <x v="12"/>
    <n v="4"/>
    <s v="Dairy Products"/>
    <n v="35.624999972060323"/>
    <n v="2.2334040085629812"/>
    <n v="-1.9285552005482831"/>
    <n v="1397"/>
  </r>
  <r>
    <n v="10730"/>
    <n v="65"/>
    <n v="21.05"/>
    <n v="10"/>
    <n v="5.000000074505806E-2"/>
    <x v="6"/>
    <n v="2"/>
    <s v="Condiments"/>
    <n v="199.97499984316528"/>
    <n v="0.24012706114962851"/>
    <n v="-1.4261087802254904"/>
    <n v="745"/>
  </r>
  <r>
    <n v="10731"/>
    <n v="21"/>
    <n v="10"/>
    <n v="40"/>
    <n v="5.000000074505806E-2"/>
    <x v="27"/>
    <n v="3"/>
    <s v="Confections"/>
    <n v="379.99999970197678"/>
    <n v="1.0686210070837059"/>
    <n v="-0.87574116952508996"/>
    <n v="1016"/>
  </r>
  <r>
    <n v="10731"/>
    <n v="51"/>
    <n v="53"/>
    <n v="30"/>
    <n v="5.000000074505806E-2"/>
    <x v="4"/>
    <n v="7"/>
    <s v="Produce"/>
    <n v="1510.4999988153577"/>
    <n v="0.67118848689392707"/>
    <n v="2.5803931667993236"/>
    <n v="886"/>
  </r>
  <r>
    <n v="10732"/>
    <n v="76"/>
    <n v="18"/>
    <n v="20"/>
    <n v="0"/>
    <x v="38"/>
    <n v="1"/>
    <s v="Beverages"/>
    <n v="360"/>
    <n v="0.96161994395568862"/>
    <n v="-0.93688463325856275"/>
    <n v="981"/>
  </r>
  <r>
    <n v="10733"/>
    <n v="14"/>
    <n v="23.25"/>
    <n v="16"/>
    <n v="0"/>
    <x v="3"/>
    <n v="7"/>
    <s v="Produce"/>
    <n v="372"/>
    <n v="-0.80236901104048375"/>
    <n v="-0.90019855447181396"/>
    <n v="404"/>
  </r>
  <r>
    <n v="10733"/>
    <n v="28"/>
    <n v="45.6"/>
    <n v="20"/>
    <n v="0"/>
    <x v="44"/>
    <n v="7"/>
    <s v="Produce"/>
    <n v="912"/>
    <n v="-8.0876128234423653E-2"/>
    <n v="0.75067499093188284"/>
    <n v="640"/>
  </r>
  <r>
    <n v="10733"/>
    <n v="52"/>
    <n v="7"/>
    <n v="25"/>
    <n v="0"/>
    <x v="65"/>
    <n v="5"/>
    <s v="Grains/Cereals"/>
    <n v="175"/>
    <n v="-0.50888038074649322"/>
    <n v="-1.5024616812209404"/>
    <n v="500"/>
  </r>
  <r>
    <n v="10734"/>
    <n v="6"/>
    <n v="25"/>
    <n v="30"/>
    <n v="0"/>
    <x v="63"/>
    <n v="2"/>
    <s v="Condiments"/>
    <n v="750"/>
    <n v="-1.1172578539600777"/>
    <n v="0.25541292731077386"/>
    <n v="301"/>
  </r>
  <r>
    <n v="10734"/>
    <n v="30"/>
    <n v="25.89"/>
    <n v="15"/>
    <n v="0"/>
    <x v="34"/>
    <n v="8"/>
    <s v="Seafood"/>
    <n v="388.35"/>
    <n v="-0.16647697873683756"/>
    <n v="-0.85021377212486859"/>
    <n v="612"/>
  </r>
  <r>
    <n v="10734"/>
    <n v="76"/>
    <n v="18"/>
    <n v="20"/>
    <n v="0"/>
    <x v="38"/>
    <n v="1"/>
    <s v="Beverages"/>
    <n v="360"/>
    <n v="0.96161994395568862"/>
    <n v="-0.93688463325856275"/>
    <n v="981"/>
  </r>
  <r>
    <n v="10735"/>
    <n v="61"/>
    <n v="28.5"/>
    <n v="20"/>
    <n v="0.10000000149011612"/>
    <x v="75"/>
    <n v="2"/>
    <s v="Condiments"/>
    <n v="512.99999915063381"/>
    <n v="-0.19399153782689918"/>
    <n v="-0.46913713132417489"/>
    <n v="603"/>
  </r>
  <r>
    <n v="10735"/>
    <n v="77"/>
    <n v="13"/>
    <n v="2"/>
    <n v="0.10000000149011612"/>
    <x v="23"/>
    <n v="2"/>
    <s v="Condiments"/>
    <n v="23.399999961256981"/>
    <n v="0.38075702983216564"/>
    <n v="-1.9659291433453112"/>
    <n v="791"/>
  </r>
  <r>
    <n v="10736"/>
    <n v="65"/>
    <n v="21.05"/>
    <n v="40"/>
    <n v="0"/>
    <x v="6"/>
    <n v="2"/>
    <s v="Condiments"/>
    <n v="842"/>
    <n v="0.24012706114962851"/>
    <n v="0.53667286467584807"/>
    <n v="745"/>
  </r>
  <r>
    <n v="10736"/>
    <n v="75"/>
    <n v="7.75"/>
    <n v="20"/>
    <n v="0"/>
    <x v="48"/>
    <n v="1"/>
    <s v="Beverages"/>
    <n v="155"/>
    <n v="1.4935680863635465"/>
    <n v="-1.5636051458655218"/>
    <n v="1155"/>
  </r>
  <r>
    <n v="10737"/>
    <n v="13"/>
    <n v="6"/>
    <n v="4"/>
    <n v="0"/>
    <x v="43"/>
    <n v="8"/>
    <s v="Seafood"/>
    <n v="24"/>
    <n v="0.68647435305507243"/>
    <n v="-1.9640948392875297"/>
    <n v="891"/>
  </r>
  <r>
    <n v="10737"/>
    <n v="41"/>
    <n v="9.65"/>
    <n v="12"/>
    <n v="0"/>
    <x v="5"/>
    <n v="8"/>
    <s v="Seafood"/>
    <n v="115.80000000000001"/>
    <n v="0.96161994395568862"/>
    <n v="-1.6834463365689014"/>
    <n v="981"/>
  </r>
  <r>
    <n v="10738"/>
    <n v="16"/>
    <n v="17.45"/>
    <n v="3"/>
    <n v="0"/>
    <x v="19"/>
    <n v="3"/>
    <s v="Confections"/>
    <n v="52.349999999999994"/>
    <n v="1.5027396060602336"/>
    <n v="-1.8774239781538355"/>
    <n v="1158"/>
  </r>
  <r>
    <n v="10739"/>
    <n v="36"/>
    <n v="19"/>
    <n v="6"/>
    <n v="0"/>
    <x v="20"/>
    <n v="8"/>
    <s v="Seafood"/>
    <n v="114"/>
    <n v="0.42355745508337261"/>
    <n v="-1.6889492483869135"/>
    <n v="805"/>
  </r>
  <r>
    <n v="10739"/>
    <n v="52"/>
    <n v="7"/>
    <n v="18"/>
    <n v="0"/>
    <x v="65"/>
    <n v="5"/>
    <s v="Grains/Cereals"/>
    <n v="126"/>
    <n v="-0.50888038074649322"/>
    <n v="-1.6522631696001646"/>
    <n v="500"/>
  </r>
  <r>
    <n v="10740"/>
    <n v="28"/>
    <n v="45.6"/>
    <n v="5"/>
    <n v="0.20000000298023224"/>
    <x v="44"/>
    <n v="7"/>
    <s v="Produce"/>
    <n v="182.39999932050705"/>
    <n v="-8.0876128234423653E-2"/>
    <n v="-1.4798386013797729"/>
    <n v="640"/>
  </r>
  <r>
    <n v="10740"/>
    <n v="35"/>
    <n v="18"/>
    <n v="35"/>
    <n v="0.20000000298023224"/>
    <x v="31"/>
    <n v="1"/>
    <s v="Beverages"/>
    <n v="503.99999812245369"/>
    <n v="0.6620169671972399"/>
    <n v="-0.49665169355756122"/>
    <n v="883"/>
  </r>
  <r>
    <n v="10740"/>
    <n v="45"/>
    <n v="9.5"/>
    <n v="40"/>
    <n v="0.20000000298023224"/>
    <x v="73"/>
    <n v="8"/>
    <s v="Seafood"/>
    <n v="303.99999886751175"/>
    <n v="-0.48442299488866064"/>
    <n v="-1.1080863377256034"/>
    <n v="508"/>
  </r>
  <r>
    <n v="10740"/>
    <n v="56"/>
    <n v="38"/>
    <n v="14"/>
    <n v="0.20000000298023224"/>
    <x v="33"/>
    <n v="5"/>
    <s v="Grains/Cereals"/>
    <n v="425.59999841451645"/>
    <n v="1.8237427954442857"/>
    <n v="-0.7363340740714337"/>
    <n v="1263"/>
  </r>
  <r>
    <n v="10741"/>
    <n v="2"/>
    <n v="19"/>
    <n v="15"/>
    <n v="0.20000000298023224"/>
    <x v="18"/>
    <n v="1"/>
    <s v="Beverages"/>
    <n v="227.99999915063381"/>
    <n v="1.1939651096050978"/>
    <n v="-1.3404315025094593"/>
    <n v="1057"/>
  </r>
  <r>
    <n v="10742"/>
    <n v="3"/>
    <n v="10"/>
    <n v="20"/>
    <n v="0"/>
    <x v="57"/>
    <n v="2"/>
    <s v="Condiments"/>
    <n v="200"/>
    <n v="-1.0347141766898929"/>
    <n v="-1.4260323504152137"/>
    <n v="328"/>
  </r>
  <r>
    <n v="10742"/>
    <n v="60"/>
    <n v="34"/>
    <n v="50"/>
    <n v="0"/>
    <x v="11"/>
    <n v="4"/>
    <s v="Dairy Products"/>
    <n v="1700"/>
    <n v="2.7836951903642131"/>
    <n v="3.1597274979283885"/>
    <n v="1577"/>
  </r>
  <r>
    <n v="10742"/>
    <n v="72"/>
    <n v="34.799999999999997"/>
    <n v="35"/>
    <n v="0"/>
    <x v="2"/>
    <n v="4"/>
    <s v="Dairy Products"/>
    <n v="1218"/>
    <n v="0.42661462831560165"/>
    <n v="1.6861699999939777"/>
    <n v="806"/>
  </r>
  <r>
    <n v="10743"/>
    <n v="46"/>
    <n v="12"/>
    <n v="28"/>
    <n v="5.000000074505806E-2"/>
    <x v="54"/>
    <n v="8"/>
    <s v="Seafood"/>
    <n v="319.19999974966049"/>
    <n v="-0.3621360655994979"/>
    <n v="-1.06161730189884"/>
    <n v="548"/>
  </r>
  <r>
    <n v="10744"/>
    <n v="40"/>
    <n v="18.399999999999999"/>
    <n v="50"/>
    <n v="0.20000000298023224"/>
    <x v="37"/>
    <n v="8"/>
    <s v="Seafood"/>
    <n v="735.99999725818623"/>
    <n v="1.3345950782876348"/>
    <n v="0.2126124936773672"/>
    <n v="1103"/>
  </r>
  <r>
    <n v="10745"/>
    <n v="18"/>
    <n v="62.5"/>
    <n v="24"/>
    <n v="0"/>
    <x v="59"/>
    <n v="8"/>
    <s v="Seafood"/>
    <n v="1500"/>
    <n v="-0.38965062468955952"/>
    <n v="2.5482928514825751"/>
    <n v="539"/>
  </r>
  <r>
    <n v="10745"/>
    <n v="44"/>
    <n v="19.45"/>
    <n v="16"/>
    <n v="0"/>
    <x v="45"/>
    <n v="2"/>
    <s v="Condiments"/>
    <n v="311.2"/>
    <n v="-0.20010588429135731"/>
    <n v="-1.0860746869913414"/>
    <n v="601"/>
  </r>
  <r>
    <n v="10745"/>
    <n v="59"/>
    <n v="55"/>
    <n v="45"/>
    <n v="0"/>
    <x v="21"/>
    <n v="4"/>
    <s v="Dairy Products"/>
    <n v="2475"/>
    <n v="2.5360641585536587"/>
    <n v="5.5290367529059168"/>
    <n v="1496"/>
  </r>
  <r>
    <n v="10745"/>
    <n v="72"/>
    <n v="34.799999999999997"/>
    <n v="7"/>
    <n v="0"/>
    <x v="2"/>
    <n v="4"/>
    <s v="Dairy Products"/>
    <n v="243.59999999999997"/>
    <n v="0.42661462831560165"/>
    <n v="-1.2927395974900264"/>
    <n v="806"/>
  </r>
  <r>
    <n v="10746"/>
    <n v="13"/>
    <n v="6"/>
    <n v="6"/>
    <n v="0"/>
    <x v="43"/>
    <n v="8"/>
    <s v="Seafood"/>
    <n v="36"/>
    <n v="0.68647435305507243"/>
    <n v="-1.9274087605007808"/>
    <n v="891"/>
  </r>
  <r>
    <n v="10746"/>
    <n v="42"/>
    <n v="14"/>
    <n v="28"/>
    <n v="0"/>
    <x v="1"/>
    <n v="5"/>
    <s v="Grains/Cereals"/>
    <n v="392"/>
    <n v="9.338274600263323E-2"/>
    <n v="-0.83905508982723254"/>
    <n v="697"/>
  </r>
  <r>
    <n v="10746"/>
    <n v="62"/>
    <n v="49.3"/>
    <n v="9"/>
    <n v="0"/>
    <x v="29"/>
    <n v="3"/>
    <s v="Confections"/>
    <n v="443.7"/>
    <n v="1.2734516136430536"/>
    <n v="-0.68099923372098981"/>
    <n v="1083"/>
  </r>
  <r>
    <n v="10746"/>
    <n v="69"/>
    <n v="36"/>
    <n v="40"/>
    <n v="0"/>
    <x v="60"/>
    <n v="4"/>
    <s v="Dairy Products"/>
    <n v="1440"/>
    <n v="0.14535469095052739"/>
    <n v="2.3648624575488308"/>
    <n v="714"/>
  </r>
  <r>
    <n v="10747"/>
    <n v="31"/>
    <n v="12.5"/>
    <n v="8"/>
    <n v="0"/>
    <x v="12"/>
    <n v="4"/>
    <s v="Dairy Products"/>
    <n v="100"/>
    <n v="2.2334040085629812"/>
    <n v="-1.7317496736381204"/>
    <n v="1397"/>
  </r>
  <r>
    <n v="10747"/>
    <n v="41"/>
    <n v="9.65"/>
    <n v="35"/>
    <n v="0"/>
    <x v="5"/>
    <n v="8"/>
    <s v="Seafood"/>
    <n v="337.75"/>
    <n v="0.96161994395568862"/>
    <n v="-1.0049067376756595"/>
    <n v="981"/>
  </r>
  <r>
    <n v="10747"/>
    <n v="63"/>
    <n v="43.9"/>
    <n v="9"/>
    <n v="0"/>
    <x v="46"/>
    <n v="2"/>
    <s v="Condiments"/>
    <n v="395.09999999999997"/>
    <n v="-0.67702490851909192"/>
    <n v="-0.82957785280732255"/>
    <n v="445"/>
  </r>
  <r>
    <n v="10747"/>
    <n v="69"/>
    <n v="36"/>
    <n v="30"/>
    <n v="0"/>
    <x v="60"/>
    <n v="4"/>
    <s v="Dairy Products"/>
    <n v="1080"/>
    <n v="0.14535469095052739"/>
    <n v="1.2642800939463663"/>
    <n v="714"/>
  </r>
  <r>
    <n v="10748"/>
    <n v="23"/>
    <n v="9"/>
    <n v="44"/>
    <n v="0"/>
    <x v="70"/>
    <n v="5"/>
    <s v="Grains/Cereals"/>
    <n v="396"/>
    <n v="-0.26430652216816775"/>
    <n v="-0.82682639689831627"/>
    <n v="580"/>
  </r>
  <r>
    <n v="10748"/>
    <n v="40"/>
    <n v="18.399999999999999"/>
    <n v="40"/>
    <n v="0"/>
    <x v="37"/>
    <n v="8"/>
    <s v="Seafood"/>
    <n v="736"/>
    <n v="1.3345950782876348"/>
    <n v="0.21261250205956689"/>
    <n v="1103"/>
  </r>
  <r>
    <n v="10748"/>
    <n v="56"/>
    <n v="38"/>
    <n v="28"/>
    <n v="0"/>
    <x v="33"/>
    <n v="5"/>
    <s v="Grains/Cereals"/>
    <n v="1064"/>
    <n v="1.8237427954442857"/>
    <n v="1.2153653222307013"/>
    <n v="1263"/>
  </r>
  <r>
    <n v="10749"/>
    <n v="56"/>
    <n v="38"/>
    <n v="15"/>
    <n v="0"/>
    <x v="33"/>
    <n v="5"/>
    <s v="Grains/Cereals"/>
    <n v="570"/>
    <n v="1.8237427954442857"/>
    <n v="-0.2948782544904584"/>
    <n v="1263"/>
  </r>
  <r>
    <n v="10749"/>
    <n v="59"/>
    <n v="55"/>
    <n v="6"/>
    <n v="0"/>
    <x v="21"/>
    <n v="4"/>
    <s v="Dairy Products"/>
    <n v="330"/>
    <n v="2.5360641585536587"/>
    <n v="-1.0285998302254349"/>
    <n v="1496"/>
  </r>
  <r>
    <n v="10749"/>
    <n v="76"/>
    <n v="18"/>
    <n v="10"/>
    <n v="0"/>
    <x v="38"/>
    <n v="1"/>
    <s v="Beverages"/>
    <n v="180"/>
    <n v="0.96161994395568862"/>
    <n v="-1.4871758150597949"/>
    <n v="981"/>
  </r>
  <r>
    <n v="10750"/>
    <n v="14"/>
    <n v="23.25"/>
    <n v="5"/>
    <n v="0.15000000596046448"/>
    <x v="3"/>
    <n v="7"/>
    <s v="Produce"/>
    <n v="98.812499307096004"/>
    <n v="-0.80236901104048375"/>
    <n v="-1.7353800689697201"/>
    <n v="404"/>
  </r>
  <r>
    <n v="10750"/>
    <n v="45"/>
    <n v="9.5"/>
    <n v="40"/>
    <n v="0.15000000596046448"/>
    <x v="73"/>
    <n v="8"/>
    <s v="Seafood"/>
    <n v="322.9999977350235"/>
    <n v="-0.48442299488866064"/>
    <n v="-1.0500000497754638"/>
    <n v="508"/>
  </r>
  <r>
    <n v="10750"/>
    <n v="59"/>
    <n v="55"/>
    <n v="25"/>
    <n v="0.15000000596046448"/>
    <x v="21"/>
    <n v="4"/>
    <s v="Dairy Products"/>
    <n v="1168.7499918043613"/>
    <n v="2.5360641585536587"/>
    <n v="1.535604193251209"/>
    <n v="1496"/>
  </r>
  <r>
    <n v="10751"/>
    <n v="26"/>
    <n v="31.23"/>
    <n v="12"/>
    <n v="0.10000000149011612"/>
    <x v="68"/>
    <n v="3"/>
    <s v="Confections"/>
    <n v="337.28399944156405"/>
    <n v="0.26458444700746103"/>
    <n v="-1.0063313821091138"/>
    <n v="753"/>
  </r>
  <r>
    <n v="10751"/>
    <n v="30"/>
    <n v="25.89"/>
    <n v="30"/>
    <n v="0"/>
    <x v="34"/>
    <n v="8"/>
    <s v="Seafood"/>
    <n v="776.7"/>
    <n v="-0.16647697873683756"/>
    <n v="0.33703945261129009"/>
    <n v="612"/>
  </r>
  <r>
    <n v="10751"/>
    <n v="50"/>
    <n v="16.25"/>
    <n v="20"/>
    <n v="0.10000000149011612"/>
    <x v="72"/>
    <n v="3"/>
    <s v="Confections"/>
    <n v="292.49999951571226"/>
    <n v="-1.3190312872871963"/>
    <n v="-1.1432438279145765"/>
    <n v="235"/>
  </r>
  <r>
    <n v="10751"/>
    <n v="73"/>
    <n v="15"/>
    <n v="15"/>
    <n v="0"/>
    <x v="47"/>
    <n v="8"/>
    <s v="Seafood"/>
    <n v="225"/>
    <n v="-1.1417152398179102"/>
    <n v="-1.349603019609487"/>
    <n v="293"/>
  </r>
  <r>
    <n v="10752"/>
    <n v="1"/>
    <n v="18"/>
    <n v="8"/>
    <n v="0"/>
    <x v="52"/>
    <n v="1"/>
    <s v="Beverages"/>
    <n v="144"/>
    <n v="0.49387243942464115"/>
    <n v="-1.5972340514200414"/>
    <n v="828"/>
  </r>
  <r>
    <n v="10752"/>
    <n v="69"/>
    <n v="36"/>
    <n v="3"/>
    <n v="0"/>
    <x v="60"/>
    <n v="4"/>
    <s v="Dairy Products"/>
    <n v="108"/>
    <n v="0.14535469095052739"/>
    <n v="-1.7072922877802879"/>
    <n v="714"/>
  </r>
  <r>
    <n v="10753"/>
    <n v="45"/>
    <n v="9.5"/>
    <n v="4"/>
    <n v="0"/>
    <x v="73"/>
    <n v="8"/>
    <s v="Seafood"/>
    <n v="38"/>
    <n v="-0.48442299488866064"/>
    <n v="-1.9212944140363226"/>
    <n v="508"/>
  </r>
  <r>
    <n v="10753"/>
    <n v="74"/>
    <n v="10"/>
    <n v="5"/>
    <n v="0"/>
    <x v="17"/>
    <n v="7"/>
    <s v="Produce"/>
    <n v="50"/>
    <n v="-1.1294865468889941"/>
    <n v="-1.8846083352495739"/>
    <n v="297"/>
  </r>
  <r>
    <n v="10754"/>
    <n v="40"/>
    <n v="18.399999999999999"/>
    <n v="3"/>
    <n v="0"/>
    <x v="37"/>
    <n v="8"/>
    <s v="Seafood"/>
    <n v="55.199999999999996"/>
    <n v="1.3345950782876348"/>
    <n v="-1.8687110344419826"/>
    <n v="1103"/>
  </r>
  <r>
    <n v="10755"/>
    <n v="47"/>
    <n v="9.5"/>
    <n v="30"/>
    <n v="0.25"/>
    <x v="69"/>
    <n v="3"/>
    <s v="Confections"/>
    <n v="213.75"/>
    <n v="-0.55473797922992918"/>
    <n v="-1.383996218472064"/>
    <n v="485"/>
  </r>
  <r>
    <n v="10755"/>
    <n v="56"/>
    <n v="38"/>
    <n v="30"/>
    <n v="0.25"/>
    <x v="33"/>
    <n v="5"/>
    <s v="Grains/Cereals"/>
    <n v="855"/>
    <n v="1.8237427954442857"/>
    <n v="0.57641611669482595"/>
    <n v="1263"/>
  </r>
  <r>
    <n v="10755"/>
    <n v="57"/>
    <n v="19.5"/>
    <n v="14"/>
    <n v="0.25"/>
    <x v="8"/>
    <n v="5"/>
    <s v="Grains/Cereals"/>
    <n v="204.75"/>
    <n v="-0.71065381407361172"/>
    <n v="-1.4115107775621256"/>
    <n v="434"/>
  </r>
  <r>
    <n v="10755"/>
    <n v="69"/>
    <n v="36"/>
    <n v="25"/>
    <n v="0.25"/>
    <x v="60"/>
    <n v="4"/>
    <s v="Dairy Products"/>
    <n v="675"/>
    <n v="0.14535469095052739"/>
    <n v="2.6124934893593729E-2"/>
    <n v="714"/>
  </r>
  <r>
    <n v="10756"/>
    <n v="18"/>
    <n v="62.5"/>
    <n v="21"/>
    <n v="0.20000000298023224"/>
    <x v="59"/>
    <n v="8"/>
    <s v="Seafood"/>
    <n v="1049.9999960884452"/>
    <n v="-0.38965062468955952"/>
    <n v="1.1725648850211936"/>
    <n v="539"/>
  </r>
  <r>
    <n v="10756"/>
    <n v="36"/>
    <n v="19"/>
    <n v="20"/>
    <n v="0.20000000298023224"/>
    <x v="20"/>
    <n v="8"/>
    <s v="Seafood"/>
    <n v="303.99999886751175"/>
    <n v="0.42355745508337261"/>
    <n v="-1.1080863377256034"/>
    <n v="805"/>
  </r>
  <r>
    <n v="10756"/>
    <n v="68"/>
    <n v="12.5"/>
    <n v="6"/>
    <n v="0.20000000298023224"/>
    <x v="56"/>
    <n v="3"/>
    <s v="Confections"/>
    <n v="59.999999776482582"/>
    <n v="0.40521441568999816"/>
    <n v="-1.8540366036106146"/>
    <n v="799"/>
  </r>
  <r>
    <n v="10756"/>
    <n v="69"/>
    <n v="36"/>
    <n v="20"/>
    <n v="0.20000000298023224"/>
    <x v="60"/>
    <n v="4"/>
    <s v="Dairy Products"/>
    <n v="575.99999785423279"/>
    <n v="0.14535469095052739"/>
    <n v="-0.27653522165706612"/>
    <n v="714"/>
  </r>
  <r>
    <n v="10757"/>
    <n v="34"/>
    <n v="14"/>
    <n v="30"/>
    <n v="0"/>
    <x v="53"/>
    <n v="1"/>
    <s v="Beverages"/>
    <n v="420"/>
    <n v="-0.49053734135311877"/>
    <n v="-0.7534542393248187"/>
    <n v="506"/>
  </r>
  <r>
    <n v="10757"/>
    <n v="59"/>
    <n v="55"/>
    <n v="7"/>
    <n v="0"/>
    <x v="21"/>
    <n v="4"/>
    <s v="Dairy Products"/>
    <n v="385"/>
    <n v="2.5360641585536587"/>
    <n v="-0.86045530245283608"/>
    <n v="1496"/>
  </r>
  <r>
    <n v="10757"/>
    <n v="62"/>
    <n v="49.3"/>
    <n v="30"/>
    <n v="0"/>
    <x v="29"/>
    <n v="3"/>
    <s v="Confections"/>
    <n v="1479"/>
    <n v="1.2734516136430536"/>
    <n v="2.4840922136057646"/>
    <n v="1083"/>
  </r>
  <r>
    <n v="10757"/>
    <n v="64"/>
    <n v="33.25"/>
    <n v="24"/>
    <n v="0"/>
    <x v="58"/>
    <n v="5"/>
    <s v="Grains/Cereals"/>
    <n v="798"/>
    <n v="0.22484119498848315"/>
    <n v="0.40215724245776913"/>
    <n v="740"/>
  </r>
  <r>
    <n v="10758"/>
    <n v="26"/>
    <n v="31.23"/>
    <n v="20"/>
    <n v="0"/>
    <x v="68"/>
    <n v="3"/>
    <s v="Confections"/>
    <n v="624.6"/>
    <n v="0.26458444700746103"/>
    <n v="-0.12795659601075124"/>
    <n v="753"/>
  </r>
  <r>
    <n v="10758"/>
    <n v="52"/>
    <n v="7"/>
    <n v="60"/>
    <n v="0"/>
    <x v="65"/>
    <n v="5"/>
    <s v="Grains/Cereals"/>
    <n v="420"/>
    <n v="-0.50888038074649322"/>
    <n v="-0.7534542393248187"/>
    <n v="500"/>
  </r>
  <r>
    <n v="10758"/>
    <n v="70"/>
    <n v="15"/>
    <n v="40"/>
    <n v="0"/>
    <x v="30"/>
    <n v="1"/>
    <s v="Beverages"/>
    <n v="600"/>
    <n v="0.4602435338701214"/>
    <n v="-0.20316305752358638"/>
    <n v="817"/>
  </r>
  <r>
    <n v="10759"/>
    <n v="32"/>
    <n v="32"/>
    <n v="10"/>
    <n v="0"/>
    <x v="26"/>
    <n v="4"/>
    <s v="Dairy Products"/>
    <n v="320"/>
    <n v="-1.1294865468889941"/>
    <n v="-1.0591715625477254"/>
    <n v="297"/>
  </r>
  <r>
    <n v="10760"/>
    <n v="25"/>
    <n v="14"/>
    <n v="12"/>
    <n v="0.25"/>
    <x v="66"/>
    <n v="3"/>
    <s v="Confections"/>
    <n v="126"/>
    <n v="-1.0652859090121836"/>
    <n v="-1.6522631696001646"/>
    <n v="318"/>
  </r>
  <r>
    <n v="10760"/>
    <n v="27"/>
    <n v="43.9"/>
    <n v="40"/>
    <n v="0"/>
    <x v="24"/>
    <n v="3"/>
    <s v="Confections"/>
    <n v="1756"/>
    <n v="-0.92159876709741739"/>
    <n v="3.3309291989332164"/>
    <n v="365"/>
  </r>
  <r>
    <n v="10760"/>
    <n v="43"/>
    <n v="46"/>
    <n v="30"/>
    <n v="0.25"/>
    <x v="40"/>
    <n v="1"/>
    <s v="Beverages"/>
    <n v="1035"/>
    <n v="-0.26430652216816775"/>
    <n v="1.1267072984960582"/>
    <n v="580"/>
  </r>
  <r>
    <n v="10761"/>
    <n v="25"/>
    <n v="14"/>
    <n v="35"/>
    <n v="0.25"/>
    <x v="66"/>
    <n v="3"/>
    <s v="Confections"/>
    <n v="367.5"/>
    <n v="-1.0652859090121836"/>
    <n v="-0.91395583401684477"/>
    <n v="318"/>
  </r>
  <r>
    <n v="10761"/>
    <n v="75"/>
    <n v="7.75"/>
    <n v="18"/>
    <n v="0"/>
    <x v="48"/>
    <n v="1"/>
    <s v="Beverages"/>
    <n v="139.5"/>
    <n v="1.4935680863635465"/>
    <n v="-1.6109913309650723"/>
    <n v="1155"/>
  </r>
  <r>
    <n v="10762"/>
    <n v="39"/>
    <n v="18"/>
    <n v="16"/>
    <n v="0"/>
    <x v="13"/>
    <n v="1"/>
    <s v="Beverages"/>
    <n v="288"/>
    <n v="0.38687137629662377"/>
    <n v="-1.1570011059790557"/>
    <n v="793"/>
  </r>
  <r>
    <n v="10762"/>
    <n v="47"/>
    <n v="9.5"/>
    <n v="30"/>
    <n v="0"/>
    <x v="69"/>
    <n v="3"/>
    <s v="Confections"/>
    <n v="285"/>
    <n v="-0.55473797922992918"/>
    <n v="-1.1661726256757428"/>
    <n v="485"/>
  </r>
  <r>
    <n v="10762"/>
    <n v="51"/>
    <n v="53"/>
    <n v="28"/>
    <n v="0"/>
    <x v="4"/>
    <n v="7"/>
    <s v="Produce"/>
    <n v="1484"/>
    <n v="0.67118848689392707"/>
    <n v="2.4993780797669101"/>
    <n v="886"/>
  </r>
  <r>
    <n v="10762"/>
    <n v="56"/>
    <n v="38"/>
    <n v="60"/>
    <n v="0"/>
    <x v="33"/>
    <n v="5"/>
    <s v="Grains/Cereals"/>
    <n v="2280"/>
    <n v="1.8237427954442857"/>
    <n v="4.9328879726212485"/>
    <n v="1263"/>
  </r>
  <r>
    <n v="10763"/>
    <n v="21"/>
    <n v="10"/>
    <n v="40"/>
    <n v="0"/>
    <x v="27"/>
    <n v="3"/>
    <s v="Confections"/>
    <n v="400"/>
    <n v="1.0686210070837059"/>
    <n v="-0.81459770396940001"/>
    <n v="1016"/>
  </r>
  <r>
    <n v="10763"/>
    <n v="22"/>
    <n v="21"/>
    <n v="6"/>
    <n v="0"/>
    <x v="7"/>
    <n v="5"/>
    <s v="Grains/Cereals"/>
    <n v="126"/>
    <n v="-0.97357071204531154"/>
    <n v="-1.6522631696001646"/>
    <n v="348"/>
  </r>
  <r>
    <n v="10763"/>
    <n v="24"/>
    <n v="4.5"/>
    <n v="20"/>
    <n v="0"/>
    <x v="15"/>
    <n v="1"/>
    <s v="Beverages"/>
    <n v="90"/>
    <n v="1.4018528893966744"/>
    <n v="-1.7623214059604111"/>
    <n v="1125"/>
  </r>
  <r>
    <n v="10764"/>
    <n v="3"/>
    <n v="10"/>
    <n v="20"/>
    <n v="0.10000000149011612"/>
    <x v="57"/>
    <n v="2"/>
    <s v="Condiments"/>
    <n v="179.99999970197678"/>
    <n v="-1.0347141766898929"/>
    <n v="-1.4871758159709036"/>
    <n v="328"/>
  </r>
  <r>
    <n v="10764"/>
    <n v="39"/>
    <n v="18"/>
    <n v="130"/>
    <n v="0.10000000149011612"/>
    <x v="13"/>
    <n v="1"/>
    <s v="Beverages"/>
    <n v="2105.9999965131283"/>
    <n v="0.38687137629662377"/>
    <n v="4.4009398195534191"/>
    <n v="793"/>
  </r>
  <r>
    <n v="10765"/>
    <n v="65"/>
    <n v="21.05"/>
    <n v="80"/>
    <n v="0.10000000149011612"/>
    <x v="6"/>
    <n v="2"/>
    <s v="Condiments"/>
    <n v="1515.5999974906445"/>
    <n v="0.24012706114962851"/>
    <n v="2.5959847462338139"/>
    <n v="745"/>
  </r>
  <r>
    <n v="10766"/>
    <n v="2"/>
    <n v="19"/>
    <n v="40"/>
    <n v="0"/>
    <x v="18"/>
    <n v="1"/>
    <s v="Beverages"/>
    <n v="760"/>
    <n v="1.1939651096050978"/>
    <n v="0.28598465963306452"/>
    <n v="1057"/>
  </r>
  <r>
    <n v="10766"/>
    <n v="7"/>
    <n v="30"/>
    <n v="35"/>
    <n v="0"/>
    <x v="32"/>
    <n v="7"/>
    <s v="Produce"/>
    <n v="1050"/>
    <n v="0.29515617932975174"/>
    <n v="1.1725648969794944"/>
    <n v="763"/>
  </r>
  <r>
    <n v="10766"/>
    <n v="68"/>
    <n v="12.5"/>
    <n v="40"/>
    <n v="0"/>
    <x v="56"/>
    <n v="3"/>
    <s v="Confections"/>
    <n v="500"/>
    <n v="0.40521441568999816"/>
    <n v="-0.50888038074649322"/>
    <n v="799"/>
  </r>
  <r>
    <n v="10767"/>
    <n v="42"/>
    <n v="14"/>
    <n v="2"/>
    <n v="0"/>
    <x v="1"/>
    <n v="5"/>
    <s v="Grains/Cereals"/>
    <n v="28"/>
    <n v="9.338274600263323E-2"/>
    <n v="-1.9518661463586133"/>
    <n v="697"/>
  </r>
  <r>
    <n v="10768"/>
    <n v="22"/>
    <n v="21"/>
    <n v="4"/>
    <n v="0"/>
    <x v="7"/>
    <n v="5"/>
    <s v="Grains/Cereals"/>
    <n v="84"/>
    <n v="-0.97357071204531154"/>
    <n v="-1.7806644453537857"/>
    <n v="348"/>
  </r>
  <r>
    <n v="10768"/>
    <n v="31"/>
    <n v="12.5"/>
    <n v="50"/>
    <n v="0"/>
    <x v="12"/>
    <n v="4"/>
    <s v="Dairy Products"/>
    <n v="625"/>
    <n v="2.2334040085629812"/>
    <n v="-0.12673372671785968"/>
    <n v="1397"/>
  </r>
  <r>
    <n v="10768"/>
    <n v="60"/>
    <n v="34"/>
    <n v="15"/>
    <n v="0"/>
    <x v="11"/>
    <n v="4"/>
    <s v="Dairy Products"/>
    <n v="510"/>
    <n v="2.7836951903642131"/>
    <n v="-0.47830864842420251"/>
    <n v="1577"/>
  </r>
  <r>
    <n v="10768"/>
    <n v="71"/>
    <n v="21.5"/>
    <n v="12"/>
    <n v="0"/>
    <x v="42"/>
    <n v="4"/>
    <s v="Dairy Products"/>
    <n v="258"/>
    <n v="1.1939651096050978"/>
    <n v="-1.2487163029459276"/>
    <n v="1057"/>
  </r>
  <r>
    <n v="10769"/>
    <n v="41"/>
    <n v="9.65"/>
    <n v="30"/>
    <n v="5.000000074505806E-2"/>
    <x v="5"/>
    <n v="8"/>
    <s v="Seafood"/>
    <n v="275.02499978430569"/>
    <n v="0.96161994395568862"/>
    <n v="-1.1966679293266427"/>
    <n v="981"/>
  </r>
  <r>
    <n v="10769"/>
    <n v="52"/>
    <n v="7"/>
    <n v="15"/>
    <n v="5.000000074505806E-2"/>
    <x v="65"/>
    <n v="5"/>
    <s v="Grains/Cereals"/>
    <n v="99.749999921768904"/>
    <n v="-0.50888038074649322"/>
    <n v="-1.7325139671853438"/>
    <n v="500"/>
  </r>
  <r>
    <n v="10769"/>
    <n v="61"/>
    <n v="28.5"/>
    <n v="20"/>
    <n v="0"/>
    <x v="75"/>
    <n v="2"/>
    <s v="Condiments"/>
    <n v="570"/>
    <n v="-0.19399153782689918"/>
    <n v="-0.2948782544904584"/>
    <n v="603"/>
  </r>
  <r>
    <n v="10769"/>
    <n v="62"/>
    <n v="49.3"/>
    <n v="15"/>
    <n v="0"/>
    <x v="29"/>
    <n v="3"/>
    <s v="Confections"/>
    <n v="739.5"/>
    <n v="1.2734516136430536"/>
    <n v="0.22331260837236863"/>
    <n v="1083"/>
  </r>
  <r>
    <n v="10770"/>
    <n v="11"/>
    <n v="21"/>
    <n v="15"/>
    <n v="0.25"/>
    <x v="0"/>
    <n v="4"/>
    <s v="Dairy Products"/>
    <n v="236.25"/>
    <n v="0.12089730509269485"/>
    <n v="-1.3152098207469098"/>
    <n v="706"/>
  </r>
  <r>
    <n v="10771"/>
    <n v="71"/>
    <n v="21.5"/>
    <n v="16"/>
    <n v="0"/>
    <x v="42"/>
    <n v="4"/>
    <s v="Dairy Products"/>
    <n v="344"/>
    <n v="1.1939651096050978"/>
    <n v="-0.9857994049742278"/>
    <n v="1057"/>
  </r>
  <r>
    <n v="10772"/>
    <n v="29"/>
    <n v="123.79"/>
    <n v="18"/>
    <n v="0"/>
    <x v="39"/>
    <n v="6"/>
    <s v="Meat/Poultry"/>
    <n v="2228.2200000000003"/>
    <n v="0.24318423438185757"/>
    <n v="4.7745875426564277"/>
    <n v="746"/>
  </r>
  <r>
    <n v="10772"/>
    <n v="59"/>
    <n v="55"/>
    <n v="25"/>
    <n v="0"/>
    <x v="21"/>
    <n v="4"/>
    <s v="Dairy Products"/>
    <n v="1375"/>
    <n v="2.5360641585536587"/>
    <n v="2.1661461974539415"/>
    <n v="1496"/>
  </r>
  <r>
    <n v="10773"/>
    <n v="17"/>
    <n v="39"/>
    <n v="33"/>
    <n v="0"/>
    <x v="35"/>
    <n v="6"/>
    <s v="Meat/Poultry"/>
    <n v="1287"/>
    <n v="0.95244842425900134"/>
    <n v="1.8971149530177835"/>
    <n v="978"/>
  </r>
  <r>
    <n v="10773"/>
    <n v="31"/>
    <n v="12.5"/>
    <n v="70"/>
    <n v="0.20000000298023224"/>
    <x v="12"/>
    <n v="4"/>
    <s v="Dairy Products"/>
    <n v="699.99999739229679"/>
    <n v="2.2334040085629812"/>
    <n v="0.10255425772711999"/>
    <n v="1397"/>
  </r>
  <r>
    <n v="10773"/>
    <n v="75"/>
    <n v="7.75"/>
    <n v="7"/>
    <n v="0.20000000298023224"/>
    <x v="48"/>
    <n v="1"/>
    <s v="Beverages"/>
    <n v="43.399999838322401"/>
    <n v="1.4935680863635465"/>
    <n v="-1.904785679076562"/>
    <n v="1155"/>
  </r>
  <r>
    <n v="10774"/>
    <n v="31"/>
    <n v="12.5"/>
    <n v="2"/>
    <n v="0.25"/>
    <x v="12"/>
    <n v="4"/>
    <s v="Dairy Products"/>
    <n v="18.75"/>
    <n v="2.2334040085629812"/>
    <n v="-1.9801449987567323"/>
    <n v="1397"/>
  </r>
  <r>
    <n v="10774"/>
    <n v="66"/>
    <n v="17"/>
    <n v="50"/>
    <n v="0"/>
    <x v="61"/>
    <n v="2"/>
    <s v="Condiments"/>
    <n v="850"/>
    <n v="-1.3068025943582799"/>
    <n v="0.56113025053368071"/>
    <n v="239"/>
  </r>
  <r>
    <n v="10775"/>
    <n v="10"/>
    <n v="31"/>
    <n v="6"/>
    <n v="0"/>
    <x v="41"/>
    <n v="8"/>
    <s v="Seafood"/>
    <n v="186"/>
    <n v="0.23095554145294128"/>
    <n v="-1.4688327756664206"/>
    <n v="742"/>
  </r>
  <r>
    <n v="10775"/>
    <n v="67"/>
    <n v="14"/>
    <n v="3"/>
    <n v="0"/>
    <x v="51"/>
    <n v="1"/>
    <s v="Beverages"/>
    <n v="42"/>
    <n v="-1.4749471221308788"/>
    <n v="-1.9090657211074065"/>
    <n v="184"/>
  </r>
  <r>
    <n v="10776"/>
    <n v="31"/>
    <n v="12.5"/>
    <n v="16"/>
    <n v="5.000000074505806E-2"/>
    <x v="12"/>
    <n v="4"/>
    <s v="Dairy Products"/>
    <n v="189.99999985098839"/>
    <n v="2.2334040085629812"/>
    <n v="-1.4566040831930587"/>
    <n v="1397"/>
  </r>
  <r>
    <n v="10776"/>
    <n v="42"/>
    <n v="14"/>
    <n v="12"/>
    <n v="5.000000074505806E-2"/>
    <x v="1"/>
    <n v="5"/>
    <s v="Grains/Cereals"/>
    <n v="159.59999987483025"/>
    <n v="9.338274600263323E-2"/>
    <n v="-1.5495421493799337"/>
    <n v="697"/>
  </r>
  <r>
    <n v="10776"/>
    <n v="45"/>
    <n v="9.5"/>
    <n v="27"/>
    <n v="5.000000074505806E-2"/>
    <x v="73"/>
    <n v="8"/>
    <s v="Seafood"/>
    <n v="243.67499980889261"/>
    <n v="-0.48442299488866064"/>
    <n v="-1.2925103100818576"/>
    <n v="508"/>
  </r>
  <r>
    <n v="10776"/>
    <n v="51"/>
    <n v="53"/>
    <n v="120"/>
    <n v="5.000000074505806E-2"/>
    <x v="4"/>
    <n v="7"/>
    <s v="Produce"/>
    <n v="6041.9999952614307"/>
    <n v="0.67118848689392707"/>
    <n v="16.433973657780374"/>
    <n v="886"/>
  </r>
  <r>
    <n v="10777"/>
    <n v="42"/>
    <n v="14"/>
    <n v="20"/>
    <n v="0.20000000298023224"/>
    <x v="1"/>
    <n v="5"/>
    <s v="Grains/Cereals"/>
    <n v="223.99999916553497"/>
    <n v="9.338274600263323E-2"/>
    <n v="-1.3526601953928201"/>
    <n v="697"/>
  </r>
  <r>
    <n v="10778"/>
    <n v="41"/>
    <n v="9.65"/>
    <n v="10"/>
    <n v="0"/>
    <x v="5"/>
    <n v="8"/>
    <s v="Seafood"/>
    <n v="96.5"/>
    <n v="0.96161994395568862"/>
    <n v="-1.7424497799509222"/>
    <n v="981"/>
  </r>
  <r>
    <n v="10779"/>
    <n v="16"/>
    <n v="17.45"/>
    <n v="20"/>
    <n v="0"/>
    <x v="19"/>
    <n v="3"/>
    <s v="Confections"/>
    <n v="349"/>
    <n v="1.5027396060602336"/>
    <n v="-0.97051353881308244"/>
    <n v="1158"/>
  </r>
  <r>
    <n v="10779"/>
    <n v="62"/>
    <n v="49.3"/>
    <n v="20"/>
    <n v="0"/>
    <x v="29"/>
    <n v="3"/>
    <s v="Confections"/>
    <n v="986"/>
    <n v="1.2734516136430536"/>
    <n v="0.97690581011683397"/>
    <n v="1083"/>
  </r>
  <r>
    <n v="10780"/>
    <n v="70"/>
    <n v="15"/>
    <n v="35"/>
    <n v="0"/>
    <x v="30"/>
    <n v="1"/>
    <s v="Beverages"/>
    <n v="525"/>
    <n v="0.4602435338701214"/>
    <n v="-0.4324510499407665"/>
    <n v="817"/>
  </r>
  <r>
    <n v="10780"/>
    <n v="77"/>
    <n v="13"/>
    <n v="15"/>
    <n v="0"/>
    <x v="23"/>
    <n v="2"/>
    <s v="Condiments"/>
    <n v="195"/>
    <n v="0.38075702983216564"/>
    <n v="-1.4413182165763589"/>
    <n v="791"/>
  </r>
  <r>
    <n v="10781"/>
    <n v="54"/>
    <n v="7.45"/>
    <n v="3"/>
    <n v="0.20000000298023224"/>
    <x v="55"/>
    <n v="6"/>
    <s v="Meat/Poultry"/>
    <n v="17.879999933391812"/>
    <n v="0.27069879347191916"/>
    <n v="-1.9828047396724044"/>
    <n v="755"/>
  </r>
  <r>
    <n v="10781"/>
    <n v="56"/>
    <n v="38"/>
    <n v="20"/>
    <n v="0.20000000298023224"/>
    <x v="33"/>
    <n v="5"/>
    <s v="Grains/Cereals"/>
    <n v="607.9999977350235"/>
    <n v="1.8237427954442857"/>
    <n v="-0.17870567859017936"/>
    <n v="1263"/>
  </r>
  <r>
    <n v="10781"/>
    <n v="74"/>
    <n v="10"/>
    <n v="35"/>
    <n v="0"/>
    <x v="17"/>
    <n v="7"/>
    <s v="Produce"/>
    <n v="350"/>
    <n v="-1.1294865468889941"/>
    <n v="-0.96745636558085346"/>
    <n v="297"/>
  </r>
  <r>
    <n v="10782"/>
    <n v="31"/>
    <n v="12.5"/>
    <n v="1"/>
    <n v="0"/>
    <x v="12"/>
    <n v="4"/>
    <s v="Dairy Products"/>
    <n v="12.5"/>
    <n v="2.2334040085629812"/>
    <n v="-1.9992523314581638"/>
    <n v="1397"/>
  </r>
  <r>
    <n v="10783"/>
    <n v="31"/>
    <n v="12.5"/>
    <n v="10"/>
    <n v="0"/>
    <x v="12"/>
    <n v="4"/>
    <s v="Dairy Products"/>
    <n v="125"/>
    <n v="2.2334040085629812"/>
    <n v="-1.6553203428323937"/>
    <n v="1397"/>
  </r>
  <r>
    <n v="10783"/>
    <n v="38"/>
    <n v="263.5"/>
    <n v="5"/>
    <n v="0"/>
    <x v="67"/>
    <n v="1"/>
    <s v="Beverages"/>
    <n v="1317.5"/>
    <n v="-0.13284807318231781"/>
    <n v="1.99035873660077"/>
    <n v="623"/>
  </r>
  <r>
    <n v="10784"/>
    <n v="36"/>
    <n v="19"/>
    <n v="30"/>
    <n v="0"/>
    <x v="20"/>
    <n v="8"/>
    <s v="Seafood"/>
    <n v="570"/>
    <n v="0.42355745508337261"/>
    <n v="-0.2948782544904584"/>
    <n v="805"/>
  </r>
  <r>
    <n v="10784"/>
    <n v="39"/>
    <n v="18"/>
    <n v="2"/>
    <n v="0.15000000596046448"/>
    <x v="13"/>
    <n v="1"/>
    <s v="Beverages"/>
    <n v="30.599999785423279"/>
    <n v="0.38687137629662377"/>
    <n v="-1.9439174966108159"/>
    <n v="793"/>
  </r>
  <r>
    <n v="10784"/>
    <n v="72"/>
    <n v="34.799999999999997"/>
    <n v="30"/>
    <n v="0.15000000596046448"/>
    <x v="2"/>
    <n v="4"/>
    <s v="Dairy Products"/>
    <n v="887.39999377727509"/>
    <n v="0.42661462831560165"/>
    <n v="0.67546851039509981"/>
    <n v="806"/>
  </r>
  <r>
    <n v="10785"/>
    <n v="10"/>
    <n v="31"/>
    <n v="10"/>
    <n v="0"/>
    <x v="41"/>
    <n v="8"/>
    <s v="Seafood"/>
    <n v="310"/>
    <n v="0.23095554145294128"/>
    <n v="-1.0897432948700161"/>
    <n v="742"/>
  </r>
  <r>
    <n v="10785"/>
    <n v="75"/>
    <n v="7.75"/>
    <n v="10"/>
    <n v="0"/>
    <x v="48"/>
    <n v="1"/>
    <s v="Beverages"/>
    <n v="77.5"/>
    <n v="1.4935680863635465"/>
    <n v="-1.8005360713632745"/>
    <n v="1155"/>
  </r>
  <r>
    <n v="10786"/>
    <n v="8"/>
    <n v="40"/>
    <n v="30"/>
    <n v="0.20000000298023224"/>
    <x v="71"/>
    <n v="2"/>
    <s v="Condiments"/>
    <n v="959.99999642372131"/>
    <n v="-0.90019855447181396"/>
    <n v="0.89741929514557472"/>
    <n v="372"/>
  </r>
  <r>
    <n v="10786"/>
    <n v="30"/>
    <n v="25.89"/>
    <n v="15"/>
    <n v="0.20000000298023224"/>
    <x v="34"/>
    <n v="8"/>
    <s v="Seafood"/>
    <n v="310.67999884262684"/>
    <n v="-0.16647697873683756"/>
    <n v="-1.0876644206103907"/>
    <n v="612"/>
  </r>
  <r>
    <n v="10786"/>
    <n v="75"/>
    <n v="7.75"/>
    <n v="42"/>
    <n v="0.20000000298023224"/>
    <x v="48"/>
    <n v="1"/>
    <s v="Beverages"/>
    <n v="260.39999902993441"/>
    <n v="1.4935680863635465"/>
    <n v="-1.2413790901542365"/>
    <n v="1155"/>
  </r>
  <r>
    <n v="10787"/>
    <n v="2"/>
    <n v="19"/>
    <n v="15"/>
    <n v="5.000000074505806E-2"/>
    <x v="18"/>
    <n v="1"/>
    <s v="Beverages"/>
    <n v="270.74999978765845"/>
    <n v="1.1939651096050978"/>
    <n v="-1.209737344884172"/>
    <n v="1057"/>
  </r>
  <r>
    <n v="10787"/>
    <n v="29"/>
    <n v="123.79"/>
    <n v="20"/>
    <n v="5.000000074505806E-2"/>
    <x v="39"/>
    <n v="6"/>
    <s v="Meat/Poultry"/>
    <n v="2352.0099981553853"/>
    <n v="0.24318423438185757"/>
    <n v="5.1530350114347572"/>
    <n v="746"/>
  </r>
  <r>
    <n v="10788"/>
    <n v="19"/>
    <n v="9.1999999999999993"/>
    <n v="50"/>
    <n v="5.000000074505806E-2"/>
    <x v="49"/>
    <n v="3"/>
    <s v="Confections"/>
    <n v="436.99999965727324"/>
    <n v="0.17286925004058901"/>
    <n v="-0.70148229542469953"/>
    <n v="723"/>
  </r>
  <r>
    <n v="10788"/>
    <n v="75"/>
    <n v="7.75"/>
    <n v="40"/>
    <n v="5.000000074505806E-2"/>
    <x v="48"/>
    <n v="1"/>
    <s v="Beverages"/>
    <n v="294.499999769032"/>
    <n v="1.4935680863635465"/>
    <n v="-1.137129480675676"/>
    <n v="1155"/>
  </r>
  <r>
    <n v="10789"/>
    <n v="18"/>
    <n v="62.5"/>
    <n v="30"/>
    <n v="0"/>
    <x v="59"/>
    <n v="8"/>
    <s v="Seafood"/>
    <n v="1875"/>
    <n v="-0.38965062468955952"/>
    <n v="3.6947328135684754"/>
    <n v="539"/>
  </r>
  <r>
    <n v="10789"/>
    <n v="35"/>
    <n v="18"/>
    <n v="15"/>
    <n v="0"/>
    <x v="31"/>
    <n v="1"/>
    <s v="Beverages"/>
    <n v="270"/>
    <n v="0.6620169671972399"/>
    <n v="-1.2120302241591789"/>
    <n v="883"/>
  </r>
  <r>
    <n v="10789"/>
    <n v="63"/>
    <n v="43.9"/>
    <n v="30"/>
    <n v="0"/>
    <x v="46"/>
    <n v="2"/>
    <s v="Condiments"/>
    <n v="1317"/>
    <n v="-0.67702490851909192"/>
    <n v="1.9888301499846555"/>
    <n v="445"/>
  </r>
  <r>
    <n v="10789"/>
    <n v="68"/>
    <n v="12.5"/>
    <n v="18"/>
    <n v="0"/>
    <x v="56"/>
    <n v="3"/>
    <s v="Confections"/>
    <n v="225"/>
    <n v="0.40521441568999816"/>
    <n v="-1.349603019609487"/>
    <n v="799"/>
  </r>
  <r>
    <n v="10790"/>
    <n v="7"/>
    <n v="30"/>
    <n v="3"/>
    <n v="0.15000000596046448"/>
    <x v="32"/>
    <n v="7"/>
    <s v="Produce"/>
    <n v="76.499999463558197"/>
    <n v="0.29515617932975174"/>
    <n v="-1.8035932462354991"/>
    <n v="763"/>
  </r>
  <r>
    <n v="10790"/>
    <n v="56"/>
    <n v="38"/>
    <n v="20"/>
    <n v="0.15000000596046448"/>
    <x v="33"/>
    <n v="5"/>
    <s v="Grains/Cereals"/>
    <n v="645.999995470047"/>
    <n v="1.8237427954442857"/>
    <n v="-6.2533102689900311E-2"/>
    <n v="1263"/>
  </r>
  <r>
    <n v="10791"/>
    <n v="29"/>
    <n v="123.79"/>
    <n v="14"/>
    <n v="5.000000074505806E-2"/>
    <x v="39"/>
    <n v="6"/>
    <s v="Meat/Poultry"/>
    <n v="1646.4069987087698"/>
    <n v="0.24318423438185757"/>
    <n v="2.9958844089460217"/>
    <n v="746"/>
  </r>
  <r>
    <n v="10791"/>
    <n v="41"/>
    <n v="9.65"/>
    <n v="20"/>
    <n v="5.000000074505806E-2"/>
    <x v="5"/>
    <n v="8"/>
    <s v="Seafood"/>
    <n v="183.34999985620379"/>
    <n v="0.96161994395568862"/>
    <n v="-1.4769342851714375"/>
    <n v="981"/>
  </r>
  <r>
    <n v="10792"/>
    <n v="2"/>
    <n v="19"/>
    <n v="10"/>
    <n v="0"/>
    <x v="18"/>
    <n v="1"/>
    <s v="Beverages"/>
    <n v="190"/>
    <n v="1.1939651096050978"/>
    <n v="-1.4566040827375044"/>
    <n v="1057"/>
  </r>
  <r>
    <n v="10792"/>
    <n v="54"/>
    <n v="7.45"/>
    <n v="3"/>
    <n v="0"/>
    <x v="55"/>
    <n v="6"/>
    <s v="Meat/Poultry"/>
    <n v="22.35"/>
    <n v="0.27069879347191916"/>
    <n v="-1.9691391751207075"/>
    <n v="755"/>
  </r>
  <r>
    <n v="10792"/>
    <n v="68"/>
    <n v="12.5"/>
    <n v="15"/>
    <n v="0"/>
    <x v="56"/>
    <n v="3"/>
    <s v="Confections"/>
    <n v="187.5"/>
    <n v="0.40521441568999816"/>
    <n v="-1.4642470158180769"/>
    <n v="799"/>
  </r>
  <r>
    <n v="10793"/>
    <n v="41"/>
    <n v="9.65"/>
    <n v="14"/>
    <n v="0"/>
    <x v="5"/>
    <n v="8"/>
    <s v="Seafood"/>
    <n v="135.1"/>
    <n v="0.96161994395568862"/>
    <n v="-1.6244428931868802"/>
    <n v="981"/>
  </r>
  <r>
    <n v="10793"/>
    <n v="52"/>
    <n v="7"/>
    <n v="8"/>
    <n v="0"/>
    <x v="65"/>
    <n v="5"/>
    <s v="Grains/Cereals"/>
    <n v="56"/>
    <n v="-0.50888038074649322"/>
    <n v="-1.8662652958561994"/>
    <n v="500"/>
  </r>
  <r>
    <n v="10794"/>
    <n v="14"/>
    <n v="23.25"/>
    <n v="15"/>
    <n v="0.20000000298023224"/>
    <x v="3"/>
    <n v="7"/>
    <s v="Produce"/>
    <n v="278.99999896064401"/>
    <n v="-0.80236901104048375"/>
    <n v="-1.1845156682466085"/>
    <n v="404"/>
  </r>
  <r>
    <n v="10794"/>
    <n v="54"/>
    <n v="7.45"/>
    <n v="6"/>
    <n v="0.20000000298023224"/>
    <x v="55"/>
    <n v="6"/>
    <s v="Meat/Poultry"/>
    <n v="35.759999866783623"/>
    <n v="0.27069879347191916"/>
    <n v="-1.9281424824837814"/>
    <n v="755"/>
  </r>
  <r>
    <n v="10795"/>
    <n v="16"/>
    <n v="17.45"/>
    <n v="65"/>
    <n v="0"/>
    <x v="19"/>
    <n v="3"/>
    <s v="Confections"/>
    <n v="1134.25"/>
    <n v="1.5027396060602336"/>
    <n v="1.4301317417947932"/>
    <n v="1158"/>
  </r>
  <r>
    <n v="10795"/>
    <n v="17"/>
    <n v="39"/>
    <n v="35"/>
    <n v="0.25"/>
    <x v="35"/>
    <n v="6"/>
    <s v="Meat/Poultry"/>
    <n v="1023.75"/>
    <n v="0.95244842425900134"/>
    <n v="1.0923140996334813"/>
    <n v="978"/>
  </r>
  <r>
    <n v="10796"/>
    <n v="26"/>
    <n v="31.23"/>
    <n v="21"/>
    <n v="0.20000000298023224"/>
    <x v="68"/>
    <n v="3"/>
    <s v="Confections"/>
    <n v="524.66399804547427"/>
    <n v="0.26458444700746103"/>
    <n v="-0.4334782661221192"/>
    <n v="753"/>
  </r>
  <r>
    <n v="10796"/>
    <n v="44"/>
    <n v="19.45"/>
    <n v="10"/>
    <n v="0"/>
    <x v="45"/>
    <n v="2"/>
    <s v="Condiments"/>
    <n v="194.5"/>
    <n v="-0.20010588429135731"/>
    <n v="-1.4428468031924735"/>
    <n v="601"/>
  </r>
  <r>
    <n v="10796"/>
    <n v="64"/>
    <n v="33.25"/>
    <n v="35"/>
    <n v="0.20000000298023224"/>
    <x v="58"/>
    <n v="5"/>
    <s v="Grains/Cereals"/>
    <n v="930.99999653175473"/>
    <n v="0.22484119498848315"/>
    <n v="0.8087612717412086"/>
    <n v="740"/>
  </r>
  <r>
    <n v="10796"/>
    <n v="69"/>
    <n v="36"/>
    <n v="24"/>
    <n v="0.20000000298023224"/>
    <x v="60"/>
    <n v="4"/>
    <s v="Dairy Products"/>
    <n v="691.19999742507935"/>
    <n v="0.14535469095052739"/>
    <n v="7.565113338372613E-2"/>
    <n v="714"/>
  </r>
  <r>
    <n v="10797"/>
    <n v="11"/>
    <n v="21"/>
    <n v="20"/>
    <n v="0"/>
    <x v="0"/>
    <n v="4"/>
    <s v="Dairy Products"/>
    <n v="420"/>
    <n v="0.12089730509269485"/>
    <n v="-0.7534542393248187"/>
    <n v="706"/>
  </r>
  <r>
    <n v="10798"/>
    <n v="62"/>
    <n v="49.3"/>
    <n v="2"/>
    <n v="0"/>
    <x v="29"/>
    <n v="3"/>
    <s v="Confections"/>
    <n v="98.6"/>
    <n v="1.2734516136430536"/>
    <n v="-1.7360297161632412"/>
    <n v="1083"/>
  </r>
  <r>
    <n v="10798"/>
    <n v="72"/>
    <n v="34.799999999999997"/>
    <n v="10"/>
    <n v="0"/>
    <x v="2"/>
    <n v="4"/>
    <s v="Dairy Products"/>
    <n v="348"/>
    <n v="0.42661462831560165"/>
    <n v="-0.97357071204531154"/>
    <n v="806"/>
  </r>
  <r>
    <n v="10799"/>
    <n v="13"/>
    <n v="6"/>
    <n v="20"/>
    <n v="0.15000000596046448"/>
    <x v="43"/>
    <n v="8"/>
    <s v="Seafood"/>
    <n v="101.99999928474426"/>
    <n v="0.68647435305507243"/>
    <n v="-1.725635329360323"/>
    <n v="891"/>
  </r>
  <r>
    <n v="10799"/>
    <n v="24"/>
    <n v="4.5"/>
    <n v="20"/>
    <n v="0.15000000596046448"/>
    <x v="15"/>
    <n v="1"/>
    <s v="Beverages"/>
    <n v="76.499999463558197"/>
    <n v="1.4018528893966744"/>
    <n v="-1.8035932462354991"/>
    <n v="1125"/>
  </r>
  <r>
    <n v="10799"/>
    <n v="59"/>
    <n v="55"/>
    <n v="25"/>
    <n v="0"/>
    <x v="21"/>
    <n v="4"/>
    <s v="Dairy Products"/>
    <n v="1375"/>
    <n v="2.5360641585536587"/>
    <n v="2.1661461974539415"/>
    <n v="1496"/>
  </r>
  <r>
    <n v="10800"/>
    <n v="11"/>
    <n v="21"/>
    <n v="50"/>
    <n v="0.10000000149011612"/>
    <x v="0"/>
    <n v="4"/>
    <s v="Dairy Products"/>
    <n v="944.99999843537807"/>
    <n v="0.12089730509269485"/>
    <n v="0.85156170281212185"/>
    <n v="706"/>
  </r>
  <r>
    <n v="10800"/>
    <n v="51"/>
    <n v="53"/>
    <n v="10"/>
    <n v="0.10000000149011612"/>
    <x v="4"/>
    <n v="7"/>
    <s v="Produce"/>
    <n v="476.99999921023846"/>
    <n v="0.67118848689392707"/>
    <n v="-0.57919536750219958"/>
    <n v="886"/>
  </r>
  <r>
    <n v="10800"/>
    <n v="54"/>
    <n v="7.45"/>
    <n v="7"/>
    <n v="0.10000000149011612"/>
    <x v="55"/>
    <n v="6"/>
    <s v="Meat/Poultry"/>
    <n v="46.934999922290444"/>
    <n v="0.27069879347191916"/>
    <n v="-1.8939785714439274"/>
    <n v="755"/>
  </r>
  <r>
    <n v="10801"/>
    <n v="17"/>
    <n v="39"/>
    <n v="40"/>
    <n v="0.25"/>
    <x v="35"/>
    <n v="6"/>
    <s v="Meat/Poultry"/>
    <n v="1170"/>
    <n v="0.95244842425900134"/>
    <n v="1.5394256848469825"/>
    <n v="978"/>
  </r>
  <r>
    <n v="10801"/>
    <n v="29"/>
    <n v="123.79"/>
    <n v="20"/>
    <n v="0.25"/>
    <x v="39"/>
    <n v="6"/>
    <s v="Meat/Poultry"/>
    <n v="1856.8500000000001"/>
    <n v="0.24318423438185757"/>
    <n v="3.6392451194035185"/>
    <n v="746"/>
  </r>
  <r>
    <n v="10802"/>
    <n v="30"/>
    <n v="25.89"/>
    <n v="25"/>
    <n v="0.25"/>
    <x v="34"/>
    <n v="8"/>
    <s v="Seafood"/>
    <n v="485.4375"/>
    <n v="-0.16647697873683756"/>
    <n v="-0.55340046594082903"/>
    <n v="612"/>
  </r>
  <r>
    <n v="10802"/>
    <n v="51"/>
    <n v="53"/>
    <n v="30"/>
    <n v="0.25"/>
    <x v="4"/>
    <n v="7"/>
    <s v="Produce"/>
    <n v="1192.5"/>
    <n v="0.67118848689392707"/>
    <n v="1.6082120825721364"/>
    <n v="886"/>
  </r>
  <r>
    <n v="10802"/>
    <n v="55"/>
    <n v="24"/>
    <n v="60"/>
    <n v="0.25"/>
    <x v="16"/>
    <n v="6"/>
    <s v="Meat/Poultry"/>
    <n v="1080"/>
    <n v="0.72316043184182122"/>
    <n v="1.2642800939463663"/>
    <n v="903"/>
  </r>
  <r>
    <n v="10802"/>
    <n v="62"/>
    <n v="49.3"/>
    <n v="5"/>
    <n v="0.25"/>
    <x v="29"/>
    <n v="3"/>
    <s v="Confections"/>
    <n v="184.875"/>
    <n v="1.2734516136430536"/>
    <n v="-1.4722720955526782"/>
    <n v="1083"/>
  </r>
  <r>
    <n v="10803"/>
    <n v="19"/>
    <n v="9.1999999999999993"/>
    <n v="24"/>
    <n v="5.000000074505806E-2"/>
    <x v="49"/>
    <n v="3"/>
    <s v="Confections"/>
    <n v="209.75999983549116"/>
    <n v="0.17286925004058901"/>
    <n v="-1.3961943401715899"/>
    <n v="723"/>
  </r>
  <r>
    <n v="10803"/>
    <n v="25"/>
    <n v="14"/>
    <n v="15"/>
    <n v="5.000000074505806E-2"/>
    <x v="66"/>
    <n v="3"/>
    <s v="Confections"/>
    <n v="199.49999984353781"/>
    <n v="-1.0652859090121836"/>
    <n v="-1.4275609375096603"/>
    <n v="318"/>
  </r>
  <r>
    <n v="10803"/>
    <n v="59"/>
    <n v="55"/>
    <n v="15"/>
    <n v="5.000000074505806E-2"/>
    <x v="21"/>
    <n v="4"/>
    <s v="Dairy Products"/>
    <n v="783.7499993853271"/>
    <n v="2.5360641585536587"/>
    <n v="0.35859252201934338"/>
    <n v="1496"/>
  </r>
  <r>
    <n v="10804"/>
    <n v="10"/>
    <n v="31"/>
    <n v="36"/>
    <n v="0"/>
    <x v="41"/>
    <n v="8"/>
    <s v="Seafood"/>
    <n v="1116"/>
    <n v="0.23095554145294128"/>
    <n v="1.3743383303066128"/>
    <n v="742"/>
  </r>
  <r>
    <n v="10804"/>
    <n v="28"/>
    <n v="45.6"/>
    <n v="24"/>
    <n v="0"/>
    <x v="44"/>
    <n v="7"/>
    <s v="Produce"/>
    <n v="1094.4000000000001"/>
    <n v="-8.0876128234423653E-2"/>
    <n v="1.3083033884904651"/>
    <n v="640"/>
  </r>
  <r>
    <n v="10804"/>
    <n v="49"/>
    <n v="20"/>
    <n v="4"/>
    <n v="0.15000000596046448"/>
    <x v="14"/>
    <n v="3"/>
    <s v="Confections"/>
    <n v="67.999999523162842"/>
    <n v="-0.44773691610191185"/>
    <n v="-1.8295792185272244"/>
    <n v="520"/>
  </r>
  <r>
    <n v="10805"/>
    <n v="34"/>
    <n v="14"/>
    <n v="10"/>
    <n v="0"/>
    <x v="53"/>
    <n v="1"/>
    <s v="Beverages"/>
    <n v="140"/>
    <n v="-0.49053734135311877"/>
    <n v="-1.6094627443489578"/>
    <n v="506"/>
  </r>
  <r>
    <n v="10805"/>
    <n v="38"/>
    <n v="263.5"/>
    <n v="10"/>
    <n v="0"/>
    <x v="67"/>
    <n v="1"/>
    <s v="Beverages"/>
    <n v="2635"/>
    <n v="-0.13284807318231781"/>
    <n v="6.0181844700625673"/>
    <n v="623"/>
  </r>
  <r>
    <n v="10806"/>
    <n v="2"/>
    <n v="19"/>
    <n v="20"/>
    <n v="0.25"/>
    <x v="18"/>
    <n v="1"/>
    <s v="Beverages"/>
    <n v="285"/>
    <n v="1.1939651096050978"/>
    <n v="-1.1661726256757428"/>
    <n v="1057"/>
  </r>
  <r>
    <n v="10806"/>
    <n v="65"/>
    <n v="21.05"/>
    <n v="2"/>
    <n v="0"/>
    <x v="6"/>
    <n v="2"/>
    <s v="Condiments"/>
    <n v="42.1"/>
    <n v="0.24012706114962851"/>
    <n v="-1.9087600037841834"/>
    <n v="745"/>
  </r>
  <r>
    <n v="10806"/>
    <n v="74"/>
    <n v="10"/>
    <n v="15"/>
    <n v="0.25"/>
    <x v="17"/>
    <n v="7"/>
    <s v="Produce"/>
    <n v="112.5"/>
    <n v="-1.1294865468889941"/>
    <n v="-1.6935350082352572"/>
    <n v="297"/>
  </r>
  <r>
    <n v="10807"/>
    <n v="40"/>
    <n v="18.399999999999999"/>
    <n v="1"/>
    <n v="0"/>
    <x v="37"/>
    <n v="8"/>
    <s v="Seafood"/>
    <n v="18.399999999999999"/>
    <n v="1.3345950782876348"/>
    <n v="-1.9812150093880125"/>
    <n v="1103"/>
  </r>
  <r>
    <n v="10808"/>
    <n v="56"/>
    <n v="38"/>
    <n v="20"/>
    <n v="0.15000000596046448"/>
    <x v="33"/>
    <n v="5"/>
    <s v="Grains/Cereals"/>
    <n v="645.999995470047"/>
    <n v="1.8237427954442857"/>
    <n v="-6.2533102689900311E-2"/>
    <n v="1263"/>
  </r>
  <r>
    <n v="10808"/>
    <n v="76"/>
    <n v="18"/>
    <n v="50"/>
    <n v="0.15000000596046448"/>
    <x v="38"/>
    <n v="1"/>
    <s v="Beverages"/>
    <n v="764.99999463558197"/>
    <n v="0.96161994395568862"/>
    <n v="0.30127050939425465"/>
    <n v="981"/>
  </r>
  <r>
    <n v="10809"/>
    <n v="52"/>
    <n v="7"/>
    <n v="20"/>
    <n v="0"/>
    <x v="65"/>
    <n v="5"/>
    <s v="Grains/Cereals"/>
    <n v="140"/>
    <n v="-0.50888038074649322"/>
    <n v="-1.6094627443489578"/>
    <n v="500"/>
  </r>
  <r>
    <n v="10810"/>
    <n v="13"/>
    <n v="6"/>
    <n v="7"/>
    <n v="0"/>
    <x v="43"/>
    <n v="8"/>
    <s v="Seafood"/>
    <n v="42"/>
    <n v="0.68647435305507243"/>
    <n v="-1.9090657211074065"/>
    <n v="891"/>
  </r>
  <r>
    <n v="10810"/>
    <n v="25"/>
    <n v="14"/>
    <n v="5"/>
    <n v="0"/>
    <x v="66"/>
    <n v="3"/>
    <s v="Confections"/>
    <n v="70"/>
    <n v="-1.0652859090121836"/>
    <n v="-1.8234648706049925"/>
    <n v="318"/>
  </r>
  <r>
    <n v="10810"/>
    <n v="70"/>
    <n v="15"/>
    <n v="5"/>
    <n v="0"/>
    <x v="30"/>
    <n v="1"/>
    <s v="Beverages"/>
    <n v="75"/>
    <n v="0.4602435338701214"/>
    <n v="-1.8081790044438473"/>
    <n v="817"/>
  </r>
  <r>
    <n v="10811"/>
    <n v="19"/>
    <n v="9.1999999999999993"/>
    <n v="15"/>
    <n v="0"/>
    <x v="49"/>
    <n v="3"/>
    <s v="Confections"/>
    <n v="138"/>
    <n v="0.17286925004058901"/>
    <n v="-1.6155770908134159"/>
    <n v="723"/>
  </r>
  <r>
    <n v="10811"/>
    <n v="23"/>
    <n v="9"/>
    <n v="18"/>
    <n v="0"/>
    <x v="70"/>
    <n v="5"/>
    <s v="Grains/Cereals"/>
    <n v="162"/>
    <n v="-0.26430652216816775"/>
    <n v="-1.5422049332399181"/>
    <n v="580"/>
  </r>
  <r>
    <n v="10811"/>
    <n v="40"/>
    <n v="18.399999999999999"/>
    <n v="30"/>
    <n v="0"/>
    <x v="37"/>
    <n v="8"/>
    <s v="Seafood"/>
    <n v="552"/>
    <n v="1.3345950782876348"/>
    <n v="-0.34990737267058164"/>
    <n v="1103"/>
  </r>
  <r>
    <n v="10812"/>
    <n v="31"/>
    <n v="12.5"/>
    <n v="16"/>
    <n v="0.10000000149011612"/>
    <x v="12"/>
    <n v="4"/>
    <s v="Dairy Products"/>
    <n v="179.99999970197678"/>
    <n v="2.2334040085629812"/>
    <n v="-1.4871758159709036"/>
    <n v="1397"/>
  </r>
  <r>
    <n v="10812"/>
    <n v="72"/>
    <n v="34.799999999999997"/>
    <n v="40"/>
    <n v="0.10000000149011612"/>
    <x v="2"/>
    <n v="4"/>
    <s v="Dairy Products"/>
    <n v="1252.7999979257584"/>
    <n v="0.42661462831560165"/>
    <n v="1.7925596221342333"/>
    <n v="806"/>
  </r>
  <r>
    <n v="10812"/>
    <n v="77"/>
    <n v="13"/>
    <n v="20"/>
    <n v="0"/>
    <x v="23"/>
    <n v="2"/>
    <s v="Condiments"/>
    <n v="260"/>
    <n v="0.38075702983216564"/>
    <n v="-1.2426019564814696"/>
    <n v="791"/>
  </r>
  <r>
    <n v="10813"/>
    <n v="2"/>
    <n v="19"/>
    <n v="12"/>
    <n v="0.20000000298023224"/>
    <x v="18"/>
    <n v="1"/>
    <s v="Beverages"/>
    <n v="182.39999932050705"/>
    <n v="1.1939651096050978"/>
    <n v="-1.4798386013797729"/>
    <n v="1057"/>
  </r>
  <r>
    <n v="10813"/>
    <n v="46"/>
    <n v="12"/>
    <n v="35"/>
    <n v="0"/>
    <x v="54"/>
    <n v="8"/>
    <s v="Seafood"/>
    <n v="420"/>
    <n v="-0.3621360655994979"/>
    <n v="-0.7534542393248187"/>
    <n v="548"/>
  </r>
  <r>
    <n v="10814"/>
    <n v="41"/>
    <n v="9.65"/>
    <n v="20"/>
    <n v="0"/>
    <x v="5"/>
    <n v="8"/>
    <s v="Seafood"/>
    <n v="193"/>
    <n v="0.96161994395568862"/>
    <n v="-1.4474325630408171"/>
    <n v="981"/>
  </r>
  <r>
    <n v="10814"/>
    <n v="43"/>
    <n v="46"/>
    <n v="20"/>
    <n v="0.15000000596046448"/>
    <x v="40"/>
    <n v="1"/>
    <s v="Beverages"/>
    <n v="781.99999451637268"/>
    <n v="-0.26430652216816775"/>
    <n v="0.35324245397770537"/>
    <n v="580"/>
  </r>
  <r>
    <n v="10814"/>
    <n v="48"/>
    <n v="12.75"/>
    <n v="8"/>
    <n v="0.15000000596046448"/>
    <x v="74"/>
    <n v="3"/>
    <s v="Confections"/>
    <n v="86.699999392032623"/>
    <n v="-1.6155770908134159"/>
    <n v="-1.7724100794854287"/>
    <n v="138"/>
  </r>
  <r>
    <n v="10814"/>
    <n v="61"/>
    <n v="28.5"/>
    <n v="30"/>
    <n v="0.15000000596046448"/>
    <x v="75"/>
    <n v="2"/>
    <s v="Condiments"/>
    <n v="726.74999490380287"/>
    <n v="-0.19399153782689918"/>
    <n v="0.18433363408149056"/>
    <n v="603"/>
  </r>
  <r>
    <n v="10815"/>
    <n v="33"/>
    <n v="2.5"/>
    <n v="16"/>
    <n v="0"/>
    <x v="10"/>
    <n v="4"/>
    <s v="Dairy Products"/>
    <n v="40"/>
    <n v="0.27069879347191916"/>
    <n v="-1.9151800675718647"/>
    <n v="755"/>
  </r>
  <r>
    <n v="10816"/>
    <n v="38"/>
    <n v="263.5"/>
    <n v="30"/>
    <n v="5.000000074505806E-2"/>
    <x v="67"/>
    <n v="1"/>
    <s v="Beverages"/>
    <n v="7509.749994110316"/>
    <n v="-0.13284807318231781"/>
    <n v="20.921139665865432"/>
    <n v="623"/>
  </r>
  <r>
    <n v="10816"/>
    <n v="62"/>
    <n v="49.3"/>
    <n v="20"/>
    <n v="5.000000074505806E-2"/>
    <x v="29"/>
    <n v="3"/>
    <s v="Confections"/>
    <n v="936.69999926537275"/>
    <n v="1.2734516136430536"/>
    <n v="0.82618716752205812"/>
    <n v="1083"/>
  </r>
  <r>
    <n v="10817"/>
    <n v="26"/>
    <n v="31.23"/>
    <n v="40"/>
    <n v="0.15000000596046448"/>
    <x v="68"/>
    <n v="3"/>
    <s v="Confections"/>
    <n v="1061.8199925541878"/>
    <n v="0.26458444700746103"/>
    <n v="1.2087006618213041"/>
    <n v="753"/>
  </r>
  <r>
    <n v="10817"/>
    <n v="38"/>
    <n v="263.5"/>
    <n v="30"/>
    <n v="0"/>
    <x v="67"/>
    <n v="1"/>
    <s v="Beverages"/>
    <n v="7905"/>
    <n v="-0.13284807318231781"/>
    <n v="22.129487403909756"/>
    <n v="623"/>
  </r>
  <r>
    <n v="10817"/>
    <n v="40"/>
    <n v="18.399999999999999"/>
    <n v="60"/>
    <n v="0.15000000596046448"/>
    <x v="37"/>
    <n v="8"/>
    <s v="Seafood"/>
    <n v="938.39999341964722"/>
    <n v="1.3345950782876348"/>
    <n v="0.83138434414545193"/>
    <n v="1103"/>
  </r>
  <r>
    <n v="10817"/>
    <n v="62"/>
    <n v="49.3"/>
    <n v="25"/>
    <n v="0.15000000596046448"/>
    <x v="29"/>
    <n v="3"/>
    <s v="Confections"/>
    <n v="1047.6249926537275"/>
    <n v="1.2734516136430536"/>
    <n v="1.1653040880941228"/>
    <n v="1083"/>
  </r>
  <r>
    <n v="10818"/>
    <n v="32"/>
    <n v="32"/>
    <n v="20"/>
    <n v="0"/>
    <x v="26"/>
    <n v="4"/>
    <s v="Dairy Products"/>
    <n v="640"/>
    <n v="-1.1294865468889941"/>
    <n v="-8.0876128234423653E-2"/>
    <n v="297"/>
  </r>
  <r>
    <n v="10818"/>
    <n v="41"/>
    <n v="9.65"/>
    <n v="20"/>
    <n v="0"/>
    <x v="5"/>
    <n v="8"/>
    <s v="Seafood"/>
    <n v="193"/>
    <n v="0.96161994395568862"/>
    <n v="-1.4474325630408171"/>
    <n v="981"/>
  </r>
  <r>
    <n v="10819"/>
    <n v="43"/>
    <n v="46"/>
    <n v="7"/>
    <n v="0"/>
    <x v="40"/>
    <n v="1"/>
    <s v="Beverages"/>
    <n v="322"/>
    <n v="-0.26430652216816775"/>
    <n v="-1.0530572160832674"/>
    <n v="580"/>
  </r>
  <r>
    <n v="10819"/>
    <n v="75"/>
    <n v="7.75"/>
    <n v="20"/>
    <n v="0"/>
    <x v="48"/>
    <n v="1"/>
    <s v="Beverages"/>
    <n v="155"/>
    <n v="1.4935680863635465"/>
    <n v="-1.5636051458655218"/>
    <n v="1155"/>
  </r>
  <r>
    <n v="10820"/>
    <n v="56"/>
    <n v="38"/>
    <n v="30"/>
    <n v="0"/>
    <x v="33"/>
    <n v="5"/>
    <s v="Grains/Cereals"/>
    <n v="1140"/>
    <n v="1.8237427954442857"/>
    <n v="1.4477104878801104"/>
    <n v="1263"/>
  </r>
  <r>
    <n v="10821"/>
    <n v="35"/>
    <n v="18"/>
    <n v="20"/>
    <n v="0"/>
    <x v="31"/>
    <n v="1"/>
    <s v="Beverages"/>
    <n v="360"/>
    <n v="0.6620169671972399"/>
    <n v="-0.93688463325856275"/>
    <n v="883"/>
  </r>
  <r>
    <n v="10821"/>
    <n v="51"/>
    <n v="53"/>
    <n v="6"/>
    <n v="0"/>
    <x v="4"/>
    <n v="7"/>
    <s v="Produce"/>
    <n v="318"/>
    <n v="0.67118848689392707"/>
    <n v="-1.0652859090121836"/>
    <n v="886"/>
  </r>
  <r>
    <n v="10822"/>
    <n v="62"/>
    <n v="49.3"/>
    <n v="3"/>
    <n v="0"/>
    <x v="29"/>
    <n v="3"/>
    <s v="Confections"/>
    <n v="147.89999999999998"/>
    <n v="1.2734516136430536"/>
    <n v="-1.5853110758143483"/>
    <n v="1083"/>
  </r>
  <r>
    <n v="10822"/>
    <n v="70"/>
    <n v="15"/>
    <n v="6"/>
    <n v="0"/>
    <x v="30"/>
    <n v="1"/>
    <s v="Beverages"/>
    <n v="90"/>
    <n v="0.4602435338701214"/>
    <n v="-1.7623214059604111"/>
    <n v="817"/>
  </r>
  <r>
    <n v="10823"/>
    <n v="11"/>
    <n v="21"/>
    <n v="20"/>
    <n v="0.10000000149011612"/>
    <x v="0"/>
    <n v="4"/>
    <s v="Dairy Products"/>
    <n v="377.99999937415123"/>
    <n v="0.12089730509269485"/>
    <n v="-0.88185551699176767"/>
    <n v="706"/>
  </r>
  <r>
    <n v="10823"/>
    <n v="57"/>
    <n v="19.5"/>
    <n v="15"/>
    <n v="0"/>
    <x v="8"/>
    <n v="5"/>
    <s v="Grains/Cereals"/>
    <n v="292.5"/>
    <n v="-0.71065381407361172"/>
    <n v="-1.1432438264340248"/>
    <n v="434"/>
  </r>
  <r>
    <n v="10823"/>
    <n v="59"/>
    <n v="55"/>
    <n v="40"/>
    <n v="0.10000000149011612"/>
    <x v="21"/>
    <n v="4"/>
    <s v="Dairy Products"/>
    <n v="1979.9999967217445"/>
    <n v="2.5360641585536587"/>
    <n v="4.0157359929303329"/>
    <n v="1496"/>
  </r>
  <r>
    <n v="10823"/>
    <n v="77"/>
    <n v="13"/>
    <n v="15"/>
    <n v="0.10000000149011612"/>
    <x v="23"/>
    <n v="2"/>
    <s v="Condiments"/>
    <n v="175.49999970942736"/>
    <n v="0.38075702983216564"/>
    <n v="-1.5009330954931568"/>
    <n v="791"/>
  </r>
  <r>
    <n v="10824"/>
    <n v="41"/>
    <n v="9.65"/>
    <n v="12"/>
    <n v="0"/>
    <x v="5"/>
    <n v="8"/>
    <s v="Seafood"/>
    <n v="115.80000000000001"/>
    <n v="0.96161994395568862"/>
    <n v="-1.6834463365689014"/>
    <n v="981"/>
  </r>
  <r>
    <n v="10824"/>
    <n v="70"/>
    <n v="15"/>
    <n v="9"/>
    <n v="0"/>
    <x v="30"/>
    <n v="1"/>
    <s v="Beverages"/>
    <n v="135"/>
    <n v="0.4602435338701214"/>
    <n v="-1.624748610510103"/>
    <n v="817"/>
  </r>
  <r>
    <n v="10825"/>
    <n v="26"/>
    <n v="31.23"/>
    <n v="12"/>
    <n v="0"/>
    <x v="68"/>
    <n v="3"/>
    <s v="Confections"/>
    <n v="374.76"/>
    <n v="0.26458444700746103"/>
    <n v="-0.89176075635086172"/>
    <n v="753"/>
  </r>
  <r>
    <n v="10825"/>
    <n v="53"/>
    <n v="32.799999999999997"/>
    <n v="20"/>
    <n v="0"/>
    <x v="22"/>
    <n v="6"/>
    <s v="Meat/Poultry"/>
    <n v="656"/>
    <n v="0.16981207680835994"/>
    <n v="-3.1961356518758567E-2"/>
    <n v="722"/>
  </r>
  <r>
    <n v="10826"/>
    <n v="31"/>
    <n v="12.5"/>
    <n v="35"/>
    <n v="0"/>
    <x v="12"/>
    <n v="4"/>
    <s v="Dairy Products"/>
    <n v="437.5"/>
    <n v="2.2334040085629812"/>
    <n v="-0.69995370776081001"/>
    <n v="1397"/>
  </r>
  <r>
    <n v="10826"/>
    <n v="57"/>
    <n v="19.5"/>
    <n v="15"/>
    <n v="0"/>
    <x v="8"/>
    <n v="5"/>
    <s v="Grains/Cereals"/>
    <n v="292.5"/>
    <n v="-0.71065381407361172"/>
    <n v="-1.1432438264340248"/>
    <n v="434"/>
  </r>
  <r>
    <n v="10827"/>
    <n v="10"/>
    <n v="31"/>
    <n v="15"/>
    <n v="0"/>
    <x v="41"/>
    <n v="8"/>
    <s v="Seafood"/>
    <n v="465"/>
    <n v="0.23095554145294128"/>
    <n v="-0.6158814438745106"/>
    <n v="742"/>
  </r>
  <r>
    <n v="10827"/>
    <n v="39"/>
    <n v="18"/>
    <n v="21"/>
    <n v="0"/>
    <x v="13"/>
    <n v="1"/>
    <s v="Beverages"/>
    <n v="378"/>
    <n v="0.38687137629662377"/>
    <n v="-0.88185551507843951"/>
    <n v="793"/>
  </r>
  <r>
    <n v="10828"/>
    <n v="20"/>
    <n v="81"/>
    <n v="5"/>
    <n v="0"/>
    <x v="9"/>
    <n v="3"/>
    <s v="Confections"/>
    <n v="405"/>
    <n v="-1.080571775173329"/>
    <n v="-0.79931183780825465"/>
    <n v="313"/>
  </r>
  <r>
    <n v="10828"/>
    <n v="38"/>
    <n v="263.5"/>
    <n v="2"/>
    <n v="0"/>
    <x v="67"/>
    <n v="1"/>
    <s v="Beverages"/>
    <n v="527"/>
    <n v="-0.13284807318231781"/>
    <n v="-0.42633670347630837"/>
    <n v="623"/>
  </r>
  <r>
    <n v="10829"/>
    <n v="2"/>
    <n v="19"/>
    <n v="10"/>
    <n v="0"/>
    <x v="18"/>
    <n v="1"/>
    <s v="Beverages"/>
    <n v="190"/>
    <n v="1.1939651096050978"/>
    <n v="-1.4566040827375044"/>
    <n v="1057"/>
  </r>
  <r>
    <n v="10829"/>
    <n v="8"/>
    <n v="40"/>
    <n v="20"/>
    <n v="0"/>
    <x v="71"/>
    <n v="2"/>
    <s v="Condiments"/>
    <n v="800"/>
    <n v="-0.90019855447181396"/>
    <n v="0.40827158892222726"/>
    <n v="372"/>
  </r>
  <r>
    <n v="10829"/>
    <n v="13"/>
    <n v="6"/>
    <n v="10"/>
    <n v="0"/>
    <x v="43"/>
    <n v="8"/>
    <s v="Seafood"/>
    <n v="60"/>
    <n v="0.68647435305507243"/>
    <n v="-1.8540366029272832"/>
    <n v="891"/>
  </r>
  <r>
    <n v="10829"/>
    <n v="60"/>
    <n v="34"/>
    <n v="21"/>
    <n v="0"/>
    <x v="11"/>
    <n v="4"/>
    <s v="Dairy Products"/>
    <n v="714"/>
    <n v="2.7836951903642131"/>
    <n v="0.14535469095052739"/>
    <n v="1577"/>
  </r>
  <r>
    <n v="10830"/>
    <n v="6"/>
    <n v="25"/>
    <n v="6"/>
    <n v="0"/>
    <x v="63"/>
    <n v="2"/>
    <s v="Condiments"/>
    <n v="150"/>
    <n v="-1.1172578539600777"/>
    <n v="-1.578891012026667"/>
    <n v="301"/>
  </r>
  <r>
    <n v="10830"/>
    <n v="39"/>
    <n v="18"/>
    <n v="28"/>
    <n v="0"/>
    <x v="13"/>
    <n v="1"/>
    <s v="Beverages"/>
    <n v="504"/>
    <n v="0.38687137629662377"/>
    <n v="-0.4966516878175769"/>
    <n v="793"/>
  </r>
  <r>
    <n v="10830"/>
    <n v="60"/>
    <n v="34"/>
    <n v="30"/>
    <n v="0"/>
    <x v="11"/>
    <n v="4"/>
    <s v="Dairy Products"/>
    <n v="1020"/>
    <n v="2.7836951903642131"/>
    <n v="1.0808497000126223"/>
    <n v="1577"/>
  </r>
  <r>
    <n v="10830"/>
    <n v="68"/>
    <n v="12.5"/>
    <n v="24"/>
    <n v="0"/>
    <x v="56"/>
    <n v="3"/>
    <s v="Confections"/>
    <n v="300"/>
    <n v="0.40521441568999816"/>
    <n v="-1.1203150271923068"/>
    <n v="799"/>
  </r>
  <r>
    <n v="10831"/>
    <n v="19"/>
    <n v="9.1999999999999993"/>
    <n v="2"/>
    <n v="0"/>
    <x v="49"/>
    <n v="3"/>
    <s v="Confections"/>
    <n v="18.399999999999999"/>
    <n v="0.17286925004058901"/>
    <n v="-1.9812150093880125"/>
    <n v="723"/>
  </r>
  <r>
    <n v="10831"/>
    <n v="35"/>
    <n v="18"/>
    <n v="8"/>
    <n v="0"/>
    <x v="31"/>
    <n v="1"/>
    <s v="Beverages"/>
    <n v="144"/>
    <n v="0.6620169671972399"/>
    <n v="-1.5972340514200414"/>
    <n v="883"/>
  </r>
  <r>
    <n v="10831"/>
    <n v="38"/>
    <n v="263.5"/>
    <n v="8"/>
    <n v="0"/>
    <x v="67"/>
    <n v="1"/>
    <s v="Beverages"/>
    <n v="2108"/>
    <n v="-0.13284807318231781"/>
    <n v="4.4070541766778488"/>
    <n v="623"/>
  </r>
  <r>
    <n v="10831"/>
    <n v="43"/>
    <n v="46"/>
    <n v="9"/>
    <n v="0"/>
    <x v="40"/>
    <n v="1"/>
    <s v="Beverages"/>
    <n v="414"/>
    <n v="-0.26430652216816775"/>
    <n v="-0.77179727871819304"/>
    <n v="580"/>
  </r>
  <r>
    <n v="10832"/>
    <n v="13"/>
    <n v="6"/>
    <n v="3"/>
    <n v="0.20000000298023224"/>
    <x v="43"/>
    <n v="8"/>
    <s v="Seafood"/>
    <n v="14.39999994635582"/>
    <n v="0.68647435305507243"/>
    <n v="-1.9934437024809282"/>
    <n v="891"/>
  </r>
  <r>
    <n v="10832"/>
    <n v="25"/>
    <n v="14"/>
    <n v="10"/>
    <n v="0.20000000298023224"/>
    <x v="66"/>
    <n v="3"/>
    <s v="Confections"/>
    <n v="111.99999958276749"/>
    <n v="-1.0652859090121836"/>
    <n v="-1.6950635961269238"/>
    <n v="318"/>
  </r>
  <r>
    <n v="10832"/>
    <n v="44"/>
    <n v="19.45"/>
    <n v="16"/>
    <n v="0.20000000298023224"/>
    <x v="45"/>
    <n v="2"/>
    <s v="Condiments"/>
    <n v="248.95999907255171"/>
    <n v="-0.20010588429135731"/>
    <n v="-1.2763531518006486"/>
    <n v="601"/>
  </r>
  <r>
    <n v="10832"/>
    <n v="64"/>
    <n v="33.25"/>
    <n v="3"/>
    <n v="0"/>
    <x v="58"/>
    <n v="5"/>
    <s v="Grains/Cereals"/>
    <n v="99.75"/>
    <n v="0.22484119498848315"/>
    <n v="-1.7325139669461778"/>
    <n v="740"/>
  </r>
  <r>
    <n v="10833"/>
    <n v="7"/>
    <n v="30"/>
    <n v="20"/>
    <n v="0.10000000149011612"/>
    <x v="32"/>
    <n v="7"/>
    <s v="Produce"/>
    <n v="539.99999910593033"/>
    <n v="0.29515617932975174"/>
    <n v="-0.38659345419065633"/>
    <n v="763"/>
  </r>
  <r>
    <n v="10833"/>
    <n v="31"/>
    <n v="12.5"/>
    <n v="9"/>
    <n v="0.10000000149011612"/>
    <x v="12"/>
    <n v="4"/>
    <s v="Dairy Products"/>
    <n v="101.24999983236194"/>
    <n v="2.2334040085629812"/>
    <n v="-1.7279282076103328"/>
    <n v="1397"/>
  </r>
  <r>
    <n v="10833"/>
    <n v="53"/>
    <n v="32.799999999999997"/>
    <n v="9"/>
    <n v="0.10000000149011612"/>
    <x v="22"/>
    <n v="6"/>
    <s v="Meat/Poultry"/>
    <n v="265.67999956011772"/>
    <n v="0.16981207680835994"/>
    <n v="-1.2252372138672047"/>
    <n v="722"/>
  </r>
  <r>
    <n v="10834"/>
    <n v="29"/>
    <n v="123.79"/>
    <n v="8"/>
    <n v="5.000000074505806E-2"/>
    <x v="39"/>
    <n v="6"/>
    <s v="Meat/Poultry"/>
    <n v="940.80399926215409"/>
    <n v="0.24318423438185757"/>
    <n v="0.83873380645728624"/>
    <n v="746"/>
  </r>
  <r>
    <n v="10834"/>
    <n v="30"/>
    <n v="25.89"/>
    <n v="20"/>
    <n v="5.000000074505806E-2"/>
    <x v="34"/>
    <n v="8"/>
    <s v="Seafood"/>
    <n v="491.90999961420891"/>
    <n v="-0.16647697873683756"/>
    <n v="-0.53361291337465655"/>
    <n v="612"/>
  </r>
  <r>
    <n v="10835"/>
    <n v="59"/>
    <n v="55"/>
    <n v="15"/>
    <n v="0"/>
    <x v="21"/>
    <n v="4"/>
    <s v="Dairy Products"/>
    <n v="825"/>
    <n v="2.5360641585536587"/>
    <n v="0.48470091972795393"/>
    <n v="1496"/>
  </r>
  <r>
    <n v="10835"/>
    <n v="77"/>
    <n v="13"/>
    <n v="2"/>
    <n v="0.20000000298023224"/>
    <x v="23"/>
    <n v="2"/>
    <s v="Condiments"/>
    <n v="20.799999922513962"/>
    <n v="0.38075702983216564"/>
    <n v="-1.9738777938675509"/>
    <n v="791"/>
  </r>
  <r>
    <n v="10836"/>
    <n v="22"/>
    <n v="21"/>
    <n v="52"/>
    <n v="0"/>
    <x v="7"/>
    <n v="5"/>
    <s v="Grains/Cereals"/>
    <n v="1092"/>
    <n v="-0.97357071204531154"/>
    <n v="1.3009661727331152"/>
    <n v="348"/>
  </r>
  <r>
    <n v="10836"/>
    <n v="35"/>
    <n v="18"/>
    <n v="6"/>
    <n v="0"/>
    <x v="31"/>
    <n v="1"/>
    <s v="Beverages"/>
    <n v="108"/>
    <n v="0.6620169671972399"/>
    <n v="-1.7072922877802879"/>
    <n v="883"/>
  </r>
  <r>
    <n v="10836"/>
    <n v="57"/>
    <n v="19.5"/>
    <n v="24"/>
    <n v="0"/>
    <x v="8"/>
    <n v="5"/>
    <s v="Grains/Cereals"/>
    <n v="468"/>
    <n v="-0.71065381407361172"/>
    <n v="-0.60670992417782343"/>
    <n v="434"/>
  </r>
  <r>
    <n v="10836"/>
    <n v="60"/>
    <n v="34"/>
    <n v="60"/>
    <n v="0"/>
    <x v="11"/>
    <n v="4"/>
    <s v="Dairy Products"/>
    <n v="2040"/>
    <n v="2.7836951903642131"/>
    <n v="4.1991663968862714"/>
    <n v="1577"/>
  </r>
  <r>
    <n v="10836"/>
    <n v="64"/>
    <n v="33.25"/>
    <n v="30"/>
    <n v="0"/>
    <x v="58"/>
    <n v="5"/>
    <s v="Grains/Cereals"/>
    <n v="997.5"/>
    <n v="0.22484119498848315"/>
    <n v="1.0120633022874681"/>
    <n v="740"/>
  </r>
  <r>
    <n v="10837"/>
    <n v="13"/>
    <n v="6"/>
    <n v="6"/>
    <n v="0"/>
    <x v="43"/>
    <n v="8"/>
    <s v="Seafood"/>
    <n v="36"/>
    <n v="0.68647435305507243"/>
    <n v="-1.9274087605007808"/>
    <n v="891"/>
  </r>
  <r>
    <n v="10837"/>
    <n v="40"/>
    <n v="18.399999999999999"/>
    <n v="25"/>
    <n v="0"/>
    <x v="37"/>
    <n v="8"/>
    <s v="Seafood"/>
    <n v="459.99999999999994"/>
    <n v="1.3345950782876348"/>
    <n v="-0.63116731003565607"/>
    <n v="1103"/>
  </r>
  <r>
    <n v="10837"/>
    <n v="47"/>
    <n v="9.5"/>
    <n v="40"/>
    <n v="0.25"/>
    <x v="69"/>
    <n v="3"/>
    <s v="Confections"/>
    <n v="285"/>
    <n v="-0.55473797922992918"/>
    <n v="-1.1661726256757428"/>
    <n v="485"/>
  </r>
  <r>
    <n v="10837"/>
    <n v="76"/>
    <n v="18"/>
    <n v="21"/>
    <n v="0.25"/>
    <x v="38"/>
    <n v="1"/>
    <s v="Beverages"/>
    <n v="283.5"/>
    <n v="0.96161994395568862"/>
    <n v="-1.1707583855240864"/>
    <n v="981"/>
  </r>
  <r>
    <n v="10838"/>
    <n v="1"/>
    <n v="18"/>
    <n v="4"/>
    <n v="0.25"/>
    <x v="52"/>
    <n v="1"/>
    <s v="Beverages"/>
    <n v="54"/>
    <n v="0.49387243942464115"/>
    <n v="-1.8723796423206576"/>
    <n v="828"/>
  </r>
  <r>
    <n v="10838"/>
    <n v="18"/>
    <n v="62.5"/>
    <n v="25"/>
    <n v="0.25"/>
    <x v="59"/>
    <n v="8"/>
    <s v="Seafood"/>
    <n v="1171.875"/>
    <n v="-0.38965062468955952"/>
    <n v="1.5451578846574119"/>
    <n v="539"/>
  </r>
  <r>
    <n v="10838"/>
    <n v="36"/>
    <n v="19"/>
    <n v="50"/>
    <n v="0.25"/>
    <x v="20"/>
    <n v="8"/>
    <s v="Seafood"/>
    <n v="712.5"/>
    <n v="0.42355745508337261"/>
    <n v="0.14076893110218378"/>
    <n v="805"/>
  </r>
  <r>
    <n v="10839"/>
    <n v="58"/>
    <n v="13.25"/>
    <n v="30"/>
    <n v="0.10000000149011612"/>
    <x v="64"/>
    <n v="8"/>
    <s v="Seafood"/>
    <n v="357.74999940767884"/>
    <n v="-0.40493649085070488"/>
    <n v="-0.94376327484190659"/>
    <n v="534"/>
  </r>
  <r>
    <n v="10839"/>
    <n v="72"/>
    <n v="34.799999999999997"/>
    <n v="15"/>
    <n v="0.10000000149011612"/>
    <x v="2"/>
    <n v="4"/>
    <s v="Dairy Products"/>
    <n v="469.79999922215939"/>
    <n v="0.42661462831560165"/>
    <n v="-0.60120701473780458"/>
    <n v="806"/>
  </r>
  <r>
    <n v="10840"/>
    <n v="25"/>
    <n v="14"/>
    <n v="6"/>
    <n v="0.20000000298023224"/>
    <x v="66"/>
    <n v="3"/>
    <s v="Confections"/>
    <n v="67.199999749660492"/>
    <n v="-1.0652859090121836"/>
    <n v="-1.8320249564205651"/>
    <n v="318"/>
  </r>
  <r>
    <n v="10840"/>
    <n v="39"/>
    <n v="18"/>
    <n v="10"/>
    <n v="0.20000000298023224"/>
    <x v="13"/>
    <n v="1"/>
    <s v="Beverages"/>
    <n v="143.9999994635582"/>
    <n v="0.38687137629662377"/>
    <n v="-1.5972340530600371"/>
    <n v="793"/>
  </r>
  <r>
    <n v="10841"/>
    <n v="10"/>
    <n v="31"/>
    <n v="16"/>
    <n v="0"/>
    <x v="41"/>
    <n v="8"/>
    <s v="Seafood"/>
    <n v="496"/>
    <n v="0.23095554145294128"/>
    <n v="-0.52110907367540948"/>
    <n v="742"/>
  </r>
  <r>
    <n v="10841"/>
    <n v="56"/>
    <n v="38"/>
    <n v="30"/>
    <n v="0"/>
    <x v="33"/>
    <n v="5"/>
    <s v="Grains/Cereals"/>
    <n v="1140"/>
    <n v="1.8237427954442857"/>
    <n v="1.4477104878801104"/>
    <n v="1263"/>
  </r>
  <r>
    <n v="10841"/>
    <n v="59"/>
    <n v="55"/>
    <n v="50"/>
    <n v="0"/>
    <x v="21"/>
    <n v="4"/>
    <s v="Dairy Products"/>
    <n v="2750"/>
    <n v="2.5360641585536587"/>
    <n v="6.3697593917689099"/>
    <n v="1496"/>
  </r>
  <r>
    <n v="10841"/>
    <n v="77"/>
    <n v="13"/>
    <n v="15"/>
    <n v="0"/>
    <x v="23"/>
    <n v="2"/>
    <s v="Condiments"/>
    <n v="195"/>
    <n v="0.38075702983216564"/>
    <n v="-1.4413182165763589"/>
    <n v="791"/>
  </r>
  <r>
    <n v="10842"/>
    <n v="11"/>
    <n v="21"/>
    <n v="15"/>
    <n v="0"/>
    <x v="0"/>
    <n v="4"/>
    <s v="Dairy Products"/>
    <n v="315"/>
    <n v="0.12089730509269485"/>
    <n v="-1.0744574287088708"/>
    <n v="706"/>
  </r>
  <r>
    <n v="10842"/>
    <n v="43"/>
    <n v="46"/>
    <n v="5"/>
    <n v="0"/>
    <x v="40"/>
    <n v="1"/>
    <s v="Beverages"/>
    <n v="230"/>
    <n v="-0.26430652216816775"/>
    <n v="-1.3343171534483416"/>
    <n v="580"/>
  </r>
  <r>
    <n v="10842"/>
    <n v="68"/>
    <n v="12.5"/>
    <n v="20"/>
    <n v="0"/>
    <x v="56"/>
    <n v="3"/>
    <s v="Confections"/>
    <n v="250"/>
    <n v="0.40521441568999816"/>
    <n v="-1.2731736888037601"/>
    <n v="799"/>
  </r>
  <r>
    <n v="10842"/>
    <n v="70"/>
    <n v="15"/>
    <n v="12"/>
    <n v="0"/>
    <x v="30"/>
    <n v="1"/>
    <s v="Beverages"/>
    <n v="180"/>
    <n v="0.4602435338701214"/>
    <n v="-1.4871758150597949"/>
    <n v="817"/>
  </r>
  <r>
    <n v="10843"/>
    <n v="51"/>
    <n v="53"/>
    <n v="4"/>
    <n v="0.25"/>
    <x v="4"/>
    <n v="7"/>
    <s v="Produce"/>
    <n v="159"/>
    <n v="0.67118848689392707"/>
    <n v="-1.5513764529366054"/>
    <n v="886"/>
  </r>
  <r>
    <n v="10844"/>
    <n v="22"/>
    <n v="21"/>
    <n v="35"/>
    <n v="0"/>
    <x v="7"/>
    <n v="5"/>
    <s v="Grains/Cereals"/>
    <n v="735"/>
    <n v="-0.97357071204531154"/>
    <n v="0.20955532882733782"/>
    <n v="348"/>
  </r>
  <r>
    <n v="10845"/>
    <n v="23"/>
    <n v="9"/>
    <n v="70"/>
    <n v="0.10000000149011612"/>
    <x v="70"/>
    <n v="5"/>
    <s v="Grains/Cereals"/>
    <n v="566.99999906122684"/>
    <n v="-0.26430652216816775"/>
    <n v="-0.30404977705713782"/>
    <n v="580"/>
  </r>
  <r>
    <n v="10845"/>
    <n v="35"/>
    <n v="18"/>
    <n v="25"/>
    <n v="0.10000000149011612"/>
    <x v="31"/>
    <n v="1"/>
    <s v="Beverages"/>
    <n v="404.99999932944775"/>
    <n v="0.6620169671972399"/>
    <n v="-0.79931183985824905"/>
    <n v="883"/>
  </r>
  <r>
    <n v="10845"/>
    <n v="42"/>
    <n v="14"/>
    <n v="42"/>
    <n v="0.10000000149011612"/>
    <x v="1"/>
    <n v="5"/>
    <s v="Grains/Cereals"/>
    <n v="529.19999912381172"/>
    <n v="9.338274600263323E-2"/>
    <n v="-0.41961092504406378"/>
    <n v="697"/>
  </r>
  <r>
    <n v="10845"/>
    <n v="58"/>
    <n v="13.25"/>
    <n v="60"/>
    <n v="0.10000000149011612"/>
    <x v="64"/>
    <n v="8"/>
    <s v="Seafood"/>
    <n v="715.49999881535769"/>
    <n v="-0.40493649085070488"/>
    <n v="0.14994044717721422"/>
    <n v="534"/>
  </r>
  <r>
    <n v="10845"/>
    <n v="64"/>
    <n v="33.25"/>
    <n v="48"/>
    <n v="0"/>
    <x v="58"/>
    <n v="5"/>
    <s v="Grains/Cereals"/>
    <n v="1596"/>
    <n v="0.22484119498848315"/>
    <n v="2.8417814817765654"/>
    <n v="740"/>
  </r>
  <r>
    <n v="10846"/>
    <n v="4"/>
    <n v="22"/>
    <n v="21"/>
    <n v="0"/>
    <x v="62"/>
    <n v="2"/>
    <s v="Condiments"/>
    <n v="462"/>
    <n v="-0.65256752266125939"/>
    <n v="-0.62505296357119777"/>
    <n v="453"/>
  </r>
  <r>
    <n v="10846"/>
    <n v="70"/>
    <n v="15"/>
    <n v="30"/>
    <n v="0"/>
    <x v="30"/>
    <n v="1"/>
    <s v="Beverages"/>
    <n v="450"/>
    <n v="0.4602435338701214"/>
    <n v="-0.66173904235794656"/>
    <n v="817"/>
  </r>
  <r>
    <n v="10846"/>
    <n v="74"/>
    <n v="10"/>
    <n v="20"/>
    <n v="0"/>
    <x v="17"/>
    <n v="7"/>
    <s v="Produce"/>
    <n v="200"/>
    <n v="-1.1294865468889941"/>
    <n v="-1.4260323504152137"/>
    <n v="297"/>
  </r>
  <r>
    <n v="10847"/>
    <n v="1"/>
    <n v="18"/>
    <n v="80"/>
    <n v="0.20000000298023224"/>
    <x v="52"/>
    <n v="1"/>
    <s v="Beverages"/>
    <n v="1151.9999957084656"/>
    <n v="0.49387243942464115"/>
    <n v="1.484396553546895"/>
    <n v="828"/>
  </r>
  <r>
    <n v="10847"/>
    <n v="19"/>
    <n v="9.1999999999999993"/>
    <n v="12"/>
    <n v="0.20000000298023224"/>
    <x v="49"/>
    <n v="3"/>
    <s v="Confections"/>
    <n v="88.319999670982355"/>
    <n v="0.17286925004058901"/>
    <n v="-1.7674574579964197"/>
    <n v="723"/>
  </r>
  <r>
    <n v="10847"/>
    <n v="37"/>
    <n v="26"/>
    <n v="60"/>
    <n v="0.20000000298023224"/>
    <x v="28"/>
    <n v="8"/>
    <s v="Seafood"/>
    <n v="1247.9999953508377"/>
    <n v="-1.6553203428323937"/>
    <n v="1.7778851827475552"/>
    <n v="125"/>
  </r>
  <r>
    <n v="10847"/>
    <n v="45"/>
    <n v="9.5"/>
    <n v="36"/>
    <n v="0.20000000298023224"/>
    <x v="73"/>
    <n v="8"/>
    <s v="Seafood"/>
    <n v="273.59999898076057"/>
    <n v="-0.48442299488866064"/>
    <n v="-1.2010244036391458"/>
    <n v="508"/>
  </r>
  <r>
    <n v="10847"/>
    <n v="60"/>
    <n v="34"/>
    <n v="45"/>
    <n v="0.20000000298023224"/>
    <x v="11"/>
    <n v="4"/>
    <s v="Dairy Products"/>
    <n v="1223.9999954402447"/>
    <n v="2.7836951903642131"/>
    <n v="1.7045130254473901"/>
    <n v="1577"/>
  </r>
  <r>
    <n v="10847"/>
    <n v="71"/>
    <n v="21.5"/>
    <n v="55"/>
    <n v="0.20000000298023224"/>
    <x v="42"/>
    <n v="4"/>
    <s v="Dairy Products"/>
    <n v="945.99999647587538"/>
    <n v="1.1939651096050978"/>
    <n v="0.85461887005381176"/>
    <n v="1057"/>
  </r>
  <r>
    <n v="10848"/>
    <n v="5"/>
    <n v="21.35"/>
    <n v="30"/>
    <n v="0"/>
    <x v="25"/>
    <n v="2"/>
    <s v="Condiments"/>
    <n v="640.5"/>
    <n v="-1.126429373656765"/>
    <n v="-7.934754161830912E-2"/>
    <n v="298"/>
  </r>
  <r>
    <n v="10848"/>
    <n v="9"/>
    <n v="97"/>
    <n v="3"/>
    <n v="0"/>
    <x v="76"/>
    <n v="6"/>
    <s v="Meat/Poultry"/>
    <n v="291"/>
    <n v="-1.7470355397992658"/>
    <n v="-1.1478295862823684"/>
    <n v="95"/>
  </r>
  <r>
    <n v="10849"/>
    <n v="3"/>
    <n v="10"/>
    <n v="49"/>
    <n v="0"/>
    <x v="57"/>
    <n v="2"/>
    <s v="Condiments"/>
    <n v="490"/>
    <n v="-1.0347141766898929"/>
    <n v="-0.53945211306878393"/>
    <n v="328"/>
  </r>
  <r>
    <n v="10849"/>
    <n v="26"/>
    <n v="31.23"/>
    <n v="18"/>
    <n v="0.15000000596046448"/>
    <x v="68"/>
    <n v="3"/>
    <s v="Confections"/>
    <n v="477.81899664938447"/>
    <n v="0.26458444700746103"/>
    <n v="-0.57669155045397824"/>
    <n v="753"/>
  </r>
  <r>
    <n v="10850"/>
    <n v="25"/>
    <n v="14"/>
    <n v="20"/>
    <n v="0.15000000596046448"/>
    <x v="66"/>
    <n v="3"/>
    <s v="Confections"/>
    <n v="237.99999833106995"/>
    <n v="-1.0652859090121836"/>
    <n v="-1.3098597726927173"/>
    <n v="318"/>
  </r>
  <r>
    <n v="10850"/>
    <n v="33"/>
    <n v="2.5"/>
    <n v="4"/>
    <n v="0.15000000596046448"/>
    <x v="10"/>
    <n v="4"/>
    <s v="Dairy Products"/>
    <n v="8.4999999403953552"/>
    <n v="0.27069879347191916"/>
    <n v="-2.011481024569302"/>
    <n v="755"/>
  </r>
  <r>
    <n v="10850"/>
    <n v="70"/>
    <n v="15"/>
    <n v="30"/>
    <n v="0.15000000596046448"/>
    <x v="30"/>
    <n v="1"/>
    <s v="Beverages"/>
    <n v="382.49999731779099"/>
    <n v="0.4602435338701214"/>
    <n v="-0.86809824373338629"/>
    <n v="817"/>
  </r>
  <r>
    <n v="10851"/>
    <n v="2"/>
    <n v="19"/>
    <n v="5"/>
    <n v="5.000000074505806E-2"/>
    <x v="18"/>
    <n v="1"/>
    <s v="Beverages"/>
    <n v="90.249999929219484"/>
    <n v="1.1939651096050978"/>
    <n v="-1.7615571128687422"/>
    <n v="1057"/>
  </r>
  <r>
    <n v="10851"/>
    <n v="25"/>
    <n v="14"/>
    <n v="10"/>
    <n v="5.000000074505806E-2"/>
    <x v="66"/>
    <n v="3"/>
    <s v="Confections"/>
    <n v="132.99999989569187"/>
    <n v="-1.0652859090121836"/>
    <n v="-1.6308629572934492"/>
    <n v="318"/>
  </r>
  <r>
    <n v="10851"/>
    <n v="57"/>
    <n v="19.5"/>
    <n v="10"/>
    <n v="5.000000074505806E-2"/>
    <x v="8"/>
    <n v="5"/>
    <s v="Grains/Cereals"/>
    <n v="185.24999985471368"/>
    <n v="-0.71065381407361172"/>
    <n v="-1.4711256560347579"/>
    <n v="434"/>
  </r>
  <r>
    <n v="10851"/>
    <n v="59"/>
    <n v="55"/>
    <n v="42"/>
    <n v="5.000000074505806E-2"/>
    <x v="21"/>
    <n v="4"/>
    <s v="Dairy Products"/>
    <n v="2194.4999982789159"/>
    <n v="2.5360641585536587"/>
    <n v="4.6714996560040101"/>
    <n v="1496"/>
  </r>
  <r>
    <n v="10852"/>
    <n v="2"/>
    <n v="19"/>
    <n v="15"/>
    <n v="0"/>
    <x v="18"/>
    <n v="1"/>
    <s v="Beverages"/>
    <n v="285"/>
    <n v="1.1939651096050978"/>
    <n v="-1.1661726256757428"/>
    <n v="1057"/>
  </r>
  <r>
    <n v="10852"/>
    <n v="17"/>
    <n v="39"/>
    <n v="6"/>
    <n v="0"/>
    <x v="35"/>
    <n v="6"/>
    <s v="Meat/Poultry"/>
    <n v="234"/>
    <n v="0.95244842425900134"/>
    <n v="-1.3220884605194254"/>
    <n v="978"/>
  </r>
  <r>
    <n v="10852"/>
    <n v="62"/>
    <n v="49.3"/>
    <n v="50"/>
    <n v="0"/>
    <x v="29"/>
    <n v="3"/>
    <s v="Confections"/>
    <n v="2465"/>
    <n v="1.2734516136430536"/>
    <n v="5.4984650205836259"/>
    <n v="1083"/>
  </r>
  <r>
    <n v="10853"/>
    <n v="18"/>
    <n v="62.5"/>
    <n v="10"/>
    <n v="0"/>
    <x v="59"/>
    <n v="8"/>
    <s v="Seafood"/>
    <n v="625"/>
    <n v="-0.38965062468955952"/>
    <n v="-0.12673372671785968"/>
    <n v="539"/>
  </r>
  <r>
    <n v="10854"/>
    <n v="10"/>
    <n v="31"/>
    <n v="100"/>
    <n v="0.15000000596046448"/>
    <x v="41"/>
    <n v="8"/>
    <s v="Seafood"/>
    <n v="2634.9999815225601"/>
    <n v="0.23095554145294128"/>
    <n v="6.0181844135738327"/>
    <n v="742"/>
  </r>
  <r>
    <n v="10854"/>
    <n v="13"/>
    <n v="6"/>
    <n v="65"/>
    <n v="0.15000000596046448"/>
    <x v="43"/>
    <n v="8"/>
    <s v="Seafood"/>
    <n v="331.49999767541885"/>
    <n v="0.68647435305507243"/>
    <n v="-1.0240140774837385"/>
    <n v="891"/>
  </r>
  <r>
    <n v="10855"/>
    <n v="16"/>
    <n v="17.45"/>
    <n v="50"/>
    <n v="0"/>
    <x v="19"/>
    <n v="3"/>
    <s v="Confections"/>
    <n v="872.5"/>
    <n v="1.5027396060602336"/>
    <n v="0.62991664825883464"/>
    <n v="1158"/>
  </r>
  <r>
    <n v="10855"/>
    <n v="31"/>
    <n v="12.5"/>
    <n v="14"/>
    <n v="0"/>
    <x v="12"/>
    <n v="4"/>
    <s v="Dairy Products"/>
    <n v="175"/>
    <n v="2.2334040085629812"/>
    <n v="-1.5024616812209404"/>
    <n v="1397"/>
  </r>
  <r>
    <n v="10855"/>
    <n v="56"/>
    <n v="38"/>
    <n v="24"/>
    <n v="0"/>
    <x v="33"/>
    <n v="5"/>
    <s v="Grains/Cereals"/>
    <n v="912"/>
    <n v="1.8237427954442857"/>
    <n v="0.75067499093188284"/>
    <n v="1263"/>
  </r>
  <r>
    <n v="10855"/>
    <n v="65"/>
    <n v="21.05"/>
    <n v="15"/>
    <n v="0.15000000596046448"/>
    <x v="6"/>
    <n v="2"/>
    <s v="Condiments"/>
    <n v="268.38749811798334"/>
    <n v="0.24012706114962851"/>
    <n v="-1.2169599217497993"/>
    <n v="745"/>
  </r>
  <r>
    <n v="10856"/>
    <n v="2"/>
    <n v="19"/>
    <n v="20"/>
    <n v="0"/>
    <x v="18"/>
    <n v="1"/>
    <s v="Beverages"/>
    <n v="380"/>
    <n v="1.1939651096050978"/>
    <n v="-0.87574116861398132"/>
    <n v="1057"/>
  </r>
  <r>
    <n v="10856"/>
    <n v="42"/>
    <n v="14"/>
    <n v="20"/>
    <n v="0"/>
    <x v="1"/>
    <n v="5"/>
    <s v="Grains/Cereals"/>
    <n v="280"/>
    <n v="9.338274600263323E-2"/>
    <n v="-1.1814584918368882"/>
    <n v="697"/>
  </r>
  <r>
    <n v="10857"/>
    <n v="3"/>
    <n v="10"/>
    <n v="30"/>
    <n v="0"/>
    <x v="57"/>
    <n v="2"/>
    <s v="Condiments"/>
    <n v="300"/>
    <n v="-1.0347141766898929"/>
    <n v="-1.1203150271923068"/>
    <n v="328"/>
  </r>
  <r>
    <n v="10857"/>
    <n v="26"/>
    <n v="31.23"/>
    <n v="35"/>
    <n v="0.25"/>
    <x v="68"/>
    <n v="3"/>
    <s v="Confections"/>
    <n v="819.78749999999991"/>
    <n v="0.26458444700746103"/>
    <n v="0.46876540425495966"/>
    <n v="753"/>
  </r>
  <r>
    <n v="10857"/>
    <n v="29"/>
    <n v="123.79"/>
    <n v="10"/>
    <n v="0.25"/>
    <x v="39"/>
    <n v="6"/>
    <s v="Meat/Poultry"/>
    <n v="928.42500000000007"/>
    <n v="0.24318423438185757"/>
    <n v="0.80088906127124548"/>
    <n v="746"/>
  </r>
  <r>
    <n v="10858"/>
    <n v="7"/>
    <n v="30"/>
    <n v="5"/>
    <n v="0"/>
    <x v="32"/>
    <n v="7"/>
    <s v="Produce"/>
    <n v="150"/>
    <n v="0.29515617932975174"/>
    <n v="-1.578891012026667"/>
    <n v="763"/>
  </r>
  <r>
    <n v="10858"/>
    <n v="27"/>
    <n v="43.9"/>
    <n v="10"/>
    <n v="0"/>
    <x v="24"/>
    <n v="3"/>
    <s v="Confections"/>
    <n v="439"/>
    <n v="-0.92159876709741739"/>
    <n v="-0.69536794791246637"/>
    <n v="365"/>
  </r>
  <r>
    <n v="10858"/>
    <n v="70"/>
    <n v="15"/>
    <n v="4"/>
    <n v="0"/>
    <x v="30"/>
    <n v="1"/>
    <s v="Beverages"/>
    <n v="60"/>
    <n v="0.4602435338701214"/>
    <n v="-1.8540366029272832"/>
    <n v="817"/>
  </r>
  <r>
    <n v="10859"/>
    <n v="24"/>
    <n v="4.5"/>
    <n v="40"/>
    <n v="0.25"/>
    <x v="15"/>
    <n v="1"/>
    <s v="Beverages"/>
    <n v="135"/>
    <n v="1.4018528893966744"/>
    <n v="-1.624748610510103"/>
    <n v="1125"/>
  </r>
  <r>
    <n v="10859"/>
    <n v="54"/>
    <n v="7.45"/>
    <n v="35"/>
    <n v="0.25"/>
    <x v="55"/>
    <n v="6"/>
    <s v="Meat/Poultry"/>
    <n v="195.5625"/>
    <n v="0.27069879347191916"/>
    <n v="-1.4395985566332301"/>
    <n v="755"/>
  </r>
  <r>
    <n v="10859"/>
    <n v="64"/>
    <n v="33.25"/>
    <n v="30"/>
    <n v="0.25"/>
    <x v="58"/>
    <n v="5"/>
    <s v="Grains/Cereals"/>
    <n v="748.125"/>
    <n v="0.22484119498848315"/>
    <n v="0.24968072750034434"/>
    <n v="740"/>
  </r>
  <r>
    <n v="10860"/>
    <n v="51"/>
    <n v="53"/>
    <n v="3"/>
    <n v="0"/>
    <x v="4"/>
    <n v="7"/>
    <s v="Produce"/>
    <n v="159"/>
    <n v="0.67118848689392707"/>
    <n v="-1.5513764529366054"/>
    <n v="886"/>
  </r>
  <r>
    <n v="10860"/>
    <n v="76"/>
    <n v="18"/>
    <n v="20"/>
    <n v="0"/>
    <x v="38"/>
    <n v="1"/>
    <s v="Beverages"/>
    <n v="360"/>
    <n v="0.96161994395568862"/>
    <n v="-0.93688463325856275"/>
    <n v="981"/>
  </r>
  <r>
    <n v="10861"/>
    <n v="17"/>
    <n v="39"/>
    <n v="42"/>
    <n v="0"/>
    <x v="35"/>
    <n v="6"/>
    <s v="Meat/Poultry"/>
    <n v="1638"/>
    <n v="0.95244842425900134"/>
    <n v="2.9701827575301865"/>
    <n v="978"/>
  </r>
  <r>
    <n v="10861"/>
    <n v="18"/>
    <n v="62.5"/>
    <n v="20"/>
    <n v="0"/>
    <x v="59"/>
    <n v="8"/>
    <s v="Seafood"/>
    <n v="1250"/>
    <n v="-0.38965062468955952"/>
    <n v="1.783999543425308"/>
    <n v="539"/>
  </r>
  <r>
    <n v="10861"/>
    <n v="21"/>
    <n v="10"/>
    <n v="40"/>
    <n v="0"/>
    <x v="27"/>
    <n v="3"/>
    <s v="Confections"/>
    <n v="400"/>
    <n v="1.0686210070837059"/>
    <n v="-0.81459770396940001"/>
    <n v="1016"/>
  </r>
  <r>
    <n v="10861"/>
    <n v="33"/>
    <n v="2.5"/>
    <n v="35"/>
    <n v="0"/>
    <x v="10"/>
    <n v="4"/>
    <s v="Dairy Products"/>
    <n v="87.5"/>
    <n v="0.27069879347191916"/>
    <n v="-1.7699643390409838"/>
    <n v="755"/>
  </r>
  <r>
    <n v="10861"/>
    <n v="62"/>
    <n v="49.3"/>
    <n v="3"/>
    <n v="0"/>
    <x v="29"/>
    <n v="3"/>
    <s v="Confections"/>
    <n v="147.89999999999998"/>
    <n v="1.2734516136430536"/>
    <n v="-1.5853110758143483"/>
    <n v="1083"/>
  </r>
  <r>
    <n v="10862"/>
    <n v="11"/>
    <n v="21"/>
    <n v="25"/>
    <n v="0"/>
    <x v="0"/>
    <n v="4"/>
    <s v="Dairy Products"/>
    <n v="525"/>
    <n v="0.12089730509269485"/>
    <n v="-0.4324510499407665"/>
    <n v="706"/>
  </r>
  <r>
    <n v="10862"/>
    <n v="52"/>
    <n v="7"/>
    <n v="8"/>
    <n v="0"/>
    <x v="65"/>
    <n v="5"/>
    <s v="Grains/Cereals"/>
    <n v="56"/>
    <n v="-0.50888038074649322"/>
    <n v="-1.8662652958561994"/>
    <n v="500"/>
  </r>
  <r>
    <n v="10863"/>
    <n v="1"/>
    <n v="18"/>
    <n v="20"/>
    <n v="0.15000000596046448"/>
    <x v="52"/>
    <n v="1"/>
    <s v="Beverages"/>
    <n v="305.99999785423279"/>
    <n v="0.49387243942464115"/>
    <n v="-1.1019719943589146"/>
    <n v="828"/>
  </r>
  <r>
    <n v="10863"/>
    <n v="58"/>
    <n v="13.25"/>
    <n v="12"/>
    <n v="0.15000000596046448"/>
    <x v="64"/>
    <n v="8"/>
    <s v="Seafood"/>
    <n v="135.14999905228615"/>
    <n v="-0.40493649085070488"/>
    <n v="-1.6242900374225941"/>
    <n v="534"/>
  </r>
  <r>
    <n v="10864"/>
    <n v="35"/>
    <n v="18"/>
    <n v="4"/>
    <n v="0"/>
    <x v="31"/>
    <n v="1"/>
    <s v="Beverages"/>
    <n v="72"/>
    <n v="0.6620169671972399"/>
    <n v="-1.8173505241405343"/>
    <n v="883"/>
  </r>
  <r>
    <n v="10864"/>
    <n v="67"/>
    <n v="14"/>
    <n v="15"/>
    <n v="0"/>
    <x v="51"/>
    <n v="1"/>
    <s v="Beverages"/>
    <n v="210"/>
    <n v="-1.4749471221308788"/>
    <n v="-1.395460618092923"/>
    <n v="184"/>
  </r>
  <r>
    <n v="10865"/>
    <n v="38"/>
    <n v="263.5"/>
    <n v="60"/>
    <n v="5.000000074505806E-2"/>
    <x v="67"/>
    <n v="1"/>
    <s v="Beverages"/>
    <n v="15019.499988220632"/>
    <n v="-0.13284807318231781"/>
    <n v="43.879746328591892"/>
    <n v="623"/>
  </r>
  <r>
    <n v="10865"/>
    <n v="39"/>
    <n v="18"/>
    <n v="80"/>
    <n v="5.000000074505806E-2"/>
    <x v="13"/>
    <n v="1"/>
    <s v="Beverages"/>
    <n v="1367.9999989271164"/>
    <n v="0.38687137629662377"/>
    <n v="2.1447459815483469"/>
    <n v="793"/>
  </r>
  <r>
    <n v="10866"/>
    <n v="2"/>
    <n v="19"/>
    <n v="21"/>
    <n v="0.25"/>
    <x v="18"/>
    <n v="1"/>
    <s v="Beverages"/>
    <n v="299.25"/>
    <n v="1.1939651096050978"/>
    <n v="-1.1226079071164787"/>
    <n v="1057"/>
  </r>
  <r>
    <n v="10866"/>
    <n v="24"/>
    <n v="4.5"/>
    <n v="6"/>
    <n v="0.25"/>
    <x v="15"/>
    <n v="1"/>
    <s v="Beverages"/>
    <n v="20.25"/>
    <n v="1.4018528893966744"/>
    <n v="-1.9755592389083887"/>
    <n v="1125"/>
  </r>
  <r>
    <n v="10866"/>
    <n v="30"/>
    <n v="25.89"/>
    <n v="40"/>
    <n v="0.25"/>
    <x v="34"/>
    <n v="8"/>
    <s v="Seafood"/>
    <n v="776.69999999999993"/>
    <n v="-0.16647697873683756"/>
    <n v="0.33703945261128976"/>
    <n v="612"/>
  </r>
  <r>
    <n v="10867"/>
    <n v="53"/>
    <n v="32.799999999999997"/>
    <n v="3"/>
    <n v="0"/>
    <x v="22"/>
    <n v="6"/>
    <s v="Meat/Poultry"/>
    <n v="98.399999999999991"/>
    <n v="0.16981207680835994"/>
    <n v="-1.7366411508096871"/>
    <n v="722"/>
  </r>
  <r>
    <n v="10868"/>
    <n v="26"/>
    <n v="31.23"/>
    <n v="20"/>
    <n v="0"/>
    <x v="68"/>
    <n v="3"/>
    <s v="Confections"/>
    <n v="624.6"/>
    <n v="0.26458444700746103"/>
    <n v="-0.12795659601075124"/>
    <n v="753"/>
  </r>
  <r>
    <n v="10868"/>
    <n v="35"/>
    <n v="18"/>
    <n v="30"/>
    <n v="0"/>
    <x v="31"/>
    <n v="1"/>
    <s v="Beverages"/>
    <n v="540"/>
    <n v="0.6620169671972399"/>
    <n v="-0.38659345145733048"/>
    <n v="883"/>
  </r>
  <r>
    <n v="10868"/>
    <n v="49"/>
    <n v="20"/>
    <n v="42"/>
    <n v="0.10000000149011612"/>
    <x v="14"/>
    <n v="3"/>
    <s v="Confections"/>
    <n v="755.99999874830246"/>
    <n v="-0.44773691610191185"/>
    <n v="0.27375596287749204"/>
    <n v="520"/>
  </r>
  <r>
    <n v="10869"/>
    <n v="1"/>
    <n v="18"/>
    <n v="40"/>
    <n v="0"/>
    <x v="52"/>
    <n v="1"/>
    <s v="Beverages"/>
    <n v="720"/>
    <n v="0.49387243942464115"/>
    <n v="0.16369773034390181"/>
    <n v="828"/>
  </r>
  <r>
    <n v="10869"/>
    <n v="11"/>
    <n v="21"/>
    <n v="10"/>
    <n v="0"/>
    <x v="0"/>
    <n v="4"/>
    <s v="Dairy Products"/>
    <n v="210"/>
    <n v="0.12089730509269485"/>
    <n v="-1.395460618092923"/>
    <n v="706"/>
  </r>
  <r>
    <n v="10869"/>
    <n v="23"/>
    <n v="9"/>
    <n v="50"/>
    <n v="0"/>
    <x v="70"/>
    <n v="5"/>
    <s v="Grains/Cereals"/>
    <n v="450"/>
    <n v="-0.26430652216816775"/>
    <n v="-0.66173904235794656"/>
    <n v="580"/>
  </r>
  <r>
    <n v="10869"/>
    <n v="68"/>
    <n v="12.5"/>
    <n v="20"/>
    <n v="0"/>
    <x v="56"/>
    <n v="3"/>
    <s v="Confections"/>
    <n v="250"/>
    <n v="0.40521441568999816"/>
    <n v="-1.2731736888037601"/>
    <n v="799"/>
  </r>
  <r>
    <n v="10870"/>
    <n v="35"/>
    <n v="18"/>
    <n v="3"/>
    <n v="0"/>
    <x v="31"/>
    <n v="1"/>
    <s v="Beverages"/>
    <n v="54"/>
    <n v="0.6620169671972399"/>
    <n v="-1.8723796423206576"/>
    <n v="883"/>
  </r>
  <r>
    <n v="10870"/>
    <n v="51"/>
    <n v="53"/>
    <n v="2"/>
    <n v="0"/>
    <x v="4"/>
    <n v="7"/>
    <s v="Produce"/>
    <n v="106"/>
    <n v="0.67118848689392707"/>
    <n v="-1.713406634244746"/>
    <n v="886"/>
  </r>
  <r>
    <n v="10871"/>
    <n v="6"/>
    <n v="25"/>
    <n v="50"/>
    <n v="5.000000074505806E-2"/>
    <x v="63"/>
    <n v="2"/>
    <s v="Condiments"/>
    <n v="1187.4999990686774"/>
    <n v="-1.1172578539600777"/>
    <n v="1.5929262135637767"/>
    <n v="301"/>
  </r>
  <r>
    <n v="10871"/>
    <n v="16"/>
    <n v="17.45"/>
    <n v="12"/>
    <n v="5.000000074505806E-2"/>
    <x v="19"/>
    <n v="3"/>
    <s v="Confections"/>
    <n v="198.92999984398483"/>
    <n v="1.5027396060602336"/>
    <n v="-1.4293035262506641"/>
    <n v="1158"/>
  </r>
  <r>
    <n v="10871"/>
    <n v="17"/>
    <n v="39"/>
    <n v="16"/>
    <n v="5.000000074505806E-2"/>
    <x v="35"/>
    <n v="6"/>
    <s v="Meat/Poultry"/>
    <n v="592.79999953508377"/>
    <n v="0.95244842425900134"/>
    <n v="-0.22517470621696511"/>
    <n v="978"/>
  </r>
  <r>
    <n v="10872"/>
    <n v="55"/>
    <n v="24"/>
    <n v="10"/>
    <n v="5.000000074505806E-2"/>
    <x v="16"/>
    <n v="6"/>
    <s v="Meat/Poultry"/>
    <n v="227.99999982118607"/>
    <n v="0.72316043184182122"/>
    <n v="-1.3404315004594649"/>
    <n v="903"/>
  </r>
  <r>
    <n v="10872"/>
    <n v="62"/>
    <n v="49.3"/>
    <n v="20"/>
    <n v="5.000000074505806E-2"/>
    <x v="29"/>
    <n v="3"/>
    <s v="Confections"/>
    <n v="936.69999926537275"/>
    <n v="1.2734516136430536"/>
    <n v="0.82618716752205812"/>
    <n v="1083"/>
  </r>
  <r>
    <n v="10872"/>
    <n v="64"/>
    <n v="33.25"/>
    <n v="15"/>
    <n v="5.000000074505806E-2"/>
    <x v="58"/>
    <n v="5"/>
    <s v="Grains/Cereals"/>
    <n v="473.81249962840229"/>
    <n v="0.22484119498848315"/>
    <n v="-0.58894010590153045"/>
    <n v="740"/>
  </r>
  <r>
    <n v="10872"/>
    <n v="65"/>
    <n v="21.05"/>
    <n v="21"/>
    <n v="5.000000074505806E-2"/>
    <x v="6"/>
    <n v="2"/>
    <s v="Condiments"/>
    <n v="419.94749967064712"/>
    <n v="0.24012706114962851"/>
    <n v="-0.75361474192639955"/>
    <n v="745"/>
  </r>
  <r>
    <n v="10873"/>
    <n v="21"/>
    <n v="10"/>
    <n v="20"/>
    <n v="0"/>
    <x v="27"/>
    <n v="3"/>
    <s v="Confections"/>
    <n v="200"/>
    <n v="1.0686210070837059"/>
    <n v="-1.4260323504152137"/>
    <n v="1016"/>
  </r>
  <r>
    <n v="10873"/>
    <n v="28"/>
    <n v="45.6"/>
    <n v="3"/>
    <n v="0"/>
    <x v="44"/>
    <n v="7"/>
    <s v="Produce"/>
    <n v="136.80000000000001"/>
    <n v="-8.0876128234423653E-2"/>
    <n v="-1.6192456986920909"/>
    <n v="640"/>
  </r>
  <r>
    <n v="10874"/>
    <n v="10"/>
    <n v="31"/>
    <n v="10"/>
    <n v="0"/>
    <x v="41"/>
    <n v="8"/>
    <s v="Seafood"/>
    <n v="310"/>
    <n v="0.23095554145294128"/>
    <n v="-1.0897432948700161"/>
    <n v="742"/>
  </r>
  <r>
    <n v="10875"/>
    <n v="19"/>
    <n v="9.1999999999999993"/>
    <n v="25"/>
    <n v="0"/>
    <x v="49"/>
    <n v="3"/>
    <s v="Confections"/>
    <n v="229.99999999999997"/>
    <n v="0.17286925004058901"/>
    <n v="-1.3343171534483416"/>
    <n v="723"/>
  </r>
  <r>
    <n v="10875"/>
    <n v="47"/>
    <n v="9.5"/>
    <n v="21"/>
    <n v="0.10000000149011612"/>
    <x v="69"/>
    <n v="3"/>
    <s v="Confections"/>
    <n v="179.54999970272183"/>
    <n v="-0.55473797922992918"/>
    <n v="-1.4885515439231289"/>
    <n v="485"/>
  </r>
  <r>
    <n v="10875"/>
    <n v="49"/>
    <n v="20"/>
    <n v="15"/>
    <n v="0"/>
    <x v="14"/>
    <n v="3"/>
    <s v="Confections"/>
    <n v="300"/>
    <n v="-0.44773691610191185"/>
    <n v="-1.1203150271923068"/>
    <n v="520"/>
  </r>
  <r>
    <n v="10876"/>
    <n v="46"/>
    <n v="12"/>
    <n v="21"/>
    <n v="0"/>
    <x v="54"/>
    <n v="8"/>
    <s v="Seafood"/>
    <n v="252"/>
    <n v="-0.3621360655994979"/>
    <n v="-1.2670593423393022"/>
    <n v="548"/>
  </r>
  <r>
    <n v="10876"/>
    <n v="64"/>
    <n v="33.25"/>
    <n v="20"/>
    <n v="0"/>
    <x v="58"/>
    <n v="5"/>
    <s v="Grains/Cereals"/>
    <n v="665"/>
    <n v="0.22484119498848315"/>
    <n v="-4.4467974286969527E-3"/>
    <n v="740"/>
  </r>
  <r>
    <n v="10877"/>
    <n v="16"/>
    <n v="17.45"/>
    <n v="30"/>
    <n v="0.25"/>
    <x v="19"/>
    <n v="3"/>
    <s v="Confections"/>
    <n v="392.625"/>
    <n v="1.5027396060602336"/>
    <n v="-0.83714435655708941"/>
    <n v="1158"/>
  </r>
  <r>
    <n v="10877"/>
    <n v="18"/>
    <n v="62.5"/>
    <n v="25"/>
    <n v="0"/>
    <x v="59"/>
    <n v="8"/>
    <s v="Seafood"/>
    <n v="1562.5"/>
    <n v="-0.38965062468955952"/>
    <n v="2.7393661784968919"/>
    <n v="539"/>
  </r>
  <r>
    <n v="10878"/>
    <n v="20"/>
    <n v="81"/>
    <n v="20"/>
    <n v="5.000000074505806E-2"/>
    <x v="9"/>
    <n v="3"/>
    <s v="Confections"/>
    <n v="1538.9999987930059"/>
    <n v="-1.080571775173329"/>
    <n v="2.6675226038495188"/>
    <n v="313"/>
  </r>
  <r>
    <n v="10879"/>
    <n v="40"/>
    <n v="18.399999999999999"/>
    <n v="12"/>
    <n v="0"/>
    <x v="37"/>
    <n v="8"/>
    <s v="Seafood"/>
    <n v="220.79999999999998"/>
    <n v="1.3345950782876348"/>
    <n v="-1.3624431471848493"/>
    <n v="1103"/>
  </r>
  <r>
    <n v="10879"/>
    <n v="65"/>
    <n v="21.05"/>
    <n v="10"/>
    <n v="0"/>
    <x v="6"/>
    <n v="2"/>
    <s v="Condiments"/>
    <n v="210.5"/>
    <n v="0.24012706114962851"/>
    <n v="-1.3939320314768084"/>
    <n v="745"/>
  </r>
  <r>
    <n v="10879"/>
    <n v="76"/>
    <n v="18"/>
    <n v="10"/>
    <n v="0"/>
    <x v="38"/>
    <n v="1"/>
    <s v="Beverages"/>
    <n v="180"/>
    <n v="0.96161994395568862"/>
    <n v="-1.4871758150597949"/>
    <n v="981"/>
  </r>
  <r>
    <n v="10880"/>
    <n v="23"/>
    <n v="9"/>
    <n v="30"/>
    <n v="0.20000000298023224"/>
    <x v="70"/>
    <n v="5"/>
    <s v="Grains/Cereals"/>
    <n v="215.9999991953373"/>
    <n v="-0.26430652216816775"/>
    <n v="-1.3771175811595417"/>
    <n v="580"/>
  </r>
  <r>
    <n v="10880"/>
    <n v="61"/>
    <n v="28.5"/>
    <n v="30"/>
    <n v="0.20000000298023224"/>
    <x v="75"/>
    <n v="2"/>
    <s v="Condiments"/>
    <n v="683.99999745190144"/>
    <n v="-0.19399153782689918"/>
    <n v="5.3639486193676617E-2"/>
    <n v="603"/>
  </r>
  <r>
    <n v="10880"/>
    <n v="70"/>
    <n v="15"/>
    <n v="50"/>
    <n v="0.20000000298023224"/>
    <x v="30"/>
    <n v="1"/>
    <s v="Beverages"/>
    <n v="599.99999776482582"/>
    <n v="0.4602435338701214"/>
    <n v="-0.20316306435690104"/>
    <n v="817"/>
  </r>
  <r>
    <n v="10881"/>
    <n v="73"/>
    <n v="15"/>
    <n v="10"/>
    <n v="0"/>
    <x v="47"/>
    <n v="8"/>
    <s v="Seafood"/>
    <n v="150"/>
    <n v="-1.1417152398179102"/>
    <n v="-1.578891012026667"/>
    <n v="293"/>
  </r>
  <r>
    <n v="10882"/>
    <n v="42"/>
    <n v="14"/>
    <n v="25"/>
    <n v="0"/>
    <x v="1"/>
    <n v="5"/>
    <s v="Grains/Cereals"/>
    <n v="350"/>
    <n v="9.338274600263323E-2"/>
    <n v="-0.96745636558085346"/>
    <n v="697"/>
  </r>
  <r>
    <n v="10882"/>
    <n v="49"/>
    <n v="20"/>
    <n v="20"/>
    <n v="0.15000000596046448"/>
    <x v="14"/>
    <n v="3"/>
    <s v="Confections"/>
    <n v="339.99999761581421"/>
    <n v="-0.44773691610191185"/>
    <n v="-0.99802810519201313"/>
    <n v="520"/>
  </r>
  <r>
    <n v="10882"/>
    <n v="54"/>
    <n v="7.45"/>
    <n v="32"/>
    <n v="0.15000000596046448"/>
    <x v="55"/>
    <n v="6"/>
    <s v="Meat/Poultry"/>
    <n v="202.63999857902527"/>
    <n v="0.27069879347191916"/>
    <n v="-1.4179614174262949"/>
    <n v="755"/>
  </r>
  <r>
    <n v="10883"/>
    <n v="24"/>
    <n v="4.5"/>
    <n v="8"/>
    <n v="0"/>
    <x v="15"/>
    <n v="1"/>
    <s v="Beverages"/>
    <n v="36"/>
    <n v="1.4018528893966744"/>
    <n v="-1.9274087605007808"/>
    <n v="1125"/>
  </r>
  <r>
    <n v="10884"/>
    <n v="21"/>
    <n v="10"/>
    <n v="40"/>
    <n v="5.000000074505806E-2"/>
    <x v="27"/>
    <n v="3"/>
    <s v="Confections"/>
    <n v="379.99999970197678"/>
    <n v="1.0686210070837059"/>
    <n v="-0.87574116952508996"/>
    <n v="1016"/>
  </r>
  <r>
    <n v="10884"/>
    <n v="56"/>
    <n v="38"/>
    <n v="21"/>
    <n v="5.000000074505806E-2"/>
    <x v="33"/>
    <n v="5"/>
    <s v="Grains/Cereals"/>
    <n v="758.09999940544367"/>
    <n v="1.8237427954442857"/>
    <n v="0.28017602867416758"/>
    <n v="1263"/>
  </r>
  <r>
    <n v="10884"/>
    <n v="65"/>
    <n v="21.05"/>
    <n v="12"/>
    <n v="5.000000074505806E-2"/>
    <x v="6"/>
    <n v="2"/>
    <s v="Condiments"/>
    <n v="239.96999981179835"/>
    <n v="0.24012706114962851"/>
    <n v="-1.3038371368983828"/>
    <n v="745"/>
  </r>
  <r>
    <n v="10885"/>
    <n v="2"/>
    <n v="19"/>
    <n v="20"/>
    <n v="0"/>
    <x v="18"/>
    <n v="1"/>
    <s v="Beverages"/>
    <n v="380"/>
    <n v="1.1939651096050978"/>
    <n v="-0.87574116861398132"/>
    <n v="1057"/>
  </r>
  <r>
    <n v="10885"/>
    <n v="24"/>
    <n v="4.5"/>
    <n v="12"/>
    <n v="0"/>
    <x v="15"/>
    <n v="1"/>
    <s v="Beverages"/>
    <n v="54"/>
    <n v="1.4018528893966744"/>
    <n v="-1.8723796423206576"/>
    <n v="1125"/>
  </r>
  <r>
    <n v="10885"/>
    <n v="70"/>
    <n v="15"/>
    <n v="30"/>
    <n v="0"/>
    <x v="30"/>
    <n v="1"/>
    <s v="Beverages"/>
    <n v="450"/>
    <n v="0.4602435338701214"/>
    <n v="-0.66173904235794656"/>
    <n v="817"/>
  </r>
  <r>
    <n v="10885"/>
    <n v="77"/>
    <n v="13"/>
    <n v="25"/>
    <n v="0"/>
    <x v="23"/>
    <n v="2"/>
    <s v="Condiments"/>
    <n v="325"/>
    <n v="0.38075702983216564"/>
    <n v="-1.0438856963865801"/>
    <n v="791"/>
  </r>
  <r>
    <n v="10886"/>
    <n v="10"/>
    <n v="31"/>
    <n v="70"/>
    <n v="0"/>
    <x v="41"/>
    <n v="8"/>
    <s v="Seafood"/>
    <n v="2170"/>
    <n v="0.23095554145294128"/>
    <n v="4.5965989170760508"/>
    <n v="742"/>
  </r>
  <r>
    <n v="10886"/>
    <n v="31"/>
    <n v="12.5"/>
    <n v="35"/>
    <n v="0"/>
    <x v="12"/>
    <n v="4"/>
    <s v="Dairy Products"/>
    <n v="437.5"/>
    <n v="2.2334040085629812"/>
    <n v="-0.69995370776081001"/>
    <n v="1397"/>
  </r>
  <r>
    <n v="10886"/>
    <n v="77"/>
    <n v="13"/>
    <n v="40"/>
    <n v="0"/>
    <x v="23"/>
    <n v="2"/>
    <s v="Condiments"/>
    <n v="520"/>
    <n v="0.38075702983216564"/>
    <n v="-0.44773691610191185"/>
    <n v="791"/>
  </r>
  <r>
    <n v="10887"/>
    <n v="25"/>
    <n v="14"/>
    <n v="5"/>
    <n v="0"/>
    <x v="66"/>
    <n v="3"/>
    <s v="Confections"/>
    <n v="70"/>
    <n v="-1.0652859090121836"/>
    <n v="-1.8234648706049925"/>
    <n v="318"/>
  </r>
  <r>
    <n v="10888"/>
    <n v="2"/>
    <n v="19"/>
    <n v="20"/>
    <n v="0"/>
    <x v="18"/>
    <n v="1"/>
    <s v="Beverages"/>
    <n v="380"/>
    <n v="1.1939651096050978"/>
    <n v="-0.87574116861398132"/>
    <n v="1057"/>
  </r>
  <r>
    <n v="10888"/>
    <n v="68"/>
    <n v="12.5"/>
    <n v="18"/>
    <n v="0"/>
    <x v="56"/>
    <n v="3"/>
    <s v="Confections"/>
    <n v="225"/>
    <n v="0.40521441568999816"/>
    <n v="-1.349603019609487"/>
    <n v="799"/>
  </r>
  <r>
    <n v="10889"/>
    <n v="11"/>
    <n v="21"/>
    <n v="40"/>
    <n v="0"/>
    <x v="0"/>
    <n v="4"/>
    <s v="Dairy Products"/>
    <n v="840"/>
    <n v="0.12089730509269485"/>
    <n v="0.53055851821139"/>
    <n v="706"/>
  </r>
  <r>
    <n v="10889"/>
    <n v="38"/>
    <n v="263.5"/>
    <n v="40"/>
    <n v="0"/>
    <x v="67"/>
    <n v="1"/>
    <s v="Beverages"/>
    <n v="10540"/>
    <n v="-0.13284807318231781"/>
    <n v="30.185138870833349"/>
    <n v="623"/>
  </r>
  <r>
    <n v="10890"/>
    <n v="17"/>
    <n v="39"/>
    <n v="15"/>
    <n v="0"/>
    <x v="35"/>
    <n v="6"/>
    <s v="Meat/Poultry"/>
    <n v="585"/>
    <n v="0.95244842425900134"/>
    <n v="-0.24902065600702242"/>
    <n v="978"/>
  </r>
  <r>
    <n v="10890"/>
    <n v="34"/>
    <n v="14"/>
    <n v="10"/>
    <n v="0"/>
    <x v="53"/>
    <n v="1"/>
    <s v="Beverages"/>
    <n v="140"/>
    <n v="-0.49053734135311877"/>
    <n v="-1.6094627443489578"/>
    <n v="506"/>
  </r>
  <r>
    <n v="10890"/>
    <n v="41"/>
    <n v="9.65"/>
    <n v="14"/>
    <n v="0"/>
    <x v="5"/>
    <n v="8"/>
    <s v="Seafood"/>
    <n v="135.1"/>
    <n v="0.96161994395568862"/>
    <n v="-1.6244428931868802"/>
    <n v="981"/>
  </r>
  <r>
    <n v="10891"/>
    <n v="30"/>
    <n v="25.89"/>
    <n v="15"/>
    <n v="5.000000074505806E-2"/>
    <x v="34"/>
    <n v="8"/>
    <s v="Seafood"/>
    <n v="368.93249971065671"/>
    <n v="-0.16647697873683756"/>
    <n v="-0.90957643424624912"/>
    <n v="612"/>
  </r>
  <r>
    <n v="10892"/>
    <n v="59"/>
    <n v="55"/>
    <n v="40"/>
    <n v="5.000000074505806E-2"/>
    <x v="21"/>
    <n v="4"/>
    <s v="Dairy Products"/>
    <n v="2089.9999983608723"/>
    <n v="2.5360641585536587"/>
    <n v="4.3520250534866278"/>
    <n v="1496"/>
  </r>
  <r>
    <n v="10893"/>
    <n v="8"/>
    <n v="40"/>
    <n v="30"/>
    <n v="0"/>
    <x v="71"/>
    <n v="2"/>
    <s v="Condiments"/>
    <n v="1200"/>
    <n v="-0.90019855447181396"/>
    <n v="1.6311408818138544"/>
    <n v="372"/>
  </r>
  <r>
    <n v="10893"/>
    <n v="24"/>
    <n v="4.5"/>
    <n v="10"/>
    <n v="0"/>
    <x v="15"/>
    <n v="1"/>
    <s v="Beverages"/>
    <n v="45"/>
    <n v="1.4018528893966744"/>
    <n v="-1.8998942014107192"/>
    <n v="1125"/>
  </r>
  <r>
    <n v="10893"/>
    <n v="29"/>
    <n v="123.79"/>
    <n v="24"/>
    <n v="0"/>
    <x v="39"/>
    <n v="6"/>
    <s v="Meat/Poultry"/>
    <n v="2970.96"/>
    <n v="0.24318423438185757"/>
    <n v="7.0452723891622453"/>
    <n v="746"/>
  </r>
  <r>
    <n v="10893"/>
    <n v="30"/>
    <n v="25.89"/>
    <n v="35"/>
    <n v="0"/>
    <x v="34"/>
    <n v="8"/>
    <s v="Seafood"/>
    <n v="906.15"/>
    <n v="-0.16647697873683756"/>
    <n v="0.73279052752334273"/>
    <n v="612"/>
  </r>
  <r>
    <n v="10893"/>
    <n v="36"/>
    <n v="19"/>
    <n v="20"/>
    <n v="0"/>
    <x v="20"/>
    <n v="8"/>
    <s v="Seafood"/>
    <n v="380"/>
    <n v="0.42355745508337261"/>
    <n v="-0.87574116861398132"/>
    <n v="805"/>
  </r>
  <r>
    <n v="10894"/>
    <n v="13"/>
    <n v="6"/>
    <n v="28"/>
    <n v="5.000000074505806E-2"/>
    <x v="43"/>
    <n v="8"/>
    <s v="Seafood"/>
    <n v="159.59999987483025"/>
    <n v="0.68647435305507243"/>
    <n v="-1.5495421493799337"/>
    <n v="891"/>
  </r>
  <r>
    <n v="10894"/>
    <n v="69"/>
    <n v="36"/>
    <n v="50"/>
    <n v="5.000000074505806E-2"/>
    <x v="60"/>
    <n v="4"/>
    <s v="Dairy Products"/>
    <n v="1709.9999986588955"/>
    <n v="0.14535469095052739"/>
    <n v="3.1902992261506906"/>
    <n v="714"/>
  </r>
  <r>
    <n v="10894"/>
    <n v="75"/>
    <n v="7.75"/>
    <n v="120"/>
    <n v="5.000000074505806E-2"/>
    <x v="48"/>
    <n v="1"/>
    <s v="Beverages"/>
    <n v="883.499999307096"/>
    <n v="1.4935680863635465"/>
    <n v="0.66354555169502694"/>
    <n v="1155"/>
  </r>
  <r>
    <n v="10895"/>
    <n v="24"/>
    <n v="4.5"/>
    <n v="110"/>
    <n v="0"/>
    <x v="15"/>
    <n v="1"/>
    <s v="Beverages"/>
    <n v="495"/>
    <n v="1.4018528893966744"/>
    <n v="-0.52416624690763858"/>
    <n v="1125"/>
  </r>
  <r>
    <n v="10895"/>
    <n v="39"/>
    <n v="18"/>
    <n v="45"/>
    <n v="0"/>
    <x v="13"/>
    <n v="1"/>
    <s v="Beverages"/>
    <n v="810"/>
    <n v="0.38687137629662377"/>
    <n v="0.43884332124451791"/>
    <n v="793"/>
  </r>
  <r>
    <n v="10895"/>
    <n v="40"/>
    <n v="18.399999999999999"/>
    <n v="91"/>
    <n v="0"/>
    <x v="37"/>
    <n v="8"/>
    <s v="Seafood"/>
    <n v="1674.3999999999999"/>
    <n v="1.3345950782876348"/>
    <n v="3.0814638631833242"/>
    <n v="1103"/>
  </r>
  <r>
    <n v="10895"/>
    <n v="60"/>
    <n v="34"/>
    <n v="100"/>
    <n v="0"/>
    <x v="11"/>
    <n v="4"/>
    <s v="Dairy Products"/>
    <n v="3400"/>
    <n v="2.7836951903642131"/>
    <n v="8.3569219927178047"/>
    <n v="1577"/>
  </r>
  <r>
    <n v="10896"/>
    <n v="45"/>
    <n v="9.5"/>
    <n v="15"/>
    <n v="0"/>
    <x v="73"/>
    <n v="8"/>
    <s v="Seafood"/>
    <n v="142.5"/>
    <n v="-0.48442299488866064"/>
    <n v="-1.601819811268385"/>
    <n v="508"/>
  </r>
  <r>
    <n v="10896"/>
    <n v="56"/>
    <n v="38"/>
    <n v="16"/>
    <n v="0"/>
    <x v="33"/>
    <n v="5"/>
    <s v="Grains/Cereals"/>
    <n v="608"/>
    <n v="1.8237427954442857"/>
    <n v="-0.17870567166575385"/>
    <n v="1263"/>
  </r>
  <r>
    <n v="10897"/>
    <n v="29"/>
    <n v="123.79"/>
    <n v="80"/>
    <n v="0"/>
    <x v="39"/>
    <n v="6"/>
    <s v="Meat/Poultry"/>
    <n v="9903.2000000000007"/>
    <n v="0.24318423438185757"/>
    <n v="28.238330956549881"/>
    <n v="746"/>
  </r>
  <r>
    <n v="10897"/>
    <n v="30"/>
    <n v="25.89"/>
    <n v="36"/>
    <n v="0"/>
    <x v="34"/>
    <n v="8"/>
    <s v="Seafood"/>
    <n v="932.04"/>
    <n v="-0.16647697873683756"/>
    <n v="0.81194074250575332"/>
    <n v="612"/>
  </r>
  <r>
    <n v="10898"/>
    <n v="13"/>
    <n v="6"/>
    <n v="5"/>
    <n v="0"/>
    <x v="43"/>
    <n v="8"/>
    <s v="Seafood"/>
    <n v="30"/>
    <n v="0.68647435305507243"/>
    <n v="-1.9457517998941551"/>
    <n v="891"/>
  </r>
  <r>
    <n v="10899"/>
    <n v="39"/>
    <n v="18"/>
    <n v="8"/>
    <n v="0.15000000596046448"/>
    <x v="13"/>
    <n v="1"/>
    <s v="Beverages"/>
    <n v="122.39999914169312"/>
    <n v="0.38687137629662377"/>
    <n v="-1.6632689958601821"/>
    <n v="793"/>
  </r>
  <r>
    <n v="10900"/>
    <n v="70"/>
    <n v="15"/>
    <n v="3"/>
    <n v="0.25"/>
    <x v="30"/>
    <n v="1"/>
    <s v="Beverages"/>
    <n v="33.75"/>
    <n v="0.4602435338701214"/>
    <n v="-1.9342874002732962"/>
    <n v="817"/>
  </r>
  <r>
    <n v="10901"/>
    <n v="41"/>
    <n v="9.65"/>
    <n v="30"/>
    <n v="0"/>
    <x v="5"/>
    <n v="8"/>
    <s v="Seafood"/>
    <n v="289.5"/>
    <n v="0.96161994395568862"/>
    <n v="-1.1524153461307121"/>
    <n v="981"/>
  </r>
  <r>
    <n v="10901"/>
    <n v="71"/>
    <n v="21.5"/>
    <n v="30"/>
    <n v="0"/>
    <x v="42"/>
    <n v="4"/>
    <s v="Dairy Products"/>
    <n v="645"/>
    <n v="1.1939651096050978"/>
    <n v="-6.559026207327831E-2"/>
    <n v="1057"/>
  </r>
  <r>
    <n v="10902"/>
    <n v="55"/>
    <n v="24"/>
    <n v="30"/>
    <n v="0.15000000596046448"/>
    <x v="16"/>
    <n v="6"/>
    <s v="Meat/Poultry"/>
    <n v="611.99999570846558"/>
    <n v="0.72316043184182122"/>
    <n v="-0.16647699185680173"/>
    <n v="903"/>
  </r>
  <r>
    <n v="10902"/>
    <n v="62"/>
    <n v="49.3"/>
    <n v="6"/>
    <n v="0.15000000596046448"/>
    <x v="29"/>
    <n v="3"/>
    <s v="Confections"/>
    <n v="251.42999823689456"/>
    <n v="1.2734516136430536"/>
    <n v="-1.2688019364717915"/>
    <n v="1083"/>
  </r>
  <r>
    <n v="10903"/>
    <n v="13"/>
    <n v="6"/>
    <n v="40"/>
    <n v="0"/>
    <x v="43"/>
    <n v="8"/>
    <s v="Seafood"/>
    <n v="240"/>
    <n v="0.68647435305507243"/>
    <n v="-1.3037454211260509"/>
    <n v="891"/>
  </r>
  <r>
    <n v="10903"/>
    <n v="65"/>
    <n v="21.05"/>
    <n v="21"/>
    <n v="0"/>
    <x v="6"/>
    <n v="2"/>
    <s v="Condiments"/>
    <n v="442.05"/>
    <n v="0.24012706114962851"/>
    <n v="-0.68604356955416768"/>
    <n v="745"/>
  </r>
  <r>
    <n v="10903"/>
    <n v="68"/>
    <n v="12.5"/>
    <n v="20"/>
    <n v="0"/>
    <x v="56"/>
    <n v="3"/>
    <s v="Confections"/>
    <n v="250"/>
    <n v="0.40521441568999816"/>
    <n v="-1.2731736888037601"/>
    <n v="799"/>
  </r>
  <r>
    <n v="10904"/>
    <n v="58"/>
    <n v="13.25"/>
    <n v="15"/>
    <n v="0"/>
    <x v="64"/>
    <n v="8"/>
    <s v="Seafood"/>
    <n v="198.75"/>
    <n v="-0.40493649085070488"/>
    <n v="-1.4298538169555"/>
    <n v="534"/>
  </r>
  <r>
    <n v="10904"/>
    <n v="62"/>
    <n v="49.3"/>
    <n v="35"/>
    <n v="0"/>
    <x v="29"/>
    <n v="3"/>
    <s v="Confections"/>
    <n v="1725.5"/>
    <n v="1.2734516136430536"/>
    <n v="3.2376854153502297"/>
    <n v="1083"/>
  </r>
  <r>
    <n v="10905"/>
    <n v="1"/>
    <n v="18"/>
    <n v="20"/>
    <n v="5.000000074505806E-2"/>
    <x v="52"/>
    <n v="1"/>
    <s v="Beverages"/>
    <n v="341.9999997317791"/>
    <n v="0.49387243942464115"/>
    <n v="-0.99191375225868372"/>
    <n v="828"/>
  </r>
  <r>
    <n v="10906"/>
    <n v="61"/>
    <n v="28.5"/>
    <n v="15"/>
    <n v="0"/>
    <x v="75"/>
    <n v="2"/>
    <s v="Condiments"/>
    <n v="427.5"/>
    <n v="-0.19399153782689918"/>
    <n v="-0.73052544008310061"/>
    <n v="603"/>
  </r>
  <r>
    <n v="10907"/>
    <n v="75"/>
    <n v="7.75"/>
    <n v="14"/>
    <n v="0"/>
    <x v="48"/>
    <n v="1"/>
    <s v="Beverages"/>
    <n v="108.5"/>
    <n v="1.4935680863635465"/>
    <n v="-1.7057637011641733"/>
    <n v="1155"/>
  </r>
  <r>
    <n v="10908"/>
    <n v="7"/>
    <n v="30"/>
    <n v="20"/>
    <n v="5.000000074505806E-2"/>
    <x v="32"/>
    <n v="7"/>
    <s v="Produce"/>
    <n v="569.99999955296516"/>
    <n v="0.29515617932975174"/>
    <n v="-0.29487825585712135"/>
    <n v="763"/>
  </r>
  <r>
    <n v="10908"/>
    <n v="52"/>
    <n v="7"/>
    <n v="14"/>
    <n v="5.000000074505806E-2"/>
    <x v="65"/>
    <n v="5"/>
    <s v="Grains/Cereals"/>
    <n v="93.09999992698431"/>
    <n v="-0.50888038074649322"/>
    <n v="-1.7528441691637227"/>
    <n v="500"/>
  </r>
  <r>
    <n v="10909"/>
    <n v="7"/>
    <n v="30"/>
    <n v="12"/>
    <n v="0"/>
    <x v="32"/>
    <n v="7"/>
    <s v="Produce"/>
    <n v="360"/>
    <n v="0.29515617932975174"/>
    <n v="-0.93688463325856275"/>
    <n v="763"/>
  </r>
  <r>
    <n v="10909"/>
    <n v="16"/>
    <n v="17.45"/>
    <n v="15"/>
    <n v="0"/>
    <x v="19"/>
    <n v="3"/>
    <s v="Confections"/>
    <n v="261.75"/>
    <n v="1.5027396060602336"/>
    <n v="-1.2372519033250686"/>
    <n v="1158"/>
  </r>
  <r>
    <n v="10909"/>
    <n v="41"/>
    <n v="9.65"/>
    <n v="5"/>
    <n v="0"/>
    <x v="5"/>
    <n v="8"/>
    <s v="Seafood"/>
    <n v="48.25"/>
    <n v="0.96161994395568862"/>
    <n v="-1.8899583884059747"/>
    <n v="981"/>
  </r>
  <r>
    <n v="10910"/>
    <n v="19"/>
    <n v="9.1999999999999993"/>
    <n v="12"/>
    <n v="0"/>
    <x v="49"/>
    <n v="3"/>
    <s v="Confections"/>
    <n v="110.39999999999999"/>
    <n v="0.17286925004058901"/>
    <n v="-1.6999550720229382"/>
    <n v="723"/>
  </r>
  <r>
    <n v="10910"/>
    <n v="49"/>
    <n v="20"/>
    <n v="10"/>
    <n v="0"/>
    <x v="14"/>
    <n v="3"/>
    <s v="Confections"/>
    <n v="200"/>
    <n v="-0.44773691610191185"/>
    <n v="-1.4260323504152137"/>
    <n v="520"/>
  </r>
  <r>
    <n v="10910"/>
    <n v="61"/>
    <n v="28.5"/>
    <n v="5"/>
    <n v="0"/>
    <x v="75"/>
    <n v="2"/>
    <s v="Condiments"/>
    <n v="142.5"/>
    <n v="-0.19399153782689918"/>
    <n v="-1.601819811268385"/>
    <n v="603"/>
  </r>
  <r>
    <n v="10911"/>
    <n v="1"/>
    <n v="18"/>
    <n v="10"/>
    <n v="0"/>
    <x v="52"/>
    <n v="1"/>
    <s v="Beverages"/>
    <n v="180"/>
    <n v="0.49387243942464115"/>
    <n v="-1.4871758150597949"/>
    <n v="828"/>
  </r>
  <r>
    <n v="10911"/>
    <n v="17"/>
    <n v="39"/>
    <n v="12"/>
    <n v="0"/>
    <x v="35"/>
    <n v="6"/>
    <s v="Meat/Poultry"/>
    <n v="468"/>
    <n v="0.95244842425900134"/>
    <n v="-0.60670992417782343"/>
    <n v="978"/>
  </r>
  <r>
    <n v="10911"/>
    <n v="67"/>
    <n v="14"/>
    <n v="15"/>
    <n v="0"/>
    <x v="51"/>
    <n v="1"/>
    <s v="Beverages"/>
    <n v="210"/>
    <n v="-1.4749471221308788"/>
    <n v="-1.395460618092923"/>
    <n v="184"/>
  </r>
  <r>
    <n v="10912"/>
    <n v="11"/>
    <n v="21"/>
    <n v="40"/>
    <n v="0.25"/>
    <x v="0"/>
    <n v="4"/>
    <s v="Dairy Products"/>
    <n v="630"/>
    <n v="0.12089730509269485"/>
    <n v="-0.11144786055671434"/>
    <n v="706"/>
  </r>
  <r>
    <n v="10912"/>
    <n v="29"/>
    <n v="123.79"/>
    <n v="60"/>
    <n v="0.25"/>
    <x v="39"/>
    <n v="6"/>
    <s v="Meat/Poultry"/>
    <n v="5570.55"/>
    <n v="0.24318423438185757"/>
    <n v="14.99266935193261"/>
    <n v="746"/>
  </r>
  <r>
    <n v="10913"/>
    <n v="4"/>
    <n v="22"/>
    <n v="30"/>
    <n v="0.25"/>
    <x v="62"/>
    <n v="2"/>
    <s v="Condiments"/>
    <n v="495"/>
    <n v="-0.65256752266125939"/>
    <n v="-0.52416624690763858"/>
    <n v="453"/>
  </r>
  <r>
    <n v="10913"/>
    <n v="33"/>
    <n v="2.5"/>
    <n v="40"/>
    <n v="0.25"/>
    <x v="10"/>
    <n v="4"/>
    <s v="Dairy Products"/>
    <n v="75"/>
    <n v="0.27069879347191916"/>
    <n v="-1.8081790044438473"/>
    <n v="755"/>
  </r>
  <r>
    <n v="10913"/>
    <n v="58"/>
    <n v="13.25"/>
    <n v="15"/>
    <n v="0"/>
    <x v="64"/>
    <n v="8"/>
    <s v="Seafood"/>
    <n v="198.75"/>
    <n v="-0.40493649085070488"/>
    <n v="-1.4298538169555"/>
    <n v="534"/>
  </r>
  <r>
    <n v="10914"/>
    <n v="71"/>
    <n v="21.5"/>
    <n v="25"/>
    <n v="0"/>
    <x v="42"/>
    <n v="4"/>
    <s v="Dairy Products"/>
    <n v="537.5"/>
    <n v="1.1939651096050978"/>
    <n v="-0.39423638453790316"/>
    <n v="1057"/>
  </r>
  <r>
    <n v="10915"/>
    <n v="17"/>
    <n v="39"/>
    <n v="10"/>
    <n v="0"/>
    <x v="35"/>
    <n v="6"/>
    <s v="Meat/Poultry"/>
    <n v="390"/>
    <n v="0.95244842425900134"/>
    <n v="-0.84516943629169072"/>
    <n v="978"/>
  </r>
  <r>
    <n v="10915"/>
    <n v="33"/>
    <n v="2.5"/>
    <n v="30"/>
    <n v="0"/>
    <x v="10"/>
    <n v="4"/>
    <s v="Dairy Products"/>
    <n v="75"/>
    <n v="0.27069879347191916"/>
    <n v="-1.8081790044438473"/>
    <n v="755"/>
  </r>
  <r>
    <n v="10915"/>
    <n v="54"/>
    <n v="7.45"/>
    <n v="10"/>
    <n v="0"/>
    <x v="55"/>
    <n v="6"/>
    <s v="Meat/Poultry"/>
    <n v="74.5"/>
    <n v="0.27069879347191916"/>
    <n v="-1.8097075910599616"/>
    <n v="755"/>
  </r>
  <r>
    <n v="10916"/>
    <n v="16"/>
    <n v="17.45"/>
    <n v="6"/>
    <n v="0"/>
    <x v="19"/>
    <n v="3"/>
    <s v="Confections"/>
    <n v="104.69999999999999"/>
    <n v="1.5027396060602336"/>
    <n v="-1.7173809594466436"/>
    <n v="1158"/>
  </r>
  <r>
    <n v="10916"/>
    <n v="32"/>
    <n v="32"/>
    <n v="6"/>
    <n v="0"/>
    <x v="26"/>
    <n v="4"/>
    <s v="Dairy Products"/>
    <n v="192"/>
    <n v="-1.1294865468889941"/>
    <n v="-1.4504897362730462"/>
    <n v="297"/>
  </r>
  <r>
    <n v="10916"/>
    <n v="57"/>
    <n v="19.5"/>
    <n v="20"/>
    <n v="0"/>
    <x v="8"/>
    <n v="5"/>
    <s v="Grains/Cereals"/>
    <n v="390"/>
    <n v="-0.71065381407361172"/>
    <n v="-0.84516943629169072"/>
    <n v="434"/>
  </r>
  <r>
    <n v="10917"/>
    <n v="30"/>
    <n v="25.89"/>
    <n v="1"/>
    <n v="0"/>
    <x v="34"/>
    <n v="8"/>
    <s v="Seafood"/>
    <n v="25.89"/>
    <n v="-0.16647697873683756"/>
    <n v="-1.9583167818786167"/>
    <n v="612"/>
  </r>
  <r>
    <n v="10917"/>
    <n v="60"/>
    <n v="34"/>
    <n v="10"/>
    <n v="0"/>
    <x v="11"/>
    <n v="4"/>
    <s v="Dairy Products"/>
    <n v="340"/>
    <n v="2.7836951903642131"/>
    <n v="-0.99802809790314406"/>
    <n v="1577"/>
  </r>
  <r>
    <n v="10918"/>
    <n v="1"/>
    <n v="18"/>
    <n v="60"/>
    <n v="0.25"/>
    <x v="52"/>
    <n v="1"/>
    <s v="Beverages"/>
    <n v="810"/>
    <n v="0.49387243942464115"/>
    <n v="0.43884332124451791"/>
    <n v="828"/>
  </r>
  <r>
    <n v="10918"/>
    <n v="60"/>
    <n v="34"/>
    <n v="25"/>
    <n v="0.25"/>
    <x v="11"/>
    <n v="4"/>
    <s v="Dairy Products"/>
    <n v="637.5"/>
    <n v="2.7836951903642131"/>
    <n v="-8.8519061314996331E-2"/>
    <n v="1577"/>
  </r>
  <r>
    <n v="10919"/>
    <n v="16"/>
    <n v="17.45"/>
    <n v="24"/>
    <n v="0"/>
    <x v="19"/>
    <n v="3"/>
    <s v="Confections"/>
    <n v="418.79999999999995"/>
    <n v="1.5027396060602336"/>
    <n v="-0.75712284720349365"/>
    <n v="1158"/>
  </r>
  <r>
    <n v="10919"/>
    <n v="25"/>
    <n v="14"/>
    <n v="24"/>
    <n v="0"/>
    <x v="66"/>
    <n v="3"/>
    <s v="Confections"/>
    <n v="336"/>
    <n v="-1.0652859090121836"/>
    <n v="-1.0102567908320603"/>
    <n v="318"/>
  </r>
  <r>
    <n v="10919"/>
    <n v="40"/>
    <n v="18.399999999999999"/>
    <n v="20"/>
    <n v="0"/>
    <x v="37"/>
    <n v="8"/>
    <s v="Seafood"/>
    <n v="368"/>
    <n v="1.3345950782876348"/>
    <n v="-0.91242724740073022"/>
    <n v="1103"/>
  </r>
  <r>
    <n v="10920"/>
    <n v="50"/>
    <n v="16.25"/>
    <n v="24"/>
    <n v="0"/>
    <x v="72"/>
    <n v="3"/>
    <s v="Confections"/>
    <n v="390"/>
    <n v="-1.3190312872871963"/>
    <n v="-0.84516943629169072"/>
    <n v="235"/>
  </r>
  <r>
    <n v="10921"/>
    <n v="35"/>
    <n v="18"/>
    <n v="10"/>
    <n v="0"/>
    <x v="31"/>
    <n v="1"/>
    <s v="Beverages"/>
    <n v="180"/>
    <n v="0.6620169671972399"/>
    <n v="-1.4871758150597949"/>
    <n v="883"/>
  </r>
  <r>
    <n v="10921"/>
    <n v="63"/>
    <n v="43.9"/>
    <n v="40"/>
    <n v="0"/>
    <x v="46"/>
    <n v="2"/>
    <s v="Condiments"/>
    <n v="1756"/>
    <n v="-0.67702490851909192"/>
    <n v="3.3309291989332164"/>
    <n v="445"/>
  </r>
  <r>
    <n v="10922"/>
    <n v="17"/>
    <n v="39"/>
    <n v="15"/>
    <n v="0"/>
    <x v="35"/>
    <n v="6"/>
    <s v="Meat/Poultry"/>
    <n v="585"/>
    <n v="0.95244842425900134"/>
    <n v="-0.24902065600702242"/>
    <n v="978"/>
  </r>
  <r>
    <n v="10922"/>
    <n v="24"/>
    <n v="4.5"/>
    <n v="35"/>
    <n v="0"/>
    <x v="15"/>
    <n v="1"/>
    <s v="Beverages"/>
    <n v="157.5"/>
    <n v="1.4018528893966744"/>
    <n v="-1.5559622127849491"/>
    <n v="1125"/>
  </r>
  <r>
    <n v="10923"/>
    <n v="42"/>
    <n v="14"/>
    <n v="10"/>
    <n v="0.20000000298023224"/>
    <x v="1"/>
    <n v="5"/>
    <s v="Grains/Cereals"/>
    <n v="111.99999958276749"/>
    <n v="9.338274600263323E-2"/>
    <n v="-1.6950635961269238"/>
    <n v="697"/>
  </r>
  <r>
    <n v="10923"/>
    <n v="43"/>
    <n v="46"/>
    <n v="10"/>
    <n v="0.20000000298023224"/>
    <x v="40"/>
    <n v="1"/>
    <s v="Beverages"/>
    <n v="367.99999862909317"/>
    <n v="-0.26430652216816775"/>
    <n v="-0.91242725159182991"/>
    <n v="580"/>
  </r>
  <r>
    <n v="10923"/>
    <n v="67"/>
    <n v="14"/>
    <n v="24"/>
    <n v="0.20000000298023224"/>
    <x v="51"/>
    <n v="1"/>
    <s v="Beverages"/>
    <n v="268.79999899864197"/>
    <n v="-1.4749471221308788"/>
    <n v="-1.2156988350991786"/>
    <n v="184"/>
  </r>
  <r>
    <n v="10924"/>
    <n v="10"/>
    <n v="31"/>
    <n v="20"/>
    <n v="0.10000000149011612"/>
    <x v="41"/>
    <n v="8"/>
    <s v="Seafood"/>
    <n v="557.99999907612801"/>
    <n v="0.23095554145294128"/>
    <n v="-0.33156433610164399"/>
    <n v="742"/>
  </r>
  <r>
    <n v="10924"/>
    <n v="28"/>
    <n v="45.6"/>
    <n v="30"/>
    <n v="0.10000000149011612"/>
    <x v="44"/>
    <n v="7"/>
    <s v="Produce"/>
    <n v="1231.1999979615211"/>
    <n v="-8.0876128234423653E-2"/>
    <n v="1.7265246804274184"/>
    <n v="640"/>
  </r>
  <r>
    <n v="10924"/>
    <n v="75"/>
    <n v="7.75"/>
    <n v="6"/>
    <n v="0"/>
    <x v="48"/>
    <n v="1"/>
    <s v="Beverages"/>
    <n v="46.5"/>
    <n v="1.4935680863635465"/>
    <n v="-1.8953084415623755"/>
    <n v="1155"/>
  </r>
  <r>
    <n v="10925"/>
    <n v="36"/>
    <n v="19"/>
    <n v="25"/>
    <n v="0.15000000596046448"/>
    <x v="20"/>
    <n v="8"/>
    <s v="Seafood"/>
    <n v="403.74999716877937"/>
    <n v="0.42355745508337261"/>
    <n v="-0.80313331300407298"/>
    <n v="805"/>
  </r>
  <r>
    <n v="10925"/>
    <n v="52"/>
    <n v="7"/>
    <n v="12"/>
    <n v="0.15000000596046448"/>
    <x v="65"/>
    <n v="5"/>
    <s v="Grains/Cereals"/>
    <n v="71.399999499320984"/>
    <n v="-0.50888038074649322"/>
    <n v="-1.8191848296105344"/>
    <n v="500"/>
  </r>
  <r>
    <n v="10926"/>
    <n v="11"/>
    <n v="21"/>
    <n v="2"/>
    <n v="0"/>
    <x v="0"/>
    <n v="4"/>
    <s v="Dairy Products"/>
    <n v="42"/>
    <n v="0.12089730509269485"/>
    <n v="-1.9090657211074065"/>
    <n v="706"/>
  </r>
  <r>
    <n v="10926"/>
    <n v="13"/>
    <n v="6"/>
    <n v="10"/>
    <n v="0"/>
    <x v="43"/>
    <n v="8"/>
    <s v="Seafood"/>
    <n v="60"/>
    <n v="0.68647435305507243"/>
    <n v="-1.8540366029272832"/>
    <n v="891"/>
  </r>
  <r>
    <n v="10926"/>
    <n v="19"/>
    <n v="9.1999999999999993"/>
    <n v="7"/>
    <n v="0"/>
    <x v="49"/>
    <n v="3"/>
    <s v="Confections"/>
    <n v="64.399999999999991"/>
    <n v="0.17286925004058901"/>
    <n v="-1.8405850407054754"/>
    <n v="723"/>
  </r>
  <r>
    <n v="10926"/>
    <n v="72"/>
    <n v="34.799999999999997"/>
    <n v="10"/>
    <n v="0"/>
    <x v="2"/>
    <n v="4"/>
    <s v="Dairy Products"/>
    <n v="348"/>
    <n v="0.42661462831560165"/>
    <n v="-0.97357071204531154"/>
    <n v="806"/>
  </r>
  <r>
    <n v="10927"/>
    <n v="20"/>
    <n v="81"/>
    <n v="5"/>
    <n v="0"/>
    <x v="9"/>
    <n v="3"/>
    <s v="Confections"/>
    <n v="405"/>
    <n v="-1.080571775173329"/>
    <n v="-0.79931183780825465"/>
    <n v="313"/>
  </r>
  <r>
    <n v="10927"/>
    <n v="52"/>
    <n v="7"/>
    <n v="5"/>
    <n v="0"/>
    <x v="65"/>
    <n v="5"/>
    <s v="Grains/Cereals"/>
    <n v="35"/>
    <n v="-0.50888038074649322"/>
    <n v="-1.9304659337330099"/>
    <n v="500"/>
  </r>
  <r>
    <n v="10927"/>
    <n v="76"/>
    <n v="18"/>
    <n v="20"/>
    <n v="0"/>
    <x v="38"/>
    <n v="1"/>
    <s v="Beverages"/>
    <n v="360"/>
    <n v="0.96161994395568862"/>
    <n v="-0.93688463325856275"/>
    <n v="981"/>
  </r>
  <r>
    <n v="10928"/>
    <n v="47"/>
    <n v="9.5"/>
    <n v="5"/>
    <n v="0"/>
    <x v="69"/>
    <n v="3"/>
    <s v="Confections"/>
    <n v="47.5"/>
    <n v="-0.55473797922992918"/>
    <n v="-1.8922512683301465"/>
    <n v="485"/>
  </r>
  <r>
    <n v="10928"/>
    <n v="76"/>
    <n v="18"/>
    <n v="5"/>
    <n v="0"/>
    <x v="38"/>
    <n v="1"/>
    <s v="Beverages"/>
    <n v="90"/>
    <n v="0.96161994395568862"/>
    <n v="-1.7623214059604111"/>
    <n v="981"/>
  </r>
  <r>
    <n v="10929"/>
    <n v="21"/>
    <n v="10"/>
    <n v="60"/>
    <n v="0"/>
    <x v="27"/>
    <n v="3"/>
    <s v="Confections"/>
    <n v="600"/>
    <n v="1.0686210070837059"/>
    <n v="-0.20316305752358638"/>
    <n v="1016"/>
  </r>
  <r>
    <n v="10929"/>
    <n v="75"/>
    <n v="7.75"/>
    <n v="49"/>
    <n v="0"/>
    <x v="48"/>
    <n v="1"/>
    <s v="Beverages"/>
    <n v="379.75"/>
    <n v="1.4935680863635465"/>
    <n v="-0.8765054619220386"/>
    <n v="1155"/>
  </r>
  <r>
    <n v="10929"/>
    <n v="77"/>
    <n v="13"/>
    <n v="15"/>
    <n v="0"/>
    <x v="23"/>
    <n v="2"/>
    <s v="Condiments"/>
    <n v="195"/>
    <n v="0.38075702983216564"/>
    <n v="-1.4413182165763589"/>
    <n v="791"/>
  </r>
  <r>
    <n v="10930"/>
    <n v="21"/>
    <n v="10"/>
    <n v="36"/>
    <n v="0"/>
    <x v="27"/>
    <n v="3"/>
    <s v="Confections"/>
    <n v="360"/>
    <n v="1.0686210070837059"/>
    <n v="-0.93688463325856275"/>
    <n v="1016"/>
  </r>
  <r>
    <n v="10930"/>
    <n v="27"/>
    <n v="43.9"/>
    <n v="25"/>
    <n v="0"/>
    <x v="24"/>
    <n v="3"/>
    <s v="Confections"/>
    <n v="1097.5"/>
    <n v="-0.92159876709741739"/>
    <n v="1.317780625510375"/>
    <n v="365"/>
  </r>
  <r>
    <n v="10930"/>
    <n v="55"/>
    <n v="24"/>
    <n v="25"/>
    <n v="0.20000000298023224"/>
    <x v="16"/>
    <n v="6"/>
    <s v="Meat/Poultry"/>
    <n v="479.99999821186066"/>
    <n v="0.72316043184182122"/>
    <n v="-0.57002385085772633"/>
    <n v="903"/>
  </r>
  <r>
    <n v="10930"/>
    <n v="58"/>
    <n v="13.25"/>
    <n v="30"/>
    <n v="0.20000000298023224"/>
    <x v="64"/>
    <n v="8"/>
    <s v="Seafood"/>
    <n v="317.99999881535769"/>
    <n v="-0.40493649085070488"/>
    <n v="-1.0652859126338403"/>
    <n v="534"/>
  </r>
  <r>
    <n v="10931"/>
    <n v="13"/>
    <n v="6"/>
    <n v="42"/>
    <n v="0.15000000596046448"/>
    <x v="43"/>
    <n v="8"/>
    <s v="Seafood"/>
    <n v="214.19999849796295"/>
    <n v="0.68647435305507243"/>
    <n v="-1.3826204951095484"/>
    <n v="891"/>
  </r>
  <r>
    <n v="10931"/>
    <n v="57"/>
    <n v="19.5"/>
    <n v="30"/>
    <n v="0"/>
    <x v="8"/>
    <n v="5"/>
    <s v="Grains/Cereals"/>
    <n v="585"/>
    <n v="-0.71065381407361172"/>
    <n v="-0.24902065600702242"/>
    <n v="434"/>
  </r>
  <r>
    <n v="10932"/>
    <n v="16"/>
    <n v="17.45"/>
    <n v="30"/>
    <n v="0.10000000149011612"/>
    <x v="19"/>
    <n v="3"/>
    <s v="Confections"/>
    <n v="471.14999921992421"/>
    <n v="1.5027396060602336"/>
    <n v="-0.59707983088112859"/>
    <n v="1158"/>
  </r>
  <r>
    <n v="10932"/>
    <n v="62"/>
    <n v="49.3"/>
    <n v="14"/>
    <n v="0.10000000149011612"/>
    <x v="29"/>
    <n v="3"/>
    <s v="Confections"/>
    <n v="621.17999897152174"/>
    <n v="1.2734516136430536"/>
    <n v="-0.13841213160921093"/>
    <n v="1083"/>
  </r>
  <r>
    <n v="10932"/>
    <n v="72"/>
    <n v="34.799999999999997"/>
    <n v="16"/>
    <n v="0"/>
    <x v="2"/>
    <n v="4"/>
    <s v="Dairy Products"/>
    <n v="556.79999999999995"/>
    <n v="0.42661462831560165"/>
    <n v="-0.33523294115588226"/>
    <n v="806"/>
  </r>
  <r>
    <n v="10932"/>
    <n v="75"/>
    <n v="7.75"/>
    <n v="20"/>
    <n v="0.10000000149011612"/>
    <x v="48"/>
    <n v="1"/>
    <s v="Beverages"/>
    <n v="139.499999769032"/>
    <n v="1.4935680863635465"/>
    <n v="-1.6109913316711815"/>
    <n v="1155"/>
  </r>
  <r>
    <n v="10933"/>
    <n v="53"/>
    <n v="32.799999999999997"/>
    <n v="2"/>
    <n v="0"/>
    <x v="22"/>
    <n v="6"/>
    <s v="Meat/Poultry"/>
    <n v="65.599999999999994"/>
    <n v="0.16981207680835994"/>
    <n v="-1.8369164328268004"/>
    <n v="722"/>
  </r>
  <r>
    <n v="10933"/>
    <n v="61"/>
    <n v="28.5"/>
    <n v="30"/>
    <n v="0"/>
    <x v="75"/>
    <n v="2"/>
    <s v="Condiments"/>
    <n v="855"/>
    <n v="-0.19399153782689918"/>
    <n v="0.57641611669482595"/>
    <n v="603"/>
  </r>
  <r>
    <n v="10934"/>
    <n v="6"/>
    <n v="25"/>
    <n v="20"/>
    <n v="0"/>
    <x v="63"/>
    <n v="2"/>
    <s v="Condiments"/>
    <n v="500"/>
    <n v="-1.1172578539600777"/>
    <n v="-0.50888038074649322"/>
    <n v="301"/>
  </r>
  <r>
    <n v="10935"/>
    <n v="1"/>
    <n v="18"/>
    <n v="21"/>
    <n v="0"/>
    <x v="52"/>
    <n v="1"/>
    <s v="Beverages"/>
    <n v="378"/>
    <n v="0.49387243942464115"/>
    <n v="-0.88185551507843951"/>
    <n v="828"/>
  </r>
  <r>
    <n v="10935"/>
    <n v="18"/>
    <n v="62.5"/>
    <n v="4"/>
    <n v="0.25"/>
    <x v="59"/>
    <n v="8"/>
    <s v="Seafood"/>
    <n v="187.5"/>
    <n v="-0.38965062468955952"/>
    <n v="-1.4642470158180769"/>
    <n v="539"/>
  </r>
  <r>
    <n v="10935"/>
    <n v="23"/>
    <n v="9"/>
    <n v="8"/>
    <n v="0.25"/>
    <x v="70"/>
    <n v="5"/>
    <s v="Grains/Cereals"/>
    <n v="54"/>
    <n v="-0.26430652216816775"/>
    <n v="-1.8723796423206576"/>
    <n v="580"/>
  </r>
  <r>
    <n v="10936"/>
    <n v="36"/>
    <n v="19"/>
    <n v="30"/>
    <n v="0.20000000298023224"/>
    <x v="20"/>
    <n v="8"/>
    <s v="Seafood"/>
    <n v="455.99999830126762"/>
    <n v="0.42355745508337261"/>
    <n v="-0.64339600815789133"/>
    <n v="805"/>
  </r>
  <r>
    <n v="10937"/>
    <n v="28"/>
    <n v="45.6"/>
    <n v="8"/>
    <n v="0"/>
    <x v="44"/>
    <n v="7"/>
    <s v="Produce"/>
    <n v="364.8"/>
    <n v="-8.0876128234423653E-2"/>
    <n v="-0.92221020174386314"/>
    <n v="640"/>
  </r>
  <r>
    <n v="10937"/>
    <n v="34"/>
    <n v="14"/>
    <n v="20"/>
    <n v="0"/>
    <x v="53"/>
    <n v="1"/>
    <s v="Beverages"/>
    <n v="280"/>
    <n v="-0.49053734135311877"/>
    <n v="-1.1814584918368882"/>
    <n v="506"/>
  </r>
  <r>
    <n v="10938"/>
    <n v="13"/>
    <n v="6"/>
    <n v="20"/>
    <n v="0.25"/>
    <x v="43"/>
    <n v="8"/>
    <s v="Seafood"/>
    <n v="90"/>
    <n v="0.68647435305507243"/>
    <n v="-1.7623214059604111"/>
    <n v="891"/>
  </r>
  <r>
    <n v="10938"/>
    <n v="43"/>
    <n v="46"/>
    <n v="24"/>
    <n v="0.25"/>
    <x v="40"/>
    <n v="1"/>
    <s v="Beverages"/>
    <n v="828"/>
    <n v="-0.26430652216816775"/>
    <n v="0.49387243942464115"/>
    <n v="580"/>
  </r>
  <r>
    <n v="10938"/>
    <n v="60"/>
    <n v="34"/>
    <n v="49"/>
    <n v="0.25"/>
    <x v="11"/>
    <n v="4"/>
    <s v="Dairy Products"/>
    <n v="1249.5"/>
    <n v="2.7836951903642131"/>
    <n v="1.7824709568091934"/>
    <n v="1577"/>
  </r>
  <r>
    <n v="10938"/>
    <n v="71"/>
    <n v="21.5"/>
    <n v="35"/>
    <n v="0.25"/>
    <x v="42"/>
    <n v="4"/>
    <s v="Dairy Products"/>
    <n v="564.375"/>
    <n v="1.1939651096050978"/>
    <n v="-0.31207485392174694"/>
    <n v="1057"/>
  </r>
  <r>
    <n v="10939"/>
    <n v="2"/>
    <n v="19"/>
    <n v="10"/>
    <n v="0.15000000596046448"/>
    <x v="18"/>
    <n v="1"/>
    <s v="Beverages"/>
    <n v="161.49999886751175"/>
    <n v="1.1939651096050978"/>
    <n v="-1.5437335233182456"/>
    <n v="1057"/>
  </r>
  <r>
    <n v="10939"/>
    <n v="67"/>
    <n v="14"/>
    <n v="40"/>
    <n v="0.15000000596046448"/>
    <x v="51"/>
    <n v="1"/>
    <s v="Beverages"/>
    <n v="475.99999666213989"/>
    <n v="-1.4749471221308788"/>
    <n v="-0.58225254852440744"/>
    <n v="184"/>
  </r>
  <r>
    <n v="10940"/>
    <n v="7"/>
    <n v="30"/>
    <n v="8"/>
    <n v="0"/>
    <x v="32"/>
    <n v="7"/>
    <s v="Produce"/>
    <n v="240"/>
    <n v="0.29515617932975174"/>
    <n v="-1.3037454211260509"/>
    <n v="763"/>
  </r>
  <r>
    <n v="10940"/>
    <n v="13"/>
    <n v="6"/>
    <n v="20"/>
    <n v="0"/>
    <x v="43"/>
    <n v="8"/>
    <s v="Seafood"/>
    <n v="120"/>
    <n v="0.68647435305507243"/>
    <n v="-1.6706062089935392"/>
    <n v="891"/>
  </r>
  <r>
    <n v="10941"/>
    <n v="31"/>
    <n v="12.5"/>
    <n v="44"/>
    <n v="0.25"/>
    <x v="12"/>
    <n v="4"/>
    <s v="Dairy Products"/>
    <n v="412.5"/>
    <n v="2.2334040085629812"/>
    <n v="-0.77638303856653668"/>
    <n v="1397"/>
  </r>
  <r>
    <n v="10941"/>
    <n v="62"/>
    <n v="49.3"/>
    <n v="30"/>
    <n v="0.25"/>
    <x v="29"/>
    <n v="3"/>
    <s v="Confections"/>
    <n v="1109.25"/>
    <n v="1.2734516136430536"/>
    <n v="1.3537024109890665"/>
    <n v="1083"/>
  </r>
  <r>
    <n v="10941"/>
    <n v="68"/>
    <n v="12.5"/>
    <n v="80"/>
    <n v="0.25"/>
    <x v="56"/>
    <n v="3"/>
    <s v="Confections"/>
    <n v="750"/>
    <n v="0.40521441568999816"/>
    <n v="0.25541292731077386"/>
    <n v="799"/>
  </r>
  <r>
    <n v="10941"/>
    <n v="72"/>
    <n v="34.799999999999997"/>
    <n v="50"/>
    <n v="0"/>
    <x v="2"/>
    <n v="4"/>
    <s v="Dairy Products"/>
    <n v="1739.9999999999998"/>
    <n v="0.42661462831560165"/>
    <n v="3.2820144272175504"/>
    <n v="806"/>
  </r>
  <r>
    <n v="10942"/>
    <n v="49"/>
    <n v="20"/>
    <n v="28"/>
    <n v="0"/>
    <x v="14"/>
    <n v="3"/>
    <s v="Confections"/>
    <n v="560"/>
    <n v="-0.44773691610191185"/>
    <n v="-0.32544998681274911"/>
    <n v="520"/>
  </r>
  <r>
    <n v="10943"/>
    <n v="13"/>
    <n v="6"/>
    <n v="15"/>
    <n v="0"/>
    <x v="43"/>
    <n v="8"/>
    <s v="Seafood"/>
    <n v="90"/>
    <n v="0.68647435305507243"/>
    <n v="-1.7623214059604111"/>
    <n v="891"/>
  </r>
  <r>
    <n v="10943"/>
    <n v="22"/>
    <n v="21"/>
    <n v="21"/>
    <n v="0"/>
    <x v="7"/>
    <n v="5"/>
    <s v="Grains/Cereals"/>
    <n v="441"/>
    <n v="-0.97357071204531154"/>
    <n v="-0.68925360144800818"/>
    <n v="348"/>
  </r>
  <r>
    <n v="10943"/>
    <n v="46"/>
    <n v="12"/>
    <n v="15"/>
    <n v="0"/>
    <x v="54"/>
    <n v="8"/>
    <s v="Seafood"/>
    <n v="180"/>
    <n v="-0.3621360655994979"/>
    <n v="-1.4871758150597949"/>
    <n v="548"/>
  </r>
  <r>
    <n v="10944"/>
    <n v="11"/>
    <n v="21"/>
    <n v="5"/>
    <n v="0.25"/>
    <x v="0"/>
    <n v="4"/>
    <s v="Dairy Products"/>
    <n v="78.75"/>
    <n v="0.12089730509269485"/>
    <n v="-1.7967146048229881"/>
    <n v="706"/>
  </r>
  <r>
    <n v="10944"/>
    <n v="44"/>
    <n v="19.45"/>
    <n v="18"/>
    <n v="0.25"/>
    <x v="45"/>
    <n v="2"/>
    <s v="Condiments"/>
    <n v="262.57499999999999"/>
    <n v="-0.20010588429135731"/>
    <n v="-1.2347297354084796"/>
    <n v="601"/>
  </r>
  <r>
    <n v="10944"/>
    <n v="56"/>
    <n v="38"/>
    <n v="18"/>
    <n v="0"/>
    <x v="33"/>
    <n v="5"/>
    <s v="Grains/Cereals"/>
    <n v="684"/>
    <n v="1.8237427954442857"/>
    <n v="5.3639493983655341E-2"/>
    <n v="1263"/>
  </r>
  <r>
    <n v="10945"/>
    <n v="13"/>
    <n v="6"/>
    <n v="20"/>
    <n v="0"/>
    <x v="43"/>
    <n v="8"/>
    <s v="Seafood"/>
    <n v="120"/>
    <n v="0.68647435305507243"/>
    <n v="-1.6706062089935392"/>
    <n v="891"/>
  </r>
  <r>
    <n v="10945"/>
    <n v="31"/>
    <n v="12.5"/>
    <n v="10"/>
    <n v="0"/>
    <x v="12"/>
    <n v="4"/>
    <s v="Dairy Products"/>
    <n v="125"/>
    <n v="2.2334040085629812"/>
    <n v="-1.6553203428323937"/>
    <n v="1397"/>
  </r>
  <r>
    <n v="10946"/>
    <n v="10"/>
    <n v="31"/>
    <n v="25"/>
    <n v="0"/>
    <x v="41"/>
    <n v="8"/>
    <s v="Seafood"/>
    <n v="775"/>
    <n v="0.23095554145294128"/>
    <n v="0.33184225811650053"/>
    <n v="742"/>
  </r>
  <r>
    <n v="10946"/>
    <n v="24"/>
    <n v="4.5"/>
    <n v="25"/>
    <n v="0"/>
    <x v="15"/>
    <n v="1"/>
    <s v="Beverages"/>
    <n v="112.5"/>
    <n v="1.4018528893966744"/>
    <n v="-1.6935350082352572"/>
    <n v="1125"/>
  </r>
  <r>
    <n v="10946"/>
    <n v="77"/>
    <n v="13"/>
    <n v="40"/>
    <n v="0"/>
    <x v="23"/>
    <n v="2"/>
    <s v="Condiments"/>
    <n v="520"/>
    <n v="0.38075702983216564"/>
    <n v="-0.44773691610191185"/>
    <n v="791"/>
  </r>
  <r>
    <n v="10947"/>
    <n v="59"/>
    <n v="55"/>
    <n v="4"/>
    <n v="0"/>
    <x v="21"/>
    <n v="4"/>
    <s v="Dairy Products"/>
    <n v="220"/>
    <n v="2.5360641585536587"/>
    <n v="-1.3648888857706323"/>
    <n v="1496"/>
  </r>
  <r>
    <n v="10948"/>
    <n v="50"/>
    <n v="16.25"/>
    <n v="9"/>
    <n v="0"/>
    <x v="72"/>
    <n v="3"/>
    <s v="Confections"/>
    <n v="146.25"/>
    <n v="-1.3190312872871963"/>
    <n v="-1.590355411647526"/>
    <n v="235"/>
  </r>
  <r>
    <n v="10948"/>
    <n v="51"/>
    <n v="53"/>
    <n v="40"/>
    <n v="0"/>
    <x v="4"/>
    <n v="7"/>
    <s v="Produce"/>
    <n v="2120"/>
    <n v="0.67118848689392707"/>
    <n v="4.4437402554645971"/>
    <n v="886"/>
  </r>
  <r>
    <n v="10948"/>
    <n v="55"/>
    <n v="24"/>
    <n v="4"/>
    <n v="0"/>
    <x v="16"/>
    <n v="6"/>
    <s v="Meat/Poultry"/>
    <n v="96"/>
    <n v="0.72316043184182122"/>
    <n v="-1.7439783665670368"/>
    <n v="903"/>
  </r>
  <r>
    <n v="10949"/>
    <n v="6"/>
    <n v="25"/>
    <n v="12"/>
    <n v="0"/>
    <x v="63"/>
    <n v="2"/>
    <s v="Condiments"/>
    <n v="300"/>
    <n v="-1.1172578539600777"/>
    <n v="-1.1203150271923068"/>
    <n v="301"/>
  </r>
  <r>
    <n v="10949"/>
    <n v="10"/>
    <n v="31"/>
    <n v="30"/>
    <n v="0"/>
    <x v="41"/>
    <n v="8"/>
    <s v="Seafood"/>
    <n v="930"/>
    <n v="0.23095554145294128"/>
    <n v="0.80570410911200607"/>
    <n v="742"/>
  </r>
  <r>
    <n v="10949"/>
    <n v="17"/>
    <n v="39"/>
    <n v="6"/>
    <n v="0"/>
    <x v="35"/>
    <n v="6"/>
    <s v="Meat/Poultry"/>
    <n v="234"/>
    <n v="0.95244842425900134"/>
    <n v="-1.3220884605194254"/>
    <n v="978"/>
  </r>
  <r>
    <n v="10949"/>
    <n v="62"/>
    <n v="49.3"/>
    <n v="60"/>
    <n v="0"/>
    <x v="29"/>
    <n v="3"/>
    <s v="Confections"/>
    <n v="2958"/>
    <n v="1.2734516136430536"/>
    <n v="7.005651424072556"/>
    <n v="1083"/>
  </r>
  <r>
    <n v="10950"/>
    <n v="4"/>
    <n v="22"/>
    <n v="5"/>
    <n v="0"/>
    <x v="62"/>
    <n v="2"/>
    <s v="Condiments"/>
    <n v="110"/>
    <n v="-0.65256752266125939"/>
    <n v="-1.7011779413158299"/>
    <n v="453"/>
  </r>
  <r>
    <n v="10951"/>
    <n v="33"/>
    <n v="2.5"/>
    <n v="15"/>
    <n v="5.000000074505806E-2"/>
    <x v="10"/>
    <n v="4"/>
    <s v="Dairy Products"/>
    <n v="35.624999972060323"/>
    <n v="0.27069879347191916"/>
    <n v="-1.9285552005482831"/>
    <n v="755"/>
  </r>
  <r>
    <n v="10951"/>
    <n v="41"/>
    <n v="9.65"/>
    <n v="6"/>
    <n v="5.000000074505806E-2"/>
    <x v="5"/>
    <n v="8"/>
    <s v="Seafood"/>
    <n v="55.004999956861141"/>
    <n v="0.96161994395568862"/>
    <n v="-1.8693071833541501"/>
    <n v="981"/>
  </r>
  <r>
    <n v="10951"/>
    <n v="75"/>
    <n v="7.75"/>
    <n v="50"/>
    <n v="5.000000074505806E-2"/>
    <x v="48"/>
    <n v="1"/>
    <s v="Beverages"/>
    <n v="368.12499971129"/>
    <n v="1.4935680863635465"/>
    <n v="-0.91204510162933805"/>
    <n v="1155"/>
  </r>
  <r>
    <n v="10952"/>
    <n v="6"/>
    <n v="25"/>
    <n v="16"/>
    <n v="5.000000074505806E-2"/>
    <x v="63"/>
    <n v="2"/>
    <s v="Condiments"/>
    <n v="379.99999970197678"/>
    <n v="-1.1172578539600777"/>
    <n v="-0.87574116952508996"/>
    <n v="301"/>
  </r>
  <r>
    <n v="10952"/>
    <n v="28"/>
    <n v="45.6"/>
    <n v="2"/>
    <n v="0"/>
    <x v="44"/>
    <n v="7"/>
    <s v="Produce"/>
    <n v="91.2"/>
    <n v="-8.0876128234423653E-2"/>
    <n v="-1.7586527980817361"/>
    <n v="640"/>
  </r>
  <r>
    <n v="10953"/>
    <n v="20"/>
    <n v="81"/>
    <n v="50"/>
    <n v="5.000000074505806E-2"/>
    <x v="9"/>
    <n v="3"/>
    <s v="Confections"/>
    <n v="3847.4999969825149"/>
    <n v="-1.080571775173329"/>
    <n v="9.7250070049153372"/>
    <n v="313"/>
  </r>
  <r>
    <n v="10953"/>
    <n v="31"/>
    <n v="12.5"/>
    <n v="50"/>
    <n v="5.000000074505806E-2"/>
    <x v="12"/>
    <n v="4"/>
    <s v="Dairy Products"/>
    <n v="593.74999953433871"/>
    <n v="2.2334040085629812"/>
    <n v="-0.22227039164862528"/>
    <n v="1397"/>
  </r>
  <r>
    <n v="10954"/>
    <n v="16"/>
    <n v="17.45"/>
    <n v="28"/>
    <n v="0.15000000596046448"/>
    <x v="19"/>
    <n v="3"/>
    <s v="Confections"/>
    <n v="415.30999708771702"/>
    <n v="1.5027396060602336"/>
    <n v="-0.76779239068732652"/>
    <n v="1158"/>
  </r>
  <r>
    <n v="10954"/>
    <n v="31"/>
    <n v="12.5"/>
    <n v="25"/>
    <n v="0.15000000596046448"/>
    <x v="12"/>
    <n v="4"/>
    <s v="Dairy Products"/>
    <n v="265.62499813735485"/>
    <n v="2.2334040085629812"/>
    <n v="-1.22540536274461"/>
    <n v="1397"/>
  </r>
  <r>
    <n v="10954"/>
    <n v="45"/>
    <n v="9.5"/>
    <n v="30"/>
    <n v="0"/>
    <x v="73"/>
    <n v="8"/>
    <s v="Seafood"/>
    <n v="285"/>
    <n v="-0.48442299488866064"/>
    <n v="-1.1661726256757428"/>
    <n v="508"/>
  </r>
  <r>
    <n v="10954"/>
    <n v="60"/>
    <n v="34"/>
    <n v="24"/>
    <n v="0.15000000596046448"/>
    <x v="11"/>
    <n v="4"/>
    <s v="Dairy Products"/>
    <n v="693.59999513626099"/>
    <n v="2.7836951903642131"/>
    <n v="8.2988342143761676E-2"/>
    <n v="1577"/>
  </r>
  <r>
    <n v="10955"/>
    <n v="75"/>
    <n v="7.75"/>
    <n v="12"/>
    <n v="0.20000000298023224"/>
    <x v="48"/>
    <n v="1"/>
    <s v="Beverages"/>
    <n v="74.399999722838402"/>
    <n v="1.4935680863635465"/>
    <n v="-1.8100133092305157"/>
    <n v="1155"/>
  </r>
  <r>
    <n v="10956"/>
    <n v="21"/>
    <n v="10"/>
    <n v="12"/>
    <n v="0"/>
    <x v="27"/>
    <n v="3"/>
    <s v="Confections"/>
    <n v="120"/>
    <n v="1.0686210070837059"/>
    <n v="-1.6706062089935392"/>
    <n v="1016"/>
  </r>
  <r>
    <n v="10956"/>
    <n v="47"/>
    <n v="9.5"/>
    <n v="14"/>
    <n v="0"/>
    <x v="69"/>
    <n v="3"/>
    <s v="Confections"/>
    <n v="133"/>
    <n v="-0.55473797922992918"/>
    <n v="-1.6308629569745612"/>
    <n v="485"/>
  </r>
  <r>
    <n v="10956"/>
    <n v="51"/>
    <n v="53"/>
    <n v="8"/>
    <n v="0"/>
    <x v="4"/>
    <n v="7"/>
    <s v="Produce"/>
    <n v="424"/>
    <n v="0.67118848689392707"/>
    <n v="-0.74122554639590243"/>
    <n v="886"/>
  </r>
  <r>
    <n v="10957"/>
    <n v="30"/>
    <n v="25.89"/>
    <n v="30"/>
    <n v="0"/>
    <x v="34"/>
    <n v="8"/>
    <s v="Seafood"/>
    <n v="776.7"/>
    <n v="-0.16647697873683756"/>
    <n v="0.33703945261129009"/>
    <n v="612"/>
  </r>
  <r>
    <n v="10957"/>
    <n v="35"/>
    <n v="18"/>
    <n v="40"/>
    <n v="0"/>
    <x v="31"/>
    <n v="1"/>
    <s v="Beverages"/>
    <n v="720"/>
    <n v="0.6620169671972399"/>
    <n v="0.16369773034390181"/>
    <n v="883"/>
  </r>
  <r>
    <n v="10957"/>
    <n v="64"/>
    <n v="33.25"/>
    <n v="8"/>
    <n v="0"/>
    <x v="58"/>
    <n v="5"/>
    <s v="Grains/Cereals"/>
    <n v="266"/>
    <n v="0.22484119498848315"/>
    <n v="-1.2242589170880951"/>
    <n v="740"/>
  </r>
  <r>
    <n v="10958"/>
    <n v="5"/>
    <n v="21.35"/>
    <n v="20"/>
    <n v="0"/>
    <x v="25"/>
    <n v="2"/>
    <s v="Condiments"/>
    <n v="427"/>
    <n v="-1.126429373656765"/>
    <n v="-0.73205402669921515"/>
    <n v="298"/>
  </r>
  <r>
    <n v="10958"/>
    <n v="7"/>
    <n v="30"/>
    <n v="6"/>
    <n v="0"/>
    <x v="32"/>
    <n v="7"/>
    <s v="Produce"/>
    <n v="180"/>
    <n v="0.29515617932975174"/>
    <n v="-1.4871758150597949"/>
    <n v="763"/>
  </r>
  <r>
    <n v="10958"/>
    <n v="72"/>
    <n v="34.799999999999997"/>
    <n v="5"/>
    <n v="0"/>
    <x v="2"/>
    <n v="4"/>
    <s v="Dairy Products"/>
    <n v="174"/>
    <n v="0.42661462831560165"/>
    <n v="-1.5055188544531695"/>
    <n v="806"/>
  </r>
  <r>
    <n v="10959"/>
    <n v="75"/>
    <n v="7.75"/>
    <n v="20"/>
    <n v="0.15000000596046448"/>
    <x v="48"/>
    <n v="1"/>
    <s v="Beverages"/>
    <n v="131.74999907612801"/>
    <n v="1.4935680863635465"/>
    <n v="-1.6346844263392843"/>
    <n v="1155"/>
  </r>
  <r>
    <n v="10960"/>
    <n v="24"/>
    <n v="4.5"/>
    <n v="10"/>
    <n v="0.25"/>
    <x v="15"/>
    <n v="1"/>
    <s v="Beverages"/>
    <n v="33.75"/>
    <n v="1.4018528893966744"/>
    <n v="-1.9342874002732962"/>
    <n v="1125"/>
  </r>
  <r>
    <n v="10960"/>
    <n v="41"/>
    <n v="9.65"/>
    <n v="24"/>
    <n v="0"/>
    <x v="5"/>
    <n v="8"/>
    <s v="Seafood"/>
    <n v="231.60000000000002"/>
    <n v="0.96161994395568862"/>
    <n v="-1.3294256762767751"/>
    <n v="981"/>
  </r>
  <r>
    <n v="10961"/>
    <n v="52"/>
    <n v="7"/>
    <n v="6"/>
    <n v="5.000000074505806E-2"/>
    <x v="65"/>
    <n v="5"/>
    <s v="Grains/Cereals"/>
    <n v="39.899999968707561"/>
    <n v="-0.50888038074649322"/>
    <n v="-1.9154857849907538"/>
    <n v="500"/>
  </r>
  <r>
    <n v="10961"/>
    <n v="76"/>
    <n v="18"/>
    <n v="60"/>
    <n v="0"/>
    <x v="38"/>
    <n v="1"/>
    <s v="Beverages"/>
    <n v="1080"/>
    <n v="0.96161994395568862"/>
    <n v="1.2642800939463663"/>
    <n v="981"/>
  </r>
  <r>
    <n v="10962"/>
    <n v="7"/>
    <n v="30"/>
    <n v="45"/>
    <n v="0"/>
    <x v="32"/>
    <n v="7"/>
    <s v="Produce"/>
    <n v="1350"/>
    <n v="0.29515617932975174"/>
    <n v="2.0897168666482147"/>
    <n v="763"/>
  </r>
  <r>
    <n v="10962"/>
    <n v="13"/>
    <n v="6"/>
    <n v="77"/>
    <n v="0"/>
    <x v="43"/>
    <n v="8"/>
    <s v="Seafood"/>
    <n v="462"/>
    <n v="0.68647435305507243"/>
    <n v="-0.62505296357119777"/>
    <n v="891"/>
  </r>
  <r>
    <n v="10962"/>
    <n v="53"/>
    <n v="32.799999999999997"/>
    <n v="20"/>
    <n v="0"/>
    <x v="22"/>
    <n v="6"/>
    <s v="Meat/Poultry"/>
    <n v="656"/>
    <n v="0.16981207680835994"/>
    <n v="-3.1961356518758567E-2"/>
    <n v="722"/>
  </r>
  <r>
    <n v="10962"/>
    <n v="69"/>
    <n v="36"/>
    <n v="9"/>
    <n v="0"/>
    <x v="60"/>
    <n v="4"/>
    <s v="Dairy Products"/>
    <n v="324"/>
    <n v="0.14535469095052739"/>
    <n v="-1.0469428696188092"/>
    <n v="714"/>
  </r>
  <r>
    <n v="10962"/>
    <n v="76"/>
    <n v="18"/>
    <n v="44"/>
    <n v="0"/>
    <x v="38"/>
    <n v="1"/>
    <s v="Beverages"/>
    <n v="792"/>
    <n v="0.96161994395568862"/>
    <n v="0.38381420306439468"/>
    <n v="981"/>
  </r>
  <r>
    <n v="10963"/>
    <n v="60"/>
    <n v="34"/>
    <n v="2"/>
    <n v="0.15000000596046448"/>
    <x v="11"/>
    <n v="4"/>
    <s v="Dairy Products"/>
    <n v="57.799999594688416"/>
    <n v="2.7836951903642131"/>
    <n v="-1.8607623852772948"/>
    <n v="1577"/>
  </r>
  <r>
    <n v="10964"/>
    <n v="18"/>
    <n v="62.5"/>
    <n v="6"/>
    <n v="0"/>
    <x v="59"/>
    <n v="8"/>
    <s v="Seafood"/>
    <n v="375"/>
    <n v="-0.38965062468955952"/>
    <n v="-0.89102703477512668"/>
    <n v="539"/>
  </r>
  <r>
    <n v="10964"/>
    <n v="38"/>
    <n v="263.5"/>
    <n v="5"/>
    <n v="0"/>
    <x v="67"/>
    <n v="1"/>
    <s v="Beverages"/>
    <n v="1317.5"/>
    <n v="-0.13284807318231781"/>
    <n v="1.99035873660077"/>
    <n v="623"/>
  </r>
  <r>
    <n v="10964"/>
    <n v="69"/>
    <n v="36"/>
    <n v="10"/>
    <n v="0"/>
    <x v="60"/>
    <n v="4"/>
    <s v="Dairy Products"/>
    <n v="360"/>
    <n v="0.14535469095052739"/>
    <n v="-0.93688463325856275"/>
    <n v="714"/>
  </r>
  <r>
    <n v="10965"/>
    <n v="51"/>
    <n v="53"/>
    <n v="16"/>
    <n v="0"/>
    <x v="4"/>
    <n v="7"/>
    <s v="Produce"/>
    <n v="848"/>
    <n v="0.67118848689392707"/>
    <n v="0.55501590406922252"/>
    <n v="886"/>
  </r>
  <r>
    <n v="10966"/>
    <n v="37"/>
    <n v="26"/>
    <n v="8"/>
    <n v="0"/>
    <x v="28"/>
    <n v="8"/>
    <s v="Seafood"/>
    <n v="208"/>
    <n v="-1.6553203428323937"/>
    <n v="-1.4015749645573812"/>
    <n v="125"/>
  </r>
  <r>
    <n v="10966"/>
    <n v="56"/>
    <n v="38"/>
    <n v="12"/>
    <n v="0.15000000596046448"/>
    <x v="33"/>
    <n v="5"/>
    <s v="Grains/Cereals"/>
    <n v="387.5999972820282"/>
    <n v="1.8237427954442857"/>
    <n v="-0.8525066603583511"/>
    <n v="1263"/>
  </r>
  <r>
    <n v="10966"/>
    <n v="62"/>
    <n v="49.3"/>
    <n v="12"/>
    <n v="0.15000000596046448"/>
    <x v="29"/>
    <n v="3"/>
    <s v="Confections"/>
    <n v="502.85999647378912"/>
    <n v="1.2734516136430536"/>
    <n v="-0.50013687608255553"/>
    <n v="1083"/>
  </r>
  <r>
    <n v="10967"/>
    <n v="19"/>
    <n v="9.1999999999999993"/>
    <n v="12"/>
    <n v="0"/>
    <x v="49"/>
    <n v="3"/>
    <s v="Confections"/>
    <n v="110.39999999999999"/>
    <n v="0.17286925004058901"/>
    <n v="-1.6999550720229382"/>
    <n v="723"/>
  </r>
  <r>
    <n v="10967"/>
    <n v="49"/>
    <n v="20"/>
    <n v="40"/>
    <n v="0"/>
    <x v="14"/>
    <n v="3"/>
    <s v="Confections"/>
    <n v="800"/>
    <n v="-0.44773691610191185"/>
    <n v="0.40827158892222726"/>
    <n v="520"/>
  </r>
  <r>
    <n v="10968"/>
    <n v="12"/>
    <n v="38"/>
    <n v="30"/>
    <n v="0"/>
    <x v="36"/>
    <n v="4"/>
    <s v="Dairy Products"/>
    <n v="1140"/>
    <n v="-0.9857994049742278"/>
    <n v="1.4477104878801104"/>
    <n v="344"/>
  </r>
  <r>
    <n v="10968"/>
    <n v="24"/>
    <n v="4.5"/>
    <n v="30"/>
    <n v="0"/>
    <x v="15"/>
    <n v="1"/>
    <s v="Beverages"/>
    <n v="135"/>
    <n v="1.4018528893966744"/>
    <n v="-1.624748610510103"/>
    <n v="1125"/>
  </r>
  <r>
    <n v="10968"/>
    <n v="64"/>
    <n v="33.25"/>
    <n v="4"/>
    <n v="0"/>
    <x v="58"/>
    <n v="5"/>
    <s v="Grains/Cereals"/>
    <n v="133"/>
    <n v="0.22484119498848315"/>
    <n v="-1.6308629569745612"/>
    <n v="740"/>
  </r>
  <r>
    <n v="10969"/>
    <n v="46"/>
    <n v="12"/>
    <n v="9"/>
    <n v="0"/>
    <x v="54"/>
    <n v="8"/>
    <s v="Seafood"/>
    <n v="108"/>
    <n v="-0.3621360655994979"/>
    <n v="-1.7072922877802879"/>
    <n v="548"/>
  </r>
  <r>
    <n v="10970"/>
    <n v="52"/>
    <n v="7"/>
    <n v="40"/>
    <n v="0.20000000298023224"/>
    <x v="65"/>
    <n v="5"/>
    <s v="Grains/Cereals"/>
    <n v="223.99999916553497"/>
    <n v="-0.50888038074649322"/>
    <n v="-1.3526601953928201"/>
    <n v="500"/>
  </r>
  <r>
    <n v="10971"/>
    <n v="29"/>
    <n v="123.79"/>
    <n v="14"/>
    <n v="0"/>
    <x v="39"/>
    <n v="6"/>
    <s v="Meat/Poultry"/>
    <n v="1733.0600000000002"/>
    <n v="0.24318423438185757"/>
    <n v="3.2607976449858822"/>
    <n v="746"/>
  </r>
  <r>
    <n v="10972"/>
    <n v="17"/>
    <n v="39"/>
    <n v="6"/>
    <n v="0"/>
    <x v="35"/>
    <n v="6"/>
    <s v="Meat/Poultry"/>
    <n v="234"/>
    <n v="0.95244842425900134"/>
    <n v="-1.3220884605194254"/>
    <n v="978"/>
  </r>
  <r>
    <n v="10972"/>
    <n v="33"/>
    <n v="2.5"/>
    <n v="7"/>
    <n v="0"/>
    <x v="10"/>
    <n v="4"/>
    <s v="Dairy Products"/>
    <n v="17.5"/>
    <n v="0.27069879347191916"/>
    <n v="-1.9839664652970186"/>
    <n v="755"/>
  </r>
  <r>
    <n v="10973"/>
    <n v="26"/>
    <n v="31.23"/>
    <n v="5"/>
    <n v="0"/>
    <x v="68"/>
    <n v="3"/>
    <s v="Confections"/>
    <n v="156.15"/>
    <n v="0.26458444700746103"/>
    <n v="-1.5600893966484584"/>
    <n v="753"/>
  </r>
  <r>
    <n v="10973"/>
    <n v="41"/>
    <n v="9.65"/>
    <n v="6"/>
    <n v="0"/>
    <x v="5"/>
    <n v="8"/>
    <s v="Seafood"/>
    <n v="57.900000000000006"/>
    <n v="0.96161994395568862"/>
    <n v="-1.8604566667149642"/>
    <n v="981"/>
  </r>
  <r>
    <n v="10973"/>
    <n v="75"/>
    <n v="7.75"/>
    <n v="10"/>
    <n v="0"/>
    <x v="48"/>
    <n v="1"/>
    <s v="Beverages"/>
    <n v="77.5"/>
    <n v="1.4935680863635465"/>
    <n v="-1.8005360713632745"/>
    <n v="1155"/>
  </r>
  <r>
    <n v="10974"/>
    <n v="63"/>
    <n v="43.9"/>
    <n v="10"/>
    <n v="0"/>
    <x v="46"/>
    <n v="2"/>
    <s v="Condiments"/>
    <n v="439"/>
    <n v="-0.67702490851909192"/>
    <n v="-0.69536794791246637"/>
    <n v="445"/>
  </r>
  <r>
    <n v="10975"/>
    <n v="8"/>
    <n v="40"/>
    <n v="16"/>
    <n v="0"/>
    <x v="71"/>
    <n v="2"/>
    <s v="Condiments"/>
    <n v="640"/>
    <n v="-0.90019855447181396"/>
    <n v="-8.0876128234423653E-2"/>
    <n v="372"/>
  </r>
  <r>
    <n v="10975"/>
    <n v="75"/>
    <n v="7.75"/>
    <n v="10"/>
    <n v="0"/>
    <x v="48"/>
    <n v="1"/>
    <s v="Beverages"/>
    <n v="77.5"/>
    <n v="1.4935680863635465"/>
    <n v="-1.8005360713632745"/>
    <n v="1155"/>
  </r>
  <r>
    <n v="10976"/>
    <n v="28"/>
    <n v="45.6"/>
    <n v="20"/>
    <n v="0"/>
    <x v="44"/>
    <n v="7"/>
    <s v="Produce"/>
    <n v="912"/>
    <n v="-8.0876128234423653E-2"/>
    <n v="0.75067499093188284"/>
    <n v="640"/>
  </r>
  <r>
    <n v="10977"/>
    <n v="39"/>
    <n v="18"/>
    <n v="30"/>
    <n v="0"/>
    <x v="13"/>
    <n v="1"/>
    <s v="Beverages"/>
    <n v="540"/>
    <n v="0.38687137629662377"/>
    <n v="-0.38659345145733048"/>
    <n v="793"/>
  </r>
  <r>
    <n v="10977"/>
    <n v="47"/>
    <n v="9.5"/>
    <n v="30"/>
    <n v="0"/>
    <x v="69"/>
    <n v="3"/>
    <s v="Confections"/>
    <n v="285"/>
    <n v="-0.55473797922992918"/>
    <n v="-1.1661726256757428"/>
    <n v="485"/>
  </r>
  <r>
    <n v="10977"/>
    <n v="51"/>
    <n v="53"/>
    <n v="10"/>
    <n v="0"/>
    <x v="4"/>
    <n v="7"/>
    <s v="Produce"/>
    <n v="530"/>
    <n v="0.67118848689392707"/>
    <n v="-0.41716518377962114"/>
    <n v="886"/>
  </r>
  <r>
    <n v="10977"/>
    <n v="63"/>
    <n v="43.9"/>
    <n v="20"/>
    <n v="0"/>
    <x v="46"/>
    <n v="2"/>
    <s v="Condiments"/>
    <n v="878"/>
    <n v="-0.67702490851909192"/>
    <n v="0.64673110103609455"/>
    <n v="445"/>
  </r>
  <r>
    <n v="10978"/>
    <n v="8"/>
    <n v="40"/>
    <n v="20"/>
    <n v="0.15000000596046448"/>
    <x v="71"/>
    <n v="2"/>
    <s v="Condiments"/>
    <n v="679.99999523162842"/>
    <n v="-0.90019855447181396"/>
    <n v="4.141078647700111E-2"/>
    <n v="372"/>
  </r>
  <r>
    <n v="10978"/>
    <n v="21"/>
    <n v="10"/>
    <n v="40"/>
    <n v="0.15000000596046448"/>
    <x v="27"/>
    <n v="3"/>
    <s v="Confections"/>
    <n v="339.99999761581421"/>
    <n v="1.0686210070837059"/>
    <n v="-0.99802810519201313"/>
    <n v="1016"/>
  </r>
  <r>
    <n v="10978"/>
    <n v="40"/>
    <n v="18.399999999999999"/>
    <n v="10"/>
    <n v="0"/>
    <x v="37"/>
    <n v="8"/>
    <s v="Seafood"/>
    <n v="184"/>
    <n v="1.3345950782876348"/>
    <n v="-1.4749471221308788"/>
    <n v="1103"/>
  </r>
  <r>
    <n v="10978"/>
    <n v="44"/>
    <n v="19.45"/>
    <n v="6"/>
    <n v="0.15000000596046448"/>
    <x v="45"/>
    <n v="2"/>
    <s v="Condiments"/>
    <n v="99.194999304413784"/>
    <n v="-0.20010588429135731"/>
    <n v="-1.7342107002165923"/>
    <n v="601"/>
  </r>
  <r>
    <n v="10979"/>
    <n v="7"/>
    <n v="30"/>
    <n v="18"/>
    <n v="0"/>
    <x v="32"/>
    <n v="7"/>
    <s v="Produce"/>
    <n v="540"/>
    <n v="0.29515617932975174"/>
    <n v="-0.38659345145733048"/>
    <n v="763"/>
  </r>
  <r>
    <n v="10979"/>
    <n v="12"/>
    <n v="38"/>
    <n v="20"/>
    <n v="0"/>
    <x v="36"/>
    <n v="4"/>
    <s v="Dairy Products"/>
    <n v="760"/>
    <n v="-0.9857994049742278"/>
    <n v="0.28598465963306452"/>
    <n v="344"/>
  </r>
  <r>
    <n v="10979"/>
    <n v="24"/>
    <n v="4.5"/>
    <n v="80"/>
    <n v="0"/>
    <x v="15"/>
    <n v="1"/>
    <s v="Beverages"/>
    <n v="360"/>
    <n v="1.4018528893966744"/>
    <n v="-0.93688463325856275"/>
    <n v="1125"/>
  </r>
  <r>
    <n v="10979"/>
    <n v="27"/>
    <n v="43.9"/>
    <n v="30"/>
    <n v="0"/>
    <x v="24"/>
    <n v="3"/>
    <s v="Confections"/>
    <n v="1317"/>
    <n v="-0.92159876709741739"/>
    <n v="1.9888301499846555"/>
    <n v="365"/>
  </r>
  <r>
    <n v="10979"/>
    <n v="31"/>
    <n v="12.5"/>
    <n v="24"/>
    <n v="0"/>
    <x v="12"/>
    <n v="4"/>
    <s v="Dairy Products"/>
    <n v="300"/>
    <n v="2.2334040085629812"/>
    <n v="-1.1203150271923068"/>
    <n v="1397"/>
  </r>
  <r>
    <n v="10979"/>
    <n v="63"/>
    <n v="43.9"/>
    <n v="35"/>
    <n v="0"/>
    <x v="46"/>
    <n v="2"/>
    <s v="Condiments"/>
    <n v="1536.5"/>
    <n v="-0.67702490851909192"/>
    <n v="2.6598796744589359"/>
    <n v="445"/>
  </r>
  <r>
    <n v="10980"/>
    <n v="75"/>
    <n v="7.75"/>
    <n v="40"/>
    <n v="0.20000000298023224"/>
    <x v="48"/>
    <n v="1"/>
    <s v="Beverages"/>
    <n v="247.99999907612801"/>
    <n v="1.4935680863635465"/>
    <n v="-1.279288038092655"/>
    <n v="1155"/>
  </r>
  <r>
    <n v="10981"/>
    <n v="38"/>
    <n v="263.5"/>
    <n v="60"/>
    <n v="0"/>
    <x v="67"/>
    <n v="1"/>
    <s v="Beverages"/>
    <n v="15810"/>
    <n v="-0.13284807318231781"/>
    <n v="46.296441804680541"/>
    <n v="623"/>
  </r>
  <r>
    <n v="10982"/>
    <n v="7"/>
    <n v="30"/>
    <n v="20"/>
    <n v="0"/>
    <x v="32"/>
    <n v="7"/>
    <s v="Produce"/>
    <n v="600"/>
    <n v="0.29515617932975174"/>
    <n v="-0.20316305752358638"/>
    <n v="763"/>
  </r>
  <r>
    <n v="10982"/>
    <n v="43"/>
    <n v="46"/>
    <n v="9"/>
    <n v="0"/>
    <x v="40"/>
    <n v="1"/>
    <s v="Beverages"/>
    <n v="414"/>
    <n v="-0.26430652216816775"/>
    <n v="-0.77179727871819304"/>
    <n v="580"/>
  </r>
  <r>
    <n v="10983"/>
    <n v="13"/>
    <n v="6"/>
    <n v="84"/>
    <n v="0.15000000596046448"/>
    <x v="43"/>
    <n v="8"/>
    <s v="Seafood"/>
    <n v="428.3999969959259"/>
    <n v="0.68647435305507243"/>
    <n v="-0.72777399335806936"/>
    <n v="891"/>
  </r>
  <r>
    <n v="10983"/>
    <n v="57"/>
    <n v="19.5"/>
    <n v="15"/>
    <n v="0"/>
    <x v="8"/>
    <n v="5"/>
    <s v="Grains/Cereals"/>
    <n v="292.5"/>
    <n v="-0.71065381407361172"/>
    <n v="-1.1432438264340248"/>
    <n v="434"/>
  </r>
  <r>
    <n v="10984"/>
    <n v="16"/>
    <n v="17.45"/>
    <n v="55"/>
    <n v="0"/>
    <x v="19"/>
    <n v="3"/>
    <s v="Confections"/>
    <n v="959.75"/>
    <n v="1.5027396060602336"/>
    <n v="0.89665501277082094"/>
    <n v="1158"/>
  </r>
  <r>
    <n v="10984"/>
    <n v="24"/>
    <n v="4.5"/>
    <n v="20"/>
    <n v="0"/>
    <x v="15"/>
    <n v="1"/>
    <s v="Beverages"/>
    <n v="90"/>
    <n v="1.4018528893966744"/>
    <n v="-1.7623214059604111"/>
    <n v="1125"/>
  </r>
  <r>
    <n v="10984"/>
    <n v="36"/>
    <n v="19"/>
    <n v="40"/>
    <n v="0"/>
    <x v="20"/>
    <n v="8"/>
    <s v="Seafood"/>
    <n v="760"/>
    <n v="0.42355745508337261"/>
    <n v="0.28598465963306452"/>
    <n v="805"/>
  </r>
  <r>
    <n v="10985"/>
    <n v="16"/>
    <n v="17.45"/>
    <n v="36"/>
    <n v="0.10000000149011612"/>
    <x v="19"/>
    <n v="3"/>
    <s v="Confections"/>
    <n v="565.37999906390894"/>
    <n v="1.5027396060602336"/>
    <n v="-0.30900239768514925"/>
    <n v="1158"/>
  </r>
  <r>
    <n v="10985"/>
    <n v="18"/>
    <n v="62.5"/>
    <n v="8"/>
    <n v="0.10000000149011612"/>
    <x v="59"/>
    <n v="8"/>
    <s v="Seafood"/>
    <n v="449.99999925494194"/>
    <n v="-0.38965062468955952"/>
    <n v="-0.6617390446357182"/>
    <n v="539"/>
  </r>
  <r>
    <n v="10985"/>
    <n v="32"/>
    <n v="32"/>
    <n v="35"/>
    <n v="0.10000000149011612"/>
    <x v="26"/>
    <n v="4"/>
    <s v="Dairy Products"/>
    <n v="1007.9999983310699"/>
    <n v="-1.1294865468889941"/>
    <n v="1.0441636161236652"/>
    <n v="297"/>
  </r>
  <r>
    <n v="10986"/>
    <n v="11"/>
    <n v="21"/>
    <n v="30"/>
    <n v="0"/>
    <x v="0"/>
    <n v="4"/>
    <s v="Dairy Products"/>
    <n v="630"/>
    <n v="0.12089730509269485"/>
    <n v="-0.11144786055671434"/>
    <n v="706"/>
  </r>
  <r>
    <n v="10986"/>
    <n v="20"/>
    <n v="81"/>
    <n v="15"/>
    <n v="0"/>
    <x v="9"/>
    <n v="3"/>
    <s v="Confections"/>
    <n v="1215"/>
    <n v="-1.080571775173329"/>
    <n v="1.6769984802972906"/>
    <n v="313"/>
  </r>
  <r>
    <n v="10986"/>
    <n v="76"/>
    <n v="18"/>
    <n v="10"/>
    <n v="0"/>
    <x v="38"/>
    <n v="1"/>
    <s v="Beverages"/>
    <n v="180"/>
    <n v="0.96161994395568862"/>
    <n v="-1.4871758150597949"/>
    <n v="981"/>
  </r>
  <r>
    <n v="10986"/>
    <n v="77"/>
    <n v="13"/>
    <n v="15"/>
    <n v="0"/>
    <x v="23"/>
    <n v="2"/>
    <s v="Condiments"/>
    <n v="195"/>
    <n v="0.38075702983216564"/>
    <n v="-1.4413182165763589"/>
    <n v="791"/>
  </r>
  <r>
    <n v="10987"/>
    <n v="7"/>
    <n v="30"/>
    <n v="60"/>
    <n v="0"/>
    <x v="32"/>
    <n v="7"/>
    <s v="Produce"/>
    <n v="1800"/>
    <n v="0.29515617932975174"/>
    <n v="3.4654448211512956"/>
    <n v="763"/>
  </r>
  <r>
    <n v="10987"/>
    <n v="43"/>
    <n v="46"/>
    <n v="6"/>
    <n v="0"/>
    <x v="40"/>
    <n v="1"/>
    <s v="Beverages"/>
    <n v="276"/>
    <n v="-0.26430652216816775"/>
    <n v="-1.1936871847658044"/>
    <n v="580"/>
  </r>
  <r>
    <n v="10987"/>
    <n v="72"/>
    <n v="34.799999999999997"/>
    <n v="20"/>
    <n v="0"/>
    <x v="2"/>
    <n v="4"/>
    <s v="Dairy Products"/>
    <n v="696"/>
    <n v="0.42661462831560165"/>
    <n v="9.0325572770404164E-2"/>
    <n v="806"/>
  </r>
  <r>
    <n v="10988"/>
    <n v="7"/>
    <n v="30"/>
    <n v="60"/>
    <n v="0"/>
    <x v="32"/>
    <n v="7"/>
    <s v="Produce"/>
    <n v="1800"/>
    <n v="0.29515617932975174"/>
    <n v="3.4654448211512956"/>
    <n v="763"/>
  </r>
  <r>
    <n v="10988"/>
    <n v="62"/>
    <n v="49.3"/>
    <n v="40"/>
    <n v="0.10000000149011612"/>
    <x v="29"/>
    <n v="3"/>
    <s v="Confections"/>
    <n v="1774.799997061491"/>
    <n v="1.2734516136430536"/>
    <n v="3.3884040467155918"/>
    <n v="1083"/>
  </r>
  <r>
    <n v="10989"/>
    <n v="6"/>
    <n v="25"/>
    <n v="40"/>
    <n v="0"/>
    <x v="63"/>
    <n v="2"/>
    <s v="Condiments"/>
    <n v="1000"/>
    <n v="-1.1172578539600777"/>
    <n v="1.0197062353680408"/>
    <n v="301"/>
  </r>
  <r>
    <n v="10989"/>
    <n v="11"/>
    <n v="21"/>
    <n v="15"/>
    <n v="0"/>
    <x v="0"/>
    <n v="4"/>
    <s v="Dairy Products"/>
    <n v="315"/>
    <n v="0.12089730509269485"/>
    <n v="-1.0744574287088708"/>
    <n v="706"/>
  </r>
  <r>
    <n v="10989"/>
    <n v="41"/>
    <n v="9.65"/>
    <n v="4"/>
    <n v="0"/>
    <x v="5"/>
    <n v="8"/>
    <s v="Seafood"/>
    <n v="38.6"/>
    <n v="0.96161994395568862"/>
    <n v="-1.9194601100969853"/>
    <n v="981"/>
  </r>
  <r>
    <n v="10990"/>
    <n v="21"/>
    <n v="10"/>
    <n v="65"/>
    <n v="0"/>
    <x v="27"/>
    <n v="3"/>
    <s v="Confections"/>
    <n v="650"/>
    <n v="1.0686210070837059"/>
    <n v="-5.0304395912132975E-2"/>
    <n v="1016"/>
  </r>
  <r>
    <n v="10990"/>
    <n v="34"/>
    <n v="14"/>
    <n v="60"/>
    <n v="0.15000000596046448"/>
    <x v="53"/>
    <n v="1"/>
    <s v="Beverages"/>
    <n v="713.99999499320984"/>
    <n v="-0.49053734135311877"/>
    <n v="0.14535467564390253"/>
    <n v="506"/>
  </r>
  <r>
    <n v="10990"/>
    <n v="55"/>
    <n v="24"/>
    <n v="65"/>
    <n v="0.15000000596046448"/>
    <x v="16"/>
    <n v="6"/>
    <s v="Meat/Poultry"/>
    <n v="1325.9999907016754"/>
    <n v="0.72316043184182122"/>
    <n v="2.0163446806481282"/>
    <n v="903"/>
  </r>
  <r>
    <n v="10990"/>
    <n v="61"/>
    <n v="28.5"/>
    <n v="66"/>
    <n v="0.15000000596046448"/>
    <x v="75"/>
    <n v="2"/>
    <s v="Condiments"/>
    <n v="1598.8499887883663"/>
    <n v="-0.19399153782689918"/>
    <n v="2.850494391212512"/>
    <n v="603"/>
  </r>
  <r>
    <n v="10991"/>
    <n v="2"/>
    <n v="19"/>
    <n v="50"/>
    <n v="0.20000000298023224"/>
    <x v="18"/>
    <n v="1"/>
    <s v="Beverages"/>
    <n v="759.99999716877937"/>
    <n v="1.1939651096050978"/>
    <n v="0.28598465097753262"/>
    <n v="1057"/>
  </r>
  <r>
    <n v="10991"/>
    <n v="70"/>
    <n v="15"/>
    <n v="20"/>
    <n v="0.20000000298023224"/>
    <x v="30"/>
    <n v="1"/>
    <s v="Beverages"/>
    <n v="239.99999910593033"/>
    <n v="0.4602435338701214"/>
    <n v="-1.3037454238593769"/>
    <n v="817"/>
  </r>
  <r>
    <n v="10991"/>
    <n v="76"/>
    <n v="18"/>
    <n v="90"/>
    <n v="0.20000000298023224"/>
    <x v="38"/>
    <n v="1"/>
    <s v="Beverages"/>
    <n v="1295.9999951720238"/>
    <n v="0.96161994395568862"/>
    <n v="1.9246294973478855"/>
    <n v="981"/>
  </r>
  <r>
    <n v="10992"/>
    <n v="72"/>
    <n v="34.799999999999997"/>
    <n v="2"/>
    <n v="0"/>
    <x v="2"/>
    <n v="4"/>
    <s v="Dairy Products"/>
    <n v="69.599999999999994"/>
    <n v="0.42661462831560165"/>
    <n v="-1.824687739897884"/>
    <n v="806"/>
  </r>
  <r>
    <n v="10993"/>
    <n v="29"/>
    <n v="123.79"/>
    <n v="50"/>
    <n v="0.25"/>
    <x v="39"/>
    <n v="6"/>
    <s v="Meat/Poultry"/>
    <n v="4642.125"/>
    <n v="0.24318423438185757"/>
    <n v="12.154313293800335"/>
    <n v="746"/>
  </r>
  <r>
    <n v="10993"/>
    <n v="41"/>
    <n v="9.65"/>
    <n v="35"/>
    <n v="0.25"/>
    <x v="5"/>
    <n v="8"/>
    <s v="Seafood"/>
    <n v="253.3125"/>
    <n v="0.96161994395568862"/>
    <n v="-1.2630468024720014"/>
    <n v="981"/>
  </r>
  <r>
    <n v="10994"/>
    <n v="59"/>
    <n v="55"/>
    <n v="18"/>
    <n v="5.000000074505806E-2"/>
    <x v="21"/>
    <n v="4"/>
    <s v="Dairy Products"/>
    <n v="940.49999926239252"/>
    <n v="2.5360641585536587"/>
    <n v="0.83780442579541747"/>
    <n v="1496"/>
  </r>
  <r>
    <n v="10995"/>
    <n v="51"/>
    <n v="53"/>
    <n v="20"/>
    <n v="0"/>
    <x v="4"/>
    <n v="7"/>
    <s v="Produce"/>
    <n v="1060"/>
    <n v="0.67118848689392707"/>
    <n v="1.2031366293017849"/>
    <n v="886"/>
  </r>
  <r>
    <n v="10995"/>
    <n v="60"/>
    <n v="34"/>
    <n v="4"/>
    <n v="0"/>
    <x v="11"/>
    <n v="4"/>
    <s v="Dairy Products"/>
    <n v="136"/>
    <n v="2.7836951903642131"/>
    <n v="-1.6216914372778739"/>
    <n v="1577"/>
  </r>
  <r>
    <n v="10996"/>
    <n v="42"/>
    <n v="14"/>
    <n v="40"/>
    <n v="0"/>
    <x v="1"/>
    <n v="5"/>
    <s v="Grains/Cereals"/>
    <n v="560"/>
    <n v="9.338274600263323E-2"/>
    <n v="-0.32544998681274911"/>
    <n v="697"/>
  </r>
  <r>
    <n v="10997"/>
    <n v="32"/>
    <n v="32"/>
    <n v="50"/>
    <n v="0"/>
    <x v="26"/>
    <n v="4"/>
    <s v="Dairy Products"/>
    <n v="1600"/>
    <n v="-1.1294865468889941"/>
    <n v="2.8540101747054818"/>
    <n v="297"/>
  </r>
  <r>
    <n v="10997"/>
    <n v="46"/>
    <n v="12"/>
    <n v="20"/>
    <n v="0.25"/>
    <x v="54"/>
    <n v="8"/>
    <s v="Seafood"/>
    <n v="180"/>
    <n v="-0.3621360655994979"/>
    <n v="-1.4871758150597949"/>
    <n v="548"/>
  </r>
  <r>
    <n v="10997"/>
    <n v="52"/>
    <n v="7"/>
    <n v="20"/>
    <n v="0.25"/>
    <x v="65"/>
    <n v="5"/>
    <s v="Grains/Cereals"/>
    <n v="105"/>
    <n v="-0.50888038074649322"/>
    <n v="-1.7164638074769751"/>
    <n v="500"/>
  </r>
  <r>
    <n v="10998"/>
    <n v="24"/>
    <n v="4.5"/>
    <n v="12"/>
    <n v="0"/>
    <x v="15"/>
    <n v="1"/>
    <s v="Beverages"/>
    <n v="54"/>
    <n v="1.4018528893966744"/>
    <n v="-1.8723796423206576"/>
    <n v="1125"/>
  </r>
  <r>
    <n v="10998"/>
    <n v="61"/>
    <n v="28.5"/>
    <n v="7"/>
    <n v="0"/>
    <x v="75"/>
    <n v="2"/>
    <s v="Condiments"/>
    <n v="199.5"/>
    <n v="-0.19399153782689918"/>
    <n v="-1.4275609370313282"/>
    <n v="603"/>
  </r>
  <r>
    <n v="10998"/>
    <n v="74"/>
    <n v="10"/>
    <n v="20"/>
    <n v="0"/>
    <x v="17"/>
    <n v="7"/>
    <s v="Produce"/>
    <n v="200"/>
    <n v="-1.1294865468889941"/>
    <n v="-1.4260323504152137"/>
    <n v="297"/>
  </r>
  <r>
    <n v="10998"/>
    <n v="75"/>
    <n v="7.75"/>
    <n v="30"/>
    <n v="0"/>
    <x v="48"/>
    <n v="1"/>
    <s v="Beverages"/>
    <n v="232.5"/>
    <n v="1.4935680863635465"/>
    <n v="-1.3266742203677688"/>
    <n v="1155"/>
  </r>
  <r>
    <n v="10999"/>
    <n v="41"/>
    <n v="9.65"/>
    <n v="20"/>
    <n v="5.000000074505806E-2"/>
    <x v="5"/>
    <n v="8"/>
    <s v="Seafood"/>
    <n v="183.34999985620379"/>
    <n v="0.96161994395568862"/>
    <n v="-1.4769342851714375"/>
    <n v="981"/>
  </r>
  <r>
    <n v="10999"/>
    <n v="51"/>
    <n v="53"/>
    <n v="15"/>
    <n v="5.000000074505806E-2"/>
    <x v="4"/>
    <n v="7"/>
    <s v="Produce"/>
    <n v="755.24999940767884"/>
    <n v="0.67118848689392707"/>
    <n v="0.27146308496914806"/>
    <n v="886"/>
  </r>
  <r>
    <n v="10999"/>
    <n v="77"/>
    <n v="13"/>
    <n v="21"/>
    <n v="5.000000074505806E-2"/>
    <x v="23"/>
    <n v="2"/>
    <s v="Condiments"/>
    <n v="259.34999979659915"/>
    <n v="0.38075702983216564"/>
    <n v="-1.24458911970425"/>
    <n v="791"/>
  </r>
  <r>
    <n v="11000"/>
    <n v="4"/>
    <n v="22"/>
    <n v="25"/>
    <n v="0.25"/>
    <x v="62"/>
    <n v="2"/>
    <s v="Condiments"/>
    <n v="412.5"/>
    <n v="-0.65256752266125939"/>
    <n v="-0.77638303856653668"/>
    <n v="453"/>
  </r>
  <r>
    <n v="11000"/>
    <n v="24"/>
    <n v="4.5"/>
    <n v="30"/>
    <n v="0.25"/>
    <x v="15"/>
    <n v="1"/>
    <s v="Beverages"/>
    <n v="101.25"/>
    <n v="1.4018528893966744"/>
    <n v="-1.7279282070978341"/>
    <n v="1125"/>
  </r>
  <r>
    <n v="11000"/>
    <n v="77"/>
    <n v="13"/>
    <n v="30"/>
    <n v="0"/>
    <x v="23"/>
    <n v="2"/>
    <s v="Condiments"/>
    <n v="390"/>
    <n v="0.38075702983216564"/>
    <n v="-0.84516943629169072"/>
    <n v="791"/>
  </r>
  <r>
    <n v="11001"/>
    <n v="7"/>
    <n v="30"/>
    <n v="60"/>
    <n v="0"/>
    <x v="32"/>
    <n v="7"/>
    <s v="Produce"/>
    <n v="1800"/>
    <n v="0.29515617932975174"/>
    <n v="3.4654448211512956"/>
    <n v="763"/>
  </r>
  <r>
    <n v="11001"/>
    <n v="22"/>
    <n v="21"/>
    <n v="25"/>
    <n v="0"/>
    <x v="7"/>
    <n v="5"/>
    <s v="Grains/Cereals"/>
    <n v="525"/>
    <n v="-0.97357071204531154"/>
    <n v="-0.4324510499407665"/>
    <n v="348"/>
  </r>
  <r>
    <n v="11001"/>
    <n v="46"/>
    <n v="12"/>
    <n v="25"/>
    <n v="0"/>
    <x v="54"/>
    <n v="8"/>
    <s v="Seafood"/>
    <n v="300"/>
    <n v="-0.3621360655994979"/>
    <n v="-1.1203150271923068"/>
    <n v="548"/>
  </r>
  <r>
    <n v="11001"/>
    <n v="55"/>
    <n v="24"/>
    <n v="6"/>
    <n v="0"/>
    <x v="16"/>
    <n v="6"/>
    <s v="Meat/Poultry"/>
    <n v="144"/>
    <n v="0.72316043184182122"/>
    <n v="-1.5972340514200414"/>
    <n v="903"/>
  </r>
  <r>
    <n v="11002"/>
    <n v="13"/>
    <n v="6"/>
    <n v="56"/>
    <n v="0"/>
    <x v="43"/>
    <n v="8"/>
    <s v="Seafood"/>
    <n v="336"/>
    <n v="0.68647435305507243"/>
    <n v="-1.0102567908320603"/>
    <n v="891"/>
  </r>
  <r>
    <n v="11002"/>
    <n v="35"/>
    <n v="18"/>
    <n v="15"/>
    <n v="0.15000000596046448"/>
    <x v="31"/>
    <n v="1"/>
    <s v="Beverages"/>
    <n v="229.49999839067459"/>
    <n v="0.6620169671972399"/>
    <n v="-1.3358457449844428"/>
    <n v="883"/>
  </r>
  <r>
    <n v="11002"/>
    <n v="42"/>
    <n v="14"/>
    <n v="24"/>
    <n v="0.15000000596046448"/>
    <x v="1"/>
    <n v="5"/>
    <s v="Grains/Cereals"/>
    <n v="285.59999799728394"/>
    <n v="9.338274600263323E-2"/>
    <n v="-1.1643383278590553"/>
    <n v="697"/>
  </r>
  <r>
    <n v="11002"/>
    <n v="55"/>
    <n v="24"/>
    <n v="40"/>
    <n v="0"/>
    <x v="16"/>
    <n v="6"/>
    <s v="Meat/Poultry"/>
    <n v="960"/>
    <n v="0.72316043184182122"/>
    <n v="0.89741930607887821"/>
    <n v="903"/>
  </r>
  <r>
    <n v="11003"/>
    <n v="1"/>
    <n v="18"/>
    <n v="4"/>
    <n v="0"/>
    <x v="52"/>
    <n v="1"/>
    <s v="Beverages"/>
    <n v="72"/>
    <n v="0.49387243942464115"/>
    <n v="-1.8173505241405343"/>
    <n v="828"/>
  </r>
  <r>
    <n v="11003"/>
    <n v="40"/>
    <n v="18.399999999999999"/>
    <n v="10"/>
    <n v="0"/>
    <x v="37"/>
    <n v="8"/>
    <s v="Seafood"/>
    <n v="184"/>
    <n v="1.3345950782876348"/>
    <n v="-1.4749471221308788"/>
    <n v="1103"/>
  </r>
  <r>
    <n v="11003"/>
    <n v="52"/>
    <n v="7"/>
    <n v="10"/>
    <n v="0"/>
    <x v="65"/>
    <n v="5"/>
    <s v="Grains/Cereals"/>
    <n v="70"/>
    <n v="-0.50888038074649322"/>
    <n v="-1.8234648706049925"/>
    <n v="500"/>
  </r>
  <r>
    <n v="11004"/>
    <n v="26"/>
    <n v="31.23"/>
    <n v="6"/>
    <n v="0"/>
    <x v="68"/>
    <n v="3"/>
    <s v="Confections"/>
    <n v="187.38"/>
    <n v="0.26458444700746103"/>
    <n v="-1.4646138766059444"/>
    <n v="753"/>
  </r>
  <r>
    <n v="11004"/>
    <n v="76"/>
    <n v="18"/>
    <n v="6"/>
    <n v="0"/>
    <x v="38"/>
    <n v="1"/>
    <s v="Beverages"/>
    <n v="108"/>
    <n v="0.96161994395568862"/>
    <n v="-1.7072922877802879"/>
    <n v="981"/>
  </r>
  <r>
    <n v="11005"/>
    <n v="1"/>
    <n v="18"/>
    <n v="2"/>
    <n v="0"/>
    <x v="52"/>
    <n v="1"/>
    <s v="Beverages"/>
    <n v="36"/>
    <n v="0.49387243942464115"/>
    <n v="-1.9274087605007808"/>
    <n v="828"/>
  </r>
  <r>
    <n v="11005"/>
    <n v="59"/>
    <n v="55"/>
    <n v="10"/>
    <n v="0"/>
    <x v="21"/>
    <n v="4"/>
    <s v="Dairy Products"/>
    <n v="550"/>
    <n v="2.5360641585536587"/>
    <n v="-0.35602171913503977"/>
    <n v="1496"/>
  </r>
  <r>
    <n v="11006"/>
    <n v="1"/>
    <n v="18"/>
    <n v="8"/>
    <n v="0"/>
    <x v="52"/>
    <n v="1"/>
    <s v="Beverages"/>
    <n v="144"/>
    <n v="0.49387243942464115"/>
    <n v="-1.5972340514200414"/>
    <n v="828"/>
  </r>
  <r>
    <n v="11006"/>
    <n v="29"/>
    <n v="123.79"/>
    <n v="2"/>
    <n v="0.25"/>
    <x v="39"/>
    <n v="6"/>
    <s v="Meat/Poultry"/>
    <n v="185.685"/>
    <n v="0.24318423438185757"/>
    <n v="-1.4697957852345727"/>
    <n v="746"/>
  </r>
  <r>
    <n v="11007"/>
    <n v="8"/>
    <n v="40"/>
    <n v="30"/>
    <n v="0"/>
    <x v="71"/>
    <n v="2"/>
    <s v="Condiments"/>
    <n v="1200"/>
    <n v="-0.90019855447181396"/>
    <n v="1.6311408818138544"/>
    <n v="372"/>
  </r>
  <r>
    <n v="11007"/>
    <n v="29"/>
    <n v="123.79"/>
    <n v="10"/>
    <n v="0"/>
    <x v="39"/>
    <n v="6"/>
    <s v="Meat/Poultry"/>
    <n v="1237.9000000000001"/>
    <n v="0.24318423438185757"/>
    <n v="1.7470077473153365"/>
    <n v="746"/>
  </r>
  <r>
    <n v="11007"/>
    <n v="42"/>
    <n v="14"/>
    <n v="14"/>
    <n v="0"/>
    <x v="1"/>
    <n v="5"/>
    <s v="Grains/Cereals"/>
    <n v="196"/>
    <n v="9.338274600263323E-2"/>
    <n v="-1.4382610433441299"/>
    <n v="697"/>
  </r>
  <r>
    <n v="11008"/>
    <n v="28"/>
    <n v="45.6"/>
    <n v="70"/>
    <n v="5.000000074505806E-2"/>
    <x v="44"/>
    <n v="7"/>
    <s v="Produce"/>
    <n v="3032.3999976217747"/>
    <n v="-8.0876128234423653E-2"/>
    <n v="7.2331051052797521"/>
    <n v="640"/>
  </r>
  <r>
    <n v="11008"/>
    <n v="34"/>
    <n v="14"/>
    <n v="90"/>
    <n v="5.000000074505806E-2"/>
    <x v="53"/>
    <n v="1"/>
    <s v="Beverages"/>
    <n v="1196.9999990612268"/>
    <n v="-0.49053734135311877"/>
    <n v="1.6219693592471751"/>
    <n v="506"/>
  </r>
  <r>
    <n v="11008"/>
    <n v="71"/>
    <n v="21.5"/>
    <n v="21"/>
    <n v="0"/>
    <x v="42"/>
    <n v="4"/>
    <s v="Dairy Products"/>
    <n v="451.5"/>
    <n v="1.1939651096050978"/>
    <n v="-0.65715328250960303"/>
    <n v="1057"/>
  </r>
  <r>
    <n v="11009"/>
    <n v="24"/>
    <n v="4.5"/>
    <n v="12"/>
    <n v="0"/>
    <x v="15"/>
    <n v="1"/>
    <s v="Beverages"/>
    <n v="54"/>
    <n v="1.4018528893966744"/>
    <n v="-1.8723796423206576"/>
    <n v="1125"/>
  </r>
  <r>
    <n v="11009"/>
    <n v="36"/>
    <n v="19"/>
    <n v="18"/>
    <n v="0.25"/>
    <x v="20"/>
    <n v="8"/>
    <s v="Seafood"/>
    <n v="256.5"/>
    <n v="0.42355745508337261"/>
    <n v="-1.2533020627942713"/>
    <n v="805"/>
  </r>
  <r>
    <n v="11009"/>
    <n v="60"/>
    <n v="34"/>
    <n v="9"/>
    <n v="0"/>
    <x v="11"/>
    <n v="4"/>
    <s v="Dairy Products"/>
    <n v="306"/>
    <n v="2.7836951903642131"/>
    <n v="-1.1019719877989325"/>
    <n v="1577"/>
  </r>
  <r>
    <n v="11010"/>
    <n v="7"/>
    <n v="30"/>
    <n v="20"/>
    <n v="0"/>
    <x v="32"/>
    <n v="7"/>
    <s v="Produce"/>
    <n v="600"/>
    <n v="0.29515617932975174"/>
    <n v="-0.20316305752358638"/>
    <n v="763"/>
  </r>
  <r>
    <n v="11010"/>
    <n v="24"/>
    <n v="4.5"/>
    <n v="10"/>
    <n v="0"/>
    <x v="15"/>
    <n v="1"/>
    <s v="Beverages"/>
    <n v="45"/>
    <n v="1.4018528893966744"/>
    <n v="-1.8998942014107192"/>
    <n v="1125"/>
  </r>
  <r>
    <n v="11011"/>
    <n v="58"/>
    <n v="13.25"/>
    <n v="40"/>
    <n v="5.000000074505806E-2"/>
    <x v="64"/>
    <n v="8"/>
    <s v="Seafood"/>
    <n v="503.49999960511923"/>
    <n v="-0.40493649085070488"/>
    <n v="-0.49818027564091039"/>
    <n v="534"/>
  </r>
  <r>
    <n v="11011"/>
    <n v="71"/>
    <n v="21.5"/>
    <n v="20"/>
    <n v="0"/>
    <x v="42"/>
    <n v="4"/>
    <s v="Dairy Products"/>
    <n v="430"/>
    <n v="1.1939651096050978"/>
    <n v="-0.72288250700252799"/>
    <n v="1057"/>
  </r>
  <r>
    <n v="11012"/>
    <n v="19"/>
    <n v="9.1999999999999993"/>
    <n v="50"/>
    <n v="5.000000074505806E-2"/>
    <x v="49"/>
    <n v="3"/>
    <s v="Confections"/>
    <n v="436.99999965727324"/>
    <n v="0.17286925004058901"/>
    <n v="-0.70148229542469953"/>
    <n v="723"/>
  </r>
  <r>
    <n v="11012"/>
    <n v="60"/>
    <n v="34"/>
    <n v="36"/>
    <n v="5.000000074505806E-2"/>
    <x v="11"/>
    <n v="4"/>
    <s v="Dairy Products"/>
    <n v="1162.7999990880489"/>
    <n v="2.7836951903642131"/>
    <n v="1.5174140347869407"/>
    <n v="1577"/>
  </r>
  <r>
    <n v="11012"/>
    <n v="71"/>
    <n v="21.5"/>
    <n v="60"/>
    <n v="5.000000074505806E-2"/>
    <x v="42"/>
    <n v="4"/>
    <s v="Dairy Products"/>
    <n v="1225.4999990388751"/>
    <n v="1.1939651096050978"/>
    <n v="1.7090987962973705"/>
    <n v="1057"/>
  </r>
  <r>
    <n v="11013"/>
    <n v="23"/>
    <n v="9"/>
    <n v="10"/>
    <n v="0"/>
    <x v="70"/>
    <n v="5"/>
    <s v="Grains/Cereals"/>
    <n v="90"/>
    <n v="-0.26430652216816775"/>
    <n v="-1.7623214059604111"/>
    <n v="580"/>
  </r>
  <r>
    <n v="11013"/>
    <n v="42"/>
    <n v="14"/>
    <n v="4"/>
    <n v="0"/>
    <x v="1"/>
    <n v="5"/>
    <s v="Grains/Cereals"/>
    <n v="56"/>
    <n v="9.338274600263323E-2"/>
    <n v="-1.8662652958561994"/>
    <n v="697"/>
  </r>
  <r>
    <n v="11013"/>
    <n v="45"/>
    <n v="9.5"/>
    <n v="20"/>
    <n v="0"/>
    <x v="73"/>
    <n v="8"/>
    <s v="Seafood"/>
    <n v="190"/>
    <n v="-0.48442299488866064"/>
    <n v="-1.4566040827375044"/>
    <n v="508"/>
  </r>
  <r>
    <n v="11013"/>
    <n v="68"/>
    <n v="12.5"/>
    <n v="2"/>
    <n v="0"/>
    <x v="56"/>
    <n v="3"/>
    <s v="Confections"/>
    <n v="25"/>
    <n v="0.40521441568999816"/>
    <n v="-1.9610376660553006"/>
    <n v="799"/>
  </r>
  <r>
    <n v="11014"/>
    <n v="41"/>
    <n v="9.65"/>
    <n v="28"/>
    <n v="0.10000000149011612"/>
    <x v="5"/>
    <n v="8"/>
    <s v="Seafood"/>
    <n v="243.17999959737062"/>
    <n v="0.96161994395568862"/>
    <n v="-1.2940236114784702"/>
    <n v="981"/>
  </r>
  <r>
    <n v="11015"/>
    <n v="30"/>
    <n v="25.89"/>
    <n v="15"/>
    <n v="0"/>
    <x v="34"/>
    <n v="8"/>
    <s v="Seafood"/>
    <n v="388.35"/>
    <n v="-0.16647697873683756"/>
    <n v="-0.85021377212486859"/>
    <n v="612"/>
  </r>
  <r>
    <n v="11015"/>
    <n v="77"/>
    <n v="13"/>
    <n v="18"/>
    <n v="0"/>
    <x v="23"/>
    <n v="2"/>
    <s v="Condiments"/>
    <n v="234"/>
    <n v="0.38075702983216564"/>
    <n v="-1.3220884605194254"/>
    <n v="791"/>
  </r>
  <r>
    <n v="11016"/>
    <n v="31"/>
    <n v="12.5"/>
    <n v="15"/>
    <n v="0"/>
    <x v="12"/>
    <n v="4"/>
    <s v="Dairy Products"/>
    <n v="187.5"/>
    <n v="2.2334040085629812"/>
    <n v="-1.4642470158180769"/>
    <n v="1397"/>
  </r>
  <r>
    <n v="11016"/>
    <n v="36"/>
    <n v="19"/>
    <n v="16"/>
    <n v="0"/>
    <x v="20"/>
    <n v="8"/>
    <s v="Seafood"/>
    <n v="304"/>
    <n v="0.42355745508337261"/>
    <n v="-1.1080863342633906"/>
    <n v="805"/>
  </r>
  <r>
    <n v="11017"/>
    <n v="3"/>
    <n v="10"/>
    <n v="25"/>
    <n v="0"/>
    <x v="57"/>
    <n v="2"/>
    <s v="Condiments"/>
    <n v="250"/>
    <n v="-1.0347141766898929"/>
    <n v="-1.2731736888037601"/>
    <n v="328"/>
  </r>
  <r>
    <n v="11017"/>
    <n v="59"/>
    <n v="55"/>
    <n v="110"/>
    <n v="0"/>
    <x v="21"/>
    <n v="4"/>
    <s v="Dairy Products"/>
    <n v="6050"/>
    <n v="2.5360641585536587"/>
    <n v="16.458431058124834"/>
    <n v="1496"/>
  </r>
  <r>
    <n v="11017"/>
    <n v="70"/>
    <n v="15"/>
    <n v="30"/>
    <n v="0"/>
    <x v="30"/>
    <n v="1"/>
    <s v="Beverages"/>
    <n v="450"/>
    <n v="0.4602435338701214"/>
    <n v="-0.66173904235794656"/>
    <n v="817"/>
  </r>
  <r>
    <n v="11018"/>
    <n v="12"/>
    <n v="38"/>
    <n v="20"/>
    <n v="0"/>
    <x v="36"/>
    <n v="4"/>
    <s v="Dairy Products"/>
    <n v="760"/>
    <n v="-0.9857994049742278"/>
    <n v="0.28598465963306452"/>
    <n v="344"/>
  </r>
  <r>
    <n v="11018"/>
    <n v="18"/>
    <n v="62.5"/>
    <n v="10"/>
    <n v="0"/>
    <x v="59"/>
    <n v="8"/>
    <s v="Seafood"/>
    <n v="625"/>
    <n v="-0.38965062468955952"/>
    <n v="-0.12673372671785968"/>
    <n v="539"/>
  </r>
  <r>
    <n v="11018"/>
    <n v="56"/>
    <n v="38"/>
    <n v="5"/>
    <n v="0"/>
    <x v="33"/>
    <n v="5"/>
    <s v="Grains/Cereals"/>
    <n v="190"/>
    <n v="1.8237427954442857"/>
    <n v="-1.4566040827375044"/>
    <n v="1263"/>
  </r>
  <r>
    <n v="11019"/>
    <n v="46"/>
    <n v="12"/>
    <n v="3"/>
    <n v="0"/>
    <x v="54"/>
    <n v="8"/>
    <s v="Seafood"/>
    <n v="36"/>
    <n v="-0.3621360655994979"/>
    <n v="-1.9274087605007808"/>
    <n v="548"/>
  </r>
  <r>
    <n v="11019"/>
    <n v="49"/>
    <n v="20"/>
    <n v="2"/>
    <n v="0"/>
    <x v="14"/>
    <n v="3"/>
    <s v="Confections"/>
    <n v="40"/>
    <n v="-0.44773691610191185"/>
    <n v="-1.9151800675718647"/>
    <n v="520"/>
  </r>
  <r>
    <n v="11020"/>
    <n v="10"/>
    <n v="31"/>
    <n v="24"/>
    <n v="0.15000000596046448"/>
    <x v="41"/>
    <n v="8"/>
    <s v="Seafood"/>
    <n v="632.39999556541443"/>
    <n v="0.23095554145294128"/>
    <n v="-0.10411065835666088"/>
    <n v="742"/>
  </r>
  <r>
    <n v="11021"/>
    <n v="2"/>
    <n v="19"/>
    <n v="11"/>
    <n v="0.25"/>
    <x v="18"/>
    <n v="1"/>
    <s v="Beverages"/>
    <n v="156.75"/>
    <n v="1.1939651096050978"/>
    <n v="-1.5582550927091208"/>
    <n v="1057"/>
  </r>
  <r>
    <n v="11021"/>
    <n v="20"/>
    <n v="81"/>
    <n v="15"/>
    <n v="0"/>
    <x v="9"/>
    <n v="3"/>
    <s v="Confections"/>
    <n v="1215"/>
    <n v="-1.080571775173329"/>
    <n v="1.6769984802972906"/>
    <n v="313"/>
  </r>
  <r>
    <n v="11021"/>
    <n v="26"/>
    <n v="31.23"/>
    <n v="63"/>
    <n v="0"/>
    <x v="68"/>
    <n v="3"/>
    <s v="Confections"/>
    <n v="1967.49"/>
    <n v="0.26458444700746103"/>
    <n v="3.977490765817342"/>
    <n v="753"/>
  </r>
  <r>
    <n v="11021"/>
    <n v="51"/>
    <n v="53"/>
    <n v="44"/>
    <n v="0.25"/>
    <x v="4"/>
    <n v="7"/>
    <s v="Produce"/>
    <n v="1749"/>
    <n v="0.67118848689392707"/>
    <n v="3.3095289863076127"/>
    <n v="886"/>
  </r>
  <r>
    <n v="11021"/>
    <n v="72"/>
    <n v="34.799999999999997"/>
    <n v="35"/>
    <n v="0"/>
    <x v="2"/>
    <n v="4"/>
    <s v="Dairy Products"/>
    <n v="1218"/>
    <n v="0.42661462831560165"/>
    <n v="1.6861699999939777"/>
    <n v="806"/>
  </r>
  <r>
    <n v="11022"/>
    <n v="19"/>
    <n v="9.1999999999999993"/>
    <n v="35"/>
    <n v="0"/>
    <x v="49"/>
    <n v="3"/>
    <s v="Confections"/>
    <n v="322"/>
    <n v="0.17286925004058901"/>
    <n v="-1.0530572160832674"/>
    <n v="723"/>
  </r>
  <r>
    <n v="11022"/>
    <n v="69"/>
    <n v="36"/>
    <n v="30"/>
    <n v="0"/>
    <x v="60"/>
    <n v="4"/>
    <s v="Dairy Products"/>
    <n v="1080"/>
    <n v="0.14535469095052739"/>
    <n v="1.2642800939463663"/>
    <n v="714"/>
  </r>
  <r>
    <n v="11023"/>
    <n v="7"/>
    <n v="30"/>
    <n v="4"/>
    <n v="0"/>
    <x v="32"/>
    <n v="7"/>
    <s v="Produce"/>
    <n v="120"/>
    <n v="0.29515617932975174"/>
    <n v="-1.6706062089935392"/>
    <n v="763"/>
  </r>
  <r>
    <n v="11023"/>
    <n v="43"/>
    <n v="46"/>
    <n v="30"/>
    <n v="0"/>
    <x v="40"/>
    <n v="1"/>
    <s v="Beverages"/>
    <n v="1380"/>
    <n v="-0.26430652216816775"/>
    <n v="2.1814320636150866"/>
    <n v="580"/>
  </r>
  <r>
    <n v="11024"/>
    <n v="26"/>
    <n v="31.23"/>
    <n v="12"/>
    <n v="0"/>
    <x v="68"/>
    <n v="3"/>
    <s v="Confections"/>
    <n v="374.76"/>
    <n v="0.26458444700746103"/>
    <n v="-0.89176075635086172"/>
    <n v="753"/>
  </r>
  <r>
    <n v="11024"/>
    <n v="33"/>
    <n v="2.5"/>
    <n v="30"/>
    <n v="0"/>
    <x v="10"/>
    <n v="4"/>
    <s v="Dairy Products"/>
    <n v="75"/>
    <n v="0.27069879347191916"/>
    <n v="-1.8081790044438473"/>
    <n v="755"/>
  </r>
  <r>
    <n v="11024"/>
    <n v="65"/>
    <n v="21.05"/>
    <n v="21"/>
    <n v="0"/>
    <x v="6"/>
    <n v="2"/>
    <s v="Condiments"/>
    <n v="442.05"/>
    <n v="0.24012706114962851"/>
    <n v="-0.68604356955416768"/>
    <n v="745"/>
  </r>
  <r>
    <n v="11024"/>
    <n v="71"/>
    <n v="21.5"/>
    <n v="50"/>
    <n v="0"/>
    <x v="42"/>
    <n v="4"/>
    <s v="Dairy Products"/>
    <n v="1075"/>
    <n v="1.1939651096050978"/>
    <n v="1.2489942277852211"/>
    <n v="1057"/>
  </r>
  <r>
    <n v="11025"/>
    <n v="1"/>
    <n v="18"/>
    <n v="10"/>
    <n v="0.10000000149011612"/>
    <x v="52"/>
    <n v="1"/>
    <s v="Beverages"/>
    <n v="161.9999997317791"/>
    <n v="0.49387243942464115"/>
    <n v="-1.542204934059916"/>
    <n v="828"/>
  </r>
  <r>
    <n v="11025"/>
    <n v="13"/>
    <n v="6"/>
    <n v="20"/>
    <n v="0.10000000149011612"/>
    <x v="43"/>
    <n v="8"/>
    <s v="Seafood"/>
    <n v="107.99999982118607"/>
    <n v="0.68647435305507243"/>
    <n v="-1.707292288326953"/>
    <n v="891"/>
  </r>
  <r>
    <n v="11026"/>
    <n v="18"/>
    <n v="62.5"/>
    <n v="8"/>
    <n v="0"/>
    <x v="59"/>
    <n v="8"/>
    <s v="Seafood"/>
    <n v="500"/>
    <n v="-0.38965062468955952"/>
    <n v="-0.50888038074649322"/>
    <n v="539"/>
  </r>
  <r>
    <n v="11026"/>
    <n v="51"/>
    <n v="53"/>
    <n v="10"/>
    <n v="0"/>
    <x v="4"/>
    <n v="7"/>
    <s v="Produce"/>
    <n v="530"/>
    <n v="0.67118848689392707"/>
    <n v="-0.41716518377962114"/>
    <n v="886"/>
  </r>
  <r>
    <n v="11027"/>
    <n v="24"/>
    <n v="4.5"/>
    <n v="30"/>
    <n v="0.25"/>
    <x v="15"/>
    <n v="1"/>
    <s v="Beverages"/>
    <n v="101.25"/>
    <n v="1.4018528893966744"/>
    <n v="-1.7279282070978341"/>
    <n v="1125"/>
  </r>
  <r>
    <n v="11027"/>
    <n v="62"/>
    <n v="49.3"/>
    <n v="21"/>
    <n v="0.25"/>
    <x v="29"/>
    <n v="3"/>
    <s v="Confections"/>
    <n v="776.47499999999991"/>
    <n v="1.2734516136430536"/>
    <n v="0.33635158863403813"/>
    <n v="1083"/>
  </r>
  <r>
    <n v="11028"/>
    <n v="55"/>
    <n v="24"/>
    <n v="35"/>
    <n v="0"/>
    <x v="16"/>
    <n v="6"/>
    <s v="Meat/Poultry"/>
    <n v="840"/>
    <n v="0.72316043184182122"/>
    <n v="0.53055851821139"/>
    <n v="903"/>
  </r>
  <r>
    <n v="11028"/>
    <n v="59"/>
    <n v="55"/>
    <n v="24"/>
    <n v="0"/>
    <x v="21"/>
    <n v="4"/>
    <s v="Dairy Products"/>
    <n v="1320"/>
    <n v="2.5360641585536587"/>
    <n v="1.9980016696813427"/>
    <n v="1496"/>
  </r>
  <r>
    <n v="11029"/>
    <n v="56"/>
    <n v="38"/>
    <n v="20"/>
    <n v="0"/>
    <x v="33"/>
    <n v="5"/>
    <s v="Grains/Cereals"/>
    <n v="760"/>
    <n v="1.8237427954442857"/>
    <n v="0.28598465963306452"/>
    <n v="1263"/>
  </r>
  <r>
    <n v="11029"/>
    <n v="63"/>
    <n v="43.9"/>
    <n v="12"/>
    <n v="0"/>
    <x v="46"/>
    <n v="2"/>
    <s v="Condiments"/>
    <n v="526.79999999999995"/>
    <n v="-0.67702490851909192"/>
    <n v="-0.42694813812275434"/>
    <n v="445"/>
  </r>
  <r>
    <n v="11030"/>
    <n v="2"/>
    <n v="19"/>
    <n v="100"/>
    <n v="0.25"/>
    <x v="18"/>
    <n v="1"/>
    <s v="Beverages"/>
    <n v="1425"/>
    <n v="1.1939651096050978"/>
    <n v="2.3190048590653949"/>
    <n v="1057"/>
  </r>
  <r>
    <n v="11030"/>
    <n v="5"/>
    <n v="21.35"/>
    <n v="70"/>
    <n v="0"/>
    <x v="25"/>
    <n v="2"/>
    <s v="Condiments"/>
    <n v="1494.5"/>
    <n v="-1.126429373656765"/>
    <n v="2.5314783987053149"/>
    <n v="298"/>
  </r>
  <r>
    <n v="11030"/>
    <n v="29"/>
    <n v="123.79"/>
    <n v="60"/>
    <n v="0.25"/>
    <x v="39"/>
    <n v="6"/>
    <s v="Meat/Poultry"/>
    <n v="5570.55"/>
    <n v="0.24318423438185757"/>
    <n v="14.99266935193261"/>
    <n v="746"/>
  </r>
  <r>
    <n v="11030"/>
    <n v="59"/>
    <n v="55"/>
    <n v="100"/>
    <n v="0.25"/>
    <x v="21"/>
    <n v="4"/>
    <s v="Dairy Products"/>
    <n v="4125"/>
    <n v="2.5360641585536587"/>
    <n v="10.573372586083879"/>
    <n v="1496"/>
  </r>
  <r>
    <n v="11031"/>
    <n v="1"/>
    <n v="18"/>
    <n v="45"/>
    <n v="0"/>
    <x v="52"/>
    <n v="1"/>
    <s v="Beverages"/>
    <n v="810"/>
    <n v="0.49387243942464115"/>
    <n v="0.43884332124451791"/>
    <n v="828"/>
  </r>
  <r>
    <n v="11031"/>
    <n v="13"/>
    <n v="6"/>
    <n v="80"/>
    <n v="0"/>
    <x v="43"/>
    <n v="8"/>
    <s v="Seafood"/>
    <n v="480"/>
    <n v="0.68647435305507243"/>
    <n v="-0.57002384539107454"/>
    <n v="891"/>
  </r>
  <r>
    <n v="11031"/>
    <n v="24"/>
    <n v="4.5"/>
    <n v="21"/>
    <n v="0"/>
    <x v="15"/>
    <n v="1"/>
    <s v="Beverages"/>
    <n v="94.5"/>
    <n v="1.4018528893966744"/>
    <n v="-1.7485641264153804"/>
    <n v="1125"/>
  </r>
  <r>
    <n v="11031"/>
    <n v="64"/>
    <n v="33.25"/>
    <n v="20"/>
    <n v="0"/>
    <x v="58"/>
    <n v="5"/>
    <s v="Grains/Cereals"/>
    <n v="665"/>
    <n v="0.22484119498848315"/>
    <n v="-4.4467974286969527E-3"/>
    <n v="740"/>
  </r>
  <r>
    <n v="11031"/>
    <n v="71"/>
    <n v="21.5"/>
    <n v="16"/>
    <n v="0"/>
    <x v="42"/>
    <n v="4"/>
    <s v="Dairy Products"/>
    <n v="344"/>
    <n v="1.1939651096050978"/>
    <n v="-0.9857994049742278"/>
    <n v="1057"/>
  </r>
  <r>
    <n v="11032"/>
    <n v="36"/>
    <n v="19"/>
    <n v="35"/>
    <n v="0"/>
    <x v="20"/>
    <n v="8"/>
    <s v="Seafood"/>
    <n v="665"/>
    <n v="0.42355745508337261"/>
    <n v="-4.4467974286969527E-3"/>
    <n v="805"/>
  </r>
  <r>
    <n v="11032"/>
    <n v="38"/>
    <n v="263.5"/>
    <n v="25"/>
    <n v="0"/>
    <x v="67"/>
    <n v="1"/>
    <s v="Beverages"/>
    <n v="6587.5"/>
    <n v="-0.13284807318231781"/>
    <n v="18.101661670447957"/>
    <n v="623"/>
  </r>
  <r>
    <n v="11032"/>
    <n v="59"/>
    <n v="55"/>
    <n v="30"/>
    <n v="0"/>
    <x v="21"/>
    <n v="4"/>
    <s v="Dairy Products"/>
    <n v="1650"/>
    <n v="2.5360641585536587"/>
    <n v="3.0068688363169351"/>
    <n v="1496"/>
  </r>
  <r>
    <n v="11033"/>
    <n v="53"/>
    <n v="32.799999999999997"/>
    <n v="70"/>
    <n v="0.10000000149011612"/>
    <x v="22"/>
    <n v="6"/>
    <s v="Meat/Poultry"/>
    <n v="2066.3999965786934"/>
    <n v="0.16981207680835994"/>
    <n v="4.2798757597575925"/>
    <n v="722"/>
  </r>
  <r>
    <n v="11033"/>
    <n v="69"/>
    <n v="36"/>
    <n v="36"/>
    <n v="0.10000000149011612"/>
    <x v="60"/>
    <n v="4"/>
    <s v="Dairy Products"/>
    <n v="1166.3999980688095"/>
    <n v="0.14535469095052739"/>
    <n v="1.5284198553069739"/>
    <n v="714"/>
  </r>
  <r>
    <n v="11034"/>
    <n v="21"/>
    <n v="10"/>
    <n v="15"/>
    <n v="0.10000000149011612"/>
    <x v="27"/>
    <n v="3"/>
    <s v="Confections"/>
    <n v="134.99999977648258"/>
    <n v="1.0686210070837059"/>
    <n v="-1.6247486111934346"/>
    <n v="1016"/>
  </r>
  <r>
    <n v="11034"/>
    <n v="44"/>
    <n v="19.45"/>
    <n v="12"/>
    <n v="0"/>
    <x v="45"/>
    <n v="2"/>
    <s v="Condiments"/>
    <n v="233.39999999999998"/>
    <n v="-0.20010588429135731"/>
    <n v="-1.3239227644587628"/>
    <n v="601"/>
  </r>
  <r>
    <n v="11034"/>
    <n v="61"/>
    <n v="28.5"/>
    <n v="6"/>
    <n v="0"/>
    <x v="75"/>
    <n v="2"/>
    <s v="Condiments"/>
    <n v="171"/>
    <n v="-0.19399153782689918"/>
    <n v="-1.5146903741498565"/>
    <n v="603"/>
  </r>
  <r>
    <n v="11035"/>
    <n v="1"/>
    <n v="18"/>
    <n v="10"/>
    <n v="0"/>
    <x v="52"/>
    <n v="1"/>
    <s v="Beverages"/>
    <n v="180"/>
    <n v="0.49387243942464115"/>
    <n v="-1.4871758150597949"/>
    <n v="828"/>
  </r>
  <r>
    <n v="11035"/>
    <n v="35"/>
    <n v="18"/>
    <n v="60"/>
    <n v="0"/>
    <x v="31"/>
    <n v="1"/>
    <s v="Beverages"/>
    <n v="1080"/>
    <n v="0.6620169671972399"/>
    <n v="1.2642800939463663"/>
    <n v="883"/>
  </r>
  <r>
    <n v="11035"/>
    <n v="42"/>
    <n v="14"/>
    <n v="30"/>
    <n v="0"/>
    <x v="1"/>
    <n v="5"/>
    <s v="Grains/Cereals"/>
    <n v="420"/>
    <n v="9.338274600263323E-2"/>
    <n v="-0.7534542393248187"/>
    <n v="697"/>
  </r>
  <r>
    <n v="11035"/>
    <n v="54"/>
    <n v="7.45"/>
    <n v="10"/>
    <n v="0"/>
    <x v="55"/>
    <n v="6"/>
    <s v="Meat/Poultry"/>
    <n v="74.5"/>
    <n v="0.27069879347191916"/>
    <n v="-1.8097075910599616"/>
    <n v="755"/>
  </r>
  <r>
    <n v="11036"/>
    <n v="13"/>
    <n v="6"/>
    <n v="7"/>
    <n v="0"/>
    <x v="43"/>
    <n v="8"/>
    <s v="Seafood"/>
    <n v="42"/>
    <n v="0.68647435305507243"/>
    <n v="-1.9090657211074065"/>
    <n v="891"/>
  </r>
  <r>
    <n v="11036"/>
    <n v="59"/>
    <n v="55"/>
    <n v="30"/>
    <n v="0"/>
    <x v="21"/>
    <n v="4"/>
    <s v="Dairy Products"/>
    <n v="1650"/>
    <n v="2.5360641585536587"/>
    <n v="3.0068688363169351"/>
    <n v="1496"/>
  </r>
  <r>
    <n v="11037"/>
    <n v="70"/>
    <n v="15"/>
    <n v="4"/>
    <n v="0"/>
    <x v="30"/>
    <n v="1"/>
    <s v="Beverages"/>
    <n v="60"/>
    <n v="0.4602435338701214"/>
    <n v="-1.8540366029272832"/>
    <n v="817"/>
  </r>
  <r>
    <n v="11038"/>
    <n v="40"/>
    <n v="18.399999999999999"/>
    <n v="5"/>
    <n v="0.20000000298023224"/>
    <x v="37"/>
    <n v="8"/>
    <s v="Seafood"/>
    <n v="73.599999725818634"/>
    <n v="1.3345950782876348"/>
    <n v="-1.8124590478071878"/>
    <n v="1103"/>
  </r>
  <r>
    <n v="11038"/>
    <n v="52"/>
    <n v="7"/>
    <n v="2"/>
    <n v="0"/>
    <x v="65"/>
    <n v="5"/>
    <s v="Grains/Cereals"/>
    <n v="14"/>
    <n v="-0.50888038074649322"/>
    <n v="-1.9946665716098204"/>
    <n v="500"/>
  </r>
  <r>
    <n v="11038"/>
    <n v="71"/>
    <n v="21.5"/>
    <n v="30"/>
    <n v="0"/>
    <x v="42"/>
    <n v="4"/>
    <s v="Dairy Products"/>
    <n v="645"/>
    <n v="1.1939651096050978"/>
    <n v="-6.559026207327831E-2"/>
    <n v="1057"/>
  </r>
  <r>
    <n v="11039"/>
    <n v="28"/>
    <n v="45.6"/>
    <n v="20"/>
    <n v="0"/>
    <x v="44"/>
    <n v="7"/>
    <s v="Produce"/>
    <n v="912"/>
    <n v="-8.0876128234423653E-2"/>
    <n v="0.75067499093188284"/>
    <n v="640"/>
  </r>
  <r>
    <n v="11039"/>
    <n v="35"/>
    <n v="18"/>
    <n v="24"/>
    <n v="0"/>
    <x v="31"/>
    <n v="1"/>
    <s v="Beverages"/>
    <n v="432"/>
    <n v="0.6620169671972399"/>
    <n v="-0.7167681605380698"/>
    <n v="883"/>
  </r>
  <r>
    <n v="11039"/>
    <n v="49"/>
    <n v="20"/>
    <n v="60"/>
    <n v="0"/>
    <x v="14"/>
    <n v="3"/>
    <s v="Confections"/>
    <n v="1200"/>
    <n v="-0.44773691610191185"/>
    <n v="1.6311408818138544"/>
    <n v="520"/>
  </r>
  <r>
    <n v="11039"/>
    <n v="57"/>
    <n v="19.5"/>
    <n v="28"/>
    <n v="0"/>
    <x v="8"/>
    <n v="5"/>
    <s v="Grains/Cereals"/>
    <n v="546"/>
    <n v="-0.71065381407361172"/>
    <n v="-0.36825041206395609"/>
    <n v="434"/>
  </r>
  <r>
    <n v="11040"/>
    <n v="21"/>
    <n v="10"/>
    <n v="20"/>
    <n v="0"/>
    <x v="27"/>
    <n v="3"/>
    <s v="Confections"/>
    <n v="200"/>
    <n v="1.0686210070837059"/>
    <n v="-1.4260323504152137"/>
    <n v="1016"/>
  </r>
  <r>
    <n v="11041"/>
    <n v="2"/>
    <n v="19"/>
    <n v="30"/>
    <n v="0.20000000298023224"/>
    <x v="18"/>
    <n v="1"/>
    <s v="Beverages"/>
    <n v="455.99999830126762"/>
    <n v="1.1939651096050978"/>
    <n v="-0.64339600815789133"/>
    <n v="1057"/>
  </r>
  <r>
    <n v="11041"/>
    <n v="63"/>
    <n v="43.9"/>
    <n v="30"/>
    <n v="0"/>
    <x v="46"/>
    <n v="2"/>
    <s v="Condiments"/>
    <n v="1317"/>
    <n v="-0.67702490851909192"/>
    <n v="1.9888301499846555"/>
    <n v="445"/>
  </r>
  <r>
    <n v="11042"/>
    <n v="44"/>
    <n v="19.45"/>
    <n v="15"/>
    <n v="0"/>
    <x v="45"/>
    <n v="2"/>
    <s v="Condiments"/>
    <n v="291.75"/>
    <n v="-0.20010588429135731"/>
    <n v="-1.1455367063581967"/>
    <n v="601"/>
  </r>
  <r>
    <n v="11042"/>
    <n v="61"/>
    <n v="28.5"/>
    <n v="4"/>
    <n v="0"/>
    <x v="75"/>
    <n v="2"/>
    <s v="Condiments"/>
    <n v="114"/>
    <n v="-0.19399153782689918"/>
    <n v="-1.6889492483869135"/>
    <n v="603"/>
  </r>
  <r>
    <n v="11043"/>
    <n v="11"/>
    <n v="21"/>
    <n v="10"/>
    <n v="0"/>
    <x v="0"/>
    <n v="4"/>
    <s v="Dairy Products"/>
    <n v="210"/>
    <n v="0.12089730509269485"/>
    <n v="-1.395460618092923"/>
    <n v="706"/>
  </r>
  <r>
    <n v="11044"/>
    <n v="62"/>
    <n v="49.3"/>
    <n v="12"/>
    <n v="0"/>
    <x v="29"/>
    <n v="3"/>
    <s v="Confections"/>
    <n v="591.59999999999991"/>
    <n v="1.2734516136430536"/>
    <n v="-0.22884331267431082"/>
    <n v="1083"/>
  </r>
  <r>
    <n v="11045"/>
    <n v="33"/>
    <n v="2.5"/>
    <n v="15"/>
    <n v="0"/>
    <x v="10"/>
    <n v="4"/>
    <s v="Dairy Products"/>
    <n v="37.5"/>
    <n v="0.27069879347191916"/>
    <n v="-1.9228230006524372"/>
    <n v="755"/>
  </r>
  <r>
    <n v="11045"/>
    <n v="51"/>
    <n v="53"/>
    <n v="24"/>
    <n v="0"/>
    <x v="4"/>
    <n v="7"/>
    <s v="Produce"/>
    <n v="1272"/>
    <n v="0.67118848689392707"/>
    <n v="1.8512573545343474"/>
    <n v="886"/>
  </r>
  <r>
    <n v="11046"/>
    <n v="12"/>
    <n v="38"/>
    <n v="20"/>
    <n v="5.000000074505806E-2"/>
    <x v="36"/>
    <n v="4"/>
    <s v="Dairy Products"/>
    <n v="721.99999943375587"/>
    <n v="-0.9857994049742278"/>
    <n v="0.16981207507725354"/>
    <n v="344"/>
  </r>
  <r>
    <n v="11046"/>
    <n v="32"/>
    <n v="32"/>
    <n v="15"/>
    <n v="5.000000074505806E-2"/>
    <x v="26"/>
    <n v="4"/>
    <s v="Dairy Products"/>
    <n v="455.99999964237213"/>
    <n v="-1.1294865468889941"/>
    <n v="-0.64339600405790254"/>
    <n v="297"/>
  </r>
  <r>
    <n v="11046"/>
    <n v="35"/>
    <n v="18"/>
    <n v="18"/>
    <n v="5.000000074505806E-2"/>
    <x v="31"/>
    <n v="1"/>
    <s v="Beverages"/>
    <n v="307.79999975860119"/>
    <n v="0.6620169671972399"/>
    <n v="-1.096469076718918"/>
    <n v="883"/>
  </r>
  <r>
    <n v="11047"/>
    <n v="1"/>
    <n v="18"/>
    <n v="25"/>
    <n v="0.25"/>
    <x v="52"/>
    <n v="1"/>
    <s v="Beverages"/>
    <n v="337.5"/>
    <n v="0.49387243942464115"/>
    <n v="-1.0056710309837167"/>
    <n v="828"/>
  </r>
  <r>
    <n v="11047"/>
    <n v="5"/>
    <n v="21.35"/>
    <n v="30"/>
    <n v="0.25"/>
    <x v="25"/>
    <n v="2"/>
    <s v="Condiments"/>
    <n v="480.375"/>
    <n v="-1.126429373656765"/>
    <n v="-0.56887740542898868"/>
    <n v="298"/>
  </r>
  <r>
    <n v="11048"/>
    <n v="68"/>
    <n v="12.5"/>
    <n v="42"/>
    <n v="0"/>
    <x v="56"/>
    <n v="3"/>
    <s v="Confections"/>
    <n v="525"/>
    <n v="0.40521441568999816"/>
    <n v="-0.4324510499407665"/>
    <n v="799"/>
  </r>
  <r>
    <n v="11049"/>
    <n v="2"/>
    <n v="19"/>
    <n v="10"/>
    <n v="0.20000000298023224"/>
    <x v="18"/>
    <n v="1"/>
    <s v="Beverages"/>
    <n v="151.99999943375587"/>
    <n v="1.1939651096050978"/>
    <n v="-1.5727766672933152"/>
    <n v="1057"/>
  </r>
  <r>
    <n v="11049"/>
    <n v="12"/>
    <n v="38"/>
    <n v="4"/>
    <n v="0.20000000298023224"/>
    <x v="36"/>
    <n v="4"/>
    <s v="Dairy Products"/>
    <n v="121.5999995470047"/>
    <n v="-0.9857994049742278"/>
    <n v="-1.6657147332068576"/>
    <n v="344"/>
  </r>
  <r>
    <n v="11050"/>
    <n v="76"/>
    <n v="18"/>
    <n v="50"/>
    <n v="0.10000000149011612"/>
    <x v="38"/>
    <n v="1"/>
    <s v="Beverages"/>
    <n v="809.99999865889549"/>
    <n v="0.96161994395568862"/>
    <n v="0.43884331714452912"/>
    <n v="981"/>
  </r>
  <r>
    <n v="11051"/>
    <n v="24"/>
    <n v="4.5"/>
    <n v="10"/>
    <n v="0.20000000298023224"/>
    <x v="15"/>
    <n v="1"/>
    <s v="Beverages"/>
    <n v="35.999999865889549"/>
    <n v="1.4018528893966744"/>
    <n v="-1.9274087609107797"/>
    <n v="1125"/>
  </r>
  <r>
    <n v="11052"/>
    <n v="43"/>
    <n v="46"/>
    <n v="30"/>
    <n v="0.20000000298023224"/>
    <x v="40"/>
    <n v="1"/>
    <s v="Beverages"/>
    <n v="1103.9999958872795"/>
    <n v="-0.26430652216816775"/>
    <n v="1.337652238946565"/>
    <n v="580"/>
  </r>
  <r>
    <n v="11052"/>
    <n v="61"/>
    <n v="28.5"/>
    <n v="10"/>
    <n v="0.20000000298023224"/>
    <x v="75"/>
    <n v="2"/>
    <s v="Condiments"/>
    <n v="227.99999915063381"/>
    <n v="-0.19399153782689918"/>
    <n v="-1.3404315025094593"/>
    <n v="603"/>
  </r>
  <r>
    <n v="11053"/>
    <n v="18"/>
    <n v="62.5"/>
    <n v="35"/>
    <n v="0.20000000298023224"/>
    <x v="59"/>
    <n v="8"/>
    <s v="Seafood"/>
    <n v="1749.999993480742"/>
    <n v="-0.38965062468955952"/>
    <n v="3.312586139609341"/>
    <n v="539"/>
  </r>
  <r>
    <n v="11053"/>
    <n v="32"/>
    <n v="32"/>
    <n v="20"/>
    <n v="0"/>
    <x v="26"/>
    <n v="4"/>
    <s v="Dairy Products"/>
    <n v="640"/>
    <n v="-1.1294865468889941"/>
    <n v="-8.0876128234423653E-2"/>
    <n v="297"/>
  </r>
  <r>
    <n v="11053"/>
    <n v="64"/>
    <n v="33.25"/>
    <n v="25"/>
    <n v="0.20000000298023224"/>
    <x v="58"/>
    <n v="5"/>
    <s v="Grains/Cereals"/>
    <n v="664.99999752268195"/>
    <n v="0.22484119498848315"/>
    <n v="-4.4468050022873785E-3"/>
    <n v="740"/>
  </r>
  <r>
    <n v="11054"/>
    <n v="33"/>
    <n v="2.5"/>
    <n v="10"/>
    <n v="0"/>
    <x v="10"/>
    <n v="4"/>
    <s v="Dairy Products"/>
    <n v="25"/>
    <n v="0.27069879347191916"/>
    <n v="-1.9610376660553006"/>
    <n v="755"/>
  </r>
  <r>
    <n v="11054"/>
    <n v="67"/>
    <n v="14"/>
    <n v="20"/>
    <n v="0"/>
    <x v="51"/>
    <n v="1"/>
    <s v="Beverages"/>
    <n v="280"/>
    <n v="-1.4749471221308788"/>
    <n v="-1.1814584918368882"/>
    <n v="184"/>
  </r>
  <r>
    <n v="11055"/>
    <n v="24"/>
    <n v="4.5"/>
    <n v="15"/>
    <n v="0"/>
    <x v="15"/>
    <n v="1"/>
    <s v="Beverages"/>
    <n v="67.5"/>
    <n v="1.4018528893966744"/>
    <n v="-1.8311078036855652"/>
    <n v="1125"/>
  </r>
  <r>
    <n v="11055"/>
    <n v="25"/>
    <n v="14"/>
    <n v="15"/>
    <n v="0"/>
    <x v="66"/>
    <n v="3"/>
    <s v="Confections"/>
    <n v="210"/>
    <n v="-1.0652859090121836"/>
    <n v="-1.395460618092923"/>
    <n v="318"/>
  </r>
  <r>
    <n v="11055"/>
    <n v="51"/>
    <n v="53"/>
    <n v="20"/>
    <n v="0"/>
    <x v="4"/>
    <n v="7"/>
    <s v="Produce"/>
    <n v="1060"/>
    <n v="0.67118848689392707"/>
    <n v="1.2031366293017849"/>
    <n v="886"/>
  </r>
  <r>
    <n v="11055"/>
    <n v="57"/>
    <n v="19.5"/>
    <n v="20"/>
    <n v="0"/>
    <x v="8"/>
    <n v="5"/>
    <s v="Grains/Cereals"/>
    <n v="390"/>
    <n v="-0.71065381407361172"/>
    <n v="-0.84516943629169072"/>
    <n v="434"/>
  </r>
  <r>
    <n v="11056"/>
    <n v="7"/>
    <n v="30"/>
    <n v="40"/>
    <n v="0"/>
    <x v="32"/>
    <n v="7"/>
    <s v="Produce"/>
    <n v="1200"/>
    <n v="0.29515617932975174"/>
    <n v="1.6311408818138544"/>
    <n v="763"/>
  </r>
  <r>
    <n v="11056"/>
    <n v="55"/>
    <n v="24"/>
    <n v="35"/>
    <n v="0"/>
    <x v="16"/>
    <n v="6"/>
    <s v="Meat/Poultry"/>
    <n v="840"/>
    <n v="0.72316043184182122"/>
    <n v="0.53055851821139"/>
    <n v="903"/>
  </r>
  <r>
    <n v="11056"/>
    <n v="60"/>
    <n v="34"/>
    <n v="50"/>
    <n v="0"/>
    <x v="11"/>
    <n v="4"/>
    <s v="Dairy Products"/>
    <n v="1700"/>
    <n v="2.7836951903642131"/>
    <n v="3.1597274979283885"/>
    <n v="1577"/>
  </r>
  <r>
    <n v="11057"/>
    <n v="70"/>
    <n v="15"/>
    <n v="3"/>
    <n v="0"/>
    <x v="30"/>
    <n v="1"/>
    <s v="Beverages"/>
    <n v="45"/>
    <n v="0.4602435338701214"/>
    <n v="-1.8998942014107192"/>
    <n v="817"/>
  </r>
  <r>
    <n v="11058"/>
    <n v="21"/>
    <n v="10"/>
    <n v="3"/>
    <n v="0"/>
    <x v="27"/>
    <n v="3"/>
    <s v="Confections"/>
    <n v="30"/>
    <n v="1.0686210070837059"/>
    <n v="-1.9457517998941551"/>
    <n v="1016"/>
  </r>
  <r>
    <n v="11058"/>
    <n v="60"/>
    <n v="34"/>
    <n v="21"/>
    <n v="0"/>
    <x v="11"/>
    <n v="4"/>
    <s v="Dairy Products"/>
    <n v="714"/>
    <n v="2.7836951903642131"/>
    <n v="0.14535469095052739"/>
    <n v="1577"/>
  </r>
  <r>
    <n v="11058"/>
    <n v="61"/>
    <n v="28.5"/>
    <n v="4"/>
    <n v="0"/>
    <x v="75"/>
    <n v="2"/>
    <s v="Condiments"/>
    <n v="114"/>
    <n v="-0.19399153782689918"/>
    <n v="-1.6889492483869135"/>
    <n v="603"/>
  </r>
  <r>
    <n v="11059"/>
    <n v="13"/>
    <n v="6"/>
    <n v="30"/>
    <n v="0"/>
    <x v="43"/>
    <n v="8"/>
    <s v="Seafood"/>
    <n v="180"/>
    <n v="0.68647435305507243"/>
    <n v="-1.4871758150597949"/>
    <n v="891"/>
  </r>
  <r>
    <n v="11059"/>
    <n v="17"/>
    <n v="39"/>
    <n v="12"/>
    <n v="0"/>
    <x v="35"/>
    <n v="6"/>
    <s v="Meat/Poultry"/>
    <n v="468"/>
    <n v="0.95244842425900134"/>
    <n v="-0.60670992417782343"/>
    <n v="978"/>
  </r>
  <r>
    <n v="11059"/>
    <n v="60"/>
    <n v="34"/>
    <n v="35"/>
    <n v="0"/>
    <x v="11"/>
    <n v="4"/>
    <s v="Dairy Products"/>
    <n v="1190"/>
    <n v="2.7836951903642131"/>
    <n v="1.6005691494915639"/>
    <n v="1577"/>
  </r>
  <r>
    <n v="11060"/>
    <n v="60"/>
    <n v="34"/>
    <n v="4"/>
    <n v="0"/>
    <x v="11"/>
    <n v="4"/>
    <s v="Dairy Products"/>
    <n v="136"/>
    <n v="2.7836951903642131"/>
    <n v="-1.6216914372778739"/>
    <n v="1577"/>
  </r>
  <r>
    <n v="11060"/>
    <n v="77"/>
    <n v="13"/>
    <n v="10"/>
    <n v="0"/>
    <x v="23"/>
    <n v="2"/>
    <s v="Condiments"/>
    <n v="130"/>
    <n v="0.38075702983216564"/>
    <n v="-1.6400344766712485"/>
    <n v="791"/>
  </r>
  <r>
    <n v="11061"/>
    <n v="60"/>
    <n v="34"/>
    <n v="15"/>
    <n v="0"/>
    <x v="11"/>
    <n v="4"/>
    <s v="Dairy Products"/>
    <n v="510"/>
    <n v="2.7836951903642131"/>
    <n v="-0.47830864842420251"/>
    <n v="1577"/>
  </r>
  <r>
    <n v="11062"/>
    <n v="53"/>
    <n v="32.799999999999997"/>
    <n v="10"/>
    <n v="0.20000000298023224"/>
    <x v="22"/>
    <n v="6"/>
    <s v="Meat/Poultry"/>
    <n v="262.39999902248383"/>
    <n v="0.16981207680835994"/>
    <n v="-1.2352647437125561"/>
    <n v="722"/>
  </r>
  <r>
    <n v="11062"/>
    <n v="70"/>
    <n v="15"/>
    <n v="12"/>
    <n v="0.20000000298023224"/>
    <x v="30"/>
    <n v="1"/>
    <s v="Beverages"/>
    <n v="143.9999994635582"/>
    <n v="0.4602435338701214"/>
    <n v="-1.5972340530600371"/>
    <n v="817"/>
  </r>
  <r>
    <n v="11063"/>
    <n v="34"/>
    <n v="14"/>
    <n v="30"/>
    <n v="0"/>
    <x v="53"/>
    <n v="1"/>
    <s v="Beverages"/>
    <n v="420"/>
    <n v="-0.49053734135311877"/>
    <n v="-0.7534542393248187"/>
    <n v="506"/>
  </r>
  <r>
    <n v="11063"/>
    <n v="40"/>
    <n v="18.399999999999999"/>
    <n v="40"/>
    <n v="0.10000000149011612"/>
    <x v="37"/>
    <n v="8"/>
    <s v="Seafood"/>
    <n v="662.39999890327454"/>
    <n v="1.3345950782876348"/>
    <n v="-1.2395451185372261E-2"/>
    <n v="1103"/>
  </r>
  <r>
    <n v="11063"/>
    <n v="41"/>
    <n v="9.65"/>
    <n v="30"/>
    <n v="0.10000000149011612"/>
    <x v="5"/>
    <n v="8"/>
    <s v="Seafood"/>
    <n v="260.54999956861138"/>
    <n v="0.96161994395568862"/>
    <n v="-1.2409205125225733"/>
    <n v="981"/>
  </r>
  <r>
    <n v="11064"/>
    <n v="17"/>
    <n v="39"/>
    <n v="77"/>
    <n v="0.10000000149011612"/>
    <x v="35"/>
    <n v="6"/>
    <s v="Meat/Poultry"/>
    <n v="2702.6999955251813"/>
    <n v="0.95244842425900134"/>
    <n v="6.2251550842041796"/>
    <n v="978"/>
  </r>
  <r>
    <n v="11064"/>
    <n v="41"/>
    <n v="9.65"/>
    <n v="12"/>
    <n v="0"/>
    <x v="5"/>
    <n v="8"/>
    <s v="Seafood"/>
    <n v="115.80000000000001"/>
    <n v="0.96161994395568862"/>
    <n v="-1.6834463365689014"/>
    <n v="981"/>
  </r>
  <r>
    <n v="11064"/>
    <n v="53"/>
    <n v="32.799999999999997"/>
    <n v="25"/>
    <n v="0.10000000149011612"/>
    <x v="22"/>
    <n v="6"/>
    <s v="Meat/Poultry"/>
    <n v="737.99999877810467"/>
    <n v="0.16981207680835994"/>
    <n v="0.21872684478847931"/>
    <n v="722"/>
  </r>
  <r>
    <n v="11064"/>
    <n v="55"/>
    <n v="24"/>
    <n v="4"/>
    <n v="0.10000000149011612"/>
    <x v="16"/>
    <n v="6"/>
    <s v="Meat/Poultry"/>
    <n v="86.399999856948853"/>
    <n v="0.72316043184182122"/>
    <n v="-1.7733272300337679"/>
    <n v="903"/>
  </r>
  <r>
    <n v="11064"/>
    <n v="68"/>
    <n v="12.5"/>
    <n v="55"/>
    <n v="0"/>
    <x v="56"/>
    <n v="3"/>
    <s v="Confections"/>
    <n v="687.5"/>
    <n v="0.40521441568999816"/>
    <n v="6.4339600296457078E-2"/>
    <n v="799"/>
  </r>
  <r>
    <n v="11065"/>
    <n v="30"/>
    <n v="25.89"/>
    <n v="4"/>
    <n v="0.25"/>
    <x v="34"/>
    <n v="8"/>
    <s v="Seafood"/>
    <n v="77.67"/>
    <n v="-0.16647697873683756"/>
    <n v="-1.8000163519137957"/>
    <n v="612"/>
  </r>
  <r>
    <n v="11065"/>
    <n v="54"/>
    <n v="7.45"/>
    <n v="20"/>
    <n v="0.25"/>
    <x v="55"/>
    <n v="6"/>
    <s v="Meat/Poultry"/>
    <n v="111.75"/>
    <n v="0.27069879347191916"/>
    <n v="-1.6958278881594289"/>
    <n v="755"/>
  </r>
  <r>
    <n v="11066"/>
    <n v="16"/>
    <n v="17.45"/>
    <n v="3"/>
    <n v="0"/>
    <x v="19"/>
    <n v="3"/>
    <s v="Confections"/>
    <n v="52.349999999999994"/>
    <n v="1.5027396060602336"/>
    <n v="-1.8774239781538355"/>
    <n v="1158"/>
  </r>
  <r>
    <n v="11066"/>
    <n v="19"/>
    <n v="9.1999999999999993"/>
    <n v="42"/>
    <n v="0"/>
    <x v="49"/>
    <n v="3"/>
    <s v="Confections"/>
    <n v="386.4"/>
    <n v="0.17286925004058901"/>
    <n v="-0.85617525992771537"/>
    <n v="723"/>
  </r>
  <r>
    <n v="11066"/>
    <n v="34"/>
    <n v="14"/>
    <n v="35"/>
    <n v="0"/>
    <x v="53"/>
    <n v="1"/>
    <s v="Beverages"/>
    <n v="490"/>
    <n v="-0.49053734135311877"/>
    <n v="-0.53945211306878393"/>
    <n v="506"/>
  </r>
  <r>
    <n v="11067"/>
    <n v="41"/>
    <n v="9.65"/>
    <n v="9"/>
    <n v="0"/>
    <x v="5"/>
    <n v="8"/>
    <s v="Seafood"/>
    <n v="86.850000000000009"/>
    <n v="0.96161994395568862"/>
    <n v="-1.7719515016419327"/>
    <n v="981"/>
  </r>
  <r>
    <n v="11068"/>
    <n v="28"/>
    <n v="45.6"/>
    <n v="8"/>
    <n v="0.15000000596046448"/>
    <x v="44"/>
    <n v="7"/>
    <s v="Produce"/>
    <n v="310.07999782562257"/>
    <n v="-8.0876128234423653E-2"/>
    <n v="-1.0894987276588863"/>
    <n v="640"/>
  </r>
  <r>
    <n v="11068"/>
    <n v="43"/>
    <n v="46"/>
    <n v="36"/>
    <n v="0.15000000596046448"/>
    <x v="40"/>
    <n v="1"/>
    <s v="Beverages"/>
    <n v="1407.5999901294708"/>
    <n v="-0.26430652216816775"/>
    <n v="2.2658100146486917"/>
    <n v="580"/>
  </r>
  <r>
    <n v="11068"/>
    <n v="77"/>
    <n v="13"/>
    <n v="28"/>
    <n v="0.15000000596046448"/>
    <x v="23"/>
    <n v="2"/>
    <s v="Condiments"/>
    <n v="309.39999783039093"/>
    <n v="0.38075702983216564"/>
    <n v="-1.0915776054422244"/>
    <n v="791"/>
  </r>
  <r>
    <n v="11069"/>
    <n v="39"/>
    <n v="18"/>
    <n v="20"/>
    <n v="0"/>
    <x v="13"/>
    <n v="1"/>
    <s v="Beverages"/>
    <n v="360"/>
    <n v="0.38687137629662377"/>
    <n v="-0.93688463325856275"/>
    <n v="793"/>
  </r>
  <r>
    <n v="11070"/>
    <n v="1"/>
    <n v="18"/>
    <n v="40"/>
    <n v="0.15000000596046448"/>
    <x v="52"/>
    <n v="1"/>
    <s v="Beverages"/>
    <n v="611.99999570846558"/>
    <n v="0.49387243942464115"/>
    <n v="-0.16647699185680173"/>
    <n v="828"/>
  </r>
  <r>
    <n v="11070"/>
    <n v="2"/>
    <n v="19"/>
    <n v="20"/>
    <n v="0.15000000596046448"/>
    <x v="18"/>
    <n v="1"/>
    <s v="Beverages"/>
    <n v="322.9999977350235"/>
    <n v="1.1939651096050978"/>
    <n v="-1.0500000497754638"/>
    <n v="1057"/>
  </r>
  <r>
    <n v="11070"/>
    <n v="16"/>
    <n v="17.45"/>
    <n v="30"/>
    <n v="0.15000000596046448"/>
    <x v="19"/>
    <n v="3"/>
    <s v="Confections"/>
    <n v="444.97499687969685"/>
    <n v="1.5027396060602336"/>
    <n v="-0.67710134738920491"/>
    <n v="1158"/>
  </r>
  <r>
    <n v="11070"/>
    <n v="31"/>
    <n v="12.5"/>
    <n v="20"/>
    <n v="0"/>
    <x v="12"/>
    <n v="4"/>
    <s v="Dairy Products"/>
    <n v="250"/>
    <n v="2.2334040085629812"/>
    <n v="-1.2731736888037601"/>
    <n v="1397"/>
  </r>
  <r>
    <n v="11071"/>
    <n v="7"/>
    <n v="30"/>
    <n v="15"/>
    <n v="5.000000074505806E-2"/>
    <x v="32"/>
    <n v="7"/>
    <s v="Produce"/>
    <n v="427.49999966472387"/>
    <n v="0.29515617932975174"/>
    <n v="-0.73052544110809781"/>
    <n v="763"/>
  </r>
  <r>
    <n v="11071"/>
    <n v="13"/>
    <n v="6"/>
    <n v="10"/>
    <n v="5.000000074505806E-2"/>
    <x v="43"/>
    <n v="8"/>
    <s v="Seafood"/>
    <n v="56.999999955296516"/>
    <n v="0.68647435305507243"/>
    <n v="-1.8632081227606367"/>
    <n v="891"/>
  </r>
  <r>
    <n v="11072"/>
    <n v="2"/>
    <n v="19"/>
    <n v="8"/>
    <n v="0"/>
    <x v="18"/>
    <n v="1"/>
    <s v="Beverages"/>
    <n v="152"/>
    <n v="1.1939651096050978"/>
    <n v="-1.5727766655622089"/>
    <n v="1057"/>
  </r>
  <r>
    <n v="11072"/>
    <n v="41"/>
    <n v="9.65"/>
    <n v="40"/>
    <n v="0"/>
    <x v="5"/>
    <n v="8"/>
    <s v="Seafood"/>
    <n v="386"/>
    <n v="0.96161994395568862"/>
    <n v="-0.85739812922060699"/>
    <n v="981"/>
  </r>
  <r>
    <n v="11072"/>
    <n v="50"/>
    <n v="16.25"/>
    <n v="22"/>
    <n v="0"/>
    <x v="72"/>
    <n v="3"/>
    <s v="Confections"/>
    <n v="357.5"/>
    <n v="-1.3190312872871963"/>
    <n v="-0.94452756633913537"/>
    <n v="235"/>
  </r>
  <r>
    <n v="11072"/>
    <n v="64"/>
    <n v="33.25"/>
    <n v="130"/>
    <n v="0"/>
    <x v="58"/>
    <n v="5"/>
    <s v="Grains/Cereals"/>
    <n v="4322.5"/>
    <n v="0.22484119498848315"/>
    <n v="11.177164299449119"/>
    <n v="740"/>
  </r>
  <r>
    <n v="11073"/>
    <n v="11"/>
    <n v="21"/>
    <n v="10"/>
    <n v="0"/>
    <x v="0"/>
    <n v="4"/>
    <s v="Dairy Products"/>
    <n v="210"/>
    <n v="0.12089730509269485"/>
    <n v="-1.395460618092923"/>
    <n v="706"/>
  </r>
  <r>
    <n v="11073"/>
    <n v="24"/>
    <n v="4.5"/>
    <n v="20"/>
    <n v="0"/>
    <x v="15"/>
    <n v="1"/>
    <s v="Beverages"/>
    <n v="90"/>
    <n v="1.4018528893966744"/>
    <n v="-1.7623214059604111"/>
    <n v="1125"/>
  </r>
  <r>
    <n v="11074"/>
    <n v="16"/>
    <n v="17.45"/>
    <n v="14"/>
    <n v="5.000000074505806E-2"/>
    <x v="19"/>
    <n v="3"/>
    <s v="Confections"/>
    <n v="232.08499981798229"/>
    <n v="1.5027396060602336"/>
    <n v="-1.3279429478156037"/>
    <n v="1158"/>
  </r>
  <r>
    <n v="11075"/>
    <n v="2"/>
    <n v="19"/>
    <n v="10"/>
    <n v="0.15000000596046448"/>
    <x v="18"/>
    <n v="1"/>
    <s v="Beverages"/>
    <n v="161.49999886751175"/>
    <n v="1.1939651096050978"/>
    <n v="-1.5437335233182456"/>
    <n v="1057"/>
  </r>
  <r>
    <n v="11075"/>
    <n v="46"/>
    <n v="12"/>
    <n v="30"/>
    <n v="0.15000000596046448"/>
    <x v="54"/>
    <n v="8"/>
    <s v="Seafood"/>
    <n v="305.99999785423279"/>
    <n v="-0.3621360655994979"/>
    <n v="-1.1019719943589146"/>
    <n v="548"/>
  </r>
  <r>
    <n v="11075"/>
    <n v="76"/>
    <n v="18"/>
    <n v="2"/>
    <n v="0.15000000596046448"/>
    <x v="38"/>
    <n v="1"/>
    <s v="Beverages"/>
    <n v="30.599999785423279"/>
    <n v="0.96161994395568862"/>
    <n v="-1.9439174966108159"/>
    <n v="981"/>
  </r>
  <r>
    <n v="11076"/>
    <n v="6"/>
    <n v="25"/>
    <n v="20"/>
    <n v="0.25"/>
    <x v="63"/>
    <n v="2"/>
    <s v="Condiments"/>
    <n v="375"/>
    <n v="-1.1172578539600777"/>
    <n v="-0.89102703477512668"/>
    <n v="301"/>
  </r>
  <r>
    <n v="11076"/>
    <n v="14"/>
    <n v="23.25"/>
    <n v="20"/>
    <n v="0.25"/>
    <x v="3"/>
    <n v="7"/>
    <s v="Produce"/>
    <n v="348.75"/>
    <n v="-0.80236901104048375"/>
    <n v="-0.97127783212113972"/>
    <n v="404"/>
  </r>
  <r>
    <n v="11076"/>
    <n v="19"/>
    <n v="9.1999999999999993"/>
    <n v="10"/>
    <n v="0.25"/>
    <x v="49"/>
    <n v="3"/>
    <s v="Confections"/>
    <n v="69"/>
    <n v="0.17286925004058901"/>
    <n v="-1.8265220438372216"/>
    <n v="723"/>
  </r>
  <r>
    <n v="11077"/>
    <n v="2"/>
    <n v="19"/>
    <n v="24"/>
    <n v="0.20000000298023224"/>
    <x v="18"/>
    <n v="1"/>
    <s v="Beverages"/>
    <n v="364.7999986410141"/>
    <n v="1.1939651096050978"/>
    <n v="-0.92221020589851854"/>
    <n v="1057"/>
  </r>
  <r>
    <n v="11077"/>
    <n v="3"/>
    <n v="10"/>
    <n v="4"/>
    <n v="0"/>
    <x v="57"/>
    <n v="2"/>
    <s v="Condiments"/>
    <n v="40"/>
    <n v="-1.0347141766898929"/>
    <n v="-1.9151800675718647"/>
    <n v="328"/>
  </r>
  <r>
    <n v="11077"/>
    <n v="4"/>
    <n v="22"/>
    <n v="1"/>
    <n v="0"/>
    <x v="62"/>
    <n v="2"/>
    <s v="Condiments"/>
    <n v="22"/>
    <n v="-0.65256752266125939"/>
    <n v="-1.9702091857519879"/>
    <n v="453"/>
  </r>
  <r>
    <n v="11077"/>
    <n v="6"/>
    <n v="25"/>
    <n v="1"/>
    <n v="1.9999999552965164E-2"/>
    <x v="63"/>
    <n v="2"/>
    <s v="Condiments"/>
    <n v="24.500000011175871"/>
    <n v="-1.1172578539600777"/>
    <n v="-1.9625662526372485"/>
    <n v="301"/>
  </r>
  <r>
    <n v="11077"/>
    <n v="7"/>
    <n v="30"/>
    <n v="1"/>
    <n v="5.000000074505806E-2"/>
    <x v="32"/>
    <n v="7"/>
    <s v="Produce"/>
    <n v="28.499999977648258"/>
    <n v="0.29515617932975174"/>
    <n v="-1.9503375598108319"/>
    <n v="763"/>
  </r>
  <r>
    <n v="11077"/>
    <n v="8"/>
    <n v="40"/>
    <n v="2"/>
    <n v="0.10000000149011612"/>
    <x v="71"/>
    <n v="2"/>
    <s v="Condiments"/>
    <n v="71.99999988079071"/>
    <n v="-0.90019855447181396"/>
    <n v="-1.8173505245049779"/>
    <n v="372"/>
  </r>
  <r>
    <n v="11077"/>
    <n v="10"/>
    <n v="31"/>
    <n v="1"/>
    <n v="0"/>
    <x v="41"/>
    <n v="8"/>
    <s v="Seafood"/>
    <n v="31"/>
    <n v="0.23095554145294128"/>
    <n v="-1.9426946266619263"/>
    <n v="742"/>
  </r>
  <r>
    <n v="11077"/>
    <n v="12"/>
    <n v="38"/>
    <n v="2"/>
    <n v="5.000000074505806E-2"/>
    <x v="36"/>
    <n v="4"/>
    <s v="Dairy Products"/>
    <n v="72.199999943375587"/>
    <n v="-0.9857994049742278"/>
    <n v="-1.8167390896671991"/>
    <n v="344"/>
  </r>
  <r>
    <n v="11077"/>
    <n v="13"/>
    <n v="6"/>
    <n v="4"/>
    <n v="0"/>
    <x v="43"/>
    <n v="8"/>
    <s v="Seafood"/>
    <n v="24"/>
    <n v="0.68647435305507243"/>
    <n v="-1.9640948392875297"/>
    <n v="891"/>
  </r>
  <r>
    <n v="11077"/>
    <n v="14"/>
    <n v="23.25"/>
    <n v="1"/>
    <n v="2.9999999329447746E-2"/>
    <x v="3"/>
    <n v="7"/>
    <s v="Produce"/>
    <n v="22.55250001559034"/>
    <n v="-0.80236901104048375"/>
    <n v="-1.9685200974935189"/>
    <n v="404"/>
  </r>
  <r>
    <n v="11077"/>
    <n v="16"/>
    <n v="17.45"/>
    <n v="2"/>
    <n v="2.9999999329447746E-2"/>
    <x v="19"/>
    <n v="3"/>
    <s v="Confections"/>
    <n v="33.853000023402274"/>
    <n v="1.5027396060602336"/>
    <n v="-1.9339725113588317"/>
    <n v="1158"/>
  </r>
  <r>
    <n v="11077"/>
    <n v="20"/>
    <n v="81"/>
    <n v="1"/>
    <n v="3.9999999105930328E-2"/>
    <x v="9"/>
    <n v="3"/>
    <s v="Confections"/>
    <n v="77.760000072419643"/>
    <n v="-1.080571775173329"/>
    <n v="-1.7997412061014955"/>
    <n v="313"/>
  </r>
  <r>
    <n v="11077"/>
    <n v="23"/>
    <n v="9"/>
    <n v="2"/>
    <n v="0"/>
    <x v="70"/>
    <n v="5"/>
    <s v="Grains/Cereals"/>
    <n v="18"/>
    <n v="-0.26430652216816775"/>
    <n v="-1.982437878680904"/>
    <n v="580"/>
  </r>
  <r>
    <n v="11077"/>
    <n v="32"/>
    <n v="32"/>
    <n v="1"/>
    <n v="0"/>
    <x v="26"/>
    <n v="4"/>
    <s v="Dairy Products"/>
    <n v="32"/>
    <n v="-1.1294865468889941"/>
    <n v="-1.9396374534296972"/>
    <n v="297"/>
  </r>
  <r>
    <n v="11077"/>
    <n v="39"/>
    <n v="18"/>
    <n v="2"/>
    <n v="5.000000074505806E-2"/>
    <x v="13"/>
    <n v="1"/>
    <s v="Beverages"/>
    <n v="34.19999997317791"/>
    <n v="0.38687137629662377"/>
    <n v="-1.9329116724007929"/>
    <n v="793"/>
  </r>
  <r>
    <n v="11077"/>
    <n v="41"/>
    <n v="9.65"/>
    <n v="3"/>
    <n v="0"/>
    <x v="5"/>
    <n v="8"/>
    <s v="Seafood"/>
    <n v="28.950000000000003"/>
    <n v="0.96161994395568862"/>
    <n v="-1.9489618317879955"/>
    <n v="981"/>
  </r>
  <r>
    <n v="11077"/>
    <n v="46"/>
    <n v="12"/>
    <n v="3"/>
    <n v="1.9999999552965164E-2"/>
    <x v="54"/>
    <n v="8"/>
    <s v="Seafood"/>
    <n v="35.280000016093254"/>
    <n v="-0.3621360655994979"/>
    <n v="-1.9296099251787859"/>
    <n v="548"/>
  </r>
  <r>
    <n v="11077"/>
    <n v="52"/>
    <n v="7"/>
    <n v="2"/>
    <n v="0"/>
    <x v="65"/>
    <n v="5"/>
    <s v="Grains/Cereals"/>
    <n v="14"/>
    <n v="-0.50888038074649322"/>
    <n v="-1.9946665716098204"/>
    <n v="500"/>
  </r>
  <r>
    <n v="11077"/>
    <n v="55"/>
    <n v="24"/>
    <n v="2"/>
    <n v="0"/>
    <x v="16"/>
    <n v="6"/>
    <s v="Meat/Poultry"/>
    <n v="48"/>
    <n v="0.72316043184182122"/>
    <n v="-1.8907226817140319"/>
    <n v="903"/>
  </r>
  <r>
    <n v="11077"/>
    <n v="60"/>
    <n v="34"/>
    <n v="2"/>
    <n v="5.9999998658895493E-2"/>
    <x v="11"/>
    <n v="4"/>
    <s v="Dairy Products"/>
    <n v="63.920000091195107"/>
    <n v="2.7836951903642131"/>
    <n v="-1.842052483578146"/>
    <n v="1577"/>
  </r>
  <r>
    <n v="11077"/>
    <n v="64"/>
    <n v="33.25"/>
    <n v="2"/>
    <n v="2.9999999329447746E-2"/>
    <x v="58"/>
    <n v="5"/>
    <s v="Grains/Cereals"/>
    <n v="64.505000044591725"/>
    <n v="0.22484119498848315"/>
    <n v="-1.8402640373797665"/>
    <n v="740"/>
  </r>
  <r>
    <n v="11077"/>
    <n v="66"/>
    <n v="17"/>
    <n v="1"/>
    <n v="0"/>
    <x v="61"/>
    <n v="2"/>
    <s v="Condiments"/>
    <n v="17"/>
    <n v="-1.3068025943582799"/>
    <n v="-1.9854950519131331"/>
    <n v="239"/>
  </r>
  <r>
    <n v="11077"/>
    <n v="73"/>
    <n v="15"/>
    <n v="2"/>
    <n v="9.9999997764825821E-3"/>
    <x v="47"/>
    <n v="8"/>
    <s v="Seafood"/>
    <n v="29.700000006705523"/>
    <n v="-1.1417152398179102"/>
    <n v="-1.946668951843324"/>
    <n v="293"/>
  </r>
  <r>
    <n v="11077"/>
    <n v="75"/>
    <n v="7.75"/>
    <n v="4"/>
    <n v="0"/>
    <x v="48"/>
    <n v="1"/>
    <s v="Beverages"/>
    <n v="31"/>
    <n v="1.4935680863635465"/>
    <n v="-1.9426946266619263"/>
    <n v="1155"/>
  </r>
  <r>
    <n v="11077"/>
    <n v="77"/>
    <n v="13"/>
    <n v="2"/>
    <n v="0"/>
    <x v="23"/>
    <n v="2"/>
    <s v="Condiments"/>
    <n v="26"/>
    <n v="0.38075702983216564"/>
    <n v="-1.9579804928230715"/>
    <n v="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n v="10248"/>
    <n v="11"/>
    <n v="14"/>
    <n v="12"/>
    <n v="0"/>
    <x v="0"/>
  </r>
  <r>
    <n v="10248"/>
    <n v="42"/>
    <n v="9.8000000000000007"/>
    <n v="10"/>
    <n v="0"/>
    <x v="0"/>
  </r>
  <r>
    <n v="10248"/>
    <n v="72"/>
    <n v="34.799999999999997"/>
    <n v="5"/>
    <n v="0"/>
    <x v="0"/>
  </r>
  <r>
    <n v="10249"/>
    <n v="14"/>
    <n v="18.600000000000001"/>
    <n v="9"/>
    <n v="0"/>
    <x v="1"/>
  </r>
  <r>
    <n v="10249"/>
    <n v="51"/>
    <n v="42.4"/>
    <n v="40"/>
    <n v="0"/>
    <x v="1"/>
  </r>
  <r>
    <n v="10250"/>
    <n v="41"/>
    <n v="7.7"/>
    <n v="10"/>
    <n v="0"/>
    <x v="2"/>
  </r>
  <r>
    <n v="10250"/>
    <n v="51"/>
    <n v="42.4"/>
    <n v="35"/>
    <n v="0.15000000596046448"/>
    <x v="2"/>
  </r>
  <r>
    <n v="10250"/>
    <n v="65"/>
    <n v="16.8"/>
    <n v="15"/>
    <n v="0.15000000596046448"/>
    <x v="2"/>
  </r>
  <r>
    <n v="10251"/>
    <n v="22"/>
    <n v="16.8"/>
    <n v="6"/>
    <n v="5.000000074505806E-2"/>
    <x v="2"/>
  </r>
  <r>
    <n v="10251"/>
    <n v="57"/>
    <n v="15.6"/>
    <n v="15"/>
    <n v="5.000000074505806E-2"/>
    <x v="2"/>
  </r>
  <r>
    <n v="10251"/>
    <n v="65"/>
    <n v="16.8"/>
    <n v="20"/>
    <n v="0"/>
    <x v="2"/>
  </r>
  <r>
    <n v="10252"/>
    <n v="20"/>
    <n v="64.8"/>
    <n v="40"/>
    <n v="5.000000074505806E-2"/>
    <x v="3"/>
  </r>
  <r>
    <n v="10252"/>
    <n v="33"/>
    <n v="2"/>
    <n v="25"/>
    <n v="5.000000074505806E-2"/>
    <x v="3"/>
  </r>
  <r>
    <n v="10252"/>
    <n v="60"/>
    <n v="27.2"/>
    <n v="40"/>
    <n v="0"/>
    <x v="3"/>
  </r>
  <r>
    <n v="10253"/>
    <n v="31"/>
    <n v="10"/>
    <n v="20"/>
    <n v="0"/>
    <x v="4"/>
  </r>
  <r>
    <n v="10253"/>
    <n v="39"/>
    <n v="14.4"/>
    <n v="42"/>
    <n v="0"/>
    <x v="4"/>
  </r>
  <r>
    <n v="10253"/>
    <n v="49"/>
    <n v="16"/>
    <n v="40"/>
    <n v="0"/>
    <x v="4"/>
  </r>
  <r>
    <n v="10254"/>
    <n v="24"/>
    <n v="3.6"/>
    <n v="15"/>
    <n v="0.15000000596046448"/>
    <x v="5"/>
  </r>
  <r>
    <n v="10254"/>
    <n v="55"/>
    <n v="19.2"/>
    <n v="21"/>
    <n v="0.15000000596046448"/>
    <x v="5"/>
  </r>
  <r>
    <n v="10254"/>
    <n v="74"/>
    <n v="8"/>
    <n v="21"/>
    <n v="0"/>
    <x v="5"/>
  </r>
  <r>
    <n v="10255"/>
    <n v="2"/>
    <n v="15.2"/>
    <n v="20"/>
    <n v="0"/>
    <x v="6"/>
  </r>
  <r>
    <n v="10255"/>
    <n v="16"/>
    <n v="13.9"/>
    <n v="35"/>
    <n v="0"/>
    <x v="6"/>
  </r>
  <r>
    <n v="10255"/>
    <n v="36"/>
    <n v="15.2"/>
    <n v="25"/>
    <n v="0"/>
    <x v="6"/>
  </r>
  <r>
    <n v="10255"/>
    <n v="59"/>
    <n v="44"/>
    <n v="30"/>
    <n v="0"/>
    <x v="6"/>
  </r>
  <r>
    <n v="10256"/>
    <n v="53"/>
    <n v="26.2"/>
    <n v="15"/>
    <n v="0"/>
    <x v="7"/>
  </r>
  <r>
    <n v="10256"/>
    <n v="77"/>
    <n v="10.4"/>
    <n v="12"/>
    <n v="0"/>
    <x v="7"/>
  </r>
  <r>
    <n v="10257"/>
    <n v="27"/>
    <n v="35.1"/>
    <n v="25"/>
    <n v="0"/>
    <x v="8"/>
  </r>
  <r>
    <n v="10257"/>
    <n v="39"/>
    <n v="14.4"/>
    <n v="6"/>
    <n v="0"/>
    <x v="8"/>
  </r>
  <r>
    <n v="10257"/>
    <n v="77"/>
    <n v="10.4"/>
    <n v="15"/>
    <n v="0"/>
    <x v="8"/>
  </r>
  <r>
    <n v="10258"/>
    <n v="2"/>
    <n v="15.2"/>
    <n v="50"/>
    <n v="0.20000000298023224"/>
    <x v="9"/>
  </r>
  <r>
    <n v="10258"/>
    <n v="5"/>
    <n v="17"/>
    <n v="65"/>
    <n v="0.20000000298023224"/>
    <x v="9"/>
  </r>
  <r>
    <n v="10258"/>
    <n v="32"/>
    <n v="25.6"/>
    <n v="6"/>
    <n v="0.20000000298023224"/>
    <x v="9"/>
  </r>
  <r>
    <n v="10259"/>
    <n v="21"/>
    <n v="8"/>
    <n v="10"/>
    <n v="0"/>
    <x v="10"/>
  </r>
  <r>
    <n v="10259"/>
    <n v="37"/>
    <n v="20.8"/>
    <n v="1"/>
    <n v="0"/>
    <x v="10"/>
  </r>
  <r>
    <n v="10260"/>
    <n v="41"/>
    <n v="7.7"/>
    <n v="16"/>
    <n v="0.25"/>
    <x v="11"/>
  </r>
  <r>
    <n v="10260"/>
    <n v="57"/>
    <n v="15.6"/>
    <n v="50"/>
    <n v="0"/>
    <x v="11"/>
  </r>
  <r>
    <n v="10260"/>
    <n v="62"/>
    <n v="39.4"/>
    <n v="15"/>
    <n v="0.25"/>
    <x v="11"/>
  </r>
  <r>
    <n v="10260"/>
    <n v="70"/>
    <n v="12"/>
    <n v="21"/>
    <n v="0.25"/>
    <x v="11"/>
  </r>
  <r>
    <n v="10261"/>
    <n v="21"/>
    <n v="8"/>
    <n v="20"/>
    <n v="0"/>
    <x v="11"/>
  </r>
  <r>
    <n v="10261"/>
    <n v="35"/>
    <n v="14.4"/>
    <n v="20"/>
    <n v="0"/>
    <x v="11"/>
  </r>
  <r>
    <n v="10262"/>
    <n v="5"/>
    <n v="17"/>
    <n v="12"/>
    <n v="0.20000000298023224"/>
    <x v="12"/>
  </r>
  <r>
    <n v="10262"/>
    <n v="7"/>
    <n v="24"/>
    <n v="15"/>
    <n v="0"/>
    <x v="12"/>
  </r>
  <r>
    <n v="10262"/>
    <n v="56"/>
    <n v="30.4"/>
    <n v="2"/>
    <n v="0"/>
    <x v="12"/>
  </r>
  <r>
    <n v="10263"/>
    <n v="16"/>
    <n v="13.9"/>
    <n v="60"/>
    <n v="0.25"/>
    <x v="13"/>
  </r>
  <r>
    <n v="10263"/>
    <n v="24"/>
    <n v="3.6"/>
    <n v="28"/>
    <n v="0"/>
    <x v="13"/>
  </r>
  <r>
    <n v="10263"/>
    <n v="30"/>
    <n v="20.7"/>
    <n v="60"/>
    <n v="0.25"/>
    <x v="13"/>
  </r>
  <r>
    <n v="10263"/>
    <n v="74"/>
    <n v="8"/>
    <n v="36"/>
    <n v="0.25"/>
    <x v="13"/>
  </r>
  <r>
    <n v="10264"/>
    <n v="2"/>
    <n v="15.2"/>
    <n v="35"/>
    <n v="0"/>
    <x v="14"/>
  </r>
  <r>
    <n v="10264"/>
    <n v="41"/>
    <n v="7.7"/>
    <n v="25"/>
    <n v="0.15000000596046448"/>
    <x v="14"/>
  </r>
  <r>
    <n v="10265"/>
    <n v="17"/>
    <n v="31.2"/>
    <n v="30"/>
    <n v="0"/>
    <x v="15"/>
  </r>
  <r>
    <n v="10265"/>
    <n v="70"/>
    <n v="12"/>
    <n v="20"/>
    <n v="0"/>
    <x v="15"/>
  </r>
  <r>
    <n v="10266"/>
    <n v="12"/>
    <n v="30.4"/>
    <n v="12"/>
    <n v="5.000000074505806E-2"/>
    <x v="16"/>
  </r>
  <r>
    <n v="10267"/>
    <n v="40"/>
    <n v="14.7"/>
    <n v="50"/>
    <n v="0"/>
    <x v="17"/>
  </r>
  <r>
    <n v="10267"/>
    <n v="59"/>
    <n v="44"/>
    <n v="70"/>
    <n v="0.15000000596046448"/>
    <x v="17"/>
  </r>
  <r>
    <n v="10267"/>
    <n v="76"/>
    <n v="14.4"/>
    <n v="15"/>
    <n v="0.15000000596046448"/>
    <x v="17"/>
  </r>
  <r>
    <n v="10268"/>
    <n v="29"/>
    <n v="99"/>
    <n v="10"/>
    <n v="0"/>
    <x v="18"/>
  </r>
  <r>
    <n v="10268"/>
    <n v="72"/>
    <n v="27.8"/>
    <n v="4"/>
    <n v="0"/>
    <x v="18"/>
  </r>
  <r>
    <n v="10269"/>
    <n v="33"/>
    <n v="2"/>
    <n v="60"/>
    <n v="5.000000074505806E-2"/>
    <x v="19"/>
  </r>
  <r>
    <n v="10269"/>
    <n v="72"/>
    <n v="27.8"/>
    <n v="20"/>
    <n v="5.000000074505806E-2"/>
    <x v="19"/>
  </r>
  <r>
    <n v="10270"/>
    <n v="36"/>
    <n v="15.2"/>
    <n v="30"/>
    <n v="0"/>
    <x v="20"/>
  </r>
  <r>
    <n v="10270"/>
    <n v="43"/>
    <n v="36.799999999999997"/>
    <n v="25"/>
    <n v="0"/>
    <x v="20"/>
  </r>
  <r>
    <n v="10271"/>
    <n v="33"/>
    <n v="2"/>
    <n v="24"/>
    <n v="0"/>
    <x v="20"/>
  </r>
  <r>
    <n v="10272"/>
    <n v="20"/>
    <n v="64.8"/>
    <n v="6"/>
    <n v="0"/>
    <x v="21"/>
  </r>
  <r>
    <n v="10272"/>
    <n v="31"/>
    <n v="10"/>
    <n v="40"/>
    <n v="0"/>
    <x v="21"/>
  </r>
  <r>
    <n v="10272"/>
    <n v="72"/>
    <n v="27.8"/>
    <n v="24"/>
    <n v="0"/>
    <x v="21"/>
  </r>
  <r>
    <n v="10273"/>
    <n v="10"/>
    <n v="24.8"/>
    <n v="24"/>
    <n v="5.000000074505806E-2"/>
    <x v="22"/>
  </r>
  <r>
    <n v="10273"/>
    <n v="31"/>
    <n v="10"/>
    <n v="15"/>
    <n v="5.000000074505806E-2"/>
    <x v="22"/>
  </r>
  <r>
    <n v="10273"/>
    <n v="33"/>
    <n v="2"/>
    <n v="20"/>
    <n v="0"/>
    <x v="22"/>
  </r>
  <r>
    <n v="10273"/>
    <n v="40"/>
    <n v="14.7"/>
    <n v="60"/>
    <n v="5.000000074505806E-2"/>
    <x v="22"/>
  </r>
  <r>
    <n v="10273"/>
    <n v="76"/>
    <n v="14.4"/>
    <n v="33"/>
    <n v="5.000000074505806E-2"/>
    <x v="22"/>
  </r>
  <r>
    <n v="10274"/>
    <n v="71"/>
    <n v="17.2"/>
    <n v="20"/>
    <n v="0"/>
    <x v="23"/>
  </r>
  <r>
    <n v="10274"/>
    <n v="72"/>
    <n v="27.8"/>
    <n v="7"/>
    <n v="0"/>
    <x v="23"/>
  </r>
  <r>
    <n v="10275"/>
    <n v="24"/>
    <n v="3.6"/>
    <n v="12"/>
    <n v="5.000000074505806E-2"/>
    <x v="24"/>
  </r>
  <r>
    <n v="10275"/>
    <n v="59"/>
    <n v="44"/>
    <n v="6"/>
    <n v="5.000000074505806E-2"/>
    <x v="24"/>
  </r>
  <r>
    <n v="10276"/>
    <n v="10"/>
    <n v="24.8"/>
    <n v="15"/>
    <n v="0"/>
    <x v="25"/>
  </r>
  <r>
    <n v="10276"/>
    <n v="13"/>
    <n v="4.8"/>
    <n v="10"/>
    <n v="0"/>
    <x v="25"/>
  </r>
  <r>
    <n v="10277"/>
    <n v="28"/>
    <n v="36.4"/>
    <n v="20"/>
    <n v="0"/>
    <x v="26"/>
  </r>
  <r>
    <n v="10277"/>
    <n v="62"/>
    <n v="39.4"/>
    <n v="12"/>
    <n v="0"/>
    <x v="26"/>
  </r>
  <r>
    <n v="10278"/>
    <n v="44"/>
    <n v="15.5"/>
    <n v="16"/>
    <n v="0"/>
    <x v="27"/>
  </r>
  <r>
    <n v="10278"/>
    <n v="59"/>
    <n v="44"/>
    <n v="15"/>
    <n v="0"/>
    <x v="27"/>
  </r>
  <r>
    <n v="10278"/>
    <n v="63"/>
    <n v="35.1"/>
    <n v="8"/>
    <n v="0"/>
    <x v="27"/>
  </r>
  <r>
    <n v="10278"/>
    <n v="73"/>
    <n v="12"/>
    <n v="25"/>
    <n v="0"/>
    <x v="27"/>
  </r>
  <r>
    <n v="10279"/>
    <n v="17"/>
    <n v="31.2"/>
    <n v="15"/>
    <n v="0.25"/>
    <x v="28"/>
  </r>
  <r>
    <n v="10280"/>
    <n v="24"/>
    <n v="3.6"/>
    <n v="12"/>
    <n v="0"/>
    <x v="29"/>
  </r>
  <r>
    <n v="10280"/>
    <n v="55"/>
    <n v="19.2"/>
    <n v="20"/>
    <n v="0"/>
    <x v="29"/>
  </r>
  <r>
    <n v="10280"/>
    <n v="75"/>
    <n v="6.2"/>
    <n v="30"/>
    <n v="0"/>
    <x v="29"/>
  </r>
  <r>
    <n v="10281"/>
    <n v="19"/>
    <n v="7.3"/>
    <n v="1"/>
    <n v="0"/>
    <x v="29"/>
  </r>
  <r>
    <n v="10281"/>
    <n v="24"/>
    <n v="3.6"/>
    <n v="6"/>
    <n v="0"/>
    <x v="29"/>
  </r>
  <r>
    <n v="10281"/>
    <n v="35"/>
    <n v="14.4"/>
    <n v="4"/>
    <n v="0"/>
    <x v="29"/>
  </r>
  <r>
    <n v="10282"/>
    <n v="30"/>
    <n v="20.7"/>
    <n v="6"/>
    <n v="0"/>
    <x v="30"/>
  </r>
  <r>
    <n v="10282"/>
    <n v="57"/>
    <n v="15.6"/>
    <n v="2"/>
    <n v="0"/>
    <x v="30"/>
  </r>
  <r>
    <n v="10283"/>
    <n v="15"/>
    <n v="12.4"/>
    <n v="20"/>
    <n v="0"/>
    <x v="31"/>
  </r>
  <r>
    <n v="10283"/>
    <n v="19"/>
    <n v="7.3"/>
    <n v="18"/>
    <n v="0"/>
    <x v="31"/>
  </r>
  <r>
    <n v="10283"/>
    <n v="60"/>
    <n v="27.2"/>
    <n v="35"/>
    <n v="0"/>
    <x v="31"/>
  </r>
  <r>
    <n v="10283"/>
    <n v="72"/>
    <n v="27.8"/>
    <n v="3"/>
    <n v="0"/>
    <x v="31"/>
  </r>
  <r>
    <n v="10284"/>
    <n v="27"/>
    <n v="35.1"/>
    <n v="15"/>
    <n v="0.25"/>
    <x v="32"/>
  </r>
  <r>
    <n v="10284"/>
    <n v="44"/>
    <n v="15.5"/>
    <n v="21"/>
    <n v="0"/>
    <x v="32"/>
  </r>
  <r>
    <n v="10284"/>
    <n v="60"/>
    <n v="27.2"/>
    <n v="20"/>
    <n v="0.25"/>
    <x v="32"/>
  </r>
  <r>
    <n v="10284"/>
    <n v="67"/>
    <n v="11.2"/>
    <n v="5"/>
    <n v="0.25"/>
    <x v="32"/>
  </r>
  <r>
    <n v="10285"/>
    <n v="1"/>
    <n v="14.4"/>
    <n v="45"/>
    <n v="0.20000000298023224"/>
    <x v="33"/>
  </r>
  <r>
    <n v="10285"/>
    <n v="40"/>
    <n v="14.7"/>
    <n v="40"/>
    <n v="0.20000000298023224"/>
    <x v="33"/>
  </r>
  <r>
    <n v="10285"/>
    <n v="53"/>
    <n v="26.2"/>
    <n v="36"/>
    <n v="0.20000000298023224"/>
    <x v="33"/>
  </r>
  <r>
    <n v="10286"/>
    <n v="35"/>
    <n v="14.4"/>
    <n v="100"/>
    <n v="0"/>
    <x v="34"/>
  </r>
  <r>
    <n v="10286"/>
    <n v="62"/>
    <n v="39.4"/>
    <n v="40"/>
    <n v="0"/>
    <x v="34"/>
  </r>
  <r>
    <n v="10287"/>
    <n v="16"/>
    <n v="13.9"/>
    <n v="40"/>
    <n v="0.15000000596046448"/>
    <x v="35"/>
  </r>
  <r>
    <n v="10287"/>
    <n v="34"/>
    <n v="11.2"/>
    <n v="20"/>
    <n v="0"/>
    <x v="35"/>
  </r>
  <r>
    <n v="10287"/>
    <n v="46"/>
    <n v="9.6"/>
    <n v="15"/>
    <n v="0.15000000596046448"/>
    <x v="35"/>
  </r>
  <r>
    <n v="10288"/>
    <n v="54"/>
    <n v="5.9"/>
    <n v="10"/>
    <n v="0.10000000149011612"/>
    <x v="36"/>
  </r>
  <r>
    <n v="10288"/>
    <n v="68"/>
    <n v="10"/>
    <n v="3"/>
    <n v="0.10000000149011612"/>
    <x v="36"/>
  </r>
  <r>
    <n v="10289"/>
    <n v="3"/>
    <n v="8"/>
    <n v="30"/>
    <n v="0"/>
    <x v="37"/>
  </r>
  <r>
    <n v="10289"/>
    <n v="64"/>
    <n v="26.6"/>
    <n v="9"/>
    <n v="0"/>
    <x v="37"/>
  </r>
  <r>
    <n v="10290"/>
    <n v="5"/>
    <n v="17"/>
    <n v="20"/>
    <n v="0"/>
    <x v="38"/>
  </r>
  <r>
    <n v="10290"/>
    <n v="29"/>
    <n v="99"/>
    <n v="15"/>
    <n v="0"/>
    <x v="38"/>
  </r>
  <r>
    <n v="10290"/>
    <n v="49"/>
    <n v="16"/>
    <n v="15"/>
    <n v="0"/>
    <x v="38"/>
  </r>
  <r>
    <n v="10290"/>
    <n v="77"/>
    <n v="10.4"/>
    <n v="10"/>
    <n v="0"/>
    <x v="38"/>
  </r>
  <r>
    <n v="10291"/>
    <n v="13"/>
    <n v="4.8"/>
    <n v="20"/>
    <n v="0.10000000149011612"/>
    <x v="38"/>
  </r>
  <r>
    <n v="10291"/>
    <n v="44"/>
    <n v="15.5"/>
    <n v="24"/>
    <n v="0.10000000149011612"/>
    <x v="38"/>
  </r>
  <r>
    <n v="10291"/>
    <n v="51"/>
    <n v="42.4"/>
    <n v="2"/>
    <n v="0.10000000149011612"/>
    <x v="38"/>
  </r>
  <r>
    <n v="10292"/>
    <n v="20"/>
    <n v="64.8"/>
    <n v="20"/>
    <n v="0"/>
    <x v="39"/>
  </r>
  <r>
    <n v="10293"/>
    <n v="18"/>
    <n v="50"/>
    <n v="12"/>
    <n v="0"/>
    <x v="40"/>
  </r>
  <r>
    <n v="10293"/>
    <n v="24"/>
    <n v="3.6"/>
    <n v="10"/>
    <n v="0"/>
    <x v="40"/>
  </r>
  <r>
    <n v="10293"/>
    <n v="63"/>
    <n v="35.1"/>
    <n v="5"/>
    <n v="0"/>
    <x v="40"/>
  </r>
  <r>
    <n v="10293"/>
    <n v="75"/>
    <n v="6.2"/>
    <n v="6"/>
    <n v="0"/>
    <x v="40"/>
  </r>
  <r>
    <n v="10294"/>
    <n v="1"/>
    <n v="14.4"/>
    <n v="18"/>
    <n v="0"/>
    <x v="41"/>
  </r>
  <r>
    <n v="10294"/>
    <n v="17"/>
    <n v="31.2"/>
    <n v="15"/>
    <n v="0"/>
    <x v="41"/>
  </r>
  <r>
    <n v="10294"/>
    <n v="43"/>
    <n v="36.799999999999997"/>
    <n v="15"/>
    <n v="0"/>
    <x v="41"/>
  </r>
  <r>
    <n v="10294"/>
    <n v="60"/>
    <n v="27.2"/>
    <n v="21"/>
    <n v="0"/>
    <x v="41"/>
  </r>
  <r>
    <n v="10294"/>
    <n v="75"/>
    <n v="6.2"/>
    <n v="6"/>
    <n v="0"/>
    <x v="41"/>
  </r>
  <r>
    <n v="10295"/>
    <n v="56"/>
    <n v="30.4"/>
    <n v="4"/>
    <n v="0"/>
    <x v="42"/>
  </r>
  <r>
    <n v="10296"/>
    <n v="11"/>
    <n v="16.8"/>
    <n v="12"/>
    <n v="0"/>
    <x v="43"/>
  </r>
  <r>
    <n v="10296"/>
    <n v="16"/>
    <n v="13.9"/>
    <n v="30"/>
    <n v="0"/>
    <x v="43"/>
  </r>
  <r>
    <n v="10296"/>
    <n v="69"/>
    <n v="28.8"/>
    <n v="15"/>
    <n v="0"/>
    <x v="43"/>
  </r>
  <r>
    <n v="10297"/>
    <n v="39"/>
    <n v="14.4"/>
    <n v="60"/>
    <n v="0"/>
    <x v="44"/>
  </r>
  <r>
    <n v="10297"/>
    <n v="72"/>
    <n v="27.8"/>
    <n v="20"/>
    <n v="0"/>
    <x v="44"/>
  </r>
  <r>
    <n v="10298"/>
    <n v="2"/>
    <n v="15.2"/>
    <n v="40"/>
    <n v="0"/>
    <x v="45"/>
  </r>
  <r>
    <n v="10298"/>
    <n v="36"/>
    <n v="15.2"/>
    <n v="40"/>
    <n v="0.25"/>
    <x v="45"/>
  </r>
  <r>
    <n v="10298"/>
    <n v="59"/>
    <n v="44"/>
    <n v="30"/>
    <n v="0.25"/>
    <x v="45"/>
  </r>
  <r>
    <n v="10298"/>
    <n v="62"/>
    <n v="39.4"/>
    <n v="15"/>
    <n v="0"/>
    <x v="45"/>
  </r>
  <r>
    <n v="10299"/>
    <n v="19"/>
    <n v="7.3"/>
    <n v="15"/>
    <n v="0"/>
    <x v="46"/>
  </r>
  <r>
    <n v="10299"/>
    <n v="70"/>
    <n v="12"/>
    <n v="20"/>
    <n v="0"/>
    <x v="46"/>
  </r>
  <r>
    <n v="10300"/>
    <n v="66"/>
    <n v="13.6"/>
    <n v="30"/>
    <n v="0"/>
    <x v="47"/>
  </r>
  <r>
    <n v="10300"/>
    <n v="68"/>
    <n v="10"/>
    <n v="20"/>
    <n v="0"/>
    <x v="47"/>
  </r>
  <r>
    <n v="10301"/>
    <n v="40"/>
    <n v="14.7"/>
    <n v="10"/>
    <n v="0"/>
    <x v="47"/>
  </r>
  <r>
    <n v="10301"/>
    <n v="56"/>
    <n v="30.4"/>
    <n v="20"/>
    <n v="0"/>
    <x v="47"/>
  </r>
  <r>
    <n v="10302"/>
    <n v="17"/>
    <n v="31.2"/>
    <n v="40"/>
    <n v="0"/>
    <x v="48"/>
  </r>
  <r>
    <n v="10302"/>
    <n v="28"/>
    <n v="36.4"/>
    <n v="28"/>
    <n v="0"/>
    <x v="48"/>
  </r>
  <r>
    <n v="10302"/>
    <n v="43"/>
    <n v="36.799999999999997"/>
    <n v="12"/>
    <n v="0"/>
    <x v="48"/>
  </r>
  <r>
    <n v="10303"/>
    <n v="40"/>
    <n v="14.7"/>
    <n v="40"/>
    <n v="0.10000000149011612"/>
    <x v="49"/>
  </r>
  <r>
    <n v="10303"/>
    <n v="65"/>
    <n v="16.8"/>
    <n v="30"/>
    <n v="0.10000000149011612"/>
    <x v="49"/>
  </r>
  <r>
    <n v="10303"/>
    <n v="68"/>
    <n v="10"/>
    <n v="15"/>
    <n v="0.10000000149011612"/>
    <x v="49"/>
  </r>
  <r>
    <n v="10304"/>
    <n v="49"/>
    <n v="16"/>
    <n v="30"/>
    <n v="0"/>
    <x v="50"/>
  </r>
  <r>
    <n v="10304"/>
    <n v="59"/>
    <n v="44"/>
    <n v="10"/>
    <n v="0"/>
    <x v="50"/>
  </r>
  <r>
    <n v="10304"/>
    <n v="71"/>
    <n v="17.2"/>
    <n v="2"/>
    <n v="0"/>
    <x v="50"/>
  </r>
  <r>
    <n v="10305"/>
    <n v="18"/>
    <n v="50"/>
    <n v="25"/>
    <n v="0.10000000149011612"/>
    <x v="51"/>
  </r>
  <r>
    <n v="10305"/>
    <n v="29"/>
    <n v="99"/>
    <n v="25"/>
    <n v="0.10000000149011612"/>
    <x v="51"/>
  </r>
  <r>
    <n v="10305"/>
    <n v="39"/>
    <n v="14.4"/>
    <n v="30"/>
    <n v="0.10000000149011612"/>
    <x v="51"/>
  </r>
  <r>
    <n v="10306"/>
    <n v="30"/>
    <n v="20.7"/>
    <n v="10"/>
    <n v="0"/>
    <x v="52"/>
  </r>
  <r>
    <n v="10306"/>
    <n v="53"/>
    <n v="26.2"/>
    <n v="10"/>
    <n v="0"/>
    <x v="52"/>
  </r>
  <r>
    <n v="10306"/>
    <n v="54"/>
    <n v="5.9"/>
    <n v="5"/>
    <n v="0"/>
    <x v="52"/>
  </r>
  <r>
    <n v="10307"/>
    <n v="62"/>
    <n v="39.4"/>
    <n v="10"/>
    <n v="0"/>
    <x v="53"/>
  </r>
  <r>
    <n v="10307"/>
    <n v="68"/>
    <n v="10"/>
    <n v="3"/>
    <n v="0"/>
    <x v="53"/>
  </r>
  <r>
    <n v="10308"/>
    <n v="69"/>
    <n v="28.8"/>
    <n v="1"/>
    <n v="0"/>
    <x v="54"/>
  </r>
  <r>
    <n v="10308"/>
    <n v="70"/>
    <n v="12"/>
    <n v="5"/>
    <n v="0"/>
    <x v="54"/>
  </r>
  <r>
    <n v="10309"/>
    <n v="4"/>
    <n v="17.600000000000001"/>
    <n v="20"/>
    <n v="0"/>
    <x v="55"/>
  </r>
  <r>
    <n v="10309"/>
    <n v="6"/>
    <n v="20"/>
    <n v="30"/>
    <n v="0"/>
    <x v="55"/>
  </r>
  <r>
    <n v="10309"/>
    <n v="42"/>
    <n v="11.2"/>
    <n v="2"/>
    <n v="0"/>
    <x v="55"/>
  </r>
  <r>
    <n v="10309"/>
    <n v="43"/>
    <n v="36.799999999999997"/>
    <n v="20"/>
    <n v="0"/>
    <x v="55"/>
  </r>
  <r>
    <n v="10309"/>
    <n v="71"/>
    <n v="17.2"/>
    <n v="3"/>
    <n v="0"/>
    <x v="55"/>
  </r>
  <r>
    <n v="10310"/>
    <n v="16"/>
    <n v="13.9"/>
    <n v="10"/>
    <n v="0"/>
    <x v="56"/>
  </r>
  <r>
    <n v="10310"/>
    <n v="62"/>
    <n v="39.4"/>
    <n v="5"/>
    <n v="0"/>
    <x v="56"/>
  </r>
  <r>
    <n v="10311"/>
    <n v="42"/>
    <n v="11.2"/>
    <n v="6"/>
    <n v="0"/>
    <x v="56"/>
  </r>
  <r>
    <n v="10311"/>
    <n v="69"/>
    <n v="28.8"/>
    <n v="7"/>
    <n v="0"/>
    <x v="56"/>
  </r>
  <r>
    <n v="10312"/>
    <n v="28"/>
    <n v="36.4"/>
    <n v="4"/>
    <n v="0"/>
    <x v="57"/>
  </r>
  <r>
    <n v="10312"/>
    <n v="43"/>
    <n v="36.799999999999997"/>
    <n v="24"/>
    <n v="0"/>
    <x v="57"/>
  </r>
  <r>
    <n v="10312"/>
    <n v="53"/>
    <n v="26.2"/>
    <n v="20"/>
    <n v="0"/>
    <x v="57"/>
  </r>
  <r>
    <n v="10312"/>
    <n v="75"/>
    <n v="6.2"/>
    <n v="10"/>
    <n v="0"/>
    <x v="57"/>
  </r>
  <r>
    <n v="10313"/>
    <n v="36"/>
    <n v="15.2"/>
    <n v="12"/>
    <n v="0"/>
    <x v="58"/>
  </r>
  <r>
    <n v="10314"/>
    <n v="32"/>
    <n v="25.6"/>
    <n v="40"/>
    <n v="0.10000000149011612"/>
    <x v="59"/>
  </r>
  <r>
    <n v="10314"/>
    <n v="58"/>
    <n v="10.6"/>
    <n v="30"/>
    <n v="0.10000000149011612"/>
    <x v="59"/>
  </r>
  <r>
    <n v="10314"/>
    <n v="62"/>
    <n v="39.4"/>
    <n v="25"/>
    <n v="0.10000000149011612"/>
    <x v="59"/>
  </r>
  <r>
    <n v="10315"/>
    <n v="34"/>
    <n v="11.2"/>
    <n v="14"/>
    <n v="0"/>
    <x v="60"/>
  </r>
  <r>
    <n v="10315"/>
    <n v="70"/>
    <n v="12"/>
    <n v="30"/>
    <n v="0"/>
    <x v="60"/>
  </r>
  <r>
    <n v="10316"/>
    <n v="41"/>
    <n v="7.7"/>
    <n v="10"/>
    <n v="0"/>
    <x v="61"/>
  </r>
  <r>
    <n v="10316"/>
    <n v="62"/>
    <n v="39.4"/>
    <n v="70"/>
    <n v="0"/>
    <x v="61"/>
  </r>
  <r>
    <n v="10317"/>
    <n v="1"/>
    <n v="14.4"/>
    <n v="20"/>
    <n v="0"/>
    <x v="62"/>
  </r>
  <r>
    <n v="10318"/>
    <n v="41"/>
    <n v="7.7"/>
    <n v="20"/>
    <n v="0"/>
    <x v="63"/>
  </r>
  <r>
    <n v="10318"/>
    <n v="76"/>
    <n v="14.4"/>
    <n v="6"/>
    <n v="0"/>
    <x v="63"/>
  </r>
  <r>
    <n v="10319"/>
    <n v="17"/>
    <n v="31.2"/>
    <n v="8"/>
    <n v="0"/>
    <x v="64"/>
  </r>
  <r>
    <n v="10319"/>
    <n v="28"/>
    <n v="36.4"/>
    <n v="14"/>
    <n v="0"/>
    <x v="64"/>
  </r>
  <r>
    <n v="10319"/>
    <n v="76"/>
    <n v="14.4"/>
    <n v="30"/>
    <n v="0"/>
    <x v="64"/>
  </r>
  <r>
    <n v="10320"/>
    <n v="71"/>
    <n v="17.2"/>
    <n v="30"/>
    <n v="0"/>
    <x v="65"/>
  </r>
  <r>
    <n v="10321"/>
    <n v="35"/>
    <n v="14.4"/>
    <n v="10"/>
    <n v="0"/>
    <x v="65"/>
  </r>
  <r>
    <n v="10322"/>
    <n v="52"/>
    <n v="5.6"/>
    <n v="20"/>
    <n v="0"/>
    <x v="66"/>
  </r>
  <r>
    <n v="10323"/>
    <n v="15"/>
    <n v="12.4"/>
    <n v="5"/>
    <n v="0"/>
    <x v="67"/>
  </r>
  <r>
    <n v="10323"/>
    <n v="25"/>
    <n v="11.2"/>
    <n v="4"/>
    <n v="0"/>
    <x v="67"/>
  </r>
  <r>
    <n v="10323"/>
    <n v="39"/>
    <n v="14.4"/>
    <n v="4"/>
    <n v="0"/>
    <x v="67"/>
  </r>
  <r>
    <n v="10324"/>
    <n v="16"/>
    <n v="13.9"/>
    <n v="21"/>
    <n v="0.15000000596046448"/>
    <x v="68"/>
  </r>
  <r>
    <n v="10324"/>
    <n v="35"/>
    <n v="14.4"/>
    <n v="70"/>
    <n v="0.15000000596046448"/>
    <x v="68"/>
  </r>
  <r>
    <n v="10324"/>
    <n v="46"/>
    <n v="9.6"/>
    <n v="30"/>
    <n v="0"/>
    <x v="68"/>
  </r>
  <r>
    <n v="10324"/>
    <n v="59"/>
    <n v="44"/>
    <n v="40"/>
    <n v="0.15000000596046448"/>
    <x v="68"/>
  </r>
  <r>
    <n v="10324"/>
    <n v="63"/>
    <n v="35.1"/>
    <n v="80"/>
    <n v="0.15000000596046448"/>
    <x v="68"/>
  </r>
  <r>
    <n v="10325"/>
    <n v="6"/>
    <n v="20"/>
    <n v="6"/>
    <n v="0"/>
    <x v="69"/>
  </r>
  <r>
    <n v="10325"/>
    <n v="13"/>
    <n v="4.8"/>
    <n v="12"/>
    <n v="0"/>
    <x v="69"/>
  </r>
  <r>
    <n v="10325"/>
    <n v="14"/>
    <n v="18.600000000000001"/>
    <n v="9"/>
    <n v="0"/>
    <x v="69"/>
  </r>
  <r>
    <n v="10325"/>
    <n v="31"/>
    <n v="10"/>
    <n v="4"/>
    <n v="0"/>
    <x v="69"/>
  </r>
  <r>
    <n v="10325"/>
    <n v="72"/>
    <n v="27.8"/>
    <n v="40"/>
    <n v="0"/>
    <x v="69"/>
  </r>
  <r>
    <n v="10326"/>
    <n v="4"/>
    <n v="17.600000000000001"/>
    <n v="24"/>
    <n v="0"/>
    <x v="70"/>
  </r>
  <r>
    <n v="10326"/>
    <n v="57"/>
    <n v="15.6"/>
    <n v="16"/>
    <n v="0"/>
    <x v="70"/>
  </r>
  <r>
    <n v="10326"/>
    <n v="75"/>
    <n v="6.2"/>
    <n v="50"/>
    <n v="0"/>
    <x v="70"/>
  </r>
  <r>
    <n v="10327"/>
    <n v="2"/>
    <n v="15.2"/>
    <n v="25"/>
    <n v="0.20000000298023224"/>
    <x v="71"/>
  </r>
  <r>
    <n v="10327"/>
    <n v="11"/>
    <n v="16.8"/>
    <n v="50"/>
    <n v="0.20000000298023224"/>
    <x v="71"/>
  </r>
  <r>
    <n v="10327"/>
    <n v="30"/>
    <n v="20.7"/>
    <n v="35"/>
    <n v="0.20000000298023224"/>
    <x v="71"/>
  </r>
  <r>
    <n v="10327"/>
    <n v="58"/>
    <n v="10.6"/>
    <n v="30"/>
    <n v="0.20000000298023224"/>
    <x v="71"/>
  </r>
  <r>
    <n v="10328"/>
    <n v="59"/>
    <n v="44"/>
    <n v="9"/>
    <n v="0"/>
    <x v="72"/>
  </r>
  <r>
    <n v="10328"/>
    <n v="65"/>
    <n v="16.8"/>
    <n v="40"/>
    <n v="0"/>
    <x v="72"/>
  </r>
  <r>
    <n v="10328"/>
    <n v="68"/>
    <n v="10"/>
    <n v="10"/>
    <n v="0"/>
    <x v="72"/>
  </r>
  <r>
    <n v="10329"/>
    <n v="19"/>
    <n v="7.3"/>
    <n v="10"/>
    <n v="5.000000074505806E-2"/>
    <x v="73"/>
  </r>
  <r>
    <n v="10329"/>
    <n v="30"/>
    <n v="20.7"/>
    <n v="8"/>
    <n v="5.000000074505806E-2"/>
    <x v="73"/>
  </r>
  <r>
    <n v="10329"/>
    <n v="38"/>
    <n v="210.8"/>
    <n v="20"/>
    <n v="5.000000074505806E-2"/>
    <x v="73"/>
  </r>
  <r>
    <n v="10329"/>
    <n v="56"/>
    <n v="30.4"/>
    <n v="12"/>
    <n v="5.000000074505806E-2"/>
    <x v="73"/>
  </r>
  <r>
    <n v="10330"/>
    <n v="26"/>
    <n v="24.9"/>
    <n v="50"/>
    <n v="0.15000000596046448"/>
    <x v="74"/>
  </r>
  <r>
    <n v="10330"/>
    <n v="72"/>
    <n v="27.8"/>
    <n v="25"/>
    <n v="0.15000000596046448"/>
    <x v="74"/>
  </r>
  <r>
    <n v="10331"/>
    <n v="54"/>
    <n v="5.9"/>
    <n v="15"/>
    <n v="0"/>
    <x v="74"/>
  </r>
  <r>
    <n v="10332"/>
    <n v="18"/>
    <n v="50"/>
    <n v="40"/>
    <n v="0.20000000298023224"/>
    <x v="75"/>
  </r>
  <r>
    <n v="10332"/>
    <n v="42"/>
    <n v="11.2"/>
    <n v="10"/>
    <n v="0.20000000298023224"/>
    <x v="75"/>
  </r>
  <r>
    <n v="10332"/>
    <n v="47"/>
    <n v="7.6"/>
    <n v="16"/>
    <n v="0.20000000298023224"/>
    <x v="75"/>
  </r>
  <r>
    <n v="10333"/>
    <n v="14"/>
    <n v="18.600000000000001"/>
    <n v="10"/>
    <n v="0"/>
    <x v="76"/>
  </r>
  <r>
    <n v="10333"/>
    <n v="21"/>
    <n v="8"/>
    <n v="10"/>
    <n v="0.10000000149011612"/>
    <x v="76"/>
  </r>
  <r>
    <n v="10333"/>
    <n v="71"/>
    <n v="17.2"/>
    <n v="40"/>
    <n v="0.10000000149011612"/>
    <x v="76"/>
  </r>
  <r>
    <n v="10334"/>
    <n v="52"/>
    <n v="5.6"/>
    <n v="8"/>
    <n v="0"/>
    <x v="77"/>
  </r>
  <r>
    <n v="10334"/>
    <n v="68"/>
    <n v="10"/>
    <n v="10"/>
    <n v="0"/>
    <x v="77"/>
  </r>
  <r>
    <n v="10335"/>
    <n v="2"/>
    <n v="15.2"/>
    <n v="7"/>
    <n v="0.20000000298023224"/>
    <x v="78"/>
  </r>
  <r>
    <n v="10335"/>
    <n v="31"/>
    <n v="10"/>
    <n v="25"/>
    <n v="0.20000000298023224"/>
    <x v="78"/>
  </r>
  <r>
    <n v="10335"/>
    <n v="32"/>
    <n v="25.6"/>
    <n v="6"/>
    <n v="0.20000000298023224"/>
    <x v="78"/>
  </r>
  <r>
    <n v="10335"/>
    <n v="51"/>
    <n v="42.4"/>
    <n v="48"/>
    <n v="0.20000000298023224"/>
    <x v="78"/>
  </r>
  <r>
    <n v="10336"/>
    <n v="4"/>
    <n v="17.600000000000001"/>
    <n v="18"/>
    <n v="0.10000000149011612"/>
    <x v="79"/>
  </r>
  <r>
    <n v="10337"/>
    <n v="23"/>
    <n v="7.2"/>
    <n v="40"/>
    <n v="0"/>
    <x v="80"/>
  </r>
  <r>
    <n v="10337"/>
    <n v="26"/>
    <n v="24.9"/>
    <n v="24"/>
    <n v="0"/>
    <x v="80"/>
  </r>
  <r>
    <n v="10337"/>
    <n v="36"/>
    <n v="15.2"/>
    <n v="20"/>
    <n v="0"/>
    <x v="80"/>
  </r>
  <r>
    <n v="10337"/>
    <n v="37"/>
    <n v="20.8"/>
    <n v="28"/>
    <n v="0"/>
    <x v="80"/>
  </r>
  <r>
    <n v="10337"/>
    <n v="72"/>
    <n v="27.8"/>
    <n v="25"/>
    <n v="0"/>
    <x v="80"/>
  </r>
  <r>
    <n v="10338"/>
    <n v="17"/>
    <n v="31.2"/>
    <n v="20"/>
    <n v="0"/>
    <x v="81"/>
  </r>
  <r>
    <n v="10338"/>
    <n v="30"/>
    <n v="20.7"/>
    <n v="15"/>
    <n v="0"/>
    <x v="81"/>
  </r>
  <r>
    <n v="10339"/>
    <n v="4"/>
    <n v="17.600000000000001"/>
    <n v="10"/>
    <n v="0"/>
    <x v="82"/>
  </r>
  <r>
    <n v="10339"/>
    <n v="17"/>
    <n v="31.2"/>
    <n v="70"/>
    <n v="5.000000074505806E-2"/>
    <x v="82"/>
  </r>
  <r>
    <n v="10339"/>
    <n v="62"/>
    <n v="39.4"/>
    <n v="28"/>
    <n v="0"/>
    <x v="82"/>
  </r>
  <r>
    <n v="10340"/>
    <n v="18"/>
    <n v="50"/>
    <n v="20"/>
    <n v="5.000000074505806E-2"/>
    <x v="83"/>
  </r>
  <r>
    <n v="10340"/>
    <n v="41"/>
    <n v="7.7"/>
    <n v="12"/>
    <n v="5.000000074505806E-2"/>
    <x v="83"/>
  </r>
  <r>
    <n v="10340"/>
    <n v="43"/>
    <n v="36.799999999999997"/>
    <n v="40"/>
    <n v="5.000000074505806E-2"/>
    <x v="83"/>
  </r>
  <r>
    <n v="10341"/>
    <n v="33"/>
    <n v="2"/>
    <n v="8"/>
    <n v="0"/>
    <x v="83"/>
  </r>
  <r>
    <n v="10341"/>
    <n v="59"/>
    <n v="44"/>
    <n v="9"/>
    <n v="0.15000000596046448"/>
    <x v="83"/>
  </r>
  <r>
    <n v="10342"/>
    <n v="2"/>
    <n v="15.2"/>
    <n v="24"/>
    <n v="0.20000000298023224"/>
    <x v="84"/>
  </r>
  <r>
    <n v="10342"/>
    <n v="31"/>
    <n v="10"/>
    <n v="56"/>
    <n v="0.20000000298023224"/>
    <x v="84"/>
  </r>
  <r>
    <n v="10342"/>
    <n v="36"/>
    <n v="15.2"/>
    <n v="40"/>
    <n v="0.20000000298023224"/>
    <x v="84"/>
  </r>
  <r>
    <n v="10342"/>
    <n v="55"/>
    <n v="19.2"/>
    <n v="40"/>
    <n v="0.20000000298023224"/>
    <x v="84"/>
  </r>
  <r>
    <n v="10343"/>
    <n v="64"/>
    <n v="26.6"/>
    <n v="50"/>
    <n v="0"/>
    <x v="85"/>
  </r>
  <r>
    <n v="10343"/>
    <n v="68"/>
    <n v="10"/>
    <n v="4"/>
    <n v="5.000000074505806E-2"/>
    <x v="85"/>
  </r>
  <r>
    <n v="10343"/>
    <n v="76"/>
    <n v="14.4"/>
    <n v="15"/>
    <n v="0"/>
    <x v="85"/>
  </r>
  <r>
    <n v="10344"/>
    <n v="4"/>
    <n v="17.600000000000001"/>
    <n v="35"/>
    <n v="0"/>
    <x v="86"/>
  </r>
  <r>
    <n v="10344"/>
    <n v="8"/>
    <n v="32"/>
    <n v="70"/>
    <n v="0.25"/>
    <x v="86"/>
  </r>
  <r>
    <n v="10345"/>
    <n v="8"/>
    <n v="32"/>
    <n v="70"/>
    <n v="0"/>
    <x v="87"/>
  </r>
  <r>
    <n v="10345"/>
    <n v="19"/>
    <n v="7.3"/>
    <n v="80"/>
    <n v="0"/>
    <x v="87"/>
  </r>
  <r>
    <n v="10345"/>
    <n v="42"/>
    <n v="11.2"/>
    <n v="9"/>
    <n v="0"/>
    <x v="87"/>
  </r>
  <r>
    <n v="10346"/>
    <n v="17"/>
    <n v="31.2"/>
    <n v="36"/>
    <n v="0.10000000149011612"/>
    <x v="88"/>
  </r>
  <r>
    <n v="10346"/>
    <n v="56"/>
    <n v="30.4"/>
    <n v="20"/>
    <n v="0"/>
    <x v="88"/>
  </r>
  <r>
    <n v="10347"/>
    <n v="25"/>
    <n v="11.2"/>
    <n v="10"/>
    <n v="0"/>
    <x v="89"/>
  </r>
  <r>
    <n v="10347"/>
    <n v="39"/>
    <n v="14.4"/>
    <n v="50"/>
    <n v="0.15000000596046448"/>
    <x v="89"/>
  </r>
  <r>
    <n v="10347"/>
    <n v="40"/>
    <n v="14.7"/>
    <n v="4"/>
    <n v="0"/>
    <x v="89"/>
  </r>
  <r>
    <n v="10347"/>
    <n v="75"/>
    <n v="6.2"/>
    <n v="6"/>
    <n v="0.15000000596046448"/>
    <x v="89"/>
  </r>
  <r>
    <n v="10348"/>
    <n v="1"/>
    <n v="14.4"/>
    <n v="15"/>
    <n v="0.15000000596046448"/>
    <x v="90"/>
  </r>
  <r>
    <n v="10348"/>
    <n v="23"/>
    <n v="7.2"/>
    <n v="25"/>
    <n v="0"/>
    <x v="90"/>
  </r>
  <r>
    <n v="10349"/>
    <n v="54"/>
    <n v="5.9"/>
    <n v="24"/>
    <n v="0"/>
    <x v="91"/>
  </r>
  <r>
    <n v="10350"/>
    <n v="50"/>
    <n v="13"/>
    <n v="15"/>
    <n v="0.10000000149011612"/>
    <x v="92"/>
  </r>
  <r>
    <n v="10350"/>
    <n v="69"/>
    <n v="28.8"/>
    <n v="18"/>
    <n v="0.10000000149011612"/>
    <x v="92"/>
  </r>
  <r>
    <n v="10351"/>
    <n v="38"/>
    <n v="210.8"/>
    <n v="20"/>
    <n v="5.000000074505806E-2"/>
    <x v="92"/>
  </r>
  <r>
    <n v="10351"/>
    <n v="41"/>
    <n v="7.7"/>
    <n v="13"/>
    <n v="0"/>
    <x v="92"/>
  </r>
  <r>
    <n v="10351"/>
    <n v="44"/>
    <n v="15.5"/>
    <n v="77"/>
    <n v="5.000000074505806E-2"/>
    <x v="92"/>
  </r>
  <r>
    <n v="10351"/>
    <n v="65"/>
    <n v="16.8"/>
    <n v="10"/>
    <n v="5.000000074505806E-2"/>
    <x v="92"/>
  </r>
  <r>
    <n v="10352"/>
    <n v="24"/>
    <n v="3.6"/>
    <n v="10"/>
    <n v="0"/>
    <x v="93"/>
  </r>
  <r>
    <n v="10352"/>
    <n v="54"/>
    <n v="5.9"/>
    <n v="20"/>
    <n v="0.15000000596046448"/>
    <x v="93"/>
  </r>
  <r>
    <n v="10353"/>
    <n v="11"/>
    <n v="16.8"/>
    <n v="12"/>
    <n v="0.20000000298023224"/>
    <x v="94"/>
  </r>
  <r>
    <n v="10353"/>
    <n v="38"/>
    <n v="210.8"/>
    <n v="50"/>
    <n v="0.20000000298023224"/>
    <x v="94"/>
  </r>
  <r>
    <n v="10354"/>
    <n v="1"/>
    <n v="14.4"/>
    <n v="12"/>
    <n v="0"/>
    <x v="95"/>
  </r>
  <r>
    <n v="10354"/>
    <n v="29"/>
    <n v="99"/>
    <n v="4"/>
    <n v="0"/>
    <x v="95"/>
  </r>
  <r>
    <n v="10355"/>
    <n v="24"/>
    <n v="3.6"/>
    <n v="25"/>
    <n v="0"/>
    <x v="96"/>
  </r>
  <r>
    <n v="10355"/>
    <n v="57"/>
    <n v="15.6"/>
    <n v="25"/>
    <n v="0"/>
    <x v="96"/>
  </r>
  <r>
    <n v="10356"/>
    <n v="31"/>
    <n v="10"/>
    <n v="30"/>
    <n v="0"/>
    <x v="97"/>
  </r>
  <r>
    <n v="10356"/>
    <n v="55"/>
    <n v="19.2"/>
    <n v="12"/>
    <n v="0"/>
    <x v="97"/>
  </r>
  <r>
    <n v="10356"/>
    <n v="69"/>
    <n v="28.8"/>
    <n v="20"/>
    <n v="0"/>
    <x v="97"/>
  </r>
  <r>
    <n v="10357"/>
    <n v="10"/>
    <n v="24.8"/>
    <n v="30"/>
    <n v="0.20000000298023224"/>
    <x v="98"/>
  </r>
  <r>
    <n v="10357"/>
    <n v="26"/>
    <n v="24.9"/>
    <n v="16"/>
    <n v="0"/>
    <x v="98"/>
  </r>
  <r>
    <n v="10357"/>
    <n v="60"/>
    <n v="27.2"/>
    <n v="8"/>
    <n v="0.20000000298023224"/>
    <x v="98"/>
  </r>
  <r>
    <n v="10358"/>
    <n v="24"/>
    <n v="3.6"/>
    <n v="10"/>
    <n v="5.000000074505806E-2"/>
    <x v="99"/>
  </r>
  <r>
    <n v="10358"/>
    <n v="34"/>
    <n v="11.2"/>
    <n v="10"/>
    <n v="5.000000074505806E-2"/>
    <x v="99"/>
  </r>
  <r>
    <n v="10358"/>
    <n v="36"/>
    <n v="15.2"/>
    <n v="20"/>
    <n v="5.000000074505806E-2"/>
    <x v="99"/>
  </r>
  <r>
    <n v="10359"/>
    <n v="16"/>
    <n v="13.9"/>
    <n v="56"/>
    <n v="5.000000074505806E-2"/>
    <x v="100"/>
  </r>
  <r>
    <n v="10359"/>
    <n v="31"/>
    <n v="10"/>
    <n v="70"/>
    <n v="5.000000074505806E-2"/>
    <x v="100"/>
  </r>
  <r>
    <n v="10359"/>
    <n v="60"/>
    <n v="27.2"/>
    <n v="80"/>
    <n v="5.000000074505806E-2"/>
    <x v="100"/>
  </r>
  <r>
    <n v="10360"/>
    <n v="28"/>
    <n v="36.4"/>
    <n v="30"/>
    <n v="0"/>
    <x v="101"/>
  </r>
  <r>
    <n v="10360"/>
    <n v="29"/>
    <n v="99"/>
    <n v="35"/>
    <n v="0"/>
    <x v="101"/>
  </r>
  <r>
    <n v="10360"/>
    <n v="38"/>
    <n v="210.8"/>
    <n v="10"/>
    <n v="0"/>
    <x v="101"/>
  </r>
  <r>
    <n v="10360"/>
    <n v="49"/>
    <n v="16"/>
    <n v="35"/>
    <n v="0"/>
    <x v="101"/>
  </r>
  <r>
    <n v="10360"/>
    <n v="54"/>
    <n v="5.9"/>
    <n v="28"/>
    <n v="0"/>
    <x v="101"/>
  </r>
  <r>
    <n v="10361"/>
    <n v="39"/>
    <n v="14.4"/>
    <n v="54"/>
    <n v="0.10000000149011612"/>
    <x v="101"/>
  </r>
  <r>
    <n v="10361"/>
    <n v="60"/>
    <n v="27.2"/>
    <n v="55"/>
    <n v="0.10000000149011612"/>
    <x v="101"/>
  </r>
  <r>
    <n v="10362"/>
    <n v="25"/>
    <n v="11.2"/>
    <n v="50"/>
    <n v="0"/>
    <x v="102"/>
  </r>
  <r>
    <n v="10362"/>
    <n v="51"/>
    <n v="42.4"/>
    <n v="20"/>
    <n v="0"/>
    <x v="102"/>
  </r>
  <r>
    <n v="10362"/>
    <n v="54"/>
    <n v="5.9"/>
    <n v="24"/>
    <n v="0"/>
    <x v="102"/>
  </r>
  <r>
    <n v="10363"/>
    <n v="31"/>
    <n v="10"/>
    <n v="20"/>
    <n v="0"/>
    <x v="103"/>
  </r>
  <r>
    <n v="10363"/>
    <n v="75"/>
    <n v="6.2"/>
    <n v="12"/>
    <n v="0"/>
    <x v="103"/>
  </r>
  <r>
    <n v="10363"/>
    <n v="76"/>
    <n v="14.4"/>
    <n v="12"/>
    <n v="0"/>
    <x v="103"/>
  </r>
  <r>
    <n v="10364"/>
    <n v="69"/>
    <n v="28.8"/>
    <n v="30"/>
    <n v="0"/>
    <x v="103"/>
  </r>
  <r>
    <n v="10364"/>
    <n v="71"/>
    <n v="17.2"/>
    <n v="5"/>
    <n v="0"/>
    <x v="103"/>
  </r>
  <r>
    <n v="10365"/>
    <n v="11"/>
    <n v="16.8"/>
    <n v="24"/>
    <n v="0"/>
    <x v="104"/>
  </r>
  <r>
    <n v="10366"/>
    <n v="65"/>
    <n v="16.8"/>
    <n v="5"/>
    <n v="0"/>
    <x v="105"/>
  </r>
  <r>
    <n v="10366"/>
    <n v="77"/>
    <n v="10.4"/>
    <n v="5"/>
    <n v="0"/>
    <x v="105"/>
  </r>
  <r>
    <n v="10367"/>
    <n v="34"/>
    <n v="11.2"/>
    <n v="36"/>
    <n v="0"/>
    <x v="105"/>
  </r>
  <r>
    <n v="10367"/>
    <n v="54"/>
    <n v="5.9"/>
    <n v="18"/>
    <n v="0"/>
    <x v="105"/>
  </r>
  <r>
    <n v="10367"/>
    <n v="65"/>
    <n v="16.8"/>
    <n v="15"/>
    <n v="0"/>
    <x v="105"/>
  </r>
  <r>
    <n v="10367"/>
    <n v="77"/>
    <n v="10.4"/>
    <n v="7"/>
    <n v="0"/>
    <x v="105"/>
  </r>
  <r>
    <n v="10368"/>
    <n v="21"/>
    <n v="8"/>
    <n v="5"/>
    <n v="0.10000000149011612"/>
    <x v="106"/>
  </r>
  <r>
    <n v="10368"/>
    <n v="28"/>
    <n v="36.4"/>
    <n v="13"/>
    <n v="0.10000000149011612"/>
    <x v="106"/>
  </r>
  <r>
    <n v="10368"/>
    <n v="57"/>
    <n v="15.6"/>
    <n v="25"/>
    <n v="0"/>
    <x v="106"/>
  </r>
  <r>
    <n v="10368"/>
    <n v="64"/>
    <n v="26.6"/>
    <n v="35"/>
    <n v="0.10000000149011612"/>
    <x v="106"/>
  </r>
  <r>
    <n v="10369"/>
    <n v="29"/>
    <n v="99"/>
    <n v="20"/>
    <n v="0"/>
    <x v="107"/>
  </r>
  <r>
    <n v="10369"/>
    <n v="56"/>
    <n v="30.4"/>
    <n v="18"/>
    <n v="0.25"/>
    <x v="107"/>
  </r>
  <r>
    <n v="10370"/>
    <n v="1"/>
    <n v="14.4"/>
    <n v="15"/>
    <n v="0.15000000596046448"/>
    <x v="108"/>
  </r>
  <r>
    <n v="10370"/>
    <n v="64"/>
    <n v="26.6"/>
    <n v="30"/>
    <n v="0"/>
    <x v="108"/>
  </r>
  <r>
    <n v="10370"/>
    <n v="74"/>
    <n v="8"/>
    <n v="20"/>
    <n v="0.15000000596046448"/>
    <x v="108"/>
  </r>
  <r>
    <n v="10371"/>
    <n v="36"/>
    <n v="15.2"/>
    <n v="6"/>
    <n v="0.20000000298023224"/>
    <x v="108"/>
  </r>
  <r>
    <n v="10372"/>
    <n v="20"/>
    <n v="64.8"/>
    <n v="12"/>
    <n v="0.25"/>
    <x v="109"/>
  </r>
  <r>
    <n v="10372"/>
    <n v="38"/>
    <n v="210.8"/>
    <n v="40"/>
    <n v="0.25"/>
    <x v="109"/>
  </r>
  <r>
    <n v="10372"/>
    <n v="60"/>
    <n v="27.2"/>
    <n v="70"/>
    <n v="0.25"/>
    <x v="109"/>
  </r>
  <r>
    <n v="10372"/>
    <n v="72"/>
    <n v="27.8"/>
    <n v="42"/>
    <n v="0.25"/>
    <x v="109"/>
  </r>
  <r>
    <n v="10373"/>
    <n v="58"/>
    <n v="10.6"/>
    <n v="80"/>
    <n v="0.20000000298023224"/>
    <x v="110"/>
  </r>
  <r>
    <n v="10373"/>
    <n v="71"/>
    <n v="17.2"/>
    <n v="50"/>
    <n v="0.20000000298023224"/>
    <x v="110"/>
  </r>
  <r>
    <n v="10374"/>
    <n v="31"/>
    <n v="10"/>
    <n v="30"/>
    <n v="0"/>
    <x v="110"/>
  </r>
  <r>
    <n v="10374"/>
    <n v="58"/>
    <n v="10.6"/>
    <n v="15"/>
    <n v="0"/>
    <x v="110"/>
  </r>
  <r>
    <n v="10375"/>
    <n v="14"/>
    <n v="18.600000000000001"/>
    <n v="15"/>
    <n v="0"/>
    <x v="111"/>
  </r>
  <r>
    <n v="10375"/>
    <n v="54"/>
    <n v="5.9"/>
    <n v="10"/>
    <n v="0"/>
    <x v="111"/>
  </r>
  <r>
    <n v="10376"/>
    <n v="31"/>
    <n v="10"/>
    <n v="42"/>
    <n v="5.000000074505806E-2"/>
    <x v="112"/>
  </r>
  <r>
    <n v="10377"/>
    <n v="28"/>
    <n v="36.4"/>
    <n v="20"/>
    <n v="0.15000000596046448"/>
    <x v="112"/>
  </r>
  <r>
    <n v="10377"/>
    <n v="39"/>
    <n v="14.4"/>
    <n v="20"/>
    <n v="0.15000000596046448"/>
    <x v="112"/>
  </r>
  <r>
    <n v="10378"/>
    <n v="71"/>
    <n v="17.2"/>
    <n v="6"/>
    <n v="0"/>
    <x v="113"/>
  </r>
  <r>
    <n v="10379"/>
    <n v="41"/>
    <n v="7.7"/>
    <n v="8"/>
    <n v="0.10000000149011612"/>
    <x v="114"/>
  </r>
  <r>
    <n v="10379"/>
    <n v="63"/>
    <n v="35.1"/>
    <n v="16"/>
    <n v="0.10000000149011612"/>
    <x v="114"/>
  </r>
  <r>
    <n v="10379"/>
    <n v="65"/>
    <n v="16.8"/>
    <n v="20"/>
    <n v="0.10000000149011612"/>
    <x v="114"/>
  </r>
  <r>
    <n v="10380"/>
    <n v="30"/>
    <n v="20.7"/>
    <n v="18"/>
    <n v="0.10000000149011612"/>
    <x v="115"/>
  </r>
  <r>
    <n v="10380"/>
    <n v="53"/>
    <n v="26.2"/>
    <n v="20"/>
    <n v="0.10000000149011612"/>
    <x v="115"/>
  </r>
  <r>
    <n v="10380"/>
    <n v="60"/>
    <n v="27.2"/>
    <n v="6"/>
    <n v="0.10000000149011612"/>
    <x v="115"/>
  </r>
  <r>
    <n v="10380"/>
    <n v="70"/>
    <n v="12"/>
    <n v="30"/>
    <n v="0"/>
    <x v="115"/>
  </r>
  <r>
    <n v="10381"/>
    <n v="74"/>
    <n v="8"/>
    <n v="14"/>
    <n v="0"/>
    <x v="115"/>
  </r>
  <r>
    <n v="10382"/>
    <n v="5"/>
    <n v="17"/>
    <n v="32"/>
    <n v="0"/>
    <x v="116"/>
  </r>
  <r>
    <n v="10382"/>
    <n v="18"/>
    <n v="50"/>
    <n v="9"/>
    <n v="0"/>
    <x v="116"/>
  </r>
  <r>
    <n v="10382"/>
    <n v="29"/>
    <n v="99"/>
    <n v="14"/>
    <n v="0"/>
    <x v="116"/>
  </r>
  <r>
    <n v="10382"/>
    <n v="33"/>
    <n v="2"/>
    <n v="60"/>
    <n v="0"/>
    <x v="116"/>
  </r>
  <r>
    <n v="10382"/>
    <n v="74"/>
    <n v="8"/>
    <n v="50"/>
    <n v="0"/>
    <x v="116"/>
  </r>
  <r>
    <n v="10383"/>
    <n v="13"/>
    <n v="4.8"/>
    <n v="20"/>
    <n v="0"/>
    <x v="117"/>
  </r>
  <r>
    <n v="10383"/>
    <n v="50"/>
    <n v="13"/>
    <n v="15"/>
    <n v="0"/>
    <x v="117"/>
  </r>
  <r>
    <n v="10383"/>
    <n v="56"/>
    <n v="30.4"/>
    <n v="20"/>
    <n v="0"/>
    <x v="117"/>
  </r>
  <r>
    <n v="10384"/>
    <n v="20"/>
    <n v="64.8"/>
    <n v="28"/>
    <n v="0"/>
    <x v="117"/>
  </r>
  <r>
    <n v="10384"/>
    <n v="60"/>
    <n v="27.2"/>
    <n v="15"/>
    <n v="0"/>
    <x v="117"/>
  </r>
  <r>
    <n v="10385"/>
    <n v="7"/>
    <n v="24"/>
    <n v="10"/>
    <n v="0.20000000298023224"/>
    <x v="118"/>
  </r>
  <r>
    <n v="10385"/>
    <n v="60"/>
    <n v="27.2"/>
    <n v="20"/>
    <n v="0.20000000298023224"/>
    <x v="118"/>
  </r>
  <r>
    <n v="10385"/>
    <n v="68"/>
    <n v="10"/>
    <n v="8"/>
    <n v="0.20000000298023224"/>
    <x v="118"/>
  </r>
  <r>
    <n v="10386"/>
    <n v="24"/>
    <n v="3.6"/>
    <n v="15"/>
    <n v="0"/>
    <x v="119"/>
  </r>
  <r>
    <n v="10386"/>
    <n v="34"/>
    <n v="11.2"/>
    <n v="10"/>
    <n v="0"/>
    <x v="119"/>
  </r>
  <r>
    <n v="10387"/>
    <n v="24"/>
    <n v="3.6"/>
    <n v="15"/>
    <n v="0"/>
    <x v="119"/>
  </r>
  <r>
    <n v="10387"/>
    <n v="28"/>
    <n v="36.4"/>
    <n v="6"/>
    <n v="0"/>
    <x v="119"/>
  </r>
  <r>
    <n v="10387"/>
    <n v="59"/>
    <n v="44"/>
    <n v="12"/>
    <n v="0"/>
    <x v="119"/>
  </r>
  <r>
    <n v="10387"/>
    <n v="71"/>
    <n v="17.2"/>
    <n v="15"/>
    <n v="0"/>
    <x v="119"/>
  </r>
  <r>
    <n v="10388"/>
    <n v="45"/>
    <n v="7.6"/>
    <n v="15"/>
    <n v="0.20000000298023224"/>
    <x v="120"/>
  </r>
  <r>
    <n v="10388"/>
    <n v="52"/>
    <n v="5.6"/>
    <n v="20"/>
    <n v="0.20000000298023224"/>
    <x v="120"/>
  </r>
  <r>
    <n v="10388"/>
    <n v="53"/>
    <n v="26.2"/>
    <n v="40"/>
    <n v="0"/>
    <x v="120"/>
  </r>
  <r>
    <n v="10389"/>
    <n v="10"/>
    <n v="24.8"/>
    <n v="16"/>
    <n v="0"/>
    <x v="121"/>
  </r>
  <r>
    <n v="10389"/>
    <n v="55"/>
    <n v="19.2"/>
    <n v="15"/>
    <n v="0"/>
    <x v="121"/>
  </r>
  <r>
    <n v="10389"/>
    <n v="62"/>
    <n v="39.4"/>
    <n v="20"/>
    <n v="0"/>
    <x v="121"/>
  </r>
  <r>
    <n v="10389"/>
    <n v="70"/>
    <n v="12"/>
    <n v="30"/>
    <n v="0"/>
    <x v="121"/>
  </r>
  <r>
    <n v="10390"/>
    <n v="31"/>
    <n v="10"/>
    <n v="60"/>
    <n v="0.10000000149011612"/>
    <x v="122"/>
  </r>
  <r>
    <n v="10390"/>
    <n v="35"/>
    <n v="14.4"/>
    <n v="40"/>
    <n v="0.10000000149011612"/>
    <x v="122"/>
  </r>
  <r>
    <n v="10390"/>
    <n v="46"/>
    <n v="9.6"/>
    <n v="45"/>
    <n v="0"/>
    <x v="122"/>
  </r>
  <r>
    <n v="10390"/>
    <n v="72"/>
    <n v="27.8"/>
    <n v="24"/>
    <n v="0.10000000149011612"/>
    <x v="122"/>
  </r>
  <r>
    <n v="10391"/>
    <n v="13"/>
    <n v="4.8"/>
    <n v="18"/>
    <n v="0"/>
    <x v="122"/>
  </r>
  <r>
    <n v="10392"/>
    <n v="69"/>
    <n v="28.8"/>
    <n v="50"/>
    <n v="0"/>
    <x v="123"/>
  </r>
  <r>
    <n v="10393"/>
    <n v="2"/>
    <n v="15.2"/>
    <n v="25"/>
    <n v="0.25"/>
    <x v="124"/>
  </r>
  <r>
    <n v="10393"/>
    <n v="14"/>
    <n v="18.600000000000001"/>
    <n v="42"/>
    <n v="0.25"/>
    <x v="124"/>
  </r>
  <r>
    <n v="10393"/>
    <n v="25"/>
    <n v="11.2"/>
    <n v="7"/>
    <n v="0.25"/>
    <x v="124"/>
  </r>
  <r>
    <n v="10393"/>
    <n v="26"/>
    <n v="24.9"/>
    <n v="70"/>
    <n v="0.25"/>
    <x v="124"/>
  </r>
  <r>
    <n v="10393"/>
    <n v="31"/>
    <n v="10"/>
    <n v="32"/>
    <n v="0"/>
    <x v="124"/>
  </r>
  <r>
    <n v="10394"/>
    <n v="13"/>
    <n v="4.8"/>
    <n v="10"/>
    <n v="0"/>
    <x v="124"/>
  </r>
  <r>
    <n v="10394"/>
    <n v="62"/>
    <n v="39.4"/>
    <n v="10"/>
    <n v="0"/>
    <x v="124"/>
  </r>
  <r>
    <n v="10395"/>
    <n v="46"/>
    <n v="9.6"/>
    <n v="28"/>
    <n v="0.10000000149011612"/>
    <x v="125"/>
  </r>
  <r>
    <n v="10395"/>
    <n v="53"/>
    <n v="26.2"/>
    <n v="70"/>
    <n v="0.10000000149011612"/>
    <x v="125"/>
  </r>
  <r>
    <n v="10395"/>
    <n v="69"/>
    <n v="28.8"/>
    <n v="8"/>
    <n v="0"/>
    <x v="125"/>
  </r>
  <r>
    <n v="10396"/>
    <n v="23"/>
    <n v="7.2"/>
    <n v="40"/>
    <n v="0"/>
    <x v="126"/>
  </r>
  <r>
    <n v="10396"/>
    <n v="71"/>
    <n v="17.2"/>
    <n v="60"/>
    <n v="0"/>
    <x v="126"/>
  </r>
  <r>
    <n v="10396"/>
    <n v="72"/>
    <n v="27.8"/>
    <n v="21"/>
    <n v="0"/>
    <x v="126"/>
  </r>
  <r>
    <n v="10397"/>
    <n v="21"/>
    <n v="8"/>
    <n v="10"/>
    <n v="0.15000000596046448"/>
    <x v="126"/>
  </r>
  <r>
    <n v="10397"/>
    <n v="51"/>
    <n v="42.4"/>
    <n v="18"/>
    <n v="0.15000000596046448"/>
    <x v="126"/>
  </r>
  <r>
    <n v="10398"/>
    <n v="35"/>
    <n v="14.4"/>
    <n v="30"/>
    <n v="0"/>
    <x v="127"/>
  </r>
  <r>
    <n v="10398"/>
    <n v="55"/>
    <n v="19.2"/>
    <n v="120"/>
    <n v="0.10000000149011612"/>
    <x v="127"/>
  </r>
  <r>
    <n v="10399"/>
    <n v="68"/>
    <n v="10"/>
    <n v="60"/>
    <n v="0"/>
    <x v="128"/>
  </r>
  <r>
    <n v="10399"/>
    <n v="71"/>
    <n v="17.2"/>
    <n v="30"/>
    <n v="0"/>
    <x v="128"/>
  </r>
  <r>
    <n v="10399"/>
    <n v="76"/>
    <n v="14.4"/>
    <n v="35"/>
    <n v="0"/>
    <x v="128"/>
  </r>
  <r>
    <n v="10399"/>
    <n v="77"/>
    <n v="10.4"/>
    <n v="14"/>
    <n v="0"/>
    <x v="128"/>
  </r>
  <r>
    <n v="10400"/>
    <n v="29"/>
    <n v="99"/>
    <n v="21"/>
    <n v="0"/>
    <x v="129"/>
  </r>
  <r>
    <n v="10400"/>
    <n v="35"/>
    <n v="14.4"/>
    <n v="35"/>
    <n v="0"/>
    <x v="129"/>
  </r>
  <r>
    <n v="10400"/>
    <n v="49"/>
    <n v="16"/>
    <n v="30"/>
    <n v="0"/>
    <x v="129"/>
  </r>
  <r>
    <n v="10401"/>
    <n v="30"/>
    <n v="20.7"/>
    <n v="18"/>
    <n v="0"/>
    <x v="129"/>
  </r>
  <r>
    <n v="10401"/>
    <n v="56"/>
    <n v="30.4"/>
    <n v="70"/>
    <n v="0"/>
    <x v="129"/>
  </r>
  <r>
    <n v="10401"/>
    <n v="65"/>
    <n v="16.8"/>
    <n v="20"/>
    <n v="0"/>
    <x v="129"/>
  </r>
  <r>
    <n v="10401"/>
    <n v="71"/>
    <n v="17.2"/>
    <n v="60"/>
    <n v="0"/>
    <x v="129"/>
  </r>
  <r>
    <n v="10402"/>
    <n v="23"/>
    <n v="7.2"/>
    <n v="60"/>
    <n v="0"/>
    <x v="130"/>
  </r>
  <r>
    <n v="10402"/>
    <n v="63"/>
    <n v="35.1"/>
    <n v="65"/>
    <n v="0"/>
    <x v="130"/>
  </r>
  <r>
    <n v="10403"/>
    <n v="16"/>
    <n v="13.9"/>
    <n v="21"/>
    <n v="0.15000000596046448"/>
    <x v="131"/>
  </r>
  <r>
    <n v="10403"/>
    <n v="48"/>
    <n v="10.199999999999999"/>
    <n v="70"/>
    <n v="0.15000000596046448"/>
    <x v="131"/>
  </r>
  <r>
    <n v="10404"/>
    <n v="26"/>
    <n v="24.9"/>
    <n v="30"/>
    <n v="5.000000074505806E-2"/>
    <x v="131"/>
  </r>
  <r>
    <n v="10404"/>
    <n v="42"/>
    <n v="11.2"/>
    <n v="40"/>
    <n v="5.000000074505806E-2"/>
    <x v="131"/>
  </r>
  <r>
    <n v="10404"/>
    <n v="49"/>
    <n v="16"/>
    <n v="30"/>
    <n v="5.000000074505806E-2"/>
    <x v="131"/>
  </r>
  <r>
    <n v="10405"/>
    <n v="3"/>
    <n v="8"/>
    <n v="50"/>
    <n v="0"/>
    <x v="132"/>
  </r>
  <r>
    <n v="10406"/>
    <n v="1"/>
    <n v="14.4"/>
    <n v="10"/>
    <n v="0"/>
    <x v="133"/>
  </r>
  <r>
    <n v="10406"/>
    <n v="21"/>
    <n v="8"/>
    <n v="30"/>
    <n v="0.10000000149011612"/>
    <x v="133"/>
  </r>
  <r>
    <n v="10406"/>
    <n v="28"/>
    <n v="36.4"/>
    <n v="42"/>
    <n v="0.10000000149011612"/>
    <x v="133"/>
  </r>
  <r>
    <n v="10406"/>
    <n v="36"/>
    <n v="15.2"/>
    <n v="5"/>
    <n v="0.10000000149011612"/>
    <x v="133"/>
  </r>
  <r>
    <n v="10406"/>
    <n v="40"/>
    <n v="14.7"/>
    <n v="2"/>
    <n v="0.10000000149011612"/>
    <x v="133"/>
  </r>
  <r>
    <n v="10407"/>
    <n v="11"/>
    <n v="16.8"/>
    <n v="30"/>
    <n v="0"/>
    <x v="133"/>
  </r>
  <r>
    <n v="10407"/>
    <n v="69"/>
    <n v="28.8"/>
    <n v="15"/>
    <n v="0"/>
    <x v="133"/>
  </r>
  <r>
    <n v="10407"/>
    <n v="71"/>
    <n v="17.2"/>
    <n v="15"/>
    <n v="0"/>
    <x v="133"/>
  </r>
  <r>
    <n v="10408"/>
    <n v="37"/>
    <n v="20.8"/>
    <n v="10"/>
    <n v="0"/>
    <x v="134"/>
  </r>
  <r>
    <n v="10408"/>
    <n v="54"/>
    <n v="5.9"/>
    <n v="6"/>
    <n v="0"/>
    <x v="134"/>
  </r>
  <r>
    <n v="10408"/>
    <n v="62"/>
    <n v="39.4"/>
    <n v="35"/>
    <n v="0"/>
    <x v="134"/>
  </r>
  <r>
    <n v="10409"/>
    <n v="14"/>
    <n v="18.600000000000001"/>
    <n v="12"/>
    <n v="0"/>
    <x v="135"/>
  </r>
  <r>
    <n v="10409"/>
    <n v="21"/>
    <n v="8"/>
    <n v="12"/>
    <n v="0"/>
    <x v="135"/>
  </r>
  <r>
    <n v="10410"/>
    <n v="33"/>
    <n v="2"/>
    <n v="49"/>
    <n v="0"/>
    <x v="136"/>
  </r>
  <r>
    <n v="10410"/>
    <n v="59"/>
    <n v="44"/>
    <n v="16"/>
    <n v="0"/>
    <x v="136"/>
  </r>
  <r>
    <n v="10411"/>
    <n v="41"/>
    <n v="7.7"/>
    <n v="25"/>
    <n v="0.20000000298023224"/>
    <x v="136"/>
  </r>
  <r>
    <n v="10411"/>
    <n v="44"/>
    <n v="15.5"/>
    <n v="40"/>
    <n v="0.20000000298023224"/>
    <x v="136"/>
  </r>
  <r>
    <n v="10411"/>
    <n v="59"/>
    <n v="44"/>
    <n v="9"/>
    <n v="0.20000000298023224"/>
    <x v="136"/>
  </r>
  <r>
    <n v="10412"/>
    <n v="14"/>
    <n v="18.600000000000001"/>
    <n v="20"/>
    <n v="0.10000000149011612"/>
    <x v="137"/>
  </r>
  <r>
    <n v="10413"/>
    <n v="1"/>
    <n v="14.4"/>
    <n v="24"/>
    <n v="0"/>
    <x v="138"/>
  </r>
  <r>
    <n v="10413"/>
    <n v="62"/>
    <n v="39.4"/>
    <n v="40"/>
    <n v="0"/>
    <x v="138"/>
  </r>
  <r>
    <n v="10413"/>
    <n v="76"/>
    <n v="14.4"/>
    <n v="14"/>
    <n v="0"/>
    <x v="138"/>
  </r>
  <r>
    <n v="10414"/>
    <n v="19"/>
    <n v="7.3"/>
    <n v="18"/>
    <n v="5.000000074505806E-2"/>
    <x v="138"/>
  </r>
  <r>
    <n v="10414"/>
    <n v="33"/>
    <n v="2"/>
    <n v="50"/>
    <n v="0"/>
    <x v="138"/>
  </r>
  <r>
    <n v="10415"/>
    <n v="17"/>
    <n v="31.2"/>
    <n v="2"/>
    <n v="0"/>
    <x v="139"/>
  </r>
  <r>
    <n v="10415"/>
    <n v="33"/>
    <n v="2"/>
    <n v="20"/>
    <n v="0"/>
    <x v="139"/>
  </r>
  <r>
    <n v="10416"/>
    <n v="19"/>
    <n v="7.3"/>
    <n v="20"/>
    <n v="0"/>
    <x v="140"/>
  </r>
  <r>
    <n v="10416"/>
    <n v="53"/>
    <n v="26.2"/>
    <n v="10"/>
    <n v="0"/>
    <x v="140"/>
  </r>
  <r>
    <n v="10416"/>
    <n v="57"/>
    <n v="15.6"/>
    <n v="20"/>
    <n v="0"/>
    <x v="140"/>
  </r>
  <r>
    <n v="10417"/>
    <n v="38"/>
    <n v="210.8"/>
    <n v="50"/>
    <n v="0"/>
    <x v="140"/>
  </r>
  <r>
    <n v="10417"/>
    <n v="46"/>
    <n v="9.6"/>
    <n v="2"/>
    <n v="0.25"/>
    <x v="140"/>
  </r>
  <r>
    <n v="10417"/>
    <n v="68"/>
    <n v="10"/>
    <n v="36"/>
    <n v="0.25"/>
    <x v="140"/>
  </r>
  <r>
    <n v="10417"/>
    <n v="77"/>
    <n v="10.4"/>
    <n v="35"/>
    <n v="0"/>
    <x v="140"/>
  </r>
  <r>
    <n v="10418"/>
    <n v="2"/>
    <n v="15.2"/>
    <n v="60"/>
    <n v="0"/>
    <x v="141"/>
  </r>
  <r>
    <n v="10418"/>
    <n v="47"/>
    <n v="7.6"/>
    <n v="55"/>
    <n v="0"/>
    <x v="141"/>
  </r>
  <r>
    <n v="10418"/>
    <n v="61"/>
    <n v="22.8"/>
    <n v="16"/>
    <n v="0"/>
    <x v="141"/>
  </r>
  <r>
    <n v="10418"/>
    <n v="74"/>
    <n v="8"/>
    <n v="15"/>
    <n v="0"/>
    <x v="141"/>
  </r>
  <r>
    <n v="10419"/>
    <n v="60"/>
    <n v="27.2"/>
    <n v="60"/>
    <n v="5.000000074505806E-2"/>
    <x v="142"/>
  </r>
  <r>
    <n v="10419"/>
    <n v="69"/>
    <n v="28.8"/>
    <n v="20"/>
    <n v="5.000000074505806E-2"/>
    <x v="142"/>
  </r>
  <r>
    <n v="10420"/>
    <n v="9"/>
    <n v="77.599999999999994"/>
    <n v="20"/>
    <n v="0.10000000149011612"/>
    <x v="143"/>
  </r>
  <r>
    <n v="10420"/>
    <n v="13"/>
    <n v="4.8"/>
    <n v="2"/>
    <n v="0.10000000149011612"/>
    <x v="143"/>
  </r>
  <r>
    <n v="10420"/>
    <n v="70"/>
    <n v="12"/>
    <n v="8"/>
    <n v="0.10000000149011612"/>
    <x v="143"/>
  </r>
  <r>
    <n v="10420"/>
    <n v="73"/>
    <n v="12"/>
    <n v="20"/>
    <n v="0.10000000149011612"/>
    <x v="143"/>
  </r>
  <r>
    <n v="10421"/>
    <n v="19"/>
    <n v="7.3"/>
    <n v="4"/>
    <n v="0.15000000596046448"/>
    <x v="143"/>
  </r>
  <r>
    <n v="10421"/>
    <n v="26"/>
    <n v="24.9"/>
    <n v="30"/>
    <n v="0"/>
    <x v="143"/>
  </r>
  <r>
    <n v="10421"/>
    <n v="53"/>
    <n v="26.2"/>
    <n v="15"/>
    <n v="0.15000000596046448"/>
    <x v="143"/>
  </r>
  <r>
    <n v="10421"/>
    <n v="77"/>
    <n v="10.4"/>
    <n v="10"/>
    <n v="0.15000000596046448"/>
    <x v="143"/>
  </r>
  <r>
    <n v="10422"/>
    <n v="26"/>
    <n v="24.9"/>
    <n v="2"/>
    <n v="0"/>
    <x v="144"/>
  </r>
  <r>
    <n v="10423"/>
    <n v="31"/>
    <n v="10"/>
    <n v="14"/>
    <n v="0"/>
    <x v="145"/>
  </r>
  <r>
    <n v="10423"/>
    <n v="59"/>
    <n v="44"/>
    <n v="20"/>
    <n v="0"/>
    <x v="145"/>
  </r>
  <r>
    <n v="10424"/>
    <n v="35"/>
    <n v="14.4"/>
    <n v="60"/>
    <n v="0.20000000298023224"/>
    <x v="145"/>
  </r>
  <r>
    <n v="10424"/>
    <n v="38"/>
    <n v="210.8"/>
    <n v="49"/>
    <n v="0.20000000298023224"/>
    <x v="145"/>
  </r>
  <r>
    <n v="10424"/>
    <n v="68"/>
    <n v="10"/>
    <n v="30"/>
    <n v="0.20000000298023224"/>
    <x v="145"/>
  </r>
  <r>
    <n v="10425"/>
    <n v="55"/>
    <n v="19.2"/>
    <n v="10"/>
    <n v="0.25"/>
    <x v="146"/>
  </r>
  <r>
    <n v="10425"/>
    <n v="76"/>
    <n v="14.4"/>
    <n v="20"/>
    <n v="0.25"/>
    <x v="146"/>
  </r>
  <r>
    <n v="10426"/>
    <n v="56"/>
    <n v="30.4"/>
    <n v="5"/>
    <n v="0"/>
    <x v="147"/>
  </r>
  <r>
    <n v="10426"/>
    <n v="64"/>
    <n v="26.6"/>
    <n v="7"/>
    <n v="0"/>
    <x v="147"/>
  </r>
  <r>
    <n v="10427"/>
    <n v="14"/>
    <n v="18.600000000000001"/>
    <n v="35"/>
    <n v="0"/>
    <x v="147"/>
  </r>
  <r>
    <n v="10428"/>
    <n v="46"/>
    <n v="9.6"/>
    <n v="20"/>
    <n v="0"/>
    <x v="148"/>
  </r>
  <r>
    <n v="10429"/>
    <n v="50"/>
    <n v="13"/>
    <n v="40"/>
    <n v="0"/>
    <x v="149"/>
  </r>
  <r>
    <n v="10429"/>
    <n v="63"/>
    <n v="35.1"/>
    <n v="35"/>
    <n v="0.25"/>
    <x v="149"/>
  </r>
  <r>
    <n v="10430"/>
    <n v="17"/>
    <n v="31.2"/>
    <n v="45"/>
    <n v="0.20000000298023224"/>
    <x v="150"/>
  </r>
  <r>
    <n v="10430"/>
    <n v="21"/>
    <n v="8"/>
    <n v="50"/>
    <n v="0"/>
    <x v="150"/>
  </r>
  <r>
    <n v="10430"/>
    <n v="56"/>
    <n v="30.4"/>
    <n v="30"/>
    <n v="0"/>
    <x v="150"/>
  </r>
  <r>
    <n v="10430"/>
    <n v="59"/>
    <n v="44"/>
    <n v="70"/>
    <n v="0.20000000298023224"/>
    <x v="150"/>
  </r>
  <r>
    <n v="10431"/>
    <n v="17"/>
    <n v="31.2"/>
    <n v="50"/>
    <n v="0.25"/>
    <x v="150"/>
  </r>
  <r>
    <n v="10431"/>
    <n v="40"/>
    <n v="14.7"/>
    <n v="50"/>
    <n v="0.25"/>
    <x v="150"/>
  </r>
  <r>
    <n v="10431"/>
    <n v="47"/>
    <n v="7.6"/>
    <n v="30"/>
    <n v="0.25"/>
    <x v="150"/>
  </r>
  <r>
    <n v="10432"/>
    <n v="26"/>
    <n v="24.9"/>
    <n v="10"/>
    <n v="0"/>
    <x v="151"/>
  </r>
  <r>
    <n v="10432"/>
    <n v="54"/>
    <n v="5.9"/>
    <n v="40"/>
    <n v="0"/>
    <x v="151"/>
  </r>
  <r>
    <n v="10433"/>
    <n v="56"/>
    <n v="30.4"/>
    <n v="28"/>
    <n v="0"/>
    <x v="152"/>
  </r>
  <r>
    <n v="10434"/>
    <n v="11"/>
    <n v="16.8"/>
    <n v="6"/>
    <n v="0"/>
    <x v="152"/>
  </r>
  <r>
    <n v="10434"/>
    <n v="76"/>
    <n v="14.4"/>
    <n v="18"/>
    <n v="0.15000000596046448"/>
    <x v="152"/>
  </r>
  <r>
    <n v="10435"/>
    <n v="2"/>
    <n v="15.2"/>
    <n v="10"/>
    <n v="0"/>
    <x v="153"/>
  </r>
  <r>
    <n v="10435"/>
    <n v="22"/>
    <n v="16.8"/>
    <n v="12"/>
    <n v="0"/>
    <x v="153"/>
  </r>
  <r>
    <n v="10435"/>
    <n v="72"/>
    <n v="27.8"/>
    <n v="10"/>
    <n v="0"/>
    <x v="153"/>
  </r>
  <r>
    <n v="10436"/>
    <n v="46"/>
    <n v="9.6"/>
    <n v="5"/>
    <n v="0"/>
    <x v="154"/>
  </r>
  <r>
    <n v="10436"/>
    <n v="56"/>
    <n v="30.4"/>
    <n v="40"/>
    <n v="0.10000000149011612"/>
    <x v="154"/>
  </r>
  <r>
    <n v="10436"/>
    <n v="64"/>
    <n v="26.6"/>
    <n v="30"/>
    <n v="0.10000000149011612"/>
    <x v="154"/>
  </r>
  <r>
    <n v="10436"/>
    <n v="75"/>
    <n v="6.2"/>
    <n v="24"/>
    <n v="0.10000000149011612"/>
    <x v="154"/>
  </r>
  <r>
    <n v="10437"/>
    <n v="53"/>
    <n v="26.2"/>
    <n v="15"/>
    <n v="0"/>
    <x v="154"/>
  </r>
  <r>
    <n v="10438"/>
    <n v="19"/>
    <n v="7.3"/>
    <n v="15"/>
    <n v="0.20000000298023224"/>
    <x v="155"/>
  </r>
  <r>
    <n v="10438"/>
    <n v="34"/>
    <n v="11.2"/>
    <n v="20"/>
    <n v="0.20000000298023224"/>
    <x v="155"/>
  </r>
  <r>
    <n v="10438"/>
    <n v="57"/>
    <n v="15.6"/>
    <n v="15"/>
    <n v="0.20000000298023224"/>
    <x v="155"/>
  </r>
  <r>
    <n v="10439"/>
    <n v="12"/>
    <n v="30.4"/>
    <n v="15"/>
    <n v="0"/>
    <x v="156"/>
  </r>
  <r>
    <n v="10439"/>
    <n v="16"/>
    <n v="13.9"/>
    <n v="16"/>
    <n v="0"/>
    <x v="156"/>
  </r>
  <r>
    <n v="10439"/>
    <n v="64"/>
    <n v="26.6"/>
    <n v="6"/>
    <n v="0"/>
    <x v="156"/>
  </r>
  <r>
    <n v="10439"/>
    <n v="74"/>
    <n v="8"/>
    <n v="30"/>
    <n v="0"/>
    <x v="156"/>
  </r>
  <r>
    <n v="10440"/>
    <n v="2"/>
    <n v="15.2"/>
    <n v="45"/>
    <n v="0.15000000596046448"/>
    <x v="157"/>
  </r>
  <r>
    <n v="10440"/>
    <n v="16"/>
    <n v="13.9"/>
    <n v="49"/>
    <n v="0.15000000596046448"/>
    <x v="157"/>
  </r>
  <r>
    <n v="10440"/>
    <n v="29"/>
    <n v="99"/>
    <n v="24"/>
    <n v="0.15000000596046448"/>
    <x v="157"/>
  </r>
  <r>
    <n v="10440"/>
    <n v="61"/>
    <n v="22.8"/>
    <n v="90"/>
    <n v="0.15000000596046448"/>
    <x v="157"/>
  </r>
  <r>
    <n v="10441"/>
    <n v="27"/>
    <n v="35.1"/>
    <n v="50"/>
    <n v="0"/>
    <x v="157"/>
  </r>
  <r>
    <n v="10442"/>
    <n v="11"/>
    <n v="16.8"/>
    <n v="30"/>
    <n v="0"/>
    <x v="158"/>
  </r>
  <r>
    <n v="10442"/>
    <n v="54"/>
    <n v="5.9"/>
    <n v="80"/>
    <n v="0"/>
    <x v="158"/>
  </r>
  <r>
    <n v="10442"/>
    <n v="66"/>
    <n v="13.6"/>
    <n v="60"/>
    <n v="0"/>
    <x v="158"/>
  </r>
  <r>
    <n v="10443"/>
    <n v="11"/>
    <n v="16.8"/>
    <n v="6"/>
    <n v="0.20000000298023224"/>
    <x v="159"/>
  </r>
  <r>
    <n v="10443"/>
    <n v="28"/>
    <n v="36.4"/>
    <n v="12"/>
    <n v="0"/>
    <x v="159"/>
  </r>
  <r>
    <n v="10444"/>
    <n v="17"/>
    <n v="31.2"/>
    <n v="10"/>
    <n v="0"/>
    <x v="159"/>
  </r>
  <r>
    <n v="10444"/>
    <n v="26"/>
    <n v="24.9"/>
    <n v="15"/>
    <n v="0"/>
    <x v="159"/>
  </r>
  <r>
    <n v="10444"/>
    <n v="35"/>
    <n v="14.4"/>
    <n v="8"/>
    <n v="0"/>
    <x v="159"/>
  </r>
  <r>
    <n v="10444"/>
    <n v="41"/>
    <n v="7.7"/>
    <n v="30"/>
    <n v="0"/>
    <x v="159"/>
  </r>
  <r>
    <n v="10445"/>
    <n v="39"/>
    <n v="14.4"/>
    <n v="6"/>
    <n v="0"/>
    <x v="160"/>
  </r>
  <r>
    <n v="10445"/>
    <n v="54"/>
    <n v="5.9"/>
    <n v="15"/>
    <n v="0"/>
    <x v="160"/>
  </r>
  <r>
    <n v="10446"/>
    <n v="19"/>
    <n v="7.3"/>
    <n v="12"/>
    <n v="0.10000000149011612"/>
    <x v="161"/>
  </r>
  <r>
    <n v="10446"/>
    <n v="24"/>
    <n v="3.6"/>
    <n v="20"/>
    <n v="0.10000000149011612"/>
    <x v="161"/>
  </r>
  <r>
    <n v="10446"/>
    <n v="31"/>
    <n v="10"/>
    <n v="3"/>
    <n v="0.10000000149011612"/>
    <x v="161"/>
  </r>
  <r>
    <n v="10446"/>
    <n v="52"/>
    <n v="5.6"/>
    <n v="15"/>
    <n v="0.10000000149011612"/>
    <x v="161"/>
  </r>
  <r>
    <n v="10447"/>
    <n v="19"/>
    <n v="7.3"/>
    <n v="40"/>
    <n v="0"/>
    <x v="161"/>
  </r>
  <r>
    <n v="10447"/>
    <n v="65"/>
    <n v="16.8"/>
    <n v="35"/>
    <n v="0"/>
    <x v="161"/>
  </r>
  <r>
    <n v="10447"/>
    <n v="71"/>
    <n v="17.2"/>
    <n v="2"/>
    <n v="0"/>
    <x v="161"/>
  </r>
  <r>
    <n v="10448"/>
    <n v="26"/>
    <n v="24.9"/>
    <n v="6"/>
    <n v="0"/>
    <x v="162"/>
  </r>
  <r>
    <n v="10448"/>
    <n v="40"/>
    <n v="14.7"/>
    <n v="20"/>
    <n v="0"/>
    <x v="162"/>
  </r>
  <r>
    <n v="10449"/>
    <n v="10"/>
    <n v="24.8"/>
    <n v="14"/>
    <n v="0"/>
    <x v="163"/>
  </r>
  <r>
    <n v="10449"/>
    <n v="52"/>
    <n v="5.6"/>
    <n v="20"/>
    <n v="0"/>
    <x v="163"/>
  </r>
  <r>
    <n v="10449"/>
    <n v="62"/>
    <n v="39.4"/>
    <n v="35"/>
    <n v="0"/>
    <x v="163"/>
  </r>
  <r>
    <n v="10450"/>
    <n v="10"/>
    <n v="24.8"/>
    <n v="20"/>
    <n v="0.20000000298023224"/>
    <x v="164"/>
  </r>
  <r>
    <n v="10450"/>
    <n v="54"/>
    <n v="5.9"/>
    <n v="6"/>
    <n v="0.20000000298023224"/>
    <x v="164"/>
  </r>
  <r>
    <n v="10451"/>
    <n v="55"/>
    <n v="19.2"/>
    <n v="120"/>
    <n v="0.10000000149011612"/>
    <x v="164"/>
  </r>
  <r>
    <n v="10451"/>
    <n v="64"/>
    <n v="26.6"/>
    <n v="35"/>
    <n v="0.10000000149011612"/>
    <x v="164"/>
  </r>
  <r>
    <n v="10451"/>
    <n v="65"/>
    <n v="16.8"/>
    <n v="28"/>
    <n v="0.10000000149011612"/>
    <x v="164"/>
  </r>
  <r>
    <n v="10451"/>
    <n v="77"/>
    <n v="10.4"/>
    <n v="55"/>
    <n v="0.10000000149011612"/>
    <x v="164"/>
  </r>
  <r>
    <n v="10452"/>
    <n v="28"/>
    <n v="36.4"/>
    <n v="15"/>
    <n v="0"/>
    <x v="165"/>
  </r>
  <r>
    <n v="10452"/>
    <n v="44"/>
    <n v="15.5"/>
    <n v="100"/>
    <n v="5.000000074505806E-2"/>
    <x v="165"/>
  </r>
  <r>
    <n v="10453"/>
    <n v="48"/>
    <n v="10.199999999999999"/>
    <n v="15"/>
    <n v="0.10000000149011612"/>
    <x v="166"/>
  </r>
  <r>
    <n v="10453"/>
    <n v="70"/>
    <n v="12"/>
    <n v="25"/>
    <n v="0.10000000149011612"/>
    <x v="166"/>
  </r>
  <r>
    <n v="10454"/>
    <n v="16"/>
    <n v="13.9"/>
    <n v="20"/>
    <n v="0.20000000298023224"/>
    <x v="166"/>
  </r>
  <r>
    <n v="10454"/>
    <n v="33"/>
    <n v="2"/>
    <n v="20"/>
    <n v="0.20000000298023224"/>
    <x v="166"/>
  </r>
  <r>
    <n v="10454"/>
    <n v="46"/>
    <n v="9.6"/>
    <n v="10"/>
    <n v="0.20000000298023224"/>
    <x v="166"/>
  </r>
  <r>
    <n v="10455"/>
    <n v="39"/>
    <n v="14.4"/>
    <n v="20"/>
    <n v="0"/>
    <x v="167"/>
  </r>
  <r>
    <n v="10455"/>
    <n v="53"/>
    <n v="26.2"/>
    <n v="50"/>
    <n v="0"/>
    <x v="167"/>
  </r>
  <r>
    <n v="10455"/>
    <n v="61"/>
    <n v="22.8"/>
    <n v="25"/>
    <n v="0"/>
    <x v="167"/>
  </r>
  <r>
    <n v="10455"/>
    <n v="71"/>
    <n v="17.2"/>
    <n v="30"/>
    <n v="0"/>
    <x v="167"/>
  </r>
  <r>
    <n v="10456"/>
    <n v="21"/>
    <n v="8"/>
    <n v="40"/>
    <n v="0.15000000596046448"/>
    <x v="168"/>
  </r>
  <r>
    <n v="10456"/>
    <n v="49"/>
    <n v="16"/>
    <n v="21"/>
    <n v="0.15000000596046448"/>
    <x v="168"/>
  </r>
  <r>
    <n v="10457"/>
    <n v="59"/>
    <n v="44"/>
    <n v="36"/>
    <n v="0"/>
    <x v="168"/>
  </r>
  <r>
    <n v="10458"/>
    <n v="26"/>
    <n v="24.9"/>
    <n v="30"/>
    <n v="0"/>
    <x v="169"/>
  </r>
  <r>
    <n v="10458"/>
    <n v="28"/>
    <n v="36.4"/>
    <n v="30"/>
    <n v="0"/>
    <x v="169"/>
  </r>
  <r>
    <n v="10458"/>
    <n v="43"/>
    <n v="36.799999999999997"/>
    <n v="20"/>
    <n v="0"/>
    <x v="169"/>
  </r>
  <r>
    <n v="10458"/>
    <n v="56"/>
    <n v="30.4"/>
    <n v="15"/>
    <n v="0"/>
    <x v="169"/>
  </r>
  <r>
    <n v="10458"/>
    <n v="71"/>
    <n v="17.2"/>
    <n v="50"/>
    <n v="0"/>
    <x v="169"/>
  </r>
  <r>
    <n v="10459"/>
    <n v="7"/>
    <n v="24"/>
    <n v="16"/>
    <n v="5.000000074505806E-2"/>
    <x v="170"/>
  </r>
  <r>
    <n v="10459"/>
    <n v="46"/>
    <n v="9.6"/>
    <n v="20"/>
    <n v="5.000000074505806E-2"/>
    <x v="170"/>
  </r>
  <r>
    <n v="10459"/>
    <n v="72"/>
    <n v="27.8"/>
    <n v="40"/>
    <n v="0"/>
    <x v="170"/>
  </r>
  <r>
    <n v="10460"/>
    <n v="68"/>
    <n v="10"/>
    <n v="21"/>
    <n v="0.25"/>
    <x v="171"/>
  </r>
  <r>
    <n v="10460"/>
    <n v="75"/>
    <n v="6.2"/>
    <n v="4"/>
    <n v="0.25"/>
    <x v="171"/>
  </r>
  <r>
    <n v="10461"/>
    <n v="21"/>
    <n v="8"/>
    <n v="40"/>
    <n v="0.25"/>
    <x v="171"/>
  </r>
  <r>
    <n v="10461"/>
    <n v="30"/>
    <n v="20.7"/>
    <n v="28"/>
    <n v="0.25"/>
    <x v="171"/>
  </r>
  <r>
    <n v="10461"/>
    <n v="55"/>
    <n v="19.2"/>
    <n v="60"/>
    <n v="0.25"/>
    <x v="171"/>
  </r>
  <r>
    <n v="10462"/>
    <n v="13"/>
    <n v="4.8"/>
    <n v="1"/>
    <n v="0"/>
    <x v="172"/>
  </r>
  <r>
    <n v="10462"/>
    <n v="23"/>
    <n v="7.2"/>
    <n v="21"/>
    <n v="0"/>
    <x v="172"/>
  </r>
  <r>
    <n v="10463"/>
    <n v="19"/>
    <n v="7.3"/>
    <n v="21"/>
    <n v="0"/>
    <x v="173"/>
  </r>
  <r>
    <n v="10463"/>
    <n v="42"/>
    <n v="11.2"/>
    <n v="50"/>
    <n v="0"/>
    <x v="173"/>
  </r>
  <r>
    <n v="10464"/>
    <n v="4"/>
    <n v="17.600000000000001"/>
    <n v="16"/>
    <n v="0.20000000298023224"/>
    <x v="173"/>
  </r>
  <r>
    <n v="10464"/>
    <n v="43"/>
    <n v="36.799999999999997"/>
    <n v="3"/>
    <n v="0"/>
    <x v="173"/>
  </r>
  <r>
    <n v="10464"/>
    <n v="56"/>
    <n v="30.4"/>
    <n v="30"/>
    <n v="0.20000000298023224"/>
    <x v="173"/>
  </r>
  <r>
    <n v="10464"/>
    <n v="60"/>
    <n v="27.2"/>
    <n v="20"/>
    <n v="0"/>
    <x v="173"/>
  </r>
  <r>
    <n v="10465"/>
    <n v="24"/>
    <n v="3.6"/>
    <n v="25"/>
    <n v="0"/>
    <x v="174"/>
  </r>
  <r>
    <n v="10465"/>
    <n v="29"/>
    <n v="99"/>
    <n v="18"/>
    <n v="0.10000000149011612"/>
    <x v="174"/>
  </r>
  <r>
    <n v="10465"/>
    <n v="40"/>
    <n v="14.7"/>
    <n v="20"/>
    <n v="0"/>
    <x v="174"/>
  </r>
  <r>
    <n v="10465"/>
    <n v="45"/>
    <n v="7.6"/>
    <n v="30"/>
    <n v="0.10000000149011612"/>
    <x v="174"/>
  </r>
  <r>
    <n v="10465"/>
    <n v="50"/>
    <n v="13"/>
    <n v="25"/>
    <n v="0"/>
    <x v="174"/>
  </r>
  <r>
    <n v="10466"/>
    <n v="11"/>
    <n v="16.8"/>
    <n v="10"/>
    <n v="0"/>
    <x v="175"/>
  </r>
  <r>
    <n v="10466"/>
    <n v="46"/>
    <n v="9.6"/>
    <n v="5"/>
    <n v="0"/>
    <x v="175"/>
  </r>
  <r>
    <n v="10467"/>
    <n v="24"/>
    <n v="3.6"/>
    <n v="28"/>
    <n v="0"/>
    <x v="175"/>
  </r>
  <r>
    <n v="10467"/>
    <n v="25"/>
    <n v="11.2"/>
    <n v="12"/>
    <n v="0"/>
    <x v="175"/>
  </r>
  <r>
    <n v="10468"/>
    <n v="30"/>
    <n v="20.7"/>
    <n v="8"/>
    <n v="0"/>
    <x v="176"/>
  </r>
  <r>
    <n v="10468"/>
    <n v="43"/>
    <n v="36.799999999999997"/>
    <n v="15"/>
    <n v="0"/>
    <x v="176"/>
  </r>
  <r>
    <n v="10469"/>
    <n v="2"/>
    <n v="15.2"/>
    <n v="40"/>
    <n v="0.15000000596046448"/>
    <x v="177"/>
  </r>
  <r>
    <n v="10469"/>
    <n v="16"/>
    <n v="13.9"/>
    <n v="35"/>
    <n v="0.15000000596046448"/>
    <x v="177"/>
  </r>
  <r>
    <n v="10469"/>
    <n v="44"/>
    <n v="15.5"/>
    <n v="2"/>
    <n v="0.15000000596046448"/>
    <x v="177"/>
  </r>
  <r>
    <n v="10470"/>
    <n v="18"/>
    <n v="50"/>
    <n v="30"/>
    <n v="0"/>
    <x v="178"/>
  </r>
  <r>
    <n v="10470"/>
    <n v="23"/>
    <n v="7.2"/>
    <n v="15"/>
    <n v="0"/>
    <x v="178"/>
  </r>
  <r>
    <n v="10470"/>
    <n v="64"/>
    <n v="26.6"/>
    <n v="8"/>
    <n v="0"/>
    <x v="178"/>
  </r>
  <r>
    <n v="10471"/>
    <n v="7"/>
    <n v="24"/>
    <n v="30"/>
    <n v="0"/>
    <x v="178"/>
  </r>
  <r>
    <n v="10471"/>
    <n v="56"/>
    <n v="30.4"/>
    <n v="20"/>
    <n v="0"/>
    <x v="178"/>
  </r>
  <r>
    <n v="10472"/>
    <n v="24"/>
    <n v="3.6"/>
    <n v="80"/>
    <n v="5.000000074505806E-2"/>
    <x v="179"/>
  </r>
  <r>
    <n v="10472"/>
    <n v="51"/>
    <n v="42.4"/>
    <n v="18"/>
    <n v="0"/>
    <x v="179"/>
  </r>
  <r>
    <n v="10473"/>
    <n v="33"/>
    <n v="2"/>
    <n v="12"/>
    <n v="0"/>
    <x v="180"/>
  </r>
  <r>
    <n v="10473"/>
    <n v="71"/>
    <n v="17.2"/>
    <n v="12"/>
    <n v="0"/>
    <x v="180"/>
  </r>
  <r>
    <n v="10474"/>
    <n v="14"/>
    <n v="18.600000000000001"/>
    <n v="12"/>
    <n v="0"/>
    <x v="180"/>
  </r>
  <r>
    <n v="10474"/>
    <n v="28"/>
    <n v="36.4"/>
    <n v="18"/>
    <n v="0"/>
    <x v="180"/>
  </r>
  <r>
    <n v="10474"/>
    <n v="40"/>
    <n v="14.7"/>
    <n v="21"/>
    <n v="0"/>
    <x v="180"/>
  </r>
  <r>
    <n v="10474"/>
    <n v="75"/>
    <n v="6.2"/>
    <n v="10"/>
    <n v="0"/>
    <x v="180"/>
  </r>
  <r>
    <n v="10475"/>
    <n v="31"/>
    <n v="10"/>
    <n v="35"/>
    <n v="0.15000000596046448"/>
    <x v="181"/>
  </r>
  <r>
    <n v="10475"/>
    <n v="66"/>
    <n v="13.6"/>
    <n v="60"/>
    <n v="0.15000000596046448"/>
    <x v="181"/>
  </r>
  <r>
    <n v="10475"/>
    <n v="76"/>
    <n v="14.4"/>
    <n v="42"/>
    <n v="0.15000000596046448"/>
    <x v="181"/>
  </r>
  <r>
    <n v="10476"/>
    <n v="55"/>
    <n v="19.2"/>
    <n v="2"/>
    <n v="5.000000074505806E-2"/>
    <x v="182"/>
  </r>
  <r>
    <n v="10476"/>
    <n v="70"/>
    <n v="12"/>
    <n v="12"/>
    <n v="0"/>
    <x v="182"/>
  </r>
  <r>
    <n v="10477"/>
    <n v="1"/>
    <n v="14.4"/>
    <n v="15"/>
    <n v="0"/>
    <x v="182"/>
  </r>
  <r>
    <n v="10477"/>
    <n v="21"/>
    <n v="8"/>
    <n v="21"/>
    <n v="0.25"/>
    <x v="182"/>
  </r>
  <r>
    <n v="10477"/>
    <n v="39"/>
    <n v="14.4"/>
    <n v="20"/>
    <n v="0.25"/>
    <x v="182"/>
  </r>
  <r>
    <n v="10478"/>
    <n v="10"/>
    <n v="24.8"/>
    <n v="20"/>
    <n v="5.000000074505806E-2"/>
    <x v="183"/>
  </r>
  <r>
    <n v="10479"/>
    <n v="38"/>
    <n v="210.8"/>
    <n v="30"/>
    <n v="0"/>
    <x v="184"/>
  </r>
  <r>
    <n v="10479"/>
    <n v="53"/>
    <n v="26.2"/>
    <n v="28"/>
    <n v="0"/>
    <x v="184"/>
  </r>
  <r>
    <n v="10479"/>
    <n v="59"/>
    <n v="44"/>
    <n v="60"/>
    <n v="0"/>
    <x v="184"/>
  </r>
  <r>
    <n v="10479"/>
    <n v="64"/>
    <n v="26.6"/>
    <n v="30"/>
    <n v="0"/>
    <x v="184"/>
  </r>
  <r>
    <n v="10480"/>
    <n v="47"/>
    <n v="7.6"/>
    <n v="30"/>
    <n v="0"/>
    <x v="185"/>
  </r>
  <r>
    <n v="10480"/>
    <n v="59"/>
    <n v="44"/>
    <n v="12"/>
    <n v="0"/>
    <x v="185"/>
  </r>
  <r>
    <n v="10481"/>
    <n v="49"/>
    <n v="16"/>
    <n v="24"/>
    <n v="0"/>
    <x v="185"/>
  </r>
  <r>
    <n v="10481"/>
    <n v="60"/>
    <n v="27.2"/>
    <n v="40"/>
    <n v="0"/>
    <x v="185"/>
  </r>
  <r>
    <n v="10482"/>
    <n v="40"/>
    <n v="14.7"/>
    <n v="10"/>
    <n v="0"/>
    <x v="186"/>
  </r>
  <r>
    <n v="10483"/>
    <n v="34"/>
    <n v="11.2"/>
    <n v="35"/>
    <n v="5.000000074505806E-2"/>
    <x v="187"/>
  </r>
  <r>
    <n v="10483"/>
    <n v="77"/>
    <n v="10.4"/>
    <n v="30"/>
    <n v="5.000000074505806E-2"/>
    <x v="187"/>
  </r>
  <r>
    <n v="10484"/>
    <n v="21"/>
    <n v="8"/>
    <n v="14"/>
    <n v="0"/>
    <x v="187"/>
  </r>
  <r>
    <n v="10484"/>
    <n v="40"/>
    <n v="14.7"/>
    <n v="10"/>
    <n v="0"/>
    <x v="187"/>
  </r>
  <r>
    <n v="10484"/>
    <n v="51"/>
    <n v="42.4"/>
    <n v="3"/>
    <n v="0"/>
    <x v="187"/>
  </r>
  <r>
    <n v="10485"/>
    <n v="2"/>
    <n v="15.2"/>
    <n v="20"/>
    <n v="0.10000000149011612"/>
    <x v="188"/>
  </r>
  <r>
    <n v="10485"/>
    <n v="3"/>
    <n v="8"/>
    <n v="20"/>
    <n v="0.10000000149011612"/>
    <x v="188"/>
  </r>
  <r>
    <n v="10485"/>
    <n v="55"/>
    <n v="19.2"/>
    <n v="30"/>
    <n v="0.10000000149011612"/>
    <x v="188"/>
  </r>
  <r>
    <n v="10485"/>
    <n v="70"/>
    <n v="12"/>
    <n v="60"/>
    <n v="0.10000000149011612"/>
    <x v="188"/>
  </r>
  <r>
    <n v="10486"/>
    <n v="11"/>
    <n v="16.8"/>
    <n v="5"/>
    <n v="0"/>
    <x v="189"/>
  </r>
  <r>
    <n v="10486"/>
    <n v="51"/>
    <n v="42.4"/>
    <n v="25"/>
    <n v="0"/>
    <x v="189"/>
  </r>
  <r>
    <n v="10486"/>
    <n v="74"/>
    <n v="8"/>
    <n v="16"/>
    <n v="0"/>
    <x v="189"/>
  </r>
  <r>
    <n v="10487"/>
    <n v="19"/>
    <n v="7.3"/>
    <n v="5"/>
    <n v="0"/>
    <x v="189"/>
  </r>
  <r>
    <n v="10487"/>
    <n v="26"/>
    <n v="24.9"/>
    <n v="30"/>
    <n v="0"/>
    <x v="189"/>
  </r>
  <r>
    <n v="10487"/>
    <n v="54"/>
    <n v="5.9"/>
    <n v="24"/>
    <n v="0.25"/>
    <x v="189"/>
  </r>
  <r>
    <n v="10488"/>
    <n v="59"/>
    <n v="44"/>
    <n v="30"/>
    <n v="0"/>
    <x v="190"/>
  </r>
  <r>
    <n v="10488"/>
    <n v="73"/>
    <n v="12"/>
    <n v="20"/>
    <n v="0.20000000298023224"/>
    <x v="190"/>
  </r>
  <r>
    <n v="10489"/>
    <n v="11"/>
    <n v="16.8"/>
    <n v="15"/>
    <n v="0.25"/>
    <x v="191"/>
  </r>
  <r>
    <n v="10489"/>
    <n v="16"/>
    <n v="13.9"/>
    <n v="18"/>
    <n v="0"/>
    <x v="191"/>
  </r>
  <r>
    <n v="10490"/>
    <n v="59"/>
    <n v="44"/>
    <n v="60"/>
    <n v="0"/>
    <x v="192"/>
  </r>
  <r>
    <n v="10490"/>
    <n v="68"/>
    <n v="10"/>
    <n v="30"/>
    <n v="0"/>
    <x v="192"/>
  </r>
  <r>
    <n v="10490"/>
    <n v="75"/>
    <n v="6.2"/>
    <n v="36"/>
    <n v="0"/>
    <x v="192"/>
  </r>
  <r>
    <n v="10491"/>
    <n v="44"/>
    <n v="15.5"/>
    <n v="15"/>
    <n v="0.15000000596046448"/>
    <x v="192"/>
  </r>
  <r>
    <n v="10491"/>
    <n v="77"/>
    <n v="10.4"/>
    <n v="7"/>
    <n v="0.15000000596046448"/>
    <x v="192"/>
  </r>
  <r>
    <n v="10492"/>
    <n v="25"/>
    <n v="11.2"/>
    <n v="60"/>
    <n v="5.000000074505806E-2"/>
    <x v="193"/>
  </r>
  <r>
    <n v="10492"/>
    <n v="42"/>
    <n v="11.2"/>
    <n v="20"/>
    <n v="5.000000074505806E-2"/>
    <x v="193"/>
  </r>
  <r>
    <n v="10493"/>
    <n v="65"/>
    <n v="16.8"/>
    <n v="15"/>
    <n v="0.10000000149011612"/>
    <x v="194"/>
  </r>
  <r>
    <n v="10493"/>
    <n v="66"/>
    <n v="13.6"/>
    <n v="10"/>
    <n v="0.10000000149011612"/>
    <x v="194"/>
  </r>
  <r>
    <n v="10493"/>
    <n v="69"/>
    <n v="28.8"/>
    <n v="10"/>
    <n v="0.10000000149011612"/>
    <x v="194"/>
  </r>
  <r>
    <n v="10494"/>
    <n v="56"/>
    <n v="30.4"/>
    <n v="30"/>
    <n v="0"/>
    <x v="194"/>
  </r>
  <r>
    <n v="10495"/>
    <n v="23"/>
    <n v="7.2"/>
    <n v="10"/>
    <n v="0"/>
    <x v="195"/>
  </r>
  <r>
    <n v="10495"/>
    <n v="41"/>
    <n v="7.7"/>
    <n v="20"/>
    <n v="0"/>
    <x v="195"/>
  </r>
  <r>
    <n v="10495"/>
    <n v="77"/>
    <n v="10.4"/>
    <n v="5"/>
    <n v="0"/>
    <x v="195"/>
  </r>
  <r>
    <n v="10496"/>
    <n v="31"/>
    <n v="10"/>
    <n v="20"/>
    <n v="5.000000074505806E-2"/>
    <x v="196"/>
  </r>
  <r>
    <n v="10497"/>
    <n v="56"/>
    <n v="30.4"/>
    <n v="14"/>
    <n v="0"/>
    <x v="196"/>
  </r>
  <r>
    <n v="10497"/>
    <n v="72"/>
    <n v="27.8"/>
    <n v="25"/>
    <n v="0"/>
    <x v="196"/>
  </r>
  <r>
    <n v="10497"/>
    <n v="77"/>
    <n v="10.4"/>
    <n v="25"/>
    <n v="0"/>
    <x v="196"/>
  </r>
  <r>
    <n v="10498"/>
    <n v="24"/>
    <n v="4.5"/>
    <n v="14"/>
    <n v="0"/>
    <x v="197"/>
  </r>
  <r>
    <n v="10498"/>
    <n v="40"/>
    <n v="18.399999999999999"/>
    <n v="5"/>
    <n v="0"/>
    <x v="197"/>
  </r>
  <r>
    <n v="10498"/>
    <n v="42"/>
    <n v="14"/>
    <n v="30"/>
    <n v="0"/>
    <x v="197"/>
  </r>
  <r>
    <n v="10499"/>
    <n v="28"/>
    <n v="45.6"/>
    <n v="20"/>
    <n v="0"/>
    <x v="198"/>
  </r>
  <r>
    <n v="10499"/>
    <n v="49"/>
    <n v="20"/>
    <n v="25"/>
    <n v="0"/>
    <x v="198"/>
  </r>
  <r>
    <n v="10500"/>
    <n v="15"/>
    <n v="15.5"/>
    <n v="12"/>
    <n v="5.000000074505806E-2"/>
    <x v="199"/>
  </r>
  <r>
    <n v="10500"/>
    <n v="28"/>
    <n v="45.6"/>
    <n v="8"/>
    <n v="5.000000074505806E-2"/>
    <x v="199"/>
  </r>
  <r>
    <n v="10501"/>
    <n v="54"/>
    <n v="7.45"/>
    <n v="20"/>
    <n v="0"/>
    <x v="199"/>
  </r>
  <r>
    <n v="10502"/>
    <n v="45"/>
    <n v="9.5"/>
    <n v="21"/>
    <n v="0"/>
    <x v="200"/>
  </r>
  <r>
    <n v="10502"/>
    <n v="53"/>
    <n v="32.799999999999997"/>
    <n v="6"/>
    <n v="0"/>
    <x v="200"/>
  </r>
  <r>
    <n v="10502"/>
    <n v="67"/>
    <n v="14"/>
    <n v="30"/>
    <n v="0"/>
    <x v="200"/>
  </r>
  <r>
    <n v="10503"/>
    <n v="14"/>
    <n v="23.25"/>
    <n v="70"/>
    <n v="0"/>
    <x v="201"/>
  </r>
  <r>
    <n v="10503"/>
    <n v="65"/>
    <n v="21.05"/>
    <n v="20"/>
    <n v="0"/>
    <x v="201"/>
  </r>
  <r>
    <n v="10504"/>
    <n v="2"/>
    <n v="19"/>
    <n v="12"/>
    <n v="0"/>
    <x v="201"/>
  </r>
  <r>
    <n v="10504"/>
    <n v="21"/>
    <n v="10"/>
    <n v="12"/>
    <n v="0"/>
    <x v="201"/>
  </r>
  <r>
    <n v="10504"/>
    <n v="53"/>
    <n v="32.799999999999997"/>
    <n v="10"/>
    <n v="0"/>
    <x v="201"/>
  </r>
  <r>
    <n v="10504"/>
    <n v="61"/>
    <n v="28.5"/>
    <n v="25"/>
    <n v="0"/>
    <x v="201"/>
  </r>
  <r>
    <n v="10505"/>
    <n v="62"/>
    <n v="49.3"/>
    <n v="3"/>
    <n v="0"/>
    <x v="202"/>
  </r>
  <r>
    <n v="10506"/>
    <n v="25"/>
    <n v="14"/>
    <n v="18"/>
    <n v="0.10000000149011612"/>
    <x v="203"/>
  </r>
  <r>
    <n v="10506"/>
    <n v="70"/>
    <n v="15"/>
    <n v="14"/>
    <n v="0.10000000149011612"/>
    <x v="203"/>
  </r>
  <r>
    <n v="10507"/>
    <n v="43"/>
    <n v="46"/>
    <n v="15"/>
    <n v="0.15000000596046448"/>
    <x v="203"/>
  </r>
  <r>
    <n v="10507"/>
    <n v="48"/>
    <n v="12.75"/>
    <n v="15"/>
    <n v="0.15000000596046448"/>
    <x v="203"/>
  </r>
  <r>
    <n v="10508"/>
    <n v="13"/>
    <n v="6"/>
    <n v="10"/>
    <n v="0"/>
    <x v="204"/>
  </r>
  <r>
    <n v="10508"/>
    <n v="39"/>
    <n v="18"/>
    <n v="10"/>
    <n v="0"/>
    <x v="204"/>
  </r>
  <r>
    <n v="10509"/>
    <n v="28"/>
    <n v="45.6"/>
    <n v="3"/>
    <n v="0"/>
    <x v="205"/>
  </r>
  <r>
    <n v="10510"/>
    <n v="29"/>
    <n v="123.79"/>
    <n v="36"/>
    <n v="0"/>
    <x v="206"/>
  </r>
  <r>
    <n v="10510"/>
    <n v="75"/>
    <n v="7.75"/>
    <n v="36"/>
    <n v="0.10000000149011612"/>
    <x v="206"/>
  </r>
  <r>
    <n v="10511"/>
    <n v="4"/>
    <n v="22"/>
    <n v="50"/>
    <n v="0.15000000596046448"/>
    <x v="206"/>
  </r>
  <r>
    <n v="10511"/>
    <n v="7"/>
    <n v="30"/>
    <n v="50"/>
    <n v="0.15000000596046448"/>
    <x v="206"/>
  </r>
  <r>
    <n v="10511"/>
    <n v="8"/>
    <n v="40"/>
    <n v="10"/>
    <n v="0.15000000596046448"/>
    <x v="206"/>
  </r>
  <r>
    <n v="10512"/>
    <n v="24"/>
    <n v="4.5"/>
    <n v="10"/>
    <n v="0.15000000596046448"/>
    <x v="207"/>
  </r>
  <r>
    <n v="10512"/>
    <n v="46"/>
    <n v="12"/>
    <n v="9"/>
    <n v="0.15000000596046448"/>
    <x v="207"/>
  </r>
  <r>
    <n v="10512"/>
    <n v="47"/>
    <n v="9.5"/>
    <n v="6"/>
    <n v="0.15000000596046448"/>
    <x v="207"/>
  </r>
  <r>
    <n v="10512"/>
    <n v="60"/>
    <n v="34"/>
    <n v="12"/>
    <n v="0.15000000596046448"/>
    <x v="207"/>
  </r>
  <r>
    <n v="10513"/>
    <n v="21"/>
    <n v="10"/>
    <n v="40"/>
    <n v="0.20000000298023224"/>
    <x v="208"/>
  </r>
  <r>
    <n v="10513"/>
    <n v="32"/>
    <n v="32"/>
    <n v="50"/>
    <n v="0.20000000298023224"/>
    <x v="208"/>
  </r>
  <r>
    <n v="10513"/>
    <n v="61"/>
    <n v="28.5"/>
    <n v="15"/>
    <n v="0.20000000298023224"/>
    <x v="208"/>
  </r>
  <r>
    <n v="10514"/>
    <n v="20"/>
    <n v="81"/>
    <n v="39"/>
    <n v="0"/>
    <x v="208"/>
  </r>
  <r>
    <n v="10514"/>
    <n v="28"/>
    <n v="45.6"/>
    <n v="35"/>
    <n v="0"/>
    <x v="208"/>
  </r>
  <r>
    <n v="10514"/>
    <n v="56"/>
    <n v="38"/>
    <n v="70"/>
    <n v="0"/>
    <x v="208"/>
  </r>
  <r>
    <n v="10514"/>
    <n v="65"/>
    <n v="21.05"/>
    <n v="39"/>
    <n v="0"/>
    <x v="208"/>
  </r>
  <r>
    <n v="10514"/>
    <n v="75"/>
    <n v="7.75"/>
    <n v="50"/>
    <n v="0"/>
    <x v="208"/>
  </r>
  <r>
    <n v="10515"/>
    <n v="9"/>
    <n v="97"/>
    <n v="16"/>
    <n v="0.15000000596046448"/>
    <x v="209"/>
  </r>
  <r>
    <n v="10515"/>
    <n v="16"/>
    <n v="17.45"/>
    <n v="50"/>
    <n v="0"/>
    <x v="209"/>
  </r>
  <r>
    <n v="10515"/>
    <n v="27"/>
    <n v="43.9"/>
    <n v="120"/>
    <n v="0"/>
    <x v="209"/>
  </r>
  <r>
    <n v="10515"/>
    <n v="33"/>
    <n v="2.5"/>
    <n v="16"/>
    <n v="0.15000000596046448"/>
    <x v="209"/>
  </r>
  <r>
    <n v="10515"/>
    <n v="60"/>
    <n v="34"/>
    <n v="84"/>
    <n v="0.15000000596046448"/>
    <x v="209"/>
  </r>
  <r>
    <n v="10516"/>
    <n v="18"/>
    <n v="62.5"/>
    <n v="25"/>
    <n v="0.10000000149011612"/>
    <x v="210"/>
  </r>
  <r>
    <n v="10516"/>
    <n v="41"/>
    <n v="9.65"/>
    <n v="80"/>
    <n v="0.10000000149011612"/>
    <x v="210"/>
  </r>
  <r>
    <n v="10516"/>
    <n v="42"/>
    <n v="14"/>
    <n v="20"/>
    <n v="0"/>
    <x v="210"/>
  </r>
  <r>
    <n v="10517"/>
    <n v="52"/>
    <n v="7"/>
    <n v="6"/>
    <n v="0"/>
    <x v="210"/>
  </r>
  <r>
    <n v="10517"/>
    <n v="59"/>
    <n v="55"/>
    <n v="4"/>
    <n v="0"/>
    <x v="210"/>
  </r>
  <r>
    <n v="10517"/>
    <n v="70"/>
    <n v="15"/>
    <n v="6"/>
    <n v="0"/>
    <x v="210"/>
  </r>
  <r>
    <n v="10518"/>
    <n v="24"/>
    <n v="4.5"/>
    <n v="5"/>
    <n v="0"/>
    <x v="211"/>
  </r>
  <r>
    <n v="10518"/>
    <n v="38"/>
    <n v="263.5"/>
    <n v="15"/>
    <n v="0"/>
    <x v="211"/>
  </r>
  <r>
    <n v="10518"/>
    <n v="44"/>
    <n v="19.45"/>
    <n v="9"/>
    <n v="0"/>
    <x v="211"/>
  </r>
  <r>
    <n v="10519"/>
    <n v="10"/>
    <n v="31"/>
    <n v="16"/>
    <n v="5.000000074505806E-2"/>
    <x v="212"/>
  </r>
  <r>
    <n v="10519"/>
    <n v="56"/>
    <n v="38"/>
    <n v="40"/>
    <n v="0"/>
    <x v="212"/>
  </r>
  <r>
    <n v="10519"/>
    <n v="60"/>
    <n v="34"/>
    <n v="10"/>
    <n v="5.000000074505806E-2"/>
    <x v="212"/>
  </r>
  <r>
    <n v="10520"/>
    <n v="24"/>
    <n v="4.5"/>
    <n v="8"/>
    <n v="0"/>
    <x v="213"/>
  </r>
  <r>
    <n v="10520"/>
    <n v="53"/>
    <n v="32.799999999999997"/>
    <n v="5"/>
    <n v="0"/>
    <x v="213"/>
  </r>
  <r>
    <n v="10521"/>
    <n v="35"/>
    <n v="18"/>
    <n v="3"/>
    <n v="0"/>
    <x v="213"/>
  </r>
  <r>
    <n v="10521"/>
    <n v="41"/>
    <n v="9.65"/>
    <n v="10"/>
    <n v="0"/>
    <x v="213"/>
  </r>
  <r>
    <n v="10521"/>
    <n v="68"/>
    <n v="12.5"/>
    <n v="6"/>
    <n v="0"/>
    <x v="213"/>
  </r>
  <r>
    <n v="10522"/>
    <n v="1"/>
    <n v="18"/>
    <n v="40"/>
    <n v="0.20000000298023224"/>
    <x v="214"/>
  </r>
  <r>
    <n v="10522"/>
    <n v="8"/>
    <n v="40"/>
    <n v="24"/>
    <n v="0"/>
    <x v="214"/>
  </r>
  <r>
    <n v="10522"/>
    <n v="30"/>
    <n v="25.89"/>
    <n v="20"/>
    <n v="0.20000000298023224"/>
    <x v="214"/>
  </r>
  <r>
    <n v="10522"/>
    <n v="40"/>
    <n v="18.399999999999999"/>
    <n v="25"/>
    <n v="0.20000000298023224"/>
    <x v="214"/>
  </r>
  <r>
    <n v="10523"/>
    <n v="17"/>
    <n v="39"/>
    <n v="25"/>
    <n v="0.10000000149011612"/>
    <x v="215"/>
  </r>
  <r>
    <n v="10523"/>
    <n v="20"/>
    <n v="81"/>
    <n v="15"/>
    <n v="0.10000000149011612"/>
    <x v="215"/>
  </r>
  <r>
    <n v="10523"/>
    <n v="37"/>
    <n v="26"/>
    <n v="18"/>
    <n v="0.10000000149011612"/>
    <x v="215"/>
  </r>
  <r>
    <n v="10523"/>
    <n v="41"/>
    <n v="9.65"/>
    <n v="6"/>
    <n v="0.10000000149011612"/>
    <x v="215"/>
  </r>
  <r>
    <n v="10524"/>
    <n v="10"/>
    <n v="31"/>
    <n v="2"/>
    <n v="0"/>
    <x v="215"/>
  </r>
  <r>
    <n v="10524"/>
    <n v="30"/>
    <n v="25.89"/>
    <n v="10"/>
    <n v="0"/>
    <x v="215"/>
  </r>
  <r>
    <n v="10524"/>
    <n v="43"/>
    <n v="46"/>
    <n v="60"/>
    <n v="0"/>
    <x v="215"/>
  </r>
  <r>
    <n v="10524"/>
    <n v="54"/>
    <n v="7.45"/>
    <n v="15"/>
    <n v="0"/>
    <x v="215"/>
  </r>
  <r>
    <n v="10525"/>
    <n v="36"/>
    <n v="19"/>
    <n v="30"/>
    <n v="0"/>
    <x v="216"/>
  </r>
  <r>
    <n v="10525"/>
    <n v="40"/>
    <n v="18.399999999999999"/>
    <n v="15"/>
    <n v="0.10000000149011612"/>
    <x v="216"/>
  </r>
  <r>
    <n v="10526"/>
    <n v="1"/>
    <n v="18"/>
    <n v="8"/>
    <n v="0.15000000596046448"/>
    <x v="217"/>
  </r>
  <r>
    <n v="10526"/>
    <n v="13"/>
    <n v="6"/>
    <n v="10"/>
    <n v="0"/>
    <x v="217"/>
  </r>
  <r>
    <n v="10526"/>
    <n v="56"/>
    <n v="38"/>
    <n v="30"/>
    <n v="0.15000000596046448"/>
    <x v="217"/>
  </r>
  <r>
    <n v="10527"/>
    <n v="4"/>
    <n v="22"/>
    <n v="50"/>
    <n v="0.10000000149011612"/>
    <x v="217"/>
  </r>
  <r>
    <n v="10527"/>
    <n v="36"/>
    <n v="19"/>
    <n v="30"/>
    <n v="0.10000000149011612"/>
    <x v="217"/>
  </r>
  <r>
    <n v="10528"/>
    <n v="11"/>
    <n v="21"/>
    <n v="3"/>
    <n v="0"/>
    <x v="218"/>
  </r>
  <r>
    <n v="10528"/>
    <n v="33"/>
    <n v="2.5"/>
    <n v="8"/>
    <n v="0.20000000298023224"/>
    <x v="218"/>
  </r>
  <r>
    <n v="10528"/>
    <n v="72"/>
    <n v="34.799999999999997"/>
    <n v="9"/>
    <n v="0"/>
    <x v="218"/>
  </r>
  <r>
    <n v="10529"/>
    <n v="55"/>
    <n v="24"/>
    <n v="14"/>
    <n v="0"/>
    <x v="219"/>
  </r>
  <r>
    <n v="10529"/>
    <n v="68"/>
    <n v="12.5"/>
    <n v="20"/>
    <n v="0"/>
    <x v="219"/>
  </r>
  <r>
    <n v="10529"/>
    <n v="69"/>
    <n v="36"/>
    <n v="10"/>
    <n v="0"/>
    <x v="219"/>
  </r>
  <r>
    <n v="10530"/>
    <n v="17"/>
    <n v="39"/>
    <n v="40"/>
    <n v="0"/>
    <x v="220"/>
  </r>
  <r>
    <n v="10530"/>
    <n v="43"/>
    <n v="46"/>
    <n v="25"/>
    <n v="0"/>
    <x v="220"/>
  </r>
  <r>
    <n v="10530"/>
    <n v="61"/>
    <n v="28.5"/>
    <n v="20"/>
    <n v="0"/>
    <x v="220"/>
  </r>
  <r>
    <n v="10530"/>
    <n v="76"/>
    <n v="18"/>
    <n v="50"/>
    <n v="0"/>
    <x v="220"/>
  </r>
  <r>
    <n v="10531"/>
    <n v="59"/>
    <n v="55"/>
    <n v="2"/>
    <n v="0"/>
    <x v="220"/>
  </r>
  <r>
    <n v="10532"/>
    <n v="30"/>
    <n v="25.89"/>
    <n v="15"/>
    <n v="0"/>
    <x v="221"/>
  </r>
  <r>
    <n v="10532"/>
    <n v="66"/>
    <n v="17"/>
    <n v="24"/>
    <n v="0"/>
    <x v="221"/>
  </r>
  <r>
    <n v="10533"/>
    <n v="4"/>
    <n v="22"/>
    <n v="50"/>
    <n v="5.000000074505806E-2"/>
    <x v="222"/>
  </r>
  <r>
    <n v="10533"/>
    <n v="72"/>
    <n v="34.799999999999997"/>
    <n v="24"/>
    <n v="0"/>
    <x v="222"/>
  </r>
  <r>
    <n v="10533"/>
    <n v="73"/>
    <n v="15"/>
    <n v="24"/>
    <n v="5.000000074505806E-2"/>
    <x v="222"/>
  </r>
  <r>
    <n v="10534"/>
    <n v="30"/>
    <n v="25.89"/>
    <n v="10"/>
    <n v="0"/>
    <x v="222"/>
  </r>
  <r>
    <n v="10534"/>
    <n v="40"/>
    <n v="18.399999999999999"/>
    <n v="10"/>
    <n v="0.20000000298023224"/>
    <x v="222"/>
  </r>
  <r>
    <n v="10534"/>
    <n v="54"/>
    <n v="7.45"/>
    <n v="10"/>
    <n v="0.20000000298023224"/>
    <x v="222"/>
  </r>
  <r>
    <n v="10535"/>
    <n v="11"/>
    <n v="21"/>
    <n v="50"/>
    <n v="0.10000000149011612"/>
    <x v="223"/>
  </r>
  <r>
    <n v="10535"/>
    <n v="40"/>
    <n v="18.399999999999999"/>
    <n v="10"/>
    <n v="0.10000000149011612"/>
    <x v="223"/>
  </r>
  <r>
    <n v="10535"/>
    <n v="57"/>
    <n v="19.5"/>
    <n v="5"/>
    <n v="0.10000000149011612"/>
    <x v="223"/>
  </r>
  <r>
    <n v="10535"/>
    <n v="59"/>
    <n v="55"/>
    <n v="15"/>
    <n v="0.10000000149011612"/>
    <x v="223"/>
  </r>
  <r>
    <n v="10536"/>
    <n v="12"/>
    <n v="38"/>
    <n v="15"/>
    <n v="0.25"/>
    <x v="224"/>
  </r>
  <r>
    <n v="10536"/>
    <n v="31"/>
    <n v="12.5"/>
    <n v="20"/>
    <n v="0"/>
    <x v="224"/>
  </r>
  <r>
    <n v="10536"/>
    <n v="33"/>
    <n v="2.5"/>
    <n v="30"/>
    <n v="0"/>
    <x v="224"/>
  </r>
  <r>
    <n v="10536"/>
    <n v="60"/>
    <n v="34"/>
    <n v="35"/>
    <n v="0.25"/>
    <x v="224"/>
  </r>
  <r>
    <n v="10537"/>
    <n v="31"/>
    <n v="12.5"/>
    <n v="30"/>
    <n v="0"/>
    <x v="224"/>
  </r>
  <r>
    <n v="10537"/>
    <n v="51"/>
    <n v="53"/>
    <n v="6"/>
    <n v="0"/>
    <x v="224"/>
  </r>
  <r>
    <n v="10537"/>
    <n v="58"/>
    <n v="13.25"/>
    <n v="20"/>
    <n v="0"/>
    <x v="224"/>
  </r>
  <r>
    <n v="10537"/>
    <n v="72"/>
    <n v="34.799999999999997"/>
    <n v="21"/>
    <n v="0"/>
    <x v="224"/>
  </r>
  <r>
    <n v="10537"/>
    <n v="73"/>
    <n v="15"/>
    <n v="9"/>
    <n v="0"/>
    <x v="224"/>
  </r>
  <r>
    <n v="10538"/>
    <n v="70"/>
    <n v="15"/>
    <n v="7"/>
    <n v="0"/>
    <x v="225"/>
  </r>
  <r>
    <n v="10538"/>
    <n v="72"/>
    <n v="34.799999999999997"/>
    <n v="1"/>
    <n v="0"/>
    <x v="225"/>
  </r>
  <r>
    <n v="10539"/>
    <n v="13"/>
    <n v="6"/>
    <n v="8"/>
    <n v="0"/>
    <x v="226"/>
  </r>
  <r>
    <n v="10539"/>
    <n v="21"/>
    <n v="10"/>
    <n v="15"/>
    <n v="0"/>
    <x v="226"/>
  </r>
  <r>
    <n v="10539"/>
    <n v="33"/>
    <n v="2.5"/>
    <n v="15"/>
    <n v="0"/>
    <x v="226"/>
  </r>
  <r>
    <n v="10539"/>
    <n v="49"/>
    <n v="20"/>
    <n v="6"/>
    <n v="0"/>
    <x v="226"/>
  </r>
  <r>
    <n v="10540"/>
    <n v="3"/>
    <n v="10"/>
    <n v="60"/>
    <n v="0"/>
    <x v="227"/>
  </r>
  <r>
    <n v="10540"/>
    <n v="26"/>
    <n v="31.23"/>
    <n v="40"/>
    <n v="0"/>
    <x v="227"/>
  </r>
  <r>
    <n v="10540"/>
    <n v="38"/>
    <n v="263.5"/>
    <n v="30"/>
    <n v="0"/>
    <x v="227"/>
  </r>
  <r>
    <n v="10540"/>
    <n v="68"/>
    <n v="12.5"/>
    <n v="35"/>
    <n v="0"/>
    <x v="227"/>
  </r>
  <r>
    <n v="10541"/>
    <n v="24"/>
    <n v="4.5"/>
    <n v="35"/>
    <n v="0.10000000149011612"/>
    <x v="227"/>
  </r>
  <r>
    <n v="10541"/>
    <n v="38"/>
    <n v="263.5"/>
    <n v="4"/>
    <n v="0.10000000149011612"/>
    <x v="227"/>
  </r>
  <r>
    <n v="10541"/>
    <n v="65"/>
    <n v="21.05"/>
    <n v="36"/>
    <n v="0.10000000149011612"/>
    <x v="227"/>
  </r>
  <r>
    <n v="10541"/>
    <n v="71"/>
    <n v="21.5"/>
    <n v="9"/>
    <n v="0.10000000149011612"/>
    <x v="227"/>
  </r>
  <r>
    <n v="10542"/>
    <n v="11"/>
    <n v="21"/>
    <n v="15"/>
    <n v="5.000000074505806E-2"/>
    <x v="228"/>
  </r>
  <r>
    <n v="10542"/>
    <n v="54"/>
    <n v="7.45"/>
    <n v="24"/>
    <n v="5.000000074505806E-2"/>
    <x v="228"/>
  </r>
  <r>
    <n v="10543"/>
    <n v="12"/>
    <n v="38"/>
    <n v="30"/>
    <n v="0.15000000596046448"/>
    <x v="229"/>
  </r>
  <r>
    <n v="10543"/>
    <n v="23"/>
    <n v="9"/>
    <n v="70"/>
    <n v="0.15000000596046448"/>
    <x v="229"/>
  </r>
  <r>
    <n v="10544"/>
    <n v="28"/>
    <n v="45.6"/>
    <n v="7"/>
    <n v="0"/>
    <x v="229"/>
  </r>
  <r>
    <n v="10544"/>
    <n v="67"/>
    <n v="14"/>
    <n v="7"/>
    <n v="0"/>
    <x v="229"/>
  </r>
  <r>
    <n v="10545"/>
    <n v="11"/>
    <n v="21"/>
    <n v="10"/>
    <n v="0"/>
    <x v="230"/>
  </r>
  <r>
    <n v="10546"/>
    <n v="7"/>
    <n v="30"/>
    <n v="10"/>
    <n v="0"/>
    <x v="231"/>
  </r>
  <r>
    <n v="10546"/>
    <n v="35"/>
    <n v="18"/>
    <n v="30"/>
    <n v="0"/>
    <x v="231"/>
  </r>
  <r>
    <n v="10546"/>
    <n v="62"/>
    <n v="49.3"/>
    <n v="40"/>
    <n v="0"/>
    <x v="231"/>
  </r>
  <r>
    <n v="10547"/>
    <n v="32"/>
    <n v="32"/>
    <n v="24"/>
    <n v="0.15000000596046448"/>
    <x v="231"/>
  </r>
  <r>
    <n v="10547"/>
    <n v="36"/>
    <n v="19"/>
    <n v="60"/>
    <n v="0"/>
    <x v="231"/>
  </r>
  <r>
    <n v="10548"/>
    <n v="34"/>
    <n v="14"/>
    <n v="10"/>
    <n v="0.25"/>
    <x v="232"/>
  </r>
  <r>
    <n v="10548"/>
    <n v="41"/>
    <n v="9.65"/>
    <n v="14"/>
    <n v="0"/>
    <x v="232"/>
  </r>
  <r>
    <n v="10549"/>
    <n v="31"/>
    <n v="12.5"/>
    <n v="55"/>
    <n v="0.15000000596046448"/>
    <x v="233"/>
  </r>
  <r>
    <n v="10549"/>
    <n v="45"/>
    <n v="9.5"/>
    <n v="100"/>
    <n v="0.15000000596046448"/>
    <x v="233"/>
  </r>
  <r>
    <n v="10549"/>
    <n v="51"/>
    <n v="53"/>
    <n v="48"/>
    <n v="0.15000000596046448"/>
    <x v="233"/>
  </r>
  <r>
    <n v="10550"/>
    <n v="17"/>
    <n v="39"/>
    <n v="8"/>
    <n v="0.10000000149011612"/>
    <x v="234"/>
  </r>
  <r>
    <n v="10550"/>
    <n v="19"/>
    <n v="9.1999999999999993"/>
    <n v="10"/>
    <n v="0"/>
    <x v="234"/>
  </r>
  <r>
    <n v="10550"/>
    <n v="21"/>
    <n v="10"/>
    <n v="6"/>
    <n v="0.10000000149011612"/>
    <x v="234"/>
  </r>
  <r>
    <n v="10550"/>
    <n v="61"/>
    <n v="28.5"/>
    <n v="10"/>
    <n v="0.10000000149011612"/>
    <x v="234"/>
  </r>
  <r>
    <n v="10551"/>
    <n v="16"/>
    <n v="17.45"/>
    <n v="40"/>
    <n v="0.15000000596046448"/>
    <x v="234"/>
  </r>
  <r>
    <n v="10551"/>
    <n v="35"/>
    <n v="18"/>
    <n v="20"/>
    <n v="0.15000000596046448"/>
    <x v="234"/>
  </r>
  <r>
    <n v="10551"/>
    <n v="44"/>
    <n v="19.45"/>
    <n v="40"/>
    <n v="0"/>
    <x v="234"/>
  </r>
  <r>
    <n v="10552"/>
    <n v="69"/>
    <n v="36"/>
    <n v="18"/>
    <n v="0"/>
    <x v="235"/>
  </r>
  <r>
    <n v="10552"/>
    <n v="75"/>
    <n v="7.75"/>
    <n v="30"/>
    <n v="0"/>
    <x v="235"/>
  </r>
  <r>
    <n v="10553"/>
    <n v="11"/>
    <n v="21"/>
    <n v="15"/>
    <n v="0"/>
    <x v="236"/>
  </r>
  <r>
    <n v="10553"/>
    <n v="16"/>
    <n v="17.45"/>
    <n v="14"/>
    <n v="0"/>
    <x v="236"/>
  </r>
  <r>
    <n v="10553"/>
    <n v="22"/>
    <n v="21"/>
    <n v="24"/>
    <n v="0"/>
    <x v="236"/>
  </r>
  <r>
    <n v="10553"/>
    <n v="31"/>
    <n v="12.5"/>
    <n v="30"/>
    <n v="0"/>
    <x v="236"/>
  </r>
  <r>
    <n v="10553"/>
    <n v="35"/>
    <n v="18"/>
    <n v="6"/>
    <n v="0"/>
    <x v="236"/>
  </r>
  <r>
    <n v="10554"/>
    <n v="16"/>
    <n v="17.45"/>
    <n v="30"/>
    <n v="5.000000074505806E-2"/>
    <x v="236"/>
  </r>
  <r>
    <n v="10554"/>
    <n v="23"/>
    <n v="9"/>
    <n v="20"/>
    <n v="5.000000074505806E-2"/>
    <x v="236"/>
  </r>
  <r>
    <n v="10554"/>
    <n v="62"/>
    <n v="49.3"/>
    <n v="20"/>
    <n v="5.000000074505806E-2"/>
    <x v="236"/>
  </r>
  <r>
    <n v="10554"/>
    <n v="77"/>
    <n v="13"/>
    <n v="10"/>
    <n v="5.000000074505806E-2"/>
    <x v="236"/>
  </r>
  <r>
    <n v="10555"/>
    <n v="14"/>
    <n v="23.25"/>
    <n v="30"/>
    <n v="0.20000000298023224"/>
    <x v="237"/>
  </r>
  <r>
    <n v="10555"/>
    <n v="19"/>
    <n v="9.1999999999999993"/>
    <n v="35"/>
    <n v="0.20000000298023224"/>
    <x v="237"/>
  </r>
  <r>
    <n v="10555"/>
    <n v="24"/>
    <n v="4.5"/>
    <n v="18"/>
    <n v="0.20000000298023224"/>
    <x v="237"/>
  </r>
  <r>
    <n v="10555"/>
    <n v="51"/>
    <n v="53"/>
    <n v="20"/>
    <n v="0.20000000298023224"/>
    <x v="237"/>
  </r>
  <r>
    <n v="10555"/>
    <n v="56"/>
    <n v="38"/>
    <n v="40"/>
    <n v="0.20000000298023224"/>
    <x v="237"/>
  </r>
  <r>
    <n v="10556"/>
    <n v="72"/>
    <n v="34.799999999999997"/>
    <n v="24"/>
    <n v="0"/>
    <x v="238"/>
  </r>
  <r>
    <n v="10557"/>
    <n v="64"/>
    <n v="33.25"/>
    <n v="30"/>
    <n v="0"/>
    <x v="238"/>
  </r>
  <r>
    <n v="10557"/>
    <n v="75"/>
    <n v="7.75"/>
    <n v="20"/>
    <n v="0"/>
    <x v="238"/>
  </r>
  <r>
    <n v="10558"/>
    <n v="47"/>
    <n v="9.5"/>
    <n v="25"/>
    <n v="0"/>
    <x v="239"/>
  </r>
  <r>
    <n v="10558"/>
    <n v="51"/>
    <n v="53"/>
    <n v="20"/>
    <n v="0"/>
    <x v="239"/>
  </r>
  <r>
    <n v="10558"/>
    <n v="52"/>
    <n v="7"/>
    <n v="30"/>
    <n v="0"/>
    <x v="239"/>
  </r>
  <r>
    <n v="10558"/>
    <n v="53"/>
    <n v="32.799999999999997"/>
    <n v="18"/>
    <n v="0"/>
    <x v="239"/>
  </r>
  <r>
    <n v="10558"/>
    <n v="73"/>
    <n v="15"/>
    <n v="3"/>
    <n v="0"/>
    <x v="239"/>
  </r>
  <r>
    <n v="10559"/>
    <n v="41"/>
    <n v="9.65"/>
    <n v="12"/>
    <n v="5.000000074505806E-2"/>
    <x v="240"/>
  </r>
  <r>
    <n v="10559"/>
    <n v="55"/>
    <n v="24"/>
    <n v="18"/>
    <n v="5.000000074505806E-2"/>
    <x v="240"/>
  </r>
  <r>
    <n v="10560"/>
    <n v="30"/>
    <n v="25.89"/>
    <n v="20"/>
    <n v="0"/>
    <x v="241"/>
  </r>
  <r>
    <n v="10560"/>
    <n v="62"/>
    <n v="49.3"/>
    <n v="15"/>
    <n v="0.25"/>
    <x v="241"/>
  </r>
  <r>
    <n v="10561"/>
    <n v="44"/>
    <n v="19.45"/>
    <n v="10"/>
    <n v="0"/>
    <x v="241"/>
  </r>
  <r>
    <n v="10561"/>
    <n v="51"/>
    <n v="53"/>
    <n v="50"/>
    <n v="0"/>
    <x v="241"/>
  </r>
  <r>
    <n v="10562"/>
    <n v="33"/>
    <n v="2.5"/>
    <n v="20"/>
    <n v="0.10000000149011612"/>
    <x v="242"/>
  </r>
  <r>
    <n v="10562"/>
    <n v="62"/>
    <n v="49.3"/>
    <n v="10"/>
    <n v="0.10000000149011612"/>
    <x v="242"/>
  </r>
  <r>
    <n v="10563"/>
    <n v="36"/>
    <n v="19"/>
    <n v="25"/>
    <n v="0"/>
    <x v="243"/>
  </r>
  <r>
    <n v="10563"/>
    <n v="52"/>
    <n v="7"/>
    <n v="70"/>
    <n v="0"/>
    <x v="243"/>
  </r>
  <r>
    <n v="10564"/>
    <n v="17"/>
    <n v="39"/>
    <n v="16"/>
    <n v="5.000000074505806E-2"/>
    <x v="243"/>
  </r>
  <r>
    <n v="10564"/>
    <n v="31"/>
    <n v="12.5"/>
    <n v="6"/>
    <n v="5.000000074505806E-2"/>
    <x v="243"/>
  </r>
  <r>
    <n v="10564"/>
    <n v="55"/>
    <n v="24"/>
    <n v="25"/>
    <n v="5.000000074505806E-2"/>
    <x v="243"/>
  </r>
  <r>
    <n v="10565"/>
    <n v="24"/>
    <n v="4.5"/>
    <n v="25"/>
    <n v="0.10000000149011612"/>
    <x v="244"/>
  </r>
  <r>
    <n v="10565"/>
    <n v="64"/>
    <n v="33.25"/>
    <n v="18"/>
    <n v="0.10000000149011612"/>
    <x v="244"/>
  </r>
  <r>
    <n v="10566"/>
    <n v="11"/>
    <n v="21"/>
    <n v="35"/>
    <n v="0.15000000596046448"/>
    <x v="245"/>
  </r>
  <r>
    <n v="10566"/>
    <n v="18"/>
    <n v="62.5"/>
    <n v="18"/>
    <n v="0.15000000596046448"/>
    <x v="245"/>
  </r>
  <r>
    <n v="10566"/>
    <n v="76"/>
    <n v="18"/>
    <n v="10"/>
    <n v="0"/>
    <x v="245"/>
  </r>
  <r>
    <n v="10567"/>
    <n v="31"/>
    <n v="12.5"/>
    <n v="60"/>
    <n v="0.20000000298023224"/>
    <x v="245"/>
  </r>
  <r>
    <n v="10567"/>
    <n v="51"/>
    <n v="53"/>
    <n v="3"/>
    <n v="0"/>
    <x v="245"/>
  </r>
  <r>
    <n v="10567"/>
    <n v="59"/>
    <n v="55"/>
    <n v="40"/>
    <n v="0.20000000298023224"/>
    <x v="245"/>
  </r>
  <r>
    <n v="10568"/>
    <n v="10"/>
    <n v="31"/>
    <n v="5"/>
    <n v="0"/>
    <x v="246"/>
  </r>
  <r>
    <n v="10569"/>
    <n v="31"/>
    <n v="12.5"/>
    <n v="35"/>
    <n v="0.20000000298023224"/>
    <x v="247"/>
  </r>
  <r>
    <n v="10569"/>
    <n v="76"/>
    <n v="18"/>
    <n v="30"/>
    <n v="0"/>
    <x v="247"/>
  </r>
  <r>
    <n v="10570"/>
    <n v="11"/>
    <n v="21"/>
    <n v="15"/>
    <n v="5.000000074505806E-2"/>
    <x v="248"/>
  </r>
  <r>
    <n v="10570"/>
    <n v="56"/>
    <n v="38"/>
    <n v="60"/>
    <n v="5.000000074505806E-2"/>
    <x v="248"/>
  </r>
  <r>
    <n v="10571"/>
    <n v="14"/>
    <n v="23.25"/>
    <n v="11"/>
    <n v="0.15000000596046448"/>
    <x v="248"/>
  </r>
  <r>
    <n v="10571"/>
    <n v="42"/>
    <n v="14"/>
    <n v="28"/>
    <n v="0.15000000596046448"/>
    <x v="248"/>
  </r>
  <r>
    <n v="10572"/>
    <n v="16"/>
    <n v="17.45"/>
    <n v="12"/>
    <n v="0.10000000149011612"/>
    <x v="249"/>
  </r>
  <r>
    <n v="10572"/>
    <n v="32"/>
    <n v="32"/>
    <n v="10"/>
    <n v="0.10000000149011612"/>
    <x v="249"/>
  </r>
  <r>
    <n v="10572"/>
    <n v="40"/>
    <n v="18.399999999999999"/>
    <n v="50"/>
    <n v="0"/>
    <x v="249"/>
  </r>
  <r>
    <n v="10572"/>
    <n v="75"/>
    <n v="7.75"/>
    <n v="15"/>
    <n v="0.10000000149011612"/>
    <x v="249"/>
  </r>
  <r>
    <n v="10573"/>
    <n v="17"/>
    <n v="39"/>
    <n v="18"/>
    <n v="0"/>
    <x v="250"/>
  </r>
  <r>
    <n v="10573"/>
    <n v="34"/>
    <n v="14"/>
    <n v="40"/>
    <n v="0"/>
    <x v="250"/>
  </r>
  <r>
    <n v="10573"/>
    <n v="53"/>
    <n v="32.799999999999997"/>
    <n v="25"/>
    <n v="0"/>
    <x v="250"/>
  </r>
  <r>
    <n v="10574"/>
    <n v="33"/>
    <n v="2.5"/>
    <n v="14"/>
    <n v="0"/>
    <x v="250"/>
  </r>
  <r>
    <n v="10574"/>
    <n v="40"/>
    <n v="18.399999999999999"/>
    <n v="2"/>
    <n v="0"/>
    <x v="250"/>
  </r>
  <r>
    <n v="10574"/>
    <n v="62"/>
    <n v="49.3"/>
    <n v="10"/>
    <n v="0"/>
    <x v="250"/>
  </r>
  <r>
    <n v="10574"/>
    <n v="64"/>
    <n v="33.25"/>
    <n v="6"/>
    <n v="0"/>
    <x v="250"/>
  </r>
  <r>
    <n v="10575"/>
    <n v="59"/>
    <n v="55"/>
    <n v="12"/>
    <n v="0"/>
    <x v="251"/>
  </r>
  <r>
    <n v="10575"/>
    <n v="63"/>
    <n v="43.9"/>
    <n v="6"/>
    <n v="0"/>
    <x v="251"/>
  </r>
  <r>
    <n v="10575"/>
    <n v="72"/>
    <n v="34.799999999999997"/>
    <n v="30"/>
    <n v="0"/>
    <x v="251"/>
  </r>
  <r>
    <n v="10575"/>
    <n v="76"/>
    <n v="18"/>
    <n v="10"/>
    <n v="0"/>
    <x v="251"/>
  </r>
  <r>
    <n v="10576"/>
    <n v="1"/>
    <n v="18"/>
    <n v="10"/>
    <n v="0"/>
    <x v="252"/>
  </r>
  <r>
    <n v="10576"/>
    <n v="31"/>
    <n v="12.5"/>
    <n v="20"/>
    <n v="0"/>
    <x v="252"/>
  </r>
  <r>
    <n v="10576"/>
    <n v="44"/>
    <n v="19.45"/>
    <n v="21"/>
    <n v="0"/>
    <x v="252"/>
  </r>
  <r>
    <n v="10577"/>
    <n v="39"/>
    <n v="18"/>
    <n v="10"/>
    <n v="0"/>
    <x v="252"/>
  </r>
  <r>
    <n v="10577"/>
    <n v="75"/>
    <n v="7.75"/>
    <n v="20"/>
    <n v="0"/>
    <x v="252"/>
  </r>
  <r>
    <n v="10577"/>
    <n v="77"/>
    <n v="13"/>
    <n v="18"/>
    <n v="0"/>
    <x v="252"/>
  </r>
  <r>
    <n v="10578"/>
    <n v="35"/>
    <n v="18"/>
    <n v="20"/>
    <n v="0"/>
    <x v="253"/>
  </r>
  <r>
    <n v="10578"/>
    <n v="57"/>
    <n v="19.5"/>
    <n v="6"/>
    <n v="0"/>
    <x v="253"/>
  </r>
  <r>
    <n v="10579"/>
    <n v="15"/>
    <n v="15.5"/>
    <n v="10"/>
    <n v="0"/>
    <x v="254"/>
  </r>
  <r>
    <n v="10579"/>
    <n v="75"/>
    <n v="7.75"/>
    <n v="21"/>
    <n v="0"/>
    <x v="254"/>
  </r>
  <r>
    <n v="10580"/>
    <n v="14"/>
    <n v="23.25"/>
    <n v="15"/>
    <n v="5.000000074505806E-2"/>
    <x v="255"/>
  </r>
  <r>
    <n v="10580"/>
    <n v="41"/>
    <n v="9.65"/>
    <n v="9"/>
    <n v="5.000000074505806E-2"/>
    <x v="255"/>
  </r>
  <r>
    <n v="10580"/>
    <n v="65"/>
    <n v="21.05"/>
    <n v="30"/>
    <n v="5.000000074505806E-2"/>
    <x v="255"/>
  </r>
  <r>
    <n v="10581"/>
    <n v="75"/>
    <n v="7.75"/>
    <n v="50"/>
    <n v="0.20000000298023224"/>
    <x v="255"/>
  </r>
  <r>
    <n v="10582"/>
    <n v="57"/>
    <n v="19.5"/>
    <n v="4"/>
    <n v="0"/>
    <x v="256"/>
  </r>
  <r>
    <n v="10582"/>
    <n v="76"/>
    <n v="18"/>
    <n v="14"/>
    <n v="0"/>
    <x v="256"/>
  </r>
  <r>
    <n v="10583"/>
    <n v="29"/>
    <n v="123.79"/>
    <n v="10"/>
    <n v="0"/>
    <x v="257"/>
  </r>
  <r>
    <n v="10583"/>
    <n v="60"/>
    <n v="34"/>
    <n v="24"/>
    <n v="0.15000000596046448"/>
    <x v="257"/>
  </r>
  <r>
    <n v="10583"/>
    <n v="69"/>
    <n v="36"/>
    <n v="10"/>
    <n v="0.15000000596046448"/>
    <x v="257"/>
  </r>
  <r>
    <n v="10584"/>
    <n v="31"/>
    <n v="12.5"/>
    <n v="50"/>
    <n v="5.000000074505806E-2"/>
    <x v="257"/>
  </r>
  <r>
    <n v="10585"/>
    <n v="47"/>
    <n v="9.5"/>
    <n v="15"/>
    <n v="0"/>
    <x v="258"/>
  </r>
  <r>
    <n v="10586"/>
    <n v="52"/>
    <n v="7"/>
    <n v="4"/>
    <n v="0.15000000596046448"/>
    <x v="259"/>
  </r>
  <r>
    <n v="10587"/>
    <n v="26"/>
    <n v="31.23"/>
    <n v="6"/>
    <n v="0"/>
    <x v="259"/>
  </r>
  <r>
    <n v="10587"/>
    <n v="35"/>
    <n v="18"/>
    <n v="20"/>
    <n v="0"/>
    <x v="259"/>
  </r>
  <r>
    <n v="10587"/>
    <n v="77"/>
    <n v="13"/>
    <n v="20"/>
    <n v="0"/>
    <x v="259"/>
  </r>
  <r>
    <n v="10588"/>
    <n v="18"/>
    <n v="62.5"/>
    <n v="40"/>
    <n v="0.20000000298023224"/>
    <x v="260"/>
  </r>
  <r>
    <n v="10588"/>
    <n v="42"/>
    <n v="14"/>
    <n v="100"/>
    <n v="0.20000000298023224"/>
    <x v="260"/>
  </r>
  <r>
    <n v="10589"/>
    <n v="35"/>
    <n v="18"/>
    <n v="4"/>
    <n v="0"/>
    <x v="261"/>
  </r>
  <r>
    <n v="10590"/>
    <n v="1"/>
    <n v="18"/>
    <n v="20"/>
    <n v="0"/>
    <x v="262"/>
  </r>
  <r>
    <n v="10590"/>
    <n v="77"/>
    <n v="13"/>
    <n v="60"/>
    <n v="5.000000074505806E-2"/>
    <x v="262"/>
  </r>
  <r>
    <n v="10591"/>
    <n v="3"/>
    <n v="10"/>
    <n v="14"/>
    <n v="0"/>
    <x v="262"/>
  </r>
  <r>
    <n v="10591"/>
    <n v="7"/>
    <n v="30"/>
    <n v="10"/>
    <n v="0"/>
    <x v="262"/>
  </r>
  <r>
    <n v="10591"/>
    <n v="54"/>
    <n v="7.45"/>
    <n v="50"/>
    <n v="0"/>
    <x v="262"/>
  </r>
  <r>
    <n v="10592"/>
    <n v="15"/>
    <n v="15.5"/>
    <n v="25"/>
    <n v="5.000000074505806E-2"/>
    <x v="263"/>
  </r>
  <r>
    <n v="10592"/>
    <n v="26"/>
    <n v="31.23"/>
    <n v="5"/>
    <n v="5.000000074505806E-2"/>
    <x v="263"/>
  </r>
  <r>
    <n v="10593"/>
    <n v="20"/>
    <n v="81"/>
    <n v="21"/>
    <n v="0.20000000298023224"/>
    <x v="264"/>
  </r>
  <r>
    <n v="10593"/>
    <n v="69"/>
    <n v="36"/>
    <n v="20"/>
    <n v="0.20000000298023224"/>
    <x v="264"/>
  </r>
  <r>
    <n v="10593"/>
    <n v="76"/>
    <n v="18"/>
    <n v="4"/>
    <n v="0.20000000298023224"/>
    <x v="264"/>
  </r>
  <r>
    <n v="10594"/>
    <n v="52"/>
    <n v="7"/>
    <n v="24"/>
    <n v="0"/>
    <x v="264"/>
  </r>
  <r>
    <n v="10594"/>
    <n v="58"/>
    <n v="13.25"/>
    <n v="30"/>
    <n v="0"/>
    <x v="264"/>
  </r>
  <r>
    <n v="10595"/>
    <n v="35"/>
    <n v="18"/>
    <n v="30"/>
    <n v="0.25"/>
    <x v="265"/>
  </r>
  <r>
    <n v="10595"/>
    <n v="61"/>
    <n v="28.5"/>
    <n v="120"/>
    <n v="0.25"/>
    <x v="265"/>
  </r>
  <r>
    <n v="10595"/>
    <n v="69"/>
    <n v="36"/>
    <n v="65"/>
    <n v="0.25"/>
    <x v="265"/>
  </r>
  <r>
    <n v="10596"/>
    <n v="56"/>
    <n v="38"/>
    <n v="5"/>
    <n v="0.20000000298023224"/>
    <x v="266"/>
  </r>
  <r>
    <n v="10596"/>
    <n v="63"/>
    <n v="43.9"/>
    <n v="24"/>
    <n v="0.20000000298023224"/>
    <x v="266"/>
  </r>
  <r>
    <n v="10596"/>
    <n v="75"/>
    <n v="7.75"/>
    <n v="30"/>
    <n v="0.20000000298023224"/>
    <x v="266"/>
  </r>
  <r>
    <n v="10597"/>
    <n v="24"/>
    <n v="4.5"/>
    <n v="35"/>
    <n v="0.20000000298023224"/>
    <x v="266"/>
  </r>
  <r>
    <n v="10597"/>
    <n v="57"/>
    <n v="19.5"/>
    <n v="20"/>
    <n v="0"/>
    <x v="266"/>
  </r>
  <r>
    <n v="10597"/>
    <n v="65"/>
    <n v="21.05"/>
    <n v="12"/>
    <n v="0.20000000298023224"/>
    <x v="266"/>
  </r>
  <r>
    <n v="10598"/>
    <n v="27"/>
    <n v="43.9"/>
    <n v="50"/>
    <n v="0"/>
    <x v="267"/>
  </r>
  <r>
    <n v="10598"/>
    <n v="71"/>
    <n v="21.5"/>
    <n v="9"/>
    <n v="0"/>
    <x v="267"/>
  </r>
  <r>
    <n v="10599"/>
    <n v="62"/>
    <n v="49.3"/>
    <n v="10"/>
    <n v="0"/>
    <x v="268"/>
  </r>
  <r>
    <n v="10600"/>
    <n v="54"/>
    <n v="7.45"/>
    <n v="4"/>
    <n v="0"/>
    <x v="269"/>
  </r>
  <r>
    <n v="10600"/>
    <n v="73"/>
    <n v="15"/>
    <n v="30"/>
    <n v="0"/>
    <x v="269"/>
  </r>
  <r>
    <n v="10601"/>
    <n v="13"/>
    <n v="6"/>
    <n v="60"/>
    <n v="0"/>
    <x v="269"/>
  </r>
  <r>
    <n v="10601"/>
    <n v="59"/>
    <n v="55"/>
    <n v="35"/>
    <n v="0"/>
    <x v="269"/>
  </r>
  <r>
    <n v="10602"/>
    <n v="77"/>
    <n v="13"/>
    <n v="5"/>
    <n v="0.25"/>
    <x v="270"/>
  </r>
  <r>
    <n v="10603"/>
    <n v="22"/>
    <n v="21"/>
    <n v="48"/>
    <n v="0"/>
    <x v="271"/>
  </r>
  <r>
    <n v="10603"/>
    <n v="49"/>
    <n v="20"/>
    <n v="25"/>
    <n v="5.000000074505806E-2"/>
    <x v="271"/>
  </r>
  <r>
    <n v="10604"/>
    <n v="48"/>
    <n v="12.75"/>
    <n v="6"/>
    <n v="0.10000000149011612"/>
    <x v="271"/>
  </r>
  <r>
    <n v="10604"/>
    <n v="76"/>
    <n v="18"/>
    <n v="10"/>
    <n v="0.10000000149011612"/>
    <x v="271"/>
  </r>
  <r>
    <n v="10605"/>
    <n v="16"/>
    <n v="17.45"/>
    <n v="30"/>
    <n v="5.000000074505806E-2"/>
    <x v="272"/>
  </r>
  <r>
    <n v="10605"/>
    <n v="59"/>
    <n v="55"/>
    <n v="20"/>
    <n v="5.000000074505806E-2"/>
    <x v="272"/>
  </r>
  <r>
    <n v="10605"/>
    <n v="60"/>
    <n v="34"/>
    <n v="70"/>
    <n v="5.000000074505806E-2"/>
    <x v="272"/>
  </r>
  <r>
    <n v="10605"/>
    <n v="71"/>
    <n v="21.5"/>
    <n v="15"/>
    <n v="5.000000074505806E-2"/>
    <x v="272"/>
  </r>
  <r>
    <n v="10606"/>
    <n v="4"/>
    <n v="22"/>
    <n v="20"/>
    <n v="0.20000000298023224"/>
    <x v="273"/>
  </r>
  <r>
    <n v="10606"/>
    <n v="55"/>
    <n v="24"/>
    <n v="20"/>
    <n v="0.20000000298023224"/>
    <x v="273"/>
  </r>
  <r>
    <n v="10606"/>
    <n v="62"/>
    <n v="49.3"/>
    <n v="10"/>
    <n v="0.20000000298023224"/>
    <x v="273"/>
  </r>
  <r>
    <n v="10607"/>
    <n v="7"/>
    <n v="30"/>
    <n v="45"/>
    <n v="0"/>
    <x v="273"/>
  </r>
  <r>
    <n v="10607"/>
    <n v="17"/>
    <n v="39"/>
    <n v="100"/>
    <n v="0"/>
    <x v="273"/>
  </r>
  <r>
    <n v="10607"/>
    <n v="33"/>
    <n v="2.5"/>
    <n v="14"/>
    <n v="0"/>
    <x v="273"/>
  </r>
  <r>
    <n v="10607"/>
    <n v="40"/>
    <n v="18.399999999999999"/>
    <n v="42"/>
    <n v="0"/>
    <x v="273"/>
  </r>
  <r>
    <n v="10607"/>
    <n v="72"/>
    <n v="34.799999999999997"/>
    <n v="12"/>
    <n v="0"/>
    <x v="273"/>
  </r>
  <r>
    <n v="10608"/>
    <n v="56"/>
    <n v="38"/>
    <n v="28"/>
    <n v="0"/>
    <x v="274"/>
  </r>
  <r>
    <n v="10609"/>
    <n v="1"/>
    <n v="18"/>
    <n v="3"/>
    <n v="0"/>
    <x v="275"/>
  </r>
  <r>
    <n v="10609"/>
    <n v="10"/>
    <n v="31"/>
    <n v="10"/>
    <n v="0"/>
    <x v="275"/>
  </r>
  <r>
    <n v="10609"/>
    <n v="21"/>
    <n v="10"/>
    <n v="6"/>
    <n v="0"/>
    <x v="275"/>
  </r>
  <r>
    <n v="10610"/>
    <n v="36"/>
    <n v="19"/>
    <n v="21"/>
    <n v="0.25"/>
    <x v="276"/>
  </r>
  <r>
    <n v="10611"/>
    <n v="1"/>
    <n v="18"/>
    <n v="6"/>
    <n v="0"/>
    <x v="276"/>
  </r>
  <r>
    <n v="10611"/>
    <n v="2"/>
    <n v="19"/>
    <n v="10"/>
    <n v="0"/>
    <x v="276"/>
  </r>
  <r>
    <n v="10611"/>
    <n v="60"/>
    <n v="34"/>
    <n v="15"/>
    <n v="0"/>
    <x v="276"/>
  </r>
  <r>
    <n v="10612"/>
    <n v="10"/>
    <n v="31"/>
    <n v="70"/>
    <n v="0"/>
    <x v="277"/>
  </r>
  <r>
    <n v="10612"/>
    <n v="36"/>
    <n v="19"/>
    <n v="55"/>
    <n v="0"/>
    <x v="277"/>
  </r>
  <r>
    <n v="10612"/>
    <n v="49"/>
    <n v="20"/>
    <n v="18"/>
    <n v="0"/>
    <x v="277"/>
  </r>
  <r>
    <n v="10612"/>
    <n v="60"/>
    <n v="34"/>
    <n v="40"/>
    <n v="0"/>
    <x v="277"/>
  </r>
  <r>
    <n v="10612"/>
    <n v="76"/>
    <n v="18"/>
    <n v="80"/>
    <n v="0"/>
    <x v="277"/>
  </r>
  <r>
    <n v="10613"/>
    <n v="13"/>
    <n v="6"/>
    <n v="8"/>
    <n v="0.10000000149011612"/>
    <x v="278"/>
  </r>
  <r>
    <n v="10613"/>
    <n v="75"/>
    <n v="7.75"/>
    <n v="40"/>
    <n v="0"/>
    <x v="278"/>
  </r>
  <r>
    <n v="10614"/>
    <n v="11"/>
    <n v="21"/>
    <n v="14"/>
    <n v="0"/>
    <x v="278"/>
  </r>
  <r>
    <n v="10614"/>
    <n v="21"/>
    <n v="10"/>
    <n v="8"/>
    <n v="0"/>
    <x v="278"/>
  </r>
  <r>
    <n v="10614"/>
    <n v="39"/>
    <n v="18"/>
    <n v="5"/>
    <n v="0"/>
    <x v="278"/>
  </r>
  <r>
    <n v="10615"/>
    <n v="55"/>
    <n v="24"/>
    <n v="5"/>
    <n v="0"/>
    <x v="279"/>
  </r>
  <r>
    <n v="10616"/>
    <n v="38"/>
    <n v="263.5"/>
    <n v="15"/>
    <n v="5.000000074505806E-2"/>
    <x v="280"/>
  </r>
  <r>
    <n v="10616"/>
    <n v="56"/>
    <n v="38"/>
    <n v="14"/>
    <n v="0"/>
    <x v="280"/>
  </r>
  <r>
    <n v="10616"/>
    <n v="70"/>
    <n v="15"/>
    <n v="15"/>
    <n v="5.000000074505806E-2"/>
    <x v="280"/>
  </r>
  <r>
    <n v="10616"/>
    <n v="71"/>
    <n v="21.5"/>
    <n v="15"/>
    <n v="5.000000074505806E-2"/>
    <x v="280"/>
  </r>
  <r>
    <n v="10617"/>
    <n v="59"/>
    <n v="55"/>
    <n v="30"/>
    <n v="0.15000000596046448"/>
    <x v="280"/>
  </r>
  <r>
    <n v="10618"/>
    <n v="6"/>
    <n v="25"/>
    <n v="70"/>
    <n v="0"/>
    <x v="281"/>
  </r>
  <r>
    <n v="10618"/>
    <n v="56"/>
    <n v="38"/>
    <n v="20"/>
    <n v="0"/>
    <x v="281"/>
  </r>
  <r>
    <n v="10618"/>
    <n v="68"/>
    <n v="12.5"/>
    <n v="15"/>
    <n v="0"/>
    <x v="281"/>
  </r>
  <r>
    <n v="10619"/>
    <n v="21"/>
    <n v="10"/>
    <n v="42"/>
    <n v="0"/>
    <x v="282"/>
  </r>
  <r>
    <n v="10619"/>
    <n v="22"/>
    <n v="21"/>
    <n v="40"/>
    <n v="0"/>
    <x v="282"/>
  </r>
  <r>
    <n v="10620"/>
    <n v="24"/>
    <n v="4.5"/>
    <n v="5"/>
    <n v="0"/>
    <x v="283"/>
  </r>
  <r>
    <n v="10620"/>
    <n v="52"/>
    <n v="7"/>
    <n v="5"/>
    <n v="0"/>
    <x v="283"/>
  </r>
  <r>
    <n v="10621"/>
    <n v="19"/>
    <n v="9.1999999999999993"/>
    <n v="5"/>
    <n v="0"/>
    <x v="283"/>
  </r>
  <r>
    <n v="10621"/>
    <n v="23"/>
    <n v="9"/>
    <n v="10"/>
    <n v="0"/>
    <x v="283"/>
  </r>
  <r>
    <n v="10621"/>
    <n v="70"/>
    <n v="15"/>
    <n v="20"/>
    <n v="0"/>
    <x v="283"/>
  </r>
  <r>
    <n v="10621"/>
    <n v="71"/>
    <n v="21.5"/>
    <n v="15"/>
    <n v="0"/>
    <x v="283"/>
  </r>
  <r>
    <n v="10622"/>
    <n v="2"/>
    <n v="19"/>
    <n v="20"/>
    <n v="0"/>
    <x v="284"/>
  </r>
  <r>
    <n v="10622"/>
    <n v="68"/>
    <n v="12.5"/>
    <n v="18"/>
    <n v="0.20000000298023224"/>
    <x v="284"/>
  </r>
  <r>
    <n v="10623"/>
    <n v="14"/>
    <n v="23.25"/>
    <n v="21"/>
    <n v="0"/>
    <x v="285"/>
  </r>
  <r>
    <n v="10623"/>
    <n v="19"/>
    <n v="9.1999999999999993"/>
    <n v="15"/>
    <n v="0.10000000149011612"/>
    <x v="285"/>
  </r>
  <r>
    <n v="10623"/>
    <n v="21"/>
    <n v="10"/>
    <n v="25"/>
    <n v="0.10000000149011612"/>
    <x v="285"/>
  </r>
  <r>
    <n v="10623"/>
    <n v="24"/>
    <n v="4.5"/>
    <n v="3"/>
    <n v="0"/>
    <x v="285"/>
  </r>
  <r>
    <n v="10623"/>
    <n v="35"/>
    <n v="18"/>
    <n v="30"/>
    <n v="0.10000000149011612"/>
    <x v="285"/>
  </r>
  <r>
    <n v="10624"/>
    <n v="28"/>
    <n v="45.6"/>
    <n v="10"/>
    <n v="0"/>
    <x v="285"/>
  </r>
  <r>
    <n v="10624"/>
    <n v="29"/>
    <n v="123.79"/>
    <n v="6"/>
    <n v="0"/>
    <x v="285"/>
  </r>
  <r>
    <n v="10624"/>
    <n v="44"/>
    <n v="19.45"/>
    <n v="10"/>
    <n v="0"/>
    <x v="285"/>
  </r>
  <r>
    <n v="10625"/>
    <n v="14"/>
    <n v="23.25"/>
    <n v="3"/>
    <n v="0"/>
    <x v="286"/>
  </r>
  <r>
    <n v="10625"/>
    <n v="42"/>
    <n v="14"/>
    <n v="5"/>
    <n v="0"/>
    <x v="286"/>
  </r>
  <r>
    <n v="10625"/>
    <n v="60"/>
    <n v="34"/>
    <n v="10"/>
    <n v="0"/>
    <x v="286"/>
  </r>
  <r>
    <n v="10626"/>
    <n v="53"/>
    <n v="32.799999999999997"/>
    <n v="12"/>
    <n v="0"/>
    <x v="287"/>
  </r>
  <r>
    <n v="10626"/>
    <n v="60"/>
    <n v="34"/>
    <n v="20"/>
    <n v="0"/>
    <x v="287"/>
  </r>
  <r>
    <n v="10626"/>
    <n v="71"/>
    <n v="21.5"/>
    <n v="20"/>
    <n v="0"/>
    <x v="287"/>
  </r>
  <r>
    <n v="10627"/>
    <n v="62"/>
    <n v="49.3"/>
    <n v="15"/>
    <n v="0"/>
    <x v="287"/>
  </r>
  <r>
    <n v="10627"/>
    <n v="73"/>
    <n v="15"/>
    <n v="35"/>
    <n v="0.15000000596046448"/>
    <x v="287"/>
  </r>
  <r>
    <n v="10628"/>
    <n v="1"/>
    <n v="18"/>
    <n v="25"/>
    <n v="0"/>
    <x v="288"/>
  </r>
  <r>
    <n v="10629"/>
    <n v="29"/>
    <n v="123.79"/>
    <n v="20"/>
    <n v="0"/>
    <x v="288"/>
  </r>
  <r>
    <n v="10629"/>
    <n v="64"/>
    <n v="33.25"/>
    <n v="9"/>
    <n v="0"/>
    <x v="288"/>
  </r>
  <r>
    <n v="10630"/>
    <n v="55"/>
    <n v="24"/>
    <n v="12"/>
    <n v="5.000000074505806E-2"/>
    <x v="289"/>
  </r>
  <r>
    <n v="10630"/>
    <n v="76"/>
    <n v="18"/>
    <n v="35"/>
    <n v="0"/>
    <x v="289"/>
  </r>
  <r>
    <n v="10631"/>
    <n v="75"/>
    <n v="7.75"/>
    <n v="8"/>
    <n v="0.10000000149011612"/>
    <x v="290"/>
  </r>
  <r>
    <n v="10632"/>
    <n v="2"/>
    <n v="19"/>
    <n v="30"/>
    <n v="5.000000074505806E-2"/>
    <x v="290"/>
  </r>
  <r>
    <n v="10632"/>
    <n v="33"/>
    <n v="2.5"/>
    <n v="20"/>
    <n v="5.000000074505806E-2"/>
    <x v="290"/>
  </r>
  <r>
    <n v="10633"/>
    <n v="12"/>
    <n v="38"/>
    <n v="36"/>
    <n v="0.15000000596046448"/>
    <x v="291"/>
  </r>
  <r>
    <n v="10633"/>
    <n v="13"/>
    <n v="6"/>
    <n v="13"/>
    <n v="0.15000000596046448"/>
    <x v="291"/>
  </r>
  <r>
    <n v="10633"/>
    <n v="26"/>
    <n v="31.23"/>
    <n v="35"/>
    <n v="0.15000000596046448"/>
    <x v="291"/>
  </r>
  <r>
    <n v="10633"/>
    <n v="62"/>
    <n v="49.3"/>
    <n v="80"/>
    <n v="0.15000000596046448"/>
    <x v="291"/>
  </r>
  <r>
    <n v="10634"/>
    <n v="7"/>
    <n v="30"/>
    <n v="35"/>
    <n v="0"/>
    <x v="291"/>
  </r>
  <r>
    <n v="10634"/>
    <n v="18"/>
    <n v="62.5"/>
    <n v="50"/>
    <n v="0"/>
    <x v="291"/>
  </r>
  <r>
    <n v="10634"/>
    <n v="51"/>
    <n v="53"/>
    <n v="15"/>
    <n v="0"/>
    <x v="291"/>
  </r>
  <r>
    <n v="10634"/>
    <n v="75"/>
    <n v="7.75"/>
    <n v="2"/>
    <n v="0"/>
    <x v="291"/>
  </r>
  <r>
    <n v="10635"/>
    <n v="4"/>
    <n v="22"/>
    <n v="10"/>
    <n v="0.10000000149011612"/>
    <x v="292"/>
  </r>
  <r>
    <n v="10635"/>
    <n v="5"/>
    <n v="21.35"/>
    <n v="15"/>
    <n v="0.10000000149011612"/>
    <x v="292"/>
  </r>
  <r>
    <n v="10635"/>
    <n v="22"/>
    <n v="21"/>
    <n v="40"/>
    <n v="0"/>
    <x v="292"/>
  </r>
  <r>
    <n v="10636"/>
    <n v="4"/>
    <n v="22"/>
    <n v="25"/>
    <n v="0"/>
    <x v="293"/>
  </r>
  <r>
    <n v="10636"/>
    <n v="58"/>
    <n v="13.25"/>
    <n v="6"/>
    <n v="0"/>
    <x v="293"/>
  </r>
  <r>
    <n v="10637"/>
    <n v="11"/>
    <n v="21"/>
    <n v="10"/>
    <n v="0"/>
    <x v="293"/>
  </r>
  <r>
    <n v="10637"/>
    <n v="50"/>
    <n v="16.25"/>
    <n v="25"/>
    <n v="5.000000074505806E-2"/>
    <x v="293"/>
  </r>
  <r>
    <n v="10637"/>
    <n v="56"/>
    <n v="38"/>
    <n v="60"/>
    <n v="5.000000074505806E-2"/>
    <x v="293"/>
  </r>
  <r>
    <n v="10638"/>
    <n v="45"/>
    <n v="9.5"/>
    <n v="20"/>
    <n v="0"/>
    <x v="294"/>
  </r>
  <r>
    <n v="10638"/>
    <n v="65"/>
    <n v="21.05"/>
    <n v="21"/>
    <n v="0"/>
    <x v="294"/>
  </r>
  <r>
    <n v="10638"/>
    <n v="72"/>
    <n v="34.799999999999997"/>
    <n v="60"/>
    <n v="0"/>
    <x v="294"/>
  </r>
  <r>
    <n v="10639"/>
    <n v="18"/>
    <n v="62.5"/>
    <n v="8"/>
    <n v="0"/>
    <x v="294"/>
  </r>
  <r>
    <n v="10640"/>
    <n v="69"/>
    <n v="36"/>
    <n v="20"/>
    <n v="0.25"/>
    <x v="295"/>
  </r>
  <r>
    <n v="10640"/>
    <n v="70"/>
    <n v="15"/>
    <n v="15"/>
    <n v="0.25"/>
    <x v="295"/>
  </r>
  <r>
    <n v="10641"/>
    <n v="2"/>
    <n v="19"/>
    <n v="50"/>
    <n v="0"/>
    <x v="296"/>
  </r>
  <r>
    <n v="10641"/>
    <n v="40"/>
    <n v="18.399999999999999"/>
    <n v="60"/>
    <n v="0"/>
    <x v="296"/>
  </r>
  <r>
    <n v="10642"/>
    <n v="21"/>
    <n v="10"/>
    <n v="30"/>
    <n v="0.20000000298023224"/>
    <x v="296"/>
  </r>
  <r>
    <n v="10642"/>
    <n v="61"/>
    <n v="28.5"/>
    <n v="20"/>
    <n v="0.20000000298023224"/>
    <x v="296"/>
  </r>
  <r>
    <n v="10643"/>
    <n v="28"/>
    <n v="45.6"/>
    <n v="15"/>
    <n v="0.25"/>
    <x v="297"/>
  </r>
  <r>
    <n v="10643"/>
    <n v="39"/>
    <n v="18"/>
    <n v="21"/>
    <n v="0.25"/>
    <x v="297"/>
  </r>
  <r>
    <n v="10643"/>
    <n v="46"/>
    <n v="12"/>
    <n v="2"/>
    <n v="0.25"/>
    <x v="297"/>
  </r>
  <r>
    <n v="10644"/>
    <n v="18"/>
    <n v="62.5"/>
    <n v="4"/>
    <n v="0.10000000149011612"/>
    <x v="297"/>
  </r>
  <r>
    <n v="10644"/>
    <n v="43"/>
    <n v="46"/>
    <n v="20"/>
    <n v="0"/>
    <x v="297"/>
  </r>
  <r>
    <n v="10644"/>
    <n v="46"/>
    <n v="12"/>
    <n v="21"/>
    <n v="0.10000000149011612"/>
    <x v="297"/>
  </r>
  <r>
    <n v="10645"/>
    <n v="18"/>
    <n v="62.5"/>
    <n v="20"/>
    <n v="0"/>
    <x v="298"/>
  </r>
  <r>
    <n v="10645"/>
    <n v="36"/>
    <n v="19"/>
    <n v="15"/>
    <n v="0"/>
    <x v="298"/>
  </r>
  <r>
    <n v="10646"/>
    <n v="1"/>
    <n v="18"/>
    <n v="15"/>
    <n v="0.25"/>
    <x v="299"/>
  </r>
  <r>
    <n v="10646"/>
    <n v="10"/>
    <n v="31"/>
    <n v="18"/>
    <n v="0.25"/>
    <x v="299"/>
  </r>
  <r>
    <n v="10646"/>
    <n v="71"/>
    <n v="21.5"/>
    <n v="30"/>
    <n v="0.25"/>
    <x v="299"/>
  </r>
  <r>
    <n v="10646"/>
    <n v="77"/>
    <n v="13"/>
    <n v="35"/>
    <n v="0.25"/>
    <x v="299"/>
  </r>
  <r>
    <n v="10647"/>
    <n v="19"/>
    <n v="9.1999999999999993"/>
    <n v="30"/>
    <n v="0"/>
    <x v="299"/>
  </r>
  <r>
    <n v="10647"/>
    <n v="39"/>
    <n v="18"/>
    <n v="20"/>
    <n v="0"/>
    <x v="299"/>
  </r>
  <r>
    <n v="10648"/>
    <n v="22"/>
    <n v="21"/>
    <n v="15"/>
    <n v="0"/>
    <x v="300"/>
  </r>
  <r>
    <n v="10648"/>
    <n v="24"/>
    <n v="4.5"/>
    <n v="15"/>
    <n v="0.15000000596046448"/>
    <x v="300"/>
  </r>
  <r>
    <n v="10649"/>
    <n v="28"/>
    <n v="45.6"/>
    <n v="20"/>
    <n v="0"/>
    <x v="300"/>
  </r>
  <r>
    <n v="10649"/>
    <n v="72"/>
    <n v="34.799999999999997"/>
    <n v="15"/>
    <n v="0"/>
    <x v="300"/>
  </r>
  <r>
    <n v="10650"/>
    <n v="30"/>
    <n v="25.89"/>
    <n v="30"/>
    <n v="0"/>
    <x v="301"/>
  </r>
  <r>
    <n v="10650"/>
    <n v="53"/>
    <n v="32.799999999999997"/>
    <n v="25"/>
    <n v="5.000000074505806E-2"/>
    <x v="301"/>
  </r>
  <r>
    <n v="10650"/>
    <n v="54"/>
    <n v="7.45"/>
    <n v="30"/>
    <n v="0"/>
    <x v="301"/>
  </r>
  <r>
    <n v="10651"/>
    <n v="19"/>
    <n v="9.1999999999999993"/>
    <n v="12"/>
    <n v="0.25"/>
    <x v="302"/>
  </r>
  <r>
    <n v="10651"/>
    <n v="22"/>
    <n v="21"/>
    <n v="20"/>
    <n v="0.25"/>
    <x v="302"/>
  </r>
  <r>
    <n v="10652"/>
    <n v="30"/>
    <n v="25.89"/>
    <n v="2"/>
    <n v="0.25"/>
    <x v="302"/>
  </r>
  <r>
    <n v="10652"/>
    <n v="42"/>
    <n v="14"/>
    <n v="20"/>
    <n v="0"/>
    <x v="302"/>
  </r>
  <r>
    <n v="10653"/>
    <n v="16"/>
    <n v="17.45"/>
    <n v="30"/>
    <n v="0.10000000149011612"/>
    <x v="303"/>
  </r>
  <r>
    <n v="10653"/>
    <n v="60"/>
    <n v="34"/>
    <n v="20"/>
    <n v="0.10000000149011612"/>
    <x v="303"/>
  </r>
  <r>
    <n v="10654"/>
    <n v="4"/>
    <n v="22"/>
    <n v="12"/>
    <n v="0.10000000149011612"/>
    <x v="303"/>
  </r>
  <r>
    <n v="10654"/>
    <n v="39"/>
    <n v="18"/>
    <n v="20"/>
    <n v="0.10000000149011612"/>
    <x v="303"/>
  </r>
  <r>
    <n v="10654"/>
    <n v="54"/>
    <n v="7.45"/>
    <n v="6"/>
    <n v="0.10000000149011612"/>
    <x v="303"/>
  </r>
  <r>
    <n v="10655"/>
    <n v="41"/>
    <n v="9.65"/>
    <n v="20"/>
    <n v="0.20000000298023224"/>
    <x v="304"/>
  </r>
  <r>
    <n v="10656"/>
    <n v="14"/>
    <n v="23.25"/>
    <n v="3"/>
    <n v="0.10000000149011612"/>
    <x v="305"/>
  </r>
  <r>
    <n v="10656"/>
    <n v="44"/>
    <n v="19.45"/>
    <n v="28"/>
    <n v="0.10000000149011612"/>
    <x v="305"/>
  </r>
  <r>
    <n v="10656"/>
    <n v="47"/>
    <n v="9.5"/>
    <n v="6"/>
    <n v="0.10000000149011612"/>
    <x v="305"/>
  </r>
  <r>
    <n v="10657"/>
    <n v="15"/>
    <n v="15.5"/>
    <n v="50"/>
    <n v="0"/>
    <x v="305"/>
  </r>
  <r>
    <n v="10657"/>
    <n v="41"/>
    <n v="9.65"/>
    <n v="24"/>
    <n v="0"/>
    <x v="305"/>
  </r>
  <r>
    <n v="10657"/>
    <n v="46"/>
    <n v="12"/>
    <n v="45"/>
    <n v="0"/>
    <x v="305"/>
  </r>
  <r>
    <n v="10657"/>
    <n v="47"/>
    <n v="9.5"/>
    <n v="10"/>
    <n v="0"/>
    <x v="305"/>
  </r>
  <r>
    <n v="10657"/>
    <n v="56"/>
    <n v="38"/>
    <n v="45"/>
    <n v="0"/>
    <x v="305"/>
  </r>
  <r>
    <n v="10657"/>
    <n v="60"/>
    <n v="34"/>
    <n v="30"/>
    <n v="0"/>
    <x v="305"/>
  </r>
  <r>
    <n v="10658"/>
    <n v="21"/>
    <n v="10"/>
    <n v="60"/>
    <n v="0"/>
    <x v="306"/>
  </r>
  <r>
    <n v="10658"/>
    <n v="40"/>
    <n v="18.399999999999999"/>
    <n v="70"/>
    <n v="5.000000074505806E-2"/>
    <x v="306"/>
  </r>
  <r>
    <n v="10658"/>
    <n v="60"/>
    <n v="34"/>
    <n v="55"/>
    <n v="5.000000074505806E-2"/>
    <x v="306"/>
  </r>
  <r>
    <n v="10658"/>
    <n v="77"/>
    <n v="13"/>
    <n v="70"/>
    <n v="5.000000074505806E-2"/>
    <x v="306"/>
  </r>
  <r>
    <n v="10659"/>
    <n v="31"/>
    <n v="12.5"/>
    <n v="20"/>
    <n v="5.000000074505806E-2"/>
    <x v="306"/>
  </r>
  <r>
    <n v="10659"/>
    <n v="40"/>
    <n v="18.399999999999999"/>
    <n v="24"/>
    <n v="5.000000074505806E-2"/>
    <x v="306"/>
  </r>
  <r>
    <n v="10659"/>
    <n v="70"/>
    <n v="15"/>
    <n v="40"/>
    <n v="5.000000074505806E-2"/>
    <x v="306"/>
  </r>
  <r>
    <n v="10660"/>
    <n v="20"/>
    <n v="81"/>
    <n v="21"/>
    <n v="0"/>
    <x v="307"/>
  </r>
  <r>
    <n v="10661"/>
    <n v="39"/>
    <n v="18"/>
    <n v="3"/>
    <n v="0.20000000298023224"/>
    <x v="308"/>
  </r>
  <r>
    <n v="10661"/>
    <n v="58"/>
    <n v="13.25"/>
    <n v="49"/>
    <n v="0.20000000298023224"/>
    <x v="308"/>
  </r>
  <r>
    <n v="10662"/>
    <n v="68"/>
    <n v="12.5"/>
    <n v="10"/>
    <n v="0"/>
    <x v="308"/>
  </r>
  <r>
    <n v="10663"/>
    <n v="40"/>
    <n v="18.399999999999999"/>
    <n v="30"/>
    <n v="5.000000074505806E-2"/>
    <x v="309"/>
  </r>
  <r>
    <n v="10663"/>
    <n v="42"/>
    <n v="14"/>
    <n v="30"/>
    <n v="5.000000074505806E-2"/>
    <x v="309"/>
  </r>
  <r>
    <n v="10663"/>
    <n v="51"/>
    <n v="53"/>
    <n v="20"/>
    <n v="5.000000074505806E-2"/>
    <x v="309"/>
  </r>
  <r>
    <n v="10664"/>
    <n v="10"/>
    <n v="31"/>
    <n v="24"/>
    <n v="0.15000000596046448"/>
    <x v="309"/>
  </r>
  <r>
    <n v="10664"/>
    <n v="56"/>
    <n v="38"/>
    <n v="12"/>
    <n v="0.15000000596046448"/>
    <x v="309"/>
  </r>
  <r>
    <n v="10664"/>
    <n v="65"/>
    <n v="21.05"/>
    <n v="15"/>
    <n v="0.15000000596046448"/>
    <x v="309"/>
  </r>
  <r>
    <n v="10665"/>
    <n v="51"/>
    <n v="53"/>
    <n v="20"/>
    <n v="0"/>
    <x v="310"/>
  </r>
  <r>
    <n v="10665"/>
    <n v="59"/>
    <n v="55"/>
    <n v="1"/>
    <n v="0"/>
    <x v="310"/>
  </r>
  <r>
    <n v="10665"/>
    <n v="76"/>
    <n v="18"/>
    <n v="10"/>
    <n v="0"/>
    <x v="310"/>
  </r>
  <r>
    <n v="10666"/>
    <n v="29"/>
    <n v="123.79"/>
    <n v="36"/>
    <n v="0"/>
    <x v="311"/>
  </r>
  <r>
    <n v="10666"/>
    <n v="65"/>
    <n v="21.05"/>
    <n v="10"/>
    <n v="0"/>
    <x v="311"/>
  </r>
  <r>
    <n v="10667"/>
    <n v="69"/>
    <n v="36"/>
    <n v="45"/>
    <n v="0.20000000298023224"/>
    <x v="311"/>
  </r>
  <r>
    <n v="10667"/>
    <n v="71"/>
    <n v="21.5"/>
    <n v="14"/>
    <n v="0.20000000298023224"/>
    <x v="311"/>
  </r>
  <r>
    <n v="10668"/>
    <n v="31"/>
    <n v="12.5"/>
    <n v="8"/>
    <n v="0.10000000149011612"/>
    <x v="312"/>
  </r>
  <r>
    <n v="10668"/>
    <n v="55"/>
    <n v="24"/>
    <n v="4"/>
    <n v="0.10000000149011612"/>
    <x v="312"/>
  </r>
  <r>
    <n v="10668"/>
    <n v="64"/>
    <n v="33.25"/>
    <n v="15"/>
    <n v="0.10000000149011612"/>
    <x v="312"/>
  </r>
  <r>
    <n v="10669"/>
    <n v="36"/>
    <n v="19"/>
    <n v="30"/>
    <n v="0"/>
    <x v="312"/>
  </r>
  <r>
    <n v="10670"/>
    <n v="23"/>
    <n v="9"/>
    <n v="32"/>
    <n v="0"/>
    <x v="313"/>
  </r>
  <r>
    <n v="10670"/>
    <n v="46"/>
    <n v="12"/>
    <n v="60"/>
    <n v="0"/>
    <x v="313"/>
  </r>
  <r>
    <n v="10670"/>
    <n v="67"/>
    <n v="14"/>
    <n v="25"/>
    <n v="0"/>
    <x v="313"/>
  </r>
  <r>
    <n v="10670"/>
    <n v="73"/>
    <n v="15"/>
    <n v="50"/>
    <n v="0"/>
    <x v="313"/>
  </r>
  <r>
    <n v="10670"/>
    <n v="75"/>
    <n v="7.75"/>
    <n v="25"/>
    <n v="0"/>
    <x v="313"/>
  </r>
  <r>
    <n v="10671"/>
    <n v="16"/>
    <n v="17.45"/>
    <n v="10"/>
    <n v="0"/>
    <x v="314"/>
  </r>
  <r>
    <n v="10671"/>
    <n v="62"/>
    <n v="49.3"/>
    <n v="10"/>
    <n v="0"/>
    <x v="314"/>
  </r>
  <r>
    <n v="10671"/>
    <n v="65"/>
    <n v="21.05"/>
    <n v="12"/>
    <n v="0"/>
    <x v="314"/>
  </r>
  <r>
    <n v="10672"/>
    <n v="38"/>
    <n v="263.5"/>
    <n v="15"/>
    <n v="0.10000000149011612"/>
    <x v="314"/>
  </r>
  <r>
    <n v="10672"/>
    <n v="71"/>
    <n v="21.5"/>
    <n v="12"/>
    <n v="0"/>
    <x v="314"/>
  </r>
  <r>
    <n v="10673"/>
    <n v="16"/>
    <n v="17.45"/>
    <n v="3"/>
    <n v="0"/>
    <x v="315"/>
  </r>
  <r>
    <n v="10673"/>
    <n v="42"/>
    <n v="14"/>
    <n v="6"/>
    <n v="0"/>
    <x v="315"/>
  </r>
  <r>
    <n v="10673"/>
    <n v="43"/>
    <n v="46"/>
    <n v="6"/>
    <n v="0"/>
    <x v="315"/>
  </r>
  <r>
    <n v="10674"/>
    <n v="23"/>
    <n v="9"/>
    <n v="5"/>
    <n v="0"/>
    <x v="315"/>
  </r>
  <r>
    <n v="10675"/>
    <n v="14"/>
    <n v="23.25"/>
    <n v="30"/>
    <n v="0"/>
    <x v="316"/>
  </r>
  <r>
    <n v="10675"/>
    <n v="53"/>
    <n v="32.799999999999997"/>
    <n v="10"/>
    <n v="0"/>
    <x v="316"/>
  </r>
  <r>
    <n v="10675"/>
    <n v="58"/>
    <n v="13.25"/>
    <n v="30"/>
    <n v="0"/>
    <x v="316"/>
  </r>
  <r>
    <n v="10676"/>
    <n v="10"/>
    <n v="31"/>
    <n v="2"/>
    <n v="0"/>
    <x v="317"/>
  </r>
  <r>
    <n v="10676"/>
    <n v="19"/>
    <n v="9.1999999999999993"/>
    <n v="7"/>
    <n v="0"/>
    <x v="317"/>
  </r>
  <r>
    <n v="10676"/>
    <n v="44"/>
    <n v="19.45"/>
    <n v="21"/>
    <n v="0"/>
    <x v="317"/>
  </r>
  <r>
    <n v="10677"/>
    <n v="26"/>
    <n v="31.23"/>
    <n v="30"/>
    <n v="0.15000000596046448"/>
    <x v="317"/>
  </r>
  <r>
    <n v="10677"/>
    <n v="33"/>
    <n v="2.5"/>
    <n v="8"/>
    <n v="0.15000000596046448"/>
    <x v="317"/>
  </r>
  <r>
    <n v="10678"/>
    <n v="12"/>
    <n v="38"/>
    <n v="100"/>
    <n v="0"/>
    <x v="318"/>
  </r>
  <r>
    <n v="10678"/>
    <n v="33"/>
    <n v="2.5"/>
    <n v="30"/>
    <n v="0"/>
    <x v="318"/>
  </r>
  <r>
    <n v="10678"/>
    <n v="41"/>
    <n v="9.65"/>
    <n v="120"/>
    <n v="0"/>
    <x v="318"/>
  </r>
  <r>
    <n v="10678"/>
    <n v="54"/>
    <n v="7.45"/>
    <n v="30"/>
    <n v="0"/>
    <x v="318"/>
  </r>
  <r>
    <n v="10679"/>
    <n v="59"/>
    <n v="55"/>
    <n v="12"/>
    <n v="0"/>
    <x v="318"/>
  </r>
  <r>
    <n v="10680"/>
    <n v="16"/>
    <n v="17.45"/>
    <n v="50"/>
    <n v="0.25"/>
    <x v="319"/>
  </r>
  <r>
    <n v="10680"/>
    <n v="31"/>
    <n v="12.5"/>
    <n v="20"/>
    <n v="0.25"/>
    <x v="319"/>
  </r>
  <r>
    <n v="10680"/>
    <n v="42"/>
    <n v="14"/>
    <n v="40"/>
    <n v="0.25"/>
    <x v="319"/>
  </r>
  <r>
    <n v="10681"/>
    <n v="19"/>
    <n v="9.1999999999999993"/>
    <n v="30"/>
    <n v="0.10000000149011612"/>
    <x v="320"/>
  </r>
  <r>
    <n v="10681"/>
    <n v="21"/>
    <n v="10"/>
    <n v="12"/>
    <n v="0.10000000149011612"/>
    <x v="320"/>
  </r>
  <r>
    <n v="10681"/>
    <n v="64"/>
    <n v="33.25"/>
    <n v="28"/>
    <n v="0"/>
    <x v="320"/>
  </r>
  <r>
    <n v="10682"/>
    <n v="33"/>
    <n v="2.5"/>
    <n v="30"/>
    <n v="0"/>
    <x v="320"/>
  </r>
  <r>
    <n v="10682"/>
    <n v="66"/>
    <n v="17"/>
    <n v="4"/>
    <n v="0"/>
    <x v="320"/>
  </r>
  <r>
    <n v="10682"/>
    <n v="75"/>
    <n v="7.75"/>
    <n v="30"/>
    <n v="0"/>
    <x v="320"/>
  </r>
  <r>
    <n v="10683"/>
    <n v="52"/>
    <n v="7"/>
    <n v="9"/>
    <n v="0"/>
    <x v="321"/>
  </r>
  <r>
    <n v="10684"/>
    <n v="40"/>
    <n v="18.399999999999999"/>
    <n v="20"/>
    <n v="0"/>
    <x v="321"/>
  </r>
  <r>
    <n v="10684"/>
    <n v="47"/>
    <n v="9.5"/>
    <n v="40"/>
    <n v="0"/>
    <x v="321"/>
  </r>
  <r>
    <n v="10684"/>
    <n v="60"/>
    <n v="34"/>
    <n v="30"/>
    <n v="0"/>
    <x v="321"/>
  </r>
  <r>
    <n v="10685"/>
    <n v="10"/>
    <n v="31"/>
    <n v="20"/>
    <n v="0"/>
    <x v="322"/>
  </r>
  <r>
    <n v="10685"/>
    <n v="41"/>
    <n v="9.65"/>
    <n v="4"/>
    <n v="0"/>
    <x v="322"/>
  </r>
  <r>
    <n v="10685"/>
    <n v="47"/>
    <n v="9.5"/>
    <n v="15"/>
    <n v="0"/>
    <x v="322"/>
  </r>
  <r>
    <n v="10686"/>
    <n v="17"/>
    <n v="39"/>
    <n v="30"/>
    <n v="0.20000000298023224"/>
    <x v="323"/>
  </r>
  <r>
    <n v="10686"/>
    <n v="26"/>
    <n v="31.23"/>
    <n v="15"/>
    <n v="0"/>
    <x v="323"/>
  </r>
  <r>
    <n v="10687"/>
    <n v="9"/>
    <n v="97"/>
    <n v="50"/>
    <n v="0.25"/>
    <x v="323"/>
  </r>
  <r>
    <n v="10687"/>
    <n v="29"/>
    <n v="123.79"/>
    <n v="10"/>
    <n v="0"/>
    <x v="323"/>
  </r>
  <r>
    <n v="10687"/>
    <n v="36"/>
    <n v="19"/>
    <n v="6"/>
    <n v="0.25"/>
    <x v="323"/>
  </r>
  <r>
    <n v="10688"/>
    <n v="10"/>
    <n v="31"/>
    <n v="18"/>
    <n v="0.10000000149011612"/>
    <x v="324"/>
  </r>
  <r>
    <n v="10688"/>
    <n v="28"/>
    <n v="45.6"/>
    <n v="60"/>
    <n v="0.10000000149011612"/>
    <x v="324"/>
  </r>
  <r>
    <n v="10688"/>
    <n v="34"/>
    <n v="14"/>
    <n v="14"/>
    <n v="0"/>
    <x v="324"/>
  </r>
  <r>
    <n v="10689"/>
    <n v="1"/>
    <n v="18"/>
    <n v="35"/>
    <n v="0.25"/>
    <x v="324"/>
  </r>
  <r>
    <n v="10690"/>
    <n v="56"/>
    <n v="38"/>
    <n v="20"/>
    <n v="0.25"/>
    <x v="325"/>
  </r>
  <r>
    <n v="10690"/>
    <n v="77"/>
    <n v="13"/>
    <n v="30"/>
    <n v="0.25"/>
    <x v="325"/>
  </r>
  <r>
    <n v="10691"/>
    <n v="1"/>
    <n v="18"/>
    <n v="30"/>
    <n v="0"/>
    <x v="326"/>
  </r>
  <r>
    <n v="10691"/>
    <n v="29"/>
    <n v="123.79"/>
    <n v="40"/>
    <n v="0"/>
    <x v="326"/>
  </r>
  <r>
    <n v="10691"/>
    <n v="43"/>
    <n v="46"/>
    <n v="40"/>
    <n v="0"/>
    <x v="326"/>
  </r>
  <r>
    <n v="10691"/>
    <n v="44"/>
    <n v="19.45"/>
    <n v="24"/>
    <n v="0"/>
    <x v="326"/>
  </r>
  <r>
    <n v="10691"/>
    <n v="62"/>
    <n v="49.3"/>
    <n v="48"/>
    <n v="0"/>
    <x v="326"/>
  </r>
  <r>
    <n v="10692"/>
    <n v="63"/>
    <n v="43.9"/>
    <n v="20"/>
    <n v="0"/>
    <x v="326"/>
  </r>
  <r>
    <n v="10693"/>
    <n v="9"/>
    <n v="97"/>
    <n v="6"/>
    <n v="0"/>
    <x v="327"/>
  </r>
  <r>
    <n v="10693"/>
    <n v="54"/>
    <n v="7.45"/>
    <n v="60"/>
    <n v="0.15000000596046448"/>
    <x v="327"/>
  </r>
  <r>
    <n v="10693"/>
    <n v="69"/>
    <n v="36"/>
    <n v="30"/>
    <n v="0.15000000596046448"/>
    <x v="327"/>
  </r>
  <r>
    <n v="10693"/>
    <n v="73"/>
    <n v="15"/>
    <n v="15"/>
    <n v="0.15000000596046448"/>
    <x v="327"/>
  </r>
  <r>
    <n v="10694"/>
    <n v="7"/>
    <n v="30"/>
    <n v="90"/>
    <n v="0"/>
    <x v="327"/>
  </r>
  <r>
    <n v="10694"/>
    <n v="59"/>
    <n v="55"/>
    <n v="25"/>
    <n v="0"/>
    <x v="327"/>
  </r>
  <r>
    <n v="10694"/>
    <n v="70"/>
    <n v="15"/>
    <n v="50"/>
    <n v="0"/>
    <x v="327"/>
  </r>
  <r>
    <n v="10695"/>
    <n v="8"/>
    <n v="40"/>
    <n v="10"/>
    <n v="0"/>
    <x v="328"/>
  </r>
  <r>
    <n v="10695"/>
    <n v="12"/>
    <n v="38"/>
    <n v="4"/>
    <n v="0"/>
    <x v="328"/>
  </r>
  <r>
    <n v="10695"/>
    <n v="24"/>
    <n v="4.5"/>
    <n v="20"/>
    <n v="0"/>
    <x v="328"/>
  </r>
  <r>
    <n v="10696"/>
    <n v="17"/>
    <n v="39"/>
    <n v="20"/>
    <n v="0"/>
    <x v="329"/>
  </r>
  <r>
    <n v="10696"/>
    <n v="46"/>
    <n v="12"/>
    <n v="18"/>
    <n v="0"/>
    <x v="329"/>
  </r>
  <r>
    <n v="10697"/>
    <n v="19"/>
    <n v="9.1999999999999993"/>
    <n v="7"/>
    <n v="0.25"/>
    <x v="329"/>
  </r>
  <r>
    <n v="10697"/>
    <n v="35"/>
    <n v="18"/>
    <n v="9"/>
    <n v="0.25"/>
    <x v="329"/>
  </r>
  <r>
    <n v="10697"/>
    <n v="58"/>
    <n v="13.25"/>
    <n v="30"/>
    <n v="0.25"/>
    <x v="329"/>
  </r>
  <r>
    <n v="10697"/>
    <n v="70"/>
    <n v="15"/>
    <n v="30"/>
    <n v="0.25"/>
    <x v="329"/>
  </r>
  <r>
    <n v="10698"/>
    <n v="11"/>
    <n v="21"/>
    <n v="15"/>
    <n v="0"/>
    <x v="330"/>
  </r>
  <r>
    <n v="10698"/>
    <n v="17"/>
    <n v="39"/>
    <n v="8"/>
    <n v="5.000000074505806E-2"/>
    <x v="330"/>
  </r>
  <r>
    <n v="10698"/>
    <n v="29"/>
    <n v="123.79"/>
    <n v="12"/>
    <n v="5.000000074505806E-2"/>
    <x v="330"/>
  </r>
  <r>
    <n v="10698"/>
    <n v="65"/>
    <n v="21.05"/>
    <n v="65"/>
    <n v="5.000000074505806E-2"/>
    <x v="330"/>
  </r>
  <r>
    <n v="10698"/>
    <n v="70"/>
    <n v="15"/>
    <n v="8"/>
    <n v="5.000000074505806E-2"/>
    <x v="330"/>
  </r>
  <r>
    <n v="10699"/>
    <n v="47"/>
    <n v="9.5"/>
    <n v="12"/>
    <n v="0"/>
    <x v="330"/>
  </r>
  <r>
    <n v="10700"/>
    <n v="1"/>
    <n v="18"/>
    <n v="5"/>
    <n v="0.20000000298023224"/>
    <x v="331"/>
  </r>
  <r>
    <n v="10700"/>
    <n v="34"/>
    <n v="14"/>
    <n v="12"/>
    <n v="0.20000000298023224"/>
    <x v="331"/>
  </r>
  <r>
    <n v="10700"/>
    <n v="68"/>
    <n v="12.5"/>
    <n v="40"/>
    <n v="0.20000000298023224"/>
    <x v="331"/>
  </r>
  <r>
    <n v="10700"/>
    <n v="71"/>
    <n v="21.5"/>
    <n v="60"/>
    <n v="0.20000000298023224"/>
    <x v="331"/>
  </r>
  <r>
    <n v="10701"/>
    <n v="59"/>
    <n v="55"/>
    <n v="42"/>
    <n v="0.15000000596046448"/>
    <x v="332"/>
  </r>
  <r>
    <n v="10701"/>
    <n v="71"/>
    <n v="21.5"/>
    <n v="20"/>
    <n v="0.15000000596046448"/>
    <x v="332"/>
  </r>
  <r>
    <n v="10701"/>
    <n v="76"/>
    <n v="18"/>
    <n v="35"/>
    <n v="0.15000000596046448"/>
    <x v="332"/>
  </r>
  <r>
    <n v="10702"/>
    <n v="3"/>
    <n v="10"/>
    <n v="6"/>
    <n v="0"/>
    <x v="332"/>
  </r>
  <r>
    <n v="10702"/>
    <n v="76"/>
    <n v="18"/>
    <n v="15"/>
    <n v="0"/>
    <x v="332"/>
  </r>
  <r>
    <n v="10703"/>
    <n v="2"/>
    <n v="19"/>
    <n v="5"/>
    <n v="0"/>
    <x v="333"/>
  </r>
  <r>
    <n v="10703"/>
    <n v="59"/>
    <n v="55"/>
    <n v="35"/>
    <n v="0"/>
    <x v="333"/>
  </r>
  <r>
    <n v="10703"/>
    <n v="73"/>
    <n v="15"/>
    <n v="35"/>
    <n v="0"/>
    <x v="333"/>
  </r>
  <r>
    <n v="10704"/>
    <n v="4"/>
    <n v="22"/>
    <n v="6"/>
    <n v="0"/>
    <x v="333"/>
  </r>
  <r>
    <n v="10704"/>
    <n v="24"/>
    <n v="4.5"/>
    <n v="35"/>
    <n v="0"/>
    <x v="333"/>
  </r>
  <r>
    <n v="10704"/>
    <n v="48"/>
    <n v="12.75"/>
    <n v="24"/>
    <n v="0"/>
    <x v="333"/>
  </r>
  <r>
    <n v="10705"/>
    <n v="31"/>
    <n v="12.5"/>
    <n v="20"/>
    <n v="0"/>
    <x v="334"/>
  </r>
  <r>
    <n v="10705"/>
    <n v="32"/>
    <n v="32"/>
    <n v="4"/>
    <n v="0"/>
    <x v="334"/>
  </r>
  <r>
    <n v="10706"/>
    <n v="16"/>
    <n v="17.45"/>
    <n v="20"/>
    <n v="0"/>
    <x v="335"/>
  </r>
  <r>
    <n v="10706"/>
    <n v="43"/>
    <n v="46"/>
    <n v="24"/>
    <n v="0"/>
    <x v="335"/>
  </r>
  <r>
    <n v="10706"/>
    <n v="59"/>
    <n v="55"/>
    <n v="8"/>
    <n v="0"/>
    <x v="335"/>
  </r>
  <r>
    <n v="10707"/>
    <n v="55"/>
    <n v="24"/>
    <n v="21"/>
    <n v="0"/>
    <x v="335"/>
  </r>
  <r>
    <n v="10707"/>
    <n v="57"/>
    <n v="19.5"/>
    <n v="40"/>
    <n v="0"/>
    <x v="335"/>
  </r>
  <r>
    <n v="10707"/>
    <n v="70"/>
    <n v="15"/>
    <n v="28"/>
    <n v="0.15000000596046448"/>
    <x v="335"/>
  </r>
  <r>
    <n v="10708"/>
    <n v="5"/>
    <n v="21.35"/>
    <n v="4"/>
    <n v="0"/>
    <x v="336"/>
  </r>
  <r>
    <n v="10708"/>
    <n v="36"/>
    <n v="19"/>
    <n v="5"/>
    <n v="0"/>
    <x v="336"/>
  </r>
  <r>
    <n v="10709"/>
    <n v="8"/>
    <n v="40"/>
    <n v="40"/>
    <n v="0"/>
    <x v="336"/>
  </r>
  <r>
    <n v="10709"/>
    <n v="51"/>
    <n v="53"/>
    <n v="28"/>
    <n v="0"/>
    <x v="336"/>
  </r>
  <r>
    <n v="10709"/>
    <n v="60"/>
    <n v="34"/>
    <n v="10"/>
    <n v="0"/>
    <x v="336"/>
  </r>
  <r>
    <n v="10710"/>
    <n v="19"/>
    <n v="9.1999999999999993"/>
    <n v="5"/>
    <n v="0"/>
    <x v="337"/>
  </r>
  <r>
    <n v="10710"/>
    <n v="47"/>
    <n v="9.5"/>
    <n v="5"/>
    <n v="0"/>
    <x v="337"/>
  </r>
  <r>
    <n v="10711"/>
    <n v="19"/>
    <n v="9.1999999999999993"/>
    <n v="12"/>
    <n v="0"/>
    <x v="338"/>
  </r>
  <r>
    <n v="10711"/>
    <n v="41"/>
    <n v="9.65"/>
    <n v="42"/>
    <n v="0"/>
    <x v="338"/>
  </r>
  <r>
    <n v="10711"/>
    <n v="53"/>
    <n v="32.799999999999997"/>
    <n v="120"/>
    <n v="0"/>
    <x v="338"/>
  </r>
  <r>
    <n v="10712"/>
    <n v="53"/>
    <n v="32.799999999999997"/>
    <n v="3"/>
    <n v="5.000000074505806E-2"/>
    <x v="338"/>
  </r>
  <r>
    <n v="10712"/>
    <n v="56"/>
    <n v="38"/>
    <n v="30"/>
    <n v="0"/>
    <x v="338"/>
  </r>
  <r>
    <n v="10713"/>
    <n v="10"/>
    <n v="31"/>
    <n v="18"/>
    <n v="0"/>
    <x v="339"/>
  </r>
  <r>
    <n v="10713"/>
    <n v="26"/>
    <n v="31.23"/>
    <n v="30"/>
    <n v="0"/>
    <x v="339"/>
  </r>
  <r>
    <n v="10713"/>
    <n v="45"/>
    <n v="9.5"/>
    <n v="110"/>
    <n v="0"/>
    <x v="339"/>
  </r>
  <r>
    <n v="10713"/>
    <n v="46"/>
    <n v="12"/>
    <n v="24"/>
    <n v="0"/>
    <x v="339"/>
  </r>
  <r>
    <n v="10714"/>
    <n v="2"/>
    <n v="19"/>
    <n v="30"/>
    <n v="0.25"/>
    <x v="339"/>
  </r>
  <r>
    <n v="10714"/>
    <n v="17"/>
    <n v="39"/>
    <n v="27"/>
    <n v="0.25"/>
    <x v="339"/>
  </r>
  <r>
    <n v="10714"/>
    <n v="47"/>
    <n v="9.5"/>
    <n v="50"/>
    <n v="0.25"/>
    <x v="339"/>
  </r>
  <r>
    <n v="10714"/>
    <n v="56"/>
    <n v="38"/>
    <n v="18"/>
    <n v="0.25"/>
    <x v="339"/>
  </r>
  <r>
    <n v="10714"/>
    <n v="58"/>
    <n v="13.25"/>
    <n v="12"/>
    <n v="0.25"/>
    <x v="339"/>
  </r>
  <r>
    <n v="10715"/>
    <n v="10"/>
    <n v="31"/>
    <n v="21"/>
    <n v="0"/>
    <x v="340"/>
  </r>
  <r>
    <n v="10715"/>
    <n v="71"/>
    <n v="21.5"/>
    <n v="30"/>
    <n v="0"/>
    <x v="340"/>
  </r>
  <r>
    <n v="10716"/>
    <n v="21"/>
    <n v="10"/>
    <n v="5"/>
    <n v="0"/>
    <x v="341"/>
  </r>
  <r>
    <n v="10716"/>
    <n v="51"/>
    <n v="53"/>
    <n v="7"/>
    <n v="0"/>
    <x v="341"/>
  </r>
  <r>
    <n v="10716"/>
    <n v="61"/>
    <n v="28.5"/>
    <n v="10"/>
    <n v="0"/>
    <x v="341"/>
  </r>
  <r>
    <n v="10717"/>
    <n v="21"/>
    <n v="10"/>
    <n v="32"/>
    <n v="5.000000074505806E-2"/>
    <x v="341"/>
  </r>
  <r>
    <n v="10717"/>
    <n v="54"/>
    <n v="7.45"/>
    <n v="15"/>
    <n v="0"/>
    <x v="341"/>
  </r>
  <r>
    <n v="10717"/>
    <n v="69"/>
    <n v="36"/>
    <n v="25"/>
    <n v="5.000000074505806E-2"/>
    <x v="341"/>
  </r>
  <r>
    <n v="10718"/>
    <n v="12"/>
    <n v="38"/>
    <n v="36"/>
    <n v="0"/>
    <x v="342"/>
  </r>
  <r>
    <n v="10718"/>
    <n v="16"/>
    <n v="17.45"/>
    <n v="20"/>
    <n v="0"/>
    <x v="342"/>
  </r>
  <r>
    <n v="10718"/>
    <n v="36"/>
    <n v="19"/>
    <n v="40"/>
    <n v="0"/>
    <x v="342"/>
  </r>
  <r>
    <n v="10718"/>
    <n v="62"/>
    <n v="49.3"/>
    <n v="20"/>
    <n v="0"/>
    <x v="342"/>
  </r>
  <r>
    <n v="10719"/>
    <n v="18"/>
    <n v="62.5"/>
    <n v="12"/>
    <n v="0.25"/>
    <x v="342"/>
  </r>
  <r>
    <n v="10719"/>
    <n v="30"/>
    <n v="25.89"/>
    <n v="3"/>
    <n v="0.25"/>
    <x v="342"/>
  </r>
  <r>
    <n v="10719"/>
    <n v="54"/>
    <n v="7.45"/>
    <n v="40"/>
    <n v="0.25"/>
    <x v="342"/>
  </r>
  <r>
    <n v="10720"/>
    <n v="35"/>
    <n v="18"/>
    <n v="21"/>
    <n v="0"/>
    <x v="343"/>
  </r>
  <r>
    <n v="10720"/>
    <n v="71"/>
    <n v="21.5"/>
    <n v="8"/>
    <n v="0"/>
    <x v="343"/>
  </r>
  <r>
    <n v="10721"/>
    <n v="44"/>
    <n v="19.45"/>
    <n v="50"/>
    <n v="5.000000074505806E-2"/>
    <x v="344"/>
  </r>
  <r>
    <n v="10722"/>
    <n v="2"/>
    <n v="19"/>
    <n v="3"/>
    <n v="0"/>
    <x v="344"/>
  </r>
  <r>
    <n v="10722"/>
    <n v="31"/>
    <n v="12.5"/>
    <n v="50"/>
    <n v="0"/>
    <x v="344"/>
  </r>
  <r>
    <n v="10722"/>
    <n v="68"/>
    <n v="12.5"/>
    <n v="45"/>
    <n v="0"/>
    <x v="344"/>
  </r>
  <r>
    <n v="10722"/>
    <n v="75"/>
    <n v="7.75"/>
    <n v="42"/>
    <n v="0"/>
    <x v="344"/>
  </r>
  <r>
    <n v="10723"/>
    <n v="26"/>
    <n v="31.23"/>
    <n v="15"/>
    <n v="0"/>
    <x v="345"/>
  </r>
  <r>
    <n v="10724"/>
    <n v="10"/>
    <n v="31"/>
    <n v="16"/>
    <n v="0"/>
    <x v="345"/>
  </r>
  <r>
    <n v="10724"/>
    <n v="61"/>
    <n v="28.5"/>
    <n v="5"/>
    <n v="0"/>
    <x v="345"/>
  </r>
  <r>
    <n v="10725"/>
    <n v="41"/>
    <n v="9.65"/>
    <n v="12"/>
    <n v="0"/>
    <x v="346"/>
  </r>
  <r>
    <n v="10725"/>
    <n v="52"/>
    <n v="7"/>
    <n v="4"/>
    <n v="0"/>
    <x v="346"/>
  </r>
  <r>
    <n v="10725"/>
    <n v="55"/>
    <n v="24"/>
    <n v="6"/>
    <n v="0"/>
    <x v="346"/>
  </r>
  <r>
    <n v="10726"/>
    <n v="4"/>
    <n v="22"/>
    <n v="25"/>
    <n v="0"/>
    <x v="347"/>
  </r>
  <r>
    <n v="10726"/>
    <n v="11"/>
    <n v="21"/>
    <n v="5"/>
    <n v="0"/>
    <x v="347"/>
  </r>
  <r>
    <n v="10727"/>
    <n v="17"/>
    <n v="39"/>
    <n v="20"/>
    <n v="5.000000074505806E-2"/>
    <x v="347"/>
  </r>
  <r>
    <n v="10727"/>
    <n v="56"/>
    <n v="38"/>
    <n v="10"/>
    <n v="5.000000074505806E-2"/>
    <x v="347"/>
  </r>
  <r>
    <n v="10727"/>
    <n v="59"/>
    <n v="55"/>
    <n v="10"/>
    <n v="5.000000074505806E-2"/>
    <x v="347"/>
  </r>
  <r>
    <n v="10728"/>
    <n v="30"/>
    <n v="25.89"/>
    <n v="15"/>
    <n v="0"/>
    <x v="348"/>
  </r>
  <r>
    <n v="10728"/>
    <n v="40"/>
    <n v="18.399999999999999"/>
    <n v="6"/>
    <n v="0"/>
    <x v="348"/>
  </r>
  <r>
    <n v="10728"/>
    <n v="55"/>
    <n v="24"/>
    <n v="12"/>
    <n v="0"/>
    <x v="348"/>
  </r>
  <r>
    <n v="10728"/>
    <n v="60"/>
    <n v="34"/>
    <n v="15"/>
    <n v="0"/>
    <x v="348"/>
  </r>
  <r>
    <n v="10729"/>
    <n v="1"/>
    <n v="18"/>
    <n v="50"/>
    <n v="0"/>
    <x v="348"/>
  </r>
  <r>
    <n v="10729"/>
    <n v="21"/>
    <n v="10"/>
    <n v="30"/>
    <n v="0"/>
    <x v="348"/>
  </r>
  <r>
    <n v="10729"/>
    <n v="50"/>
    <n v="16.25"/>
    <n v="40"/>
    <n v="0"/>
    <x v="348"/>
  </r>
  <r>
    <n v="10730"/>
    <n v="16"/>
    <n v="17.45"/>
    <n v="15"/>
    <n v="5.000000074505806E-2"/>
    <x v="349"/>
  </r>
  <r>
    <n v="10730"/>
    <n v="31"/>
    <n v="12.5"/>
    <n v="3"/>
    <n v="5.000000074505806E-2"/>
    <x v="349"/>
  </r>
  <r>
    <n v="10730"/>
    <n v="65"/>
    <n v="21.05"/>
    <n v="10"/>
    <n v="5.000000074505806E-2"/>
    <x v="349"/>
  </r>
  <r>
    <n v="10731"/>
    <n v="21"/>
    <n v="10"/>
    <n v="40"/>
    <n v="5.000000074505806E-2"/>
    <x v="350"/>
  </r>
  <r>
    <n v="10731"/>
    <n v="51"/>
    <n v="53"/>
    <n v="30"/>
    <n v="5.000000074505806E-2"/>
    <x v="350"/>
  </r>
  <r>
    <n v="10732"/>
    <n v="76"/>
    <n v="18"/>
    <n v="20"/>
    <n v="0"/>
    <x v="350"/>
  </r>
  <r>
    <n v="10733"/>
    <n v="14"/>
    <n v="23.25"/>
    <n v="16"/>
    <n v="0"/>
    <x v="351"/>
  </r>
  <r>
    <n v="10733"/>
    <n v="28"/>
    <n v="45.6"/>
    <n v="20"/>
    <n v="0"/>
    <x v="351"/>
  </r>
  <r>
    <n v="10733"/>
    <n v="52"/>
    <n v="7"/>
    <n v="25"/>
    <n v="0"/>
    <x v="351"/>
  </r>
  <r>
    <n v="10734"/>
    <n v="6"/>
    <n v="25"/>
    <n v="30"/>
    <n v="0"/>
    <x v="351"/>
  </r>
  <r>
    <n v="10734"/>
    <n v="30"/>
    <n v="25.89"/>
    <n v="15"/>
    <n v="0"/>
    <x v="351"/>
  </r>
  <r>
    <n v="10734"/>
    <n v="76"/>
    <n v="18"/>
    <n v="20"/>
    <n v="0"/>
    <x v="351"/>
  </r>
  <r>
    <n v="10735"/>
    <n v="61"/>
    <n v="28.5"/>
    <n v="20"/>
    <n v="0.10000000149011612"/>
    <x v="352"/>
  </r>
  <r>
    <n v="10735"/>
    <n v="77"/>
    <n v="13"/>
    <n v="2"/>
    <n v="0.10000000149011612"/>
    <x v="352"/>
  </r>
  <r>
    <n v="10736"/>
    <n v="65"/>
    <n v="21.05"/>
    <n v="40"/>
    <n v="0"/>
    <x v="353"/>
  </r>
  <r>
    <n v="10736"/>
    <n v="75"/>
    <n v="7.75"/>
    <n v="20"/>
    <n v="0"/>
    <x v="353"/>
  </r>
  <r>
    <n v="10737"/>
    <n v="13"/>
    <n v="6"/>
    <n v="4"/>
    <n v="0"/>
    <x v="353"/>
  </r>
  <r>
    <n v="10737"/>
    <n v="41"/>
    <n v="9.65"/>
    <n v="12"/>
    <n v="0"/>
    <x v="353"/>
  </r>
  <r>
    <n v="10738"/>
    <n v="16"/>
    <n v="17.45"/>
    <n v="3"/>
    <n v="0"/>
    <x v="354"/>
  </r>
  <r>
    <n v="10739"/>
    <n v="36"/>
    <n v="19"/>
    <n v="6"/>
    <n v="0"/>
    <x v="354"/>
  </r>
  <r>
    <n v="10739"/>
    <n v="52"/>
    <n v="7"/>
    <n v="18"/>
    <n v="0"/>
    <x v="354"/>
  </r>
  <r>
    <n v="10740"/>
    <n v="28"/>
    <n v="45.6"/>
    <n v="5"/>
    <n v="0.20000000298023224"/>
    <x v="355"/>
  </r>
  <r>
    <n v="10740"/>
    <n v="35"/>
    <n v="18"/>
    <n v="35"/>
    <n v="0.20000000298023224"/>
    <x v="355"/>
  </r>
  <r>
    <n v="10740"/>
    <n v="45"/>
    <n v="9.5"/>
    <n v="40"/>
    <n v="0.20000000298023224"/>
    <x v="355"/>
  </r>
  <r>
    <n v="10740"/>
    <n v="56"/>
    <n v="38"/>
    <n v="14"/>
    <n v="0.20000000298023224"/>
    <x v="355"/>
  </r>
  <r>
    <n v="10741"/>
    <n v="2"/>
    <n v="19"/>
    <n v="15"/>
    <n v="0.20000000298023224"/>
    <x v="356"/>
  </r>
  <r>
    <n v="10742"/>
    <n v="3"/>
    <n v="10"/>
    <n v="20"/>
    <n v="0"/>
    <x v="356"/>
  </r>
  <r>
    <n v="10742"/>
    <n v="60"/>
    <n v="34"/>
    <n v="50"/>
    <n v="0"/>
    <x v="356"/>
  </r>
  <r>
    <n v="10742"/>
    <n v="72"/>
    <n v="34.799999999999997"/>
    <n v="35"/>
    <n v="0"/>
    <x v="356"/>
  </r>
  <r>
    <n v="10743"/>
    <n v="46"/>
    <n v="12"/>
    <n v="28"/>
    <n v="5.000000074505806E-2"/>
    <x v="357"/>
  </r>
  <r>
    <n v="10744"/>
    <n v="40"/>
    <n v="18.399999999999999"/>
    <n v="50"/>
    <n v="0.20000000298023224"/>
    <x v="357"/>
  </r>
  <r>
    <n v="10745"/>
    <n v="18"/>
    <n v="62.5"/>
    <n v="24"/>
    <n v="0"/>
    <x v="358"/>
  </r>
  <r>
    <n v="10745"/>
    <n v="44"/>
    <n v="19.45"/>
    <n v="16"/>
    <n v="0"/>
    <x v="358"/>
  </r>
  <r>
    <n v="10745"/>
    <n v="59"/>
    <n v="55"/>
    <n v="45"/>
    <n v="0"/>
    <x v="358"/>
  </r>
  <r>
    <n v="10745"/>
    <n v="72"/>
    <n v="34.799999999999997"/>
    <n v="7"/>
    <n v="0"/>
    <x v="358"/>
  </r>
  <r>
    <n v="10746"/>
    <n v="13"/>
    <n v="6"/>
    <n v="6"/>
    <n v="0"/>
    <x v="359"/>
  </r>
  <r>
    <n v="10746"/>
    <n v="42"/>
    <n v="14"/>
    <n v="28"/>
    <n v="0"/>
    <x v="359"/>
  </r>
  <r>
    <n v="10746"/>
    <n v="62"/>
    <n v="49.3"/>
    <n v="9"/>
    <n v="0"/>
    <x v="359"/>
  </r>
  <r>
    <n v="10746"/>
    <n v="69"/>
    <n v="36"/>
    <n v="40"/>
    <n v="0"/>
    <x v="359"/>
  </r>
  <r>
    <n v="10747"/>
    <n v="31"/>
    <n v="12.5"/>
    <n v="8"/>
    <n v="0"/>
    <x v="359"/>
  </r>
  <r>
    <n v="10747"/>
    <n v="41"/>
    <n v="9.65"/>
    <n v="35"/>
    <n v="0"/>
    <x v="359"/>
  </r>
  <r>
    <n v="10747"/>
    <n v="63"/>
    <n v="43.9"/>
    <n v="9"/>
    <n v="0"/>
    <x v="359"/>
  </r>
  <r>
    <n v="10747"/>
    <n v="69"/>
    <n v="36"/>
    <n v="30"/>
    <n v="0"/>
    <x v="359"/>
  </r>
  <r>
    <n v="10748"/>
    <n v="23"/>
    <n v="9"/>
    <n v="44"/>
    <n v="0"/>
    <x v="360"/>
  </r>
  <r>
    <n v="10748"/>
    <n v="40"/>
    <n v="18.399999999999999"/>
    <n v="40"/>
    <n v="0"/>
    <x v="360"/>
  </r>
  <r>
    <n v="10748"/>
    <n v="56"/>
    <n v="38"/>
    <n v="28"/>
    <n v="0"/>
    <x v="360"/>
  </r>
  <r>
    <n v="10749"/>
    <n v="56"/>
    <n v="38"/>
    <n v="15"/>
    <n v="0"/>
    <x v="360"/>
  </r>
  <r>
    <n v="10749"/>
    <n v="59"/>
    <n v="55"/>
    <n v="6"/>
    <n v="0"/>
    <x v="360"/>
  </r>
  <r>
    <n v="10749"/>
    <n v="76"/>
    <n v="18"/>
    <n v="10"/>
    <n v="0"/>
    <x v="360"/>
  </r>
  <r>
    <n v="10750"/>
    <n v="14"/>
    <n v="23.25"/>
    <n v="5"/>
    <n v="0.15000000596046448"/>
    <x v="361"/>
  </r>
  <r>
    <n v="10750"/>
    <n v="45"/>
    <n v="9.5"/>
    <n v="40"/>
    <n v="0.15000000596046448"/>
    <x v="361"/>
  </r>
  <r>
    <n v="10750"/>
    <n v="59"/>
    <n v="55"/>
    <n v="25"/>
    <n v="0.15000000596046448"/>
    <x v="361"/>
  </r>
  <r>
    <n v="10751"/>
    <n v="26"/>
    <n v="31.23"/>
    <n v="12"/>
    <n v="0.10000000149011612"/>
    <x v="362"/>
  </r>
  <r>
    <n v="10751"/>
    <n v="30"/>
    <n v="25.89"/>
    <n v="30"/>
    <n v="0"/>
    <x v="362"/>
  </r>
  <r>
    <n v="10751"/>
    <n v="50"/>
    <n v="16.25"/>
    <n v="20"/>
    <n v="0.10000000149011612"/>
    <x v="362"/>
  </r>
  <r>
    <n v="10751"/>
    <n v="73"/>
    <n v="15"/>
    <n v="15"/>
    <n v="0"/>
    <x v="362"/>
  </r>
  <r>
    <n v="10752"/>
    <n v="1"/>
    <n v="18"/>
    <n v="8"/>
    <n v="0"/>
    <x v="362"/>
  </r>
  <r>
    <n v="10752"/>
    <n v="69"/>
    <n v="36"/>
    <n v="3"/>
    <n v="0"/>
    <x v="362"/>
  </r>
  <r>
    <n v="10753"/>
    <n v="45"/>
    <n v="9.5"/>
    <n v="4"/>
    <n v="0"/>
    <x v="363"/>
  </r>
  <r>
    <n v="10753"/>
    <n v="74"/>
    <n v="10"/>
    <n v="5"/>
    <n v="0"/>
    <x v="363"/>
  </r>
  <r>
    <n v="10754"/>
    <n v="40"/>
    <n v="18.399999999999999"/>
    <n v="3"/>
    <n v="0"/>
    <x v="363"/>
  </r>
  <r>
    <n v="10755"/>
    <n v="47"/>
    <n v="9.5"/>
    <n v="30"/>
    <n v="0.25"/>
    <x v="364"/>
  </r>
  <r>
    <n v="10755"/>
    <n v="56"/>
    <n v="38"/>
    <n v="30"/>
    <n v="0.25"/>
    <x v="364"/>
  </r>
  <r>
    <n v="10755"/>
    <n v="57"/>
    <n v="19.5"/>
    <n v="14"/>
    <n v="0.25"/>
    <x v="364"/>
  </r>
  <r>
    <n v="10755"/>
    <n v="69"/>
    <n v="36"/>
    <n v="25"/>
    <n v="0.25"/>
    <x v="364"/>
  </r>
  <r>
    <n v="10756"/>
    <n v="18"/>
    <n v="62.5"/>
    <n v="21"/>
    <n v="0.20000000298023224"/>
    <x v="365"/>
  </r>
  <r>
    <n v="10756"/>
    <n v="36"/>
    <n v="19"/>
    <n v="20"/>
    <n v="0.20000000298023224"/>
    <x v="365"/>
  </r>
  <r>
    <n v="10756"/>
    <n v="68"/>
    <n v="12.5"/>
    <n v="6"/>
    <n v="0.20000000298023224"/>
    <x v="365"/>
  </r>
  <r>
    <n v="10756"/>
    <n v="69"/>
    <n v="36"/>
    <n v="20"/>
    <n v="0.20000000298023224"/>
    <x v="365"/>
  </r>
  <r>
    <n v="10757"/>
    <n v="34"/>
    <n v="14"/>
    <n v="30"/>
    <n v="0"/>
    <x v="365"/>
  </r>
  <r>
    <n v="10757"/>
    <n v="59"/>
    <n v="55"/>
    <n v="7"/>
    <n v="0"/>
    <x v="365"/>
  </r>
  <r>
    <n v="10757"/>
    <n v="62"/>
    <n v="49.3"/>
    <n v="30"/>
    <n v="0"/>
    <x v="365"/>
  </r>
  <r>
    <n v="10757"/>
    <n v="64"/>
    <n v="33.25"/>
    <n v="24"/>
    <n v="0"/>
    <x v="365"/>
  </r>
  <r>
    <n v="10758"/>
    <n v="26"/>
    <n v="31.23"/>
    <n v="20"/>
    <n v="0"/>
    <x v="366"/>
  </r>
  <r>
    <n v="10758"/>
    <n v="52"/>
    <n v="7"/>
    <n v="60"/>
    <n v="0"/>
    <x v="366"/>
  </r>
  <r>
    <n v="10758"/>
    <n v="70"/>
    <n v="15"/>
    <n v="40"/>
    <n v="0"/>
    <x v="366"/>
  </r>
  <r>
    <n v="10759"/>
    <n v="32"/>
    <n v="32"/>
    <n v="10"/>
    <n v="0"/>
    <x v="366"/>
  </r>
  <r>
    <n v="10760"/>
    <n v="25"/>
    <n v="14"/>
    <n v="12"/>
    <n v="0.25"/>
    <x v="367"/>
  </r>
  <r>
    <n v="10760"/>
    <n v="27"/>
    <n v="43.9"/>
    <n v="40"/>
    <n v="0"/>
    <x v="367"/>
  </r>
  <r>
    <n v="10760"/>
    <n v="43"/>
    <n v="46"/>
    <n v="30"/>
    <n v="0.25"/>
    <x v="367"/>
  </r>
  <r>
    <n v="10761"/>
    <n v="25"/>
    <n v="14"/>
    <n v="35"/>
    <n v="0.25"/>
    <x v="368"/>
  </r>
  <r>
    <n v="10761"/>
    <n v="75"/>
    <n v="7.75"/>
    <n v="18"/>
    <n v="0"/>
    <x v="368"/>
  </r>
  <r>
    <n v="10762"/>
    <n v="39"/>
    <n v="18"/>
    <n v="16"/>
    <n v="0"/>
    <x v="368"/>
  </r>
  <r>
    <n v="10762"/>
    <n v="47"/>
    <n v="9.5"/>
    <n v="30"/>
    <n v="0"/>
    <x v="368"/>
  </r>
  <r>
    <n v="10762"/>
    <n v="51"/>
    <n v="53"/>
    <n v="28"/>
    <n v="0"/>
    <x v="368"/>
  </r>
  <r>
    <n v="10762"/>
    <n v="56"/>
    <n v="38"/>
    <n v="60"/>
    <n v="0"/>
    <x v="368"/>
  </r>
  <r>
    <n v="10763"/>
    <n v="21"/>
    <n v="10"/>
    <n v="40"/>
    <n v="0"/>
    <x v="369"/>
  </r>
  <r>
    <n v="10763"/>
    <n v="22"/>
    <n v="21"/>
    <n v="6"/>
    <n v="0"/>
    <x v="369"/>
  </r>
  <r>
    <n v="10763"/>
    <n v="24"/>
    <n v="4.5"/>
    <n v="20"/>
    <n v="0"/>
    <x v="369"/>
  </r>
  <r>
    <n v="10764"/>
    <n v="3"/>
    <n v="10"/>
    <n v="20"/>
    <n v="0.10000000149011612"/>
    <x v="369"/>
  </r>
  <r>
    <n v="10764"/>
    <n v="39"/>
    <n v="18"/>
    <n v="130"/>
    <n v="0.10000000149011612"/>
    <x v="369"/>
  </r>
  <r>
    <n v="10765"/>
    <n v="65"/>
    <n v="21.05"/>
    <n v="80"/>
    <n v="0.10000000149011612"/>
    <x v="370"/>
  </r>
  <r>
    <n v="10766"/>
    <n v="2"/>
    <n v="19"/>
    <n v="40"/>
    <n v="0"/>
    <x v="371"/>
  </r>
  <r>
    <n v="10766"/>
    <n v="7"/>
    <n v="30"/>
    <n v="35"/>
    <n v="0"/>
    <x v="371"/>
  </r>
  <r>
    <n v="10766"/>
    <n v="68"/>
    <n v="12.5"/>
    <n v="40"/>
    <n v="0"/>
    <x v="371"/>
  </r>
  <r>
    <n v="10767"/>
    <n v="42"/>
    <n v="14"/>
    <n v="2"/>
    <n v="0"/>
    <x v="371"/>
  </r>
  <r>
    <n v="10768"/>
    <n v="22"/>
    <n v="21"/>
    <n v="4"/>
    <n v="0"/>
    <x v="372"/>
  </r>
  <r>
    <n v="10768"/>
    <n v="31"/>
    <n v="12.5"/>
    <n v="50"/>
    <n v="0"/>
    <x v="372"/>
  </r>
  <r>
    <n v="10768"/>
    <n v="60"/>
    <n v="34"/>
    <n v="15"/>
    <n v="0"/>
    <x v="372"/>
  </r>
  <r>
    <n v="10768"/>
    <n v="71"/>
    <n v="21.5"/>
    <n v="12"/>
    <n v="0"/>
    <x v="372"/>
  </r>
  <r>
    <n v="10769"/>
    <n v="41"/>
    <n v="9.65"/>
    <n v="30"/>
    <n v="5.000000074505806E-2"/>
    <x v="372"/>
  </r>
  <r>
    <n v="10769"/>
    <n v="52"/>
    <n v="7"/>
    <n v="15"/>
    <n v="5.000000074505806E-2"/>
    <x v="372"/>
  </r>
  <r>
    <n v="10769"/>
    <n v="61"/>
    <n v="28.5"/>
    <n v="20"/>
    <n v="0"/>
    <x v="372"/>
  </r>
  <r>
    <n v="10769"/>
    <n v="62"/>
    <n v="49.3"/>
    <n v="15"/>
    <n v="0"/>
    <x v="372"/>
  </r>
  <r>
    <n v="10770"/>
    <n v="11"/>
    <n v="21"/>
    <n v="15"/>
    <n v="0.25"/>
    <x v="373"/>
  </r>
  <r>
    <n v="10771"/>
    <n v="71"/>
    <n v="21.5"/>
    <n v="16"/>
    <n v="0"/>
    <x v="374"/>
  </r>
  <r>
    <n v="10772"/>
    <n v="29"/>
    <n v="123.79"/>
    <n v="18"/>
    <n v="0"/>
    <x v="374"/>
  </r>
  <r>
    <n v="10772"/>
    <n v="59"/>
    <n v="55"/>
    <n v="25"/>
    <n v="0"/>
    <x v="374"/>
  </r>
  <r>
    <n v="10773"/>
    <n v="17"/>
    <n v="39"/>
    <n v="33"/>
    <n v="0"/>
    <x v="375"/>
  </r>
  <r>
    <n v="10773"/>
    <n v="31"/>
    <n v="12.5"/>
    <n v="70"/>
    <n v="0.20000000298023224"/>
    <x v="375"/>
  </r>
  <r>
    <n v="10773"/>
    <n v="75"/>
    <n v="7.75"/>
    <n v="7"/>
    <n v="0.20000000298023224"/>
    <x v="375"/>
  </r>
  <r>
    <n v="10774"/>
    <n v="31"/>
    <n v="12.5"/>
    <n v="2"/>
    <n v="0.25"/>
    <x v="375"/>
  </r>
  <r>
    <n v="10774"/>
    <n v="66"/>
    <n v="17"/>
    <n v="50"/>
    <n v="0"/>
    <x v="375"/>
  </r>
  <r>
    <n v="10775"/>
    <n v="10"/>
    <n v="31"/>
    <n v="6"/>
    <n v="0"/>
    <x v="376"/>
  </r>
  <r>
    <n v="10775"/>
    <n v="67"/>
    <n v="14"/>
    <n v="3"/>
    <n v="0"/>
    <x v="376"/>
  </r>
  <r>
    <n v="10776"/>
    <n v="31"/>
    <n v="12.5"/>
    <n v="16"/>
    <n v="5.000000074505806E-2"/>
    <x v="377"/>
  </r>
  <r>
    <n v="10776"/>
    <n v="42"/>
    <n v="14"/>
    <n v="12"/>
    <n v="5.000000074505806E-2"/>
    <x v="377"/>
  </r>
  <r>
    <n v="10776"/>
    <n v="45"/>
    <n v="9.5"/>
    <n v="27"/>
    <n v="5.000000074505806E-2"/>
    <x v="377"/>
  </r>
  <r>
    <n v="10776"/>
    <n v="51"/>
    <n v="53"/>
    <n v="120"/>
    <n v="5.000000074505806E-2"/>
    <x v="377"/>
  </r>
  <r>
    <n v="10777"/>
    <n v="42"/>
    <n v="14"/>
    <n v="20"/>
    <n v="0.20000000298023224"/>
    <x v="377"/>
  </r>
  <r>
    <n v="10778"/>
    <n v="41"/>
    <n v="9.65"/>
    <n v="10"/>
    <n v="0"/>
    <x v="378"/>
  </r>
  <r>
    <n v="10779"/>
    <n v="16"/>
    <n v="17.45"/>
    <n v="20"/>
    <n v="0"/>
    <x v="378"/>
  </r>
  <r>
    <n v="10779"/>
    <n v="62"/>
    <n v="49.3"/>
    <n v="20"/>
    <n v="0"/>
    <x v="378"/>
  </r>
  <r>
    <n v="10780"/>
    <n v="70"/>
    <n v="15"/>
    <n v="35"/>
    <n v="0"/>
    <x v="378"/>
  </r>
  <r>
    <n v="10780"/>
    <n v="77"/>
    <n v="13"/>
    <n v="15"/>
    <n v="0"/>
    <x v="378"/>
  </r>
  <r>
    <n v="10781"/>
    <n v="54"/>
    <n v="7.45"/>
    <n v="3"/>
    <n v="0.20000000298023224"/>
    <x v="379"/>
  </r>
  <r>
    <n v="10781"/>
    <n v="56"/>
    <n v="38"/>
    <n v="20"/>
    <n v="0.20000000298023224"/>
    <x v="379"/>
  </r>
  <r>
    <n v="10781"/>
    <n v="74"/>
    <n v="10"/>
    <n v="35"/>
    <n v="0"/>
    <x v="379"/>
  </r>
  <r>
    <n v="10782"/>
    <n v="31"/>
    <n v="12.5"/>
    <n v="1"/>
    <n v="0"/>
    <x v="379"/>
  </r>
  <r>
    <n v="10783"/>
    <n v="31"/>
    <n v="12.5"/>
    <n v="10"/>
    <n v="0"/>
    <x v="380"/>
  </r>
  <r>
    <n v="10783"/>
    <n v="38"/>
    <n v="263.5"/>
    <n v="5"/>
    <n v="0"/>
    <x v="380"/>
  </r>
  <r>
    <n v="10784"/>
    <n v="36"/>
    <n v="19"/>
    <n v="30"/>
    <n v="0"/>
    <x v="380"/>
  </r>
  <r>
    <n v="10784"/>
    <n v="39"/>
    <n v="18"/>
    <n v="2"/>
    <n v="0.15000000596046448"/>
    <x v="380"/>
  </r>
  <r>
    <n v="10784"/>
    <n v="72"/>
    <n v="34.799999999999997"/>
    <n v="30"/>
    <n v="0.15000000596046448"/>
    <x v="380"/>
  </r>
  <r>
    <n v="10785"/>
    <n v="10"/>
    <n v="31"/>
    <n v="10"/>
    <n v="0"/>
    <x v="380"/>
  </r>
  <r>
    <n v="10785"/>
    <n v="75"/>
    <n v="7.75"/>
    <n v="10"/>
    <n v="0"/>
    <x v="380"/>
  </r>
  <r>
    <n v="10786"/>
    <n v="8"/>
    <n v="40"/>
    <n v="30"/>
    <n v="0.20000000298023224"/>
    <x v="381"/>
  </r>
  <r>
    <n v="10786"/>
    <n v="30"/>
    <n v="25.89"/>
    <n v="15"/>
    <n v="0.20000000298023224"/>
    <x v="381"/>
  </r>
  <r>
    <n v="10786"/>
    <n v="75"/>
    <n v="7.75"/>
    <n v="42"/>
    <n v="0.20000000298023224"/>
    <x v="381"/>
  </r>
  <r>
    <n v="10787"/>
    <n v="2"/>
    <n v="19"/>
    <n v="15"/>
    <n v="5.000000074505806E-2"/>
    <x v="381"/>
  </r>
  <r>
    <n v="10787"/>
    <n v="29"/>
    <n v="123.79"/>
    <n v="20"/>
    <n v="5.000000074505806E-2"/>
    <x v="381"/>
  </r>
  <r>
    <n v="10788"/>
    <n v="19"/>
    <n v="9.1999999999999993"/>
    <n v="50"/>
    <n v="5.000000074505806E-2"/>
    <x v="382"/>
  </r>
  <r>
    <n v="10788"/>
    <n v="75"/>
    <n v="7.75"/>
    <n v="40"/>
    <n v="5.000000074505806E-2"/>
    <x v="382"/>
  </r>
  <r>
    <n v="10789"/>
    <n v="18"/>
    <n v="62.5"/>
    <n v="30"/>
    <n v="0"/>
    <x v="382"/>
  </r>
  <r>
    <n v="10789"/>
    <n v="35"/>
    <n v="18"/>
    <n v="15"/>
    <n v="0"/>
    <x v="382"/>
  </r>
  <r>
    <n v="10789"/>
    <n v="63"/>
    <n v="43.9"/>
    <n v="30"/>
    <n v="0"/>
    <x v="382"/>
  </r>
  <r>
    <n v="10789"/>
    <n v="68"/>
    <n v="12.5"/>
    <n v="18"/>
    <n v="0"/>
    <x v="382"/>
  </r>
  <r>
    <n v="10790"/>
    <n v="7"/>
    <n v="30"/>
    <n v="3"/>
    <n v="0.15000000596046448"/>
    <x v="382"/>
  </r>
  <r>
    <n v="10790"/>
    <n v="56"/>
    <n v="38"/>
    <n v="20"/>
    <n v="0.15000000596046448"/>
    <x v="382"/>
  </r>
  <r>
    <n v="10791"/>
    <n v="29"/>
    <n v="123.79"/>
    <n v="14"/>
    <n v="5.000000074505806E-2"/>
    <x v="383"/>
  </r>
  <r>
    <n v="10791"/>
    <n v="41"/>
    <n v="9.65"/>
    <n v="20"/>
    <n v="5.000000074505806E-2"/>
    <x v="383"/>
  </r>
  <r>
    <n v="10792"/>
    <n v="2"/>
    <n v="19"/>
    <n v="10"/>
    <n v="0"/>
    <x v="383"/>
  </r>
  <r>
    <n v="10792"/>
    <n v="54"/>
    <n v="7.45"/>
    <n v="3"/>
    <n v="0"/>
    <x v="383"/>
  </r>
  <r>
    <n v="10792"/>
    <n v="68"/>
    <n v="12.5"/>
    <n v="15"/>
    <n v="0"/>
    <x v="383"/>
  </r>
  <r>
    <n v="10793"/>
    <n v="41"/>
    <n v="9.65"/>
    <n v="14"/>
    <n v="0"/>
    <x v="384"/>
  </r>
  <r>
    <n v="10793"/>
    <n v="52"/>
    <n v="7"/>
    <n v="8"/>
    <n v="0"/>
    <x v="384"/>
  </r>
  <r>
    <n v="10794"/>
    <n v="14"/>
    <n v="23.25"/>
    <n v="15"/>
    <n v="0.20000000298023224"/>
    <x v="384"/>
  </r>
  <r>
    <n v="10794"/>
    <n v="54"/>
    <n v="7.45"/>
    <n v="6"/>
    <n v="0.20000000298023224"/>
    <x v="384"/>
  </r>
  <r>
    <n v="10795"/>
    <n v="16"/>
    <n v="17.45"/>
    <n v="65"/>
    <n v="0"/>
    <x v="384"/>
  </r>
  <r>
    <n v="10795"/>
    <n v="17"/>
    <n v="39"/>
    <n v="35"/>
    <n v="0.25"/>
    <x v="384"/>
  </r>
  <r>
    <n v="10796"/>
    <n v="26"/>
    <n v="31.23"/>
    <n v="21"/>
    <n v="0.20000000298023224"/>
    <x v="385"/>
  </r>
  <r>
    <n v="10796"/>
    <n v="44"/>
    <n v="19.45"/>
    <n v="10"/>
    <n v="0"/>
    <x v="385"/>
  </r>
  <r>
    <n v="10796"/>
    <n v="64"/>
    <n v="33.25"/>
    <n v="35"/>
    <n v="0.20000000298023224"/>
    <x v="385"/>
  </r>
  <r>
    <n v="10796"/>
    <n v="69"/>
    <n v="36"/>
    <n v="24"/>
    <n v="0.20000000298023224"/>
    <x v="385"/>
  </r>
  <r>
    <n v="10797"/>
    <n v="11"/>
    <n v="21"/>
    <n v="20"/>
    <n v="0"/>
    <x v="385"/>
  </r>
  <r>
    <n v="10798"/>
    <n v="62"/>
    <n v="49.3"/>
    <n v="2"/>
    <n v="0"/>
    <x v="386"/>
  </r>
  <r>
    <n v="10798"/>
    <n v="72"/>
    <n v="34.799999999999997"/>
    <n v="10"/>
    <n v="0"/>
    <x v="386"/>
  </r>
  <r>
    <n v="10799"/>
    <n v="13"/>
    <n v="6"/>
    <n v="20"/>
    <n v="0.15000000596046448"/>
    <x v="386"/>
  </r>
  <r>
    <n v="10799"/>
    <n v="24"/>
    <n v="4.5"/>
    <n v="20"/>
    <n v="0.15000000596046448"/>
    <x v="386"/>
  </r>
  <r>
    <n v="10799"/>
    <n v="59"/>
    <n v="55"/>
    <n v="25"/>
    <n v="0"/>
    <x v="386"/>
  </r>
  <r>
    <n v="10800"/>
    <n v="11"/>
    <n v="21"/>
    <n v="50"/>
    <n v="0.10000000149011612"/>
    <x v="386"/>
  </r>
  <r>
    <n v="10800"/>
    <n v="51"/>
    <n v="53"/>
    <n v="10"/>
    <n v="0.10000000149011612"/>
    <x v="386"/>
  </r>
  <r>
    <n v="10800"/>
    <n v="54"/>
    <n v="7.45"/>
    <n v="7"/>
    <n v="0.10000000149011612"/>
    <x v="386"/>
  </r>
  <r>
    <n v="10801"/>
    <n v="17"/>
    <n v="39"/>
    <n v="40"/>
    <n v="0.25"/>
    <x v="387"/>
  </r>
  <r>
    <n v="10801"/>
    <n v="29"/>
    <n v="123.79"/>
    <n v="20"/>
    <n v="0.25"/>
    <x v="387"/>
  </r>
  <r>
    <n v="10802"/>
    <n v="30"/>
    <n v="25.89"/>
    <n v="25"/>
    <n v="0.25"/>
    <x v="387"/>
  </r>
  <r>
    <n v="10802"/>
    <n v="51"/>
    <n v="53"/>
    <n v="30"/>
    <n v="0.25"/>
    <x v="387"/>
  </r>
  <r>
    <n v="10802"/>
    <n v="55"/>
    <n v="24"/>
    <n v="60"/>
    <n v="0.25"/>
    <x v="387"/>
  </r>
  <r>
    <n v="10802"/>
    <n v="62"/>
    <n v="49.3"/>
    <n v="5"/>
    <n v="0.25"/>
    <x v="387"/>
  </r>
  <r>
    <n v="10803"/>
    <n v="19"/>
    <n v="9.1999999999999993"/>
    <n v="24"/>
    <n v="5.000000074505806E-2"/>
    <x v="388"/>
  </r>
  <r>
    <n v="10803"/>
    <n v="25"/>
    <n v="14"/>
    <n v="15"/>
    <n v="5.000000074505806E-2"/>
    <x v="388"/>
  </r>
  <r>
    <n v="10803"/>
    <n v="59"/>
    <n v="55"/>
    <n v="15"/>
    <n v="5.000000074505806E-2"/>
    <x v="388"/>
  </r>
  <r>
    <n v="10804"/>
    <n v="10"/>
    <n v="31"/>
    <n v="36"/>
    <n v="0"/>
    <x v="388"/>
  </r>
  <r>
    <n v="10804"/>
    <n v="28"/>
    <n v="45.6"/>
    <n v="24"/>
    <n v="0"/>
    <x v="388"/>
  </r>
  <r>
    <n v="10804"/>
    <n v="49"/>
    <n v="20"/>
    <n v="4"/>
    <n v="0.15000000596046448"/>
    <x v="388"/>
  </r>
  <r>
    <n v="10805"/>
    <n v="34"/>
    <n v="14"/>
    <n v="10"/>
    <n v="0"/>
    <x v="388"/>
  </r>
  <r>
    <n v="10805"/>
    <n v="38"/>
    <n v="263.5"/>
    <n v="10"/>
    <n v="0"/>
    <x v="388"/>
  </r>
  <r>
    <n v="10806"/>
    <n v="2"/>
    <n v="19"/>
    <n v="20"/>
    <n v="0.25"/>
    <x v="389"/>
  </r>
  <r>
    <n v="10806"/>
    <n v="65"/>
    <n v="21.05"/>
    <n v="2"/>
    <n v="0"/>
    <x v="389"/>
  </r>
  <r>
    <n v="10806"/>
    <n v="74"/>
    <n v="10"/>
    <n v="15"/>
    <n v="0.25"/>
    <x v="389"/>
  </r>
  <r>
    <n v="10807"/>
    <n v="40"/>
    <n v="18.399999999999999"/>
    <n v="1"/>
    <n v="0"/>
    <x v="389"/>
  </r>
  <r>
    <n v="10808"/>
    <n v="56"/>
    <n v="38"/>
    <n v="20"/>
    <n v="0.15000000596046448"/>
    <x v="390"/>
  </r>
  <r>
    <n v="10808"/>
    <n v="76"/>
    <n v="18"/>
    <n v="50"/>
    <n v="0.15000000596046448"/>
    <x v="390"/>
  </r>
  <r>
    <n v="10809"/>
    <n v="52"/>
    <n v="7"/>
    <n v="20"/>
    <n v="0"/>
    <x v="390"/>
  </r>
  <r>
    <n v="10810"/>
    <n v="13"/>
    <n v="6"/>
    <n v="7"/>
    <n v="0"/>
    <x v="390"/>
  </r>
  <r>
    <n v="10810"/>
    <n v="25"/>
    <n v="14"/>
    <n v="5"/>
    <n v="0"/>
    <x v="390"/>
  </r>
  <r>
    <n v="10810"/>
    <n v="70"/>
    <n v="15"/>
    <n v="5"/>
    <n v="0"/>
    <x v="390"/>
  </r>
  <r>
    <n v="10811"/>
    <n v="19"/>
    <n v="9.1999999999999993"/>
    <n v="15"/>
    <n v="0"/>
    <x v="391"/>
  </r>
  <r>
    <n v="10811"/>
    <n v="23"/>
    <n v="9"/>
    <n v="18"/>
    <n v="0"/>
    <x v="391"/>
  </r>
  <r>
    <n v="10811"/>
    <n v="40"/>
    <n v="18.399999999999999"/>
    <n v="30"/>
    <n v="0"/>
    <x v="391"/>
  </r>
  <r>
    <n v="10812"/>
    <n v="31"/>
    <n v="12.5"/>
    <n v="16"/>
    <n v="0.10000000149011612"/>
    <x v="391"/>
  </r>
  <r>
    <n v="10812"/>
    <n v="72"/>
    <n v="34.799999999999997"/>
    <n v="40"/>
    <n v="0.10000000149011612"/>
    <x v="391"/>
  </r>
  <r>
    <n v="10812"/>
    <n v="77"/>
    <n v="13"/>
    <n v="20"/>
    <n v="0"/>
    <x v="391"/>
  </r>
  <r>
    <n v="10813"/>
    <n v="2"/>
    <n v="19"/>
    <n v="12"/>
    <n v="0.20000000298023224"/>
    <x v="392"/>
  </r>
  <r>
    <n v="10813"/>
    <n v="46"/>
    <n v="12"/>
    <n v="35"/>
    <n v="0"/>
    <x v="392"/>
  </r>
  <r>
    <n v="10814"/>
    <n v="41"/>
    <n v="9.65"/>
    <n v="20"/>
    <n v="0"/>
    <x v="392"/>
  </r>
  <r>
    <n v="10814"/>
    <n v="43"/>
    <n v="46"/>
    <n v="20"/>
    <n v="0.15000000596046448"/>
    <x v="392"/>
  </r>
  <r>
    <n v="10814"/>
    <n v="48"/>
    <n v="12.75"/>
    <n v="8"/>
    <n v="0.15000000596046448"/>
    <x v="392"/>
  </r>
  <r>
    <n v="10814"/>
    <n v="61"/>
    <n v="28.5"/>
    <n v="30"/>
    <n v="0.15000000596046448"/>
    <x v="392"/>
  </r>
  <r>
    <n v="10815"/>
    <n v="33"/>
    <n v="2.5"/>
    <n v="16"/>
    <n v="0"/>
    <x v="392"/>
  </r>
  <r>
    <n v="10816"/>
    <n v="38"/>
    <n v="263.5"/>
    <n v="30"/>
    <n v="5.000000074505806E-2"/>
    <x v="393"/>
  </r>
  <r>
    <n v="10816"/>
    <n v="62"/>
    <n v="49.3"/>
    <n v="20"/>
    <n v="5.000000074505806E-2"/>
    <x v="393"/>
  </r>
  <r>
    <n v="10817"/>
    <n v="26"/>
    <n v="31.23"/>
    <n v="40"/>
    <n v="0.15000000596046448"/>
    <x v="393"/>
  </r>
  <r>
    <n v="10817"/>
    <n v="38"/>
    <n v="263.5"/>
    <n v="30"/>
    <n v="0"/>
    <x v="393"/>
  </r>
  <r>
    <n v="10817"/>
    <n v="40"/>
    <n v="18.399999999999999"/>
    <n v="60"/>
    <n v="0.15000000596046448"/>
    <x v="393"/>
  </r>
  <r>
    <n v="10817"/>
    <n v="62"/>
    <n v="49.3"/>
    <n v="25"/>
    <n v="0.15000000596046448"/>
    <x v="393"/>
  </r>
  <r>
    <n v="10818"/>
    <n v="32"/>
    <n v="32"/>
    <n v="20"/>
    <n v="0"/>
    <x v="394"/>
  </r>
  <r>
    <n v="10818"/>
    <n v="41"/>
    <n v="9.65"/>
    <n v="20"/>
    <n v="0"/>
    <x v="394"/>
  </r>
  <r>
    <n v="10819"/>
    <n v="43"/>
    <n v="46"/>
    <n v="7"/>
    <n v="0"/>
    <x v="394"/>
  </r>
  <r>
    <n v="10819"/>
    <n v="75"/>
    <n v="7.75"/>
    <n v="20"/>
    <n v="0"/>
    <x v="394"/>
  </r>
  <r>
    <n v="10820"/>
    <n v="56"/>
    <n v="38"/>
    <n v="30"/>
    <n v="0"/>
    <x v="394"/>
  </r>
  <r>
    <n v="10821"/>
    <n v="35"/>
    <n v="18"/>
    <n v="20"/>
    <n v="0"/>
    <x v="395"/>
  </r>
  <r>
    <n v="10821"/>
    <n v="51"/>
    <n v="53"/>
    <n v="6"/>
    <n v="0"/>
    <x v="395"/>
  </r>
  <r>
    <n v="10822"/>
    <n v="62"/>
    <n v="49.3"/>
    <n v="3"/>
    <n v="0"/>
    <x v="395"/>
  </r>
  <r>
    <n v="10822"/>
    <n v="70"/>
    <n v="15"/>
    <n v="6"/>
    <n v="0"/>
    <x v="395"/>
  </r>
  <r>
    <n v="10823"/>
    <n v="11"/>
    <n v="21"/>
    <n v="20"/>
    <n v="0.10000000149011612"/>
    <x v="396"/>
  </r>
  <r>
    <n v="10823"/>
    <n v="57"/>
    <n v="19.5"/>
    <n v="15"/>
    <n v="0"/>
    <x v="396"/>
  </r>
  <r>
    <n v="10823"/>
    <n v="59"/>
    <n v="55"/>
    <n v="40"/>
    <n v="0.10000000149011612"/>
    <x v="396"/>
  </r>
  <r>
    <n v="10823"/>
    <n v="77"/>
    <n v="13"/>
    <n v="15"/>
    <n v="0.10000000149011612"/>
    <x v="396"/>
  </r>
  <r>
    <n v="10824"/>
    <n v="41"/>
    <n v="9.65"/>
    <n v="12"/>
    <n v="0"/>
    <x v="396"/>
  </r>
  <r>
    <n v="10824"/>
    <n v="70"/>
    <n v="15"/>
    <n v="9"/>
    <n v="0"/>
    <x v="396"/>
  </r>
  <r>
    <n v="10825"/>
    <n v="26"/>
    <n v="31.23"/>
    <n v="12"/>
    <n v="0"/>
    <x v="396"/>
  </r>
  <r>
    <n v="10825"/>
    <n v="53"/>
    <n v="32.799999999999997"/>
    <n v="20"/>
    <n v="0"/>
    <x v="396"/>
  </r>
  <r>
    <n v="10826"/>
    <n v="31"/>
    <n v="12.5"/>
    <n v="35"/>
    <n v="0"/>
    <x v="397"/>
  </r>
  <r>
    <n v="10826"/>
    <n v="57"/>
    <n v="19.5"/>
    <n v="15"/>
    <n v="0"/>
    <x v="397"/>
  </r>
  <r>
    <n v="10827"/>
    <n v="10"/>
    <n v="31"/>
    <n v="15"/>
    <n v="0"/>
    <x v="397"/>
  </r>
  <r>
    <n v="10827"/>
    <n v="39"/>
    <n v="18"/>
    <n v="21"/>
    <n v="0"/>
    <x v="397"/>
  </r>
  <r>
    <n v="10828"/>
    <n v="20"/>
    <n v="81"/>
    <n v="5"/>
    <n v="0"/>
    <x v="398"/>
  </r>
  <r>
    <n v="10828"/>
    <n v="38"/>
    <n v="263.5"/>
    <n v="2"/>
    <n v="0"/>
    <x v="398"/>
  </r>
  <r>
    <n v="10829"/>
    <n v="2"/>
    <n v="19"/>
    <n v="10"/>
    <n v="0"/>
    <x v="398"/>
  </r>
  <r>
    <n v="10829"/>
    <n v="8"/>
    <n v="40"/>
    <n v="20"/>
    <n v="0"/>
    <x v="398"/>
  </r>
  <r>
    <n v="10829"/>
    <n v="13"/>
    <n v="6"/>
    <n v="10"/>
    <n v="0"/>
    <x v="398"/>
  </r>
  <r>
    <n v="10829"/>
    <n v="60"/>
    <n v="34"/>
    <n v="21"/>
    <n v="0"/>
    <x v="398"/>
  </r>
  <r>
    <n v="10830"/>
    <n v="6"/>
    <n v="25"/>
    <n v="6"/>
    <n v="0"/>
    <x v="398"/>
  </r>
  <r>
    <n v="10830"/>
    <n v="39"/>
    <n v="18"/>
    <n v="28"/>
    <n v="0"/>
    <x v="398"/>
  </r>
  <r>
    <n v="10830"/>
    <n v="60"/>
    <n v="34"/>
    <n v="30"/>
    <n v="0"/>
    <x v="398"/>
  </r>
  <r>
    <n v="10830"/>
    <n v="68"/>
    <n v="12.5"/>
    <n v="24"/>
    <n v="0"/>
    <x v="398"/>
  </r>
  <r>
    <n v="10831"/>
    <n v="19"/>
    <n v="9.1999999999999993"/>
    <n v="2"/>
    <n v="0"/>
    <x v="399"/>
  </r>
  <r>
    <n v="10831"/>
    <n v="35"/>
    <n v="18"/>
    <n v="8"/>
    <n v="0"/>
    <x v="399"/>
  </r>
  <r>
    <n v="10831"/>
    <n v="38"/>
    <n v="263.5"/>
    <n v="8"/>
    <n v="0"/>
    <x v="399"/>
  </r>
  <r>
    <n v="10831"/>
    <n v="43"/>
    <n v="46"/>
    <n v="9"/>
    <n v="0"/>
    <x v="399"/>
  </r>
  <r>
    <n v="10832"/>
    <n v="13"/>
    <n v="6"/>
    <n v="3"/>
    <n v="0.20000000298023224"/>
    <x v="399"/>
  </r>
  <r>
    <n v="10832"/>
    <n v="25"/>
    <n v="14"/>
    <n v="10"/>
    <n v="0.20000000298023224"/>
    <x v="399"/>
  </r>
  <r>
    <n v="10832"/>
    <n v="44"/>
    <n v="19.45"/>
    <n v="16"/>
    <n v="0.20000000298023224"/>
    <x v="399"/>
  </r>
  <r>
    <n v="10832"/>
    <n v="64"/>
    <n v="33.25"/>
    <n v="3"/>
    <n v="0"/>
    <x v="399"/>
  </r>
  <r>
    <n v="10833"/>
    <n v="7"/>
    <n v="30"/>
    <n v="20"/>
    <n v="0.10000000149011612"/>
    <x v="400"/>
  </r>
  <r>
    <n v="10833"/>
    <n v="31"/>
    <n v="12.5"/>
    <n v="9"/>
    <n v="0.10000000149011612"/>
    <x v="400"/>
  </r>
  <r>
    <n v="10833"/>
    <n v="53"/>
    <n v="32.799999999999997"/>
    <n v="9"/>
    <n v="0.10000000149011612"/>
    <x v="400"/>
  </r>
  <r>
    <n v="10834"/>
    <n v="29"/>
    <n v="123.79"/>
    <n v="8"/>
    <n v="5.000000074505806E-2"/>
    <x v="400"/>
  </r>
  <r>
    <n v="10834"/>
    <n v="30"/>
    <n v="25.89"/>
    <n v="20"/>
    <n v="5.000000074505806E-2"/>
    <x v="400"/>
  </r>
  <r>
    <n v="10835"/>
    <n v="59"/>
    <n v="55"/>
    <n v="15"/>
    <n v="0"/>
    <x v="400"/>
  </r>
  <r>
    <n v="10835"/>
    <n v="77"/>
    <n v="13"/>
    <n v="2"/>
    <n v="0.20000000298023224"/>
    <x v="400"/>
  </r>
  <r>
    <n v="10836"/>
    <n v="22"/>
    <n v="21"/>
    <n v="52"/>
    <n v="0"/>
    <x v="401"/>
  </r>
  <r>
    <n v="10836"/>
    <n v="35"/>
    <n v="18"/>
    <n v="6"/>
    <n v="0"/>
    <x v="401"/>
  </r>
  <r>
    <n v="10836"/>
    <n v="57"/>
    <n v="19.5"/>
    <n v="24"/>
    <n v="0"/>
    <x v="401"/>
  </r>
  <r>
    <n v="10836"/>
    <n v="60"/>
    <n v="34"/>
    <n v="60"/>
    <n v="0"/>
    <x v="401"/>
  </r>
  <r>
    <n v="10836"/>
    <n v="64"/>
    <n v="33.25"/>
    <n v="30"/>
    <n v="0"/>
    <x v="401"/>
  </r>
  <r>
    <n v="10837"/>
    <n v="13"/>
    <n v="6"/>
    <n v="6"/>
    <n v="0"/>
    <x v="401"/>
  </r>
  <r>
    <n v="10837"/>
    <n v="40"/>
    <n v="18.399999999999999"/>
    <n v="25"/>
    <n v="0"/>
    <x v="401"/>
  </r>
  <r>
    <n v="10837"/>
    <n v="47"/>
    <n v="9.5"/>
    <n v="40"/>
    <n v="0.25"/>
    <x v="401"/>
  </r>
  <r>
    <n v="10837"/>
    <n v="76"/>
    <n v="18"/>
    <n v="21"/>
    <n v="0.25"/>
    <x v="401"/>
  </r>
  <r>
    <n v="10838"/>
    <n v="1"/>
    <n v="18"/>
    <n v="4"/>
    <n v="0.25"/>
    <x v="402"/>
  </r>
  <r>
    <n v="10838"/>
    <n v="18"/>
    <n v="62.5"/>
    <n v="25"/>
    <n v="0.25"/>
    <x v="402"/>
  </r>
  <r>
    <n v="10838"/>
    <n v="36"/>
    <n v="19"/>
    <n v="50"/>
    <n v="0.25"/>
    <x v="402"/>
  </r>
  <r>
    <n v="10839"/>
    <n v="58"/>
    <n v="13.25"/>
    <n v="30"/>
    <n v="0.10000000149011612"/>
    <x v="402"/>
  </r>
  <r>
    <n v="10839"/>
    <n v="72"/>
    <n v="34.799999999999997"/>
    <n v="15"/>
    <n v="0.10000000149011612"/>
    <x v="402"/>
  </r>
  <r>
    <n v="10840"/>
    <n v="25"/>
    <n v="14"/>
    <n v="6"/>
    <n v="0.20000000298023224"/>
    <x v="402"/>
  </r>
  <r>
    <n v="10840"/>
    <n v="39"/>
    <n v="18"/>
    <n v="10"/>
    <n v="0.20000000298023224"/>
    <x v="402"/>
  </r>
  <r>
    <n v="10841"/>
    <n v="10"/>
    <n v="31"/>
    <n v="16"/>
    <n v="0"/>
    <x v="403"/>
  </r>
  <r>
    <n v="10841"/>
    <n v="56"/>
    <n v="38"/>
    <n v="30"/>
    <n v="0"/>
    <x v="403"/>
  </r>
  <r>
    <n v="10841"/>
    <n v="59"/>
    <n v="55"/>
    <n v="50"/>
    <n v="0"/>
    <x v="403"/>
  </r>
  <r>
    <n v="10841"/>
    <n v="77"/>
    <n v="13"/>
    <n v="15"/>
    <n v="0"/>
    <x v="403"/>
  </r>
  <r>
    <n v="10842"/>
    <n v="11"/>
    <n v="21"/>
    <n v="15"/>
    <n v="0"/>
    <x v="403"/>
  </r>
  <r>
    <n v="10842"/>
    <n v="43"/>
    <n v="46"/>
    <n v="5"/>
    <n v="0"/>
    <x v="403"/>
  </r>
  <r>
    <n v="10842"/>
    <n v="68"/>
    <n v="12.5"/>
    <n v="20"/>
    <n v="0"/>
    <x v="403"/>
  </r>
  <r>
    <n v="10842"/>
    <n v="70"/>
    <n v="15"/>
    <n v="12"/>
    <n v="0"/>
    <x v="403"/>
  </r>
  <r>
    <n v="10843"/>
    <n v="51"/>
    <n v="53"/>
    <n v="4"/>
    <n v="0.25"/>
    <x v="404"/>
  </r>
  <r>
    <n v="10844"/>
    <n v="22"/>
    <n v="21"/>
    <n v="35"/>
    <n v="0"/>
    <x v="404"/>
  </r>
  <r>
    <n v="10845"/>
    <n v="23"/>
    <n v="9"/>
    <n v="70"/>
    <n v="0.10000000149011612"/>
    <x v="404"/>
  </r>
  <r>
    <n v="10845"/>
    <n v="35"/>
    <n v="18"/>
    <n v="25"/>
    <n v="0.10000000149011612"/>
    <x v="404"/>
  </r>
  <r>
    <n v="10845"/>
    <n v="42"/>
    <n v="14"/>
    <n v="42"/>
    <n v="0.10000000149011612"/>
    <x v="404"/>
  </r>
  <r>
    <n v="10845"/>
    <n v="58"/>
    <n v="13.25"/>
    <n v="60"/>
    <n v="0.10000000149011612"/>
    <x v="404"/>
  </r>
  <r>
    <n v="10845"/>
    <n v="64"/>
    <n v="33.25"/>
    <n v="48"/>
    <n v="0"/>
    <x v="404"/>
  </r>
  <r>
    <n v="10846"/>
    <n v="4"/>
    <n v="22"/>
    <n v="21"/>
    <n v="0"/>
    <x v="405"/>
  </r>
  <r>
    <n v="10846"/>
    <n v="70"/>
    <n v="15"/>
    <n v="30"/>
    <n v="0"/>
    <x v="405"/>
  </r>
  <r>
    <n v="10846"/>
    <n v="74"/>
    <n v="10"/>
    <n v="20"/>
    <n v="0"/>
    <x v="405"/>
  </r>
  <r>
    <n v="10847"/>
    <n v="1"/>
    <n v="18"/>
    <n v="80"/>
    <n v="0.20000000298023224"/>
    <x v="405"/>
  </r>
  <r>
    <n v="10847"/>
    <n v="19"/>
    <n v="9.1999999999999993"/>
    <n v="12"/>
    <n v="0.20000000298023224"/>
    <x v="405"/>
  </r>
  <r>
    <n v="10847"/>
    <n v="37"/>
    <n v="26"/>
    <n v="60"/>
    <n v="0.20000000298023224"/>
    <x v="405"/>
  </r>
  <r>
    <n v="10847"/>
    <n v="45"/>
    <n v="9.5"/>
    <n v="36"/>
    <n v="0.20000000298023224"/>
    <x v="405"/>
  </r>
  <r>
    <n v="10847"/>
    <n v="60"/>
    <n v="34"/>
    <n v="45"/>
    <n v="0.20000000298023224"/>
    <x v="405"/>
  </r>
  <r>
    <n v="10847"/>
    <n v="71"/>
    <n v="21.5"/>
    <n v="55"/>
    <n v="0.20000000298023224"/>
    <x v="405"/>
  </r>
  <r>
    <n v="10848"/>
    <n v="5"/>
    <n v="21.35"/>
    <n v="30"/>
    <n v="0"/>
    <x v="406"/>
  </r>
  <r>
    <n v="10848"/>
    <n v="9"/>
    <n v="97"/>
    <n v="3"/>
    <n v="0"/>
    <x v="406"/>
  </r>
  <r>
    <n v="10849"/>
    <n v="3"/>
    <n v="10"/>
    <n v="49"/>
    <n v="0"/>
    <x v="406"/>
  </r>
  <r>
    <n v="10849"/>
    <n v="26"/>
    <n v="31.23"/>
    <n v="18"/>
    <n v="0.15000000596046448"/>
    <x v="406"/>
  </r>
  <r>
    <n v="10850"/>
    <n v="25"/>
    <n v="14"/>
    <n v="20"/>
    <n v="0.15000000596046448"/>
    <x v="406"/>
  </r>
  <r>
    <n v="10850"/>
    <n v="33"/>
    <n v="2.5"/>
    <n v="4"/>
    <n v="0.15000000596046448"/>
    <x v="406"/>
  </r>
  <r>
    <n v="10850"/>
    <n v="70"/>
    <n v="15"/>
    <n v="30"/>
    <n v="0.15000000596046448"/>
    <x v="406"/>
  </r>
  <r>
    <n v="10851"/>
    <n v="2"/>
    <n v="19"/>
    <n v="5"/>
    <n v="5.000000074505806E-2"/>
    <x v="407"/>
  </r>
  <r>
    <n v="10851"/>
    <n v="25"/>
    <n v="14"/>
    <n v="10"/>
    <n v="5.000000074505806E-2"/>
    <x v="407"/>
  </r>
  <r>
    <n v="10851"/>
    <n v="57"/>
    <n v="19.5"/>
    <n v="10"/>
    <n v="5.000000074505806E-2"/>
    <x v="407"/>
  </r>
  <r>
    <n v="10851"/>
    <n v="59"/>
    <n v="55"/>
    <n v="42"/>
    <n v="5.000000074505806E-2"/>
    <x v="407"/>
  </r>
  <r>
    <n v="10852"/>
    <n v="2"/>
    <n v="19"/>
    <n v="15"/>
    <n v="0"/>
    <x v="407"/>
  </r>
  <r>
    <n v="10852"/>
    <n v="17"/>
    <n v="39"/>
    <n v="6"/>
    <n v="0"/>
    <x v="407"/>
  </r>
  <r>
    <n v="10852"/>
    <n v="62"/>
    <n v="49.3"/>
    <n v="50"/>
    <n v="0"/>
    <x v="407"/>
  </r>
  <r>
    <n v="10853"/>
    <n v="18"/>
    <n v="62.5"/>
    <n v="10"/>
    <n v="0"/>
    <x v="408"/>
  </r>
  <r>
    <n v="10854"/>
    <n v="10"/>
    <n v="31"/>
    <n v="100"/>
    <n v="0.15000000596046448"/>
    <x v="408"/>
  </r>
  <r>
    <n v="10854"/>
    <n v="13"/>
    <n v="6"/>
    <n v="65"/>
    <n v="0.15000000596046448"/>
    <x v="408"/>
  </r>
  <r>
    <n v="10855"/>
    <n v="16"/>
    <n v="17.45"/>
    <n v="50"/>
    <n v="0"/>
    <x v="408"/>
  </r>
  <r>
    <n v="10855"/>
    <n v="31"/>
    <n v="12.5"/>
    <n v="14"/>
    <n v="0"/>
    <x v="408"/>
  </r>
  <r>
    <n v="10855"/>
    <n v="56"/>
    <n v="38"/>
    <n v="24"/>
    <n v="0"/>
    <x v="408"/>
  </r>
  <r>
    <n v="10855"/>
    <n v="65"/>
    <n v="21.05"/>
    <n v="15"/>
    <n v="0.15000000596046448"/>
    <x v="408"/>
  </r>
  <r>
    <n v="10856"/>
    <n v="2"/>
    <n v="19"/>
    <n v="20"/>
    <n v="0"/>
    <x v="409"/>
  </r>
  <r>
    <n v="10856"/>
    <n v="42"/>
    <n v="14"/>
    <n v="20"/>
    <n v="0"/>
    <x v="409"/>
  </r>
  <r>
    <n v="10857"/>
    <n v="3"/>
    <n v="10"/>
    <n v="30"/>
    <n v="0"/>
    <x v="409"/>
  </r>
  <r>
    <n v="10857"/>
    <n v="26"/>
    <n v="31.23"/>
    <n v="35"/>
    <n v="0.25"/>
    <x v="409"/>
  </r>
  <r>
    <n v="10857"/>
    <n v="29"/>
    <n v="123.79"/>
    <n v="10"/>
    <n v="0.25"/>
    <x v="409"/>
  </r>
  <r>
    <n v="10858"/>
    <n v="7"/>
    <n v="30"/>
    <n v="5"/>
    <n v="0"/>
    <x v="410"/>
  </r>
  <r>
    <n v="10858"/>
    <n v="27"/>
    <n v="43.9"/>
    <n v="10"/>
    <n v="0"/>
    <x v="410"/>
  </r>
  <r>
    <n v="10858"/>
    <n v="70"/>
    <n v="15"/>
    <n v="4"/>
    <n v="0"/>
    <x v="410"/>
  </r>
  <r>
    <n v="10859"/>
    <n v="24"/>
    <n v="4.5"/>
    <n v="40"/>
    <n v="0.25"/>
    <x v="410"/>
  </r>
  <r>
    <n v="10859"/>
    <n v="54"/>
    <n v="7.45"/>
    <n v="35"/>
    <n v="0.25"/>
    <x v="410"/>
  </r>
  <r>
    <n v="10859"/>
    <n v="64"/>
    <n v="33.25"/>
    <n v="30"/>
    <n v="0.25"/>
    <x v="410"/>
  </r>
  <r>
    <n v="10860"/>
    <n v="51"/>
    <n v="53"/>
    <n v="3"/>
    <n v="0"/>
    <x v="410"/>
  </r>
  <r>
    <n v="10860"/>
    <n v="76"/>
    <n v="18"/>
    <n v="20"/>
    <n v="0"/>
    <x v="410"/>
  </r>
  <r>
    <n v="10861"/>
    <n v="17"/>
    <n v="39"/>
    <n v="42"/>
    <n v="0"/>
    <x v="411"/>
  </r>
  <r>
    <n v="10861"/>
    <n v="18"/>
    <n v="62.5"/>
    <n v="20"/>
    <n v="0"/>
    <x v="411"/>
  </r>
  <r>
    <n v="10861"/>
    <n v="21"/>
    <n v="10"/>
    <n v="40"/>
    <n v="0"/>
    <x v="411"/>
  </r>
  <r>
    <n v="10861"/>
    <n v="33"/>
    <n v="2.5"/>
    <n v="35"/>
    <n v="0"/>
    <x v="411"/>
  </r>
  <r>
    <n v="10861"/>
    <n v="62"/>
    <n v="49.3"/>
    <n v="3"/>
    <n v="0"/>
    <x v="411"/>
  </r>
  <r>
    <n v="10862"/>
    <n v="11"/>
    <n v="21"/>
    <n v="25"/>
    <n v="0"/>
    <x v="411"/>
  </r>
  <r>
    <n v="10862"/>
    <n v="52"/>
    <n v="7"/>
    <n v="8"/>
    <n v="0"/>
    <x v="411"/>
  </r>
  <r>
    <n v="10863"/>
    <n v="1"/>
    <n v="18"/>
    <n v="20"/>
    <n v="0.15000000596046448"/>
    <x v="412"/>
  </r>
  <r>
    <n v="10863"/>
    <n v="58"/>
    <n v="13.25"/>
    <n v="12"/>
    <n v="0.15000000596046448"/>
    <x v="412"/>
  </r>
  <r>
    <n v="10864"/>
    <n v="35"/>
    <n v="18"/>
    <n v="4"/>
    <n v="0"/>
    <x v="412"/>
  </r>
  <r>
    <n v="10864"/>
    <n v="67"/>
    <n v="14"/>
    <n v="15"/>
    <n v="0"/>
    <x v="412"/>
  </r>
  <r>
    <n v="10865"/>
    <n v="38"/>
    <n v="263.5"/>
    <n v="60"/>
    <n v="5.000000074505806E-2"/>
    <x v="412"/>
  </r>
  <r>
    <n v="10865"/>
    <n v="39"/>
    <n v="18"/>
    <n v="80"/>
    <n v="5.000000074505806E-2"/>
    <x v="412"/>
  </r>
  <r>
    <n v="10866"/>
    <n v="2"/>
    <n v="19"/>
    <n v="21"/>
    <n v="0.25"/>
    <x v="413"/>
  </r>
  <r>
    <n v="10866"/>
    <n v="24"/>
    <n v="4.5"/>
    <n v="6"/>
    <n v="0.25"/>
    <x v="413"/>
  </r>
  <r>
    <n v="10866"/>
    <n v="30"/>
    <n v="25.89"/>
    <n v="40"/>
    <n v="0.25"/>
    <x v="413"/>
  </r>
  <r>
    <n v="10867"/>
    <n v="53"/>
    <n v="32.799999999999997"/>
    <n v="3"/>
    <n v="0"/>
    <x v="413"/>
  </r>
  <r>
    <n v="10868"/>
    <n v="26"/>
    <n v="31.23"/>
    <n v="20"/>
    <n v="0"/>
    <x v="414"/>
  </r>
  <r>
    <n v="10868"/>
    <n v="35"/>
    <n v="18"/>
    <n v="30"/>
    <n v="0"/>
    <x v="414"/>
  </r>
  <r>
    <n v="10868"/>
    <n v="49"/>
    <n v="20"/>
    <n v="42"/>
    <n v="0.10000000149011612"/>
    <x v="414"/>
  </r>
  <r>
    <n v="10869"/>
    <n v="1"/>
    <n v="18"/>
    <n v="40"/>
    <n v="0"/>
    <x v="414"/>
  </r>
  <r>
    <n v="10869"/>
    <n v="11"/>
    <n v="21"/>
    <n v="10"/>
    <n v="0"/>
    <x v="414"/>
  </r>
  <r>
    <n v="10869"/>
    <n v="23"/>
    <n v="9"/>
    <n v="50"/>
    <n v="0"/>
    <x v="414"/>
  </r>
  <r>
    <n v="10869"/>
    <n v="68"/>
    <n v="12.5"/>
    <n v="20"/>
    <n v="0"/>
    <x v="414"/>
  </r>
  <r>
    <n v="10870"/>
    <n v="35"/>
    <n v="18"/>
    <n v="3"/>
    <n v="0"/>
    <x v="414"/>
  </r>
  <r>
    <n v="10870"/>
    <n v="51"/>
    <n v="53"/>
    <n v="2"/>
    <n v="0"/>
    <x v="414"/>
  </r>
  <r>
    <n v="10871"/>
    <n v="6"/>
    <n v="25"/>
    <n v="50"/>
    <n v="5.000000074505806E-2"/>
    <x v="415"/>
  </r>
  <r>
    <n v="10871"/>
    <n v="16"/>
    <n v="17.45"/>
    <n v="12"/>
    <n v="5.000000074505806E-2"/>
    <x v="415"/>
  </r>
  <r>
    <n v="10871"/>
    <n v="17"/>
    <n v="39"/>
    <n v="16"/>
    <n v="5.000000074505806E-2"/>
    <x v="415"/>
  </r>
  <r>
    <n v="10872"/>
    <n v="55"/>
    <n v="24"/>
    <n v="10"/>
    <n v="5.000000074505806E-2"/>
    <x v="415"/>
  </r>
  <r>
    <n v="10872"/>
    <n v="62"/>
    <n v="49.3"/>
    <n v="20"/>
    <n v="5.000000074505806E-2"/>
    <x v="415"/>
  </r>
  <r>
    <n v="10872"/>
    <n v="64"/>
    <n v="33.25"/>
    <n v="15"/>
    <n v="5.000000074505806E-2"/>
    <x v="415"/>
  </r>
  <r>
    <n v="10872"/>
    <n v="65"/>
    <n v="21.05"/>
    <n v="21"/>
    <n v="5.000000074505806E-2"/>
    <x v="415"/>
  </r>
  <r>
    <n v="10873"/>
    <n v="21"/>
    <n v="10"/>
    <n v="20"/>
    <n v="0"/>
    <x v="416"/>
  </r>
  <r>
    <n v="10873"/>
    <n v="28"/>
    <n v="45.6"/>
    <n v="3"/>
    <n v="0"/>
    <x v="416"/>
  </r>
  <r>
    <n v="10874"/>
    <n v="10"/>
    <n v="31"/>
    <n v="10"/>
    <n v="0"/>
    <x v="416"/>
  </r>
  <r>
    <n v="10875"/>
    <n v="19"/>
    <n v="9.1999999999999993"/>
    <n v="25"/>
    <n v="0"/>
    <x v="416"/>
  </r>
  <r>
    <n v="10875"/>
    <n v="47"/>
    <n v="9.5"/>
    <n v="21"/>
    <n v="0.10000000149011612"/>
    <x v="416"/>
  </r>
  <r>
    <n v="10875"/>
    <n v="49"/>
    <n v="20"/>
    <n v="15"/>
    <n v="0"/>
    <x v="416"/>
  </r>
  <r>
    <n v="10876"/>
    <n v="46"/>
    <n v="12"/>
    <n v="21"/>
    <n v="0"/>
    <x v="417"/>
  </r>
  <r>
    <n v="10876"/>
    <n v="64"/>
    <n v="33.25"/>
    <n v="20"/>
    <n v="0"/>
    <x v="417"/>
  </r>
  <r>
    <n v="10877"/>
    <n v="16"/>
    <n v="17.45"/>
    <n v="30"/>
    <n v="0.25"/>
    <x v="417"/>
  </r>
  <r>
    <n v="10877"/>
    <n v="18"/>
    <n v="62.5"/>
    <n v="25"/>
    <n v="0"/>
    <x v="417"/>
  </r>
  <r>
    <n v="10878"/>
    <n v="20"/>
    <n v="81"/>
    <n v="20"/>
    <n v="5.000000074505806E-2"/>
    <x v="418"/>
  </r>
  <r>
    <n v="10879"/>
    <n v="40"/>
    <n v="18.399999999999999"/>
    <n v="12"/>
    <n v="0"/>
    <x v="418"/>
  </r>
  <r>
    <n v="10879"/>
    <n v="65"/>
    <n v="21.05"/>
    <n v="10"/>
    <n v="0"/>
    <x v="418"/>
  </r>
  <r>
    <n v="10879"/>
    <n v="76"/>
    <n v="18"/>
    <n v="10"/>
    <n v="0"/>
    <x v="418"/>
  </r>
  <r>
    <n v="10880"/>
    <n v="23"/>
    <n v="9"/>
    <n v="30"/>
    <n v="0.20000000298023224"/>
    <x v="418"/>
  </r>
  <r>
    <n v="10880"/>
    <n v="61"/>
    <n v="28.5"/>
    <n v="30"/>
    <n v="0.20000000298023224"/>
    <x v="418"/>
  </r>
  <r>
    <n v="10880"/>
    <n v="70"/>
    <n v="15"/>
    <n v="50"/>
    <n v="0.20000000298023224"/>
    <x v="418"/>
  </r>
  <r>
    <n v="10881"/>
    <n v="73"/>
    <n v="15"/>
    <n v="10"/>
    <n v="0"/>
    <x v="419"/>
  </r>
  <r>
    <n v="10882"/>
    <n v="42"/>
    <n v="14"/>
    <n v="25"/>
    <n v="0"/>
    <x v="419"/>
  </r>
  <r>
    <n v="10882"/>
    <n v="49"/>
    <n v="20"/>
    <n v="20"/>
    <n v="0.15000000596046448"/>
    <x v="419"/>
  </r>
  <r>
    <n v="10882"/>
    <n v="54"/>
    <n v="7.45"/>
    <n v="32"/>
    <n v="0.15000000596046448"/>
    <x v="419"/>
  </r>
  <r>
    <n v="10883"/>
    <n v="24"/>
    <n v="4.5"/>
    <n v="8"/>
    <n v="0"/>
    <x v="420"/>
  </r>
  <r>
    <n v="10884"/>
    <n v="21"/>
    <n v="10"/>
    <n v="40"/>
    <n v="5.000000074505806E-2"/>
    <x v="420"/>
  </r>
  <r>
    <n v="10884"/>
    <n v="56"/>
    <n v="38"/>
    <n v="21"/>
    <n v="5.000000074505806E-2"/>
    <x v="420"/>
  </r>
  <r>
    <n v="10884"/>
    <n v="65"/>
    <n v="21.05"/>
    <n v="12"/>
    <n v="5.000000074505806E-2"/>
    <x v="420"/>
  </r>
  <r>
    <n v="10885"/>
    <n v="2"/>
    <n v="19"/>
    <n v="20"/>
    <n v="0"/>
    <x v="420"/>
  </r>
  <r>
    <n v="10885"/>
    <n v="24"/>
    <n v="4.5"/>
    <n v="12"/>
    <n v="0"/>
    <x v="420"/>
  </r>
  <r>
    <n v="10885"/>
    <n v="70"/>
    <n v="15"/>
    <n v="30"/>
    <n v="0"/>
    <x v="420"/>
  </r>
  <r>
    <n v="10885"/>
    <n v="77"/>
    <n v="13"/>
    <n v="25"/>
    <n v="0"/>
    <x v="420"/>
  </r>
  <r>
    <n v="10886"/>
    <n v="10"/>
    <n v="31"/>
    <n v="70"/>
    <n v="0"/>
    <x v="421"/>
  </r>
  <r>
    <n v="10886"/>
    <n v="31"/>
    <n v="12.5"/>
    <n v="35"/>
    <n v="0"/>
    <x v="421"/>
  </r>
  <r>
    <n v="10886"/>
    <n v="77"/>
    <n v="13"/>
    <n v="40"/>
    <n v="0"/>
    <x v="421"/>
  </r>
  <r>
    <n v="10887"/>
    <n v="25"/>
    <n v="14"/>
    <n v="5"/>
    <n v="0"/>
    <x v="421"/>
  </r>
  <r>
    <n v="10888"/>
    <n v="2"/>
    <n v="19"/>
    <n v="20"/>
    <n v="0"/>
    <x v="422"/>
  </r>
  <r>
    <n v="10888"/>
    <n v="68"/>
    <n v="12.5"/>
    <n v="18"/>
    <n v="0"/>
    <x v="422"/>
  </r>
  <r>
    <n v="10889"/>
    <n v="11"/>
    <n v="21"/>
    <n v="40"/>
    <n v="0"/>
    <x v="422"/>
  </r>
  <r>
    <n v="10889"/>
    <n v="38"/>
    <n v="263.5"/>
    <n v="40"/>
    <n v="0"/>
    <x v="422"/>
  </r>
  <r>
    <n v="10890"/>
    <n v="17"/>
    <n v="39"/>
    <n v="15"/>
    <n v="0"/>
    <x v="422"/>
  </r>
  <r>
    <n v="10890"/>
    <n v="34"/>
    <n v="14"/>
    <n v="10"/>
    <n v="0"/>
    <x v="422"/>
  </r>
  <r>
    <n v="10890"/>
    <n v="41"/>
    <n v="9.65"/>
    <n v="14"/>
    <n v="0"/>
    <x v="422"/>
  </r>
  <r>
    <n v="10891"/>
    <n v="30"/>
    <n v="25.89"/>
    <n v="15"/>
    <n v="5.000000074505806E-2"/>
    <x v="423"/>
  </r>
  <r>
    <n v="10892"/>
    <n v="59"/>
    <n v="55"/>
    <n v="40"/>
    <n v="5.000000074505806E-2"/>
    <x v="423"/>
  </r>
  <r>
    <n v="10893"/>
    <n v="8"/>
    <n v="40"/>
    <n v="30"/>
    <n v="0"/>
    <x v="424"/>
  </r>
  <r>
    <n v="10893"/>
    <n v="24"/>
    <n v="4.5"/>
    <n v="10"/>
    <n v="0"/>
    <x v="424"/>
  </r>
  <r>
    <n v="10893"/>
    <n v="29"/>
    <n v="123.79"/>
    <n v="24"/>
    <n v="0"/>
    <x v="424"/>
  </r>
  <r>
    <n v="10893"/>
    <n v="30"/>
    <n v="25.89"/>
    <n v="35"/>
    <n v="0"/>
    <x v="424"/>
  </r>
  <r>
    <n v="10893"/>
    <n v="36"/>
    <n v="19"/>
    <n v="20"/>
    <n v="0"/>
    <x v="424"/>
  </r>
  <r>
    <n v="10894"/>
    <n v="13"/>
    <n v="6"/>
    <n v="28"/>
    <n v="5.000000074505806E-2"/>
    <x v="424"/>
  </r>
  <r>
    <n v="10894"/>
    <n v="69"/>
    <n v="36"/>
    <n v="50"/>
    <n v="5.000000074505806E-2"/>
    <x v="424"/>
  </r>
  <r>
    <n v="10894"/>
    <n v="75"/>
    <n v="7.75"/>
    <n v="120"/>
    <n v="5.000000074505806E-2"/>
    <x v="424"/>
  </r>
  <r>
    <n v="10895"/>
    <n v="24"/>
    <n v="4.5"/>
    <n v="110"/>
    <n v="0"/>
    <x v="424"/>
  </r>
  <r>
    <n v="10895"/>
    <n v="39"/>
    <n v="18"/>
    <n v="45"/>
    <n v="0"/>
    <x v="424"/>
  </r>
  <r>
    <n v="10895"/>
    <n v="40"/>
    <n v="18.399999999999999"/>
    <n v="91"/>
    <n v="0"/>
    <x v="424"/>
  </r>
  <r>
    <n v="10895"/>
    <n v="60"/>
    <n v="34"/>
    <n v="100"/>
    <n v="0"/>
    <x v="424"/>
  </r>
  <r>
    <n v="10896"/>
    <n v="45"/>
    <n v="9.5"/>
    <n v="15"/>
    <n v="0"/>
    <x v="425"/>
  </r>
  <r>
    <n v="10896"/>
    <n v="56"/>
    <n v="38"/>
    <n v="16"/>
    <n v="0"/>
    <x v="425"/>
  </r>
  <r>
    <n v="10897"/>
    <n v="29"/>
    <n v="123.79"/>
    <n v="80"/>
    <n v="0"/>
    <x v="425"/>
  </r>
  <r>
    <n v="10897"/>
    <n v="30"/>
    <n v="25.89"/>
    <n v="36"/>
    <n v="0"/>
    <x v="425"/>
  </r>
  <r>
    <n v="10898"/>
    <n v="13"/>
    <n v="6"/>
    <n v="5"/>
    <n v="0"/>
    <x v="426"/>
  </r>
  <r>
    <n v="10899"/>
    <n v="39"/>
    <n v="18"/>
    <n v="8"/>
    <n v="0.15000000596046448"/>
    <x v="426"/>
  </r>
  <r>
    <n v="10900"/>
    <n v="70"/>
    <n v="15"/>
    <n v="3"/>
    <n v="0.25"/>
    <x v="426"/>
  </r>
  <r>
    <n v="10901"/>
    <n v="41"/>
    <n v="9.65"/>
    <n v="30"/>
    <n v="0"/>
    <x v="427"/>
  </r>
  <r>
    <n v="10901"/>
    <n v="71"/>
    <n v="21.5"/>
    <n v="30"/>
    <n v="0"/>
    <x v="427"/>
  </r>
  <r>
    <n v="10902"/>
    <n v="55"/>
    <n v="24"/>
    <n v="30"/>
    <n v="0.15000000596046448"/>
    <x v="427"/>
  </r>
  <r>
    <n v="10902"/>
    <n v="62"/>
    <n v="49.3"/>
    <n v="6"/>
    <n v="0.15000000596046448"/>
    <x v="427"/>
  </r>
  <r>
    <n v="10903"/>
    <n v="13"/>
    <n v="6"/>
    <n v="40"/>
    <n v="0"/>
    <x v="428"/>
  </r>
  <r>
    <n v="10903"/>
    <n v="65"/>
    <n v="21.05"/>
    <n v="21"/>
    <n v="0"/>
    <x v="428"/>
  </r>
  <r>
    <n v="10903"/>
    <n v="68"/>
    <n v="12.5"/>
    <n v="20"/>
    <n v="0"/>
    <x v="428"/>
  </r>
  <r>
    <n v="10904"/>
    <n v="58"/>
    <n v="13.25"/>
    <n v="15"/>
    <n v="0"/>
    <x v="428"/>
  </r>
  <r>
    <n v="10904"/>
    <n v="62"/>
    <n v="49.3"/>
    <n v="35"/>
    <n v="0"/>
    <x v="428"/>
  </r>
  <r>
    <n v="10905"/>
    <n v="1"/>
    <n v="18"/>
    <n v="20"/>
    <n v="5.000000074505806E-2"/>
    <x v="428"/>
  </r>
  <r>
    <n v="10906"/>
    <n v="61"/>
    <n v="28.5"/>
    <n v="15"/>
    <n v="0"/>
    <x v="429"/>
  </r>
  <r>
    <n v="10907"/>
    <n v="75"/>
    <n v="7.75"/>
    <n v="14"/>
    <n v="0"/>
    <x v="429"/>
  </r>
  <r>
    <n v="10908"/>
    <n v="7"/>
    <n v="30"/>
    <n v="20"/>
    <n v="5.000000074505806E-2"/>
    <x v="430"/>
  </r>
  <r>
    <n v="10908"/>
    <n v="52"/>
    <n v="7"/>
    <n v="14"/>
    <n v="5.000000074505806E-2"/>
    <x v="430"/>
  </r>
  <r>
    <n v="10909"/>
    <n v="7"/>
    <n v="30"/>
    <n v="12"/>
    <n v="0"/>
    <x v="430"/>
  </r>
  <r>
    <n v="10909"/>
    <n v="16"/>
    <n v="17.45"/>
    <n v="15"/>
    <n v="0"/>
    <x v="430"/>
  </r>
  <r>
    <n v="10909"/>
    <n v="41"/>
    <n v="9.65"/>
    <n v="5"/>
    <n v="0"/>
    <x v="430"/>
  </r>
  <r>
    <n v="10910"/>
    <n v="19"/>
    <n v="9.1999999999999993"/>
    <n v="12"/>
    <n v="0"/>
    <x v="430"/>
  </r>
  <r>
    <n v="10910"/>
    <n v="49"/>
    <n v="20"/>
    <n v="10"/>
    <n v="0"/>
    <x v="430"/>
  </r>
  <r>
    <n v="10910"/>
    <n v="61"/>
    <n v="28.5"/>
    <n v="5"/>
    <n v="0"/>
    <x v="430"/>
  </r>
  <r>
    <n v="10911"/>
    <n v="1"/>
    <n v="18"/>
    <n v="10"/>
    <n v="0"/>
    <x v="430"/>
  </r>
  <r>
    <n v="10911"/>
    <n v="17"/>
    <n v="39"/>
    <n v="12"/>
    <n v="0"/>
    <x v="430"/>
  </r>
  <r>
    <n v="10911"/>
    <n v="67"/>
    <n v="14"/>
    <n v="15"/>
    <n v="0"/>
    <x v="430"/>
  </r>
  <r>
    <n v="10912"/>
    <n v="11"/>
    <n v="21"/>
    <n v="40"/>
    <n v="0.25"/>
    <x v="430"/>
  </r>
  <r>
    <n v="10912"/>
    <n v="29"/>
    <n v="123.79"/>
    <n v="60"/>
    <n v="0.25"/>
    <x v="430"/>
  </r>
  <r>
    <n v="10913"/>
    <n v="4"/>
    <n v="22"/>
    <n v="30"/>
    <n v="0.25"/>
    <x v="430"/>
  </r>
  <r>
    <n v="10913"/>
    <n v="33"/>
    <n v="2.5"/>
    <n v="40"/>
    <n v="0.25"/>
    <x v="430"/>
  </r>
  <r>
    <n v="10913"/>
    <n v="58"/>
    <n v="13.25"/>
    <n v="15"/>
    <n v="0"/>
    <x v="430"/>
  </r>
  <r>
    <n v="10914"/>
    <n v="71"/>
    <n v="21.5"/>
    <n v="25"/>
    <n v="0"/>
    <x v="431"/>
  </r>
  <r>
    <n v="10915"/>
    <n v="17"/>
    <n v="39"/>
    <n v="10"/>
    <n v="0"/>
    <x v="431"/>
  </r>
  <r>
    <n v="10915"/>
    <n v="33"/>
    <n v="2.5"/>
    <n v="30"/>
    <n v="0"/>
    <x v="431"/>
  </r>
  <r>
    <n v="10915"/>
    <n v="54"/>
    <n v="7.45"/>
    <n v="10"/>
    <n v="0"/>
    <x v="431"/>
  </r>
  <r>
    <n v="10916"/>
    <n v="16"/>
    <n v="17.45"/>
    <n v="6"/>
    <n v="0"/>
    <x v="431"/>
  </r>
  <r>
    <n v="10916"/>
    <n v="32"/>
    <n v="32"/>
    <n v="6"/>
    <n v="0"/>
    <x v="431"/>
  </r>
  <r>
    <n v="10916"/>
    <n v="57"/>
    <n v="19.5"/>
    <n v="20"/>
    <n v="0"/>
    <x v="431"/>
  </r>
  <r>
    <n v="10917"/>
    <n v="30"/>
    <n v="25.89"/>
    <n v="1"/>
    <n v="0"/>
    <x v="432"/>
  </r>
  <r>
    <n v="10917"/>
    <n v="60"/>
    <n v="34"/>
    <n v="10"/>
    <n v="0"/>
    <x v="432"/>
  </r>
  <r>
    <n v="10918"/>
    <n v="1"/>
    <n v="18"/>
    <n v="60"/>
    <n v="0.25"/>
    <x v="432"/>
  </r>
  <r>
    <n v="10918"/>
    <n v="60"/>
    <n v="34"/>
    <n v="25"/>
    <n v="0.25"/>
    <x v="432"/>
  </r>
  <r>
    <n v="10919"/>
    <n v="16"/>
    <n v="17.45"/>
    <n v="24"/>
    <n v="0"/>
    <x v="432"/>
  </r>
  <r>
    <n v="10919"/>
    <n v="25"/>
    <n v="14"/>
    <n v="24"/>
    <n v="0"/>
    <x v="432"/>
  </r>
  <r>
    <n v="10919"/>
    <n v="40"/>
    <n v="18.399999999999999"/>
    <n v="20"/>
    <n v="0"/>
    <x v="432"/>
  </r>
  <r>
    <n v="10920"/>
    <n v="50"/>
    <n v="16.25"/>
    <n v="24"/>
    <n v="0"/>
    <x v="433"/>
  </r>
  <r>
    <n v="10921"/>
    <n v="35"/>
    <n v="18"/>
    <n v="10"/>
    <n v="0"/>
    <x v="433"/>
  </r>
  <r>
    <n v="10921"/>
    <n v="63"/>
    <n v="43.9"/>
    <n v="40"/>
    <n v="0"/>
    <x v="433"/>
  </r>
  <r>
    <n v="10922"/>
    <n v="17"/>
    <n v="39"/>
    <n v="15"/>
    <n v="0"/>
    <x v="433"/>
  </r>
  <r>
    <n v="10922"/>
    <n v="24"/>
    <n v="4.5"/>
    <n v="35"/>
    <n v="0"/>
    <x v="433"/>
  </r>
  <r>
    <n v="10923"/>
    <n v="42"/>
    <n v="14"/>
    <n v="10"/>
    <n v="0.20000000298023224"/>
    <x v="433"/>
  </r>
  <r>
    <n v="10923"/>
    <n v="43"/>
    <n v="46"/>
    <n v="10"/>
    <n v="0.20000000298023224"/>
    <x v="433"/>
  </r>
  <r>
    <n v="10923"/>
    <n v="67"/>
    <n v="14"/>
    <n v="24"/>
    <n v="0.20000000298023224"/>
    <x v="433"/>
  </r>
  <r>
    <n v="10924"/>
    <n v="10"/>
    <n v="31"/>
    <n v="20"/>
    <n v="0.10000000149011612"/>
    <x v="434"/>
  </r>
  <r>
    <n v="10924"/>
    <n v="28"/>
    <n v="45.6"/>
    <n v="30"/>
    <n v="0.10000000149011612"/>
    <x v="434"/>
  </r>
  <r>
    <n v="10924"/>
    <n v="75"/>
    <n v="7.75"/>
    <n v="6"/>
    <n v="0"/>
    <x v="434"/>
  </r>
  <r>
    <n v="10925"/>
    <n v="36"/>
    <n v="19"/>
    <n v="25"/>
    <n v="0.15000000596046448"/>
    <x v="434"/>
  </r>
  <r>
    <n v="10925"/>
    <n v="52"/>
    <n v="7"/>
    <n v="12"/>
    <n v="0.15000000596046448"/>
    <x v="434"/>
  </r>
  <r>
    <n v="10926"/>
    <n v="11"/>
    <n v="21"/>
    <n v="2"/>
    <n v="0"/>
    <x v="434"/>
  </r>
  <r>
    <n v="10926"/>
    <n v="13"/>
    <n v="6"/>
    <n v="10"/>
    <n v="0"/>
    <x v="434"/>
  </r>
  <r>
    <n v="10926"/>
    <n v="19"/>
    <n v="9.1999999999999993"/>
    <n v="7"/>
    <n v="0"/>
    <x v="434"/>
  </r>
  <r>
    <n v="10926"/>
    <n v="72"/>
    <n v="34.799999999999997"/>
    <n v="10"/>
    <n v="0"/>
    <x v="434"/>
  </r>
  <r>
    <n v="10927"/>
    <n v="20"/>
    <n v="81"/>
    <n v="5"/>
    <n v="0"/>
    <x v="435"/>
  </r>
  <r>
    <n v="10927"/>
    <n v="52"/>
    <n v="7"/>
    <n v="5"/>
    <n v="0"/>
    <x v="435"/>
  </r>
  <r>
    <n v="10927"/>
    <n v="76"/>
    <n v="18"/>
    <n v="20"/>
    <n v="0"/>
    <x v="435"/>
  </r>
  <r>
    <n v="10928"/>
    <n v="47"/>
    <n v="9.5"/>
    <n v="5"/>
    <n v="0"/>
    <x v="435"/>
  </r>
  <r>
    <n v="10928"/>
    <n v="76"/>
    <n v="18"/>
    <n v="5"/>
    <n v="0"/>
    <x v="435"/>
  </r>
  <r>
    <n v="10929"/>
    <n v="21"/>
    <n v="10"/>
    <n v="60"/>
    <n v="0"/>
    <x v="435"/>
  </r>
  <r>
    <n v="10929"/>
    <n v="75"/>
    <n v="7.75"/>
    <n v="49"/>
    <n v="0"/>
    <x v="435"/>
  </r>
  <r>
    <n v="10929"/>
    <n v="77"/>
    <n v="13"/>
    <n v="15"/>
    <n v="0"/>
    <x v="435"/>
  </r>
  <r>
    <n v="10930"/>
    <n v="21"/>
    <n v="10"/>
    <n v="36"/>
    <n v="0"/>
    <x v="436"/>
  </r>
  <r>
    <n v="10930"/>
    <n v="27"/>
    <n v="43.9"/>
    <n v="25"/>
    <n v="0"/>
    <x v="436"/>
  </r>
  <r>
    <n v="10930"/>
    <n v="55"/>
    <n v="24"/>
    <n v="25"/>
    <n v="0.20000000298023224"/>
    <x v="436"/>
  </r>
  <r>
    <n v="10930"/>
    <n v="58"/>
    <n v="13.25"/>
    <n v="30"/>
    <n v="0.20000000298023224"/>
    <x v="436"/>
  </r>
  <r>
    <n v="10931"/>
    <n v="13"/>
    <n v="6"/>
    <n v="42"/>
    <n v="0.15000000596046448"/>
    <x v="436"/>
  </r>
  <r>
    <n v="10931"/>
    <n v="57"/>
    <n v="19.5"/>
    <n v="30"/>
    <n v="0"/>
    <x v="436"/>
  </r>
  <r>
    <n v="10932"/>
    <n v="16"/>
    <n v="17.45"/>
    <n v="30"/>
    <n v="0.10000000149011612"/>
    <x v="436"/>
  </r>
  <r>
    <n v="10932"/>
    <n v="62"/>
    <n v="49.3"/>
    <n v="14"/>
    <n v="0.10000000149011612"/>
    <x v="436"/>
  </r>
  <r>
    <n v="10932"/>
    <n v="72"/>
    <n v="34.799999999999997"/>
    <n v="16"/>
    <n v="0"/>
    <x v="436"/>
  </r>
  <r>
    <n v="10932"/>
    <n v="75"/>
    <n v="7.75"/>
    <n v="20"/>
    <n v="0.10000000149011612"/>
    <x v="436"/>
  </r>
  <r>
    <n v="10933"/>
    <n v="53"/>
    <n v="32.799999999999997"/>
    <n v="2"/>
    <n v="0"/>
    <x v="436"/>
  </r>
  <r>
    <n v="10933"/>
    <n v="61"/>
    <n v="28.5"/>
    <n v="30"/>
    <n v="0"/>
    <x v="436"/>
  </r>
  <r>
    <n v="10934"/>
    <n v="6"/>
    <n v="25"/>
    <n v="20"/>
    <n v="0"/>
    <x v="437"/>
  </r>
  <r>
    <n v="10935"/>
    <n v="1"/>
    <n v="18"/>
    <n v="21"/>
    <n v="0"/>
    <x v="437"/>
  </r>
  <r>
    <n v="10935"/>
    <n v="18"/>
    <n v="62.5"/>
    <n v="4"/>
    <n v="0.25"/>
    <x v="437"/>
  </r>
  <r>
    <n v="10935"/>
    <n v="23"/>
    <n v="9"/>
    <n v="8"/>
    <n v="0.25"/>
    <x v="437"/>
  </r>
  <r>
    <n v="10936"/>
    <n v="36"/>
    <n v="19"/>
    <n v="30"/>
    <n v="0.20000000298023224"/>
    <x v="437"/>
  </r>
  <r>
    <n v="10937"/>
    <n v="28"/>
    <n v="45.6"/>
    <n v="8"/>
    <n v="0"/>
    <x v="438"/>
  </r>
  <r>
    <n v="10937"/>
    <n v="34"/>
    <n v="14"/>
    <n v="20"/>
    <n v="0"/>
    <x v="438"/>
  </r>
  <r>
    <n v="10938"/>
    <n v="13"/>
    <n v="6"/>
    <n v="20"/>
    <n v="0.25"/>
    <x v="438"/>
  </r>
  <r>
    <n v="10938"/>
    <n v="43"/>
    <n v="46"/>
    <n v="24"/>
    <n v="0.25"/>
    <x v="438"/>
  </r>
  <r>
    <n v="10938"/>
    <n v="60"/>
    <n v="34"/>
    <n v="49"/>
    <n v="0.25"/>
    <x v="438"/>
  </r>
  <r>
    <n v="10938"/>
    <n v="71"/>
    <n v="21.5"/>
    <n v="35"/>
    <n v="0.25"/>
    <x v="438"/>
  </r>
  <r>
    <n v="10939"/>
    <n v="2"/>
    <n v="19"/>
    <n v="10"/>
    <n v="0.15000000596046448"/>
    <x v="438"/>
  </r>
  <r>
    <n v="10939"/>
    <n v="67"/>
    <n v="14"/>
    <n v="40"/>
    <n v="0.15000000596046448"/>
    <x v="438"/>
  </r>
  <r>
    <n v="10940"/>
    <n v="7"/>
    <n v="30"/>
    <n v="8"/>
    <n v="0"/>
    <x v="439"/>
  </r>
  <r>
    <n v="10940"/>
    <n v="13"/>
    <n v="6"/>
    <n v="20"/>
    <n v="0"/>
    <x v="439"/>
  </r>
  <r>
    <n v="10941"/>
    <n v="31"/>
    <n v="12.5"/>
    <n v="44"/>
    <n v="0.25"/>
    <x v="439"/>
  </r>
  <r>
    <n v="10941"/>
    <n v="62"/>
    <n v="49.3"/>
    <n v="30"/>
    <n v="0.25"/>
    <x v="439"/>
  </r>
  <r>
    <n v="10941"/>
    <n v="68"/>
    <n v="12.5"/>
    <n v="80"/>
    <n v="0.25"/>
    <x v="439"/>
  </r>
  <r>
    <n v="10941"/>
    <n v="72"/>
    <n v="34.799999999999997"/>
    <n v="50"/>
    <n v="0"/>
    <x v="439"/>
  </r>
  <r>
    <n v="10942"/>
    <n v="49"/>
    <n v="20"/>
    <n v="28"/>
    <n v="0"/>
    <x v="439"/>
  </r>
  <r>
    <n v="10943"/>
    <n v="13"/>
    <n v="6"/>
    <n v="15"/>
    <n v="0"/>
    <x v="439"/>
  </r>
  <r>
    <n v="10943"/>
    <n v="22"/>
    <n v="21"/>
    <n v="21"/>
    <n v="0"/>
    <x v="439"/>
  </r>
  <r>
    <n v="10943"/>
    <n v="46"/>
    <n v="12"/>
    <n v="15"/>
    <n v="0"/>
    <x v="439"/>
  </r>
  <r>
    <n v="10944"/>
    <n v="11"/>
    <n v="21"/>
    <n v="5"/>
    <n v="0.25"/>
    <x v="440"/>
  </r>
  <r>
    <n v="10944"/>
    <n v="44"/>
    <n v="19.45"/>
    <n v="18"/>
    <n v="0.25"/>
    <x v="440"/>
  </r>
  <r>
    <n v="10944"/>
    <n v="56"/>
    <n v="38"/>
    <n v="18"/>
    <n v="0"/>
    <x v="440"/>
  </r>
  <r>
    <n v="10945"/>
    <n v="13"/>
    <n v="6"/>
    <n v="20"/>
    <n v="0"/>
    <x v="440"/>
  </r>
  <r>
    <n v="10945"/>
    <n v="31"/>
    <n v="12.5"/>
    <n v="10"/>
    <n v="0"/>
    <x v="440"/>
  </r>
  <r>
    <n v="10946"/>
    <n v="10"/>
    <n v="31"/>
    <n v="25"/>
    <n v="0"/>
    <x v="440"/>
  </r>
  <r>
    <n v="10946"/>
    <n v="24"/>
    <n v="4.5"/>
    <n v="25"/>
    <n v="0"/>
    <x v="440"/>
  </r>
  <r>
    <n v="10946"/>
    <n v="77"/>
    <n v="13"/>
    <n v="40"/>
    <n v="0"/>
    <x v="440"/>
  </r>
  <r>
    <n v="10947"/>
    <n v="59"/>
    <n v="55"/>
    <n v="4"/>
    <n v="0"/>
    <x v="441"/>
  </r>
  <r>
    <n v="10948"/>
    <n v="50"/>
    <n v="16.25"/>
    <n v="9"/>
    <n v="0"/>
    <x v="441"/>
  </r>
  <r>
    <n v="10948"/>
    <n v="51"/>
    <n v="53"/>
    <n v="40"/>
    <n v="0"/>
    <x v="441"/>
  </r>
  <r>
    <n v="10948"/>
    <n v="55"/>
    <n v="24"/>
    <n v="4"/>
    <n v="0"/>
    <x v="441"/>
  </r>
  <r>
    <n v="10949"/>
    <n v="6"/>
    <n v="25"/>
    <n v="12"/>
    <n v="0"/>
    <x v="441"/>
  </r>
  <r>
    <n v="10949"/>
    <n v="10"/>
    <n v="31"/>
    <n v="30"/>
    <n v="0"/>
    <x v="441"/>
  </r>
  <r>
    <n v="10949"/>
    <n v="17"/>
    <n v="39"/>
    <n v="6"/>
    <n v="0"/>
    <x v="441"/>
  </r>
  <r>
    <n v="10949"/>
    <n v="62"/>
    <n v="49.3"/>
    <n v="60"/>
    <n v="0"/>
    <x v="441"/>
  </r>
  <r>
    <n v="10950"/>
    <n v="4"/>
    <n v="22"/>
    <n v="5"/>
    <n v="0"/>
    <x v="442"/>
  </r>
  <r>
    <n v="10951"/>
    <n v="33"/>
    <n v="2.5"/>
    <n v="15"/>
    <n v="5.000000074505806E-2"/>
    <x v="442"/>
  </r>
  <r>
    <n v="10951"/>
    <n v="41"/>
    <n v="9.65"/>
    <n v="6"/>
    <n v="5.000000074505806E-2"/>
    <x v="442"/>
  </r>
  <r>
    <n v="10951"/>
    <n v="75"/>
    <n v="7.75"/>
    <n v="50"/>
    <n v="5.000000074505806E-2"/>
    <x v="442"/>
  </r>
  <r>
    <n v="10952"/>
    <n v="6"/>
    <n v="25"/>
    <n v="16"/>
    <n v="5.000000074505806E-2"/>
    <x v="442"/>
  </r>
  <r>
    <n v="10952"/>
    <n v="28"/>
    <n v="45.6"/>
    <n v="2"/>
    <n v="0"/>
    <x v="442"/>
  </r>
  <r>
    <n v="10953"/>
    <n v="20"/>
    <n v="81"/>
    <n v="50"/>
    <n v="5.000000074505806E-2"/>
    <x v="442"/>
  </r>
  <r>
    <n v="10953"/>
    <n v="31"/>
    <n v="12.5"/>
    <n v="50"/>
    <n v="5.000000074505806E-2"/>
    <x v="442"/>
  </r>
  <r>
    <n v="10954"/>
    <n v="16"/>
    <n v="17.45"/>
    <n v="28"/>
    <n v="0.15000000596046448"/>
    <x v="443"/>
  </r>
  <r>
    <n v="10954"/>
    <n v="31"/>
    <n v="12.5"/>
    <n v="25"/>
    <n v="0.15000000596046448"/>
    <x v="443"/>
  </r>
  <r>
    <n v="10954"/>
    <n v="45"/>
    <n v="9.5"/>
    <n v="30"/>
    <n v="0"/>
    <x v="443"/>
  </r>
  <r>
    <n v="10954"/>
    <n v="60"/>
    <n v="34"/>
    <n v="24"/>
    <n v="0.15000000596046448"/>
    <x v="443"/>
  </r>
  <r>
    <n v="10955"/>
    <n v="75"/>
    <n v="7.75"/>
    <n v="12"/>
    <n v="0.20000000298023224"/>
    <x v="443"/>
  </r>
  <r>
    <n v="10956"/>
    <n v="21"/>
    <n v="10"/>
    <n v="12"/>
    <n v="0"/>
    <x v="443"/>
  </r>
  <r>
    <n v="10956"/>
    <n v="47"/>
    <n v="9.5"/>
    <n v="14"/>
    <n v="0"/>
    <x v="443"/>
  </r>
  <r>
    <n v="10956"/>
    <n v="51"/>
    <n v="53"/>
    <n v="8"/>
    <n v="0"/>
    <x v="443"/>
  </r>
  <r>
    <n v="10957"/>
    <n v="30"/>
    <n v="25.89"/>
    <n v="30"/>
    <n v="0"/>
    <x v="444"/>
  </r>
  <r>
    <n v="10957"/>
    <n v="35"/>
    <n v="18"/>
    <n v="40"/>
    <n v="0"/>
    <x v="444"/>
  </r>
  <r>
    <n v="10957"/>
    <n v="64"/>
    <n v="33.25"/>
    <n v="8"/>
    <n v="0"/>
    <x v="444"/>
  </r>
  <r>
    <n v="10958"/>
    <n v="5"/>
    <n v="21.35"/>
    <n v="20"/>
    <n v="0"/>
    <x v="444"/>
  </r>
  <r>
    <n v="10958"/>
    <n v="7"/>
    <n v="30"/>
    <n v="6"/>
    <n v="0"/>
    <x v="444"/>
  </r>
  <r>
    <n v="10958"/>
    <n v="72"/>
    <n v="34.799999999999997"/>
    <n v="5"/>
    <n v="0"/>
    <x v="444"/>
  </r>
  <r>
    <n v="10959"/>
    <n v="75"/>
    <n v="7.75"/>
    <n v="20"/>
    <n v="0.15000000596046448"/>
    <x v="444"/>
  </r>
  <r>
    <n v="10960"/>
    <n v="24"/>
    <n v="4.5"/>
    <n v="10"/>
    <n v="0.25"/>
    <x v="445"/>
  </r>
  <r>
    <n v="10960"/>
    <n v="41"/>
    <n v="9.65"/>
    <n v="24"/>
    <n v="0"/>
    <x v="445"/>
  </r>
  <r>
    <n v="10961"/>
    <n v="52"/>
    <n v="7"/>
    <n v="6"/>
    <n v="5.000000074505806E-2"/>
    <x v="445"/>
  </r>
  <r>
    <n v="10961"/>
    <n v="76"/>
    <n v="18"/>
    <n v="60"/>
    <n v="0"/>
    <x v="445"/>
  </r>
  <r>
    <n v="10962"/>
    <n v="7"/>
    <n v="30"/>
    <n v="45"/>
    <n v="0"/>
    <x v="445"/>
  </r>
  <r>
    <n v="10962"/>
    <n v="13"/>
    <n v="6"/>
    <n v="77"/>
    <n v="0"/>
    <x v="445"/>
  </r>
  <r>
    <n v="10962"/>
    <n v="53"/>
    <n v="32.799999999999997"/>
    <n v="20"/>
    <n v="0"/>
    <x v="445"/>
  </r>
  <r>
    <n v="10962"/>
    <n v="69"/>
    <n v="36"/>
    <n v="9"/>
    <n v="0"/>
    <x v="445"/>
  </r>
  <r>
    <n v="10962"/>
    <n v="76"/>
    <n v="18"/>
    <n v="44"/>
    <n v="0"/>
    <x v="445"/>
  </r>
  <r>
    <n v="10963"/>
    <n v="60"/>
    <n v="34"/>
    <n v="2"/>
    <n v="0.15000000596046448"/>
    <x v="445"/>
  </r>
  <r>
    <n v="10964"/>
    <n v="18"/>
    <n v="62.5"/>
    <n v="6"/>
    <n v="0"/>
    <x v="446"/>
  </r>
  <r>
    <n v="10964"/>
    <n v="38"/>
    <n v="263.5"/>
    <n v="5"/>
    <n v="0"/>
    <x v="446"/>
  </r>
  <r>
    <n v="10964"/>
    <n v="69"/>
    <n v="36"/>
    <n v="10"/>
    <n v="0"/>
    <x v="446"/>
  </r>
  <r>
    <n v="10965"/>
    <n v="51"/>
    <n v="53"/>
    <n v="16"/>
    <n v="0"/>
    <x v="446"/>
  </r>
  <r>
    <n v="10966"/>
    <n v="37"/>
    <n v="26"/>
    <n v="8"/>
    <n v="0"/>
    <x v="446"/>
  </r>
  <r>
    <n v="10966"/>
    <n v="56"/>
    <n v="38"/>
    <n v="12"/>
    <n v="0.15000000596046448"/>
    <x v="446"/>
  </r>
  <r>
    <n v="10966"/>
    <n v="62"/>
    <n v="49.3"/>
    <n v="12"/>
    <n v="0.15000000596046448"/>
    <x v="446"/>
  </r>
  <r>
    <n v="10967"/>
    <n v="19"/>
    <n v="9.1999999999999993"/>
    <n v="12"/>
    <n v="0"/>
    <x v="447"/>
  </r>
  <r>
    <n v="10967"/>
    <n v="49"/>
    <n v="20"/>
    <n v="40"/>
    <n v="0"/>
    <x v="447"/>
  </r>
  <r>
    <n v="10968"/>
    <n v="12"/>
    <n v="38"/>
    <n v="30"/>
    <n v="0"/>
    <x v="447"/>
  </r>
  <r>
    <n v="10968"/>
    <n v="24"/>
    <n v="4.5"/>
    <n v="30"/>
    <n v="0"/>
    <x v="447"/>
  </r>
  <r>
    <n v="10968"/>
    <n v="64"/>
    <n v="33.25"/>
    <n v="4"/>
    <n v="0"/>
    <x v="447"/>
  </r>
  <r>
    <n v="10969"/>
    <n v="46"/>
    <n v="12"/>
    <n v="9"/>
    <n v="0"/>
    <x v="447"/>
  </r>
  <r>
    <n v="10970"/>
    <n v="52"/>
    <n v="7"/>
    <n v="40"/>
    <n v="0.20000000298023224"/>
    <x v="448"/>
  </r>
  <r>
    <n v="10971"/>
    <n v="29"/>
    <n v="123.79"/>
    <n v="14"/>
    <n v="0"/>
    <x v="448"/>
  </r>
  <r>
    <n v="10972"/>
    <n v="17"/>
    <n v="39"/>
    <n v="6"/>
    <n v="0"/>
    <x v="448"/>
  </r>
  <r>
    <n v="10972"/>
    <n v="33"/>
    <n v="2.5"/>
    <n v="7"/>
    <n v="0"/>
    <x v="448"/>
  </r>
  <r>
    <n v="10973"/>
    <n v="26"/>
    <n v="31.23"/>
    <n v="5"/>
    <n v="0"/>
    <x v="448"/>
  </r>
  <r>
    <n v="10973"/>
    <n v="41"/>
    <n v="9.65"/>
    <n v="6"/>
    <n v="0"/>
    <x v="448"/>
  </r>
  <r>
    <n v="10973"/>
    <n v="75"/>
    <n v="7.75"/>
    <n v="10"/>
    <n v="0"/>
    <x v="448"/>
  </r>
  <r>
    <n v="10974"/>
    <n v="63"/>
    <n v="43.9"/>
    <n v="10"/>
    <n v="0"/>
    <x v="449"/>
  </r>
  <r>
    <n v="10975"/>
    <n v="8"/>
    <n v="40"/>
    <n v="16"/>
    <n v="0"/>
    <x v="449"/>
  </r>
  <r>
    <n v="10975"/>
    <n v="75"/>
    <n v="7.75"/>
    <n v="10"/>
    <n v="0"/>
    <x v="449"/>
  </r>
  <r>
    <n v="10976"/>
    <n v="28"/>
    <n v="45.6"/>
    <n v="20"/>
    <n v="0"/>
    <x v="449"/>
  </r>
  <r>
    <n v="10977"/>
    <n v="39"/>
    <n v="18"/>
    <n v="30"/>
    <n v="0"/>
    <x v="450"/>
  </r>
  <r>
    <n v="10977"/>
    <n v="47"/>
    <n v="9.5"/>
    <n v="30"/>
    <n v="0"/>
    <x v="450"/>
  </r>
  <r>
    <n v="10977"/>
    <n v="51"/>
    <n v="53"/>
    <n v="10"/>
    <n v="0"/>
    <x v="450"/>
  </r>
  <r>
    <n v="10977"/>
    <n v="63"/>
    <n v="43.9"/>
    <n v="20"/>
    <n v="0"/>
    <x v="450"/>
  </r>
  <r>
    <n v="10978"/>
    <n v="8"/>
    <n v="40"/>
    <n v="20"/>
    <n v="0.15000000596046448"/>
    <x v="450"/>
  </r>
  <r>
    <n v="10978"/>
    <n v="21"/>
    <n v="10"/>
    <n v="40"/>
    <n v="0.15000000596046448"/>
    <x v="450"/>
  </r>
  <r>
    <n v="10978"/>
    <n v="40"/>
    <n v="18.399999999999999"/>
    <n v="10"/>
    <n v="0"/>
    <x v="450"/>
  </r>
  <r>
    <n v="10978"/>
    <n v="44"/>
    <n v="19.45"/>
    <n v="6"/>
    <n v="0.15000000596046448"/>
    <x v="450"/>
  </r>
  <r>
    <n v="10979"/>
    <n v="7"/>
    <n v="30"/>
    <n v="18"/>
    <n v="0"/>
    <x v="450"/>
  </r>
  <r>
    <n v="10979"/>
    <n v="12"/>
    <n v="38"/>
    <n v="20"/>
    <n v="0"/>
    <x v="450"/>
  </r>
  <r>
    <n v="10979"/>
    <n v="24"/>
    <n v="4.5"/>
    <n v="80"/>
    <n v="0"/>
    <x v="450"/>
  </r>
  <r>
    <n v="10979"/>
    <n v="27"/>
    <n v="43.9"/>
    <n v="30"/>
    <n v="0"/>
    <x v="450"/>
  </r>
  <r>
    <n v="10979"/>
    <n v="31"/>
    <n v="12.5"/>
    <n v="24"/>
    <n v="0"/>
    <x v="450"/>
  </r>
  <r>
    <n v="10979"/>
    <n v="63"/>
    <n v="43.9"/>
    <n v="35"/>
    <n v="0"/>
    <x v="450"/>
  </r>
  <r>
    <n v="10980"/>
    <n v="75"/>
    <n v="7.75"/>
    <n v="40"/>
    <n v="0.20000000298023224"/>
    <x v="451"/>
  </r>
  <r>
    <n v="10981"/>
    <n v="38"/>
    <n v="263.5"/>
    <n v="60"/>
    <n v="0"/>
    <x v="451"/>
  </r>
  <r>
    <n v="10982"/>
    <n v="7"/>
    <n v="30"/>
    <n v="20"/>
    <n v="0"/>
    <x v="451"/>
  </r>
  <r>
    <n v="10982"/>
    <n v="43"/>
    <n v="46"/>
    <n v="9"/>
    <n v="0"/>
    <x v="451"/>
  </r>
  <r>
    <n v="10983"/>
    <n v="13"/>
    <n v="6"/>
    <n v="84"/>
    <n v="0.15000000596046448"/>
    <x v="451"/>
  </r>
  <r>
    <n v="10983"/>
    <n v="57"/>
    <n v="19.5"/>
    <n v="15"/>
    <n v="0"/>
    <x v="451"/>
  </r>
  <r>
    <n v="10984"/>
    <n v="16"/>
    <n v="17.45"/>
    <n v="55"/>
    <n v="0"/>
    <x v="452"/>
  </r>
  <r>
    <n v="10984"/>
    <n v="24"/>
    <n v="4.5"/>
    <n v="20"/>
    <n v="0"/>
    <x v="452"/>
  </r>
  <r>
    <n v="10984"/>
    <n v="36"/>
    <n v="19"/>
    <n v="40"/>
    <n v="0"/>
    <x v="452"/>
  </r>
  <r>
    <n v="10985"/>
    <n v="16"/>
    <n v="17.45"/>
    <n v="36"/>
    <n v="0.10000000149011612"/>
    <x v="452"/>
  </r>
  <r>
    <n v="10985"/>
    <n v="18"/>
    <n v="62.5"/>
    <n v="8"/>
    <n v="0.10000000149011612"/>
    <x v="452"/>
  </r>
  <r>
    <n v="10985"/>
    <n v="32"/>
    <n v="32"/>
    <n v="35"/>
    <n v="0.10000000149011612"/>
    <x v="452"/>
  </r>
  <r>
    <n v="10986"/>
    <n v="11"/>
    <n v="21"/>
    <n v="30"/>
    <n v="0"/>
    <x v="452"/>
  </r>
  <r>
    <n v="10986"/>
    <n v="20"/>
    <n v="81"/>
    <n v="15"/>
    <n v="0"/>
    <x v="452"/>
  </r>
  <r>
    <n v="10986"/>
    <n v="76"/>
    <n v="18"/>
    <n v="10"/>
    <n v="0"/>
    <x v="452"/>
  </r>
  <r>
    <n v="10986"/>
    <n v="77"/>
    <n v="13"/>
    <n v="15"/>
    <n v="0"/>
    <x v="452"/>
  </r>
  <r>
    <n v="10987"/>
    <n v="7"/>
    <n v="30"/>
    <n v="60"/>
    <n v="0"/>
    <x v="453"/>
  </r>
  <r>
    <n v="10987"/>
    <n v="43"/>
    <n v="46"/>
    <n v="6"/>
    <n v="0"/>
    <x v="453"/>
  </r>
  <r>
    <n v="10987"/>
    <n v="72"/>
    <n v="34.799999999999997"/>
    <n v="20"/>
    <n v="0"/>
    <x v="453"/>
  </r>
  <r>
    <n v="10988"/>
    <n v="7"/>
    <n v="30"/>
    <n v="60"/>
    <n v="0"/>
    <x v="453"/>
  </r>
  <r>
    <n v="10988"/>
    <n v="62"/>
    <n v="49.3"/>
    <n v="40"/>
    <n v="0.10000000149011612"/>
    <x v="453"/>
  </r>
  <r>
    <n v="10989"/>
    <n v="6"/>
    <n v="25"/>
    <n v="40"/>
    <n v="0"/>
    <x v="453"/>
  </r>
  <r>
    <n v="10989"/>
    <n v="11"/>
    <n v="21"/>
    <n v="15"/>
    <n v="0"/>
    <x v="453"/>
  </r>
  <r>
    <n v="10989"/>
    <n v="41"/>
    <n v="9.65"/>
    <n v="4"/>
    <n v="0"/>
    <x v="453"/>
  </r>
  <r>
    <n v="10990"/>
    <n v="21"/>
    <n v="10"/>
    <n v="65"/>
    <n v="0"/>
    <x v="454"/>
  </r>
  <r>
    <n v="10990"/>
    <n v="34"/>
    <n v="14"/>
    <n v="60"/>
    <n v="0.15000000596046448"/>
    <x v="454"/>
  </r>
  <r>
    <n v="10990"/>
    <n v="55"/>
    <n v="24"/>
    <n v="65"/>
    <n v="0.15000000596046448"/>
    <x v="454"/>
  </r>
  <r>
    <n v="10990"/>
    <n v="61"/>
    <n v="28.5"/>
    <n v="66"/>
    <n v="0.15000000596046448"/>
    <x v="454"/>
  </r>
  <r>
    <n v="10991"/>
    <n v="2"/>
    <n v="19"/>
    <n v="50"/>
    <n v="0.20000000298023224"/>
    <x v="454"/>
  </r>
  <r>
    <n v="10991"/>
    <n v="70"/>
    <n v="15"/>
    <n v="20"/>
    <n v="0.20000000298023224"/>
    <x v="454"/>
  </r>
  <r>
    <n v="10991"/>
    <n v="76"/>
    <n v="18"/>
    <n v="90"/>
    <n v="0.20000000298023224"/>
    <x v="454"/>
  </r>
  <r>
    <n v="10992"/>
    <n v="72"/>
    <n v="34.799999999999997"/>
    <n v="2"/>
    <n v="0"/>
    <x v="454"/>
  </r>
  <r>
    <n v="10993"/>
    <n v="29"/>
    <n v="123.79"/>
    <n v="50"/>
    <n v="0.25"/>
    <x v="454"/>
  </r>
  <r>
    <n v="10993"/>
    <n v="41"/>
    <n v="9.65"/>
    <n v="35"/>
    <n v="0.25"/>
    <x v="454"/>
  </r>
  <r>
    <n v="10994"/>
    <n v="59"/>
    <n v="55"/>
    <n v="18"/>
    <n v="5.000000074505806E-2"/>
    <x v="455"/>
  </r>
  <r>
    <n v="10995"/>
    <n v="51"/>
    <n v="53"/>
    <n v="20"/>
    <n v="0"/>
    <x v="455"/>
  </r>
  <r>
    <n v="10995"/>
    <n v="60"/>
    <n v="34"/>
    <n v="4"/>
    <n v="0"/>
    <x v="455"/>
  </r>
  <r>
    <n v="10996"/>
    <n v="42"/>
    <n v="14"/>
    <n v="40"/>
    <n v="0"/>
    <x v="455"/>
  </r>
  <r>
    <n v="10997"/>
    <n v="32"/>
    <n v="32"/>
    <n v="50"/>
    <n v="0"/>
    <x v="456"/>
  </r>
  <r>
    <n v="10997"/>
    <n v="46"/>
    <n v="12"/>
    <n v="20"/>
    <n v="0.25"/>
    <x v="456"/>
  </r>
  <r>
    <n v="10997"/>
    <n v="52"/>
    <n v="7"/>
    <n v="20"/>
    <n v="0.25"/>
    <x v="456"/>
  </r>
  <r>
    <n v="10998"/>
    <n v="24"/>
    <n v="4.5"/>
    <n v="12"/>
    <n v="0"/>
    <x v="456"/>
  </r>
  <r>
    <n v="10998"/>
    <n v="61"/>
    <n v="28.5"/>
    <n v="7"/>
    <n v="0"/>
    <x v="456"/>
  </r>
  <r>
    <n v="10998"/>
    <n v="74"/>
    <n v="10"/>
    <n v="20"/>
    <n v="0"/>
    <x v="456"/>
  </r>
  <r>
    <n v="10998"/>
    <n v="75"/>
    <n v="7.75"/>
    <n v="30"/>
    <n v="0"/>
    <x v="456"/>
  </r>
  <r>
    <n v="10999"/>
    <n v="41"/>
    <n v="9.65"/>
    <n v="20"/>
    <n v="5.000000074505806E-2"/>
    <x v="456"/>
  </r>
  <r>
    <n v="10999"/>
    <n v="51"/>
    <n v="53"/>
    <n v="15"/>
    <n v="5.000000074505806E-2"/>
    <x v="456"/>
  </r>
  <r>
    <n v="10999"/>
    <n v="77"/>
    <n v="13"/>
    <n v="21"/>
    <n v="5.000000074505806E-2"/>
    <x v="456"/>
  </r>
  <r>
    <n v="11000"/>
    <n v="4"/>
    <n v="22"/>
    <n v="25"/>
    <n v="0.25"/>
    <x v="457"/>
  </r>
  <r>
    <n v="11000"/>
    <n v="24"/>
    <n v="4.5"/>
    <n v="30"/>
    <n v="0.25"/>
    <x v="457"/>
  </r>
  <r>
    <n v="11000"/>
    <n v="77"/>
    <n v="13"/>
    <n v="30"/>
    <n v="0"/>
    <x v="457"/>
  </r>
  <r>
    <n v="11001"/>
    <n v="7"/>
    <n v="30"/>
    <n v="60"/>
    <n v="0"/>
    <x v="457"/>
  </r>
  <r>
    <n v="11001"/>
    <n v="22"/>
    <n v="21"/>
    <n v="25"/>
    <n v="0"/>
    <x v="457"/>
  </r>
  <r>
    <n v="11001"/>
    <n v="46"/>
    <n v="12"/>
    <n v="25"/>
    <n v="0"/>
    <x v="457"/>
  </r>
  <r>
    <n v="11001"/>
    <n v="55"/>
    <n v="24"/>
    <n v="6"/>
    <n v="0"/>
    <x v="457"/>
  </r>
  <r>
    <n v="11002"/>
    <n v="13"/>
    <n v="6"/>
    <n v="56"/>
    <n v="0"/>
    <x v="457"/>
  </r>
  <r>
    <n v="11002"/>
    <n v="35"/>
    <n v="18"/>
    <n v="15"/>
    <n v="0.15000000596046448"/>
    <x v="457"/>
  </r>
  <r>
    <n v="11002"/>
    <n v="42"/>
    <n v="14"/>
    <n v="24"/>
    <n v="0.15000000596046448"/>
    <x v="457"/>
  </r>
  <r>
    <n v="11002"/>
    <n v="55"/>
    <n v="24"/>
    <n v="40"/>
    <n v="0"/>
    <x v="457"/>
  </r>
  <r>
    <n v="11003"/>
    <n v="1"/>
    <n v="18"/>
    <n v="4"/>
    <n v="0"/>
    <x v="457"/>
  </r>
  <r>
    <n v="11003"/>
    <n v="40"/>
    <n v="18.399999999999999"/>
    <n v="10"/>
    <n v="0"/>
    <x v="457"/>
  </r>
  <r>
    <n v="11003"/>
    <n v="52"/>
    <n v="7"/>
    <n v="10"/>
    <n v="0"/>
    <x v="457"/>
  </r>
  <r>
    <n v="11004"/>
    <n v="26"/>
    <n v="31.23"/>
    <n v="6"/>
    <n v="0"/>
    <x v="458"/>
  </r>
  <r>
    <n v="11004"/>
    <n v="76"/>
    <n v="18"/>
    <n v="6"/>
    <n v="0"/>
    <x v="458"/>
  </r>
  <r>
    <n v="11005"/>
    <n v="1"/>
    <n v="18"/>
    <n v="2"/>
    <n v="0"/>
    <x v="458"/>
  </r>
  <r>
    <n v="11005"/>
    <n v="59"/>
    <n v="55"/>
    <n v="10"/>
    <n v="0"/>
    <x v="458"/>
  </r>
  <r>
    <n v="11006"/>
    <n v="1"/>
    <n v="18"/>
    <n v="8"/>
    <n v="0"/>
    <x v="458"/>
  </r>
  <r>
    <n v="11006"/>
    <n v="29"/>
    <n v="123.79"/>
    <n v="2"/>
    <n v="0.25"/>
    <x v="458"/>
  </r>
  <r>
    <n v="11007"/>
    <n v="8"/>
    <n v="40"/>
    <n v="30"/>
    <n v="0"/>
    <x v="459"/>
  </r>
  <r>
    <n v="11007"/>
    <n v="29"/>
    <n v="123.79"/>
    <n v="10"/>
    <n v="0"/>
    <x v="459"/>
  </r>
  <r>
    <n v="11007"/>
    <n v="42"/>
    <n v="14"/>
    <n v="14"/>
    <n v="0"/>
    <x v="459"/>
  </r>
  <r>
    <n v="11008"/>
    <n v="28"/>
    <n v="45.6"/>
    <n v="70"/>
    <n v="5.000000074505806E-2"/>
    <x v="459"/>
  </r>
  <r>
    <n v="11008"/>
    <n v="34"/>
    <n v="14"/>
    <n v="90"/>
    <n v="5.000000074505806E-2"/>
    <x v="459"/>
  </r>
  <r>
    <n v="11008"/>
    <n v="71"/>
    <n v="21.5"/>
    <n v="21"/>
    <n v="0"/>
    <x v="459"/>
  </r>
  <r>
    <n v="11009"/>
    <n v="24"/>
    <n v="4.5"/>
    <n v="12"/>
    <n v="0"/>
    <x v="459"/>
  </r>
  <r>
    <n v="11009"/>
    <n v="36"/>
    <n v="19"/>
    <n v="18"/>
    <n v="0.25"/>
    <x v="459"/>
  </r>
  <r>
    <n v="11009"/>
    <n v="60"/>
    <n v="34"/>
    <n v="9"/>
    <n v="0"/>
    <x v="459"/>
  </r>
  <r>
    <n v="11010"/>
    <n v="7"/>
    <n v="30"/>
    <n v="20"/>
    <n v="0"/>
    <x v="460"/>
  </r>
  <r>
    <n v="11010"/>
    <n v="24"/>
    <n v="4.5"/>
    <n v="10"/>
    <n v="0"/>
    <x v="460"/>
  </r>
  <r>
    <n v="11011"/>
    <n v="58"/>
    <n v="13.25"/>
    <n v="40"/>
    <n v="5.000000074505806E-2"/>
    <x v="460"/>
  </r>
  <r>
    <n v="11011"/>
    <n v="71"/>
    <n v="21.5"/>
    <n v="20"/>
    <n v="0"/>
    <x v="460"/>
  </r>
  <r>
    <n v="11012"/>
    <n v="19"/>
    <n v="9.1999999999999993"/>
    <n v="50"/>
    <n v="5.000000074505806E-2"/>
    <x v="460"/>
  </r>
  <r>
    <n v="11012"/>
    <n v="60"/>
    <n v="34"/>
    <n v="36"/>
    <n v="5.000000074505806E-2"/>
    <x v="460"/>
  </r>
  <r>
    <n v="11012"/>
    <n v="71"/>
    <n v="21.5"/>
    <n v="60"/>
    <n v="5.000000074505806E-2"/>
    <x v="460"/>
  </r>
  <r>
    <n v="11013"/>
    <n v="23"/>
    <n v="9"/>
    <n v="10"/>
    <n v="0"/>
    <x v="460"/>
  </r>
  <r>
    <n v="11013"/>
    <n v="42"/>
    <n v="14"/>
    <n v="4"/>
    <n v="0"/>
    <x v="460"/>
  </r>
  <r>
    <n v="11013"/>
    <n v="45"/>
    <n v="9.5"/>
    <n v="20"/>
    <n v="0"/>
    <x v="460"/>
  </r>
  <r>
    <n v="11013"/>
    <n v="68"/>
    <n v="12.5"/>
    <n v="2"/>
    <n v="0"/>
    <x v="460"/>
  </r>
  <r>
    <n v="11014"/>
    <n v="41"/>
    <n v="9.65"/>
    <n v="28"/>
    <n v="0.10000000149011612"/>
    <x v="461"/>
  </r>
  <r>
    <n v="11015"/>
    <n v="30"/>
    <n v="25.89"/>
    <n v="15"/>
    <n v="0"/>
    <x v="461"/>
  </r>
  <r>
    <n v="11015"/>
    <n v="77"/>
    <n v="13"/>
    <n v="18"/>
    <n v="0"/>
    <x v="461"/>
  </r>
  <r>
    <n v="11016"/>
    <n v="31"/>
    <n v="12.5"/>
    <n v="15"/>
    <n v="0"/>
    <x v="461"/>
  </r>
  <r>
    <n v="11016"/>
    <n v="36"/>
    <n v="19"/>
    <n v="16"/>
    <n v="0"/>
    <x v="461"/>
  </r>
  <r>
    <n v="11017"/>
    <n v="3"/>
    <n v="10"/>
    <n v="25"/>
    <n v="0"/>
    <x v="462"/>
  </r>
  <r>
    <n v="11017"/>
    <n v="59"/>
    <n v="55"/>
    <n v="110"/>
    <n v="0"/>
    <x v="462"/>
  </r>
  <r>
    <n v="11017"/>
    <n v="70"/>
    <n v="15"/>
    <n v="30"/>
    <n v="0"/>
    <x v="462"/>
  </r>
  <r>
    <n v="11018"/>
    <n v="12"/>
    <n v="38"/>
    <n v="20"/>
    <n v="0"/>
    <x v="462"/>
  </r>
  <r>
    <n v="11018"/>
    <n v="18"/>
    <n v="62.5"/>
    <n v="10"/>
    <n v="0"/>
    <x v="462"/>
  </r>
  <r>
    <n v="11018"/>
    <n v="56"/>
    <n v="38"/>
    <n v="5"/>
    <n v="0"/>
    <x v="462"/>
  </r>
  <r>
    <n v="11019"/>
    <n v="46"/>
    <n v="12"/>
    <n v="3"/>
    <n v="0"/>
    <x v="462"/>
  </r>
  <r>
    <n v="11019"/>
    <n v="49"/>
    <n v="20"/>
    <n v="2"/>
    <n v="0"/>
    <x v="462"/>
  </r>
  <r>
    <n v="11020"/>
    <n v="10"/>
    <n v="31"/>
    <n v="24"/>
    <n v="0.15000000596046448"/>
    <x v="463"/>
  </r>
  <r>
    <n v="11021"/>
    <n v="2"/>
    <n v="19"/>
    <n v="11"/>
    <n v="0.25"/>
    <x v="463"/>
  </r>
  <r>
    <n v="11021"/>
    <n v="20"/>
    <n v="81"/>
    <n v="15"/>
    <n v="0"/>
    <x v="463"/>
  </r>
  <r>
    <n v="11021"/>
    <n v="26"/>
    <n v="31.23"/>
    <n v="63"/>
    <n v="0"/>
    <x v="463"/>
  </r>
  <r>
    <n v="11021"/>
    <n v="51"/>
    <n v="53"/>
    <n v="44"/>
    <n v="0.25"/>
    <x v="463"/>
  </r>
  <r>
    <n v="11021"/>
    <n v="72"/>
    <n v="34.799999999999997"/>
    <n v="35"/>
    <n v="0"/>
    <x v="463"/>
  </r>
  <r>
    <n v="11022"/>
    <n v="19"/>
    <n v="9.1999999999999993"/>
    <n v="35"/>
    <n v="0"/>
    <x v="463"/>
  </r>
  <r>
    <n v="11022"/>
    <n v="69"/>
    <n v="36"/>
    <n v="30"/>
    <n v="0"/>
    <x v="463"/>
  </r>
  <r>
    <n v="11023"/>
    <n v="7"/>
    <n v="30"/>
    <n v="4"/>
    <n v="0"/>
    <x v="463"/>
  </r>
  <r>
    <n v="11023"/>
    <n v="43"/>
    <n v="46"/>
    <n v="30"/>
    <n v="0"/>
    <x v="463"/>
  </r>
  <r>
    <n v="11024"/>
    <n v="26"/>
    <n v="31.23"/>
    <n v="12"/>
    <n v="0"/>
    <x v="464"/>
  </r>
  <r>
    <n v="11024"/>
    <n v="33"/>
    <n v="2.5"/>
    <n v="30"/>
    <n v="0"/>
    <x v="464"/>
  </r>
  <r>
    <n v="11024"/>
    <n v="65"/>
    <n v="21.05"/>
    <n v="21"/>
    <n v="0"/>
    <x v="464"/>
  </r>
  <r>
    <n v="11024"/>
    <n v="71"/>
    <n v="21.5"/>
    <n v="50"/>
    <n v="0"/>
    <x v="464"/>
  </r>
  <r>
    <n v="11025"/>
    <n v="1"/>
    <n v="18"/>
    <n v="10"/>
    <n v="0.10000000149011612"/>
    <x v="464"/>
  </r>
  <r>
    <n v="11025"/>
    <n v="13"/>
    <n v="6"/>
    <n v="20"/>
    <n v="0.10000000149011612"/>
    <x v="464"/>
  </r>
  <r>
    <n v="11026"/>
    <n v="18"/>
    <n v="62.5"/>
    <n v="8"/>
    <n v="0"/>
    <x v="464"/>
  </r>
  <r>
    <n v="11026"/>
    <n v="51"/>
    <n v="53"/>
    <n v="10"/>
    <n v="0"/>
    <x v="464"/>
  </r>
  <r>
    <n v="11027"/>
    <n v="24"/>
    <n v="4.5"/>
    <n v="30"/>
    <n v="0.25"/>
    <x v="465"/>
  </r>
  <r>
    <n v="11027"/>
    <n v="62"/>
    <n v="49.3"/>
    <n v="21"/>
    <n v="0.25"/>
    <x v="465"/>
  </r>
  <r>
    <n v="11028"/>
    <n v="55"/>
    <n v="24"/>
    <n v="35"/>
    <n v="0"/>
    <x v="465"/>
  </r>
  <r>
    <n v="11028"/>
    <n v="59"/>
    <n v="55"/>
    <n v="24"/>
    <n v="0"/>
    <x v="465"/>
  </r>
  <r>
    <n v="11029"/>
    <n v="56"/>
    <n v="38"/>
    <n v="20"/>
    <n v="0"/>
    <x v="465"/>
  </r>
  <r>
    <n v="11029"/>
    <n v="63"/>
    <n v="43.9"/>
    <n v="12"/>
    <n v="0"/>
    <x v="465"/>
  </r>
  <r>
    <n v="11030"/>
    <n v="2"/>
    <n v="19"/>
    <n v="100"/>
    <n v="0.25"/>
    <x v="466"/>
  </r>
  <r>
    <n v="11030"/>
    <n v="5"/>
    <n v="21.35"/>
    <n v="70"/>
    <n v="0"/>
    <x v="466"/>
  </r>
  <r>
    <n v="11030"/>
    <n v="29"/>
    <n v="123.79"/>
    <n v="60"/>
    <n v="0.25"/>
    <x v="466"/>
  </r>
  <r>
    <n v="11030"/>
    <n v="59"/>
    <n v="55"/>
    <n v="100"/>
    <n v="0.25"/>
    <x v="466"/>
  </r>
  <r>
    <n v="11031"/>
    <n v="1"/>
    <n v="18"/>
    <n v="45"/>
    <n v="0"/>
    <x v="466"/>
  </r>
  <r>
    <n v="11031"/>
    <n v="13"/>
    <n v="6"/>
    <n v="80"/>
    <n v="0"/>
    <x v="466"/>
  </r>
  <r>
    <n v="11031"/>
    <n v="24"/>
    <n v="4.5"/>
    <n v="21"/>
    <n v="0"/>
    <x v="466"/>
  </r>
  <r>
    <n v="11031"/>
    <n v="64"/>
    <n v="33.25"/>
    <n v="20"/>
    <n v="0"/>
    <x v="466"/>
  </r>
  <r>
    <n v="11031"/>
    <n v="71"/>
    <n v="21.5"/>
    <n v="16"/>
    <n v="0"/>
    <x v="466"/>
  </r>
  <r>
    <n v="11032"/>
    <n v="36"/>
    <n v="19"/>
    <n v="35"/>
    <n v="0"/>
    <x v="466"/>
  </r>
  <r>
    <n v="11032"/>
    <n v="38"/>
    <n v="263.5"/>
    <n v="25"/>
    <n v="0"/>
    <x v="466"/>
  </r>
  <r>
    <n v="11032"/>
    <n v="59"/>
    <n v="55"/>
    <n v="30"/>
    <n v="0"/>
    <x v="466"/>
  </r>
  <r>
    <n v="11033"/>
    <n v="53"/>
    <n v="32.799999999999997"/>
    <n v="70"/>
    <n v="0.10000000149011612"/>
    <x v="466"/>
  </r>
  <r>
    <n v="11033"/>
    <n v="69"/>
    <n v="36"/>
    <n v="36"/>
    <n v="0.10000000149011612"/>
    <x v="466"/>
  </r>
  <r>
    <n v="11034"/>
    <n v="21"/>
    <n v="10"/>
    <n v="15"/>
    <n v="0.10000000149011612"/>
    <x v="467"/>
  </r>
  <r>
    <n v="11034"/>
    <n v="44"/>
    <n v="19.45"/>
    <n v="12"/>
    <n v="0"/>
    <x v="467"/>
  </r>
  <r>
    <n v="11034"/>
    <n v="61"/>
    <n v="28.5"/>
    <n v="6"/>
    <n v="0"/>
    <x v="467"/>
  </r>
  <r>
    <n v="11035"/>
    <n v="1"/>
    <n v="18"/>
    <n v="10"/>
    <n v="0"/>
    <x v="467"/>
  </r>
  <r>
    <n v="11035"/>
    <n v="35"/>
    <n v="18"/>
    <n v="60"/>
    <n v="0"/>
    <x v="467"/>
  </r>
  <r>
    <n v="11035"/>
    <n v="42"/>
    <n v="14"/>
    <n v="30"/>
    <n v="0"/>
    <x v="467"/>
  </r>
  <r>
    <n v="11035"/>
    <n v="54"/>
    <n v="7.45"/>
    <n v="10"/>
    <n v="0"/>
    <x v="467"/>
  </r>
  <r>
    <n v="11036"/>
    <n v="13"/>
    <n v="6"/>
    <n v="7"/>
    <n v="0"/>
    <x v="467"/>
  </r>
  <r>
    <n v="11036"/>
    <n v="59"/>
    <n v="55"/>
    <n v="30"/>
    <n v="0"/>
    <x v="467"/>
  </r>
  <r>
    <n v="11037"/>
    <n v="70"/>
    <n v="15"/>
    <n v="4"/>
    <n v="0"/>
    <x v="468"/>
  </r>
  <r>
    <n v="11038"/>
    <n v="40"/>
    <n v="18.399999999999999"/>
    <n v="5"/>
    <n v="0.20000000298023224"/>
    <x v="468"/>
  </r>
  <r>
    <n v="11038"/>
    <n v="52"/>
    <n v="7"/>
    <n v="2"/>
    <n v="0"/>
    <x v="468"/>
  </r>
  <r>
    <n v="11038"/>
    <n v="71"/>
    <n v="21.5"/>
    <n v="30"/>
    <n v="0"/>
    <x v="468"/>
  </r>
  <r>
    <n v="11039"/>
    <n v="28"/>
    <n v="45.6"/>
    <n v="20"/>
    <n v="0"/>
    <x v="468"/>
  </r>
  <r>
    <n v="11039"/>
    <n v="35"/>
    <n v="18"/>
    <n v="24"/>
    <n v="0"/>
    <x v="468"/>
  </r>
  <r>
    <n v="11039"/>
    <n v="49"/>
    <n v="20"/>
    <n v="60"/>
    <n v="0"/>
    <x v="468"/>
  </r>
  <r>
    <n v="11039"/>
    <n v="57"/>
    <n v="19.5"/>
    <n v="28"/>
    <n v="0"/>
    <x v="468"/>
  </r>
  <r>
    <n v="11040"/>
    <n v="21"/>
    <n v="10"/>
    <n v="20"/>
    <n v="0"/>
    <x v="469"/>
  </r>
  <r>
    <n v="11041"/>
    <n v="2"/>
    <n v="19"/>
    <n v="30"/>
    <n v="0.20000000298023224"/>
    <x v="469"/>
  </r>
  <r>
    <n v="11041"/>
    <n v="63"/>
    <n v="43.9"/>
    <n v="30"/>
    <n v="0"/>
    <x v="469"/>
  </r>
  <r>
    <n v="11042"/>
    <n v="44"/>
    <n v="19.45"/>
    <n v="15"/>
    <n v="0"/>
    <x v="469"/>
  </r>
  <r>
    <n v="11042"/>
    <n v="61"/>
    <n v="28.5"/>
    <n v="4"/>
    <n v="0"/>
    <x v="469"/>
  </r>
  <r>
    <n v="11043"/>
    <n v="11"/>
    <n v="21"/>
    <n v="10"/>
    <n v="0"/>
    <x v="469"/>
  </r>
  <r>
    <n v="11044"/>
    <n v="62"/>
    <n v="49.3"/>
    <n v="12"/>
    <n v="0"/>
    <x v="470"/>
  </r>
  <r>
    <n v="11045"/>
    <n v="33"/>
    <n v="2.5"/>
    <n v="15"/>
    <n v="0"/>
    <x v="470"/>
  </r>
  <r>
    <n v="11045"/>
    <n v="51"/>
    <n v="53"/>
    <n v="24"/>
    <n v="0"/>
    <x v="470"/>
  </r>
  <r>
    <n v="11046"/>
    <n v="12"/>
    <n v="38"/>
    <n v="20"/>
    <n v="5.000000074505806E-2"/>
    <x v="470"/>
  </r>
  <r>
    <n v="11046"/>
    <n v="32"/>
    <n v="32"/>
    <n v="15"/>
    <n v="5.000000074505806E-2"/>
    <x v="470"/>
  </r>
  <r>
    <n v="11046"/>
    <n v="35"/>
    <n v="18"/>
    <n v="18"/>
    <n v="5.000000074505806E-2"/>
    <x v="470"/>
  </r>
  <r>
    <n v="11047"/>
    <n v="1"/>
    <n v="18"/>
    <n v="25"/>
    <n v="0.25"/>
    <x v="471"/>
  </r>
  <r>
    <n v="11047"/>
    <n v="5"/>
    <n v="21.35"/>
    <n v="30"/>
    <n v="0.25"/>
    <x v="471"/>
  </r>
  <r>
    <n v="11048"/>
    <n v="68"/>
    <n v="12.5"/>
    <n v="42"/>
    <n v="0"/>
    <x v="471"/>
  </r>
  <r>
    <n v="11049"/>
    <n v="2"/>
    <n v="19"/>
    <n v="10"/>
    <n v="0.20000000298023224"/>
    <x v="471"/>
  </r>
  <r>
    <n v="11049"/>
    <n v="12"/>
    <n v="38"/>
    <n v="4"/>
    <n v="0.20000000298023224"/>
    <x v="471"/>
  </r>
  <r>
    <n v="11050"/>
    <n v="76"/>
    <n v="18"/>
    <n v="50"/>
    <n v="0.10000000149011612"/>
    <x v="472"/>
  </r>
  <r>
    <n v="11051"/>
    <n v="24"/>
    <n v="4.5"/>
    <n v="10"/>
    <n v="0.20000000298023224"/>
    <x v="472"/>
  </r>
  <r>
    <n v="11052"/>
    <n v="43"/>
    <n v="46"/>
    <n v="30"/>
    <n v="0.20000000298023224"/>
    <x v="472"/>
  </r>
  <r>
    <n v="11052"/>
    <n v="61"/>
    <n v="28.5"/>
    <n v="10"/>
    <n v="0.20000000298023224"/>
    <x v="472"/>
  </r>
  <r>
    <n v="11053"/>
    <n v="18"/>
    <n v="62.5"/>
    <n v="35"/>
    <n v="0.20000000298023224"/>
    <x v="472"/>
  </r>
  <r>
    <n v="11053"/>
    <n v="32"/>
    <n v="32"/>
    <n v="20"/>
    <n v="0"/>
    <x v="472"/>
  </r>
  <r>
    <n v="11053"/>
    <n v="64"/>
    <n v="33.25"/>
    <n v="25"/>
    <n v="0.20000000298023224"/>
    <x v="472"/>
  </r>
  <r>
    <n v="11054"/>
    <n v="33"/>
    <n v="2.5"/>
    <n v="10"/>
    <n v="0"/>
    <x v="473"/>
  </r>
  <r>
    <n v="11054"/>
    <n v="67"/>
    <n v="14"/>
    <n v="20"/>
    <n v="0"/>
    <x v="473"/>
  </r>
  <r>
    <n v="11055"/>
    <n v="24"/>
    <n v="4.5"/>
    <n v="15"/>
    <n v="0"/>
    <x v="473"/>
  </r>
  <r>
    <n v="11055"/>
    <n v="25"/>
    <n v="14"/>
    <n v="15"/>
    <n v="0"/>
    <x v="473"/>
  </r>
  <r>
    <n v="11055"/>
    <n v="51"/>
    <n v="53"/>
    <n v="20"/>
    <n v="0"/>
    <x v="473"/>
  </r>
  <r>
    <n v="11055"/>
    <n v="57"/>
    <n v="19.5"/>
    <n v="20"/>
    <n v="0"/>
    <x v="473"/>
  </r>
  <r>
    <n v="11056"/>
    <n v="7"/>
    <n v="30"/>
    <n v="40"/>
    <n v="0"/>
    <x v="473"/>
  </r>
  <r>
    <n v="11056"/>
    <n v="55"/>
    <n v="24"/>
    <n v="35"/>
    <n v="0"/>
    <x v="473"/>
  </r>
  <r>
    <n v="11056"/>
    <n v="60"/>
    <n v="34"/>
    <n v="50"/>
    <n v="0"/>
    <x v="473"/>
  </r>
  <r>
    <n v="11057"/>
    <n v="70"/>
    <n v="15"/>
    <n v="3"/>
    <n v="0"/>
    <x v="474"/>
  </r>
  <r>
    <n v="11058"/>
    <n v="21"/>
    <n v="10"/>
    <n v="3"/>
    <n v="0"/>
    <x v="474"/>
  </r>
  <r>
    <n v="11058"/>
    <n v="60"/>
    <n v="34"/>
    <n v="21"/>
    <n v="0"/>
    <x v="474"/>
  </r>
  <r>
    <n v="11058"/>
    <n v="61"/>
    <n v="28.5"/>
    <n v="4"/>
    <n v="0"/>
    <x v="474"/>
  </r>
  <r>
    <n v="11059"/>
    <n v="13"/>
    <n v="6"/>
    <n v="30"/>
    <n v="0"/>
    <x v="474"/>
  </r>
  <r>
    <n v="11059"/>
    <n v="17"/>
    <n v="39"/>
    <n v="12"/>
    <n v="0"/>
    <x v="474"/>
  </r>
  <r>
    <n v="11059"/>
    <n v="60"/>
    <n v="34"/>
    <n v="35"/>
    <n v="0"/>
    <x v="474"/>
  </r>
  <r>
    <n v="11060"/>
    <n v="60"/>
    <n v="34"/>
    <n v="4"/>
    <n v="0"/>
    <x v="475"/>
  </r>
  <r>
    <n v="11060"/>
    <n v="77"/>
    <n v="13"/>
    <n v="10"/>
    <n v="0"/>
    <x v="475"/>
  </r>
  <r>
    <n v="11061"/>
    <n v="60"/>
    <n v="34"/>
    <n v="15"/>
    <n v="0"/>
    <x v="475"/>
  </r>
  <r>
    <n v="11062"/>
    <n v="53"/>
    <n v="32.799999999999997"/>
    <n v="10"/>
    <n v="0.20000000298023224"/>
    <x v="475"/>
  </r>
  <r>
    <n v="11062"/>
    <n v="70"/>
    <n v="15"/>
    <n v="12"/>
    <n v="0.20000000298023224"/>
    <x v="475"/>
  </r>
  <r>
    <n v="11063"/>
    <n v="34"/>
    <n v="14"/>
    <n v="30"/>
    <n v="0"/>
    <x v="475"/>
  </r>
  <r>
    <n v="11063"/>
    <n v="40"/>
    <n v="18.399999999999999"/>
    <n v="40"/>
    <n v="0.10000000149011612"/>
    <x v="475"/>
  </r>
  <r>
    <n v="11063"/>
    <n v="41"/>
    <n v="9.65"/>
    <n v="30"/>
    <n v="0.10000000149011612"/>
    <x v="475"/>
  </r>
  <r>
    <n v="11064"/>
    <n v="17"/>
    <n v="39"/>
    <n v="77"/>
    <n v="0.10000000149011612"/>
    <x v="476"/>
  </r>
  <r>
    <n v="11064"/>
    <n v="41"/>
    <n v="9.65"/>
    <n v="12"/>
    <n v="0"/>
    <x v="476"/>
  </r>
  <r>
    <n v="11064"/>
    <n v="53"/>
    <n v="32.799999999999997"/>
    <n v="25"/>
    <n v="0.10000000149011612"/>
    <x v="476"/>
  </r>
  <r>
    <n v="11064"/>
    <n v="55"/>
    <n v="24"/>
    <n v="4"/>
    <n v="0.10000000149011612"/>
    <x v="476"/>
  </r>
  <r>
    <n v="11064"/>
    <n v="68"/>
    <n v="12.5"/>
    <n v="55"/>
    <n v="0"/>
    <x v="476"/>
  </r>
  <r>
    <n v="11065"/>
    <n v="30"/>
    <n v="25.89"/>
    <n v="4"/>
    <n v="0.25"/>
    <x v="476"/>
  </r>
  <r>
    <n v="11065"/>
    <n v="54"/>
    <n v="7.45"/>
    <n v="20"/>
    <n v="0.25"/>
    <x v="476"/>
  </r>
  <r>
    <n v="11066"/>
    <n v="16"/>
    <n v="17.45"/>
    <n v="3"/>
    <n v="0"/>
    <x v="476"/>
  </r>
  <r>
    <n v="11066"/>
    <n v="19"/>
    <n v="9.1999999999999993"/>
    <n v="42"/>
    <n v="0"/>
    <x v="476"/>
  </r>
  <r>
    <n v="11066"/>
    <n v="34"/>
    <n v="14"/>
    <n v="35"/>
    <n v="0"/>
    <x v="476"/>
  </r>
  <r>
    <n v="11067"/>
    <n v="41"/>
    <n v="9.65"/>
    <n v="9"/>
    <n v="0"/>
    <x v="477"/>
  </r>
  <r>
    <n v="11068"/>
    <n v="28"/>
    <n v="45.6"/>
    <n v="8"/>
    <n v="0.15000000596046448"/>
    <x v="477"/>
  </r>
  <r>
    <n v="11068"/>
    <n v="43"/>
    <n v="46"/>
    <n v="36"/>
    <n v="0.15000000596046448"/>
    <x v="477"/>
  </r>
  <r>
    <n v="11068"/>
    <n v="77"/>
    <n v="13"/>
    <n v="28"/>
    <n v="0.15000000596046448"/>
    <x v="477"/>
  </r>
  <r>
    <n v="11069"/>
    <n v="39"/>
    <n v="18"/>
    <n v="20"/>
    <n v="0"/>
    <x v="477"/>
  </r>
  <r>
    <n v="11070"/>
    <n v="1"/>
    <n v="18"/>
    <n v="40"/>
    <n v="0.15000000596046448"/>
    <x v="478"/>
  </r>
  <r>
    <n v="11070"/>
    <n v="2"/>
    <n v="19"/>
    <n v="20"/>
    <n v="0.15000000596046448"/>
    <x v="478"/>
  </r>
  <r>
    <n v="11070"/>
    <n v="16"/>
    <n v="17.45"/>
    <n v="30"/>
    <n v="0.15000000596046448"/>
    <x v="478"/>
  </r>
  <r>
    <n v="11070"/>
    <n v="31"/>
    <n v="12.5"/>
    <n v="20"/>
    <n v="0"/>
    <x v="478"/>
  </r>
  <r>
    <n v="11071"/>
    <n v="7"/>
    <n v="30"/>
    <n v="15"/>
    <n v="5.000000074505806E-2"/>
    <x v="478"/>
  </r>
  <r>
    <n v="11071"/>
    <n v="13"/>
    <n v="6"/>
    <n v="10"/>
    <n v="5.000000074505806E-2"/>
    <x v="478"/>
  </r>
  <r>
    <n v="11072"/>
    <n v="2"/>
    <n v="19"/>
    <n v="8"/>
    <n v="0"/>
    <x v="478"/>
  </r>
  <r>
    <n v="11072"/>
    <n v="41"/>
    <n v="9.65"/>
    <n v="40"/>
    <n v="0"/>
    <x v="478"/>
  </r>
  <r>
    <n v="11072"/>
    <n v="50"/>
    <n v="16.25"/>
    <n v="22"/>
    <n v="0"/>
    <x v="478"/>
  </r>
  <r>
    <n v="11072"/>
    <n v="64"/>
    <n v="33.25"/>
    <n v="130"/>
    <n v="0"/>
    <x v="478"/>
  </r>
  <r>
    <n v="11073"/>
    <n v="11"/>
    <n v="21"/>
    <n v="10"/>
    <n v="0"/>
    <x v="478"/>
  </r>
  <r>
    <n v="11073"/>
    <n v="24"/>
    <n v="4.5"/>
    <n v="20"/>
    <n v="0"/>
    <x v="478"/>
  </r>
  <r>
    <n v="11074"/>
    <n v="16"/>
    <n v="17.45"/>
    <n v="14"/>
    <n v="5.000000074505806E-2"/>
    <x v="479"/>
  </r>
  <r>
    <n v="11075"/>
    <n v="2"/>
    <n v="19"/>
    <n v="10"/>
    <n v="0.15000000596046448"/>
    <x v="479"/>
  </r>
  <r>
    <n v="11075"/>
    <n v="46"/>
    <n v="12"/>
    <n v="30"/>
    <n v="0.15000000596046448"/>
    <x v="479"/>
  </r>
  <r>
    <n v="11075"/>
    <n v="76"/>
    <n v="18"/>
    <n v="2"/>
    <n v="0.15000000596046448"/>
    <x v="479"/>
  </r>
  <r>
    <n v="11076"/>
    <n v="6"/>
    <n v="25"/>
    <n v="20"/>
    <n v="0.25"/>
    <x v="479"/>
  </r>
  <r>
    <n v="11076"/>
    <n v="14"/>
    <n v="23.25"/>
    <n v="20"/>
    <n v="0.25"/>
    <x v="479"/>
  </r>
  <r>
    <n v="11076"/>
    <n v="19"/>
    <n v="9.1999999999999993"/>
    <n v="10"/>
    <n v="0.25"/>
    <x v="479"/>
  </r>
  <r>
    <n v="11077"/>
    <n v="2"/>
    <n v="19"/>
    <n v="24"/>
    <n v="0.20000000298023224"/>
    <x v="479"/>
  </r>
  <r>
    <n v="11077"/>
    <n v="3"/>
    <n v="10"/>
    <n v="4"/>
    <n v="0"/>
    <x v="479"/>
  </r>
  <r>
    <n v="11077"/>
    <n v="4"/>
    <n v="22"/>
    <n v="1"/>
    <n v="0"/>
    <x v="479"/>
  </r>
  <r>
    <n v="11077"/>
    <n v="6"/>
    <n v="25"/>
    <n v="1"/>
    <n v="1.9999999552965164E-2"/>
    <x v="479"/>
  </r>
  <r>
    <n v="11077"/>
    <n v="7"/>
    <n v="30"/>
    <n v="1"/>
    <n v="5.000000074505806E-2"/>
    <x v="479"/>
  </r>
  <r>
    <n v="11077"/>
    <n v="8"/>
    <n v="40"/>
    <n v="2"/>
    <n v="0.10000000149011612"/>
    <x v="479"/>
  </r>
  <r>
    <n v="11077"/>
    <n v="10"/>
    <n v="31"/>
    <n v="1"/>
    <n v="0"/>
    <x v="479"/>
  </r>
  <r>
    <n v="11077"/>
    <n v="12"/>
    <n v="38"/>
    <n v="2"/>
    <n v="5.000000074505806E-2"/>
    <x v="479"/>
  </r>
  <r>
    <n v="11077"/>
    <n v="13"/>
    <n v="6"/>
    <n v="4"/>
    <n v="0"/>
    <x v="479"/>
  </r>
  <r>
    <n v="11077"/>
    <n v="14"/>
    <n v="23.25"/>
    <n v="1"/>
    <n v="2.9999999329447746E-2"/>
    <x v="479"/>
  </r>
  <r>
    <n v="11077"/>
    <n v="16"/>
    <n v="17.45"/>
    <n v="2"/>
    <n v="2.9999999329447746E-2"/>
    <x v="479"/>
  </r>
  <r>
    <n v="11077"/>
    <n v="20"/>
    <n v="81"/>
    <n v="1"/>
    <n v="3.9999999105930328E-2"/>
    <x v="479"/>
  </r>
  <r>
    <n v="11077"/>
    <n v="23"/>
    <n v="9"/>
    <n v="2"/>
    <n v="0"/>
    <x v="479"/>
  </r>
  <r>
    <n v="11077"/>
    <n v="32"/>
    <n v="32"/>
    <n v="1"/>
    <n v="0"/>
    <x v="479"/>
  </r>
  <r>
    <n v="11077"/>
    <n v="39"/>
    <n v="18"/>
    <n v="2"/>
    <n v="5.000000074505806E-2"/>
    <x v="479"/>
  </r>
  <r>
    <n v="11077"/>
    <n v="41"/>
    <n v="9.65"/>
    <n v="3"/>
    <n v="0"/>
    <x v="479"/>
  </r>
  <r>
    <n v="11077"/>
    <n v="46"/>
    <n v="12"/>
    <n v="3"/>
    <n v="1.9999999552965164E-2"/>
    <x v="479"/>
  </r>
  <r>
    <n v="11077"/>
    <n v="52"/>
    <n v="7"/>
    <n v="2"/>
    <n v="0"/>
    <x v="479"/>
  </r>
  <r>
    <n v="11077"/>
    <n v="55"/>
    <n v="24"/>
    <n v="2"/>
    <n v="0"/>
    <x v="479"/>
  </r>
  <r>
    <n v="11077"/>
    <n v="60"/>
    <n v="34"/>
    <n v="2"/>
    <n v="5.9999998658895493E-2"/>
    <x v="479"/>
  </r>
  <r>
    <n v="11077"/>
    <n v="64"/>
    <n v="33.25"/>
    <n v="2"/>
    <n v="2.9999999329447746E-2"/>
    <x v="479"/>
  </r>
  <r>
    <n v="11077"/>
    <n v="66"/>
    <n v="17"/>
    <n v="1"/>
    <n v="0"/>
    <x v="479"/>
  </r>
  <r>
    <n v="11077"/>
    <n v="73"/>
    <n v="15"/>
    <n v="2"/>
    <n v="9.9999997764825821E-3"/>
    <x v="479"/>
  </r>
  <r>
    <n v="11077"/>
    <n v="75"/>
    <n v="7.75"/>
    <n v="4"/>
    <n v="0"/>
    <x v="479"/>
  </r>
  <r>
    <n v="11077"/>
    <n v="77"/>
    <n v="13"/>
    <n v="2"/>
    <n v="0"/>
    <x v="47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n v="14"/>
    <n v="12"/>
    <n v="0"/>
    <n v="21"/>
    <s v="Dairy Products"/>
    <x v="0"/>
    <n v="22"/>
    <n v="30"/>
    <n v="30"/>
    <n v="168"/>
  </r>
  <r>
    <n v="34.799999999999997"/>
    <n v="5"/>
    <n v="0"/>
    <n v="34.799999999999997"/>
    <s v="Dairy Products"/>
    <x v="1"/>
    <n v="14"/>
    <n v="0"/>
    <n v="0"/>
    <n v="174"/>
  </r>
  <r>
    <n v="27.8"/>
    <n v="4"/>
    <n v="0"/>
    <n v="34.799999999999997"/>
    <s v="Dairy Products"/>
    <x v="1"/>
    <n v="14"/>
    <n v="0"/>
    <n v="0"/>
    <n v="111.2"/>
  </r>
  <r>
    <n v="27.8"/>
    <n v="20"/>
    <n v="0.05"/>
    <n v="34.799999999999997"/>
    <s v="Dairy Products"/>
    <x v="1"/>
    <n v="14"/>
    <n v="0"/>
    <n v="0"/>
    <n v="528.19999999999993"/>
  </r>
  <r>
    <n v="27.8"/>
    <n v="24"/>
    <n v="0"/>
    <n v="34.799999999999997"/>
    <s v="Dairy Products"/>
    <x v="1"/>
    <n v="14"/>
    <n v="0"/>
    <n v="0"/>
    <n v="667.2"/>
  </r>
  <r>
    <n v="15.2"/>
    <n v="20"/>
    <n v="0"/>
    <n v="19"/>
    <s v="Beverages"/>
    <x v="2"/>
    <n v="17"/>
    <n v="40"/>
    <n v="25"/>
    <n v="304"/>
  </r>
  <r>
    <n v="15.2"/>
    <n v="50"/>
    <n v="0.2"/>
    <n v="19"/>
    <s v="Beverages"/>
    <x v="2"/>
    <n v="17"/>
    <n v="40"/>
    <n v="25"/>
    <n v="608"/>
  </r>
  <r>
    <n v="15.2"/>
    <n v="35"/>
    <n v="0"/>
    <n v="19"/>
    <s v="Beverages"/>
    <x v="2"/>
    <n v="17"/>
    <n v="40"/>
    <n v="25"/>
    <n v="532"/>
  </r>
  <r>
    <n v="9.8000000000000007"/>
    <n v="10"/>
    <n v="0"/>
    <n v="14"/>
    <s v="Grains/Cereals"/>
    <x v="3"/>
    <n v="26"/>
    <n v="0"/>
    <n v="0"/>
    <n v="98"/>
  </r>
  <r>
    <n v="27.8"/>
    <n v="7"/>
    <n v="0"/>
    <n v="34.799999999999997"/>
    <s v="Dairy Products"/>
    <x v="1"/>
    <n v="14"/>
    <n v="0"/>
    <n v="0"/>
    <n v="194.6"/>
  </r>
  <r>
    <n v="18.600000000000001"/>
    <n v="9"/>
    <n v="0"/>
    <n v="23.25"/>
    <s v="Produce"/>
    <x v="4"/>
    <n v="35"/>
    <n v="0"/>
    <n v="0"/>
    <n v="167.4"/>
  </r>
  <r>
    <n v="42.4"/>
    <n v="40"/>
    <n v="0"/>
    <n v="53"/>
    <s v="Produce"/>
    <x v="5"/>
    <n v="20"/>
    <n v="0"/>
    <n v="10"/>
    <n v="1696"/>
  </r>
  <r>
    <n v="42.4"/>
    <n v="35"/>
    <n v="0.15"/>
    <n v="53"/>
    <s v="Produce"/>
    <x v="5"/>
    <n v="20"/>
    <n v="0"/>
    <n v="10"/>
    <n v="1261.3999999999999"/>
  </r>
  <r>
    <n v="17"/>
    <n v="65"/>
    <n v="0.2"/>
    <n v="21.35"/>
    <s v="Condiments"/>
    <x v="6"/>
    <n v="0"/>
    <n v="0"/>
    <n v="0"/>
    <n v="884"/>
  </r>
  <r>
    <n v="17"/>
    <n v="12"/>
    <n v="0.2"/>
    <n v="21.35"/>
    <s v="Condiments"/>
    <x v="6"/>
    <n v="0"/>
    <n v="0"/>
    <n v="0"/>
    <n v="163.20000000000002"/>
  </r>
  <r>
    <n v="7.7"/>
    <n v="10"/>
    <n v="0"/>
    <n v="9.65"/>
    <s v="Seafood"/>
    <x v="7"/>
    <n v="85"/>
    <n v="0"/>
    <n v="10"/>
    <n v="77"/>
  </r>
  <r>
    <n v="7.7"/>
    <n v="16"/>
    <n v="0.25"/>
    <n v="9.65"/>
    <s v="Seafood"/>
    <x v="7"/>
    <n v="85"/>
    <n v="0"/>
    <n v="10"/>
    <n v="92.4"/>
  </r>
  <r>
    <n v="7.7"/>
    <n v="25"/>
    <n v="0.15"/>
    <n v="9.65"/>
    <s v="Seafood"/>
    <x v="7"/>
    <n v="85"/>
    <n v="0"/>
    <n v="10"/>
    <n v="163.625"/>
  </r>
  <r>
    <n v="24"/>
    <n v="15"/>
    <n v="0"/>
    <n v="30"/>
    <s v="Produce"/>
    <x v="8"/>
    <n v="15"/>
    <n v="0"/>
    <n v="10"/>
    <n v="360"/>
  </r>
  <r>
    <n v="16.8"/>
    <n v="15"/>
    <n v="0.15"/>
    <n v="21.05"/>
    <s v="Condiments"/>
    <x v="9"/>
    <n v="76"/>
    <n v="0"/>
    <n v="0"/>
    <n v="214.2"/>
  </r>
  <r>
    <n v="16.8"/>
    <n v="20"/>
    <n v="0"/>
    <n v="21.05"/>
    <s v="Condiments"/>
    <x v="9"/>
    <n v="76"/>
    <n v="0"/>
    <n v="0"/>
    <n v="336"/>
  </r>
  <r>
    <n v="16.8"/>
    <n v="6"/>
    <n v="0.05"/>
    <n v="21"/>
    <s v="Grains/Cereals"/>
    <x v="10"/>
    <n v="104"/>
    <n v="0"/>
    <n v="25"/>
    <n v="95.76"/>
  </r>
  <r>
    <n v="15.6"/>
    <n v="15"/>
    <n v="0.05"/>
    <n v="19.5"/>
    <s v="Grains/Cereals"/>
    <x v="11"/>
    <n v="36"/>
    <n v="0"/>
    <n v="20"/>
    <n v="222.29999999999998"/>
  </r>
  <r>
    <n v="15.6"/>
    <n v="50"/>
    <n v="0"/>
    <n v="19.5"/>
    <s v="Grains/Cereals"/>
    <x v="11"/>
    <n v="36"/>
    <n v="0"/>
    <n v="20"/>
    <n v="780"/>
  </r>
  <r>
    <n v="24.8"/>
    <n v="24"/>
    <n v="0.05"/>
    <n v="31"/>
    <s v="Seafood"/>
    <x v="12"/>
    <n v="31"/>
    <n v="0"/>
    <n v="0"/>
    <n v="565.44000000000005"/>
  </r>
  <r>
    <n v="24.8"/>
    <n v="15"/>
    <n v="0"/>
    <n v="31"/>
    <s v="Seafood"/>
    <x v="12"/>
    <n v="31"/>
    <n v="0"/>
    <n v="0"/>
    <n v="372"/>
  </r>
  <r>
    <n v="64.8"/>
    <n v="40"/>
    <n v="0.05"/>
    <n v="81"/>
    <s v="Confections"/>
    <x v="13"/>
    <n v="40"/>
    <n v="0"/>
    <n v="0"/>
    <n v="2462.4"/>
  </r>
  <r>
    <n v="64.8"/>
    <n v="6"/>
    <n v="0"/>
    <n v="81"/>
    <s v="Confections"/>
    <x v="13"/>
    <n v="40"/>
    <n v="0"/>
    <n v="0"/>
    <n v="388.79999999999995"/>
  </r>
  <r>
    <n v="30.4"/>
    <n v="12"/>
    <n v="0.05"/>
    <n v="38"/>
    <s v="Dairy Products"/>
    <x v="14"/>
    <n v="86"/>
    <n v="0"/>
    <n v="0"/>
    <n v="346.55999999999995"/>
  </r>
  <r>
    <n v="2"/>
    <n v="25"/>
    <n v="0.05"/>
    <n v="2.5"/>
    <s v="Dairy Products"/>
    <x v="15"/>
    <n v="112"/>
    <n v="0"/>
    <n v="20"/>
    <n v="47.5"/>
  </r>
  <r>
    <n v="2"/>
    <n v="60"/>
    <n v="0.05"/>
    <n v="2.5"/>
    <s v="Dairy Products"/>
    <x v="15"/>
    <n v="112"/>
    <n v="0"/>
    <n v="20"/>
    <n v="114"/>
  </r>
  <r>
    <n v="2"/>
    <n v="24"/>
    <n v="0"/>
    <n v="2.5"/>
    <s v="Dairy Products"/>
    <x v="15"/>
    <n v="112"/>
    <n v="0"/>
    <n v="20"/>
    <n v="48"/>
  </r>
  <r>
    <n v="2"/>
    <n v="20"/>
    <n v="0"/>
    <n v="2.5"/>
    <s v="Dairy Products"/>
    <x v="15"/>
    <n v="112"/>
    <n v="0"/>
    <n v="20"/>
    <n v="40"/>
  </r>
  <r>
    <n v="4.8"/>
    <n v="10"/>
    <n v="0"/>
    <n v="6"/>
    <s v="Seafood"/>
    <x v="16"/>
    <n v="24"/>
    <n v="0"/>
    <n v="5"/>
    <n v="48"/>
  </r>
  <r>
    <n v="27.2"/>
    <n v="40"/>
    <n v="0"/>
    <n v="34"/>
    <s v="Dairy Products"/>
    <x v="17"/>
    <n v="19"/>
    <n v="0"/>
    <n v="0"/>
    <n v="1088"/>
  </r>
  <r>
    <n v="10"/>
    <n v="20"/>
    <n v="0"/>
    <n v="12.5"/>
    <s v="Dairy Products"/>
    <x v="18"/>
    <n v="0"/>
    <n v="70"/>
    <n v="20"/>
    <n v="200"/>
  </r>
  <r>
    <n v="10"/>
    <n v="40"/>
    <n v="0"/>
    <n v="12.5"/>
    <s v="Dairy Products"/>
    <x v="18"/>
    <n v="0"/>
    <n v="70"/>
    <n v="20"/>
    <n v="400"/>
  </r>
  <r>
    <n v="10"/>
    <n v="15"/>
    <n v="0.05"/>
    <n v="12.5"/>
    <s v="Dairy Products"/>
    <x v="18"/>
    <n v="0"/>
    <n v="70"/>
    <n v="20"/>
    <n v="142.5"/>
  </r>
  <r>
    <n v="14.4"/>
    <n v="42"/>
    <n v="0"/>
    <n v="18"/>
    <s v="Beverages"/>
    <x v="19"/>
    <n v="69"/>
    <n v="0"/>
    <n v="5"/>
    <n v="604.80000000000007"/>
  </r>
  <r>
    <n v="14.4"/>
    <n v="6"/>
    <n v="0"/>
    <n v="18"/>
    <s v="Beverages"/>
    <x v="19"/>
    <n v="69"/>
    <n v="0"/>
    <n v="5"/>
    <n v="86.4"/>
  </r>
  <r>
    <n v="13.9"/>
    <n v="35"/>
    <n v="0"/>
    <n v="17.45"/>
    <s v="Confections"/>
    <x v="20"/>
    <n v="29"/>
    <n v="0"/>
    <n v="10"/>
    <n v="486.5"/>
  </r>
  <r>
    <n v="13.9"/>
    <n v="60"/>
    <n v="0.25"/>
    <n v="17.45"/>
    <s v="Confections"/>
    <x v="20"/>
    <n v="29"/>
    <n v="0"/>
    <n v="10"/>
    <n v="625.5"/>
  </r>
  <r>
    <n v="16"/>
    <n v="40"/>
    <n v="0"/>
    <n v="20"/>
    <s v="Confections"/>
    <x v="21"/>
    <n v="10"/>
    <n v="60"/>
    <n v="15"/>
    <n v="640"/>
  </r>
  <r>
    <n v="31.2"/>
    <n v="30"/>
    <n v="0"/>
    <n v="39"/>
    <s v="Meat/Poultry"/>
    <x v="22"/>
    <n v="0"/>
    <n v="0"/>
    <n v="0"/>
    <n v="936"/>
  </r>
  <r>
    <n v="3.6"/>
    <n v="15"/>
    <n v="0.15"/>
    <n v="4.5"/>
    <s v="Beverages"/>
    <x v="23"/>
    <n v="20"/>
    <n v="0"/>
    <n v="0"/>
    <n v="45.9"/>
  </r>
  <r>
    <n v="3.6"/>
    <n v="28"/>
    <n v="0"/>
    <n v="4.5"/>
    <s v="Beverages"/>
    <x v="23"/>
    <n v="20"/>
    <n v="0"/>
    <n v="0"/>
    <n v="100.8"/>
  </r>
  <r>
    <n v="3.6"/>
    <n v="12"/>
    <n v="0.05"/>
    <n v="4.5"/>
    <s v="Beverages"/>
    <x v="23"/>
    <n v="20"/>
    <n v="0"/>
    <n v="0"/>
    <n v="41.04"/>
  </r>
  <r>
    <n v="19.2"/>
    <n v="21"/>
    <n v="0.15"/>
    <n v="24"/>
    <s v="Meat/Poultry"/>
    <x v="24"/>
    <n v="115"/>
    <n v="0"/>
    <n v="20"/>
    <n v="342.71999999999997"/>
  </r>
  <r>
    <n v="8"/>
    <n v="21"/>
    <n v="0"/>
    <n v="10"/>
    <s v="Produce"/>
    <x v="25"/>
    <n v="4"/>
    <n v="20"/>
    <n v="5"/>
    <n v="168"/>
  </r>
  <r>
    <n v="8"/>
    <n v="36"/>
    <n v="0.25"/>
    <n v="10"/>
    <s v="Produce"/>
    <x v="25"/>
    <n v="4"/>
    <n v="20"/>
    <n v="5"/>
    <n v="216"/>
  </r>
  <r>
    <n v="8"/>
    <n v="10"/>
    <n v="0"/>
    <n v="10"/>
    <s v="Confections"/>
    <x v="26"/>
    <n v="3"/>
    <n v="40"/>
    <n v="5"/>
    <n v="80"/>
  </r>
  <r>
    <n v="8"/>
    <n v="20"/>
    <n v="0"/>
    <n v="10"/>
    <s v="Confections"/>
    <x v="26"/>
    <n v="3"/>
    <n v="40"/>
    <n v="5"/>
    <n v="160"/>
  </r>
  <r>
    <n v="15.2"/>
    <n v="25"/>
    <n v="0"/>
    <n v="19"/>
    <s v="Seafood"/>
    <x v="27"/>
    <n v="112"/>
    <n v="0"/>
    <n v="20"/>
    <n v="380"/>
  </r>
  <r>
    <n v="15.2"/>
    <n v="30"/>
    <n v="0"/>
    <n v="19"/>
    <s v="Seafood"/>
    <x v="27"/>
    <n v="112"/>
    <n v="0"/>
    <n v="20"/>
    <n v="456"/>
  </r>
  <r>
    <n v="44"/>
    <n v="30"/>
    <n v="0"/>
    <n v="55"/>
    <s v="Dairy Products"/>
    <x v="28"/>
    <n v="79"/>
    <n v="0"/>
    <n v="0"/>
    <n v="1320"/>
  </r>
  <r>
    <n v="44"/>
    <n v="70"/>
    <n v="0.15"/>
    <n v="55"/>
    <s v="Dairy Products"/>
    <x v="28"/>
    <n v="79"/>
    <n v="0"/>
    <n v="0"/>
    <n v="2618"/>
  </r>
  <r>
    <n v="44"/>
    <n v="6"/>
    <n v="0.05"/>
    <n v="55"/>
    <s v="Dairy Products"/>
    <x v="28"/>
    <n v="79"/>
    <n v="0"/>
    <n v="0"/>
    <n v="250.79999999999998"/>
  </r>
  <r>
    <n v="26.2"/>
    <n v="15"/>
    <n v="0"/>
    <n v="32.799999999999997"/>
    <s v="Meat/Poultry"/>
    <x v="29"/>
    <n v="0"/>
    <n v="0"/>
    <n v="0"/>
    <n v="393"/>
  </r>
  <r>
    <n v="10.4"/>
    <n v="12"/>
    <n v="0"/>
    <n v="13"/>
    <s v="Condiments"/>
    <x v="30"/>
    <n v="32"/>
    <n v="0"/>
    <n v="15"/>
    <n v="124.80000000000001"/>
  </r>
  <r>
    <n v="10.4"/>
    <n v="15"/>
    <n v="0"/>
    <n v="13"/>
    <s v="Condiments"/>
    <x v="30"/>
    <n v="32"/>
    <n v="0"/>
    <n v="15"/>
    <n v="156"/>
  </r>
  <r>
    <n v="35.1"/>
    <n v="25"/>
    <n v="0"/>
    <n v="43.9"/>
    <s v="Confections"/>
    <x v="31"/>
    <n v="49"/>
    <n v="0"/>
    <n v="30"/>
    <n v="877.5"/>
  </r>
  <r>
    <n v="36.4"/>
    <n v="20"/>
    <n v="0"/>
    <n v="45.6"/>
    <s v="Produce"/>
    <x v="32"/>
    <n v="26"/>
    <n v="0"/>
    <n v="0"/>
    <n v="728"/>
  </r>
  <r>
    <n v="99"/>
    <n v="10"/>
    <n v="0"/>
    <n v="123.79"/>
    <s v="Meat/Poultry"/>
    <x v="33"/>
    <n v="0"/>
    <n v="0"/>
    <n v="0"/>
    <n v="990"/>
  </r>
  <r>
    <n v="20.7"/>
    <n v="60"/>
    <n v="0.25"/>
    <n v="25.89"/>
    <s v="Seafood"/>
    <x v="34"/>
    <n v="10"/>
    <n v="0"/>
    <n v="15"/>
    <n v="931.5"/>
  </r>
  <r>
    <n v="25.6"/>
    <n v="6"/>
    <n v="0.2"/>
    <n v="32"/>
    <s v="Dairy Products"/>
    <x v="35"/>
    <n v="9"/>
    <n v="40"/>
    <n v="25"/>
    <n v="122.88000000000002"/>
  </r>
  <r>
    <n v="20.8"/>
    <n v="1"/>
    <n v="0"/>
    <n v="26"/>
    <s v="Seafood"/>
    <x v="36"/>
    <n v="11"/>
    <n v="50"/>
    <n v="25"/>
    <n v="20.8"/>
  </r>
  <r>
    <n v="14.4"/>
    <n v="20"/>
    <n v="0"/>
    <n v="18"/>
    <s v="Beverages"/>
    <x v="37"/>
    <n v="20"/>
    <n v="0"/>
    <n v="15"/>
    <n v="288"/>
  </r>
  <r>
    <n v="39.4"/>
    <n v="15"/>
    <n v="0.25"/>
    <n v="49.3"/>
    <s v="Confections"/>
    <x v="38"/>
    <n v="17"/>
    <n v="0"/>
    <n v="0"/>
    <n v="443.25"/>
  </r>
  <r>
    <n v="39.4"/>
    <n v="12"/>
    <n v="0"/>
    <n v="49.3"/>
    <s v="Confections"/>
    <x v="38"/>
    <n v="17"/>
    <n v="0"/>
    <n v="0"/>
    <n v="472.79999999999995"/>
  </r>
  <r>
    <n v="12"/>
    <n v="21"/>
    <n v="0.25"/>
    <n v="15"/>
    <s v="Beverages"/>
    <x v="39"/>
    <n v="15"/>
    <n v="10"/>
    <n v="30"/>
    <n v="189"/>
  </r>
  <r>
    <n v="12"/>
    <n v="20"/>
    <n v="0"/>
    <n v="15"/>
    <s v="Beverages"/>
    <x v="39"/>
    <n v="15"/>
    <n v="10"/>
    <n v="30"/>
    <n v="240"/>
  </r>
  <r>
    <n v="14.7"/>
    <n v="50"/>
    <n v="0"/>
    <n v="18.399999999999999"/>
    <s v="Seafood"/>
    <x v="40"/>
    <n v="123"/>
    <n v="0"/>
    <n v="30"/>
    <n v="735"/>
  </r>
  <r>
    <n v="14.7"/>
    <n v="60"/>
    <n v="0.05"/>
    <n v="18.399999999999999"/>
    <s v="Seafood"/>
    <x v="40"/>
    <n v="123"/>
    <n v="0"/>
    <n v="30"/>
    <n v="837.9"/>
  </r>
  <r>
    <n v="30.4"/>
    <n v="2"/>
    <n v="0"/>
    <n v="38"/>
    <s v="Grains/Cereals"/>
    <x v="41"/>
    <n v="21"/>
    <n v="10"/>
    <n v="30"/>
    <n v="60.8"/>
  </r>
  <r>
    <n v="36.799999999999997"/>
    <n v="25"/>
    <n v="0"/>
    <n v="46"/>
    <s v="Beverages"/>
    <x v="42"/>
    <n v="17"/>
    <n v="10"/>
    <n v="25"/>
    <n v="919.99999999999989"/>
  </r>
  <r>
    <n v="14.4"/>
    <n v="15"/>
    <n v="0.15"/>
    <n v="18"/>
    <s v="Beverages"/>
    <x v="43"/>
    <n v="57"/>
    <n v="0"/>
    <n v="20"/>
    <n v="183.6"/>
  </r>
  <r>
    <n v="14.4"/>
    <n v="33"/>
    <n v="0.05"/>
    <n v="18"/>
    <s v="Beverages"/>
    <x v="43"/>
    <n v="57"/>
    <n v="0"/>
    <n v="20"/>
    <n v="451.43999999999994"/>
  </r>
  <r>
    <n v="17.2"/>
    <n v="20"/>
    <n v="0"/>
    <n v="21.5"/>
    <s v="Dairy Products"/>
    <x v="44"/>
    <n v="26"/>
    <n v="0"/>
    <n v="0"/>
    <n v="344"/>
  </r>
  <r>
    <n v="15.5"/>
    <n v="16"/>
    <n v="0"/>
    <n v="19.45"/>
    <s v="Condiments"/>
    <x v="45"/>
    <n v="27"/>
    <n v="0"/>
    <n v="15"/>
    <n v="248"/>
  </r>
  <r>
    <n v="44"/>
    <n v="15"/>
    <n v="0"/>
    <n v="55"/>
    <s v="Dairy Products"/>
    <x v="28"/>
    <n v="79"/>
    <n v="0"/>
    <n v="0"/>
    <n v="660"/>
  </r>
  <r>
    <n v="35.1"/>
    <n v="8"/>
    <n v="0"/>
    <n v="43.9"/>
    <s v="Condiments"/>
    <x v="46"/>
    <n v="24"/>
    <n v="0"/>
    <n v="5"/>
    <n v="280.8"/>
  </r>
  <r>
    <n v="12"/>
    <n v="25"/>
    <n v="0"/>
    <n v="15"/>
    <s v="Seafood"/>
    <x v="47"/>
    <n v="101"/>
    <n v="0"/>
    <n v="5"/>
    <n v="300"/>
  </r>
  <r>
    <n v="31.2"/>
    <n v="15"/>
    <n v="0.25"/>
    <n v="39"/>
    <s v="Meat/Poultry"/>
    <x v="22"/>
    <n v="0"/>
    <n v="0"/>
    <n v="0"/>
    <n v="351"/>
  </r>
  <r>
    <n v="3.6"/>
    <n v="12"/>
    <n v="0"/>
    <n v="4.5"/>
    <s v="Beverages"/>
    <x v="23"/>
    <n v="20"/>
    <n v="0"/>
    <n v="0"/>
    <n v="43.2"/>
  </r>
  <r>
    <n v="19.2"/>
    <n v="20"/>
    <n v="0"/>
    <n v="24"/>
    <s v="Meat/Poultry"/>
    <x v="24"/>
    <n v="115"/>
    <n v="0"/>
    <n v="20"/>
    <n v="384"/>
  </r>
  <r>
    <n v="6.2"/>
    <n v="30"/>
    <n v="0"/>
    <n v="7.75"/>
    <s v="Beverages"/>
    <x v="48"/>
    <n v="125"/>
    <n v="0"/>
    <n v="25"/>
    <n v="186"/>
  </r>
  <r>
    <n v="7.3"/>
    <n v="1"/>
    <n v="0"/>
    <n v="9.1999999999999993"/>
    <s v="Confections"/>
    <x v="49"/>
    <n v="25"/>
    <n v="0"/>
    <n v="5"/>
    <n v="7.3"/>
  </r>
  <r>
    <n v="3.6"/>
    <n v="6"/>
    <n v="0"/>
    <n v="4.5"/>
    <s v="Beverages"/>
    <x v="23"/>
    <n v="20"/>
    <n v="0"/>
    <n v="0"/>
    <n v="21.6"/>
  </r>
  <r>
    <n v="14.4"/>
    <n v="4"/>
    <n v="0"/>
    <n v="18"/>
    <s v="Beverages"/>
    <x v="37"/>
    <n v="20"/>
    <n v="0"/>
    <n v="15"/>
    <n v="57.6"/>
  </r>
  <r>
    <n v="20.7"/>
    <n v="6"/>
    <n v="0"/>
    <n v="25.89"/>
    <s v="Seafood"/>
    <x v="34"/>
    <n v="10"/>
    <n v="0"/>
    <n v="15"/>
    <n v="124.19999999999999"/>
  </r>
  <r>
    <n v="15.6"/>
    <n v="2"/>
    <n v="0"/>
    <n v="19.5"/>
    <s v="Grains/Cereals"/>
    <x v="11"/>
    <n v="36"/>
    <n v="0"/>
    <n v="20"/>
    <n v="31.2"/>
  </r>
  <r>
    <n v="12.4"/>
    <n v="20"/>
    <n v="0"/>
    <n v="15.5"/>
    <s v="Condiments"/>
    <x v="50"/>
    <n v="39"/>
    <n v="0"/>
    <n v="5"/>
    <n v="248"/>
  </r>
  <r>
    <n v="7.3"/>
    <n v="18"/>
    <n v="0"/>
    <n v="9.1999999999999993"/>
    <s v="Confections"/>
    <x v="49"/>
    <n v="25"/>
    <n v="0"/>
    <n v="5"/>
    <n v="131.4"/>
  </r>
  <r>
    <n v="27.2"/>
    <n v="35"/>
    <n v="0"/>
    <n v="34"/>
    <s v="Dairy Products"/>
    <x v="17"/>
    <n v="19"/>
    <n v="0"/>
    <n v="0"/>
    <n v="952"/>
  </r>
  <r>
    <n v="27.8"/>
    <n v="3"/>
    <n v="0"/>
    <n v="34.799999999999997"/>
    <s v="Dairy Products"/>
    <x v="1"/>
    <n v="14"/>
    <n v="0"/>
    <n v="0"/>
    <n v="83.4"/>
  </r>
  <r>
    <n v="35.1"/>
    <n v="15"/>
    <n v="0.25"/>
    <n v="43.9"/>
    <s v="Confections"/>
    <x v="31"/>
    <n v="49"/>
    <n v="0"/>
    <n v="30"/>
    <n v="394.875"/>
  </r>
  <r>
    <n v="15.5"/>
    <n v="21"/>
    <n v="0"/>
    <n v="19.45"/>
    <s v="Condiments"/>
    <x v="45"/>
    <n v="27"/>
    <n v="0"/>
    <n v="15"/>
    <n v="325.5"/>
  </r>
  <r>
    <n v="27.2"/>
    <n v="20"/>
    <n v="0.25"/>
    <n v="34"/>
    <s v="Dairy Products"/>
    <x v="17"/>
    <n v="19"/>
    <n v="0"/>
    <n v="0"/>
    <n v="408"/>
  </r>
  <r>
    <n v="11.2"/>
    <n v="5"/>
    <n v="0.25"/>
    <n v="14"/>
    <s v="Beverages"/>
    <x v="51"/>
    <n v="52"/>
    <n v="0"/>
    <n v="10"/>
    <n v="42"/>
  </r>
  <r>
    <n v="14.4"/>
    <n v="45"/>
    <n v="0.2"/>
    <n v="18"/>
    <s v="Beverages"/>
    <x v="52"/>
    <n v="39"/>
    <n v="0"/>
    <n v="10"/>
    <n v="518.4"/>
  </r>
  <r>
    <n v="14.7"/>
    <n v="40"/>
    <n v="0.2"/>
    <n v="18.399999999999999"/>
    <s v="Seafood"/>
    <x v="40"/>
    <n v="123"/>
    <n v="0"/>
    <n v="30"/>
    <n v="470.40000000000003"/>
  </r>
  <r>
    <n v="26.2"/>
    <n v="36"/>
    <n v="0.2"/>
    <n v="32.799999999999997"/>
    <s v="Meat/Poultry"/>
    <x v="29"/>
    <n v="0"/>
    <n v="0"/>
    <n v="0"/>
    <n v="754.56"/>
  </r>
  <r>
    <n v="14.4"/>
    <n v="100"/>
    <n v="0"/>
    <n v="18"/>
    <s v="Beverages"/>
    <x v="37"/>
    <n v="20"/>
    <n v="0"/>
    <n v="15"/>
    <n v="1440"/>
  </r>
  <r>
    <n v="39.4"/>
    <n v="40"/>
    <n v="0"/>
    <n v="49.3"/>
    <s v="Confections"/>
    <x v="38"/>
    <n v="17"/>
    <n v="0"/>
    <n v="0"/>
    <n v="1576"/>
  </r>
  <r>
    <n v="13.9"/>
    <n v="40"/>
    <n v="0.15"/>
    <n v="17.45"/>
    <s v="Confections"/>
    <x v="20"/>
    <n v="29"/>
    <n v="0"/>
    <n v="10"/>
    <n v="472.59999999999997"/>
  </r>
  <r>
    <n v="11.2"/>
    <n v="20"/>
    <n v="0"/>
    <n v="14"/>
    <s v="Beverages"/>
    <x v="53"/>
    <n v="111"/>
    <n v="0"/>
    <n v="15"/>
    <n v="224"/>
  </r>
  <r>
    <n v="9.6"/>
    <n v="15"/>
    <n v="0.15"/>
    <n v="12"/>
    <s v="Seafood"/>
    <x v="54"/>
    <n v="95"/>
    <n v="0"/>
    <n v="0"/>
    <n v="122.39999999999999"/>
  </r>
  <r>
    <n v="5.9"/>
    <n v="10"/>
    <n v="0.1"/>
    <n v="7.45"/>
    <s v="Meat/Poultry"/>
    <x v="55"/>
    <n v="21"/>
    <n v="0"/>
    <n v="10"/>
    <n v="53.1"/>
  </r>
  <r>
    <n v="10"/>
    <n v="3"/>
    <n v="0.1"/>
    <n v="12.5"/>
    <s v="Confections"/>
    <x v="56"/>
    <n v="6"/>
    <n v="10"/>
    <n v="15"/>
    <n v="27"/>
  </r>
  <r>
    <n v="8"/>
    <n v="30"/>
    <n v="0"/>
    <n v="10"/>
    <s v="Condiments"/>
    <x v="57"/>
    <n v="13"/>
    <n v="70"/>
    <n v="25"/>
    <n v="240"/>
  </r>
  <r>
    <n v="26.6"/>
    <n v="9"/>
    <n v="0"/>
    <n v="33.25"/>
    <s v="Grains/Cereals"/>
    <x v="58"/>
    <n v="22"/>
    <n v="80"/>
    <n v="30"/>
    <n v="239.4"/>
  </r>
  <r>
    <n v="17"/>
    <n v="20"/>
    <n v="0"/>
    <n v="21.35"/>
    <s v="Condiments"/>
    <x v="6"/>
    <n v="0"/>
    <n v="0"/>
    <n v="0"/>
    <n v="340"/>
  </r>
  <r>
    <n v="99"/>
    <n v="15"/>
    <n v="0"/>
    <n v="123.79"/>
    <s v="Meat/Poultry"/>
    <x v="33"/>
    <n v="0"/>
    <n v="0"/>
    <n v="0"/>
    <n v="1485"/>
  </r>
  <r>
    <n v="16"/>
    <n v="15"/>
    <n v="0"/>
    <n v="20"/>
    <s v="Confections"/>
    <x v="21"/>
    <n v="10"/>
    <n v="60"/>
    <n v="15"/>
    <n v="240"/>
  </r>
  <r>
    <n v="10.4"/>
    <n v="10"/>
    <n v="0"/>
    <n v="13"/>
    <s v="Condiments"/>
    <x v="30"/>
    <n v="32"/>
    <n v="0"/>
    <n v="15"/>
    <n v="104"/>
  </r>
  <r>
    <n v="4.8"/>
    <n v="20"/>
    <n v="0.1"/>
    <n v="6"/>
    <s v="Seafood"/>
    <x v="16"/>
    <n v="24"/>
    <n v="0"/>
    <n v="5"/>
    <n v="86.4"/>
  </r>
  <r>
    <n v="15.5"/>
    <n v="24"/>
    <n v="0.1"/>
    <n v="19.45"/>
    <s v="Condiments"/>
    <x v="45"/>
    <n v="27"/>
    <n v="0"/>
    <n v="15"/>
    <n v="334.8"/>
  </r>
  <r>
    <n v="42.4"/>
    <n v="2"/>
    <n v="0.1"/>
    <n v="53"/>
    <s v="Produce"/>
    <x v="5"/>
    <n v="20"/>
    <n v="0"/>
    <n v="10"/>
    <n v="76.319999999999993"/>
  </r>
  <r>
    <n v="64.8"/>
    <n v="20"/>
    <n v="0"/>
    <n v="81"/>
    <s v="Confections"/>
    <x v="13"/>
    <n v="40"/>
    <n v="0"/>
    <n v="0"/>
    <n v="1296"/>
  </r>
  <r>
    <n v="50"/>
    <n v="12"/>
    <n v="0"/>
    <n v="62.5"/>
    <s v="Seafood"/>
    <x v="59"/>
    <n v="42"/>
    <n v="0"/>
    <n v="0"/>
    <n v="600"/>
  </r>
  <r>
    <n v="3.6"/>
    <n v="10"/>
    <n v="0"/>
    <n v="4.5"/>
    <s v="Beverages"/>
    <x v="23"/>
    <n v="20"/>
    <n v="0"/>
    <n v="0"/>
    <n v="36"/>
  </r>
  <r>
    <n v="35.1"/>
    <n v="5"/>
    <n v="0"/>
    <n v="43.9"/>
    <s v="Condiments"/>
    <x v="46"/>
    <n v="24"/>
    <n v="0"/>
    <n v="5"/>
    <n v="175.5"/>
  </r>
  <r>
    <n v="6.2"/>
    <n v="6"/>
    <n v="0"/>
    <n v="7.75"/>
    <s v="Beverages"/>
    <x v="48"/>
    <n v="125"/>
    <n v="0"/>
    <n v="25"/>
    <n v="37.200000000000003"/>
  </r>
  <r>
    <n v="14.4"/>
    <n v="18"/>
    <n v="0"/>
    <n v="18"/>
    <s v="Beverages"/>
    <x v="52"/>
    <n v="39"/>
    <n v="0"/>
    <n v="10"/>
    <n v="259.2"/>
  </r>
  <r>
    <n v="31.2"/>
    <n v="15"/>
    <n v="0"/>
    <n v="39"/>
    <s v="Meat/Poultry"/>
    <x v="22"/>
    <n v="0"/>
    <n v="0"/>
    <n v="0"/>
    <n v="468"/>
  </r>
  <r>
    <n v="36.799999999999997"/>
    <n v="15"/>
    <n v="0"/>
    <n v="46"/>
    <s v="Beverages"/>
    <x v="42"/>
    <n v="17"/>
    <n v="10"/>
    <n v="25"/>
    <n v="552"/>
  </r>
  <r>
    <n v="27.2"/>
    <n v="21"/>
    <n v="0"/>
    <n v="34"/>
    <s v="Dairy Products"/>
    <x v="17"/>
    <n v="19"/>
    <n v="0"/>
    <n v="0"/>
    <n v="571.19999999999993"/>
  </r>
  <r>
    <n v="6.2"/>
    <n v="6"/>
    <n v="0"/>
    <n v="7.75"/>
    <s v="Beverages"/>
    <x v="48"/>
    <n v="125"/>
    <n v="0"/>
    <n v="25"/>
    <n v="37.200000000000003"/>
  </r>
  <r>
    <n v="30.4"/>
    <n v="4"/>
    <n v="0"/>
    <n v="38"/>
    <s v="Grains/Cereals"/>
    <x v="41"/>
    <n v="21"/>
    <n v="10"/>
    <n v="30"/>
    <n v="121.6"/>
  </r>
  <r>
    <n v="16.8"/>
    <n v="12"/>
    <n v="0"/>
    <n v="21"/>
    <s v="Dairy Products"/>
    <x v="0"/>
    <n v="22"/>
    <n v="30"/>
    <n v="30"/>
    <n v="201.60000000000002"/>
  </r>
  <r>
    <n v="13.9"/>
    <n v="30"/>
    <n v="0"/>
    <n v="17.45"/>
    <s v="Confections"/>
    <x v="20"/>
    <n v="29"/>
    <n v="0"/>
    <n v="10"/>
    <n v="417"/>
  </r>
  <r>
    <n v="28.8"/>
    <n v="15"/>
    <n v="0"/>
    <n v="36"/>
    <s v="Dairy Products"/>
    <x v="60"/>
    <n v="26"/>
    <n v="0"/>
    <n v="15"/>
    <n v="432"/>
  </r>
  <r>
    <n v="14.4"/>
    <n v="60"/>
    <n v="0"/>
    <n v="18"/>
    <s v="Beverages"/>
    <x v="19"/>
    <n v="69"/>
    <n v="0"/>
    <n v="5"/>
    <n v="864"/>
  </r>
  <r>
    <n v="27.8"/>
    <n v="20"/>
    <n v="0"/>
    <n v="34.799999999999997"/>
    <s v="Dairy Products"/>
    <x v="1"/>
    <n v="14"/>
    <n v="0"/>
    <n v="0"/>
    <n v="556"/>
  </r>
  <r>
    <n v="15.2"/>
    <n v="40"/>
    <n v="0"/>
    <n v="19"/>
    <s v="Beverages"/>
    <x v="2"/>
    <n v="17"/>
    <n v="40"/>
    <n v="25"/>
    <n v="608"/>
  </r>
  <r>
    <n v="15.2"/>
    <n v="40"/>
    <n v="0.25"/>
    <n v="19"/>
    <s v="Seafood"/>
    <x v="27"/>
    <n v="112"/>
    <n v="0"/>
    <n v="20"/>
    <n v="456"/>
  </r>
  <r>
    <n v="44"/>
    <n v="30"/>
    <n v="0.25"/>
    <n v="55"/>
    <s v="Dairy Products"/>
    <x v="28"/>
    <n v="79"/>
    <n v="0"/>
    <n v="0"/>
    <n v="990"/>
  </r>
  <r>
    <n v="39.4"/>
    <n v="15"/>
    <n v="0"/>
    <n v="49.3"/>
    <s v="Confections"/>
    <x v="38"/>
    <n v="17"/>
    <n v="0"/>
    <n v="0"/>
    <n v="591"/>
  </r>
  <r>
    <n v="7.3"/>
    <n v="15"/>
    <n v="0"/>
    <n v="9.1999999999999993"/>
    <s v="Confections"/>
    <x v="49"/>
    <n v="25"/>
    <n v="0"/>
    <n v="5"/>
    <n v="109.5"/>
  </r>
  <r>
    <n v="12"/>
    <n v="20"/>
    <n v="0"/>
    <n v="15"/>
    <s v="Beverages"/>
    <x v="39"/>
    <n v="15"/>
    <n v="10"/>
    <n v="30"/>
    <n v="240"/>
  </r>
  <r>
    <n v="13.6"/>
    <n v="30"/>
    <n v="0"/>
    <n v="17"/>
    <s v="Condiments"/>
    <x v="61"/>
    <n v="4"/>
    <n v="100"/>
    <n v="20"/>
    <n v="408"/>
  </r>
  <r>
    <n v="10"/>
    <n v="20"/>
    <n v="0"/>
    <n v="12.5"/>
    <s v="Confections"/>
    <x v="56"/>
    <n v="6"/>
    <n v="10"/>
    <n v="15"/>
    <n v="200"/>
  </r>
  <r>
    <n v="14.7"/>
    <n v="10"/>
    <n v="0"/>
    <n v="18.399999999999999"/>
    <s v="Seafood"/>
    <x v="40"/>
    <n v="123"/>
    <n v="0"/>
    <n v="30"/>
    <n v="147"/>
  </r>
  <r>
    <n v="30.4"/>
    <n v="20"/>
    <n v="0"/>
    <n v="38"/>
    <s v="Grains/Cereals"/>
    <x v="41"/>
    <n v="21"/>
    <n v="10"/>
    <n v="30"/>
    <n v="608"/>
  </r>
  <r>
    <n v="31.2"/>
    <n v="40"/>
    <n v="0"/>
    <n v="39"/>
    <s v="Meat/Poultry"/>
    <x v="22"/>
    <n v="0"/>
    <n v="0"/>
    <n v="0"/>
    <n v="1248"/>
  </r>
  <r>
    <n v="36.4"/>
    <n v="28"/>
    <n v="0"/>
    <n v="45.6"/>
    <s v="Produce"/>
    <x v="32"/>
    <n v="26"/>
    <n v="0"/>
    <n v="0"/>
    <n v="1019.1999999999999"/>
  </r>
  <r>
    <n v="36.799999999999997"/>
    <n v="12"/>
    <n v="0"/>
    <n v="46"/>
    <s v="Beverages"/>
    <x v="42"/>
    <n v="17"/>
    <n v="10"/>
    <n v="25"/>
    <n v="441.59999999999997"/>
  </r>
  <r>
    <n v="14.7"/>
    <n v="40"/>
    <n v="0.1"/>
    <n v="18.399999999999999"/>
    <s v="Seafood"/>
    <x v="40"/>
    <n v="123"/>
    <n v="0"/>
    <n v="30"/>
    <n v="529.20000000000005"/>
  </r>
  <r>
    <n v="16.8"/>
    <n v="30"/>
    <n v="0.1"/>
    <n v="21.05"/>
    <s v="Condiments"/>
    <x v="9"/>
    <n v="76"/>
    <n v="0"/>
    <n v="0"/>
    <n v="453.6"/>
  </r>
  <r>
    <n v="10"/>
    <n v="15"/>
    <n v="0.1"/>
    <n v="12.5"/>
    <s v="Confections"/>
    <x v="56"/>
    <n v="6"/>
    <n v="10"/>
    <n v="15"/>
    <n v="135"/>
  </r>
  <r>
    <n v="16"/>
    <n v="30"/>
    <n v="0"/>
    <n v="20"/>
    <s v="Confections"/>
    <x v="21"/>
    <n v="10"/>
    <n v="60"/>
    <n v="15"/>
    <n v="480"/>
  </r>
  <r>
    <n v="44"/>
    <n v="10"/>
    <n v="0"/>
    <n v="55"/>
    <s v="Dairy Products"/>
    <x v="28"/>
    <n v="79"/>
    <n v="0"/>
    <n v="0"/>
    <n v="440"/>
  </r>
  <r>
    <n v="17.2"/>
    <n v="2"/>
    <n v="0"/>
    <n v="21.5"/>
    <s v="Dairy Products"/>
    <x v="44"/>
    <n v="26"/>
    <n v="0"/>
    <n v="0"/>
    <n v="34.4"/>
  </r>
  <r>
    <n v="50"/>
    <n v="25"/>
    <n v="0.1"/>
    <n v="62.5"/>
    <s v="Seafood"/>
    <x v="59"/>
    <n v="42"/>
    <n v="0"/>
    <n v="0"/>
    <n v="1125"/>
  </r>
  <r>
    <n v="99"/>
    <n v="25"/>
    <n v="0.1"/>
    <n v="123.79"/>
    <s v="Meat/Poultry"/>
    <x v="33"/>
    <n v="0"/>
    <n v="0"/>
    <n v="0"/>
    <n v="2227.5"/>
  </r>
  <r>
    <n v="14.4"/>
    <n v="30"/>
    <n v="0.1"/>
    <n v="18"/>
    <s v="Beverages"/>
    <x v="19"/>
    <n v="69"/>
    <n v="0"/>
    <n v="5"/>
    <n v="388.8"/>
  </r>
  <r>
    <n v="20.7"/>
    <n v="10"/>
    <n v="0"/>
    <n v="25.89"/>
    <s v="Seafood"/>
    <x v="34"/>
    <n v="10"/>
    <n v="0"/>
    <n v="15"/>
    <n v="207"/>
  </r>
  <r>
    <n v="26.2"/>
    <n v="10"/>
    <n v="0"/>
    <n v="32.799999999999997"/>
    <s v="Meat/Poultry"/>
    <x v="29"/>
    <n v="0"/>
    <n v="0"/>
    <n v="0"/>
    <n v="262"/>
  </r>
  <r>
    <n v="5.9"/>
    <n v="5"/>
    <n v="0"/>
    <n v="7.45"/>
    <s v="Meat/Poultry"/>
    <x v="55"/>
    <n v="21"/>
    <n v="0"/>
    <n v="10"/>
    <n v="29.5"/>
  </r>
  <r>
    <n v="39.4"/>
    <n v="10"/>
    <n v="0"/>
    <n v="49.3"/>
    <s v="Confections"/>
    <x v="38"/>
    <n v="17"/>
    <n v="0"/>
    <n v="0"/>
    <n v="394"/>
  </r>
  <r>
    <n v="10"/>
    <n v="3"/>
    <n v="0"/>
    <n v="12.5"/>
    <s v="Confections"/>
    <x v="56"/>
    <n v="6"/>
    <n v="10"/>
    <n v="15"/>
    <n v="30"/>
  </r>
  <r>
    <n v="28.8"/>
    <n v="1"/>
    <n v="0"/>
    <n v="36"/>
    <s v="Dairy Products"/>
    <x v="60"/>
    <n v="26"/>
    <n v="0"/>
    <n v="15"/>
    <n v="28.8"/>
  </r>
  <r>
    <n v="12"/>
    <n v="5"/>
    <n v="0"/>
    <n v="15"/>
    <s v="Beverages"/>
    <x v="39"/>
    <n v="15"/>
    <n v="10"/>
    <n v="30"/>
    <n v="60"/>
  </r>
  <r>
    <n v="17.600000000000001"/>
    <n v="20"/>
    <n v="0"/>
    <n v="22"/>
    <s v="Condiments"/>
    <x v="62"/>
    <n v="53"/>
    <n v="0"/>
    <n v="0"/>
    <n v="352"/>
  </r>
  <r>
    <n v="20"/>
    <n v="30"/>
    <n v="0"/>
    <n v="25"/>
    <s v="Condiments"/>
    <x v="63"/>
    <n v="120"/>
    <n v="0"/>
    <n v="25"/>
    <n v="600"/>
  </r>
  <r>
    <n v="11.2"/>
    <n v="2"/>
    <n v="0"/>
    <n v="14"/>
    <s v="Grains/Cereals"/>
    <x v="3"/>
    <n v="26"/>
    <n v="0"/>
    <n v="0"/>
    <n v="22.4"/>
  </r>
  <r>
    <n v="36.799999999999997"/>
    <n v="20"/>
    <n v="0"/>
    <n v="46"/>
    <s v="Beverages"/>
    <x v="42"/>
    <n v="17"/>
    <n v="10"/>
    <n v="25"/>
    <n v="736"/>
  </r>
  <r>
    <n v="17.2"/>
    <n v="3"/>
    <n v="0"/>
    <n v="21.5"/>
    <s v="Dairy Products"/>
    <x v="44"/>
    <n v="26"/>
    <n v="0"/>
    <n v="0"/>
    <n v="51.599999999999994"/>
  </r>
  <r>
    <n v="13.9"/>
    <n v="10"/>
    <n v="0"/>
    <n v="17.45"/>
    <s v="Confections"/>
    <x v="20"/>
    <n v="29"/>
    <n v="0"/>
    <n v="10"/>
    <n v="139"/>
  </r>
  <r>
    <n v="39.4"/>
    <n v="5"/>
    <n v="0"/>
    <n v="49.3"/>
    <s v="Confections"/>
    <x v="38"/>
    <n v="17"/>
    <n v="0"/>
    <n v="0"/>
    <n v="197"/>
  </r>
  <r>
    <n v="11.2"/>
    <n v="6"/>
    <n v="0"/>
    <n v="14"/>
    <s v="Grains/Cereals"/>
    <x v="3"/>
    <n v="26"/>
    <n v="0"/>
    <n v="0"/>
    <n v="67.199999999999989"/>
  </r>
  <r>
    <n v="28.8"/>
    <n v="7"/>
    <n v="0"/>
    <n v="36"/>
    <s v="Dairy Products"/>
    <x v="60"/>
    <n v="26"/>
    <n v="0"/>
    <n v="15"/>
    <n v="201.6"/>
  </r>
  <r>
    <n v="36.4"/>
    <n v="4"/>
    <n v="0"/>
    <n v="45.6"/>
    <s v="Produce"/>
    <x v="32"/>
    <n v="26"/>
    <n v="0"/>
    <n v="0"/>
    <n v="145.6"/>
  </r>
  <r>
    <n v="36.799999999999997"/>
    <n v="24"/>
    <n v="0"/>
    <n v="46"/>
    <s v="Beverages"/>
    <x v="42"/>
    <n v="17"/>
    <n v="10"/>
    <n v="25"/>
    <n v="883.19999999999993"/>
  </r>
  <r>
    <n v="26.2"/>
    <n v="20"/>
    <n v="0"/>
    <n v="32.799999999999997"/>
    <s v="Meat/Poultry"/>
    <x v="29"/>
    <n v="0"/>
    <n v="0"/>
    <n v="0"/>
    <n v="524"/>
  </r>
  <r>
    <n v="6.2"/>
    <n v="10"/>
    <n v="0"/>
    <n v="7.75"/>
    <s v="Beverages"/>
    <x v="48"/>
    <n v="125"/>
    <n v="0"/>
    <n v="25"/>
    <n v="62"/>
  </r>
  <r>
    <n v="15.2"/>
    <n v="12"/>
    <n v="0"/>
    <n v="19"/>
    <s v="Seafood"/>
    <x v="27"/>
    <n v="112"/>
    <n v="0"/>
    <n v="20"/>
    <n v="182.39999999999998"/>
  </r>
  <r>
    <n v="25.6"/>
    <n v="40"/>
    <n v="0.1"/>
    <n v="32"/>
    <s v="Dairy Products"/>
    <x v="35"/>
    <n v="9"/>
    <n v="40"/>
    <n v="25"/>
    <n v="921.6"/>
  </r>
  <r>
    <n v="10.6"/>
    <n v="30"/>
    <n v="0.1"/>
    <n v="13.25"/>
    <s v="Seafood"/>
    <x v="64"/>
    <n v="62"/>
    <n v="0"/>
    <n v="20"/>
    <n v="286.2"/>
  </r>
  <r>
    <n v="39.4"/>
    <n v="25"/>
    <n v="0.1"/>
    <n v="49.3"/>
    <s v="Confections"/>
    <x v="38"/>
    <n v="17"/>
    <n v="0"/>
    <n v="0"/>
    <n v="886.5"/>
  </r>
  <r>
    <n v="11.2"/>
    <n v="14"/>
    <n v="0"/>
    <n v="14"/>
    <s v="Beverages"/>
    <x v="53"/>
    <n v="111"/>
    <n v="0"/>
    <n v="15"/>
    <n v="156.79999999999998"/>
  </r>
  <r>
    <n v="12"/>
    <n v="30"/>
    <n v="0"/>
    <n v="15"/>
    <s v="Beverages"/>
    <x v="39"/>
    <n v="15"/>
    <n v="10"/>
    <n v="30"/>
    <n v="360"/>
  </r>
  <r>
    <n v="7.7"/>
    <n v="10"/>
    <n v="0"/>
    <n v="9.65"/>
    <s v="Seafood"/>
    <x v="7"/>
    <n v="85"/>
    <n v="0"/>
    <n v="10"/>
    <n v="77"/>
  </r>
  <r>
    <n v="39.4"/>
    <n v="70"/>
    <n v="0"/>
    <n v="49.3"/>
    <s v="Confections"/>
    <x v="38"/>
    <n v="17"/>
    <n v="0"/>
    <n v="0"/>
    <n v="2758"/>
  </r>
  <r>
    <n v="14.4"/>
    <n v="20"/>
    <n v="0"/>
    <n v="18"/>
    <s v="Beverages"/>
    <x v="52"/>
    <n v="39"/>
    <n v="0"/>
    <n v="10"/>
    <n v="288"/>
  </r>
  <r>
    <n v="7.7"/>
    <n v="20"/>
    <n v="0"/>
    <n v="9.65"/>
    <s v="Seafood"/>
    <x v="7"/>
    <n v="85"/>
    <n v="0"/>
    <n v="10"/>
    <n v="154"/>
  </r>
  <r>
    <n v="14.4"/>
    <n v="6"/>
    <n v="0"/>
    <n v="18"/>
    <s v="Beverages"/>
    <x v="43"/>
    <n v="57"/>
    <n v="0"/>
    <n v="20"/>
    <n v="86.4"/>
  </r>
  <r>
    <n v="31.2"/>
    <n v="8"/>
    <n v="0"/>
    <n v="39"/>
    <s v="Meat/Poultry"/>
    <x v="22"/>
    <n v="0"/>
    <n v="0"/>
    <n v="0"/>
    <n v="249.6"/>
  </r>
  <r>
    <n v="36.4"/>
    <n v="14"/>
    <n v="0"/>
    <n v="45.6"/>
    <s v="Produce"/>
    <x v="32"/>
    <n v="26"/>
    <n v="0"/>
    <n v="0"/>
    <n v="509.59999999999997"/>
  </r>
  <r>
    <n v="14.4"/>
    <n v="30"/>
    <n v="0"/>
    <n v="18"/>
    <s v="Beverages"/>
    <x v="43"/>
    <n v="57"/>
    <n v="0"/>
    <n v="20"/>
    <n v="432"/>
  </r>
  <r>
    <n v="17.2"/>
    <n v="30"/>
    <n v="0"/>
    <n v="21.5"/>
    <s v="Dairy Products"/>
    <x v="44"/>
    <n v="26"/>
    <n v="0"/>
    <n v="0"/>
    <n v="516"/>
  </r>
  <r>
    <n v="14.4"/>
    <n v="10"/>
    <n v="0"/>
    <n v="18"/>
    <s v="Beverages"/>
    <x v="37"/>
    <n v="20"/>
    <n v="0"/>
    <n v="15"/>
    <n v="144"/>
  </r>
  <r>
    <n v="5.6"/>
    <n v="20"/>
    <n v="0"/>
    <n v="7"/>
    <s v="Grains/Cereals"/>
    <x v="65"/>
    <n v="38"/>
    <n v="0"/>
    <n v="25"/>
    <n v="112"/>
  </r>
  <r>
    <n v="12.4"/>
    <n v="5"/>
    <n v="0"/>
    <n v="15.5"/>
    <s v="Condiments"/>
    <x v="50"/>
    <n v="39"/>
    <n v="0"/>
    <n v="5"/>
    <n v="62"/>
  </r>
  <r>
    <n v="11.2"/>
    <n v="4"/>
    <n v="0"/>
    <n v="14"/>
    <s v="Confections"/>
    <x v="66"/>
    <n v="76"/>
    <n v="0"/>
    <n v="30"/>
    <n v="44.8"/>
  </r>
  <r>
    <n v="14.4"/>
    <n v="4"/>
    <n v="0"/>
    <n v="18"/>
    <s v="Beverages"/>
    <x v="19"/>
    <n v="69"/>
    <n v="0"/>
    <n v="5"/>
    <n v="57.6"/>
  </r>
  <r>
    <n v="13.9"/>
    <n v="21"/>
    <n v="0.15"/>
    <n v="17.45"/>
    <s v="Confections"/>
    <x v="20"/>
    <n v="29"/>
    <n v="0"/>
    <n v="10"/>
    <n v="248.11500000000001"/>
  </r>
  <r>
    <n v="14.4"/>
    <n v="70"/>
    <n v="0.15"/>
    <n v="18"/>
    <s v="Beverages"/>
    <x v="37"/>
    <n v="20"/>
    <n v="0"/>
    <n v="15"/>
    <n v="856.8"/>
  </r>
  <r>
    <n v="9.6"/>
    <n v="30"/>
    <n v="0"/>
    <n v="12"/>
    <s v="Seafood"/>
    <x v="54"/>
    <n v="95"/>
    <n v="0"/>
    <n v="0"/>
    <n v="288"/>
  </r>
  <r>
    <n v="44"/>
    <n v="40"/>
    <n v="0.15"/>
    <n v="55"/>
    <s v="Dairy Products"/>
    <x v="28"/>
    <n v="79"/>
    <n v="0"/>
    <n v="0"/>
    <n v="1496"/>
  </r>
  <r>
    <n v="35.1"/>
    <n v="80"/>
    <n v="0.15"/>
    <n v="43.9"/>
    <s v="Condiments"/>
    <x v="46"/>
    <n v="24"/>
    <n v="0"/>
    <n v="5"/>
    <n v="2386.7999999999997"/>
  </r>
  <r>
    <n v="20"/>
    <n v="6"/>
    <n v="0"/>
    <n v="25"/>
    <s v="Condiments"/>
    <x v="63"/>
    <n v="120"/>
    <n v="0"/>
    <n v="25"/>
    <n v="120"/>
  </r>
  <r>
    <n v="4.8"/>
    <n v="12"/>
    <n v="0"/>
    <n v="6"/>
    <s v="Seafood"/>
    <x v="16"/>
    <n v="24"/>
    <n v="0"/>
    <n v="5"/>
    <n v="57.599999999999994"/>
  </r>
  <r>
    <n v="18.600000000000001"/>
    <n v="9"/>
    <n v="0"/>
    <n v="23.25"/>
    <s v="Produce"/>
    <x v="4"/>
    <n v="35"/>
    <n v="0"/>
    <n v="0"/>
    <n v="167.4"/>
  </r>
  <r>
    <n v="10"/>
    <n v="4"/>
    <n v="0"/>
    <n v="12.5"/>
    <s v="Dairy Products"/>
    <x v="18"/>
    <n v="0"/>
    <n v="70"/>
    <n v="20"/>
    <n v="40"/>
  </r>
  <r>
    <n v="27.8"/>
    <n v="40"/>
    <n v="0"/>
    <n v="34.799999999999997"/>
    <s v="Dairy Products"/>
    <x v="1"/>
    <n v="14"/>
    <n v="0"/>
    <n v="0"/>
    <n v="1112"/>
  </r>
  <r>
    <n v="17.600000000000001"/>
    <n v="24"/>
    <n v="0"/>
    <n v="22"/>
    <s v="Condiments"/>
    <x v="62"/>
    <n v="53"/>
    <n v="0"/>
    <n v="0"/>
    <n v="422.40000000000003"/>
  </r>
  <r>
    <n v="15.6"/>
    <n v="16"/>
    <n v="0"/>
    <n v="19.5"/>
    <s v="Grains/Cereals"/>
    <x v="11"/>
    <n v="36"/>
    <n v="0"/>
    <n v="20"/>
    <n v="249.6"/>
  </r>
  <r>
    <n v="6.2"/>
    <n v="50"/>
    <n v="0"/>
    <n v="7.75"/>
    <s v="Beverages"/>
    <x v="48"/>
    <n v="125"/>
    <n v="0"/>
    <n v="25"/>
    <n v="310"/>
  </r>
  <r>
    <n v="15.2"/>
    <n v="25"/>
    <n v="0.2"/>
    <n v="19"/>
    <s v="Beverages"/>
    <x v="2"/>
    <n v="17"/>
    <n v="40"/>
    <n v="25"/>
    <n v="304"/>
  </r>
  <r>
    <n v="16.8"/>
    <n v="50"/>
    <n v="0.2"/>
    <n v="21"/>
    <s v="Dairy Products"/>
    <x v="0"/>
    <n v="22"/>
    <n v="30"/>
    <n v="30"/>
    <n v="672"/>
  </r>
  <r>
    <n v="20.7"/>
    <n v="35"/>
    <n v="0.2"/>
    <n v="25.89"/>
    <s v="Seafood"/>
    <x v="34"/>
    <n v="10"/>
    <n v="0"/>
    <n v="15"/>
    <n v="579.6"/>
  </r>
  <r>
    <n v="10.6"/>
    <n v="30"/>
    <n v="0.2"/>
    <n v="13.25"/>
    <s v="Seafood"/>
    <x v="64"/>
    <n v="62"/>
    <n v="0"/>
    <n v="20"/>
    <n v="254.4"/>
  </r>
  <r>
    <n v="44"/>
    <n v="9"/>
    <n v="0"/>
    <n v="55"/>
    <s v="Dairy Products"/>
    <x v="28"/>
    <n v="79"/>
    <n v="0"/>
    <n v="0"/>
    <n v="396"/>
  </r>
  <r>
    <n v="16.8"/>
    <n v="40"/>
    <n v="0"/>
    <n v="21.05"/>
    <s v="Condiments"/>
    <x v="9"/>
    <n v="76"/>
    <n v="0"/>
    <n v="0"/>
    <n v="672"/>
  </r>
  <r>
    <n v="10"/>
    <n v="10"/>
    <n v="0"/>
    <n v="12.5"/>
    <s v="Confections"/>
    <x v="56"/>
    <n v="6"/>
    <n v="10"/>
    <n v="15"/>
    <n v="100"/>
  </r>
  <r>
    <n v="7.3"/>
    <n v="10"/>
    <n v="0.05"/>
    <n v="9.1999999999999993"/>
    <s v="Confections"/>
    <x v="49"/>
    <n v="25"/>
    <n v="0"/>
    <n v="5"/>
    <n v="69.349999999999994"/>
  </r>
  <r>
    <n v="20.7"/>
    <n v="8"/>
    <n v="0.05"/>
    <n v="25.89"/>
    <s v="Seafood"/>
    <x v="34"/>
    <n v="10"/>
    <n v="0"/>
    <n v="15"/>
    <n v="157.32"/>
  </r>
  <r>
    <n v="210.8"/>
    <n v="20"/>
    <n v="0.05"/>
    <n v="263.5"/>
    <s v="Beverages"/>
    <x v="67"/>
    <n v="17"/>
    <n v="0"/>
    <n v="15"/>
    <n v="4005.2"/>
  </r>
  <r>
    <n v="30.4"/>
    <n v="12"/>
    <n v="0.05"/>
    <n v="38"/>
    <s v="Grains/Cereals"/>
    <x v="41"/>
    <n v="21"/>
    <n v="10"/>
    <n v="30"/>
    <n v="346.55999999999995"/>
  </r>
  <r>
    <n v="24.9"/>
    <n v="50"/>
    <n v="0.15"/>
    <n v="31.23"/>
    <s v="Confections"/>
    <x v="68"/>
    <n v="15"/>
    <n v="0"/>
    <n v="0"/>
    <n v="1058.25"/>
  </r>
  <r>
    <n v="27.8"/>
    <n v="25"/>
    <n v="0.15"/>
    <n v="34.799999999999997"/>
    <s v="Dairy Products"/>
    <x v="1"/>
    <n v="14"/>
    <n v="0"/>
    <n v="0"/>
    <n v="590.75"/>
  </r>
  <r>
    <n v="5.9"/>
    <n v="15"/>
    <n v="0"/>
    <n v="7.45"/>
    <s v="Meat/Poultry"/>
    <x v="55"/>
    <n v="21"/>
    <n v="0"/>
    <n v="10"/>
    <n v="88.5"/>
  </r>
  <r>
    <n v="50"/>
    <n v="40"/>
    <n v="0.2"/>
    <n v="62.5"/>
    <s v="Seafood"/>
    <x v="59"/>
    <n v="42"/>
    <n v="0"/>
    <n v="0"/>
    <n v="1600"/>
  </r>
  <r>
    <n v="11.2"/>
    <n v="10"/>
    <n v="0.2"/>
    <n v="14"/>
    <s v="Grains/Cereals"/>
    <x v="3"/>
    <n v="26"/>
    <n v="0"/>
    <n v="0"/>
    <n v="89.600000000000009"/>
  </r>
  <r>
    <n v="7.6"/>
    <n v="16"/>
    <n v="0.2"/>
    <n v="9.5"/>
    <s v="Confections"/>
    <x v="69"/>
    <n v="36"/>
    <n v="0"/>
    <n v="0"/>
    <n v="97.28"/>
  </r>
  <r>
    <n v="18.600000000000001"/>
    <n v="10"/>
    <n v="0"/>
    <n v="23.25"/>
    <s v="Produce"/>
    <x v="4"/>
    <n v="35"/>
    <n v="0"/>
    <n v="0"/>
    <n v="186"/>
  </r>
  <r>
    <n v="8"/>
    <n v="10"/>
    <n v="0.1"/>
    <n v="10"/>
    <s v="Confections"/>
    <x v="26"/>
    <n v="3"/>
    <n v="40"/>
    <n v="5"/>
    <n v="72"/>
  </r>
  <r>
    <n v="17.2"/>
    <n v="40"/>
    <n v="0.1"/>
    <n v="21.5"/>
    <s v="Dairy Products"/>
    <x v="44"/>
    <n v="26"/>
    <n v="0"/>
    <n v="0"/>
    <n v="619.20000000000005"/>
  </r>
  <r>
    <n v="5.6"/>
    <n v="8"/>
    <n v="0"/>
    <n v="7"/>
    <s v="Grains/Cereals"/>
    <x v="65"/>
    <n v="38"/>
    <n v="0"/>
    <n v="25"/>
    <n v="44.8"/>
  </r>
  <r>
    <n v="10"/>
    <n v="10"/>
    <n v="0"/>
    <n v="12.5"/>
    <s v="Confections"/>
    <x v="56"/>
    <n v="6"/>
    <n v="10"/>
    <n v="15"/>
    <n v="100"/>
  </r>
  <r>
    <n v="15.2"/>
    <n v="7"/>
    <n v="0.2"/>
    <n v="19"/>
    <s v="Beverages"/>
    <x v="2"/>
    <n v="17"/>
    <n v="40"/>
    <n v="25"/>
    <n v="85.12"/>
  </r>
  <r>
    <n v="10"/>
    <n v="25"/>
    <n v="0.2"/>
    <n v="12.5"/>
    <s v="Dairy Products"/>
    <x v="18"/>
    <n v="0"/>
    <n v="70"/>
    <n v="20"/>
    <n v="200"/>
  </r>
  <r>
    <n v="25.6"/>
    <n v="6"/>
    <n v="0.2"/>
    <n v="32"/>
    <s v="Dairy Products"/>
    <x v="35"/>
    <n v="9"/>
    <n v="40"/>
    <n v="25"/>
    <n v="122.88000000000002"/>
  </r>
  <r>
    <n v="42.4"/>
    <n v="48"/>
    <n v="0.2"/>
    <n v="53"/>
    <s v="Produce"/>
    <x v="5"/>
    <n v="20"/>
    <n v="0"/>
    <n v="10"/>
    <n v="1628.1599999999999"/>
  </r>
  <r>
    <n v="17.600000000000001"/>
    <n v="18"/>
    <n v="0.1"/>
    <n v="22"/>
    <s v="Condiments"/>
    <x v="62"/>
    <n v="53"/>
    <n v="0"/>
    <n v="0"/>
    <n v="285.12"/>
  </r>
  <r>
    <n v="7.2"/>
    <n v="40"/>
    <n v="0"/>
    <n v="9"/>
    <s v="Grains/Cereals"/>
    <x v="70"/>
    <n v="61"/>
    <n v="0"/>
    <n v="25"/>
    <n v="288"/>
  </r>
  <r>
    <n v="24.9"/>
    <n v="24"/>
    <n v="0"/>
    <n v="31.23"/>
    <s v="Confections"/>
    <x v="68"/>
    <n v="15"/>
    <n v="0"/>
    <n v="0"/>
    <n v="597.59999999999991"/>
  </r>
  <r>
    <n v="15.2"/>
    <n v="20"/>
    <n v="0"/>
    <n v="19"/>
    <s v="Seafood"/>
    <x v="27"/>
    <n v="112"/>
    <n v="0"/>
    <n v="20"/>
    <n v="304"/>
  </r>
  <r>
    <n v="20.8"/>
    <n v="28"/>
    <n v="0"/>
    <n v="26"/>
    <s v="Seafood"/>
    <x v="36"/>
    <n v="11"/>
    <n v="50"/>
    <n v="25"/>
    <n v="582.4"/>
  </r>
  <r>
    <n v="27.8"/>
    <n v="25"/>
    <n v="0"/>
    <n v="34.799999999999997"/>
    <s v="Dairy Products"/>
    <x v="1"/>
    <n v="14"/>
    <n v="0"/>
    <n v="0"/>
    <n v="695"/>
  </r>
  <r>
    <n v="31.2"/>
    <n v="20"/>
    <n v="0"/>
    <n v="39"/>
    <s v="Meat/Poultry"/>
    <x v="22"/>
    <n v="0"/>
    <n v="0"/>
    <n v="0"/>
    <n v="624"/>
  </r>
  <r>
    <n v="20.7"/>
    <n v="15"/>
    <n v="0"/>
    <n v="25.89"/>
    <s v="Seafood"/>
    <x v="34"/>
    <n v="10"/>
    <n v="0"/>
    <n v="15"/>
    <n v="310.5"/>
  </r>
  <r>
    <n v="17.600000000000001"/>
    <n v="10"/>
    <n v="0"/>
    <n v="22"/>
    <s v="Condiments"/>
    <x v="62"/>
    <n v="53"/>
    <n v="0"/>
    <n v="0"/>
    <n v="176"/>
  </r>
  <r>
    <n v="31.2"/>
    <n v="70"/>
    <n v="0.05"/>
    <n v="39"/>
    <s v="Meat/Poultry"/>
    <x v="22"/>
    <n v="0"/>
    <n v="0"/>
    <n v="0"/>
    <n v="2074.7999999999997"/>
  </r>
  <r>
    <n v="39.4"/>
    <n v="28"/>
    <n v="0"/>
    <n v="49.3"/>
    <s v="Confections"/>
    <x v="38"/>
    <n v="17"/>
    <n v="0"/>
    <n v="0"/>
    <n v="1103.2"/>
  </r>
  <r>
    <n v="50"/>
    <n v="20"/>
    <n v="0.05"/>
    <n v="62.5"/>
    <s v="Seafood"/>
    <x v="59"/>
    <n v="42"/>
    <n v="0"/>
    <n v="0"/>
    <n v="950"/>
  </r>
  <r>
    <n v="7.7"/>
    <n v="12"/>
    <n v="0.05"/>
    <n v="9.65"/>
    <s v="Seafood"/>
    <x v="7"/>
    <n v="85"/>
    <n v="0"/>
    <n v="10"/>
    <n v="87.78"/>
  </r>
  <r>
    <n v="36.799999999999997"/>
    <n v="40"/>
    <n v="0.05"/>
    <n v="46"/>
    <s v="Beverages"/>
    <x v="42"/>
    <n v="17"/>
    <n v="10"/>
    <n v="25"/>
    <n v="1398.3999999999999"/>
  </r>
  <r>
    <n v="2"/>
    <n v="8"/>
    <n v="0"/>
    <n v="2.5"/>
    <s v="Dairy Products"/>
    <x v="15"/>
    <n v="112"/>
    <n v="0"/>
    <n v="20"/>
    <n v="16"/>
  </r>
  <r>
    <n v="44"/>
    <n v="9"/>
    <n v="0.15"/>
    <n v="55"/>
    <s v="Dairy Products"/>
    <x v="28"/>
    <n v="79"/>
    <n v="0"/>
    <n v="0"/>
    <n v="336.59999999999997"/>
  </r>
  <r>
    <n v="15.2"/>
    <n v="24"/>
    <n v="0.2"/>
    <n v="19"/>
    <s v="Beverages"/>
    <x v="2"/>
    <n v="17"/>
    <n v="40"/>
    <n v="25"/>
    <n v="291.83999999999997"/>
  </r>
  <r>
    <n v="10"/>
    <n v="56"/>
    <n v="0.2"/>
    <n v="12.5"/>
    <s v="Dairy Products"/>
    <x v="18"/>
    <n v="0"/>
    <n v="70"/>
    <n v="20"/>
    <n v="448"/>
  </r>
  <r>
    <n v="15.2"/>
    <n v="40"/>
    <n v="0.2"/>
    <n v="19"/>
    <s v="Seafood"/>
    <x v="27"/>
    <n v="112"/>
    <n v="0"/>
    <n v="20"/>
    <n v="486.40000000000003"/>
  </r>
  <r>
    <n v="19.2"/>
    <n v="40"/>
    <n v="0.2"/>
    <n v="24"/>
    <s v="Meat/Poultry"/>
    <x v="24"/>
    <n v="115"/>
    <n v="0"/>
    <n v="20"/>
    <n v="614.40000000000009"/>
  </r>
  <r>
    <n v="26.6"/>
    <n v="50"/>
    <n v="0"/>
    <n v="33.25"/>
    <s v="Grains/Cereals"/>
    <x v="58"/>
    <n v="22"/>
    <n v="80"/>
    <n v="30"/>
    <n v="1330"/>
  </r>
  <r>
    <n v="10"/>
    <n v="4"/>
    <n v="0.05"/>
    <n v="12.5"/>
    <s v="Confections"/>
    <x v="56"/>
    <n v="6"/>
    <n v="10"/>
    <n v="15"/>
    <n v="38"/>
  </r>
  <r>
    <n v="14.4"/>
    <n v="15"/>
    <n v="0"/>
    <n v="18"/>
    <s v="Beverages"/>
    <x v="43"/>
    <n v="57"/>
    <n v="0"/>
    <n v="20"/>
    <n v="216"/>
  </r>
  <r>
    <n v="17.600000000000001"/>
    <n v="35"/>
    <n v="0"/>
    <n v="22"/>
    <s v="Condiments"/>
    <x v="62"/>
    <n v="53"/>
    <n v="0"/>
    <n v="0"/>
    <n v="616"/>
  </r>
  <r>
    <n v="32"/>
    <n v="70"/>
    <n v="0.25"/>
    <n v="40"/>
    <s v="Condiments"/>
    <x v="71"/>
    <n v="6"/>
    <n v="0"/>
    <n v="0"/>
    <n v="1680"/>
  </r>
  <r>
    <n v="32"/>
    <n v="70"/>
    <n v="0"/>
    <n v="40"/>
    <s v="Condiments"/>
    <x v="71"/>
    <n v="6"/>
    <n v="0"/>
    <n v="0"/>
    <n v="2240"/>
  </r>
  <r>
    <n v="7.3"/>
    <n v="80"/>
    <n v="0"/>
    <n v="9.1999999999999993"/>
    <s v="Confections"/>
    <x v="49"/>
    <n v="25"/>
    <n v="0"/>
    <n v="5"/>
    <n v="584"/>
  </r>
  <r>
    <n v="11.2"/>
    <n v="9"/>
    <n v="0"/>
    <n v="14"/>
    <s v="Grains/Cereals"/>
    <x v="3"/>
    <n v="26"/>
    <n v="0"/>
    <n v="0"/>
    <n v="100.8"/>
  </r>
  <r>
    <n v="31.2"/>
    <n v="36"/>
    <n v="0.1"/>
    <n v="39"/>
    <s v="Meat/Poultry"/>
    <x v="22"/>
    <n v="0"/>
    <n v="0"/>
    <n v="0"/>
    <n v="1010.8800000000001"/>
  </r>
  <r>
    <n v="30.4"/>
    <n v="20"/>
    <n v="0"/>
    <n v="38"/>
    <s v="Grains/Cereals"/>
    <x v="41"/>
    <n v="21"/>
    <n v="10"/>
    <n v="30"/>
    <n v="608"/>
  </r>
  <r>
    <n v="11.2"/>
    <n v="10"/>
    <n v="0"/>
    <n v="14"/>
    <s v="Confections"/>
    <x v="66"/>
    <n v="76"/>
    <n v="0"/>
    <n v="30"/>
    <n v="112"/>
  </r>
  <r>
    <n v="14.4"/>
    <n v="50"/>
    <n v="0.15"/>
    <n v="18"/>
    <s v="Beverages"/>
    <x v="19"/>
    <n v="69"/>
    <n v="0"/>
    <n v="5"/>
    <n v="612"/>
  </r>
  <r>
    <n v="14.7"/>
    <n v="4"/>
    <n v="0"/>
    <n v="18.399999999999999"/>
    <s v="Seafood"/>
    <x v="40"/>
    <n v="123"/>
    <n v="0"/>
    <n v="30"/>
    <n v="58.8"/>
  </r>
  <r>
    <n v="6.2"/>
    <n v="6"/>
    <n v="0.15"/>
    <n v="7.75"/>
    <s v="Beverages"/>
    <x v="48"/>
    <n v="125"/>
    <n v="0"/>
    <n v="25"/>
    <n v="31.62"/>
  </r>
  <r>
    <n v="14.4"/>
    <n v="15"/>
    <n v="0.15"/>
    <n v="18"/>
    <s v="Beverages"/>
    <x v="52"/>
    <n v="39"/>
    <n v="0"/>
    <n v="10"/>
    <n v="183.6"/>
  </r>
  <r>
    <n v="7.2"/>
    <n v="25"/>
    <n v="0"/>
    <n v="9"/>
    <s v="Grains/Cereals"/>
    <x v="70"/>
    <n v="61"/>
    <n v="0"/>
    <n v="25"/>
    <n v="180"/>
  </r>
  <r>
    <n v="5.9"/>
    <n v="24"/>
    <n v="0"/>
    <n v="7.45"/>
    <s v="Meat/Poultry"/>
    <x v="55"/>
    <n v="21"/>
    <n v="0"/>
    <n v="10"/>
    <n v="141.60000000000002"/>
  </r>
  <r>
    <n v="13"/>
    <n v="15"/>
    <n v="0.1"/>
    <n v="16.25"/>
    <s v="Confections"/>
    <x v="72"/>
    <n v="65"/>
    <n v="0"/>
    <n v="30"/>
    <n v="175.5"/>
  </r>
  <r>
    <n v="28.8"/>
    <n v="18"/>
    <n v="0.1"/>
    <n v="36"/>
    <s v="Dairy Products"/>
    <x v="60"/>
    <n v="26"/>
    <n v="0"/>
    <n v="15"/>
    <n v="466.56"/>
  </r>
  <r>
    <n v="210.8"/>
    <n v="20"/>
    <n v="0.05"/>
    <n v="263.5"/>
    <s v="Beverages"/>
    <x v="67"/>
    <n v="17"/>
    <n v="0"/>
    <n v="15"/>
    <n v="4005.2"/>
  </r>
  <r>
    <n v="7.7"/>
    <n v="13"/>
    <n v="0"/>
    <n v="9.65"/>
    <s v="Seafood"/>
    <x v="7"/>
    <n v="85"/>
    <n v="0"/>
    <n v="10"/>
    <n v="100.10000000000001"/>
  </r>
  <r>
    <n v="15.5"/>
    <n v="77"/>
    <n v="0.05"/>
    <n v="19.45"/>
    <s v="Condiments"/>
    <x v="45"/>
    <n v="27"/>
    <n v="0"/>
    <n v="15"/>
    <n v="1133.825"/>
  </r>
  <r>
    <n v="16.8"/>
    <n v="10"/>
    <n v="0.05"/>
    <n v="21.05"/>
    <s v="Condiments"/>
    <x v="9"/>
    <n v="76"/>
    <n v="0"/>
    <n v="0"/>
    <n v="159.6"/>
  </r>
  <r>
    <n v="3.6"/>
    <n v="10"/>
    <n v="0"/>
    <n v="4.5"/>
    <s v="Beverages"/>
    <x v="23"/>
    <n v="20"/>
    <n v="0"/>
    <n v="0"/>
    <n v="36"/>
  </r>
  <r>
    <n v="5.9"/>
    <n v="20"/>
    <n v="0.15"/>
    <n v="7.45"/>
    <s v="Meat/Poultry"/>
    <x v="55"/>
    <n v="21"/>
    <n v="0"/>
    <n v="10"/>
    <n v="100.3"/>
  </r>
  <r>
    <n v="16.8"/>
    <n v="12"/>
    <n v="0.2"/>
    <n v="21"/>
    <s v="Dairy Products"/>
    <x v="0"/>
    <n v="22"/>
    <n v="30"/>
    <n v="30"/>
    <n v="161.28000000000003"/>
  </r>
  <r>
    <n v="210.8"/>
    <n v="50"/>
    <n v="0.2"/>
    <n v="263.5"/>
    <s v="Beverages"/>
    <x v="67"/>
    <n v="17"/>
    <n v="0"/>
    <n v="15"/>
    <n v="8432"/>
  </r>
  <r>
    <n v="14.4"/>
    <n v="12"/>
    <n v="0"/>
    <n v="18"/>
    <s v="Beverages"/>
    <x v="52"/>
    <n v="39"/>
    <n v="0"/>
    <n v="10"/>
    <n v="172.8"/>
  </r>
  <r>
    <n v="99"/>
    <n v="4"/>
    <n v="0"/>
    <n v="123.79"/>
    <s v="Meat/Poultry"/>
    <x v="33"/>
    <n v="0"/>
    <n v="0"/>
    <n v="0"/>
    <n v="396"/>
  </r>
  <r>
    <n v="3.6"/>
    <n v="25"/>
    <n v="0"/>
    <n v="4.5"/>
    <s v="Beverages"/>
    <x v="23"/>
    <n v="20"/>
    <n v="0"/>
    <n v="0"/>
    <n v="90"/>
  </r>
  <r>
    <n v="15.6"/>
    <n v="25"/>
    <n v="0"/>
    <n v="19.5"/>
    <s v="Grains/Cereals"/>
    <x v="11"/>
    <n v="36"/>
    <n v="0"/>
    <n v="20"/>
    <n v="390"/>
  </r>
  <r>
    <n v="10"/>
    <n v="30"/>
    <n v="0"/>
    <n v="12.5"/>
    <s v="Dairy Products"/>
    <x v="18"/>
    <n v="0"/>
    <n v="70"/>
    <n v="20"/>
    <n v="300"/>
  </r>
  <r>
    <n v="19.2"/>
    <n v="12"/>
    <n v="0"/>
    <n v="24"/>
    <s v="Meat/Poultry"/>
    <x v="24"/>
    <n v="115"/>
    <n v="0"/>
    <n v="20"/>
    <n v="230.39999999999998"/>
  </r>
  <r>
    <n v="28.8"/>
    <n v="20"/>
    <n v="0"/>
    <n v="36"/>
    <s v="Dairy Products"/>
    <x v="60"/>
    <n v="26"/>
    <n v="0"/>
    <n v="15"/>
    <n v="576"/>
  </r>
  <r>
    <n v="24.8"/>
    <n v="30"/>
    <n v="0.2"/>
    <n v="31"/>
    <s v="Seafood"/>
    <x v="12"/>
    <n v="31"/>
    <n v="0"/>
    <n v="0"/>
    <n v="595.20000000000005"/>
  </r>
  <r>
    <n v="24.9"/>
    <n v="16"/>
    <n v="0"/>
    <n v="31.23"/>
    <s v="Confections"/>
    <x v="68"/>
    <n v="15"/>
    <n v="0"/>
    <n v="0"/>
    <n v="398.4"/>
  </r>
  <r>
    <n v="27.2"/>
    <n v="8"/>
    <n v="0.2"/>
    <n v="34"/>
    <s v="Dairy Products"/>
    <x v="17"/>
    <n v="19"/>
    <n v="0"/>
    <n v="0"/>
    <n v="174.08"/>
  </r>
  <r>
    <n v="3.6"/>
    <n v="10"/>
    <n v="0.05"/>
    <n v="4.5"/>
    <s v="Beverages"/>
    <x v="23"/>
    <n v="20"/>
    <n v="0"/>
    <n v="0"/>
    <n v="34.199999999999996"/>
  </r>
  <r>
    <n v="11.2"/>
    <n v="10"/>
    <n v="0.05"/>
    <n v="14"/>
    <s v="Beverages"/>
    <x v="53"/>
    <n v="111"/>
    <n v="0"/>
    <n v="15"/>
    <n v="106.39999999999999"/>
  </r>
  <r>
    <n v="15.2"/>
    <n v="20"/>
    <n v="0.05"/>
    <n v="19"/>
    <s v="Seafood"/>
    <x v="27"/>
    <n v="112"/>
    <n v="0"/>
    <n v="20"/>
    <n v="288.8"/>
  </r>
  <r>
    <n v="13.9"/>
    <n v="56"/>
    <n v="0.05"/>
    <n v="17.45"/>
    <s v="Confections"/>
    <x v="20"/>
    <n v="29"/>
    <n v="0"/>
    <n v="10"/>
    <n v="739.4799999999999"/>
  </r>
  <r>
    <n v="10"/>
    <n v="70"/>
    <n v="0.05"/>
    <n v="12.5"/>
    <s v="Dairy Products"/>
    <x v="18"/>
    <n v="0"/>
    <n v="70"/>
    <n v="20"/>
    <n v="665"/>
  </r>
  <r>
    <n v="27.2"/>
    <n v="80"/>
    <n v="0.05"/>
    <n v="34"/>
    <s v="Dairy Products"/>
    <x v="17"/>
    <n v="19"/>
    <n v="0"/>
    <n v="0"/>
    <n v="2067.1999999999998"/>
  </r>
  <r>
    <n v="36.4"/>
    <n v="30"/>
    <n v="0"/>
    <n v="45.6"/>
    <s v="Produce"/>
    <x v="32"/>
    <n v="26"/>
    <n v="0"/>
    <n v="0"/>
    <n v="1092"/>
  </r>
  <r>
    <n v="99"/>
    <n v="35"/>
    <n v="0"/>
    <n v="123.79"/>
    <s v="Meat/Poultry"/>
    <x v="33"/>
    <n v="0"/>
    <n v="0"/>
    <n v="0"/>
    <n v="3465"/>
  </r>
  <r>
    <n v="210.8"/>
    <n v="10"/>
    <n v="0"/>
    <n v="263.5"/>
    <s v="Beverages"/>
    <x v="67"/>
    <n v="17"/>
    <n v="0"/>
    <n v="15"/>
    <n v="2108"/>
  </r>
  <r>
    <n v="16"/>
    <n v="35"/>
    <n v="0"/>
    <n v="20"/>
    <s v="Confections"/>
    <x v="21"/>
    <n v="10"/>
    <n v="60"/>
    <n v="15"/>
    <n v="560"/>
  </r>
  <r>
    <n v="5.9"/>
    <n v="28"/>
    <n v="0"/>
    <n v="7.45"/>
    <s v="Meat/Poultry"/>
    <x v="55"/>
    <n v="21"/>
    <n v="0"/>
    <n v="10"/>
    <n v="165.20000000000002"/>
  </r>
  <r>
    <n v="14.4"/>
    <n v="54"/>
    <n v="0.1"/>
    <n v="18"/>
    <s v="Beverages"/>
    <x v="19"/>
    <n v="69"/>
    <n v="0"/>
    <n v="5"/>
    <n v="699.84"/>
  </r>
  <r>
    <n v="27.2"/>
    <n v="55"/>
    <n v="0.1"/>
    <n v="34"/>
    <s v="Dairy Products"/>
    <x v="17"/>
    <n v="19"/>
    <n v="0"/>
    <n v="0"/>
    <n v="1346.4"/>
  </r>
  <r>
    <n v="11.2"/>
    <n v="50"/>
    <n v="0"/>
    <n v="14"/>
    <s v="Confections"/>
    <x v="66"/>
    <n v="76"/>
    <n v="0"/>
    <n v="30"/>
    <n v="560"/>
  </r>
  <r>
    <n v="42.4"/>
    <n v="20"/>
    <n v="0"/>
    <n v="53"/>
    <s v="Produce"/>
    <x v="5"/>
    <n v="20"/>
    <n v="0"/>
    <n v="10"/>
    <n v="848"/>
  </r>
  <r>
    <n v="5.9"/>
    <n v="24"/>
    <n v="0"/>
    <n v="7.45"/>
    <s v="Meat/Poultry"/>
    <x v="55"/>
    <n v="21"/>
    <n v="0"/>
    <n v="10"/>
    <n v="141.60000000000002"/>
  </r>
  <r>
    <n v="10"/>
    <n v="20"/>
    <n v="0"/>
    <n v="12.5"/>
    <s v="Dairy Products"/>
    <x v="18"/>
    <n v="0"/>
    <n v="70"/>
    <n v="20"/>
    <n v="200"/>
  </r>
  <r>
    <n v="6.2"/>
    <n v="12"/>
    <n v="0"/>
    <n v="7.75"/>
    <s v="Beverages"/>
    <x v="48"/>
    <n v="125"/>
    <n v="0"/>
    <n v="25"/>
    <n v="74.400000000000006"/>
  </r>
  <r>
    <n v="14.4"/>
    <n v="12"/>
    <n v="0"/>
    <n v="18"/>
    <s v="Beverages"/>
    <x v="43"/>
    <n v="57"/>
    <n v="0"/>
    <n v="20"/>
    <n v="172.8"/>
  </r>
  <r>
    <n v="28.8"/>
    <n v="30"/>
    <n v="0"/>
    <n v="36"/>
    <s v="Dairy Products"/>
    <x v="60"/>
    <n v="26"/>
    <n v="0"/>
    <n v="15"/>
    <n v="864"/>
  </r>
  <r>
    <n v="17.2"/>
    <n v="5"/>
    <n v="0"/>
    <n v="21.5"/>
    <s v="Dairy Products"/>
    <x v="44"/>
    <n v="26"/>
    <n v="0"/>
    <n v="0"/>
    <n v="86"/>
  </r>
  <r>
    <n v="16.8"/>
    <n v="24"/>
    <n v="0"/>
    <n v="21"/>
    <s v="Dairy Products"/>
    <x v="0"/>
    <n v="22"/>
    <n v="30"/>
    <n v="30"/>
    <n v="403.20000000000005"/>
  </r>
  <r>
    <n v="16.8"/>
    <n v="5"/>
    <n v="0"/>
    <n v="21.05"/>
    <s v="Condiments"/>
    <x v="9"/>
    <n v="76"/>
    <n v="0"/>
    <n v="0"/>
    <n v="84"/>
  </r>
  <r>
    <n v="10.4"/>
    <n v="5"/>
    <n v="0"/>
    <n v="13"/>
    <s v="Condiments"/>
    <x v="30"/>
    <n v="32"/>
    <n v="0"/>
    <n v="15"/>
    <n v="52"/>
  </r>
  <r>
    <n v="11.2"/>
    <n v="36"/>
    <n v="0"/>
    <n v="14"/>
    <s v="Beverages"/>
    <x v="53"/>
    <n v="111"/>
    <n v="0"/>
    <n v="15"/>
    <n v="403.2"/>
  </r>
  <r>
    <n v="5.9"/>
    <n v="18"/>
    <n v="0"/>
    <n v="7.45"/>
    <s v="Meat/Poultry"/>
    <x v="55"/>
    <n v="21"/>
    <n v="0"/>
    <n v="10"/>
    <n v="106.2"/>
  </r>
  <r>
    <n v="16.8"/>
    <n v="15"/>
    <n v="0"/>
    <n v="21.05"/>
    <s v="Condiments"/>
    <x v="9"/>
    <n v="76"/>
    <n v="0"/>
    <n v="0"/>
    <n v="252"/>
  </r>
  <r>
    <n v="10.4"/>
    <n v="7"/>
    <n v="0"/>
    <n v="13"/>
    <s v="Condiments"/>
    <x v="30"/>
    <n v="32"/>
    <n v="0"/>
    <n v="15"/>
    <n v="72.8"/>
  </r>
  <r>
    <n v="8"/>
    <n v="5"/>
    <n v="0.1"/>
    <n v="10"/>
    <s v="Confections"/>
    <x v="26"/>
    <n v="3"/>
    <n v="40"/>
    <n v="5"/>
    <n v="36"/>
  </r>
  <r>
    <n v="36.4"/>
    <n v="13"/>
    <n v="0.1"/>
    <n v="45.6"/>
    <s v="Produce"/>
    <x v="32"/>
    <n v="26"/>
    <n v="0"/>
    <n v="0"/>
    <n v="425.88"/>
  </r>
  <r>
    <n v="15.6"/>
    <n v="25"/>
    <n v="0"/>
    <n v="19.5"/>
    <s v="Grains/Cereals"/>
    <x v="11"/>
    <n v="36"/>
    <n v="0"/>
    <n v="20"/>
    <n v="390"/>
  </r>
  <r>
    <n v="26.6"/>
    <n v="35"/>
    <n v="0.1"/>
    <n v="33.25"/>
    <s v="Grains/Cereals"/>
    <x v="58"/>
    <n v="22"/>
    <n v="80"/>
    <n v="30"/>
    <n v="837.9"/>
  </r>
  <r>
    <n v="99"/>
    <n v="20"/>
    <n v="0"/>
    <n v="123.79"/>
    <s v="Meat/Poultry"/>
    <x v="33"/>
    <n v="0"/>
    <n v="0"/>
    <n v="0"/>
    <n v="1980"/>
  </r>
  <r>
    <n v="30.4"/>
    <n v="18"/>
    <n v="0.25"/>
    <n v="38"/>
    <s v="Grains/Cereals"/>
    <x v="41"/>
    <n v="21"/>
    <n v="10"/>
    <n v="30"/>
    <n v="410.4"/>
  </r>
  <r>
    <n v="14.4"/>
    <n v="15"/>
    <n v="0.15"/>
    <n v="18"/>
    <s v="Beverages"/>
    <x v="52"/>
    <n v="39"/>
    <n v="0"/>
    <n v="10"/>
    <n v="183.6"/>
  </r>
  <r>
    <n v="26.6"/>
    <n v="30"/>
    <n v="0"/>
    <n v="33.25"/>
    <s v="Grains/Cereals"/>
    <x v="58"/>
    <n v="22"/>
    <n v="80"/>
    <n v="30"/>
    <n v="798"/>
  </r>
  <r>
    <n v="8"/>
    <n v="20"/>
    <n v="0.15"/>
    <n v="10"/>
    <s v="Produce"/>
    <x v="25"/>
    <n v="4"/>
    <n v="20"/>
    <n v="5"/>
    <n v="136"/>
  </r>
  <r>
    <n v="15.2"/>
    <n v="6"/>
    <n v="0.2"/>
    <n v="19"/>
    <s v="Seafood"/>
    <x v="27"/>
    <n v="112"/>
    <n v="0"/>
    <n v="20"/>
    <n v="72.959999999999994"/>
  </r>
  <r>
    <n v="64.8"/>
    <n v="12"/>
    <n v="0.25"/>
    <n v="81"/>
    <s v="Confections"/>
    <x v="13"/>
    <n v="40"/>
    <n v="0"/>
    <n v="0"/>
    <n v="583.19999999999993"/>
  </r>
  <r>
    <n v="210.8"/>
    <n v="40"/>
    <n v="0.25"/>
    <n v="263.5"/>
    <s v="Beverages"/>
    <x v="67"/>
    <n v="17"/>
    <n v="0"/>
    <n v="15"/>
    <n v="6324"/>
  </r>
  <r>
    <n v="27.2"/>
    <n v="70"/>
    <n v="0.25"/>
    <n v="34"/>
    <s v="Dairy Products"/>
    <x v="17"/>
    <n v="19"/>
    <n v="0"/>
    <n v="0"/>
    <n v="1428"/>
  </r>
  <r>
    <n v="27.8"/>
    <n v="42"/>
    <n v="0.25"/>
    <n v="34.799999999999997"/>
    <s v="Dairy Products"/>
    <x v="1"/>
    <n v="14"/>
    <n v="0"/>
    <n v="0"/>
    <n v="875.7"/>
  </r>
  <r>
    <n v="10.6"/>
    <n v="80"/>
    <n v="0.2"/>
    <n v="13.25"/>
    <s v="Seafood"/>
    <x v="64"/>
    <n v="62"/>
    <n v="0"/>
    <n v="20"/>
    <n v="678.40000000000009"/>
  </r>
  <r>
    <n v="17.2"/>
    <n v="50"/>
    <n v="0.2"/>
    <n v="21.5"/>
    <s v="Dairy Products"/>
    <x v="44"/>
    <n v="26"/>
    <n v="0"/>
    <n v="0"/>
    <n v="688"/>
  </r>
  <r>
    <n v="10"/>
    <n v="30"/>
    <n v="0"/>
    <n v="12.5"/>
    <s v="Dairy Products"/>
    <x v="18"/>
    <n v="0"/>
    <n v="70"/>
    <n v="20"/>
    <n v="300"/>
  </r>
  <r>
    <n v="10.6"/>
    <n v="15"/>
    <n v="0"/>
    <n v="13.25"/>
    <s v="Seafood"/>
    <x v="64"/>
    <n v="62"/>
    <n v="0"/>
    <n v="20"/>
    <n v="159"/>
  </r>
  <r>
    <n v="18.600000000000001"/>
    <n v="15"/>
    <n v="0"/>
    <n v="23.25"/>
    <s v="Produce"/>
    <x v="4"/>
    <n v="35"/>
    <n v="0"/>
    <n v="0"/>
    <n v="279"/>
  </r>
  <r>
    <n v="5.9"/>
    <n v="10"/>
    <n v="0"/>
    <n v="7.45"/>
    <s v="Meat/Poultry"/>
    <x v="55"/>
    <n v="21"/>
    <n v="0"/>
    <n v="10"/>
    <n v="59"/>
  </r>
  <r>
    <n v="10"/>
    <n v="42"/>
    <n v="0.05"/>
    <n v="12.5"/>
    <s v="Dairy Products"/>
    <x v="18"/>
    <n v="0"/>
    <n v="70"/>
    <n v="20"/>
    <n v="399"/>
  </r>
  <r>
    <n v="36.4"/>
    <n v="20"/>
    <n v="0.15"/>
    <n v="45.6"/>
    <s v="Produce"/>
    <x v="32"/>
    <n v="26"/>
    <n v="0"/>
    <n v="0"/>
    <n v="618.79999999999995"/>
  </r>
  <r>
    <n v="14.4"/>
    <n v="20"/>
    <n v="0.15"/>
    <n v="18"/>
    <s v="Beverages"/>
    <x v="19"/>
    <n v="69"/>
    <n v="0"/>
    <n v="5"/>
    <n v="244.79999999999998"/>
  </r>
  <r>
    <n v="17.2"/>
    <n v="6"/>
    <n v="0"/>
    <n v="21.5"/>
    <s v="Dairy Products"/>
    <x v="44"/>
    <n v="26"/>
    <n v="0"/>
    <n v="0"/>
    <n v="103.19999999999999"/>
  </r>
  <r>
    <n v="7.7"/>
    <n v="8"/>
    <n v="0.1"/>
    <n v="9.65"/>
    <s v="Seafood"/>
    <x v="7"/>
    <n v="85"/>
    <n v="0"/>
    <n v="10"/>
    <n v="55.440000000000005"/>
  </r>
  <r>
    <n v="35.1"/>
    <n v="16"/>
    <n v="0.1"/>
    <n v="43.9"/>
    <s v="Condiments"/>
    <x v="46"/>
    <n v="24"/>
    <n v="0"/>
    <n v="5"/>
    <n v="505.44000000000005"/>
  </r>
  <r>
    <n v="16.8"/>
    <n v="20"/>
    <n v="0.1"/>
    <n v="21.05"/>
    <s v="Condiments"/>
    <x v="9"/>
    <n v="76"/>
    <n v="0"/>
    <n v="0"/>
    <n v="302.40000000000003"/>
  </r>
  <r>
    <n v="20.7"/>
    <n v="18"/>
    <n v="0.1"/>
    <n v="25.89"/>
    <s v="Seafood"/>
    <x v="34"/>
    <n v="10"/>
    <n v="0"/>
    <n v="15"/>
    <n v="335.34"/>
  </r>
  <r>
    <n v="26.2"/>
    <n v="20"/>
    <n v="0.1"/>
    <n v="32.799999999999997"/>
    <s v="Meat/Poultry"/>
    <x v="29"/>
    <n v="0"/>
    <n v="0"/>
    <n v="0"/>
    <n v="471.6"/>
  </r>
  <r>
    <n v="27.2"/>
    <n v="6"/>
    <n v="0.1"/>
    <n v="34"/>
    <s v="Dairy Products"/>
    <x v="17"/>
    <n v="19"/>
    <n v="0"/>
    <n v="0"/>
    <n v="146.88"/>
  </r>
  <r>
    <n v="12"/>
    <n v="30"/>
    <n v="0"/>
    <n v="15"/>
    <s v="Beverages"/>
    <x v="39"/>
    <n v="15"/>
    <n v="10"/>
    <n v="30"/>
    <n v="360"/>
  </r>
  <r>
    <n v="8"/>
    <n v="14"/>
    <n v="0"/>
    <n v="10"/>
    <s v="Produce"/>
    <x v="25"/>
    <n v="4"/>
    <n v="20"/>
    <n v="5"/>
    <n v="112"/>
  </r>
  <r>
    <n v="17"/>
    <n v="32"/>
    <n v="0"/>
    <n v="21.35"/>
    <s v="Condiments"/>
    <x v="6"/>
    <n v="0"/>
    <n v="0"/>
    <n v="0"/>
    <n v="544"/>
  </r>
  <r>
    <n v="50"/>
    <n v="9"/>
    <n v="0"/>
    <n v="62.5"/>
    <s v="Seafood"/>
    <x v="59"/>
    <n v="42"/>
    <n v="0"/>
    <n v="0"/>
    <n v="450"/>
  </r>
  <r>
    <n v="99"/>
    <n v="14"/>
    <n v="0"/>
    <n v="123.79"/>
    <s v="Meat/Poultry"/>
    <x v="33"/>
    <n v="0"/>
    <n v="0"/>
    <n v="0"/>
    <n v="1386"/>
  </r>
  <r>
    <n v="2"/>
    <n v="60"/>
    <n v="0"/>
    <n v="2.5"/>
    <s v="Dairy Products"/>
    <x v="15"/>
    <n v="112"/>
    <n v="0"/>
    <n v="20"/>
    <n v="120"/>
  </r>
  <r>
    <n v="8"/>
    <n v="50"/>
    <n v="0"/>
    <n v="10"/>
    <s v="Produce"/>
    <x v="25"/>
    <n v="4"/>
    <n v="20"/>
    <n v="5"/>
    <n v="400"/>
  </r>
  <r>
    <n v="4.8"/>
    <n v="20"/>
    <n v="0"/>
    <n v="6"/>
    <s v="Seafood"/>
    <x v="16"/>
    <n v="24"/>
    <n v="0"/>
    <n v="5"/>
    <n v="96"/>
  </r>
  <r>
    <n v="13"/>
    <n v="15"/>
    <n v="0"/>
    <n v="16.25"/>
    <s v="Confections"/>
    <x v="72"/>
    <n v="65"/>
    <n v="0"/>
    <n v="30"/>
    <n v="195"/>
  </r>
  <r>
    <n v="30.4"/>
    <n v="20"/>
    <n v="0"/>
    <n v="38"/>
    <s v="Grains/Cereals"/>
    <x v="41"/>
    <n v="21"/>
    <n v="10"/>
    <n v="30"/>
    <n v="608"/>
  </r>
  <r>
    <n v="64.8"/>
    <n v="28"/>
    <n v="0"/>
    <n v="81"/>
    <s v="Confections"/>
    <x v="13"/>
    <n v="40"/>
    <n v="0"/>
    <n v="0"/>
    <n v="1814.3999999999999"/>
  </r>
  <r>
    <n v="27.2"/>
    <n v="15"/>
    <n v="0"/>
    <n v="34"/>
    <s v="Dairy Products"/>
    <x v="17"/>
    <n v="19"/>
    <n v="0"/>
    <n v="0"/>
    <n v="408"/>
  </r>
  <r>
    <n v="24"/>
    <n v="10"/>
    <n v="0.2"/>
    <n v="30"/>
    <s v="Produce"/>
    <x v="8"/>
    <n v="15"/>
    <n v="0"/>
    <n v="10"/>
    <n v="192"/>
  </r>
  <r>
    <n v="27.2"/>
    <n v="20"/>
    <n v="0.2"/>
    <n v="34"/>
    <s v="Dairy Products"/>
    <x v="17"/>
    <n v="19"/>
    <n v="0"/>
    <n v="0"/>
    <n v="435.20000000000005"/>
  </r>
  <r>
    <n v="10"/>
    <n v="8"/>
    <n v="0.2"/>
    <n v="12.5"/>
    <s v="Confections"/>
    <x v="56"/>
    <n v="6"/>
    <n v="10"/>
    <n v="15"/>
    <n v="64"/>
  </r>
  <r>
    <n v="3.6"/>
    <n v="15"/>
    <n v="0"/>
    <n v="4.5"/>
    <s v="Beverages"/>
    <x v="23"/>
    <n v="20"/>
    <n v="0"/>
    <n v="0"/>
    <n v="54"/>
  </r>
  <r>
    <n v="11.2"/>
    <n v="10"/>
    <n v="0"/>
    <n v="14"/>
    <s v="Beverages"/>
    <x v="53"/>
    <n v="111"/>
    <n v="0"/>
    <n v="15"/>
    <n v="112"/>
  </r>
  <r>
    <n v="3.6"/>
    <n v="15"/>
    <n v="0"/>
    <n v="4.5"/>
    <s v="Beverages"/>
    <x v="23"/>
    <n v="20"/>
    <n v="0"/>
    <n v="0"/>
    <n v="54"/>
  </r>
  <r>
    <n v="36.4"/>
    <n v="6"/>
    <n v="0"/>
    <n v="45.6"/>
    <s v="Produce"/>
    <x v="32"/>
    <n v="26"/>
    <n v="0"/>
    <n v="0"/>
    <n v="218.39999999999998"/>
  </r>
  <r>
    <n v="44"/>
    <n v="12"/>
    <n v="0"/>
    <n v="55"/>
    <s v="Dairy Products"/>
    <x v="28"/>
    <n v="79"/>
    <n v="0"/>
    <n v="0"/>
    <n v="528"/>
  </r>
  <r>
    <n v="17.2"/>
    <n v="15"/>
    <n v="0"/>
    <n v="21.5"/>
    <s v="Dairy Products"/>
    <x v="44"/>
    <n v="26"/>
    <n v="0"/>
    <n v="0"/>
    <n v="258"/>
  </r>
  <r>
    <n v="7.6"/>
    <n v="15"/>
    <n v="0.2"/>
    <n v="9.5"/>
    <s v="Seafood"/>
    <x v="73"/>
    <n v="5"/>
    <n v="70"/>
    <n v="15"/>
    <n v="91.2"/>
  </r>
  <r>
    <n v="5.6"/>
    <n v="20"/>
    <n v="0.2"/>
    <n v="7"/>
    <s v="Grains/Cereals"/>
    <x v="65"/>
    <n v="38"/>
    <n v="0"/>
    <n v="25"/>
    <n v="89.600000000000009"/>
  </r>
  <r>
    <n v="26.2"/>
    <n v="40"/>
    <n v="0"/>
    <n v="32.799999999999997"/>
    <s v="Meat/Poultry"/>
    <x v="29"/>
    <n v="0"/>
    <n v="0"/>
    <n v="0"/>
    <n v="1048"/>
  </r>
  <r>
    <n v="24.8"/>
    <n v="16"/>
    <n v="0"/>
    <n v="31"/>
    <s v="Seafood"/>
    <x v="12"/>
    <n v="31"/>
    <n v="0"/>
    <n v="0"/>
    <n v="396.8"/>
  </r>
  <r>
    <n v="19.2"/>
    <n v="15"/>
    <n v="0"/>
    <n v="24"/>
    <s v="Meat/Poultry"/>
    <x v="24"/>
    <n v="115"/>
    <n v="0"/>
    <n v="20"/>
    <n v="288"/>
  </r>
  <r>
    <n v="39.4"/>
    <n v="20"/>
    <n v="0"/>
    <n v="49.3"/>
    <s v="Confections"/>
    <x v="38"/>
    <n v="17"/>
    <n v="0"/>
    <n v="0"/>
    <n v="788"/>
  </r>
  <r>
    <n v="12"/>
    <n v="30"/>
    <n v="0"/>
    <n v="15"/>
    <s v="Beverages"/>
    <x v="39"/>
    <n v="15"/>
    <n v="10"/>
    <n v="30"/>
    <n v="360"/>
  </r>
  <r>
    <n v="10"/>
    <n v="60"/>
    <n v="0.1"/>
    <n v="12.5"/>
    <s v="Dairy Products"/>
    <x v="18"/>
    <n v="0"/>
    <n v="70"/>
    <n v="20"/>
    <n v="540"/>
  </r>
  <r>
    <n v="14.4"/>
    <n v="40"/>
    <n v="0.1"/>
    <n v="18"/>
    <s v="Beverages"/>
    <x v="37"/>
    <n v="20"/>
    <n v="0"/>
    <n v="15"/>
    <n v="518.4"/>
  </r>
  <r>
    <n v="9.6"/>
    <n v="45"/>
    <n v="0"/>
    <n v="12"/>
    <s v="Seafood"/>
    <x v="54"/>
    <n v="95"/>
    <n v="0"/>
    <n v="0"/>
    <n v="432"/>
  </r>
  <r>
    <n v="27.8"/>
    <n v="24"/>
    <n v="0.1"/>
    <n v="34.799999999999997"/>
    <s v="Dairy Products"/>
    <x v="1"/>
    <n v="14"/>
    <n v="0"/>
    <n v="0"/>
    <n v="600.48"/>
  </r>
  <r>
    <n v="4.8"/>
    <n v="18"/>
    <n v="0"/>
    <n v="6"/>
    <s v="Seafood"/>
    <x v="16"/>
    <n v="24"/>
    <n v="0"/>
    <n v="5"/>
    <n v="86.399999999999991"/>
  </r>
  <r>
    <n v="28.8"/>
    <n v="50"/>
    <n v="0"/>
    <n v="36"/>
    <s v="Dairy Products"/>
    <x v="60"/>
    <n v="26"/>
    <n v="0"/>
    <n v="15"/>
    <n v="1440"/>
  </r>
  <r>
    <n v="15.2"/>
    <n v="25"/>
    <n v="0.25"/>
    <n v="19"/>
    <s v="Beverages"/>
    <x v="2"/>
    <n v="17"/>
    <n v="40"/>
    <n v="25"/>
    <n v="285"/>
  </r>
  <r>
    <n v="18.600000000000001"/>
    <n v="42"/>
    <n v="0.25"/>
    <n v="23.25"/>
    <s v="Produce"/>
    <x v="4"/>
    <n v="35"/>
    <n v="0"/>
    <n v="0"/>
    <n v="585.90000000000009"/>
  </r>
  <r>
    <n v="11.2"/>
    <n v="7"/>
    <n v="0.25"/>
    <n v="14"/>
    <s v="Confections"/>
    <x v="66"/>
    <n v="76"/>
    <n v="0"/>
    <n v="30"/>
    <n v="58.8"/>
  </r>
  <r>
    <n v="24.9"/>
    <n v="70"/>
    <n v="0.25"/>
    <n v="31.23"/>
    <s v="Confections"/>
    <x v="68"/>
    <n v="15"/>
    <n v="0"/>
    <n v="0"/>
    <n v="1307.25"/>
  </r>
  <r>
    <n v="10"/>
    <n v="32"/>
    <n v="0"/>
    <n v="12.5"/>
    <s v="Dairy Products"/>
    <x v="18"/>
    <n v="0"/>
    <n v="70"/>
    <n v="20"/>
    <n v="320"/>
  </r>
  <r>
    <n v="4.8"/>
    <n v="10"/>
    <n v="0"/>
    <n v="6"/>
    <s v="Seafood"/>
    <x v="16"/>
    <n v="24"/>
    <n v="0"/>
    <n v="5"/>
    <n v="48"/>
  </r>
  <r>
    <n v="39.4"/>
    <n v="10"/>
    <n v="0"/>
    <n v="49.3"/>
    <s v="Confections"/>
    <x v="38"/>
    <n v="17"/>
    <n v="0"/>
    <n v="0"/>
    <n v="394"/>
  </r>
  <r>
    <n v="9.6"/>
    <n v="28"/>
    <n v="0.1"/>
    <n v="12"/>
    <s v="Seafood"/>
    <x v="54"/>
    <n v="95"/>
    <n v="0"/>
    <n v="0"/>
    <n v="241.92000000000002"/>
  </r>
  <r>
    <n v="26.2"/>
    <n v="70"/>
    <n v="0.1"/>
    <n v="32.799999999999997"/>
    <s v="Meat/Poultry"/>
    <x v="29"/>
    <n v="0"/>
    <n v="0"/>
    <n v="0"/>
    <n v="1650.6000000000001"/>
  </r>
  <r>
    <n v="28.8"/>
    <n v="8"/>
    <n v="0"/>
    <n v="36"/>
    <s v="Dairy Products"/>
    <x v="60"/>
    <n v="26"/>
    <n v="0"/>
    <n v="15"/>
    <n v="230.4"/>
  </r>
  <r>
    <n v="7.2"/>
    <n v="40"/>
    <n v="0"/>
    <n v="9"/>
    <s v="Grains/Cereals"/>
    <x v="70"/>
    <n v="61"/>
    <n v="0"/>
    <n v="25"/>
    <n v="288"/>
  </r>
  <r>
    <n v="17.2"/>
    <n v="60"/>
    <n v="0"/>
    <n v="21.5"/>
    <s v="Dairy Products"/>
    <x v="44"/>
    <n v="26"/>
    <n v="0"/>
    <n v="0"/>
    <n v="1032"/>
  </r>
  <r>
    <n v="27.8"/>
    <n v="21"/>
    <n v="0"/>
    <n v="34.799999999999997"/>
    <s v="Dairy Products"/>
    <x v="1"/>
    <n v="14"/>
    <n v="0"/>
    <n v="0"/>
    <n v="583.80000000000007"/>
  </r>
  <r>
    <n v="8"/>
    <n v="10"/>
    <n v="0.15"/>
    <n v="10"/>
    <s v="Confections"/>
    <x v="26"/>
    <n v="3"/>
    <n v="40"/>
    <n v="5"/>
    <n v="68"/>
  </r>
  <r>
    <n v="42.4"/>
    <n v="18"/>
    <n v="0.15"/>
    <n v="53"/>
    <s v="Produce"/>
    <x v="5"/>
    <n v="20"/>
    <n v="0"/>
    <n v="10"/>
    <n v="648.71999999999991"/>
  </r>
  <r>
    <n v="14.4"/>
    <n v="30"/>
    <n v="0"/>
    <n v="18"/>
    <s v="Beverages"/>
    <x v="37"/>
    <n v="20"/>
    <n v="0"/>
    <n v="15"/>
    <n v="432"/>
  </r>
  <r>
    <n v="19.2"/>
    <n v="120"/>
    <n v="0.1"/>
    <n v="24"/>
    <s v="Meat/Poultry"/>
    <x v="24"/>
    <n v="115"/>
    <n v="0"/>
    <n v="20"/>
    <n v="2073.6"/>
  </r>
  <r>
    <n v="10"/>
    <n v="60"/>
    <n v="0"/>
    <n v="12.5"/>
    <s v="Confections"/>
    <x v="56"/>
    <n v="6"/>
    <n v="10"/>
    <n v="15"/>
    <n v="600"/>
  </r>
  <r>
    <n v="17.2"/>
    <n v="30"/>
    <n v="0"/>
    <n v="21.5"/>
    <s v="Dairy Products"/>
    <x v="44"/>
    <n v="26"/>
    <n v="0"/>
    <n v="0"/>
    <n v="516"/>
  </r>
  <r>
    <n v="14.4"/>
    <n v="35"/>
    <n v="0"/>
    <n v="18"/>
    <s v="Beverages"/>
    <x v="43"/>
    <n v="57"/>
    <n v="0"/>
    <n v="20"/>
    <n v="504"/>
  </r>
  <r>
    <n v="10.4"/>
    <n v="14"/>
    <n v="0"/>
    <n v="13"/>
    <s v="Condiments"/>
    <x v="30"/>
    <n v="32"/>
    <n v="0"/>
    <n v="15"/>
    <n v="145.6"/>
  </r>
  <r>
    <n v="99"/>
    <n v="21"/>
    <n v="0"/>
    <n v="123.79"/>
    <s v="Meat/Poultry"/>
    <x v="33"/>
    <n v="0"/>
    <n v="0"/>
    <n v="0"/>
    <n v="2079"/>
  </r>
  <r>
    <n v="14.4"/>
    <n v="35"/>
    <n v="0"/>
    <n v="18"/>
    <s v="Beverages"/>
    <x v="37"/>
    <n v="20"/>
    <n v="0"/>
    <n v="15"/>
    <n v="504"/>
  </r>
  <r>
    <n v="16"/>
    <n v="30"/>
    <n v="0"/>
    <n v="20"/>
    <s v="Confections"/>
    <x v="21"/>
    <n v="10"/>
    <n v="60"/>
    <n v="15"/>
    <n v="480"/>
  </r>
  <r>
    <n v="20.7"/>
    <n v="18"/>
    <n v="0"/>
    <n v="25.89"/>
    <s v="Seafood"/>
    <x v="34"/>
    <n v="10"/>
    <n v="0"/>
    <n v="15"/>
    <n v="372.59999999999997"/>
  </r>
  <r>
    <n v="30.4"/>
    <n v="70"/>
    <n v="0"/>
    <n v="38"/>
    <s v="Grains/Cereals"/>
    <x v="41"/>
    <n v="21"/>
    <n v="10"/>
    <n v="30"/>
    <n v="2128"/>
  </r>
  <r>
    <n v="16.8"/>
    <n v="20"/>
    <n v="0"/>
    <n v="21.05"/>
    <s v="Condiments"/>
    <x v="9"/>
    <n v="76"/>
    <n v="0"/>
    <n v="0"/>
    <n v="336"/>
  </r>
  <r>
    <n v="17.2"/>
    <n v="60"/>
    <n v="0"/>
    <n v="21.5"/>
    <s v="Dairy Products"/>
    <x v="44"/>
    <n v="26"/>
    <n v="0"/>
    <n v="0"/>
    <n v="1032"/>
  </r>
  <r>
    <n v="7.2"/>
    <n v="60"/>
    <n v="0"/>
    <n v="9"/>
    <s v="Grains/Cereals"/>
    <x v="70"/>
    <n v="61"/>
    <n v="0"/>
    <n v="25"/>
    <n v="432"/>
  </r>
  <r>
    <n v="35.1"/>
    <n v="65"/>
    <n v="0"/>
    <n v="43.9"/>
    <s v="Condiments"/>
    <x v="46"/>
    <n v="24"/>
    <n v="0"/>
    <n v="5"/>
    <n v="2281.5"/>
  </r>
  <r>
    <n v="13.9"/>
    <n v="21"/>
    <n v="0.15"/>
    <n v="17.45"/>
    <s v="Confections"/>
    <x v="20"/>
    <n v="29"/>
    <n v="0"/>
    <n v="10"/>
    <n v="248.11500000000001"/>
  </r>
  <r>
    <n v="10.199999999999999"/>
    <n v="70"/>
    <n v="0.15"/>
    <n v="12.75"/>
    <s v="Confections"/>
    <x v="74"/>
    <n v="15"/>
    <n v="70"/>
    <n v="25"/>
    <n v="606.9"/>
  </r>
  <r>
    <n v="24.9"/>
    <n v="30"/>
    <n v="0.05"/>
    <n v="31.23"/>
    <s v="Confections"/>
    <x v="68"/>
    <n v="15"/>
    <n v="0"/>
    <n v="0"/>
    <n v="709.65"/>
  </r>
  <r>
    <n v="11.2"/>
    <n v="40"/>
    <n v="0.05"/>
    <n v="14"/>
    <s v="Grains/Cereals"/>
    <x v="3"/>
    <n v="26"/>
    <n v="0"/>
    <n v="0"/>
    <n v="425.59999999999997"/>
  </r>
  <r>
    <n v="16"/>
    <n v="30"/>
    <n v="0.05"/>
    <n v="20"/>
    <s v="Confections"/>
    <x v="21"/>
    <n v="10"/>
    <n v="60"/>
    <n v="15"/>
    <n v="456"/>
  </r>
  <r>
    <n v="8"/>
    <n v="50"/>
    <n v="0"/>
    <n v="10"/>
    <s v="Condiments"/>
    <x v="57"/>
    <n v="13"/>
    <n v="70"/>
    <n v="25"/>
    <n v="400"/>
  </r>
  <r>
    <n v="14.4"/>
    <n v="10"/>
    <n v="0"/>
    <n v="18"/>
    <s v="Beverages"/>
    <x v="52"/>
    <n v="39"/>
    <n v="0"/>
    <n v="10"/>
    <n v="144"/>
  </r>
  <r>
    <n v="8"/>
    <n v="30"/>
    <n v="0.1"/>
    <n v="10"/>
    <s v="Confections"/>
    <x v="26"/>
    <n v="3"/>
    <n v="40"/>
    <n v="5"/>
    <n v="216"/>
  </r>
  <r>
    <n v="36.4"/>
    <n v="42"/>
    <n v="0.1"/>
    <n v="45.6"/>
    <s v="Produce"/>
    <x v="32"/>
    <n v="26"/>
    <n v="0"/>
    <n v="0"/>
    <n v="1375.92"/>
  </r>
  <r>
    <n v="15.2"/>
    <n v="5"/>
    <n v="0.1"/>
    <n v="19"/>
    <s v="Seafood"/>
    <x v="27"/>
    <n v="112"/>
    <n v="0"/>
    <n v="20"/>
    <n v="68.400000000000006"/>
  </r>
  <r>
    <n v="14.7"/>
    <n v="2"/>
    <n v="0.1"/>
    <n v="18.399999999999999"/>
    <s v="Seafood"/>
    <x v="40"/>
    <n v="123"/>
    <n v="0"/>
    <n v="30"/>
    <n v="26.46"/>
  </r>
  <r>
    <n v="16.8"/>
    <n v="30"/>
    <n v="0"/>
    <n v="21"/>
    <s v="Dairy Products"/>
    <x v="0"/>
    <n v="22"/>
    <n v="30"/>
    <n v="30"/>
    <n v="504"/>
  </r>
  <r>
    <n v="28.8"/>
    <n v="15"/>
    <n v="0"/>
    <n v="36"/>
    <s v="Dairy Products"/>
    <x v="60"/>
    <n v="26"/>
    <n v="0"/>
    <n v="15"/>
    <n v="432"/>
  </r>
  <r>
    <n v="17.2"/>
    <n v="15"/>
    <n v="0"/>
    <n v="21.5"/>
    <s v="Dairy Products"/>
    <x v="44"/>
    <n v="26"/>
    <n v="0"/>
    <n v="0"/>
    <n v="258"/>
  </r>
  <r>
    <n v="20.8"/>
    <n v="10"/>
    <n v="0"/>
    <n v="26"/>
    <s v="Seafood"/>
    <x v="36"/>
    <n v="11"/>
    <n v="50"/>
    <n v="25"/>
    <n v="208"/>
  </r>
  <r>
    <n v="5.9"/>
    <n v="6"/>
    <n v="0"/>
    <n v="7.45"/>
    <s v="Meat/Poultry"/>
    <x v="55"/>
    <n v="21"/>
    <n v="0"/>
    <n v="10"/>
    <n v="35.400000000000006"/>
  </r>
  <r>
    <n v="39.4"/>
    <n v="35"/>
    <n v="0"/>
    <n v="49.3"/>
    <s v="Confections"/>
    <x v="38"/>
    <n v="17"/>
    <n v="0"/>
    <n v="0"/>
    <n v="1379"/>
  </r>
  <r>
    <n v="18.600000000000001"/>
    <n v="12"/>
    <n v="0"/>
    <n v="23.25"/>
    <s v="Produce"/>
    <x v="4"/>
    <n v="35"/>
    <n v="0"/>
    <n v="0"/>
    <n v="223.20000000000002"/>
  </r>
  <r>
    <n v="8"/>
    <n v="12"/>
    <n v="0"/>
    <n v="10"/>
    <s v="Confections"/>
    <x v="26"/>
    <n v="3"/>
    <n v="40"/>
    <n v="5"/>
    <n v="96"/>
  </r>
  <r>
    <n v="2"/>
    <n v="49"/>
    <n v="0"/>
    <n v="2.5"/>
    <s v="Dairy Products"/>
    <x v="15"/>
    <n v="112"/>
    <n v="0"/>
    <n v="20"/>
    <n v="98"/>
  </r>
  <r>
    <n v="44"/>
    <n v="16"/>
    <n v="0"/>
    <n v="55"/>
    <s v="Dairy Products"/>
    <x v="28"/>
    <n v="79"/>
    <n v="0"/>
    <n v="0"/>
    <n v="704"/>
  </r>
  <r>
    <n v="7.7"/>
    <n v="25"/>
    <n v="0.2"/>
    <n v="9.65"/>
    <s v="Seafood"/>
    <x v="7"/>
    <n v="85"/>
    <n v="0"/>
    <n v="10"/>
    <n v="154"/>
  </r>
  <r>
    <n v="15.5"/>
    <n v="40"/>
    <n v="0.2"/>
    <n v="19.45"/>
    <s v="Condiments"/>
    <x v="45"/>
    <n v="27"/>
    <n v="0"/>
    <n v="15"/>
    <n v="496"/>
  </r>
  <r>
    <n v="44"/>
    <n v="9"/>
    <n v="0.2"/>
    <n v="55"/>
    <s v="Dairy Products"/>
    <x v="28"/>
    <n v="79"/>
    <n v="0"/>
    <n v="0"/>
    <n v="316.8"/>
  </r>
  <r>
    <n v="18.600000000000001"/>
    <n v="20"/>
    <n v="0.1"/>
    <n v="23.25"/>
    <s v="Produce"/>
    <x v="4"/>
    <n v="35"/>
    <n v="0"/>
    <n v="0"/>
    <n v="334.8"/>
  </r>
  <r>
    <n v="14.4"/>
    <n v="24"/>
    <n v="0"/>
    <n v="18"/>
    <s v="Beverages"/>
    <x v="52"/>
    <n v="39"/>
    <n v="0"/>
    <n v="10"/>
    <n v="345.6"/>
  </r>
  <r>
    <n v="39.4"/>
    <n v="40"/>
    <n v="0"/>
    <n v="49.3"/>
    <s v="Confections"/>
    <x v="38"/>
    <n v="17"/>
    <n v="0"/>
    <n v="0"/>
    <n v="1576"/>
  </r>
  <r>
    <n v="14.4"/>
    <n v="14"/>
    <n v="0"/>
    <n v="18"/>
    <s v="Beverages"/>
    <x v="43"/>
    <n v="57"/>
    <n v="0"/>
    <n v="20"/>
    <n v="201.6"/>
  </r>
  <r>
    <n v="7.3"/>
    <n v="18"/>
    <n v="0.05"/>
    <n v="9.1999999999999993"/>
    <s v="Confections"/>
    <x v="49"/>
    <n v="25"/>
    <n v="0"/>
    <n v="5"/>
    <n v="124.83"/>
  </r>
  <r>
    <n v="2"/>
    <n v="50"/>
    <n v="0"/>
    <n v="2.5"/>
    <s v="Dairy Products"/>
    <x v="15"/>
    <n v="112"/>
    <n v="0"/>
    <n v="20"/>
    <n v="100"/>
  </r>
  <r>
    <n v="31.2"/>
    <n v="2"/>
    <n v="0"/>
    <n v="39"/>
    <s v="Meat/Poultry"/>
    <x v="22"/>
    <n v="0"/>
    <n v="0"/>
    <n v="0"/>
    <n v="62.4"/>
  </r>
  <r>
    <n v="2"/>
    <n v="20"/>
    <n v="0"/>
    <n v="2.5"/>
    <s v="Dairy Products"/>
    <x v="15"/>
    <n v="112"/>
    <n v="0"/>
    <n v="20"/>
    <n v="40"/>
  </r>
  <r>
    <n v="7.3"/>
    <n v="20"/>
    <n v="0"/>
    <n v="9.1999999999999993"/>
    <s v="Confections"/>
    <x v="49"/>
    <n v="25"/>
    <n v="0"/>
    <n v="5"/>
    <n v="146"/>
  </r>
  <r>
    <n v="26.2"/>
    <n v="10"/>
    <n v="0"/>
    <n v="32.799999999999997"/>
    <s v="Meat/Poultry"/>
    <x v="29"/>
    <n v="0"/>
    <n v="0"/>
    <n v="0"/>
    <n v="262"/>
  </r>
  <r>
    <n v="15.6"/>
    <n v="20"/>
    <n v="0"/>
    <n v="19.5"/>
    <s v="Grains/Cereals"/>
    <x v="11"/>
    <n v="36"/>
    <n v="0"/>
    <n v="20"/>
    <n v="312"/>
  </r>
  <r>
    <n v="210.8"/>
    <n v="50"/>
    <n v="0"/>
    <n v="263.5"/>
    <s v="Beverages"/>
    <x v="67"/>
    <n v="17"/>
    <n v="0"/>
    <n v="15"/>
    <n v="10540"/>
  </r>
  <r>
    <n v="9.6"/>
    <n v="2"/>
    <n v="0.25"/>
    <n v="12"/>
    <s v="Seafood"/>
    <x v="54"/>
    <n v="95"/>
    <n v="0"/>
    <n v="0"/>
    <n v="14.399999999999999"/>
  </r>
  <r>
    <n v="10"/>
    <n v="36"/>
    <n v="0.25"/>
    <n v="12.5"/>
    <s v="Confections"/>
    <x v="56"/>
    <n v="6"/>
    <n v="10"/>
    <n v="15"/>
    <n v="270"/>
  </r>
  <r>
    <n v="10.4"/>
    <n v="35"/>
    <n v="0"/>
    <n v="13"/>
    <s v="Condiments"/>
    <x v="30"/>
    <n v="32"/>
    <n v="0"/>
    <n v="15"/>
    <n v="364"/>
  </r>
  <r>
    <n v="15.2"/>
    <n v="60"/>
    <n v="0"/>
    <n v="19"/>
    <s v="Beverages"/>
    <x v="2"/>
    <n v="17"/>
    <n v="40"/>
    <n v="25"/>
    <n v="912"/>
  </r>
  <r>
    <n v="7.6"/>
    <n v="55"/>
    <n v="0"/>
    <n v="9.5"/>
    <s v="Confections"/>
    <x v="69"/>
    <n v="36"/>
    <n v="0"/>
    <n v="0"/>
    <n v="418"/>
  </r>
  <r>
    <n v="22.8"/>
    <n v="16"/>
    <n v="0"/>
    <n v="28.5"/>
    <s v="Condiments"/>
    <x v="75"/>
    <n v="113"/>
    <n v="0"/>
    <n v="25"/>
    <n v="364.8"/>
  </r>
  <r>
    <n v="8"/>
    <n v="15"/>
    <n v="0"/>
    <n v="10"/>
    <s v="Produce"/>
    <x v="25"/>
    <n v="4"/>
    <n v="20"/>
    <n v="5"/>
    <n v="120"/>
  </r>
  <r>
    <n v="27.2"/>
    <n v="60"/>
    <n v="0.05"/>
    <n v="34"/>
    <s v="Dairy Products"/>
    <x v="17"/>
    <n v="19"/>
    <n v="0"/>
    <n v="0"/>
    <n v="1550.3999999999999"/>
  </r>
  <r>
    <n v="28.8"/>
    <n v="20"/>
    <n v="0.05"/>
    <n v="36"/>
    <s v="Dairy Products"/>
    <x v="60"/>
    <n v="26"/>
    <n v="0"/>
    <n v="15"/>
    <n v="547.19999999999993"/>
  </r>
  <r>
    <n v="77.599999999999994"/>
    <n v="20"/>
    <n v="0.1"/>
    <n v="97"/>
    <s v="Meat/Poultry"/>
    <x v="76"/>
    <n v="29"/>
    <n v="0"/>
    <n v="0"/>
    <n v="1396.8"/>
  </r>
  <r>
    <n v="4.8"/>
    <n v="2"/>
    <n v="0.1"/>
    <n v="6"/>
    <s v="Seafood"/>
    <x v="16"/>
    <n v="24"/>
    <n v="0"/>
    <n v="5"/>
    <n v="8.64"/>
  </r>
  <r>
    <n v="12"/>
    <n v="8"/>
    <n v="0.1"/>
    <n v="15"/>
    <s v="Beverages"/>
    <x v="39"/>
    <n v="15"/>
    <n v="10"/>
    <n v="30"/>
    <n v="86.4"/>
  </r>
  <r>
    <n v="12"/>
    <n v="20"/>
    <n v="0.1"/>
    <n v="15"/>
    <s v="Seafood"/>
    <x v="47"/>
    <n v="101"/>
    <n v="0"/>
    <n v="5"/>
    <n v="216"/>
  </r>
  <r>
    <n v="7.3"/>
    <n v="4"/>
    <n v="0.15"/>
    <n v="9.1999999999999993"/>
    <s v="Confections"/>
    <x v="49"/>
    <n v="25"/>
    <n v="0"/>
    <n v="5"/>
    <n v="24.82"/>
  </r>
  <r>
    <n v="24.9"/>
    <n v="30"/>
    <n v="0"/>
    <n v="31.23"/>
    <s v="Confections"/>
    <x v="68"/>
    <n v="15"/>
    <n v="0"/>
    <n v="0"/>
    <n v="747"/>
  </r>
  <r>
    <n v="26.2"/>
    <n v="15"/>
    <n v="0.15"/>
    <n v="32.799999999999997"/>
    <s v="Meat/Poultry"/>
    <x v="29"/>
    <n v="0"/>
    <n v="0"/>
    <n v="0"/>
    <n v="334.05"/>
  </r>
  <r>
    <n v="10.4"/>
    <n v="10"/>
    <n v="0.15"/>
    <n v="13"/>
    <s v="Condiments"/>
    <x v="30"/>
    <n v="32"/>
    <n v="0"/>
    <n v="15"/>
    <n v="88.399999999999991"/>
  </r>
  <r>
    <n v="24.9"/>
    <n v="2"/>
    <n v="0"/>
    <n v="31.23"/>
    <s v="Confections"/>
    <x v="68"/>
    <n v="15"/>
    <n v="0"/>
    <n v="0"/>
    <n v="49.8"/>
  </r>
  <r>
    <n v="10"/>
    <n v="14"/>
    <n v="0"/>
    <n v="12.5"/>
    <s v="Dairy Products"/>
    <x v="18"/>
    <n v="0"/>
    <n v="70"/>
    <n v="20"/>
    <n v="140"/>
  </r>
  <r>
    <n v="44"/>
    <n v="20"/>
    <n v="0"/>
    <n v="55"/>
    <s v="Dairy Products"/>
    <x v="28"/>
    <n v="79"/>
    <n v="0"/>
    <n v="0"/>
    <n v="880"/>
  </r>
  <r>
    <n v="14.4"/>
    <n v="60"/>
    <n v="0.2"/>
    <n v="18"/>
    <s v="Beverages"/>
    <x v="37"/>
    <n v="20"/>
    <n v="0"/>
    <n v="15"/>
    <n v="691.2"/>
  </r>
  <r>
    <n v="210.8"/>
    <n v="49"/>
    <n v="0.2"/>
    <n v="263.5"/>
    <s v="Beverages"/>
    <x v="67"/>
    <n v="17"/>
    <n v="0"/>
    <n v="15"/>
    <n v="8263.36"/>
  </r>
  <r>
    <n v="10"/>
    <n v="30"/>
    <n v="0.2"/>
    <n v="12.5"/>
    <s v="Confections"/>
    <x v="56"/>
    <n v="6"/>
    <n v="10"/>
    <n v="15"/>
    <n v="240"/>
  </r>
  <r>
    <n v="19.2"/>
    <n v="10"/>
    <n v="0.25"/>
    <n v="24"/>
    <s v="Meat/Poultry"/>
    <x v="24"/>
    <n v="115"/>
    <n v="0"/>
    <n v="20"/>
    <n v="144"/>
  </r>
  <r>
    <n v="14.4"/>
    <n v="20"/>
    <n v="0.25"/>
    <n v="18"/>
    <s v="Beverages"/>
    <x v="43"/>
    <n v="57"/>
    <n v="0"/>
    <n v="20"/>
    <n v="216"/>
  </r>
  <r>
    <n v="30.4"/>
    <n v="5"/>
    <n v="0"/>
    <n v="38"/>
    <s v="Grains/Cereals"/>
    <x v="41"/>
    <n v="21"/>
    <n v="10"/>
    <n v="30"/>
    <n v="152"/>
  </r>
  <r>
    <n v="26.6"/>
    <n v="7"/>
    <n v="0"/>
    <n v="33.25"/>
    <s v="Grains/Cereals"/>
    <x v="58"/>
    <n v="22"/>
    <n v="80"/>
    <n v="30"/>
    <n v="186.20000000000002"/>
  </r>
  <r>
    <n v="18.600000000000001"/>
    <n v="35"/>
    <n v="0"/>
    <n v="23.25"/>
    <s v="Produce"/>
    <x v="4"/>
    <n v="35"/>
    <n v="0"/>
    <n v="0"/>
    <n v="651"/>
  </r>
  <r>
    <n v="9.6"/>
    <n v="20"/>
    <n v="0"/>
    <n v="12"/>
    <s v="Seafood"/>
    <x v="54"/>
    <n v="95"/>
    <n v="0"/>
    <n v="0"/>
    <n v="192"/>
  </r>
  <r>
    <n v="13"/>
    <n v="40"/>
    <n v="0"/>
    <n v="16.25"/>
    <s v="Confections"/>
    <x v="72"/>
    <n v="65"/>
    <n v="0"/>
    <n v="30"/>
    <n v="520"/>
  </r>
  <r>
    <n v="35.1"/>
    <n v="35"/>
    <n v="0.25"/>
    <n v="43.9"/>
    <s v="Condiments"/>
    <x v="46"/>
    <n v="24"/>
    <n v="0"/>
    <n v="5"/>
    <n v="921.375"/>
  </r>
  <r>
    <n v="31.2"/>
    <n v="45"/>
    <n v="0.2"/>
    <n v="39"/>
    <s v="Meat/Poultry"/>
    <x v="22"/>
    <n v="0"/>
    <n v="0"/>
    <n v="0"/>
    <n v="1123.2"/>
  </r>
  <r>
    <n v="8"/>
    <n v="50"/>
    <n v="0"/>
    <n v="10"/>
    <s v="Confections"/>
    <x v="26"/>
    <n v="3"/>
    <n v="40"/>
    <n v="5"/>
    <n v="400"/>
  </r>
  <r>
    <n v="30.4"/>
    <n v="30"/>
    <n v="0"/>
    <n v="38"/>
    <s v="Grains/Cereals"/>
    <x v="41"/>
    <n v="21"/>
    <n v="10"/>
    <n v="30"/>
    <n v="912"/>
  </r>
  <r>
    <n v="44"/>
    <n v="70"/>
    <n v="0.2"/>
    <n v="55"/>
    <s v="Dairy Products"/>
    <x v="28"/>
    <n v="79"/>
    <n v="0"/>
    <n v="0"/>
    <n v="2464"/>
  </r>
  <r>
    <n v="31.2"/>
    <n v="50"/>
    <n v="0.25"/>
    <n v="39"/>
    <s v="Meat/Poultry"/>
    <x v="22"/>
    <n v="0"/>
    <n v="0"/>
    <n v="0"/>
    <n v="1170"/>
  </r>
  <r>
    <n v="14.7"/>
    <n v="50"/>
    <n v="0.25"/>
    <n v="18.399999999999999"/>
    <s v="Seafood"/>
    <x v="40"/>
    <n v="123"/>
    <n v="0"/>
    <n v="30"/>
    <n v="551.25"/>
  </r>
  <r>
    <n v="7.6"/>
    <n v="30"/>
    <n v="0.25"/>
    <n v="9.5"/>
    <s v="Confections"/>
    <x v="69"/>
    <n v="36"/>
    <n v="0"/>
    <n v="0"/>
    <n v="171"/>
  </r>
  <r>
    <n v="24.9"/>
    <n v="10"/>
    <n v="0"/>
    <n v="31.23"/>
    <s v="Confections"/>
    <x v="68"/>
    <n v="15"/>
    <n v="0"/>
    <n v="0"/>
    <n v="249"/>
  </r>
  <r>
    <n v="5.9"/>
    <n v="40"/>
    <n v="0"/>
    <n v="7.45"/>
    <s v="Meat/Poultry"/>
    <x v="55"/>
    <n v="21"/>
    <n v="0"/>
    <n v="10"/>
    <n v="236"/>
  </r>
  <r>
    <n v="30.4"/>
    <n v="28"/>
    <n v="0"/>
    <n v="38"/>
    <s v="Grains/Cereals"/>
    <x v="41"/>
    <n v="21"/>
    <n v="10"/>
    <n v="30"/>
    <n v="851.19999999999993"/>
  </r>
  <r>
    <n v="16.8"/>
    <n v="6"/>
    <n v="0"/>
    <n v="21"/>
    <s v="Dairy Products"/>
    <x v="0"/>
    <n v="22"/>
    <n v="30"/>
    <n v="30"/>
    <n v="100.80000000000001"/>
  </r>
  <r>
    <n v="14.4"/>
    <n v="18"/>
    <n v="0.15"/>
    <n v="18"/>
    <s v="Beverages"/>
    <x v="43"/>
    <n v="57"/>
    <n v="0"/>
    <n v="20"/>
    <n v="220.32"/>
  </r>
  <r>
    <n v="15.2"/>
    <n v="10"/>
    <n v="0"/>
    <n v="19"/>
    <s v="Beverages"/>
    <x v="2"/>
    <n v="17"/>
    <n v="40"/>
    <n v="25"/>
    <n v="152"/>
  </r>
  <r>
    <n v="16.8"/>
    <n v="12"/>
    <n v="0"/>
    <n v="21"/>
    <s v="Grains/Cereals"/>
    <x v="10"/>
    <n v="104"/>
    <n v="0"/>
    <n v="25"/>
    <n v="201.60000000000002"/>
  </r>
  <r>
    <n v="27.8"/>
    <n v="10"/>
    <n v="0"/>
    <n v="34.799999999999997"/>
    <s v="Dairy Products"/>
    <x v="1"/>
    <n v="14"/>
    <n v="0"/>
    <n v="0"/>
    <n v="278"/>
  </r>
  <r>
    <n v="9.6"/>
    <n v="5"/>
    <n v="0"/>
    <n v="12"/>
    <s v="Seafood"/>
    <x v="54"/>
    <n v="95"/>
    <n v="0"/>
    <n v="0"/>
    <n v="48"/>
  </r>
  <r>
    <n v="30.4"/>
    <n v="40"/>
    <n v="0.1"/>
    <n v="38"/>
    <s v="Grains/Cereals"/>
    <x v="41"/>
    <n v="21"/>
    <n v="10"/>
    <n v="30"/>
    <n v="1094.4000000000001"/>
  </r>
  <r>
    <n v="26.6"/>
    <n v="30"/>
    <n v="0.1"/>
    <n v="33.25"/>
    <s v="Grains/Cereals"/>
    <x v="58"/>
    <n v="22"/>
    <n v="80"/>
    <n v="30"/>
    <n v="718.2"/>
  </r>
  <r>
    <n v="6.2"/>
    <n v="24"/>
    <n v="0.1"/>
    <n v="7.75"/>
    <s v="Beverages"/>
    <x v="48"/>
    <n v="125"/>
    <n v="0"/>
    <n v="25"/>
    <n v="133.92000000000002"/>
  </r>
  <r>
    <n v="26.2"/>
    <n v="15"/>
    <n v="0"/>
    <n v="32.799999999999997"/>
    <s v="Meat/Poultry"/>
    <x v="29"/>
    <n v="0"/>
    <n v="0"/>
    <n v="0"/>
    <n v="393"/>
  </r>
  <r>
    <n v="7.3"/>
    <n v="15"/>
    <n v="0.2"/>
    <n v="9.1999999999999993"/>
    <s v="Confections"/>
    <x v="49"/>
    <n v="25"/>
    <n v="0"/>
    <n v="5"/>
    <n v="87.600000000000009"/>
  </r>
  <r>
    <n v="11.2"/>
    <n v="20"/>
    <n v="0.2"/>
    <n v="14"/>
    <s v="Beverages"/>
    <x v="53"/>
    <n v="111"/>
    <n v="0"/>
    <n v="15"/>
    <n v="179.20000000000002"/>
  </r>
  <r>
    <n v="15.6"/>
    <n v="15"/>
    <n v="0.2"/>
    <n v="19.5"/>
    <s v="Grains/Cereals"/>
    <x v="11"/>
    <n v="36"/>
    <n v="0"/>
    <n v="20"/>
    <n v="187.20000000000002"/>
  </r>
  <r>
    <n v="30.4"/>
    <n v="15"/>
    <n v="0"/>
    <n v="38"/>
    <s v="Dairy Products"/>
    <x v="14"/>
    <n v="86"/>
    <n v="0"/>
    <n v="0"/>
    <n v="456"/>
  </r>
  <r>
    <n v="13.9"/>
    <n v="16"/>
    <n v="0"/>
    <n v="17.45"/>
    <s v="Confections"/>
    <x v="20"/>
    <n v="29"/>
    <n v="0"/>
    <n v="10"/>
    <n v="222.4"/>
  </r>
  <r>
    <n v="26.6"/>
    <n v="6"/>
    <n v="0"/>
    <n v="33.25"/>
    <s v="Grains/Cereals"/>
    <x v="58"/>
    <n v="22"/>
    <n v="80"/>
    <n v="30"/>
    <n v="159.60000000000002"/>
  </r>
  <r>
    <n v="8"/>
    <n v="30"/>
    <n v="0"/>
    <n v="10"/>
    <s v="Produce"/>
    <x v="25"/>
    <n v="4"/>
    <n v="20"/>
    <n v="5"/>
    <n v="240"/>
  </r>
  <r>
    <n v="15.2"/>
    <n v="45"/>
    <n v="0.15"/>
    <n v="19"/>
    <s v="Beverages"/>
    <x v="2"/>
    <n v="17"/>
    <n v="40"/>
    <n v="25"/>
    <n v="581.4"/>
  </r>
  <r>
    <n v="13.9"/>
    <n v="49"/>
    <n v="0.15"/>
    <n v="17.45"/>
    <s v="Confections"/>
    <x v="20"/>
    <n v="29"/>
    <n v="0"/>
    <n v="10"/>
    <n v="578.93500000000006"/>
  </r>
  <r>
    <n v="99"/>
    <n v="24"/>
    <n v="0.15"/>
    <n v="123.79"/>
    <s v="Meat/Poultry"/>
    <x v="33"/>
    <n v="0"/>
    <n v="0"/>
    <n v="0"/>
    <n v="2019.6"/>
  </r>
  <r>
    <n v="22.8"/>
    <n v="90"/>
    <n v="0.15"/>
    <n v="28.5"/>
    <s v="Condiments"/>
    <x v="75"/>
    <n v="113"/>
    <n v="0"/>
    <n v="25"/>
    <n v="1744.2"/>
  </r>
  <r>
    <n v="35.1"/>
    <n v="50"/>
    <n v="0"/>
    <n v="43.9"/>
    <s v="Confections"/>
    <x v="31"/>
    <n v="49"/>
    <n v="0"/>
    <n v="30"/>
    <n v="1755"/>
  </r>
  <r>
    <n v="16.8"/>
    <n v="30"/>
    <n v="0"/>
    <n v="21"/>
    <s v="Dairy Products"/>
    <x v="0"/>
    <n v="22"/>
    <n v="30"/>
    <n v="30"/>
    <n v="504"/>
  </r>
  <r>
    <n v="5.9"/>
    <n v="80"/>
    <n v="0"/>
    <n v="7.45"/>
    <s v="Meat/Poultry"/>
    <x v="55"/>
    <n v="21"/>
    <n v="0"/>
    <n v="10"/>
    <n v="472"/>
  </r>
  <r>
    <n v="13.6"/>
    <n v="60"/>
    <n v="0"/>
    <n v="17"/>
    <s v="Condiments"/>
    <x v="61"/>
    <n v="4"/>
    <n v="100"/>
    <n v="20"/>
    <n v="816"/>
  </r>
  <r>
    <n v="16.8"/>
    <n v="6"/>
    <n v="0.2"/>
    <n v="21"/>
    <s v="Dairy Products"/>
    <x v="0"/>
    <n v="22"/>
    <n v="30"/>
    <n v="30"/>
    <n v="80.640000000000015"/>
  </r>
  <r>
    <n v="36.4"/>
    <n v="12"/>
    <n v="0"/>
    <n v="45.6"/>
    <s v="Produce"/>
    <x v="32"/>
    <n v="26"/>
    <n v="0"/>
    <n v="0"/>
    <n v="436.79999999999995"/>
  </r>
  <r>
    <n v="31.2"/>
    <n v="10"/>
    <n v="0"/>
    <n v="39"/>
    <s v="Meat/Poultry"/>
    <x v="22"/>
    <n v="0"/>
    <n v="0"/>
    <n v="0"/>
    <n v="312"/>
  </r>
  <r>
    <n v="24.9"/>
    <n v="15"/>
    <n v="0"/>
    <n v="31.23"/>
    <s v="Confections"/>
    <x v="68"/>
    <n v="15"/>
    <n v="0"/>
    <n v="0"/>
    <n v="373.5"/>
  </r>
  <r>
    <n v="14.4"/>
    <n v="8"/>
    <n v="0"/>
    <n v="18"/>
    <s v="Beverages"/>
    <x v="37"/>
    <n v="20"/>
    <n v="0"/>
    <n v="15"/>
    <n v="115.2"/>
  </r>
  <r>
    <n v="7.7"/>
    <n v="30"/>
    <n v="0"/>
    <n v="9.65"/>
    <s v="Seafood"/>
    <x v="7"/>
    <n v="85"/>
    <n v="0"/>
    <n v="10"/>
    <n v="231"/>
  </r>
  <r>
    <n v="14.4"/>
    <n v="6"/>
    <n v="0"/>
    <n v="18"/>
    <s v="Beverages"/>
    <x v="19"/>
    <n v="69"/>
    <n v="0"/>
    <n v="5"/>
    <n v="86.4"/>
  </r>
  <r>
    <n v="5.9"/>
    <n v="15"/>
    <n v="0"/>
    <n v="7.45"/>
    <s v="Meat/Poultry"/>
    <x v="55"/>
    <n v="21"/>
    <n v="0"/>
    <n v="10"/>
    <n v="88.5"/>
  </r>
  <r>
    <n v="7.3"/>
    <n v="12"/>
    <n v="0.1"/>
    <n v="9.1999999999999993"/>
    <s v="Confections"/>
    <x v="49"/>
    <n v="25"/>
    <n v="0"/>
    <n v="5"/>
    <n v="78.84"/>
  </r>
  <r>
    <n v="3.6"/>
    <n v="20"/>
    <n v="0.1"/>
    <n v="4.5"/>
    <s v="Beverages"/>
    <x v="23"/>
    <n v="20"/>
    <n v="0"/>
    <n v="0"/>
    <n v="64.8"/>
  </r>
  <r>
    <n v="10"/>
    <n v="3"/>
    <n v="0.1"/>
    <n v="12.5"/>
    <s v="Dairy Products"/>
    <x v="18"/>
    <n v="0"/>
    <n v="70"/>
    <n v="20"/>
    <n v="27"/>
  </r>
  <r>
    <n v="5.6"/>
    <n v="15"/>
    <n v="0.1"/>
    <n v="7"/>
    <s v="Grains/Cereals"/>
    <x v="65"/>
    <n v="38"/>
    <n v="0"/>
    <n v="25"/>
    <n v="75.600000000000009"/>
  </r>
  <r>
    <n v="7.3"/>
    <n v="40"/>
    <n v="0"/>
    <n v="9.1999999999999993"/>
    <s v="Confections"/>
    <x v="49"/>
    <n v="25"/>
    <n v="0"/>
    <n v="5"/>
    <n v="292"/>
  </r>
  <r>
    <n v="16.8"/>
    <n v="35"/>
    <n v="0"/>
    <n v="21.05"/>
    <s v="Condiments"/>
    <x v="9"/>
    <n v="76"/>
    <n v="0"/>
    <n v="0"/>
    <n v="588"/>
  </r>
  <r>
    <n v="17.2"/>
    <n v="2"/>
    <n v="0"/>
    <n v="21.5"/>
    <s v="Dairy Products"/>
    <x v="44"/>
    <n v="26"/>
    <n v="0"/>
    <n v="0"/>
    <n v="34.4"/>
  </r>
  <r>
    <n v="24.9"/>
    <n v="6"/>
    <n v="0"/>
    <n v="31.23"/>
    <s v="Confections"/>
    <x v="68"/>
    <n v="15"/>
    <n v="0"/>
    <n v="0"/>
    <n v="149.39999999999998"/>
  </r>
  <r>
    <n v="14.7"/>
    <n v="20"/>
    <n v="0"/>
    <n v="18.399999999999999"/>
    <s v="Seafood"/>
    <x v="40"/>
    <n v="123"/>
    <n v="0"/>
    <n v="30"/>
    <n v="294"/>
  </r>
  <r>
    <n v="24.8"/>
    <n v="14"/>
    <n v="0"/>
    <n v="31"/>
    <s v="Seafood"/>
    <x v="12"/>
    <n v="31"/>
    <n v="0"/>
    <n v="0"/>
    <n v="347.2"/>
  </r>
  <r>
    <n v="5.6"/>
    <n v="20"/>
    <n v="0"/>
    <n v="7"/>
    <s v="Grains/Cereals"/>
    <x v="65"/>
    <n v="38"/>
    <n v="0"/>
    <n v="25"/>
    <n v="112"/>
  </r>
  <r>
    <n v="39.4"/>
    <n v="35"/>
    <n v="0"/>
    <n v="49.3"/>
    <s v="Confections"/>
    <x v="38"/>
    <n v="17"/>
    <n v="0"/>
    <n v="0"/>
    <n v="1379"/>
  </r>
  <r>
    <n v="24.8"/>
    <n v="20"/>
    <n v="0.2"/>
    <n v="31"/>
    <s v="Seafood"/>
    <x v="12"/>
    <n v="31"/>
    <n v="0"/>
    <n v="0"/>
    <n v="396.8"/>
  </r>
  <r>
    <n v="5.9"/>
    <n v="6"/>
    <n v="0.2"/>
    <n v="7.45"/>
    <s v="Meat/Poultry"/>
    <x v="55"/>
    <n v="21"/>
    <n v="0"/>
    <n v="10"/>
    <n v="28.320000000000007"/>
  </r>
  <r>
    <n v="19.2"/>
    <n v="120"/>
    <n v="0.1"/>
    <n v="24"/>
    <s v="Meat/Poultry"/>
    <x v="24"/>
    <n v="115"/>
    <n v="0"/>
    <n v="20"/>
    <n v="2073.6"/>
  </r>
  <r>
    <n v="26.6"/>
    <n v="35"/>
    <n v="0.1"/>
    <n v="33.25"/>
    <s v="Grains/Cereals"/>
    <x v="58"/>
    <n v="22"/>
    <n v="80"/>
    <n v="30"/>
    <n v="837.9"/>
  </r>
  <r>
    <n v="16.8"/>
    <n v="28"/>
    <n v="0.1"/>
    <n v="21.05"/>
    <s v="Condiments"/>
    <x v="9"/>
    <n v="76"/>
    <n v="0"/>
    <n v="0"/>
    <n v="423.36"/>
  </r>
  <r>
    <n v="10.4"/>
    <n v="55"/>
    <n v="0.1"/>
    <n v="13"/>
    <s v="Condiments"/>
    <x v="30"/>
    <n v="32"/>
    <n v="0"/>
    <n v="15"/>
    <n v="514.80000000000007"/>
  </r>
  <r>
    <n v="36.4"/>
    <n v="15"/>
    <n v="0"/>
    <n v="45.6"/>
    <s v="Produce"/>
    <x v="32"/>
    <n v="26"/>
    <n v="0"/>
    <n v="0"/>
    <n v="546"/>
  </r>
  <r>
    <n v="15.5"/>
    <n v="100"/>
    <n v="0.05"/>
    <n v="19.45"/>
    <s v="Condiments"/>
    <x v="45"/>
    <n v="27"/>
    <n v="0"/>
    <n v="15"/>
    <n v="1472.5"/>
  </r>
  <r>
    <n v="10.199999999999999"/>
    <n v="15"/>
    <n v="0.1"/>
    <n v="12.75"/>
    <s v="Confections"/>
    <x v="74"/>
    <n v="15"/>
    <n v="70"/>
    <n v="25"/>
    <n v="137.70000000000002"/>
  </r>
  <r>
    <n v="12"/>
    <n v="25"/>
    <n v="0.1"/>
    <n v="15"/>
    <s v="Beverages"/>
    <x v="39"/>
    <n v="15"/>
    <n v="10"/>
    <n v="30"/>
    <n v="270"/>
  </r>
  <r>
    <n v="13.9"/>
    <n v="20"/>
    <n v="0.2"/>
    <n v="17.45"/>
    <s v="Confections"/>
    <x v="20"/>
    <n v="29"/>
    <n v="0"/>
    <n v="10"/>
    <n v="222.4"/>
  </r>
  <r>
    <n v="2"/>
    <n v="20"/>
    <n v="0.2"/>
    <n v="2.5"/>
    <s v="Dairy Products"/>
    <x v="15"/>
    <n v="112"/>
    <n v="0"/>
    <n v="20"/>
    <n v="32"/>
  </r>
  <r>
    <n v="9.6"/>
    <n v="10"/>
    <n v="0.2"/>
    <n v="12"/>
    <s v="Seafood"/>
    <x v="54"/>
    <n v="95"/>
    <n v="0"/>
    <n v="0"/>
    <n v="76.800000000000011"/>
  </r>
  <r>
    <n v="14.4"/>
    <n v="20"/>
    <n v="0"/>
    <n v="18"/>
    <s v="Beverages"/>
    <x v="19"/>
    <n v="69"/>
    <n v="0"/>
    <n v="5"/>
    <n v="288"/>
  </r>
  <r>
    <n v="26.2"/>
    <n v="50"/>
    <n v="0"/>
    <n v="32.799999999999997"/>
    <s v="Meat/Poultry"/>
    <x v="29"/>
    <n v="0"/>
    <n v="0"/>
    <n v="0"/>
    <n v="1310"/>
  </r>
  <r>
    <n v="22.8"/>
    <n v="25"/>
    <n v="0"/>
    <n v="28.5"/>
    <s v="Condiments"/>
    <x v="75"/>
    <n v="113"/>
    <n v="0"/>
    <n v="25"/>
    <n v="570"/>
  </r>
  <r>
    <n v="17.2"/>
    <n v="30"/>
    <n v="0"/>
    <n v="21.5"/>
    <s v="Dairy Products"/>
    <x v="44"/>
    <n v="26"/>
    <n v="0"/>
    <n v="0"/>
    <n v="516"/>
  </r>
  <r>
    <n v="8"/>
    <n v="40"/>
    <n v="0.15"/>
    <n v="10"/>
    <s v="Confections"/>
    <x v="26"/>
    <n v="3"/>
    <n v="40"/>
    <n v="5"/>
    <n v="272"/>
  </r>
  <r>
    <n v="16"/>
    <n v="21"/>
    <n v="0.15"/>
    <n v="20"/>
    <s v="Confections"/>
    <x v="21"/>
    <n v="10"/>
    <n v="60"/>
    <n v="15"/>
    <n v="285.59999999999997"/>
  </r>
  <r>
    <n v="44"/>
    <n v="36"/>
    <n v="0"/>
    <n v="55"/>
    <s v="Dairy Products"/>
    <x v="28"/>
    <n v="79"/>
    <n v="0"/>
    <n v="0"/>
    <n v="1584"/>
  </r>
  <r>
    <n v="24.9"/>
    <n v="30"/>
    <n v="0"/>
    <n v="31.23"/>
    <s v="Confections"/>
    <x v="68"/>
    <n v="15"/>
    <n v="0"/>
    <n v="0"/>
    <n v="747"/>
  </r>
  <r>
    <n v="36.4"/>
    <n v="30"/>
    <n v="0"/>
    <n v="45.6"/>
    <s v="Produce"/>
    <x v="32"/>
    <n v="26"/>
    <n v="0"/>
    <n v="0"/>
    <n v="1092"/>
  </r>
  <r>
    <n v="36.799999999999997"/>
    <n v="20"/>
    <n v="0"/>
    <n v="46"/>
    <s v="Beverages"/>
    <x v="42"/>
    <n v="17"/>
    <n v="10"/>
    <n v="25"/>
    <n v="736"/>
  </r>
  <r>
    <n v="30.4"/>
    <n v="15"/>
    <n v="0"/>
    <n v="38"/>
    <s v="Grains/Cereals"/>
    <x v="41"/>
    <n v="21"/>
    <n v="10"/>
    <n v="30"/>
    <n v="456"/>
  </r>
  <r>
    <n v="17.2"/>
    <n v="50"/>
    <n v="0"/>
    <n v="21.5"/>
    <s v="Dairy Products"/>
    <x v="44"/>
    <n v="26"/>
    <n v="0"/>
    <n v="0"/>
    <n v="860"/>
  </r>
  <r>
    <n v="24"/>
    <n v="16"/>
    <n v="0.05"/>
    <n v="30"/>
    <s v="Produce"/>
    <x v="8"/>
    <n v="15"/>
    <n v="0"/>
    <n v="10"/>
    <n v="364.79999999999995"/>
  </r>
  <r>
    <n v="9.6"/>
    <n v="20"/>
    <n v="0.05"/>
    <n v="12"/>
    <s v="Seafood"/>
    <x v="54"/>
    <n v="95"/>
    <n v="0"/>
    <n v="0"/>
    <n v="182.39999999999998"/>
  </r>
  <r>
    <n v="27.8"/>
    <n v="40"/>
    <n v="0"/>
    <n v="34.799999999999997"/>
    <s v="Dairy Products"/>
    <x v="1"/>
    <n v="14"/>
    <n v="0"/>
    <n v="0"/>
    <n v="1112"/>
  </r>
  <r>
    <n v="10"/>
    <n v="21"/>
    <n v="0.25"/>
    <n v="12.5"/>
    <s v="Confections"/>
    <x v="56"/>
    <n v="6"/>
    <n v="10"/>
    <n v="15"/>
    <n v="157.5"/>
  </r>
  <r>
    <n v="6.2"/>
    <n v="4"/>
    <n v="0.25"/>
    <n v="7.75"/>
    <s v="Beverages"/>
    <x v="48"/>
    <n v="125"/>
    <n v="0"/>
    <n v="25"/>
    <n v="18.600000000000001"/>
  </r>
  <r>
    <n v="8"/>
    <n v="40"/>
    <n v="0.25"/>
    <n v="10"/>
    <s v="Confections"/>
    <x v="26"/>
    <n v="3"/>
    <n v="40"/>
    <n v="5"/>
    <n v="240"/>
  </r>
  <r>
    <n v="20.7"/>
    <n v="28"/>
    <n v="0.25"/>
    <n v="25.89"/>
    <s v="Seafood"/>
    <x v="34"/>
    <n v="10"/>
    <n v="0"/>
    <n v="15"/>
    <n v="434.70000000000005"/>
  </r>
  <r>
    <n v="19.2"/>
    <n v="60"/>
    <n v="0.25"/>
    <n v="24"/>
    <s v="Meat/Poultry"/>
    <x v="24"/>
    <n v="115"/>
    <n v="0"/>
    <n v="20"/>
    <n v="864"/>
  </r>
  <r>
    <n v="4.8"/>
    <n v="1"/>
    <n v="0"/>
    <n v="6"/>
    <s v="Seafood"/>
    <x v="16"/>
    <n v="24"/>
    <n v="0"/>
    <n v="5"/>
    <n v="4.8"/>
  </r>
  <r>
    <n v="7.2"/>
    <n v="21"/>
    <n v="0"/>
    <n v="9"/>
    <s v="Grains/Cereals"/>
    <x v="70"/>
    <n v="61"/>
    <n v="0"/>
    <n v="25"/>
    <n v="151.20000000000002"/>
  </r>
  <r>
    <n v="7.3"/>
    <n v="21"/>
    <n v="0"/>
    <n v="9.1999999999999993"/>
    <s v="Confections"/>
    <x v="49"/>
    <n v="25"/>
    <n v="0"/>
    <n v="5"/>
    <n v="153.29999999999998"/>
  </r>
  <r>
    <n v="11.2"/>
    <n v="50"/>
    <n v="0"/>
    <n v="14"/>
    <s v="Grains/Cereals"/>
    <x v="3"/>
    <n v="26"/>
    <n v="0"/>
    <n v="0"/>
    <n v="560"/>
  </r>
  <r>
    <n v="17.600000000000001"/>
    <n v="16"/>
    <n v="0.2"/>
    <n v="22"/>
    <s v="Condiments"/>
    <x v="62"/>
    <n v="53"/>
    <n v="0"/>
    <n v="0"/>
    <n v="225.28000000000003"/>
  </r>
  <r>
    <n v="36.799999999999997"/>
    <n v="3"/>
    <n v="0"/>
    <n v="46"/>
    <s v="Beverages"/>
    <x v="42"/>
    <n v="17"/>
    <n v="10"/>
    <n v="25"/>
    <n v="110.39999999999999"/>
  </r>
  <r>
    <n v="30.4"/>
    <n v="30"/>
    <n v="0.2"/>
    <n v="38"/>
    <s v="Grains/Cereals"/>
    <x v="41"/>
    <n v="21"/>
    <n v="10"/>
    <n v="30"/>
    <n v="729.6"/>
  </r>
  <r>
    <n v="27.2"/>
    <n v="20"/>
    <n v="0"/>
    <n v="34"/>
    <s v="Dairy Products"/>
    <x v="17"/>
    <n v="19"/>
    <n v="0"/>
    <n v="0"/>
    <n v="544"/>
  </r>
  <r>
    <n v="3.6"/>
    <n v="25"/>
    <n v="0"/>
    <n v="4.5"/>
    <s v="Beverages"/>
    <x v="23"/>
    <n v="20"/>
    <n v="0"/>
    <n v="0"/>
    <n v="90"/>
  </r>
  <r>
    <n v="99"/>
    <n v="18"/>
    <n v="0.1"/>
    <n v="123.79"/>
    <s v="Meat/Poultry"/>
    <x v="33"/>
    <n v="0"/>
    <n v="0"/>
    <n v="0"/>
    <n v="1603.8"/>
  </r>
  <r>
    <n v="14.7"/>
    <n v="20"/>
    <n v="0"/>
    <n v="18.399999999999999"/>
    <s v="Seafood"/>
    <x v="40"/>
    <n v="123"/>
    <n v="0"/>
    <n v="30"/>
    <n v="294"/>
  </r>
  <r>
    <n v="7.6"/>
    <n v="30"/>
    <n v="0.1"/>
    <n v="9.5"/>
    <s v="Seafood"/>
    <x v="73"/>
    <n v="5"/>
    <n v="70"/>
    <n v="15"/>
    <n v="205.20000000000002"/>
  </r>
  <r>
    <n v="13"/>
    <n v="25"/>
    <n v="0"/>
    <n v="16.25"/>
    <s v="Confections"/>
    <x v="72"/>
    <n v="65"/>
    <n v="0"/>
    <n v="30"/>
    <n v="325"/>
  </r>
  <r>
    <n v="16.8"/>
    <n v="10"/>
    <n v="0"/>
    <n v="21"/>
    <s v="Dairy Products"/>
    <x v="0"/>
    <n v="22"/>
    <n v="30"/>
    <n v="30"/>
    <n v="168"/>
  </r>
  <r>
    <n v="9.6"/>
    <n v="5"/>
    <n v="0"/>
    <n v="12"/>
    <s v="Seafood"/>
    <x v="54"/>
    <n v="95"/>
    <n v="0"/>
    <n v="0"/>
    <n v="48"/>
  </r>
  <r>
    <n v="3.6"/>
    <n v="28"/>
    <n v="0"/>
    <n v="4.5"/>
    <s v="Beverages"/>
    <x v="23"/>
    <n v="20"/>
    <n v="0"/>
    <n v="0"/>
    <n v="100.8"/>
  </r>
  <r>
    <n v="11.2"/>
    <n v="12"/>
    <n v="0"/>
    <n v="14"/>
    <s v="Confections"/>
    <x v="66"/>
    <n v="76"/>
    <n v="0"/>
    <n v="30"/>
    <n v="134.39999999999998"/>
  </r>
  <r>
    <n v="20.7"/>
    <n v="8"/>
    <n v="0"/>
    <n v="25.89"/>
    <s v="Seafood"/>
    <x v="34"/>
    <n v="10"/>
    <n v="0"/>
    <n v="15"/>
    <n v="165.6"/>
  </r>
  <r>
    <n v="36.799999999999997"/>
    <n v="15"/>
    <n v="0"/>
    <n v="46"/>
    <s v="Beverages"/>
    <x v="42"/>
    <n v="17"/>
    <n v="10"/>
    <n v="25"/>
    <n v="552"/>
  </r>
  <r>
    <n v="15.2"/>
    <n v="40"/>
    <n v="0.15"/>
    <n v="19"/>
    <s v="Beverages"/>
    <x v="2"/>
    <n v="17"/>
    <n v="40"/>
    <n v="25"/>
    <n v="516.79999999999995"/>
  </r>
  <r>
    <n v="13.9"/>
    <n v="35"/>
    <n v="0.15"/>
    <n v="17.45"/>
    <s v="Confections"/>
    <x v="20"/>
    <n v="29"/>
    <n v="0"/>
    <n v="10"/>
    <n v="413.52499999999998"/>
  </r>
  <r>
    <n v="15.5"/>
    <n v="2"/>
    <n v="0.15"/>
    <n v="19.45"/>
    <s v="Condiments"/>
    <x v="45"/>
    <n v="27"/>
    <n v="0"/>
    <n v="15"/>
    <n v="26.349999999999998"/>
  </r>
  <r>
    <n v="50"/>
    <n v="30"/>
    <n v="0"/>
    <n v="62.5"/>
    <s v="Seafood"/>
    <x v="59"/>
    <n v="42"/>
    <n v="0"/>
    <n v="0"/>
    <n v="1500"/>
  </r>
  <r>
    <n v="7.2"/>
    <n v="15"/>
    <n v="0"/>
    <n v="9"/>
    <s v="Grains/Cereals"/>
    <x v="70"/>
    <n v="61"/>
    <n v="0"/>
    <n v="25"/>
    <n v="108"/>
  </r>
  <r>
    <n v="26.6"/>
    <n v="8"/>
    <n v="0"/>
    <n v="33.25"/>
    <s v="Grains/Cereals"/>
    <x v="58"/>
    <n v="22"/>
    <n v="80"/>
    <n v="30"/>
    <n v="212.8"/>
  </r>
  <r>
    <n v="24"/>
    <n v="30"/>
    <n v="0"/>
    <n v="30"/>
    <s v="Produce"/>
    <x v="8"/>
    <n v="15"/>
    <n v="0"/>
    <n v="10"/>
    <n v="720"/>
  </r>
  <r>
    <n v="30.4"/>
    <n v="20"/>
    <n v="0"/>
    <n v="38"/>
    <s v="Grains/Cereals"/>
    <x v="41"/>
    <n v="21"/>
    <n v="10"/>
    <n v="30"/>
    <n v="608"/>
  </r>
  <r>
    <n v="3.6"/>
    <n v="80"/>
    <n v="0.05"/>
    <n v="4.5"/>
    <s v="Beverages"/>
    <x v="23"/>
    <n v="20"/>
    <n v="0"/>
    <n v="0"/>
    <n v="273.59999999999997"/>
  </r>
  <r>
    <n v="42.4"/>
    <n v="18"/>
    <n v="0"/>
    <n v="53"/>
    <s v="Produce"/>
    <x v="5"/>
    <n v="20"/>
    <n v="0"/>
    <n v="10"/>
    <n v="763.19999999999993"/>
  </r>
  <r>
    <n v="2"/>
    <n v="12"/>
    <n v="0"/>
    <n v="2.5"/>
    <s v="Dairy Products"/>
    <x v="15"/>
    <n v="112"/>
    <n v="0"/>
    <n v="20"/>
    <n v="24"/>
  </r>
  <r>
    <n v="17.2"/>
    <n v="12"/>
    <n v="0"/>
    <n v="21.5"/>
    <s v="Dairy Products"/>
    <x v="44"/>
    <n v="26"/>
    <n v="0"/>
    <n v="0"/>
    <n v="206.39999999999998"/>
  </r>
  <r>
    <n v="18.600000000000001"/>
    <n v="12"/>
    <n v="0"/>
    <n v="23.25"/>
    <s v="Produce"/>
    <x v="4"/>
    <n v="35"/>
    <n v="0"/>
    <n v="0"/>
    <n v="223.20000000000002"/>
  </r>
  <r>
    <n v="36.4"/>
    <n v="18"/>
    <n v="0"/>
    <n v="45.6"/>
    <s v="Produce"/>
    <x v="32"/>
    <n v="26"/>
    <n v="0"/>
    <n v="0"/>
    <n v="655.19999999999993"/>
  </r>
  <r>
    <n v="14.7"/>
    <n v="21"/>
    <n v="0"/>
    <n v="18.399999999999999"/>
    <s v="Seafood"/>
    <x v="40"/>
    <n v="123"/>
    <n v="0"/>
    <n v="30"/>
    <n v="308.7"/>
  </r>
  <r>
    <n v="6.2"/>
    <n v="10"/>
    <n v="0"/>
    <n v="7.75"/>
    <s v="Beverages"/>
    <x v="48"/>
    <n v="125"/>
    <n v="0"/>
    <n v="25"/>
    <n v="62"/>
  </r>
  <r>
    <n v="10"/>
    <n v="35"/>
    <n v="0.15"/>
    <n v="12.5"/>
    <s v="Dairy Products"/>
    <x v="18"/>
    <n v="0"/>
    <n v="70"/>
    <n v="20"/>
    <n v="297.5"/>
  </r>
  <r>
    <n v="13.6"/>
    <n v="60"/>
    <n v="0.15"/>
    <n v="17"/>
    <s v="Condiments"/>
    <x v="61"/>
    <n v="4"/>
    <n v="100"/>
    <n v="20"/>
    <n v="693.6"/>
  </r>
  <r>
    <n v="14.4"/>
    <n v="42"/>
    <n v="0.15"/>
    <n v="18"/>
    <s v="Beverages"/>
    <x v="43"/>
    <n v="57"/>
    <n v="0"/>
    <n v="20"/>
    <n v="514.08000000000004"/>
  </r>
  <r>
    <n v="19.2"/>
    <n v="2"/>
    <n v="0.05"/>
    <n v="24"/>
    <s v="Meat/Poultry"/>
    <x v="24"/>
    <n v="115"/>
    <n v="0"/>
    <n v="20"/>
    <n v="36.479999999999997"/>
  </r>
  <r>
    <n v="12"/>
    <n v="12"/>
    <n v="0"/>
    <n v="15"/>
    <s v="Beverages"/>
    <x v="39"/>
    <n v="15"/>
    <n v="10"/>
    <n v="30"/>
    <n v="144"/>
  </r>
  <r>
    <n v="14.4"/>
    <n v="15"/>
    <n v="0"/>
    <n v="18"/>
    <s v="Beverages"/>
    <x v="52"/>
    <n v="39"/>
    <n v="0"/>
    <n v="10"/>
    <n v="216"/>
  </r>
  <r>
    <n v="8"/>
    <n v="21"/>
    <n v="0.25"/>
    <n v="10"/>
    <s v="Confections"/>
    <x v="26"/>
    <n v="3"/>
    <n v="40"/>
    <n v="5"/>
    <n v="126"/>
  </r>
  <r>
    <n v="14.4"/>
    <n v="20"/>
    <n v="0.25"/>
    <n v="18"/>
    <s v="Beverages"/>
    <x v="19"/>
    <n v="69"/>
    <n v="0"/>
    <n v="5"/>
    <n v="216"/>
  </r>
  <r>
    <n v="24.8"/>
    <n v="20"/>
    <n v="0.05"/>
    <n v="31"/>
    <s v="Seafood"/>
    <x v="12"/>
    <n v="31"/>
    <n v="0"/>
    <n v="0"/>
    <n v="471.2"/>
  </r>
  <r>
    <n v="210.8"/>
    <n v="30"/>
    <n v="0"/>
    <n v="263.5"/>
    <s v="Beverages"/>
    <x v="67"/>
    <n v="17"/>
    <n v="0"/>
    <n v="15"/>
    <n v="6324"/>
  </r>
  <r>
    <n v="26.2"/>
    <n v="28"/>
    <n v="0"/>
    <n v="32.799999999999997"/>
    <s v="Meat/Poultry"/>
    <x v="29"/>
    <n v="0"/>
    <n v="0"/>
    <n v="0"/>
    <n v="733.6"/>
  </r>
  <r>
    <n v="44"/>
    <n v="60"/>
    <n v="0"/>
    <n v="55"/>
    <s v="Dairy Products"/>
    <x v="28"/>
    <n v="79"/>
    <n v="0"/>
    <n v="0"/>
    <n v="2640"/>
  </r>
  <r>
    <n v="26.6"/>
    <n v="30"/>
    <n v="0"/>
    <n v="33.25"/>
    <s v="Grains/Cereals"/>
    <x v="58"/>
    <n v="22"/>
    <n v="80"/>
    <n v="30"/>
    <n v="798"/>
  </r>
  <r>
    <n v="7.6"/>
    <n v="30"/>
    <n v="0"/>
    <n v="9.5"/>
    <s v="Confections"/>
    <x v="69"/>
    <n v="36"/>
    <n v="0"/>
    <n v="0"/>
    <n v="228"/>
  </r>
  <r>
    <n v="44"/>
    <n v="12"/>
    <n v="0"/>
    <n v="55"/>
    <s v="Dairy Products"/>
    <x v="28"/>
    <n v="79"/>
    <n v="0"/>
    <n v="0"/>
    <n v="528"/>
  </r>
  <r>
    <n v="16"/>
    <n v="24"/>
    <n v="0"/>
    <n v="20"/>
    <s v="Confections"/>
    <x v="21"/>
    <n v="10"/>
    <n v="60"/>
    <n v="15"/>
    <n v="384"/>
  </r>
  <r>
    <n v="27.2"/>
    <n v="40"/>
    <n v="0"/>
    <n v="34"/>
    <s v="Dairy Products"/>
    <x v="17"/>
    <n v="19"/>
    <n v="0"/>
    <n v="0"/>
    <n v="1088"/>
  </r>
  <r>
    <n v="14.7"/>
    <n v="10"/>
    <n v="0"/>
    <n v="18.399999999999999"/>
    <s v="Seafood"/>
    <x v="40"/>
    <n v="123"/>
    <n v="0"/>
    <n v="30"/>
    <n v="147"/>
  </r>
  <r>
    <n v="11.2"/>
    <n v="35"/>
    <n v="0.05"/>
    <n v="14"/>
    <s v="Beverages"/>
    <x v="53"/>
    <n v="111"/>
    <n v="0"/>
    <n v="15"/>
    <n v="372.4"/>
  </r>
  <r>
    <n v="10.4"/>
    <n v="30"/>
    <n v="0.05"/>
    <n v="13"/>
    <s v="Condiments"/>
    <x v="30"/>
    <n v="32"/>
    <n v="0"/>
    <n v="15"/>
    <n v="296.39999999999998"/>
  </r>
  <r>
    <n v="8"/>
    <n v="14"/>
    <n v="0"/>
    <n v="10"/>
    <s v="Confections"/>
    <x v="26"/>
    <n v="3"/>
    <n v="40"/>
    <n v="5"/>
    <n v="112"/>
  </r>
  <r>
    <n v="14.7"/>
    <n v="10"/>
    <n v="0"/>
    <n v="18.399999999999999"/>
    <s v="Seafood"/>
    <x v="40"/>
    <n v="123"/>
    <n v="0"/>
    <n v="30"/>
    <n v="147"/>
  </r>
  <r>
    <n v="42.4"/>
    <n v="3"/>
    <n v="0"/>
    <n v="53"/>
    <s v="Produce"/>
    <x v="5"/>
    <n v="20"/>
    <n v="0"/>
    <n v="10"/>
    <n v="127.19999999999999"/>
  </r>
  <r>
    <n v="15.2"/>
    <n v="20"/>
    <n v="0.1"/>
    <n v="19"/>
    <s v="Beverages"/>
    <x v="2"/>
    <n v="17"/>
    <n v="40"/>
    <n v="25"/>
    <n v="273.60000000000002"/>
  </r>
  <r>
    <n v="8"/>
    <n v="20"/>
    <n v="0.1"/>
    <n v="10"/>
    <s v="Condiments"/>
    <x v="57"/>
    <n v="13"/>
    <n v="70"/>
    <n v="25"/>
    <n v="144"/>
  </r>
  <r>
    <n v="19.2"/>
    <n v="30"/>
    <n v="0.1"/>
    <n v="24"/>
    <s v="Meat/Poultry"/>
    <x v="24"/>
    <n v="115"/>
    <n v="0"/>
    <n v="20"/>
    <n v="518.4"/>
  </r>
  <r>
    <n v="12"/>
    <n v="60"/>
    <n v="0.1"/>
    <n v="15"/>
    <s v="Beverages"/>
    <x v="39"/>
    <n v="15"/>
    <n v="10"/>
    <n v="30"/>
    <n v="648"/>
  </r>
  <r>
    <n v="16.8"/>
    <n v="5"/>
    <n v="0"/>
    <n v="21"/>
    <s v="Dairy Products"/>
    <x v="0"/>
    <n v="22"/>
    <n v="30"/>
    <n v="30"/>
    <n v="84"/>
  </r>
  <r>
    <n v="42.4"/>
    <n v="25"/>
    <n v="0"/>
    <n v="53"/>
    <s v="Produce"/>
    <x v="5"/>
    <n v="20"/>
    <n v="0"/>
    <n v="10"/>
    <n v="1060"/>
  </r>
  <r>
    <n v="8"/>
    <n v="16"/>
    <n v="0"/>
    <n v="10"/>
    <s v="Produce"/>
    <x v="25"/>
    <n v="4"/>
    <n v="20"/>
    <n v="5"/>
    <n v="128"/>
  </r>
  <r>
    <n v="7.3"/>
    <n v="5"/>
    <n v="0"/>
    <n v="9.1999999999999993"/>
    <s v="Confections"/>
    <x v="49"/>
    <n v="25"/>
    <n v="0"/>
    <n v="5"/>
    <n v="36.5"/>
  </r>
  <r>
    <n v="24.9"/>
    <n v="30"/>
    <n v="0"/>
    <n v="31.23"/>
    <s v="Confections"/>
    <x v="68"/>
    <n v="15"/>
    <n v="0"/>
    <n v="0"/>
    <n v="747"/>
  </r>
  <r>
    <n v="5.9"/>
    <n v="24"/>
    <n v="0.25"/>
    <n v="7.45"/>
    <s v="Meat/Poultry"/>
    <x v="55"/>
    <n v="21"/>
    <n v="0"/>
    <n v="10"/>
    <n v="106.20000000000002"/>
  </r>
  <r>
    <n v="44"/>
    <n v="30"/>
    <n v="0"/>
    <n v="55"/>
    <s v="Dairy Products"/>
    <x v="28"/>
    <n v="79"/>
    <n v="0"/>
    <n v="0"/>
    <n v="1320"/>
  </r>
  <r>
    <n v="12"/>
    <n v="20"/>
    <n v="0.2"/>
    <n v="15"/>
    <s v="Seafood"/>
    <x v="47"/>
    <n v="101"/>
    <n v="0"/>
    <n v="5"/>
    <n v="192"/>
  </r>
  <r>
    <n v="16.8"/>
    <n v="15"/>
    <n v="0.25"/>
    <n v="21"/>
    <s v="Dairy Products"/>
    <x v="0"/>
    <n v="22"/>
    <n v="30"/>
    <n v="30"/>
    <n v="189"/>
  </r>
  <r>
    <n v="13.9"/>
    <n v="18"/>
    <n v="0"/>
    <n v="17.45"/>
    <s v="Confections"/>
    <x v="20"/>
    <n v="29"/>
    <n v="0"/>
    <n v="10"/>
    <n v="250.20000000000002"/>
  </r>
  <r>
    <n v="44"/>
    <n v="60"/>
    <n v="0"/>
    <n v="55"/>
    <s v="Dairy Products"/>
    <x v="28"/>
    <n v="79"/>
    <n v="0"/>
    <n v="0"/>
    <n v="2640"/>
  </r>
  <r>
    <n v="10"/>
    <n v="30"/>
    <n v="0"/>
    <n v="12.5"/>
    <s v="Confections"/>
    <x v="56"/>
    <n v="6"/>
    <n v="10"/>
    <n v="15"/>
    <n v="300"/>
  </r>
  <r>
    <n v="6.2"/>
    <n v="36"/>
    <n v="0"/>
    <n v="7.75"/>
    <s v="Beverages"/>
    <x v="48"/>
    <n v="125"/>
    <n v="0"/>
    <n v="25"/>
    <n v="223.20000000000002"/>
  </r>
  <r>
    <n v="15.5"/>
    <n v="15"/>
    <n v="0.15"/>
    <n v="19.45"/>
    <s v="Condiments"/>
    <x v="45"/>
    <n v="27"/>
    <n v="0"/>
    <n v="15"/>
    <n v="197.625"/>
  </r>
  <r>
    <n v="10.4"/>
    <n v="7"/>
    <n v="0.15"/>
    <n v="13"/>
    <s v="Condiments"/>
    <x v="30"/>
    <n v="32"/>
    <n v="0"/>
    <n v="15"/>
    <n v="61.879999999999995"/>
  </r>
  <r>
    <n v="11.2"/>
    <n v="60"/>
    <n v="0.05"/>
    <n v="14"/>
    <s v="Confections"/>
    <x v="66"/>
    <n v="76"/>
    <n v="0"/>
    <n v="30"/>
    <n v="638.4"/>
  </r>
  <r>
    <n v="11.2"/>
    <n v="20"/>
    <n v="0.05"/>
    <n v="14"/>
    <s v="Grains/Cereals"/>
    <x v="3"/>
    <n v="26"/>
    <n v="0"/>
    <n v="0"/>
    <n v="212.79999999999998"/>
  </r>
  <r>
    <n v="16.8"/>
    <n v="15"/>
    <n v="0.1"/>
    <n v="21.05"/>
    <s v="Condiments"/>
    <x v="9"/>
    <n v="76"/>
    <n v="0"/>
    <n v="0"/>
    <n v="226.8"/>
  </r>
  <r>
    <n v="13.6"/>
    <n v="10"/>
    <n v="0.1"/>
    <n v="17"/>
    <s v="Condiments"/>
    <x v="61"/>
    <n v="4"/>
    <n v="100"/>
    <n v="20"/>
    <n v="122.4"/>
  </r>
  <r>
    <n v="28.8"/>
    <n v="10"/>
    <n v="0.1"/>
    <n v="36"/>
    <s v="Dairy Products"/>
    <x v="60"/>
    <n v="26"/>
    <n v="0"/>
    <n v="15"/>
    <n v="259.2"/>
  </r>
  <r>
    <n v="30.4"/>
    <n v="30"/>
    <n v="0"/>
    <n v="38"/>
    <s v="Grains/Cereals"/>
    <x v="41"/>
    <n v="21"/>
    <n v="10"/>
    <n v="30"/>
    <n v="912"/>
  </r>
  <r>
    <n v="7.2"/>
    <n v="10"/>
    <n v="0"/>
    <n v="9"/>
    <s v="Grains/Cereals"/>
    <x v="70"/>
    <n v="61"/>
    <n v="0"/>
    <n v="25"/>
    <n v="72"/>
  </r>
  <r>
    <n v="7.7"/>
    <n v="20"/>
    <n v="0"/>
    <n v="9.65"/>
    <s v="Seafood"/>
    <x v="7"/>
    <n v="85"/>
    <n v="0"/>
    <n v="10"/>
    <n v="154"/>
  </r>
  <r>
    <n v="10.4"/>
    <n v="5"/>
    <n v="0"/>
    <n v="13"/>
    <s v="Condiments"/>
    <x v="30"/>
    <n v="32"/>
    <n v="0"/>
    <n v="15"/>
    <n v="52"/>
  </r>
  <r>
    <n v="10"/>
    <n v="20"/>
    <n v="0.05"/>
    <n v="12.5"/>
    <s v="Dairy Products"/>
    <x v="18"/>
    <n v="0"/>
    <n v="70"/>
    <n v="20"/>
    <n v="190"/>
  </r>
  <r>
    <n v="30.4"/>
    <n v="14"/>
    <n v="0"/>
    <n v="38"/>
    <s v="Grains/Cereals"/>
    <x v="41"/>
    <n v="21"/>
    <n v="10"/>
    <n v="30"/>
    <n v="425.59999999999997"/>
  </r>
  <r>
    <n v="27.8"/>
    <n v="25"/>
    <n v="0"/>
    <n v="34.799999999999997"/>
    <s v="Dairy Products"/>
    <x v="1"/>
    <n v="14"/>
    <n v="0"/>
    <n v="0"/>
    <n v="695"/>
  </r>
  <r>
    <n v="10.4"/>
    <n v="25"/>
    <n v="0"/>
    <n v="13"/>
    <s v="Condiments"/>
    <x v="30"/>
    <n v="32"/>
    <n v="0"/>
    <n v="15"/>
    <n v="260"/>
  </r>
  <r>
    <n v="4.5"/>
    <n v="14"/>
    <n v="0"/>
    <n v="4.5"/>
    <s v="Beverages"/>
    <x v="23"/>
    <n v="20"/>
    <n v="0"/>
    <n v="0"/>
    <n v="63"/>
  </r>
  <r>
    <n v="18.399999999999999"/>
    <n v="5"/>
    <n v="0"/>
    <n v="18.399999999999999"/>
    <s v="Seafood"/>
    <x v="40"/>
    <n v="123"/>
    <n v="0"/>
    <n v="30"/>
    <n v="92"/>
  </r>
  <r>
    <n v="14"/>
    <n v="30"/>
    <n v="0"/>
    <n v="14"/>
    <s v="Grains/Cereals"/>
    <x v="3"/>
    <n v="26"/>
    <n v="0"/>
    <n v="0"/>
    <n v="420"/>
  </r>
  <r>
    <n v="45.6"/>
    <n v="20"/>
    <n v="0"/>
    <n v="45.6"/>
    <s v="Produce"/>
    <x v="32"/>
    <n v="26"/>
    <n v="0"/>
    <n v="0"/>
    <n v="912"/>
  </r>
  <r>
    <n v="20"/>
    <n v="25"/>
    <n v="0"/>
    <n v="20"/>
    <s v="Confections"/>
    <x v="21"/>
    <n v="10"/>
    <n v="60"/>
    <n v="15"/>
    <n v="500"/>
  </r>
  <r>
    <n v="15.5"/>
    <n v="12"/>
    <n v="0.05"/>
    <n v="15.5"/>
    <s v="Condiments"/>
    <x v="50"/>
    <n v="39"/>
    <n v="0"/>
    <n v="5"/>
    <n v="176.7"/>
  </r>
  <r>
    <n v="45.6"/>
    <n v="8"/>
    <n v="0.05"/>
    <n v="45.6"/>
    <s v="Produce"/>
    <x v="32"/>
    <n v="26"/>
    <n v="0"/>
    <n v="0"/>
    <n v="346.56"/>
  </r>
  <r>
    <n v="7.45"/>
    <n v="20"/>
    <n v="0"/>
    <n v="7.45"/>
    <s v="Meat/Poultry"/>
    <x v="55"/>
    <n v="21"/>
    <n v="0"/>
    <n v="10"/>
    <n v="149"/>
  </r>
  <r>
    <n v="9.5"/>
    <n v="21"/>
    <n v="0"/>
    <n v="9.5"/>
    <s v="Seafood"/>
    <x v="73"/>
    <n v="5"/>
    <n v="70"/>
    <n v="15"/>
    <n v="199.5"/>
  </r>
  <r>
    <n v="32.799999999999997"/>
    <n v="6"/>
    <n v="0"/>
    <n v="32.799999999999997"/>
    <s v="Meat/Poultry"/>
    <x v="29"/>
    <n v="0"/>
    <n v="0"/>
    <n v="0"/>
    <n v="196.79999999999998"/>
  </r>
  <r>
    <n v="14"/>
    <n v="30"/>
    <n v="0"/>
    <n v="14"/>
    <s v="Beverages"/>
    <x v="51"/>
    <n v="52"/>
    <n v="0"/>
    <n v="10"/>
    <n v="420"/>
  </r>
  <r>
    <n v="23.25"/>
    <n v="70"/>
    <n v="0"/>
    <n v="23.25"/>
    <s v="Produce"/>
    <x v="4"/>
    <n v="35"/>
    <n v="0"/>
    <n v="0"/>
    <n v="1627.5"/>
  </r>
  <r>
    <n v="21.05"/>
    <n v="20"/>
    <n v="0"/>
    <n v="21.05"/>
    <s v="Condiments"/>
    <x v="9"/>
    <n v="76"/>
    <n v="0"/>
    <n v="0"/>
    <n v="421"/>
  </r>
  <r>
    <n v="19"/>
    <n v="12"/>
    <n v="0"/>
    <n v="19"/>
    <s v="Beverages"/>
    <x v="2"/>
    <n v="17"/>
    <n v="40"/>
    <n v="25"/>
    <n v="228"/>
  </r>
  <r>
    <n v="10"/>
    <n v="12"/>
    <n v="0"/>
    <n v="10"/>
    <s v="Confections"/>
    <x v="26"/>
    <n v="3"/>
    <n v="40"/>
    <n v="5"/>
    <n v="120"/>
  </r>
  <r>
    <n v="32.799999999999997"/>
    <n v="10"/>
    <n v="0"/>
    <n v="32.799999999999997"/>
    <s v="Meat/Poultry"/>
    <x v="29"/>
    <n v="0"/>
    <n v="0"/>
    <n v="0"/>
    <n v="328"/>
  </r>
  <r>
    <n v="28.5"/>
    <n v="25"/>
    <n v="0"/>
    <n v="28.5"/>
    <s v="Condiments"/>
    <x v="75"/>
    <n v="113"/>
    <n v="0"/>
    <n v="25"/>
    <n v="712.5"/>
  </r>
  <r>
    <n v="49.3"/>
    <n v="3"/>
    <n v="0"/>
    <n v="49.3"/>
    <s v="Confections"/>
    <x v="38"/>
    <n v="17"/>
    <n v="0"/>
    <n v="0"/>
    <n v="147.89999999999998"/>
  </r>
  <r>
    <n v="14"/>
    <n v="18"/>
    <n v="0.1"/>
    <n v="14"/>
    <s v="Confections"/>
    <x v="66"/>
    <n v="76"/>
    <n v="0"/>
    <n v="30"/>
    <n v="226.8"/>
  </r>
  <r>
    <n v="15"/>
    <n v="14"/>
    <n v="0.1"/>
    <n v="15"/>
    <s v="Beverages"/>
    <x v="39"/>
    <n v="15"/>
    <n v="10"/>
    <n v="30"/>
    <n v="189"/>
  </r>
  <r>
    <n v="46"/>
    <n v="15"/>
    <n v="0.15"/>
    <n v="46"/>
    <s v="Beverages"/>
    <x v="42"/>
    <n v="17"/>
    <n v="10"/>
    <n v="25"/>
    <n v="586.5"/>
  </r>
  <r>
    <n v="12.75"/>
    <n v="15"/>
    <n v="0.15"/>
    <n v="12.75"/>
    <s v="Confections"/>
    <x v="74"/>
    <n v="15"/>
    <n v="70"/>
    <n v="25"/>
    <n v="162.5625"/>
  </r>
  <r>
    <n v="6"/>
    <n v="10"/>
    <n v="0"/>
    <n v="6"/>
    <s v="Seafood"/>
    <x v="16"/>
    <n v="24"/>
    <n v="0"/>
    <n v="5"/>
    <n v="60"/>
  </r>
  <r>
    <n v="18"/>
    <n v="10"/>
    <n v="0"/>
    <n v="18"/>
    <s v="Beverages"/>
    <x v="19"/>
    <n v="69"/>
    <n v="0"/>
    <n v="5"/>
    <n v="180"/>
  </r>
  <r>
    <n v="45.6"/>
    <n v="3"/>
    <n v="0"/>
    <n v="45.6"/>
    <s v="Produce"/>
    <x v="32"/>
    <n v="26"/>
    <n v="0"/>
    <n v="0"/>
    <n v="136.80000000000001"/>
  </r>
  <r>
    <n v="123.79"/>
    <n v="36"/>
    <n v="0"/>
    <n v="123.79"/>
    <s v="Meat/Poultry"/>
    <x v="33"/>
    <n v="0"/>
    <n v="0"/>
    <n v="0"/>
    <n v="4456.4400000000005"/>
  </r>
  <r>
    <n v="7.75"/>
    <n v="36"/>
    <n v="0.1"/>
    <n v="7.75"/>
    <s v="Beverages"/>
    <x v="48"/>
    <n v="125"/>
    <n v="0"/>
    <n v="25"/>
    <n v="251.1"/>
  </r>
  <r>
    <n v="22"/>
    <n v="50"/>
    <n v="0.15"/>
    <n v="22"/>
    <s v="Condiments"/>
    <x v="62"/>
    <n v="53"/>
    <n v="0"/>
    <n v="0"/>
    <n v="935"/>
  </r>
  <r>
    <n v="30"/>
    <n v="50"/>
    <n v="0.15"/>
    <n v="30"/>
    <s v="Produce"/>
    <x v="8"/>
    <n v="15"/>
    <n v="0"/>
    <n v="10"/>
    <n v="1275"/>
  </r>
  <r>
    <n v="40"/>
    <n v="10"/>
    <n v="0.15"/>
    <n v="40"/>
    <s v="Condiments"/>
    <x v="71"/>
    <n v="6"/>
    <n v="0"/>
    <n v="0"/>
    <n v="340"/>
  </r>
  <r>
    <n v="4.5"/>
    <n v="10"/>
    <n v="0.15"/>
    <n v="4.5"/>
    <s v="Beverages"/>
    <x v="23"/>
    <n v="20"/>
    <n v="0"/>
    <n v="0"/>
    <n v="38.25"/>
  </r>
  <r>
    <n v="12"/>
    <n v="9"/>
    <n v="0.15"/>
    <n v="12"/>
    <s v="Seafood"/>
    <x v="54"/>
    <n v="95"/>
    <n v="0"/>
    <n v="0"/>
    <n v="91.8"/>
  </r>
  <r>
    <n v="9.5"/>
    <n v="6"/>
    <n v="0.15"/>
    <n v="9.5"/>
    <s v="Confections"/>
    <x v="69"/>
    <n v="36"/>
    <n v="0"/>
    <n v="0"/>
    <n v="48.449999999999996"/>
  </r>
  <r>
    <n v="34"/>
    <n v="12"/>
    <n v="0.15"/>
    <n v="34"/>
    <s v="Dairy Products"/>
    <x v="17"/>
    <n v="19"/>
    <n v="0"/>
    <n v="0"/>
    <n v="346.8"/>
  </r>
  <r>
    <n v="10"/>
    <n v="40"/>
    <n v="0.2"/>
    <n v="10"/>
    <s v="Confections"/>
    <x v="26"/>
    <n v="3"/>
    <n v="40"/>
    <n v="5"/>
    <n v="320"/>
  </r>
  <r>
    <n v="32"/>
    <n v="50"/>
    <n v="0.2"/>
    <n v="32"/>
    <s v="Dairy Products"/>
    <x v="35"/>
    <n v="9"/>
    <n v="40"/>
    <n v="25"/>
    <n v="1280"/>
  </r>
  <r>
    <n v="28.5"/>
    <n v="15"/>
    <n v="0.2"/>
    <n v="28.5"/>
    <s v="Condiments"/>
    <x v="75"/>
    <n v="113"/>
    <n v="0"/>
    <n v="25"/>
    <n v="342"/>
  </r>
  <r>
    <n v="81"/>
    <n v="39"/>
    <n v="0"/>
    <n v="81"/>
    <s v="Confections"/>
    <x v="13"/>
    <n v="40"/>
    <n v="0"/>
    <n v="0"/>
    <n v="3159"/>
  </r>
  <r>
    <n v="45.6"/>
    <n v="35"/>
    <n v="0"/>
    <n v="45.6"/>
    <s v="Produce"/>
    <x v="32"/>
    <n v="26"/>
    <n v="0"/>
    <n v="0"/>
    <n v="1596"/>
  </r>
  <r>
    <n v="38"/>
    <n v="70"/>
    <n v="0"/>
    <n v="38"/>
    <s v="Grains/Cereals"/>
    <x v="41"/>
    <n v="21"/>
    <n v="10"/>
    <n v="30"/>
    <n v="2660"/>
  </r>
  <r>
    <n v="21.05"/>
    <n v="39"/>
    <n v="0"/>
    <n v="21.05"/>
    <s v="Condiments"/>
    <x v="9"/>
    <n v="76"/>
    <n v="0"/>
    <n v="0"/>
    <n v="820.95"/>
  </r>
  <r>
    <n v="7.75"/>
    <n v="50"/>
    <n v="0"/>
    <n v="7.75"/>
    <s v="Beverages"/>
    <x v="48"/>
    <n v="125"/>
    <n v="0"/>
    <n v="25"/>
    <n v="387.5"/>
  </r>
  <r>
    <n v="97"/>
    <n v="16"/>
    <n v="0.15"/>
    <n v="97"/>
    <s v="Meat/Poultry"/>
    <x v="76"/>
    <n v="29"/>
    <n v="0"/>
    <n v="0"/>
    <n v="1319.2"/>
  </r>
  <r>
    <n v="17.45"/>
    <n v="50"/>
    <n v="0"/>
    <n v="17.45"/>
    <s v="Confections"/>
    <x v="20"/>
    <n v="29"/>
    <n v="0"/>
    <n v="10"/>
    <n v="872.5"/>
  </r>
  <r>
    <n v="43.9"/>
    <n v="120"/>
    <n v="0"/>
    <n v="43.9"/>
    <s v="Confections"/>
    <x v="31"/>
    <n v="49"/>
    <n v="0"/>
    <n v="30"/>
    <n v="5268"/>
  </r>
  <r>
    <n v="2.5"/>
    <n v="16"/>
    <n v="0.15"/>
    <n v="2.5"/>
    <s v="Dairy Products"/>
    <x v="15"/>
    <n v="112"/>
    <n v="0"/>
    <n v="20"/>
    <n v="34"/>
  </r>
  <r>
    <n v="34"/>
    <n v="84"/>
    <n v="0.15"/>
    <n v="34"/>
    <s v="Dairy Products"/>
    <x v="17"/>
    <n v="19"/>
    <n v="0"/>
    <n v="0"/>
    <n v="2427.6"/>
  </r>
  <r>
    <n v="62.5"/>
    <n v="25"/>
    <n v="0.1"/>
    <n v="62.5"/>
    <s v="Seafood"/>
    <x v="59"/>
    <n v="42"/>
    <n v="0"/>
    <n v="0"/>
    <n v="1406.25"/>
  </r>
  <r>
    <n v="9.65"/>
    <n v="80"/>
    <n v="0.1"/>
    <n v="9.65"/>
    <s v="Seafood"/>
    <x v="7"/>
    <n v="85"/>
    <n v="0"/>
    <n v="10"/>
    <n v="694.80000000000007"/>
  </r>
  <r>
    <n v="14"/>
    <n v="20"/>
    <n v="0"/>
    <n v="14"/>
    <s v="Grains/Cereals"/>
    <x v="3"/>
    <n v="26"/>
    <n v="0"/>
    <n v="0"/>
    <n v="280"/>
  </r>
  <r>
    <n v="7"/>
    <n v="6"/>
    <n v="0"/>
    <n v="7"/>
    <s v="Grains/Cereals"/>
    <x v="65"/>
    <n v="38"/>
    <n v="0"/>
    <n v="25"/>
    <n v="42"/>
  </r>
  <r>
    <n v="55"/>
    <n v="4"/>
    <n v="0"/>
    <n v="55"/>
    <s v="Dairy Products"/>
    <x v="28"/>
    <n v="79"/>
    <n v="0"/>
    <n v="0"/>
    <n v="220"/>
  </r>
  <r>
    <n v="15"/>
    <n v="6"/>
    <n v="0"/>
    <n v="15"/>
    <s v="Beverages"/>
    <x v="39"/>
    <n v="15"/>
    <n v="10"/>
    <n v="30"/>
    <n v="90"/>
  </r>
  <r>
    <n v="4.5"/>
    <n v="5"/>
    <n v="0"/>
    <n v="4.5"/>
    <s v="Beverages"/>
    <x v="23"/>
    <n v="20"/>
    <n v="0"/>
    <n v="0"/>
    <n v="22.5"/>
  </r>
  <r>
    <n v="263.5"/>
    <n v="15"/>
    <n v="0"/>
    <n v="263.5"/>
    <s v="Beverages"/>
    <x v="67"/>
    <n v="17"/>
    <n v="0"/>
    <n v="15"/>
    <n v="3952.5"/>
  </r>
  <r>
    <n v="19.45"/>
    <n v="9"/>
    <n v="0"/>
    <n v="19.45"/>
    <s v="Condiments"/>
    <x v="45"/>
    <n v="27"/>
    <n v="0"/>
    <n v="15"/>
    <n v="175.04999999999998"/>
  </r>
  <r>
    <n v="31"/>
    <n v="16"/>
    <n v="0.05"/>
    <n v="31"/>
    <s v="Seafood"/>
    <x v="12"/>
    <n v="31"/>
    <n v="0"/>
    <n v="0"/>
    <n v="471.2"/>
  </r>
  <r>
    <n v="38"/>
    <n v="40"/>
    <n v="0"/>
    <n v="38"/>
    <s v="Grains/Cereals"/>
    <x v="41"/>
    <n v="21"/>
    <n v="10"/>
    <n v="30"/>
    <n v="1520"/>
  </r>
  <r>
    <n v="34"/>
    <n v="10"/>
    <n v="0.05"/>
    <n v="34"/>
    <s v="Dairy Products"/>
    <x v="17"/>
    <n v="19"/>
    <n v="0"/>
    <n v="0"/>
    <n v="323"/>
  </r>
  <r>
    <n v="4.5"/>
    <n v="8"/>
    <n v="0"/>
    <n v="4.5"/>
    <s v="Beverages"/>
    <x v="23"/>
    <n v="20"/>
    <n v="0"/>
    <n v="0"/>
    <n v="36"/>
  </r>
  <r>
    <n v="32.799999999999997"/>
    <n v="5"/>
    <n v="0"/>
    <n v="32.799999999999997"/>
    <s v="Meat/Poultry"/>
    <x v="29"/>
    <n v="0"/>
    <n v="0"/>
    <n v="0"/>
    <n v="164"/>
  </r>
  <r>
    <n v="18"/>
    <n v="3"/>
    <n v="0"/>
    <n v="18"/>
    <s v="Beverages"/>
    <x v="37"/>
    <n v="20"/>
    <n v="0"/>
    <n v="15"/>
    <n v="54"/>
  </r>
  <r>
    <n v="9.65"/>
    <n v="10"/>
    <n v="0"/>
    <n v="9.65"/>
    <s v="Seafood"/>
    <x v="7"/>
    <n v="85"/>
    <n v="0"/>
    <n v="10"/>
    <n v="96.5"/>
  </r>
  <r>
    <n v="12.5"/>
    <n v="6"/>
    <n v="0"/>
    <n v="12.5"/>
    <s v="Confections"/>
    <x v="56"/>
    <n v="6"/>
    <n v="10"/>
    <n v="15"/>
    <n v="75"/>
  </r>
  <r>
    <n v="18"/>
    <n v="40"/>
    <n v="0.2"/>
    <n v="18"/>
    <s v="Beverages"/>
    <x v="52"/>
    <n v="39"/>
    <n v="0"/>
    <n v="10"/>
    <n v="576"/>
  </r>
  <r>
    <n v="40"/>
    <n v="24"/>
    <n v="0"/>
    <n v="40"/>
    <s v="Condiments"/>
    <x v="71"/>
    <n v="6"/>
    <n v="0"/>
    <n v="0"/>
    <n v="960"/>
  </r>
  <r>
    <n v="25.89"/>
    <n v="20"/>
    <n v="0.2"/>
    <n v="25.89"/>
    <s v="Seafood"/>
    <x v="34"/>
    <n v="10"/>
    <n v="0"/>
    <n v="15"/>
    <n v="414.24"/>
  </r>
  <r>
    <n v="18.399999999999999"/>
    <n v="25"/>
    <n v="0.2"/>
    <n v="18.399999999999999"/>
    <s v="Seafood"/>
    <x v="40"/>
    <n v="123"/>
    <n v="0"/>
    <n v="30"/>
    <n v="368"/>
  </r>
  <r>
    <n v="39"/>
    <n v="25"/>
    <n v="0.1"/>
    <n v="39"/>
    <s v="Meat/Poultry"/>
    <x v="22"/>
    <n v="0"/>
    <n v="0"/>
    <n v="0"/>
    <n v="877.5"/>
  </r>
  <r>
    <n v="81"/>
    <n v="15"/>
    <n v="0.1"/>
    <n v="81"/>
    <s v="Confections"/>
    <x v="13"/>
    <n v="40"/>
    <n v="0"/>
    <n v="0"/>
    <n v="1093.5"/>
  </r>
  <r>
    <n v="26"/>
    <n v="18"/>
    <n v="0.1"/>
    <n v="26"/>
    <s v="Seafood"/>
    <x v="36"/>
    <n v="11"/>
    <n v="50"/>
    <n v="25"/>
    <n v="421.2"/>
  </r>
  <r>
    <n v="9.65"/>
    <n v="6"/>
    <n v="0.1"/>
    <n v="9.65"/>
    <s v="Seafood"/>
    <x v="7"/>
    <n v="85"/>
    <n v="0"/>
    <n v="10"/>
    <n v="52.110000000000007"/>
  </r>
  <r>
    <n v="31"/>
    <n v="2"/>
    <n v="0"/>
    <n v="31"/>
    <s v="Seafood"/>
    <x v="12"/>
    <n v="31"/>
    <n v="0"/>
    <n v="0"/>
    <n v="62"/>
  </r>
  <r>
    <n v="25.89"/>
    <n v="10"/>
    <n v="0"/>
    <n v="25.89"/>
    <s v="Seafood"/>
    <x v="34"/>
    <n v="10"/>
    <n v="0"/>
    <n v="15"/>
    <n v="258.89999999999998"/>
  </r>
  <r>
    <n v="46"/>
    <n v="60"/>
    <n v="0"/>
    <n v="46"/>
    <s v="Beverages"/>
    <x v="42"/>
    <n v="17"/>
    <n v="10"/>
    <n v="25"/>
    <n v="2760"/>
  </r>
  <r>
    <n v="7.45"/>
    <n v="15"/>
    <n v="0"/>
    <n v="7.45"/>
    <s v="Meat/Poultry"/>
    <x v="55"/>
    <n v="21"/>
    <n v="0"/>
    <n v="10"/>
    <n v="111.75"/>
  </r>
  <r>
    <n v="19"/>
    <n v="30"/>
    <n v="0"/>
    <n v="19"/>
    <s v="Seafood"/>
    <x v="27"/>
    <n v="112"/>
    <n v="0"/>
    <n v="20"/>
    <n v="570"/>
  </r>
  <r>
    <n v="18.399999999999999"/>
    <n v="15"/>
    <n v="0.1"/>
    <n v="18.399999999999999"/>
    <s v="Seafood"/>
    <x v="40"/>
    <n v="123"/>
    <n v="0"/>
    <n v="30"/>
    <n v="248.4"/>
  </r>
  <r>
    <n v="18"/>
    <n v="8"/>
    <n v="0.15"/>
    <n v="18"/>
    <s v="Beverages"/>
    <x v="52"/>
    <n v="39"/>
    <n v="0"/>
    <n v="10"/>
    <n v="122.39999999999999"/>
  </r>
  <r>
    <n v="6"/>
    <n v="10"/>
    <n v="0"/>
    <n v="6"/>
    <s v="Seafood"/>
    <x v="16"/>
    <n v="24"/>
    <n v="0"/>
    <n v="5"/>
    <n v="60"/>
  </r>
  <r>
    <n v="38"/>
    <n v="30"/>
    <n v="0.15"/>
    <n v="38"/>
    <s v="Grains/Cereals"/>
    <x v="41"/>
    <n v="21"/>
    <n v="10"/>
    <n v="30"/>
    <n v="969"/>
  </r>
  <r>
    <n v="22"/>
    <n v="50"/>
    <n v="0.1"/>
    <n v="22"/>
    <s v="Condiments"/>
    <x v="62"/>
    <n v="53"/>
    <n v="0"/>
    <n v="0"/>
    <n v="990"/>
  </r>
  <r>
    <n v="19"/>
    <n v="30"/>
    <n v="0.1"/>
    <n v="19"/>
    <s v="Seafood"/>
    <x v="27"/>
    <n v="112"/>
    <n v="0"/>
    <n v="20"/>
    <n v="513"/>
  </r>
  <r>
    <n v="21"/>
    <n v="3"/>
    <n v="0"/>
    <n v="21"/>
    <s v="Dairy Products"/>
    <x v="0"/>
    <n v="22"/>
    <n v="30"/>
    <n v="30"/>
    <n v="63"/>
  </r>
  <r>
    <n v="2.5"/>
    <n v="8"/>
    <n v="0.2"/>
    <n v="2.5"/>
    <s v="Dairy Products"/>
    <x v="15"/>
    <n v="112"/>
    <n v="0"/>
    <n v="20"/>
    <n v="16"/>
  </r>
  <r>
    <n v="34.799999999999997"/>
    <n v="9"/>
    <n v="0"/>
    <n v="34.799999999999997"/>
    <s v="Dairy Products"/>
    <x v="1"/>
    <n v="14"/>
    <n v="0"/>
    <n v="0"/>
    <n v="313.2"/>
  </r>
  <r>
    <n v="24"/>
    <n v="14"/>
    <n v="0"/>
    <n v="24"/>
    <s v="Meat/Poultry"/>
    <x v="24"/>
    <n v="115"/>
    <n v="0"/>
    <n v="20"/>
    <n v="336"/>
  </r>
  <r>
    <n v="12.5"/>
    <n v="20"/>
    <n v="0"/>
    <n v="12.5"/>
    <s v="Confections"/>
    <x v="56"/>
    <n v="6"/>
    <n v="10"/>
    <n v="15"/>
    <n v="250"/>
  </r>
  <r>
    <n v="36"/>
    <n v="10"/>
    <n v="0"/>
    <n v="36"/>
    <s v="Dairy Products"/>
    <x v="60"/>
    <n v="26"/>
    <n v="0"/>
    <n v="15"/>
    <n v="360"/>
  </r>
  <r>
    <n v="39"/>
    <n v="40"/>
    <n v="0"/>
    <n v="39"/>
    <s v="Meat/Poultry"/>
    <x v="22"/>
    <n v="0"/>
    <n v="0"/>
    <n v="0"/>
    <n v="1560"/>
  </r>
  <r>
    <n v="46"/>
    <n v="25"/>
    <n v="0"/>
    <n v="46"/>
    <s v="Beverages"/>
    <x v="42"/>
    <n v="17"/>
    <n v="10"/>
    <n v="25"/>
    <n v="1150"/>
  </r>
  <r>
    <n v="28.5"/>
    <n v="20"/>
    <n v="0"/>
    <n v="28.5"/>
    <s v="Condiments"/>
    <x v="75"/>
    <n v="113"/>
    <n v="0"/>
    <n v="25"/>
    <n v="570"/>
  </r>
  <r>
    <n v="18"/>
    <n v="50"/>
    <n v="0"/>
    <n v="18"/>
    <s v="Beverages"/>
    <x v="43"/>
    <n v="57"/>
    <n v="0"/>
    <n v="20"/>
    <n v="900"/>
  </r>
  <r>
    <n v="55"/>
    <n v="2"/>
    <n v="0"/>
    <n v="55"/>
    <s v="Dairy Products"/>
    <x v="28"/>
    <n v="79"/>
    <n v="0"/>
    <n v="0"/>
    <n v="110"/>
  </r>
  <r>
    <n v="25.89"/>
    <n v="15"/>
    <n v="0"/>
    <n v="25.89"/>
    <s v="Seafood"/>
    <x v="34"/>
    <n v="10"/>
    <n v="0"/>
    <n v="15"/>
    <n v="388.35"/>
  </r>
  <r>
    <n v="17"/>
    <n v="24"/>
    <n v="0"/>
    <n v="17"/>
    <s v="Condiments"/>
    <x v="61"/>
    <n v="4"/>
    <n v="100"/>
    <n v="20"/>
    <n v="408"/>
  </r>
  <r>
    <n v="22"/>
    <n v="50"/>
    <n v="0.05"/>
    <n v="22"/>
    <s v="Condiments"/>
    <x v="62"/>
    <n v="53"/>
    <n v="0"/>
    <n v="0"/>
    <n v="1045"/>
  </r>
  <r>
    <n v="34.799999999999997"/>
    <n v="24"/>
    <n v="0"/>
    <n v="34.799999999999997"/>
    <s v="Dairy Products"/>
    <x v="1"/>
    <n v="14"/>
    <n v="0"/>
    <n v="0"/>
    <n v="835.19999999999993"/>
  </r>
  <r>
    <n v="15"/>
    <n v="24"/>
    <n v="0.05"/>
    <n v="15"/>
    <s v="Seafood"/>
    <x v="47"/>
    <n v="101"/>
    <n v="0"/>
    <n v="5"/>
    <n v="342"/>
  </r>
  <r>
    <n v="25.89"/>
    <n v="10"/>
    <n v="0"/>
    <n v="25.89"/>
    <s v="Seafood"/>
    <x v="34"/>
    <n v="10"/>
    <n v="0"/>
    <n v="15"/>
    <n v="258.89999999999998"/>
  </r>
  <r>
    <n v="18.399999999999999"/>
    <n v="10"/>
    <n v="0.2"/>
    <n v="18.399999999999999"/>
    <s v="Seafood"/>
    <x v="40"/>
    <n v="123"/>
    <n v="0"/>
    <n v="30"/>
    <n v="147.20000000000002"/>
  </r>
  <r>
    <n v="7.45"/>
    <n v="10"/>
    <n v="0.2"/>
    <n v="7.45"/>
    <s v="Meat/Poultry"/>
    <x v="55"/>
    <n v="21"/>
    <n v="0"/>
    <n v="10"/>
    <n v="59.6"/>
  </r>
  <r>
    <n v="21"/>
    <n v="50"/>
    <n v="0.1"/>
    <n v="21"/>
    <s v="Dairy Products"/>
    <x v="0"/>
    <n v="22"/>
    <n v="30"/>
    <n v="30"/>
    <n v="945"/>
  </r>
  <r>
    <n v="18.399999999999999"/>
    <n v="10"/>
    <n v="0.1"/>
    <n v="18.399999999999999"/>
    <s v="Seafood"/>
    <x v="40"/>
    <n v="123"/>
    <n v="0"/>
    <n v="30"/>
    <n v="165.6"/>
  </r>
  <r>
    <n v="19.5"/>
    <n v="5"/>
    <n v="0.1"/>
    <n v="19.5"/>
    <s v="Grains/Cereals"/>
    <x v="11"/>
    <n v="36"/>
    <n v="0"/>
    <n v="20"/>
    <n v="87.75"/>
  </r>
  <r>
    <n v="55"/>
    <n v="15"/>
    <n v="0.1"/>
    <n v="55"/>
    <s v="Dairy Products"/>
    <x v="28"/>
    <n v="79"/>
    <n v="0"/>
    <n v="0"/>
    <n v="742.5"/>
  </r>
  <r>
    <n v="38"/>
    <n v="15"/>
    <n v="0.25"/>
    <n v="38"/>
    <s v="Dairy Products"/>
    <x v="14"/>
    <n v="86"/>
    <n v="0"/>
    <n v="0"/>
    <n v="427.5"/>
  </r>
  <r>
    <n v="12.5"/>
    <n v="20"/>
    <n v="0"/>
    <n v="12.5"/>
    <s v="Dairy Products"/>
    <x v="18"/>
    <n v="0"/>
    <n v="70"/>
    <n v="20"/>
    <n v="250"/>
  </r>
  <r>
    <n v="2.5"/>
    <n v="30"/>
    <n v="0"/>
    <n v="2.5"/>
    <s v="Dairy Products"/>
    <x v="15"/>
    <n v="112"/>
    <n v="0"/>
    <n v="20"/>
    <n v="75"/>
  </r>
  <r>
    <n v="34"/>
    <n v="35"/>
    <n v="0.25"/>
    <n v="34"/>
    <s v="Dairy Products"/>
    <x v="17"/>
    <n v="19"/>
    <n v="0"/>
    <n v="0"/>
    <n v="892.5"/>
  </r>
  <r>
    <n v="12.5"/>
    <n v="30"/>
    <n v="0"/>
    <n v="12.5"/>
    <s v="Dairy Products"/>
    <x v="18"/>
    <n v="0"/>
    <n v="70"/>
    <n v="20"/>
    <n v="375"/>
  </r>
  <r>
    <n v="53"/>
    <n v="6"/>
    <n v="0"/>
    <n v="53"/>
    <s v="Produce"/>
    <x v="5"/>
    <n v="20"/>
    <n v="0"/>
    <n v="10"/>
    <n v="318"/>
  </r>
  <r>
    <n v="13.25"/>
    <n v="20"/>
    <n v="0"/>
    <n v="13.25"/>
    <s v="Seafood"/>
    <x v="64"/>
    <n v="62"/>
    <n v="0"/>
    <n v="20"/>
    <n v="265"/>
  </r>
  <r>
    <n v="34.799999999999997"/>
    <n v="21"/>
    <n v="0"/>
    <n v="34.799999999999997"/>
    <s v="Dairy Products"/>
    <x v="1"/>
    <n v="14"/>
    <n v="0"/>
    <n v="0"/>
    <n v="730.8"/>
  </r>
  <r>
    <n v="15"/>
    <n v="9"/>
    <n v="0"/>
    <n v="15"/>
    <s v="Seafood"/>
    <x v="47"/>
    <n v="101"/>
    <n v="0"/>
    <n v="5"/>
    <n v="135"/>
  </r>
  <r>
    <n v="15"/>
    <n v="7"/>
    <n v="0"/>
    <n v="15"/>
    <s v="Beverages"/>
    <x v="39"/>
    <n v="15"/>
    <n v="10"/>
    <n v="30"/>
    <n v="105"/>
  </r>
  <r>
    <n v="34.799999999999997"/>
    <n v="1"/>
    <n v="0"/>
    <n v="34.799999999999997"/>
    <s v="Dairy Products"/>
    <x v="1"/>
    <n v="14"/>
    <n v="0"/>
    <n v="0"/>
    <n v="34.799999999999997"/>
  </r>
  <r>
    <n v="6"/>
    <n v="8"/>
    <n v="0"/>
    <n v="6"/>
    <s v="Seafood"/>
    <x v="16"/>
    <n v="24"/>
    <n v="0"/>
    <n v="5"/>
    <n v="48"/>
  </r>
  <r>
    <n v="10"/>
    <n v="15"/>
    <n v="0"/>
    <n v="10"/>
    <s v="Confections"/>
    <x v="26"/>
    <n v="3"/>
    <n v="40"/>
    <n v="5"/>
    <n v="150"/>
  </r>
  <r>
    <n v="2.5"/>
    <n v="15"/>
    <n v="0"/>
    <n v="2.5"/>
    <s v="Dairy Products"/>
    <x v="15"/>
    <n v="112"/>
    <n v="0"/>
    <n v="20"/>
    <n v="37.5"/>
  </r>
  <r>
    <n v="20"/>
    <n v="6"/>
    <n v="0"/>
    <n v="20"/>
    <s v="Confections"/>
    <x v="21"/>
    <n v="10"/>
    <n v="60"/>
    <n v="15"/>
    <n v="120"/>
  </r>
  <r>
    <n v="10"/>
    <n v="60"/>
    <n v="0"/>
    <n v="10"/>
    <s v="Condiments"/>
    <x v="57"/>
    <n v="13"/>
    <n v="70"/>
    <n v="25"/>
    <n v="600"/>
  </r>
  <r>
    <n v="31.23"/>
    <n v="40"/>
    <n v="0"/>
    <n v="31.23"/>
    <s v="Confections"/>
    <x v="68"/>
    <n v="15"/>
    <n v="0"/>
    <n v="0"/>
    <n v="1249.2"/>
  </r>
  <r>
    <n v="263.5"/>
    <n v="30"/>
    <n v="0"/>
    <n v="263.5"/>
    <s v="Beverages"/>
    <x v="67"/>
    <n v="17"/>
    <n v="0"/>
    <n v="15"/>
    <n v="7905"/>
  </r>
  <r>
    <n v="12.5"/>
    <n v="35"/>
    <n v="0"/>
    <n v="12.5"/>
    <s v="Confections"/>
    <x v="56"/>
    <n v="6"/>
    <n v="10"/>
    <n v="15"/>
    <n v="437.5"/>
  </r>
  <r>
    <n v="4.5"/>
    <n v="35"/>
    <n v="0.1"/>
    <n v="4.5"/>
    <s v="Beverages"/>
    <x v="23"/>
    <n v="20"/>
    <n v="0"/>
    <n v="0"/>
    <n v="141.75"/>
  </r>
  <r>
    <n v="263.5"/>
    <n v="4"/>
    <n v="0.1"/>
    <n v="263.5"/>
    <s v="Beverages"/>
    <x v="67"/>
    <n v="17"/>
    <n v="0"/>
    <n v="15"/>
    <n v="948.6"/>
  </r>
  <r>
    <n v="21.05"/>
    <n v="36"/>
    <n v="0.1"/>
    <n v="21.05"/>
    <s v="Condiments"/>
    <x v="9"/>
    <n v="76"/>
    <n v="0"/>
    <n v="0"/>
    <n v="682.0200000000001"/>
  </r>
  <r>
    <n v="21.5"/>
    <n v="9"/>
    <n v="0.1"/>
    <n v="21.5"/>
    <s v="Dairy Products"/>
    <x v="44"/>
    <n v="26"/>
    <n v="0"/>
    <n v="0"/>
    <n v="174.15"/>
  </r>
  <r>
    <n v="21"/>
    <n v="15"/>
    <n v="0.05"/>
    <n v="21"/>
    <s v="Dairy Products"/>
    <x v="0"/>
    <n v="22"/>
    <n v="30"/>
    <n v="30"/>
    <n v="299.25"/>
  </r>
  <r>
    <n v="7.45"/>
    <n v="24"/>
    <n v="0.05"/>
    <n v="7.45"/>
    <s v="Meat/Poultry"/>
    <x v="55"/>
    <n v="21"/>
    <n v="0"/>
    <n v="10"/>
    <n v="169.86"/>
  </r>
  <r>
    <n v="38"/>
    <n v="30"/>
    <n v="0.15"/>
    <n v="38"/>
    <s v="Dairy Products"/>
    <x v="14"/>
    <n v="86"/>
    <n v="0"/>
    <n v="0"/>
    <n v="969"/>
  </r>
  <r>
    <n v="9"/>
    <n v="70"/>
    <n v="0.15"/>
    <n v="9"/>
    <s v="Grains/Cereals"/>
    <x v="70"/>
    <n v="61"/>
    <n v="0"/>
    <n v="25"/>
    <n v="535.5"/>
  </r>
  <r>
    <n v="45.6"/>
    <n v="7"/>
    <n v="0"/>
    <n v="45.6"/>
    <s v="Produce"/>
    <x v="32"/>
    <n v="26"/>
    <n v="0"/>
    <n v="0"/>
    <n v="319.2"/>
  </r>
  <r>
    <n v="14"/>
    <n v="7"/>
    <n v="0"/>
    <n v="14"/>
    <s v="Beverages"/>
    <x v="51"/>
    <n v="52"/>
    <n v="0"/>
    <n v="10"/>
    <n v="98"/>
  </r>
  <r>
    <n v="21"/>
    <n v="10"/>
    <n v="0"/>
    <n v="21"/>
    <s v="Dairy Products"/>
    <x v="0"/>
    <n v="22"/>
    <n v="30"/>
    <n v="30"/>
    <n v="210"/>
  </r>
  <r>
    <n v="30"/>
    <n v="10"/>
    <n v="0"/>
    <n v="30"/>
    <s v="Produce"/>
    <x v="8"/>
    <n v="15"/>
    <n v="0"/>
    <n v="10"/>
    <n v="300"/>
  </r>
  <r>
    <n v="18"/>
    <n v="30"/>
    <n v="0"/>
    <n v="18"/>
    <s v="Beverages"/>
    <x v="37"/>
    <n v="20"/>
    <n v="0"/>
    <n v="15"/>
    <n v="540"/>
  </r>
  <r>
    <n v="49.3"/>
    <n v="40"/>
    <n v="0"/>
    <n v="49.3"/>
    <s v="Confections"/>
    <x v="38"/>
    <n v="17"/>
    <n v="0"/>
    <n v="0"/>
    <n v="1972"/>
  </r>
  <r>
    <n v="32"/>
    <n v="24"/>
    <n v="0.15"/>
    <n v="32"/>
    <s v="Dairy Products"/>
    <x v="35"/>
    <n v="9"/>
    <n v="40"/>
    <n v="25"/>
    <n v="652.79999999999995"/>
  </r>
  <r>
    <n v="19"/>
    <n v="60"/>
    <n v="0"/>
    <n v="19"/>
    <s v="Seafood"/>
    <x v="27"/>
    <n v="112"/>
    <n v="0"/>
    <n v="20"/>
    <n v="1140"/>
  </r>
  <r>
    <n v="14"/>
    <n v="10"/>
    <n v="0.25"/>
    <n v="14"/>
    <s v="Beverages"/>
    <x v="53"/>
    <n v="111"/>
    <n v="0"/>
    <n v="15"/>
    <n v="105"/>
  </r>
  <r>
    <n v="9.65"/>
    <n v="14"/>
    <n v="0"/>
    <n v="9.65"/>
    <s v="Seafood"/>
    <x v="7"/>
    <n v="85"/>
    <n v="0"/>
    <n v="10"/>
    <n v="135.1"/>
  </r>
  <r>
    <n v="12.5"/>
    <n v="55"/>
    <n v="0.15"/>
    <n v="12.5"/>
    <s v="Dairy Products"/>
    <x v="18"/>
    <n v="0"/>
    <n v="70"/>
    <n v="20"/>
    <n v="584.375"/>
  </r>
  <r>
    <n v="9.5"/>
    <n v="100"/>
    <n v="0.15"/>
    <n v="9.5"/>
    <s v="Seafood"/>
    <x v="73"/>
    <n v="5"/>
    <n v="70"/>
    <n v="15"/>
    <n v="807.5"/>
  </r>
  <r>
    <n v="53"/>
    <n v="48"/>
    <n v="0.15"/>
    <n v="53"/>
    <s v="Produce"/>
    <x v="5"/>
    <n v="20"/>
    <n v="0"/>
    <n v="10"/>
    <n v="2162.4"/>
  </r>
  <r>
    <n v="39"/>
    <n v="8"/>
    <n v="0.1"/>
    <n v="39"/>
    <s v="Meat/Poultry"/>
    <x v="22"/>
    <n v="0"/>
    <n v="0"/>
    <n v="0"/>
    <n v="280.8"/>
  </r>
  <r>
    <n v="9.1999999999999993"/>
    <n v="10"/>
    <n v="0"/>
    <n v="9.1999999999999993"/>
    <s v="Confections"/>
    <x v="49"/>
    <n v="25"/>
    <n v="0"/>
    <n v="5"/>
    <n v="92"/>
  </r>
  <r>
    <n v="10"/>
    <n v="6"/>
    <n v="0.1"/>
    <n v="10"/>
    <s v="Confections"/>
    <x v="26"/>
    <n v="3"/>
    <n v="40"/>
    <n v="5"/>
    <n v="54"/>
  </r>
  <r>
    <n v="28.5"/>
    <n v="10"/>
    <n v="0.1"/>
    <n v="28.5"/>
    <s v="Condiments"/>
    <x v="75"/>
    <n v="113"/>
    <n v="0"/>
    <n v="25"/>
    <n v="256.5"/>
  </r>
  <r>
    <n v="17.45"/>
    <n v="40"/>
    <n v="0.15"/>
    <n v="17.45"/>
    <s v="Confections"/>
    <x v="20"/>
    <n v="29"/>
    <n v="0"/>
    <n v="10"/>
    <n v="593.29999999999995"/>
  </r>
  <r>
    <n v="18"/>
    <n v="20"/>
    <n v="0.15"/>
    <n v="18"/>
    <s v="Beverages"/>
    <x v="37"/>
    <n v="20"/>
    <n v="0"/>
    <n v="15"/>
    <n v="306"/>
  </r>
  <r>
    <n v="19.45"/>
    <n v="40"/>
    <n v="0"/>
    <n v="19.45"/>
    <s v="Condiments"/>
    <x v="45"/>
    <n v="27"/>
    <n v="0"/>
    <n v="15"/>
    <n v="778"/>
  </r>
  <r>
    <n v="36"/>
    <n v="18"/>
    <n v="0"/>
    <n v="36"/>
    <s v="Dairy Products"/>
    <x v="60"/>
    <n v="26"/>
    <n v="0"/>
    <n v="15"/>
    <n v="648"/>
  </r>
  <r>
    <n v="7.75"/>
    <n v="30"/>
    <n v="0"/>
    <n v="7.75"/>
    <s v="Beverages"/>
    <x v="48"/>
    <n v="125"/>
    <n v="0"/>
    <n v="25"/>
    <n v="232.5"/>
  </r>
  <r>
    <n v="21"/>
    <n v="15"/>
    <n v="0"/>
    <n v="21"/>
    <s v="Dairy Products"/>
    <x v="0"/>
    <n v="22"/>
    <n v="30"/>
    <n v="30"/>
    <n v="315"/>
  </r>
  <r>
    <n v="17.45"/>
    <n v="14"/>
    <n v="0"/>
    <n v="17.45"/>
    <s v="Confections"/>
    <x v="20"/>
    <n v="29"/>
    <n v="0"/>
    <n v="10"/>
    <n v="244.29999999999998"/>
  </r>
  <r>
    <n v="21"/>
    <n v="24"/>
    <n v="0"/>
    <n v="21"/>
    <s v="Grains/Cereals"/>
    <x v="10"/>
    <n v="104"/>
    <n v="0"/>
    <n v="25"/>
    <n v="504"/>
  </r>
  <r>
    <n v="12.5"/>
    <n v="30"/>
    <n v="0"/>
    <n v="12.5"/>
    <s v="Dairy Products"/>
    <x v="18"/>
    <n v="0"/>
    <n v="70"/>
    <n v="20"/>
    <n v="375"/>
  </r>
  <r>
    <n v="18"/>
    <n v="6"/>
    <n v="0"/>
    <n v="18"/>
    <s v="Beverages"/>
    <x v="37"/>
    <n v="20"/>
    <n v="0"/>
    <n v="15"/>
    <n v="108"/>
  </r>
  <r>
    <n v="17.45"/>
    <n v="30"/>
    <n v="0.05"/>
    <n v="17.45"/>
    <s v="Confections"/>
    <x v="20"/>
    <n v="29"/>
    <n v="0"/>
    <n v="10"/>
    <n v="497.32499999999999"/>
  </r>
  <r>
    <n v="9"/>
    <n v="20"/>
    <n v="0.05"/>
    <n v="9"/>
    <s v="Grains/Cereals"/>
    <x v="70"/>
    <n v="61"/>
    <n v="0"/>
    <n v="25"/>
    <n v="171"/>
  </r>
  <r>
    <n v="49.3"/>
    <n v="20"/>
    <n v="0.05"/>
    <n v="49.3"/>
    <s v="Confections"/>
    <x v="38"/>
    <n v="17"/>
    <n v="0"/>
    <n v="0"/>
    <n v="936.69999999999993"/>
  </r>
  <r>
    <n v="13"/>
    <n v="10"/>
    <n v="0.05"/>
    <n v="13"/>
    <s v="Condiments"/>
    <x v="30"/>
    <n v="32"/>
    <n v="0"/>
    <n v="15"/>
    <n v="123.5"/>
  </r>
  <r>
    <n v="23.25"/>
    <n v="30"/>
    <n v="0.2"/>
    <n v="23.25"/>
    <s v="Produce"/>
    <x v="4"/>
    <n v="35"/>
    <n v="0"/>
    <n v="0"/>
    <n v="558"/>
  </r>
  <r>
    <n v="9.1999999999999993"/>
    <n v="35"/>
    <n v="0.2"/>
    <n v="9.1999999999999993"/>
    <s v="Confections"/>
    <x v="49"/>
    <n v="25"/>
    <n v="0"/>
    <n v="5"/>
    <n v="257.60000000000002"/>
  </r>
  <r>
    <n v="4.5"/>
    <n v="18"/>
    <n v="0.2"/>
    <n v="4.5"/>
    <s v="Beverages"/>
    <x v="23"/>
    <n v="20"/>
    <n v="0"/>
    <n v="0"/>
    <n v="64.8"/>
  </r>
  <r>
    <n v="53"/>
    <n v="20"/>
    <n v="0.2"/>
    <n v="53"/>
    <s v="Produce"/>
    <x v="5"/>
    <n v="20"/>
    <n v="0"/>
    <n v="10"/>
    <n v="848"/>
  </r>
  <r>
    <n v="38"/>
    <n v="40"/>
    <n v="0.2"/>
    <n v="38"/>
    <s v="Grains/Cereals"/>
    <x v="41"/>
    <n v="21"/>
    <n v="10"/>
    <n v="30"/>
    <n v="1216"/>
  </r>
  <r>
    <n v="34.799999999999997"/>
    <n v="24"/>
    <n v="0"/>
    <n v="34.799999999999997"/>
    <s v="Dairy Products"/>
    <x v="1"/>
    <n v="14"/>
    <n v="0"/>
    <n v="0"/>
    <n v="835.19999999999993"/>
  </r>
  <r>
    <n v="33.25"/>
    <n v="30"/>
    <n v="0"/>
    <n v="33.25"/>
    <s v="Grains/Cereals"/>
    <x v="58"/>
    <n v="22"/>
    <n v="80"/>
    <n v="30"/>
    <n v="997.5"/>
  </r>
  <r>
    <n v="7.75"/>
    <n v="20"/>
    <n v="0"/>
    <n v="7.75"/>
    <s v="Beverages"/>
    <x v="48"/>
    <n v="125"/>
    <n v="0"/>
    <n v="25"/>
    <n v="155"/>
  </r>
  <r>
    <n v="9.5"/>
    <n v="25"/>
    <n v="0"/>
    <n v="9.5"/>
    <s v="Confections"/>
    <x v="69"/>
    <n v="36"/>
    <n v="0"/>
    <n v="0"/>
    <n v="237.5"/>
  </r>
  <r>
    <n v="53"/>
    <n v="20"/>
    <n v="0"/>
    <n v="53"/>
    <s v="Produce"/>
    <x v="5"/>
    <n v="20"/>
    <n v="0"/>
    <n v="10"/>
    <n v="1060"/>
  </r>
  <r>
    <n v="7"/>
    <n v="30"/>
    <n v="0"/>
    <n v="7"/>
    <s v="Grains/Cereals"/>
    <x v="65"/>
    <n v="38"/>
    <n v="0"/>
    <n v="25"/>
    <n v="210"/>
  </r>
  <r>
    <n v="32.799999999999997"/>
    <n v="18"/>
    <n v="0"/>
    <n v="32.799999999999997"/>
    <s v="Meat/Poultry"/>
    <x v="29"/>
    <n v="0"/>
    <n v="0"/>
    <n v="0"/>
    <n v="590.4"/>
  </r>
  <r>
    <n v="15"/>
    <n v="3"/>
    <n v="0"/>
    <n v="15"/>
    <s v="Seafood"/>
    <x v="47"/>
    <n v="101"/>
    <n v="0"/>
    <n v="5"/>
    <n v="45"/>
  </r>
  <r>
    <n v="9.65"/>
    <n v="12"/>
    <n v="0.05"/>
    <n v="9.65"/>
    <s v="Seafood"/>
    <x v="7"/>
    <n v="85"/>
    <n v="0"/>
    <n v="10"/>
    <n v="110.01"/>
  </r>
  <r>
    <n v="24"/>
    <n v="18"/>
    <n v="0.05"/>
    <n v="24"/>
    <s v="Meat/Poultry"/>
    <x v="24"/>
    <n v="115"/>
    <n v="0"/>
    <n v="20"/>
    <n v="410.4"/>
  </r>
  <r>
    <n v="25.89"/>
    <n v="20"/>
    <n v="0"/>
    <n v="25.89"/>
    <s v="Seafood"/>
    <x v="34"/>
    <n v="10"/>
    <n v="0"/>
    <n v="15"/>
    <n v="517.79999999999995"/>
  </r>
  <r>
    <n v="49.3"/>
    <n v="15"/>
    <n v="0.25"/>
    <n v="49.3"/>
    <s v="Confections"/>
    <x v="38"/>
    <n v="17"/>
    <n v="0"/>
    <n v="0"/>
    <n v="554.625"/>
  </r>
  <r>
    <n v="19.45"/>
    <n v="10"/>
    <n v="0"/>
    <n v="19.45"/>
    <s v="Condiments"/>
    <x v="45"/>
    <n v="27"/>
    <n v="0"/>
    <n v="15"/>
    <n v="194.5"/>
  </r>
  <r>
    <n v="53"/>
    <n v="50"/>
    <n v="0"/>
    <n v="53"/>
    <s v="Produce"/>
    <x v="5"/>
    <n v="20"/>
    <n v="0"/>
    <n v="10"/>
    <n v="2650"/>
  </r>
  <r>
    <n v="2.5"/>
    <n v="20"/>
    <n v="0.1"/>
    <n v="2.5"/>
    <s v="Dairy Products"/>
    <x v="15"/>
    <n v="112"/>
    <n v="0"/>
    <n v="20"/>
    <n v="45"/>
  </r>
  <r>
    <n v="49.3"/>
    <n v="10"/>
    <n v="0.1"/>
    <n v="49.3"/>
    <s v="Confections"/>
    <x v="38"/>
    <n v="17"/>
    <n v="0"/>
    <n v="0"/>
    <n v="443.7"/>
  </r>
  <r>
    <n v="19"/>
    <n v="25"/>
    <n v="0"/>
    <n v="19"/>
    <s v="Seafood"/>
    <x v="27"/>
    <n v="112"/>
    <n v="0"/>
    <n v="20"/>
    <n v="475"/>
  </r>
  <r>
    <n v="7"/>
    <n v="70"/>
    <n v="0"/>
    <n v="7"/>
    <s v="Grains/Cereals"/>
    <x v="65"/>
    <n v="38"/>
    <n v="0"/>
    <n v="25"/>
    <n v="490"/>
  </r>
  <r>
    <n v="39"/>
    <n v="16"/>
    <n v="0.05"/>
    <n v="39"/>
    <s v="Meat/Poultry"/>
    <x v="22"/>
    <n v="0"/>
    <n v="0"/>
    <n v="0"/>
    <n v="592.79999999999995"/>
  </r>
  <r>
    <n v="12.5"/>
    <n v="6"/>
    <n v="0.05"/>
    <n v="12.5"/>
    <s v="Dairy Products"/>
    <x v="18"/>
    <n v="0"/>
    <n v="70"/>
    <n v="20"/>
    <n v="71.25"/>
  </r>
  <r>
    <n v="24"/>
    <n v="25"/>
    <n v="0.05"/>
    <n v="24"/>
    <s v="Meat/Poultry"/>
    <x v="24"/>
    <n v="115"/>
    <n v="0"/>
    <n v="20"/>
    <n v="570"/>
  </r>
  <r>
    <n v="4.5"/>
    <n v="25"/>
    <n v="0.1"/>
    <n v="4.5"/>
    <s v="Beverages"/>
    <x v="23"/>
    <n v="20"/>
    <n v="0"/>
    <n v="0"/>
    <n v="101.25"/>
  </r>
  <r>
    <n v="33.25"/>
    <n v="18"/>
    <n v="0.1"/>
    <n v="33.25"/>
    <s v="Grains/Cereals"/>
    <x v="58"/>
    <n v="22"/>
    <n v="80"/>
    <n v="30"/>
    <n v="538.65"/>
  </r>
  <r>
    <n v="21"/>
    <n v="35"/>
    <n v="0.15"/>
    <n v="21"/>
    <s v="Dairy Products"/>
    <x v="0"/>
    <n v="22"/>
    <n v="30"/>
    <n v="30"/>
    <n v="624.75"/>
  </r>
  <r>
    <n v="62.5"/>
    <n v="18"/>
    <n v="0.15"/>
    <n v="62.5"/>
    <s v="Seafood"/>
    <x v="59"/>
    <n v="42"/>
    <n v="0"/>
    <n v="0"/>
    <n v="956.25"/>
  </r>
  <r>
    <n v="18"/>
    <n v="10"/>
    <n v="0"/>
    <n v="18"/>
    <s v="Beverages"/>
    <x v="43"/>
    <n v="57"/>
    <n v="0"/>
    <n v="20"/>
    <n v="180"/>
  </r>
  <r>
    <n v="12.5"/>
    <n v="60"/>
    <n v="0.2"/>
    <n v="12.5"/>
    <s v="Dairy Products"/>
    <x v="18"/>
    <n v="0"/>
    <n v="70"/>
    <n v="20"/>
    <n v="600"/>
  </r>
  <r>
    <n v="53"/>
    <n v="3"/>
    <n v="0"/>
    <n v="53"/>
    <s v="Produce"/>
    <x v="5"/>
    <n v="20"/>
    <n v="0"/>
    <n v="10"/>
    <n v="159"/>
  </r>
  <r>
    <n v="55"/>
    <n v="40"/>
    <n v="0.2"/>
    <n v="55"/>
    <s v="Dairy Products"/>
    <x v="28"/>
    <n v="79"/>
    <n v="0"/>
    <n v="0"/>
    <n v="1760"/>
  </r>
  <r>
    <n v="31"/>
    <n v="5"/>
    <n v="0"/>
    <n v="31"/>
    <s v="Seafood"/>
    <x v="12"/>
    <n v="31"/>
    <n v="0"/>
    <n v="0"/>
    <n v="155"/>
  </r>
  <r>
    <n v="12.5"/>
    <n v="35"/>
    <n v="0.2"/>
    <n v="12.5"/>
    <s v="Dairy Products"/>
    <x v="18"/>
    <n v="0"/>
    <n v="70"/>
    <n v="20"/>
    <n v="350"/>
  </r>
  <r>
    <n v="18"/>
    <n v="30"/>
    <n v="0"/>
    <n v="18"/>
    <s v="Beverages"/>
    <x v="43"/>
    <n v="57"/>
    <n v="0"/>
    <n v="20"/>
    <n v="540"/>
  </r>
  <r>
    <n v="21"/>
    <n v="15"/>
    <n v="0.05"/>
    <n v="21"/>
    <s v="Dairy Products"/>
    <x v="0"/>
    <n v="22"/>
    <n v="30"/>
    <n v="30"/>
    <n v="299.25"/>
  </r>
  <r>
    <n v="38"/>
    <n v="60"/>
    <n v="0.05"/>
    <n v="38"/>
    <s v="Grains/Cereals"/>
    <x v="41"/>
    <n v="21"/>
    <n v="10"/>
    <n v="30"/>
    <n v="2166"/>
  </r>
  <r>
    <n v="23.25"/>
    <n v="11"/>
    <n v="0.15"/>
    <n v="23.25"/>
    <s v="Produce"/>
    <x v="4"/>
    <n v="35"/>
    <n v="0"/>
    <n v="0"/>
    <n v="217.38749999999999"/>
  </r>
  <r>
    <n v="14"/>
    <n v="28"/>
    <n v="0.15"/>
    <n v="14"/>
    <s v="Grains/Cereals"/>
    <x v="3"/>
    <n v="26"/>
    <n v="0"/>
    <n v="0"/>
    <n v="333.2"/>
  </r>
  <r>
    <n v="17.45"/>
    <n v="12"/>
    <n v="0.1"/>
    <n v="17.45"/>
    <s v="Confections"/>
    <x v="20"/>
    <n v="29"/>
    <n v="0"/>
    <n v="10"/>
    <n v="188.45999999999998"/>
  </r>
  <r>
    <n v="32"/>
    <n v="10"/>
    <n v="0.1"/>
    <n v="32"/>
    <s v="Dairy Products"/>
    <x v="35"/>
    <n v="9"/>
    <n v="40"/>
    <n v="25"/>
    <n v="288"/>
  </r>
  <r>
    <n v="18.399999999999999"/>
    <n v="50"/>
    <n v="0"/>
    <n v="18.399999999999999"/>
    <s v="Seafood"/>
    <x v="40"/>
    <n v="123"/>
    <n v="0"/>
    <n v="30"/>
    <n v="919.99999999999989"/>
  </r>
  <r>
    <n v="7.75"/>
    <n v="15"/>
    <n v="0.1"/>
    <n v="7.75"/>
    <s v="Beverages"/>
    <x v="48"/>
    <n v="125"/>
    <n v="0"/>
    <n v="25"/>
    <n v="104.625"/>
  </r>
  <r>
    <n v="39"/>
    <n v="18"/>
    <n v="0"/>
    <n v="39"/>
    <s v="Meat/Poultry"/>
    <x v="22"/>
    <n v="0"/>
    <n v="0"/>
    <n v="0"/>
    <n v="702"/>
  </r>
  <r>
    <n v="14"/>
    <n v="40"/>
    <n v="0"/>
    <n v="14"/>
    <s v="Beverages"/>
    <x v="53"/>
    <n v="111"/>
    <n v="0"/>
    <n v="15"/>
    <n v="560"/>
  </r>
  <r>
    <n v="32.799999999999997"/>
    <n v="25"/>
    <n v="0"/>
    <n v="32.799999999999997"/>
    <s v="Meat/Poultry"/>
    <x v="29"/>
    <n v="0"/>
    <n v="0"/>
    <n v="0"/>
    <n v="819.99999999999989"/>
  </r>
  <r>
    <n v="2.5"/>
    <n v="14"/>
    <n v="0"/>
    <n v="2.5"/>
    <s v="Dairy Products"/>
    <x v="15"/>
    <n v="112"/>
    <n v="0"/>
    <n v="20"/>
    <n v="35"/>
  </r>
  <r>
    <n v="18.399999999999999"/>
    <n v="2"/>
    <n v="0"/>
    <n v="18.399999999999999"/>
    <s v="Seafood"/>
    <x v="40"/>
    <n v="123"/>
    <n v="0"/>
    <n v="30"/>
    <n v="36.799999999999997"/>
  </r>
  <r>
    <n v="49.3"/>
    <n v="10"/>
    <n v="0"/>
    <n v="49.3"/>
    <s v="Confections"/>
    <x v="38"/>
    <n v="17"/>
    <n v="0"/>
    <n v="0"/>
    <n v="493"/>
  </r>
  <r>
    <n v="33.25"/>
    <n v="6"/>
    <n v="0"/>
    <n v="33.25"/>
    <s v="Grains/Cereals"/>
    <x v="58"/>
    <n v="22"/>
    <n v="80"/>
    <n v="30"/>
    <n v="199.5"/>
  </r>
  <r>
    <n v="55"/>
    <n v="12"/>
    <n v="0"/>
    <n v="55"/>
    <s v="Dairy Products"/>
    <x v="28"/>
    <n v="79"/>
    <n v="0"/>
    <n v="0"/>
    <n v="660"/>
  </r>
  <r>
    <n v="43.9"/>
    <n v="6"/>
    <n v="0"/>
    <n v="43.9"/>
    <s v="Condiments"/>
    <x v="46"/>
    <n v="24"/>
    <n v="0"/>
    <n v="5"/>
    <n v="263.39999999999998"/>
  </r>
  <r>
    <n v="34.799999999999997"/>
    <n v="30"/>
    <n v="0"/>
    <n v="34.799999999999997"/>
    <s v="Dairy Products"/>
    <x v="1"/>
    <n v="14"/>
    <n v="0"/>
    <n v="0"/>
    <n v="1044"/>
  </r>
  <r>
    <n v="18"/>
    <n v="10"/>
    <n v="0"/>
    <n v="18"/>
    <s v="Beverages"/>
    <x v="43"/>
    <n v="57"/>
    <n v="0"/>
    <n v="20"/>
    <n v="180"/>
  </r>
  <r>
    <n v="18"/>
    <n v="10"/>
    <n v="0"/>
    <n v="18"/>
    <s v="Beverages"/>
    <x v="52"/>
    <n v="39"/>
    <n v="0"/>
    <n v="10"/>
    <n v="180"/>
  </r>
  <r>
    <n v="12.5"/>
    <n v="20"/>
    <n v="0"/>
    <n v="12.5"/>
    <s v="Dairy Products"/>
    <x v="18"/>
    <n v="0"/>
    <n v="70"/>
    <n v="20"/>
    <n v="250"/>
  </r>
  <r>
    <n v="19.45"/>
    <n v="21"/>
    <n v="0"/>
    <n v="19.45"/>
    <s v="Condiments"/>
    <x v="45"/>
    <n v="27"/>
    <n v="0"/>
    <n v="15"/>
    <n v="408.45"/>
  </r>
  <r>
    <n v="18"/>
    <n v="10"/>
    <n v="0"/>
    <n v="18"/>
    <s v="Beverages"/>
    <x v="19"/>
    <n v="69"/>
    <n v="0"/>
    <n v="5"/>
    <n v="180"/>
  </r>
  <r>
    <n v="7.75"/>
    <n v="20"/>
    <n v="0"/>
    <n v="7.75"/>
    <s v="Beverages"/>
    <x v="48"/>
    <n v="125"/>
    <n v="0"/>
    <n v="25"/>
    <n v="155"/>
  </r>
  <r>
    <n v="13"/>
    <n v="18"/>
    <n v="0"/>
    <n v="13"/>
    <s v="Condiments"/>
    <x v="30"/>
    <n v="32"/>
    <n v="0"/>
    <n v="15"/>
    <n v="234"/>
  </r>
  <r>
    <n v="18"/>
    <n v="20"/>
    <n v="0"/>
    <n v="18"/>
    <s v="Beverages"/>
    <x v="37"/>
    <n v="20"/>
    <n v="0"/>
    <n v="15"/>
    <n v="360"/>
  </r>
  <r>
    <n v="19.5"/>
    <n v="6"/>
    <n v="0"/>
    <n v="19.5"/>
    <s v="Grains/Cereals"/>
    <x v="11"/>
    <n v="36"/>
    <n v="0"/>
    <n v="20"/>
    <n v="117"/>
  </r>
  <r>
    <n v="15.5"/>
    <n v="10"/>
    <n v="0"/>
    <n v="15.5"/>
    <s v="Condiments"/>
    <x v="50"/>
    <n v="39"/>
    <n v="0"/>
    <n v="5"/>
    <n v="155"/>
  </r>
  <r>
    <n v="7.75"/>
    <n v="21"/>
    <n v="0"/>
    <n v="7.75"/>
    <s v="Beverages"/>
    <x v="48"/>
    <n v="125"/>
    <n v="0"/>
    <n v="25"/>
    <n v="162.75"/>
  </r>
  <r>
    <n v="23.25"/>
    <n v="15"/>
    <n v="0.05"/>
    <n v="23.25"/>
    <s v="Produce"/>
    <x v="4"/>
    <n v="35"/>
    <n v="0"/>
    <n v="0"/>
    <n v="331.3125"/>
  </r>
  <r>
    <n v="9.65"/>
    <n v="9"/>
    <n v="0.05"/>
    <n v="9.65"/>
    <s v="Seafood"/>
    <x v="7"/>
    <n v="85"/>
    <n v="0"/>
    <n v="10"/>
    <n v="82.507500000000007"/>
  </r>
  <r>
    <n v="21.05"/>
    <n v="30"/>
    <n v="0.05"/>
    <n v="21.05"/>
    <s v="Condiments"/>
    <x v="9"/>
    <n v="76"/>
    <n v="0"/>
    <n v="0"/>
    <n v="599.92499999999995"/>
  </r>
  <r>
    <n v="7.75"/>
    <n v="50"/>
    <n v="0.2"/>
    <n v="7.75"/>
    <s v="Beverages"/>
    <x v="48"/>
    <n v="125"/>
    <n v="0"/>
    <n v="25"/>
    <n v="310"/>
  </r>
  <r>
    <n v="19.5"/>
    <n v="4"/>
    <n v="0"/>
    <n v="19.5"/>
    <s v="Grains/Cereals"/>
    <x v="11"/>
    <n v="36"/>
    <n v="0"/>
    <n v="20"/>
    <n v="78"/>
  </r>
  <r>
    <n v="18"/>
    <n v="14"/>
    <n v="0"/>
    <n v="18"/>
    <s v="Beverages"/>
    <x v="43"/>
    <n v="57"/>
    <n v="0"/>
    <n v="20"/>
    <n v="252"/>
  </r>
  <r>
    <n v="123.79"/>
    <n v="10"/>
    <n v="0"/>
    <n v="123.79"/>
    <s v="Meat/Poultry"/>
    <x v="33"/>
    <n v="0"/>
    <n v="0"/>
    <n v="0"/>
    <n v="1237.9000000000001"/>
  </r>
  <r>
    <n v="34"/>
    <n v="24"/>
    <n v="0.15"/>
    <n v="34"/>
    <s v="Dairy Products"/>
    <x v="17"/>
    <n v="19"/>
    <n v="0"/>
    <n v="0"/>
    <n v="693.6"/>
  </r>
  <r>
    <n v="36"/>
    <n v="10"/>
    <n v="0.15"/>
    <n v="36"/>
    <s v="Dairy Products"/>
    <x v="60"/>
    <n v="26"/>
    <n v="0"/>
    <n v="15"/>
    <n v="306"/>
  </r>
  <r>
    <n v="12.5"/>
    <n v="50"/>
    <n v="0.05"/>
    <n v="12.5"/>
    <s v="Dairy Products"/>
    <x v="18"/>
    <n v="0"/>
    <n v="70"/>
    <n v="20"/>
    <n v="593.75"/>
  </r>
  <r>
    <n v="9.5"/>
    <n v="15"/>
    <n v="0"/>
    <n v="9.5"/>
    <s v="Confections"/>
    <x v="69"/>
    <n v="36"/>
    <n v="0"/>
    <n v="0"/>
    <n v="142.5"/>
  </r>
  <r>
    <n v="7"/>
    <n v="4"/>
    <n v="0.15"/>
    <n v="7"/>
    <s v="Grains/Cereals"/>
    <x v="65"/>
    <n v="38"/>
    <n v="0"/>
    <n v="25"/>
    <n v="23.8"/>
  </r>
  <r>
    <n v="31.23"/>
    <n v="6"/>
    <n v="0"/>
    <n v="31.23"/>
    <s v="Confections"/>
    <x v="68"/>
    <n v="15"/>
    <n v="0"/>
    <n v="0"/>
    <n v="187.38"/>
  </r>
  <r>
    <n v="18"/>
    <n v="20"/>
    <n v="0"/>
    <n v="18"/>
    <s v="Beverages"/>
    <x v="37"/>
    <n v="20"/>
    <n v="0"/>
    <n v="15"/>
    <n v="360"/>
  </r>
  <r>
    <n v="13"/>
    <n v="20"/>
    <n v="0"/>
    <n v="13"/>
    <s v="Condiments"/>
    <x v="30"/>
    <n v="32"/>
    <n v="0"/>
    <n v="15"/>
    <n v="260"/>
  </r>
  <r>
    <n v="62.5"/>
    <n v="40"/>
    <n v="0.2"/>
    <n v="62.5"/>
    <s v="Seafood"/>
    <x v="59"/>
    <n v="42"/>
    <n v="0"/>
    <n v="0"/>
    <n v="2000"/>
  </r>
  <r>
    <n v="14"/>
    <n v="100"/>
    <n v="0.2"/>
    <n v="14"/>
    <s v="Grains/Cereals"/>
    <x v="3"/>
    <n v="26"/>
    <n v="0"/>
    <n v="0"/>
    <n v="1120"/>
  </r>
  <r>
    <n v="18"/>
    <n v="4"/>
    <n v="0"/>
    <n v="18"/>
    <s v="Beverages"/>
    <x v="37"/>
    <n v="20"/>
    <n v="0"/>
    <n v="15"/>
    <n v="72"/>
  </r>
  <r>
    <n v="18"/>
    <n v="20"/>
    <n v="0"/>
    <n v="18"/>
    <s v="Beverages"/>
    <x v="52"/>
    <n v="39"/>
    <n v="0"/>
    <n v="10"/>
    <n v="360"/>
  </r>
  <r>
    <n v="13"/>
    <n v="60"/>
    <n v="0.05"/>
    <n v="13"/>
    <s v="Condiments"/>
    <x v="30"/>
    <n v="32"/>
    <n v="0"/>
    <n v="15"/>
    <n v="741"/>
  </r>
  <r>
    <n v="10"/>
    <n v="14"/>
    <n v="0"/>
    <n v="10"/>
    <s v="Condiments"/>
    <x v="57"/>
    <n v="13"/>
    <n v="70"/>
    <n v="25"/>
    <n v="140"/>
  </r>
  <r>
    <n v="30"/>
    <n v="10"/>
    <n v="0"/>
    <n v="30"/>
    <s v="Produce"/>
    <x v="8"/>
    <n v="15"/>
    <n v="0"/>
    <n v="10"/>
    <n v="300"/>
  </r>
  <r>
    <n v="7.45"/>
    <n v="50"/>
    <n v="0"/>
    <n v="7.45"/>
    <s v="Meat/Poultry"/>
    <x v="55"/>
    <n v="21"/>
    <n v="0"/>
    <n v="10"/>
    <n v="372.5"/>
  </r>
  <r>
    <n v="15.5"/>
    <n v="25"/>
    <n v="0.05"/>
    <n v="15.5"/>
    <s v="Condiments"/>
    <x v="50"/>
    <n v="39"/>
    <n v="0"/>
    <n v="5"/>
    <n v="368.125"/>
  </r>
  <r>
    <n v="31.23"/>
    <n v="5"/>
    <n v="0.05"/>
    <n v="31.23"/>
    <s v="Confections"/>
    <x v="68"/>
    <n v="15"/>
    <n v="0"/>
    <n v="0"/>
    <n v="148.3425"/>
  </r>
  <r>
    <n v="81"/>
    <n v="21"/>
    <n v="0.2"/>
    <n v="81"/>
    <s v="Confections"/>
    <x v="13"/>
    <n v="40"/>
    <n v="0"/>
    <n v="0"/>
    <n v="1360.8000000000002"/>
  </r>
  <r>
    <n v="36"/>
    <n v="20"/>
    <n v="0.2"/>
    <n v="36"/>
    <s v="Dairy Products"/>
    <x v="60"/>
    <n v="26"/>
    <n v="0"/>
    <n v="15"/>
    <n v="576"/>
  </r>
  <r>
    <n v="18"/>
    <n v="4"/>
    <n v="0.2"/>
    <n v="18"/>
    <s v="Beverages"/>
    <x v="43"/>
    <n v="57"/>
    <n v="0"/>
    <n v="20"/>
    <n v="57.6"/>
  </r>
  <r>
    <n v="7"/>
    <n v="24"/>
    <n v="0"/>
    <n v="7"/>
    <s v="Grains/Cereals"/>
    <x v="65"/>
    <n v="38"/>
    <n v="0"/>
    <n v="25"/>
    <n v="168"/>
  </r>
  <r>
    <n v="13.25"/>
    <n v="30"/>
    <n v="0"/>
    <n v="13.25"/>
    <s v="Seafood"/>
    <x v="64"/>
    <n v="62"/>
    <n v="0"/>
    <n v="20"/>
    <n v="397.5"/>
  </r>
  <r>
    <n v="18"/>
    <n v="30"/>
    <n v="0.25"/>
    <n v="18"/>
    <s v="Beverages"/>
    <x v="37"/>
    <n v="20"/>
    <n v="0"/>
    <n v="15"/>
    <n v="405"/>
  </r>
  <r>
    <n v="28.5"/>
    <n v="120"/>
    <n v="0.25"/>
    <n v="28.5"/>
    <s v="Condiments"/>
    <x v="75"/>
    <n v="113"/>
    <n v="0"/>
    <n v="25"/>
    <n v="2565"/>
  </r>
  <r>
    <n v="36"/>
    <n v="65"/>
    <n v="0.25"/>
    <n v="36"/>
    <s v="Dairy Products"/>
    <x v="60"/>
    <n v="26"/>
    <n v="0"/>
    <n v="15"/>
    <n v="1755"/>
  </r>
  <r>
    <n v="38"/>
    <n v="5"/>
    <n v="0.2"/>
    <n v="38"/>
    <s v="Grains/Cereals"/>
    <x v="41"/>
    <n v="21"/>
    <n v="10"/>
    <n v="30"/>
    <n v="152"/>
  </r>
  <r>
    <n v="43.9"/>
    <n v="24"/>
    <n v="0.2"/>
    <n v="43.9"/>
    <s v="Condiments"/>
    <x v="46"/>
    <n v="24"/>
    <n v="0"/>
    <n v="5"/>
    <n v="842.88"/>
  </r>
  <r>
    <n v="7.75"/>
    <n v="30"/>
    <n v="0.2"/>
    <n v="7.75"/>
    <s v="Beverages"/>
    <x v="48"/>
    <n v="125"/>
    <n v="0"/>
    <n v="25"/>
    <n v="186"/>
  </r>
  <r>
    <n v="4.5"/>
    <n v="35"/>
    <n v="0.2"/>
    <n v="4.5"/>
    <s v="Beverages"/>
    <x v="23"/>
    <n v="20"/>
    <n v="0"/>
    <n v="0"/>
    <n v="126"/>
  </r>
  <r>
    <n v="19.5"/>
    <n v="20"/>
    <n v="0"/>
    <n v="19.5"/>
    <s v="Grains/Cereals"/>
    <x v="11"/>
    <n v="36"/>
    <n v="0"/>
    <n v="20"/>
    <n v="390"/>
  </r>
  <r>
    <n v="21.05"/>
    <n v="12"/>
    <n v="0.2"/>
    <n v="21.05"/>
    <s v="Condiments"/>
    <x v="9"/>
    <n v="76"/>
    <n v="0"/>
    <n v="0"/>
    <n v="202.08000000000004"/>
  </r>
  <r>
    <n v="43.9"/>
    <n v="50"/>
    <n v="0"/>
    <n v="43.9"/>
    <s v="Confections"/>
    <x v="31"/>
    <n v="49"/>
    <n v="0"/>
    <n v="30"/>
    <n v="2195"/>
  </r>
  <r>
    <n v="21.5"/>
    <n v="9"/>
    <n v="0"/>
    <n v="21.5"/>
    <s v="Dairy Products"/>
    <x v="44"/>
    <n v="26"/>
    <n v="0"/>
    <n v="0"/>
    <n v="193.5"/>
  </r>
  <r>
    <n v="49.3"/>
    <n v="10"/>
    <n v="0"/>
    <n v="49.3"/>
    <s v="Confections"/>
    <x v="38"/>
    <n v="17"/>
    <n v="0"/>
    <n v="0"/>
    <n v="493"/>
  </r>
  <r>
    <n v="7.45"/>
    <n v="4"/>
    <n v="0"/>
    <n v="7.45"/>
    <s v="Meat/Poultry"/>
    <x v="55"/>
    <n v="21"/>
    <n v="0"/>
    <n v="10"/>
    <n v="29.8"/>
  </r>
  <r>
    <n v="15"/>
    <n v="30"/>
    <n v="0"/>
    <n v="15"/>
    <s v="Seafood"/>
    <x v="47"/>
    <n v="101"/>
    <n v="0"/>
    <n v="5"/>
    <n v="450"/>
  </r>
  <r>
    <n v="6"/>
    <n v="60"/>
    <n v="0"/>
    <n v="6"/>
    <s v="Seafood"/>
    <x v="16"/>
    <n v="24"/>
    <n v="0"/>
    <n v="5"/>
    <n v="360"/>
  </r>
  <r>
    <n v="55"/>
    <n v="35"/>
    <n v="0"/>
    <n v="55"/>
    <s v="Dairy Products"/>
    <x v="28"/>
    <n v="79"/>
    <n v="0"/>
    <n v="0"/>
    <n v="1925"/>
  </r>
  <r>
    <n v="13"/>
    <n v="5"/>
    <n v="0.25"/>
    <n v="13"/>
    <s v="Condiments"/>
    <x v="30"/>
    <n v="32"/>
    <n v="0"/>
    <n v="15"/>
    <n v="48.75"/>
  </r>
  <r>
    <n v="21"/>
    <n v="48"/>
    <n v="0"/>
    <n v="21"/>
    <s v="Grains/Cereals"/>
    <x v="10"/>
    <n v="104"/>
    <n v="0"/>
    <n v="25"/>
    <n v="1008"/>
  </r>
  <r>
    <n v="20"/>
    <n v="25"/>
    <n v="0.05"/>
    <n v="20"/>
    <s v="Confections"/>
    <x v="21"/>
    <n v="10"/>
    <n v="60"/>
    <n v="15"/>
    <n v="475"/>
  </r>
  <r>
    <n v="12.75"/>
    <n v="6"/>
    <n v="0.1"/>
    <n v="12.75"/>
    <s v="Confections"/>
    <x v="74"/>
    <n v="15"/>
    <n v="70"/>
    <n v="25"/>
    <n v="68.850000000000009"/>
  </r>
  <r>
    <n v="18"/>
    <n v="10"/>
    <n v="0.1"/>
    <n v="18"/>
    <s v="Beverages"/>
    <x v="43"/>
    <n v="57"/>
    <n v="0"/>
    <n v="20"/>
    <n v="162"/>
  </r>
  <r>
    <n v="17.45"/>
    <n v="30"/>
    <n v="0.05"/>
    <n v="17.45"/>
    <s v="Confections"/>
    <x v="20"/>
    <n v="29"/>
    <n v="0"/>
    <n v="10"/>
    <n v="497.32499999999999"/>
  </r>
  <r>
    <n v="55"/>
    <n v="20"/>
    <n v="0.05"/>
    <n v="55"/>
    <s v="Dairy Products"/>
    <x v="28"/>
    <n v="79"/>
    <n v="0"/>
    <n v="0"/>
    <n v="1045"/>
  </r>
  <r>
    <n v="34"/>
    <n v="70"/>
    <n v="0.05"/>
    <n v="34"/>
    <s v="Dairy Products"/>
    <x v="17"/>
    <n v="19"/>
    <n v="0"/>
    <n v="0"/>
    <n v="2261"/>
  </r>
  <r>
    <n v="21.5"/>
    <n v="15"/>
    <n v="0.05"/>
    <n v="21.5"/>
    <s v="Dairy Products"/>
    <x v="44"/>
    <n v="26"/>
    <n v="0"/>
    <n v="0"/>
    <n v="306.375"/>
  </r>
  <r>
    <n v="22"/>
    <n v="20"/>
    <n v="0.2"/>
    <n v="22"/>
    <s v="Condiments"/>
    <x v="62"/>
    <n v="53"/>
    <n v="0"/>
    <n v="0"/>
    <n v="352"/>
  </r>
  <r>
    <n v="24"/>
    <n v="20"/>
    <n v="0.2"/>
    <n v="24"/>
    <s v="Meat/Poultry"/>
    <x v="24"/>
    <n v="115"/>
    <n v="0"/>
    <n v="20"/>
    <n v="384"/>
  </r>
  <r>
    <n v="49.3"/>
    <n v="10"/>
    <n v="0.2"/>
    <n v="49.3"/>
    <s v="Confections"/>
    <x v="38"/>
    <n v="17"/>
    <n v="0"/>
    <n v="0"/>
    <n v="394.40000000000003"/>
  </r>
  <r>
    <n v="30"/>
    <n v="45"/>
    <n v="0"/>
    <n v="30"/>
    <s v="Produce"/>
    <x v="8"/>
    <n v="15"/>
    <n v="0"/>
    <n v="10"/>
    <n v="1350"/>
  </r>
  <r>
    <n v="39"/>
    <n v="100"/>
    <n v="0"/>
    <n v="39"/>
    <s v="Meat/Poultry"/>
    <x v="22"/>
    <n v="0"/>
    <n v="0"/>
    <n v="0"/>
    <n v="3900"/>
  </r>
  <r>
    <n v="2.5"/>
    <n v="14"/>
    <n v="0"/>
    <n v="2.5"/>
    <s v="Dairy Products"/>
    <x v="15"/>
    <n v="112"/>
    <n v="0"/>
    <n v="20"/>
    <n v="35"/>
  </r>
  <r>
    <n v="18.399999999999999"/>
    <n v="42"/>
    <n v="0"/>
    <n v="18.399999999999999"/>
    <s v="Seafood"/>
    <x v="40"/>
    <n v="123"/>
    <n v="0"/>
    <n v="30"/>
    <n v="772.8"/>
  </r>
  <r>
    <n v="34.799999999999997"/>
    <n v="12"/>
    <n v="0"/>
    <n v="34.799999999999997"/>
    <s v="Dairy Products"/>
    <x v="1"/>
    <n v="14"/>
    <n v="0"/>
    <n v="0"/>
    <n v="417.59999999999997"/>
  </r>
  <r>
    <n v="38"/>
    <n v="28"/>
    <n v="0"/>
    <n v="38"/>
    <s v="Grains/Cereals"/>
    <x v="41"/>
    <n v="21"/>
    <n v="10"/>
    <n v="30"/>
    <n v="1064"/>
  </r>
  <r>
    <n v="18"/>
    <n v="3"/>
    <n v="0"/>
    <n v="18"/>
    <s v="Beverages"/>
    <x v="52"/>
    <n v="39"/>
    <n v="0"/>
    <n v="10"/>
    <n v="54"/>
  </r>
  <r>
    <n v="31"/>
    <n v="10"/>
    <n v="0"/>
    <n v="31"/>
    <s v="Seafood"/>
    <x v="12"/>
    <n v="31"/>
    <n v="0"/>
    <n v="0"/>
    <n v="310"/>
  </r>
  <r>
    <n v="10"/>
    <n v="6"/>
    <n v="0"/>
    <n v="10"/>
    <s v="Confections"/>
    <x v="26"/>
    <n v="3"/>
    <n v="40"/>
    <n v="5"/>
    <n v="60"/>
  </r>
  <r>
    <n v="19"/>
    <n v="21"/>
    <n v="0.25"/>
    <n v="19"/>
    <s v="Seafood"/>
    <x v="27"/>
    <n v="112"/>
    <n v="0"/>
    <n v="20"/>
    <n v="299.25"/>
  </r>
  <r>
    <n v="18"/>
    <n v="6"/>
    <n v="0"/>
    <n v="18"/>
    <s v="Beverages"/>
    <x v="52"/>
    <n v="39"/>
    <n v="0"/>
    <n v="10"/>
    <n v="108"/>
  </r>
  <r>
    <n v="19"/>
    <n v="10"/>
    <n v="0"/>
    <n v="19"/>
    <s v="Beverages"/>
    <x v="2"/>
    <n v="17"/>
    <n v="40"/>
    <n v="25"/>
    <n v="190"/>
  </r>
  <r>
    <n v="34"/>
    <n v="15"/>
    <n v="0"/>
    <n v="34"/>
    <s v="Dairy Products"/>
    <x v="17"/>
    <n v="19"/>
    <n v="0"/>
    <n v="0"/>
    <n v="510"/>
  </r>
  <r>
    <n v="31"/>
    <n v="70"/>
    <n v="0"/>
    <n v="31"/>
    <s v="Seafood"/>
    <x v="12"/>
    <n v="31"/>
    <n v="0"/>
    <n v="0"/>
    <n v="2170"/>
  </r>
  <r>
    <n v="19"/>
    <n v="55"/>
    <n v="0"/>
    <n v="19"/>
    <s v="Seafood"/>
    <x v="27"/>
    <n v="112"/>
    <n v="0"/>
    <n v="20"/>
    <n v="1045"/>
  </r>
  <r>
    <n v="20"/>
    <n v="18"/>
    <n v="0"/>
    <n v="20"/>
    <s v="Confections"/>
    <x v="21"/>
    <n v="10"/>
    <n v="60"/>
    <n v="15"/>
    <n v="360"/>
  </r>
  <r>
    <n v="34"/>
    <n v="40"/>
    <n v="0"/>
    <n v="34"/>
    <s v="Dairy Products"/>
    <x v="17"/>
    <n v="19"/>
    <n v="0"/>
    <n v="0"/>
    <n v="1360"/>
  </r>
  <r>
    <n v="18"/>
    <n v="80"/>
    <n v="0"/>
    <n v="18"/>
    <s v="Beverages"/>
    <x v="43"/>
    <n v="57"/>
    <n v="0"/>
    <n v="20"/>
    <n v="1440"/>
  </r>
  <r>
    <n v="6"/>
    <n v="8"/>
    <n v="0.1"/>
    <n v="6"/>
    <s v="Seafood"/>
    <x v="16"/>
    <n v="24"/>
    <n v="0"/>
    <n v="5"/>
    <n v="43.2"/>
  </r>
  <r>
    <n v="7.75"/>
    <n v="40"/>
    <n v="0"/>
    <n v="7.75"/>
    <s v="Beverages"/>
    <x v="48"/>
    <n v="125"/>
    <n v="0"/>
    <n v="25"/>
    <n v="310"/>
  </r>
  <r>
    <n v="21"/>
    <n v="14"/>
    <n v="0"/>
    <n v="21"/>
    <s v="Dairy Products"/>
    <x v="0"/>
    <n v="22"/>
    <n v="30"/>
    <n v="30"/>
    <n v="294"/>
  </r>
  <r>
    <n v="10"/>
    <n v="8"/>
    <n v="0"/>
    <n v="10"/>
    <s v="Confections"/>
    <x v="26"/>
    <n v="3"/>
    <n v="40"/>
    <n v="5"/>
    <n v="80"/>
  </r>
  <r>
    <n v="18"/>
    <n v="5"/>
    <n v="0"/>
    <n v="18"/>
    <s v="Beverages"/>
    <x v="19"/>
    <n v="69"/>
    <n v="0"/>
    <n v="5"/>
    <n v="90"/>
  </r>
  <r>
    <n v="24"/>
    <n v="5"/>
    <n v="0"/>
    <n v="24"/>
    <s v="Meat/Poultry"/>
    <x v="24"/>
    <n v="115"/>
    <n v="0"/>
    <n v="20"/>
    <n v="120"/>
  </r>
  <r>
    <n v="263.5"/>
    <n v="15"/>
    <n v="0.05"/>
    <n v="263.5"/>
    <s v="Beverages"/>
    <x v="67"/>
    <n v="17"/>
    <n v="0"/>
    <n v="15"/>
    <n v="3754.875"/>
  </r>
  <r>
    <n v="38"/>
    <n v="14"/>
    <n v="0"/>
    <n v="38"/>
    <s v="Grains/Cereals"/>
    <x v="41"/>
    <n v="21"/>
    <n v="10"/>
    <n v="30"/>
    <n v="532"/>
  </r>
  <r>
    <n v="15"/>
    <n v="15"/>
    <n v="0.05"/>
    <n v="15"/>
    <s v="Beverages"/>
    <x v="39"/>
    <n v="15"/>
    <n v="10"/>
    <n v="30"/>
    <n v="213.75"/>
  </r>
  <r>
    <n v="21.5"/>
    <n v="15"/>
    <n v="0.05"/>
    <n v="21.5"/>
    <s v="Dairy Products"/>
    <x v="44"/>
    <n v="26"/>
    <n v="0"/>
    <n v="0"/>
    <n v="306.375"/>
  </r>
  <r>
    <n v="55"/>
    <n v="30"/>
    <n v="0.15"/>
    <n v="55"/>
    <s v="Dairy Products"/>
    <x v="28"/>
    <n v="79"/>
    <n v="0"/>
    <n v="0"/>
    <n v="1402.5"/>
  </r>
  <r>
    <n v="25"/>
    <n v="70"/>
    <n v="0"/>
    <n v="25"/>
    <s v="Condiments"/>
    <x v="63"/>
    <n v="120"/>
    <n v="0"/>
    <n v="25"/>
    <n v="1750"/>
  </r>
  <r>
    <n v="38"/>
    <n v="20"/>
    <n v="0"/>
    <n v="38"/>
    <s v="Grains/Cereals"/>
    <x v="41"/>
    <n v="21"/>
    <n v="10"/>
    <n v="30"/>
    <n v="760"/>
  </r>
  <r>
    <n v="12.5"/>
    <n v="15"/>
    <n v="0"/>
    <n v="12.5"/>
    <s v="Confections"/>
    <x v="56"/>
    <n v="6"/>
    <n v="10"/>
    <n v="15"/>
    <n v="187.5"/>
  </r>
  <r>
    <n v="10"/>
    <n v="42"/>
    <n v="0"/>
    <n v="10"/>
    <s v="Confections"/>
    <x v="26"/>
    <n v="3"/>
    <n v="40"/>
    <n v="5"/>
    <n v="420"/>
  </r>
  <r>
    <n v="21"/>
    <n v="40"/>
    <n v="0"/>
    <n v="21"/>
    <s v="Grains/Cereals"/>
    <x v="10"/>
    <n v="104"/>
    <n v="0"/>
    <n v="25"/>
    <n v="840"/>
  </r>
  <r>
    <n v="4.5"/>
    <n v="5"/>
    <n v="0"/>
    <n v="4.5"/>
    <s v="Beverages"/>
    <x v="23"/>
    <n v="20"/>
    <n v="0"/>
    <n v="0"/>
    <n v="22.5"/>
  </r>
  <r>
    <n v="7"/>
    <n v="5"/>
    <n v="0"/>
    <n v="7"/>
    <s v="Grains/Cereals"/>
    <x v="65"/>
    <n v="38"/>
    <n v="0"/>
    <n v="25"/>
    <n v="35"/>
  </r>
  <r>
    <n v="9.1999999999999993"/>
    <n v="5"/>
    <n v="0"/>
    <n v="9.1999999999999993"/>
    <s v="Confections"/>
    <x v="49"/>
    <n v="25"/>
    <n v="0"/>
    <n v="5"/>
    <n v="46"/>
  </r>
  <r>
    <n v="9"/>
    <n v="10"/>
    <n v="0"/>
    <n v="9"/>
    <s v="Grains/Cereals"/>
    <x v="70"/>
    <n v="61"/>
    <n v="0"/>
    <n v="25"/>
    <n v="90"/>
  </r>
  <r>
    <n v="15"/>
    <n v="20"/>
    <n v="0"/>
    <n v="15"/>
    <s v="Beverages"/>
    <x v="39"/>
    <n v="15"/>
    <n v="10"/>
    <n v="30"/>
    <n v="300"/>
  </r>
  <r>
    <n v="21.5"/>
    <n v="15"/>
    <n v="0"/>
    <n v="21.5"/>
    <s v="Dairy Products"/>
    <x v="44"/>
    <n v="26"/>
    <n v="0"/>
    <n v="0"/>
    <n v="322.5"/>
  </r>
  <r>
    <n v="19"/>
    <n v="20"/>
    <n v="0"/>
    <n v="19"/>
    <s v="Beverages"/>
    <x v="2"/>
    <n v="17"/>
    <n v="40"/>
    <n v="25"/>
    <n v="380"/>
  </r>
  <r>
    <n v="12.5"/>
    <n v="18"/>
    <n v="0.2"/>
    <n v="12.5"/>
    <s v="Confections"/>
    <x v="56"/>
    <n v="6"/>
    <n v="10"/>
    <n v="15"/>
    <n v="180"/>
  </r>
  <r>
    <n v="23.25"/>
    <n v="21"/>
    <n v="0"/>
    <n v="23.25"/>
    <s v="Produce"/>
    <x v="4"/>
    <n v="35"/>
    <n v="0"/>
    <n v="0"/>
    <n v="488.25"/>
  </r>
  <r>
    <n v="9.1999999999999993"/>
    <n v="15"/>
    <n v="0.1"/>
    <n v="9.1999999999999993"/>
    <s v="Confections"/>
    <x v="49"/>
    <n v="25"/>
    <n v="0"/>
    <n v="5"/>
    <n v="124.2"/>
  </r>
  <r>
    <n v="10"/>
    <n v="25"/>
    <n v="0.1"/>
    <n v="10"/>
    <s v="Confections"/>
    <x v="26"/>
    <n v="3"/>
    <n v="40"/>
    <n v="5"/>
    <n v="225"/>
  </r>
  <r>
    <n v="4.5"/>
    <n v="3"/>
    <n v="0"/>
    <n v="4.5"/>
    <s v="Beverages"/>
    <x v="23"/>
    <n v="20"/>
    <n v="0"/>
    <n v="0"/>
    <n v="13.5"/>
  </r>
  <r>
    <n v="18"/>
    <n v="30"/>
    <n v="0.1"/>
    <n v="18"/>
    <s v="Beverages"/>
    <x v="37"/>
    <n v="20"/>
    <n v="0"/>
    <n v="15"/>
    <n v="486"/>
  </r>
  <r>
    <n v="45.6"/>
    <n v="10"/>
    <n v="0"/>
    <n v="45.6"/>
    <s v="Produce"/>
    <x v="32"/>
    <n v="26"/>
    <n v="0"/>
    <n v="0"/>
    <n v="456"/>
  </r>
  <r>
    <n v="123.79"/>
    <n v="6"/>
    <n v="0"/>
    <n v="123.79"/>
    <s v="Meat/Poultry"/>
    <x v="33"/>
    <n v="0"/>
    <n v="0"/>
    <n v="0"/>
    <n v="742.74"/>
  </r>
  <r>
    <n v="19.45"/>
    <n v="10"/>
    <n v="0"/>
    <n v="19.45"/>
    <s v="Condiments"/>
    <x v="45"/>
    <n v="27"/>
    <n v="0"/>
    <n v="15"/>
    <n v="194.5"/>
  </r>
  <r>
    <n v="23.25"/>
    <n v="3"/>
    <n v="0"/>
    <n v="23.25"/>
    <s v="Produce"/>
    <x v="4"/>
    <n v="35"/>
    <n v="0"/>
    <n v="0"/>
    <n v="69.75"/>
  </r>
  <r>
    <n v="14"/>
    <n v="5"/>
    <n v="0"/>
    <n v="14"/>
    <s v="Grains/Cereals"/>
    <x v="3"/>
    <n v="26"/>
    <n v="0"/>
    <n v="0"/>
    <n v="70"/>
  </r>
  <r>
    <n v="34"/>
    <n v="10"/>
    <n v="0"/>
    <n v="34"/>
    <s v="Dairy Products"/>
    <x v="17"/>
    <n v="19"/>
    <n v="0"/>
    <n v="0"/>
    <n v="340"/>
  </r>
  <r>
    <n v="32.799999999999997"/>
    <n v="12"/>
    <n v="0"/>
    <n v="32.799999999999997"/>
    <s v="Meat/Poultry"/>
    <x v="29"/>
    <n v="0"/>
    <n v="0"/>
    <n v="0"/>
    <n v="393.59999999999997"/>
  </r>
  <r>
    <n v="34"/>
    <n v="20"/>
    <n v="0"/>
    <n v="34"/>
    <s v="Dairy Products"/>
    <x v="17"/>
    <n v="19"/>
    <n v="0"/>
    <n v="0"/>
    <n v="680"/>
  </r>
  <r>
    <n v="21.5"/>
    <n v="20"/>
    <n v="0"/>
    <n v="21.5"/>
    <s v="Dairy Products"/>
    <x v="44"/>
    <n v="26"/>
    <n v="0"/>
    <n v="0"/>
    <n v="430"/>
  </r>
  <r>
    <n v="49.3"/>
    <n v="15"/>
    <n v="0"/>
    <n v="49.3"/>
    <s v="Confections"/>
    <x v="38"/>
    <n v="17"/>
    <n v="0"/>
    <n v="0"/>
    <n v="739.5"/>
  </r>
  <r>
    <n v="15"/>
    <n v="35"/>
    <n v="0.15"/>
    <n v="15"/>
    <s v="Seafood"/>
    <x v="47"/>
    <n v="101"/>
    <n v="0"/>
    <n v="5"/>
    <n v="446.25"/>
  </r>
  <r>
    <n v="18"/>
    <n v="25"/>
    <n v="0"/>
    <n v="18"/>
    <s v="Beverages"/>
    <x v="52"/>
    <n v="39"/>
    <n v="0"/>
    <n v="10"/>
    <n v="450"/>
  </r>
  <r>
    <n v="123.79"/>
    <n v="20"/>
    <n v="0"/>
    <n v="123.79"/>
    <s v="Meat/Poultry"/>
    <x v="33"/>
    <n v="0"/>
    <n v="0"/>
    <n v="0"/>
    <n v="2475.8000000000002"/>
  </r>
  <r>
    <n v="33.25"/>
    <n v="9"/>
    <n v="0"/>
    <n v="33.25"/>
    <s v="Grains/Cereals"/>
    <x v="58"/>
    <n v="22"/>
    <n v="80"/>
    <n v="30"/>
    <n v="299.25"/>
  </r>
  <r>
    <n v="24"/>
    <n v="12"/>
    <n v="0.05"/>
    <n v="24"/>
    <s v="Meat/Poultry"/>
    <x v="24"/>
    <n v="115"/>
    <n v="0"/>
    <n v="20"/>
    <n v="273.59999999999997"/>
  </r>
  <r>
    <n v="18"/>
    <n v="35"/>
    <n v="0"/>
    <n v="18"/>
    <s v="Beverages"/>
    <x v="43"/>
    <n v="57"/>
    <n v="0"/>
    <n v="20"/>
    <n v="630"/>
  </r>
  <r>
    <n v="7.75"/>
    <n v="8"/>
    <n v="0.1"/>
    <n v="7.75"/>
    <s v="Beverages"/>
    <x v="48"/>
    <n v="125"/>
    <n v="0"/>
    <n v="25"/>
    <n v="55.800000000000004"/>
  </r>
  <r>
    <n v="19"/>
    <n v="30"/>
    <n v="0.05"/>
    <n v="19"/>
    <s v="Beverages"/>
    <x v="2"/>
    <n v="17"/>
    <n v="40"/>
    <n v="25"/>
    <n v="541.5"/>
  </r>
  <r>
    <n v="2.5"/>
    <n v="20"/>
    <n v="0.05"/>
    <n v="2.5"/>
    <s v="Dairy Products"/>
    <x v="15"/>
    <n v="112"/>
    <n v="0"/>
    <n v="20"/>
    <n v="47.5"/>
  </r>
  <r>
    <n v="38"/>
    <n v="36"/>
    <n v="0.15"/>
    <n v="38"/>
    <s v="Dairy Products"/>
    <x v="14"/>
    <n v="86"/>
    <n v="0"/>
    <n v="0"/>
    <n v="1162.8"/>
  </r>
  <r>
    <n v="6"/>
    <n v="13"/>
    <n v="0.15"/>
    <n v="6"/>
    <s v="Seafood"/>
    <x v="16"/>
    <n v="24"/>
    <n v="0"/>
    <n v="5"/>
    <n v="66.3"/>
  </r>
  <r>
    <n v="31.23"/>
    <n v="35"/>
    <n v="0.15"/>
    <n v="31.23"/>
    <s v="Confections"/>
    <x v="68"/>
    <n v="15"/>
    <n v="0"/>
    <n v="0"/>
    <n v="929.09249999999997"/>
  </r>
  <r>
    <n v="49.3"/>
    <n v="80"/>
    <n v="0.15"/>
    <n v="49.3"/>
    <s v="Confections"/>
    <x v="38"/>
    <n v="17"/>
    <n v="0"/>
    <n v="0"/>
    <n v="3352.4"/>
  </r>
  <r>
    <n v="30"/>
    <n v="35"/>
    <n v="0"/>
    <n v="30"/>
    <s v="Produce"/>
    <x v="8"/>
    <n v="15"/>
    <n v="0"/>
    <n v="10"/>
    <n v="1050"/>
  </r>
  <r>
    <n v="62.5"/>
    <n v="50"/>
    <n v="0"/>
    <n v="62.5"/>
    <s v="Seafood"/>
    <x v="59"/>
    <n v="42"/>
    <n v="0"/>
    <n v="0"/>
    <n v="3125"/>
  </r>
  <r>
    <n v="53"/>
    <n v="15"/>
    <n v="0"/>
    <n v="53"/>
    <s v="Produce"/>
    <x v="5"/>
    <n v="20"/>
    <n v="0"/>
    <n v="10"/>
    <n v="795"/>
  </r>
  <r>
    <n v="7.75"/>
    <n v="2"/>
    <n v="0"/>
    <n v="7.75"/>
    <s v="Beverages"/>
    <x v="48"/>
    <n v="125"/>
    <n v="0"/>
    <n v="25"/>
    <n v="15.5"/>
  </r>
  <r>
    <n v="22"/>
    <n v="10"/>
    <n v="0.1"/>
    <n v="22"/>
    <s v="Condiments"/>
    <x v="62"/>
    <n v="53"/>
    <n v="0"/>
    <n v="0"/>
    <n v="198"/>
  </r>
  <r>
    <n v="21.35"/>
    <n v="15"/>
    <n v="0.1"/>
    <n v="21.35"/>
    <s v="Condiments"/>
    <x v="6"/>
    <n v="0"/>
    <n v="0"/>
    <n v="0"/>
    <n v="288.22500000000002"/>
  </r>
  <r>
    <n v="21"/>
    <n v="40"/>
    <n v="0"/>
    <n v="21"/>
    <s v="Grains/Cereals"/>
    <x v="10"/>
    <n v="104"/>
    <n v="0"/>
    <n v="25"/>
    <n v="840"/>
  </r>
  <r>
    <n v="22"/>
    <n v="25"/>
    <n v="0"/>
    <n v="22"/>
    <s v="Condiments"/>
    <x v="62"/>
    <n v="53"/>
    <n v="0"/>
    <n v="0"/>
    <n v="550"/>
  </r>
  <r>
    <n v="13.25"/>
    <n v="6"/>
    <n v="0"/>
    <n v="13.25"/>
    <s v="Seafood"/>
    <x v="64"/>
    <n v="62"/>
    <n v="0"/>
    <n v="20"/>
    <n v="79.5"/>
  </r>
  <r>
    <n v="21"/>
    <n v="10"/>
    <n v="0"/>
    <n v="21"/>
    <s v="Dairy Products"/>
    <x v="0"/>
    <n v="22"/>
    <n v="30"/>
    <n v="30"/>
    <n v="210"/>
  </r>
  <r>
    <n v="16.25"/>
    <n v="25"/>
    <n v="0.05"/>
    <n v="16.25"/>
    <s v="Confections"/>
    <x v="72"/>
    <n v="65"/>
    <n v="0"/>
    <n v="30"/>
    <n v="385.9375"/>
  </r>
  <r>
    <n v="38"/>
    <n v="60"/>
    <n v="0.05"/>
    <n v="38"/>
    <s v="Grains/Cereals"/>
    <x v="41"/>
    <n v="21"/>
    <n v="10"/>
    <n v="30"/>
    <n v="2166"/>
  </r>
  <r>
    <n v="9.5"/>
    <n v="20"/>
    <n v="0"/>
    <n v="9.5"/>
    <s v="Seafood"/>
    <x v="73"/>
    <n v="5"/>
    <n v="70"/>
    <n v="15"/>
    <n v="190"/>
  </r>
  <r>
    <n v="21.05"/>
    <n v="21"/>
    <n v="0"/>
    <n v="21.05"/>
    <s v="Condiments"/>
    <x v="9"/>
    <n v="76"/>
    <n v="0"/>
    <n v="0"/>
    <n v="442.05"/>
  </r>
  <r>
    <n v="34.799999999999997"/>
    <n v="60"/>
    <n v="0"/>
    <n v="34.799999999999997"/>
    <s v="Dairy Products"/>
    <x v="1"/>
    <n v="14"/>
    <n v="0"/>
    <n v="0"/>
    <n v="2088"/>
  </r>
  <r>
    <n v="62.5"/>
    <n v="8"/>
    <n v="0"/>
    <n v="62.5"/>
    <s v="Seafood"/>
    <x v="59"/>
    <n v="42"/>
    <n v="0"/>
    <n v="0"/>
    <n v="500"/>
  </r>
  <r>
    <n v="36"/>
    <n v="20"/>
    <n v="0.25"/>
    <n v="36"/>
    <s v="Dairy Products"/>
    <x v="60"/>
    <n v="26"/>
    <n v="0"/>
    <n v="15"/>
    <n v="540"/>
  </r>
  <r>
    <n v="15"/>
    <n v="15"/>
    <n v="0.25"/>
    <n v="15"/>
    <s v="Beverages"/>
    <x v="39"/>
    <n v="15"/>
    <n v="10"/>
    <n v="30"/>
    <n v="168.75"/>
  </r>
  <r>
    <n v="19"/>
    <n v="50"/>
    <n v="0"/>
    <n v="19"/>
    <s v="Beverages"/>
    <x v="2"/>
    <n v="17"/>
    <n v="40"/>
    <n v="25"/>
    <n v="950"/>
  </r>
  <r>
    <n v="18.399999999999999"/>
    <n v="60"/>
    <n v="0"/>
    <n v="18.399999999999999"/>
    <s v="Seafood"/>
    <x v="40"/>
    <n v="123"/>
    <n v="0"/>
    <n v="30"/>
    <n v="1104"/>
  </r>
  <r>
    <n v="10"/>
    <n v="30"/>
    <n v="0.2"/>
    <n v="10"/>
    <s v="Confections"/>
    <x v="26"/>
    <n v="3"/>
    <n v="40"/>
    <n v="5"/>
    <n v="240"/>
  </r>
  <r>
    <n v="28.5"/>
    <n v="20"/>
    <n v="0.2"/>
    <n v="28.5"/>
    <s v="Condiments"/>
    <x v="75"/>
    <n v="113"/>
    <n v="0"/>
    <n v="25"/>
    <n v="456"/>
  </r>
  <r>
    <n v="45.6"/>
    <n v="15"/>
    <n v="0.25"/>
    <n v="45.6"/>
    <s v="Produce"/>
    <x v="32"/>
    <n v="26"/>
    <n v="0"/>
    <n v="0"/>
    <n v="513"/>
  </r>
  <r>
    <n v="18"/>
    <n v="21"/>
    <n v="0.25"/>
    <n v="18"/>
    <s v="Beverages"/>
    <x v="19"/>
    <n v="69"/>
    <n v="0"/>
    <n v="5"/>
    <n v="283.5"/>
  </r>
  <r>
    <n v="12"/>
    <n v="2"/>
    <n v="0.25"/>
    <n v="12"/>
    <s v="Seafood"/>
    <x v="54"/>
    <n v="95"/>
    <n v="0"/>
    <n v="0"/>
    <n v="18"/>
  </r>
  <r>
    <n v="62.5"/>
    <n v="4"/>
    <n v="0.1"/>
    <n v="62.5"/>
    <s v="Seafood"/>
    <x v="59"/>
    <n v="42"/>
    <n v="0"/>
    <n v="0"/>
    <n v="225"/>
  </r>
  <r>
    <n v="46"/>
    <n v="20"/>
    <n v="0"/>
    <n v="46"/>
    <s v="Beverages"/>
    <x v="42"/>
    <n v="17"/>
    <n v="10"/>
    <n v="25"/>
    <n v="920"/>
  </r>
  <r>
    <n v="12"/>
    <n v="21"/>
    <n v="0.1"/>
    <n v="12"/>
    <s v="Seafood"/>
    <x v="54"/>
    <n v="95"/>
    <n v="0"/>
    <n v="0"/>
    <n v="226.8"/>
  </r>
  <r>
    <n v="62.5"/>
    <n v="20"/>
    <n v="0"/>
    <n v="62.5"/>
    <s v="Seafood"/>
    <x v="59"/>
    <n v="42"/>
    <n v="0"/>
    <n v="0"/>
    <n v="1250"/>
  </r>
  <r>
    <n v="19"/>
    <n v="15"/>
    <n v="0"/>
    <n v="19"/>
    <s v="Seafood"/>
    <x v="27"/>
    <n v="112"/>
    <n v="0"/>
    <n v="20"/>
    <n v="285"/>
  </r>
  <r>
    <n v="18"/>
    <n v="15"/>
    <n v="0.25"/>
    <n v="18"/>
    <s v="Beverages"/>
    <x v="52"/>
    <n v="39"/>
    <n v="0"/>
    <n v="10"/>
    <n v="202.5"/>
  </r>
  <r>
    <n v="31"/>
    <n v="18"/>
    <n v="0.25"/>
    <n v="31"/>
    <s v="Seafood"/>
    <x v="12"/>
    <n v="31"/>
    <n v="0"/>
    <n v="0"/>
    <n v="418.5"/>
  </r>
  <r>
    <n v="21.5"/>
    <n v="30"/>
    <n v="0.25"/>
    <n v="21.5"/>
    <s v="Dairy Products"/>
    <x v="44"/>
    <n v="26"/>
    <n v="0"/>
    <n v="0"/>
    <n v="483.75"/>
  </r>
  <r>
    <n v="13"/>
    <n v="35"/>
    <n v="0.25"/>
    <n v="13"/>
    <s v="Condiments"/>
    <x v="30"/>
    <n v="32"/>
    <n v="0"/>
    <n v="15"/>
    <n v="341.25"/>
  </r>
  <r>
    <n v="9.1999999999999993"/>
    <n v="30"/>
    <n v="0"/>
    <n v="9.1999999999999993"/>
    <s v="Confections"/>
    <x v="49"/>
    <n v="25"/>
    <n v="0"/>
    <n v="5"/>
    <n v="276"/>
  </r>
  <r>
    <n v="18"/>
    <n v="20"/>
    <n v="0"/>
    <n v="18"/>
    <s v="Beverages"/>
    <x v="19"/>
    <n v="69"/>
    <n v="0"/>
    <n v="5"/>
    <n v="360"/>
  </r>
  <r>
    <n v="21"/>
    <n v="15"/>
    <n v="0"/>
    <n v="21"/>
    <s v="Grains/Cereals"/>
    <x v="10"/>
    <n v="104"/>
    <n v="0"/>
    <n v="25"/>
    <n v="315"/>
  </r>
  <r>
    <n v="4.5"/>
    <n v="15"/>
    <n v="0.15"/>
    <n v="4.5"/>
    <s v="Beverages"/>
    <x v="23"/>
    <n v="20"/>
    <n v="0"/>
    <n v="0"/>
    <n v="57.375"/>
  </r>
  <r>
    <n v="45.6"/>
    <n v="20"/>
    <n v="0"/>
    <n v="45.6"/>
    <s v="Produce"/>
    <x v="32"/>
    <n v="26"/>
    <n v="0"/>
    <n v="0"/>
    <n v="912"/>
  </r>
  <r>
    <n v="34.799999999999997"/>
    <n v="15"/>
    <n v="0"/>
    <n v="34.799999999999997"/>
    <s v="Dairy Products"/>
    <x v="1"/>
    <n v="14"/>
    <n v="0"/>
    <n v="0"/>
    <n v="522"/>
  </r>
  <r>
    <n v="25.89"/>
    <n v="30"/>
    <n v="0"/>
    <n v="25.89"/>
    <s v="Seafood"/>
    <x v="34"/>
    <n v="10"/>
    <n v="0"/>
    <n v="15"/>
    <n v="776.7"/>
  </r>
  <r>
    <n v="32.799999999999997"/>
    <n v="25"/>
    <n v="0.05"/>
    <n v="32.799999999999997"/>
    <s v="Meat/Poultry"/>
    <x v="29"/>
    <n v="0"/>
    <n v="0"/>
    <n v="0"/>
    <n v="778.99999999999989"/>
  </r>
  <r>
    <n v="7.45"/>
    <n v="30"/>
    <n v="0"/>
    <n v="7.45"/>
    <s v="Meat/Poultry"/>
    <x v="55"/>
    <n v="21"/>
    <n v="0"/>
    <n v="10"/>
    <n v="223.5"/>
  </r>
  <r>
    <n v="9.1999999999999993"/>
    <n v="12"/>
    <n v="0.25"/>
    <n v="9.1999999999999993"/>
    <s v="Confections"/>
    <x v="49"/>
    <n v="25"/>
    <n v="0"/>
    <n v="5"/>
    <n v="82.8"/>
  </r>
  <r>
    <n v="21"/>
    <n v="20"/>
    <n v="0.25"/>
    <n v="21"/>
    <s v="Grains/Cereals"/>
    <x v="10"/>
    <n v="104"/>
    <n v="0"/>
    <n v="25"/>
    <n v="315"/>
  </r>
  <r>
    <n v="25.89"/>
    <n v="2"/>
    <n v="0.25"/>
    <n v="25.89"/>
    <s v="Seafood"/>
    <x v="34"/>
    <n v="10"/>
    <n v="0"/>
    <n v="15"/>
    <n v="38.835000000000001"/>
  </r>
  <r>
    <n v="14"/>
    <n v="20"/>
    <n v="0"/>
    <n v="14"/>
    <s v="Grains/Cereals"/>
    <x v="3"/>
    <n v="26"/>
    <n v="0"/>
    <n v="0"/>
    <n v="280"/>
  </r>
  <r>
    <n v="17.45"/>
    <n v="30"/>
    <n v="0.1"/>
    <n v="17.45"/>
    <s v="Confections"/>
    <x v="20"/>
    <n v="29"/>
    <n v="0"/>
    <n v="10"/>
    <n v="471.15000000000003"/>
  </r>
  <r>
    <n v="34"/>
    <n v="20"/>
    <n v="0.1"/>
    <n v="34"/>
    <s v="Dairy Products"/>
    <x v="17"/>
    <n v="19"/>
    <n v="0"/>
    <n v="0"/>
    <n v="612"/>
  </r>
  <r>
    <n v="22"/>
    <n v="12"/>
    <n v="0.1"/>
    <n v="22"/>
    <s v="Condiments"/>
    <x v="62"/>
    <n v="53"/>
    <n v="0"/>
    <n v="0"/>
    <n v="237.6"/>
  </r>
  <r>
    <n v="18"/>
    <n v="20"/>
    <n v="0.1"/>
    <n v="18"/>
    <s v="Beverages"/>
    <x v="19"/>
    <n v="69"/>
    <n v="0"/>
    <n v="5"/>
    <n v="324"/>
  </r>
  <r>
    <n v="7.45"/>
    <n v="6"/>
    <n v="0.1"/>
    <n v="7.45"/>
    <s v="Meat/Poultry"/>
    <x v="55"/>
    <n v="21"/>
    <n v="0"/>
    <n v="10"/>
    <n v="40.230000000000004"/>
  </r>
  <r>
    <n v="9.65"/>
    <n v="20"/>
    <n v="0.2"/>
    <n v="9.65"/>
    <s v="Seafood"/>
    <x v="7"/>
    <n v="85"/>
    <n v="0"/>
    <n v="10"/>
    <n v="154.4"/>
  </r>
  <r>
    <n v="23.25"/>
    <n v="3"/>
    <n v="0.1"/>
    <n v="23.25"/>
    <s v="Produce"/>
    <x v="4"/>
    <n v="35"/>
    <n v="0"/>
    <n v="0"/>
    <n v="62.774999999999999"/>
  </r>
  <r>
    <n v="19.45"/>
    <n v="28"/>
    <n v="0.1"/>
    <n v="19.45"/>
    <s v="Condiments"/>
    <x v="45"/>
    <n v="27"/>
    <n v="0"/>
    <n v="15"/>
    <n v="490.14000000000004"/>
  </r>
  <r>
    <n v="9.5"/>
    <n v="6"/>
    <n v="0.1"/>
    <n v="9.5"/>
    <s v="Confections"/>
    <x v="69"/>
    <n v="36"/>
    <n v="0"/>
    <n v="0"/>
    <n v="51.300000000000004"/>
  </r>
  <r>
    <n v="15.5"/>
    <n v="50"/>
    <n v="0"/>
    <n v="15.5"/>
    <s v="Condiments"/>
    <x v="50"/>
    <n v="39"/>
    <n v="0"/>
    <n v="5"/>
    <n v="775"/>
  </r>
  <r>
    <n v="9.65"/>
    <n v="24"/>
    <n v="0"/>
    <n v="9.65"/>
    <s v="Seafood"/>
    <x v="7"/>
    <n v="85"/>
    <n v="0"/>
    <n v="10"/>
    <n v="231.60000000000002"/>
  </r>
  <r>
    <n v="12"/>
    <n v="45"/>
    <n v="0"/>
    <n v="12"/>
    <s v="Seafood"/>
    <x v="54"/>
    <n v="95"/>
    <n v="0"/>
    <n v="0"/>
    <n v="540"/>
  </r>
  <r>
    <n v="9.5"/>
    <n v="10"/>
    <n v="0"/>
    <n v="9.5"/>
    <s v="Confections"/>
    <x v="69"/>
    <n v="36"/>
    <n v="0"/>
    <n v="0"/>
    <n v="95"/>
  </r>
  <r>
    <n v="38"/>
    <n v="45"/>
    <n v="0"/>
    <n v="38"/>
    <s v="Grains/Cereals"/>
    <x v="41"/>
    <n v="21"/>
    <n v="10"/>
    <n v="30"/>
    <n v="1710"/>
  </r>
  <r>
    <n v="34"/>
    <n v="30"/>
    <n v="0"/>
    <n v="34"/>
    <s v="Dairy Products"/>
    <x v="17"/>
    <n v="19"/>
    <n v="0"/>
    <n v="0"/>
    <n v="1020"/>
  </r>
  <r>
    <n v="10"/>
    <n v="60"/>
    <n v="0"/>
    <n v="10"/>
    <s v="Confections"/>
    <x v="26"/>
    <n v="3"/>
    <n v="40"/>
    <n v="5"/>
    <n v="600"/>
  </r>
  <r>
    <n v="18.399999999999999"/>
    <n v="70"/>
    <n v="0.05"/>
    <n v="18.399999999999999"/>
    <s v="Seafood"/>
    <x v="40"/>
    <n v="123"/>
    <n v="0"/>
    <n v="30"/>
    <n v="1223.5999999999999"/>
  </r>
  <r>
    <n v="34"/>
    <n v="55"/>
    <n v="0.05"/>
    <n v="34"/>
    <s v="Dairy Products"/>
    <x v="17"/>
    <n v="19"/>
    <n v="0"/>
    <n v="0"/>
    <n v="1776.5"/>
  </r>
  <r>
    <n v="13"/>
    <n v="70"/>
    <n v="0.05"/>
    <n v="13"/>
    <s v="Condiments"/>
    <x v="30"/>
    <n v="32"/>
    <n v="0"/>
    <n v="15"/>
    <n v="864.5"/>
  </r>
  <r>
    <n v="12.5"/>
    <n v="20"/>
    <n v="0.05"/>
    <n v="12.5"/>
    <s v="Dairy Products"/>
    <x v="18"/>
    <n v="0"/>
    <n v="70"/>
    <n v="20"/>
    <n v="237.5"/>
  </r>
  <r>
    <n v="18.399999999999999"/>
    <n v="24"/>
    <n v="0.05"/>
    <n v="18.399999999999999"/>
    <s v="Seafood"/>
    <x v="40"/>
    <n v="123"/>
    <n v="0"/>
    <n v="30"/>
    <n v="419.51999999999992"/>
  </r>
  <r>
    <n v="15"/>
    <n v="40"/>
    <n v="0.05"/>
    <n v="15"/>
    <s v="Beverages"/>
    <x v="39"/>
    <n v="15"/>
    <n v="10"/>
    <n v="30"/>
    <n v="570"/>
  </r>
  <r>
    <n v="81"/>
    <n v="21"/>
    <n v="0"/>
    <n v="81"/>
    <s v="Confections"/>
    <x v="13"/>
    <n v="40"/>
    <n v="0"/>
    <n v="0"/>
    <n v="1701"/>
  </r>
  <r>
    <n v="18"/>
    <n v="3"/>
    <n v="0.2"/>
    <n v="18"/>
    <s v="Beverages"/>
    <x v="19"/>
    <n v="69"/>
    <n v="0"/>
    <n v="5"/>
    <n v="43.2"/>
  </r>
  <r>
    <n v="13.25"/>
    <n v="49"/>
    <n v="0.2"/>
    <n v="13.25"/>
    <s v="Seafood"/>
    <x v="64"/>
    <n v="62"/>
    <n v="0"/>
    <n v="20"/>
    <n v="519.4"/>
  </r>
  <r>
    <n v="12.5"/>
    <n v="10"/>
    <n v="0"/>
    <n v="12.5"/>
    <s v="Confections"/>
    <x v="56"/>
    <n v="6"/>
    <n v="10"/>
    <n v="15"/>
    <n v="125"/>
  </r>
  <r>
    <n v="18.399999999999999"/>
    <n v="30"/>
    <n v="0.05"/>
    <n v="18.399999999999999"/>
    <s v="Seafood"/>
    <x v="40"/>
    <n v="123"/>
    <n v="0"/>
    <n v="30"/>
    <n v="524.4"/>
  </r>
  <r>
    <n v="14"/>
    <n v="30"/>
    <n v="0.05"/>
    <n v="14"/>
    <s v="Grains/Cereals"/>
    <x v="3"/>
    <n v="26"/>
    <n v="0"/>
    <n v="0"/>
    <n v="399"/>
  </r>
  <r>
    <n v="53"/>
    <n v="20"/>
    <n v="0.05"/>
    <n v="53"/>
    <s v="Produce"/>
    <x v="5"/>
    <n v="20"/>
    <n v="0"/>
    <n v="10"/>
    <n v="1007"/>
  </r>
  <r>
    <n v="31"/>
    <n v="24"/>
    <n v="0.15"/>
    <n v="31"/>
    <s v="Seafood"/>
    <x v="12"/>
    <n v="31"/>
    <n v="0"/>
    <n v="0"/>
    <n v="632.4"/>
  </r>
  <r>
    <n v="38"/>
    <n v="12"/>
    <n v="0.15"/>
    <n v="38"/>
    <s v="Grains/Cereals"/>
    <x v="41"/>
    <n v="21"/>
    <n v="10"/>
    <n v="30"/>
    <n v="387.59999999999997"/>
  </r>
  <r>
    <n v="21.05"/>
    <n v="15"/>
    <n v="0.15"/>
    <n v="21.05"/>
    <s v="Condiments"/>
    <x v="9"/>
    <n v="76"/>
    <n v="0"/>
    <n v="0"/>
    <n v="268.38749999999999"/>
  </r>
  <r>
    <n v="53"/>
    <n v="20"/>
    <n v="0"/>
    <n v="53"/>
    <s v="Produce"/>
    <x v="5"/>
    <n v="20"/>
    <n v="0"/>
    <n v="10"/>
    <n v="1060"/>
  </r>
  <r>
    <n v="55"/>
    <n v="1"/>
    <n v="0"/>
    <n v="55"/>
    <s v="Dairy Products"/>
    <x v="28"/>
    <n v="79"/>
    <n v="0"/>
    <n v="0"/>
    <n v="55"/>
  </r>
  <r>
    <n v="18"/>
    <n v="10"/>
    <n v="0"/>
    <n v="18"/>
    <s v="Beverages"/>
    <x v="43"/>
    <n v="57"/>
    <n v="0"/>
    <n v="20"/>
    <n v="180"/>
  </r>
  <r>
    <n v="123.79"/>
    <n v="36"/>
    <n v="0"/>
    <n v="123.79"/>
    <s v="Meat/Poultry"/>
    <x v="33"/>
    <n v="0"/>
    <n v="0"/>
    <n v="0"/>
    <n v="4456.4400000000005"/>
  </r>
  <r>
    <n v="21.05"/>
    <n v="10"/>
    <n v="0"/>
    <n v="21.05"/>
    <s v="Condiments"/>
    <x v="9"/>
    <n v="76"/>
    <n v="0"/>
    <n v="0"/>
    <n v="210.5"/>
  </r>
  <r>
    <n v="36"/>
    <n v="45"/>
    <n v="0.2"/>
    <n v="36"/>
    <s v="Dairy Products"/>
    <x v="60"/>
    <n v="26"/>
    <n v="0"/>
    <n v="15"/>
    <n v="1296"/>
  </r>
  <r>
    <n v="21.5"/>
    <n v="14"/>
    <n v="0.2"/>
    <n v="21.5"/>
    <s v="Dairy Products"/>
    <x v="44"/>
    <n v="26"/>
    <n v="0"/>
    <n v="0"/>
    <n v="240.8"/>
  </r>
  <r>
    <n v="12.5"/>
    <n v="8"/>
    <n v="0.1"/>
    <n v="12.5"/>
    <s v="Dairy Products"/>
    <x v="18"/>
    <n v="0"/>
    <n v="70"/>
    <n v="20"/>
    <n v="90"/>
  </r>
  <r>
    <n v="24"/>
    <n v="4"/>
    <n v="0.1"/>
    <n v="24"/>
    <s v="Meat/Poultry"/>
    <x v="24"/>
    <n v="115"/>
    <n v="0"/>
    <n v="20"/>
    <n v="86.4"/>
  </r>
  <r>
    <n v="33.25"/>
    <n v="15"/>
    <n v="0.1"/>
    <n v="33.25"/>
    <s v="Grains/Cereals"/>
    <x v="58"/>
    <n v="22"/>
    <n v="80"/>
    <n v="30"/>
    <n v="448.875"/>
  </r>
  <r>
    <n v="19"/>
    <n v="30"/>
    <n v="0"/>
    <n v="19"/>
    <s v="Seafood"/>
    <x v="27"/>
    <n v="112"/>
    <n v="0"/>
    <n v="20"/>
    <n v="570"/>
  </r>
  <r>
    <n v="9"/>
    <n v="32"/>
    <n v="0"/>
    <n v="9"/>
    <s v="Grains/Cereals"/>
    <x v="70"/>
    <n v="61"/>
    <n v="0"/>
    <n v="25"/>
    <n v="288"/>
  </r>
  <r>
    <n v="12"/>
    <n v="60"/>
    <n v="0"/>
    <n v="12"/>
    <s v="Seafood"/>
    <x v="54"/>
    <n v="95"/>
    <n v="0"/>
    <n v="0"/>
    <n v="720"/>
  </r>
  <r>
    <n v="14"/>
    <n v="25"/>
    <n v="0"/>
    <n v="14"/>
    <s v="Beverages"/>
    <x v="51"/>
    <n v="52"/>
    <n v="0"/>
    <n v="10"/>
    <n v="350"/>
  </r>
  <r>
    <n v="15"/>
    <n v="50"/>
    <n v="0"/>
    <n v="15"/>
    <s v="Seafood"/>
    <x v="47"/>
    <n v="101"/>
    <n v="0"/>
    <n v="5"/>
    <n v="750"/>
  </r>
  <r>
    <n v="7.75"/>
    <n v="25"/>
    <n v="0"/>
    <n v="7.75"/>
    <s v="Beverages"/>
    <x v="48"/>
    <n v="125"/>
    <n v="0"/>
    <n v="25"/>
    <n v="193.75"/>
  </r>
  <r>
    <n v="17.45"/>
    <n v="10"/>
    <n v="0"/>
    <n v="17.45"/>
    <s v="Confections"/>
    <x v="20"/>
    <n v="29"/>
    <n v="0"/>
    <n v="10"/>
    <n v="174.5"/>
  </r>
  <r>
    <n v="49.3"/>
    <n v="10"/>
    <n v="0"/>
    <n v="49.3"/>
    <s v="Confections"/>
    <x v="38"/>
    <n v="17"/>
    <n v="0"/>
    <n v="0"/>
    <n v="493"/>
  </r>
  <r>
    <n v="21.05"/>
    <n v="12"/>
    <n v="0"/>
    <n v="21.05"/>
    <s v="Condiments"/>
    <x v="9"/>
    <n v="76"/>
    <n v="0"/>
    <n v="0"/>
    <n v="252.60000000000002"/>
  </r>
  <r>
    <n v="263.5"/>
    <n v="15"/>
    <n v="0.1"/>
    <n v="263.5"/>
    <s v="Beverages"/>
    <x v="67"/>
    <n v="17"/>
    <n v="0"/>
    <n v="15"/>
    <n v="3557.25"/>
  </r>
  <r>
    <n v="21.5"/>
    <n v="12"/>
    <n v="0"/>
    <n v="21.5"/>
    <s v="Dairy Products"/>
    <x v="44"/>
    <n v="26"/>
    <n v="0"/>
    <n v="0"/>
    <n v="258"/>
  </r>
  <r>
    <n v="17.45"/>
    <n v="3"/>
    <n v="0"/>
    <n v="17.45"/>
    <s v="Confections"/>
    <x v="20"/>
    <n v="29"/>
    <n v="0"/>
    <n v="10"/>
    <n v="52.349999999999994"/>
  </r>
  <r>
    <n v="14"/>
    <n v="6"/>
    <n v="0"/>
    <n v="14"/>
    <s v="Grains/Cereals"/>
    <x v="3"/>
    <n v="26"/>
    <n v="0"/>
    <n v="0"/>
    <n v="84"/>
  </r>
  <r>
    <n v="46"/>
    <n v="6"/>
    <n v="0"/>
    <n v="46"/>
    <s v="Beverages"/>
    <x v="42"/>
    <n v="17"/>
    <n v="10"/>
    <n v="25"/>
    <n v="276"/>
  </r>
  <r>
    <n v="9"/>
    <n v="5"/>
    <n v="0"/>
    <n v="9"/>
    <s v="Grains/Cereals"/>
    <x v="70"/>
    <n v="61"/>
    <n v="0"/>
    <n v="25"/>
    <n v="45"/>
  </r>
  <r>
    <n v="23.25"/>
    <n v="30"/>
    <n v="0"/>
    <n v="23.25"/>
    <s v="Produce"/>
    <x v="4"/>
    <n v="35"/>
    <n v="0"/>
    <n v="0"/>
    <n v="697.5"/>
  </r>
  <r>
    <n v="32.799999999999997"/>
    <n v="10"/>
    <n v="0"/>
    <n v="32.799999999999997"/>
    <s v="Meat/Poultry"/>
    <x v="29"/>
    <n v="0"/>
    <n v="0"/>
    <n v="0"/>
    <n v="328"/>
  </r>
  <r>
    <n v="13.25"/>
    <n v="30"/>
    <n v="0"/>
    <n v="13.25"/>
    <s v="Seafood"/>
    <x v="64"/>
    <n v="62"/>
    <n v="0"/>
    <n v="20"/>
    <n v="397.5"/>
  </r>
  <r>
    <n v="31"/>
    <n v="2"/>
    <n v="0"/>
    <n v="31"/>
    <s v="Seafood"/>
    <x v="12"/>
    <n v="31"/>
    <n v="0"/>
    <n v="0"/>
    <n v="62"/>
  </r>
  <r>
    <n v="9.1999999999999993"/>
    <n v="7"/>
    <n v="0"/>
    <n v="9.1999999999999993"/>
    <s v="Confections"/>
    <x v="49"/>
    <n v="25"/>
    <n v="0"/>
    <n v="5"/>
    <n v="64.399999999999991"/>
  </r>
  <r>
    <n v="19.45"/>
    <n v="21"/>
    <n v="0"/>
    <n v="19.45"/>
    <s v="Condiments"/>
    <x v="45"/>
    <n v="27"/>
    <n v="0"/>
    <n v="15"/>
    <n v="408.45"/>
  </r>
  <r>
    <n v="31.23"/>
    <n v="30"/>
    <n v="0.15"/>
    <n v="31.23"/>
    <s v="Confections"/>
    <x v="68"/>
    <n v="15"/>
    <n v="0"/>
    <n v="0"/>
    <n v="796.36500000000001"/>
  </r>
  <r>
    <n v="2.5"/>
    <n v="8"/>
    <n v="0.15"/>
    <n v="2.5"/>
    <s v="Dairy Products"/>
    <x v="15"/>
    <n v="112"/>
    <n v="0"/>
    <n v="20"/>
    <n v="17"/>
  </r>
  <r>
    <n v="38"/>
    <n v="100"/>
    <n v="0"/>
    <n v="38"/>
    <s v="Dairy Products"/>
    <x v="14"/>
    <n v="86"/>
    <n v="0"/>
    <n v="0"/>
    <n v="3800"/>
  </r>
  <r>
    <n v="2.5"/>
    <n v="30"/>
    <n v="0"/>
    <n v="2.5"/>
    <s v="Dairy Products"/>
    <x v="15"/>
    <n v="112"/>
    <n v="0"/>
    <n v="20"/>
    <n v="75"/>
  </r>
  <r>
    <n v="9.65"/>
    <n v="120"/>
    <n v="0"/>
    <n v="9.65"/>
    <s v="Seafood"/>
    <x v="7"/>
    <n v="85"/>
    <n v="0"/>
    <n v="10"/>
    <n v="1158"/>
  </r>
  <r>
    <n v="7.45"/>
    <n v="30"/>
    <n v="0"/>
    <n v="7.45"/>
    <s v="Meat/Poultry"/>
    <x v="55"/>
    <n v="21"/>
    <n v="0"/>
    <n v="10"/>
    <n v="223.5"/>
  </r>
  <r>
    <n v="55"/>
    <n v="12"/>
    <n v="0"/>
    <n v="55"/>
    <s v="Dairy Products"/>
    <x v="28"/>
    <n v="79"/>
    <n v="0"/>
    <n v="0"/>
    <n v="660"/>
  </r>
  <r>
    <n v="17.45"/>
    <n v="50"/>
    <n v="0.25"/>
    <n v="17.45"/>
    <s v="Confections"/>
    <x v="20"/>
    <n v="29"/>
    <n v="0"/>
    <n v="10"/>
    <n v="654.375"/>
  </r>
  <r>
    <n v="12.5"/>
    <n v="20"/>
    <n v="0.25"/>
    <n v="12.5"/>
    <s v="Dairy Products"/>
    <x v="18"/>
    <n v="0"/>
    <n v="70"/>
    <n v="20"/>
    <n v="187.5"/>
  </r>
  <r>
    <n v="14"/>
    <n v="40"/>
    <n v="0.25"/>
    <n v="14"/>
    <s v="Grains/Cereals"/>
    <x v="3"/>
    <n v="26"/>
    <n v="0"/>
    <n v="0"/>
    <n v="420"/>
  </r>
  <r>
    <n v="9.1999999999999993"/>
    <n v="30"/>
    <n v="0.1"/>
    <n v="9.1999999999999993"/>
    <s v="Confections"/>
    <x v="49"/>
    <n v="25"/>
    <n v="0"/>
    <n v="5"/>
    <n v="248.4"/>
  </r>
  <r>
    <n v="10"/>
    <n v="12"/>
    <n v="0.1"/>
    <n v="10"/>
    <s v="Confections"/>
    <x v="26"/>
    <n v="3"/>
    <n v="40"/>
    <n v="5"/>
    <n v="108"/>
  </r>
  <r>
    <n v="33.25"/>
    <n v="28"/>
    <n v="0"/>
    <n v="33.25"/>
    <s v="Grains/Cereals"/>
    <x v="58"/>
    <n v="22"/>
    <n v="80"/>
    <n v="30"/>
    <n v="931"/>
  </r>
  <r>
    <n v="2.5"/>
    <n v="30"/>
    <n v="0"/>
    <n v="2.5"/>
    <s v="Dairy Products"/>
    <x v="15"/>
    <n v="112"/>
    <n v="0"/>
    <n v="20"/>
    <n v="75"/>
  </r>
  <r>
    <n v="17"/>
    <n v="4"/>
    <n v="0"/>
    <n v="17"/>
    <s v="Condiments"/>
    <x v="61"/>
    <n v="4"/>
    <n v="100"/>
    <n v="20"/>
    <n v="68"/>
  </r>
  <r>
    <n v="7.75"/>
    <n v="30"/>
    <n v="0"/>
    <n v="7.75"/>
    <s v="Beverages"/>
    <x v="48"/>
    <n v="125"/>
    <n v="0"/>
    <n v="25"/>
    <n v="232.5"/>
  </r>
  <r>
    <n v="7"/>
    <n v="9"/>
    <n v="0"/>
    <n v="7"/>
    <s v="Grains/Cereals"/>
    <x v="65"/>
    <n v="38"/>
    <n v="0"/>
    <n v="25"/>
    <n v="63"/>
  </r>
  <r>
    <n v="18.399999999999999"/>
    <n v="20"/>
    <n v="0"/>
    <n v="18.399999999999999"/>
    <s v="Seafood"/>
    <x v="40"/>
    <n v="123"/>
    <n v="0"/>
    <n v="30"/>
    <n v="368"/>
  </r>
  <r>
    <n v="9.5"/>
    <n v="40"/>
    <n v="0"/>
    <n v="9.5"/>
    <s v="Confections"/>
    <x v="69"/>
    <n v="36"/>
    <n v="0"/>
    <n v="0"/>
    <n v="380"/>
  </r>
  <r>
    <n v="34"/>
    <n v="30"/>
    <n v="0"/>
    <n v="34"/>
    <s v="Dairy Products"/>
    <x v="17"/>
    <n v="19"/>
    <n v="0"/>
    <n v="0"/>
    <n v="1020"/>
  </r>
  <r>
    <n v="31"/>
    <n v="20"/>
    <n v="0"/>
    <n v="31"/>
    <s v="Seafood"/>
    <x v="12"/>
    <n v="31"/>
    <n v="0"/>
    <n v="0"/>
    <n v="620"/>
  </r>
  <r>
    <n v="9.65"/>
    <n v="4"/>
    <n v="0"/>
    <n v="9.65"/>
    <s v="Seafood"/>
    <x v="7"/>
    <n v="85"/>
    <n v="0"/>
    <n v="10"/>
    <n v="38.6"/>
  </r>
  <r>
    <n v="9.5"/>
    <n v="15"/>
    <n v="0"/>
    <n v="9.5"/>
    <s v="Confections"/>
    <x v="69"/>
    <n v="36"/>
    <n v="0"/>
    <n v="0"/>
    <n v="142.5"/>
  </r>
  <r>
    <n v="39"/>
    <n v="30"/>
    <n v="0.2"/>
    <n v="39"/>
    <s v="Meat/Poultry"/>
    <x v="22"/>
    <n v="0"/>
    <n v="0"/>
    <n v="0"/>
    <n v="936"/>
  </r>
  <r>
    <n v="31.23"/>
    <n v="15"/>
    <n v="0"/>
    <n v="31.23"/>
    <s v="Confections"/>
    <x v="68"/>
    <n v="15"/>
    <n v="0"/>
    <n v="0"/>
    <n v="468.45"/>
  </r>
  <r>
    <n v="97"/>
    <n v="50"/>
    <n v="0.25"/>
    <n v="97"/>
    <s v="Meat/Poultry"/>
    <x v="76"/>
    <n v="29"/>
    <n v="0"/>
    <n v="0"/>
    <n v="3637.5"/>
  </r>
  <r>
    <n v="123.79"/>
    <n v="10"/>
    <n v="0"/>
    <n v="123.79"/>
    <s v="Meat/Poultry"/>
    <x v="33"/>
    <n v="0"/>
    <n v="0"/>
    <n v="0"/>
    <n v="1237.9000000000001"/>
  </r>
  <r>
    <n v="19"/>
    <n v="6"/>
    <n v="0.25"/>
    <n v="19"/>
    <s v="Seafood"/>
    <x v="27"/>
    <n v="112"/>
    <n v="0"/>
    <n v="20"/>
    <n v="85.5"/>
  </r>
  <r>
    <n v="31"/>
    <n v="18"/>
    <n v="0.1"/>
    <n v="31"/>
    <s v="Seafood"/>
    <x v="12"/>
    <n v="31"/>
    <n v="0"/>
    <n v="0"/>
    <n v="502.2"/>
  </r>
  <r>
    <n v="45.6"/>
    <n v="60"/>
    <n v="0.1"/>
    <n v="45.6"/>
    <s v="Produce"/>
    <x v="32"/>
    <n v="26"/>
    <n v="0"/>
    <n v="0"/>
    <n v="2462.4"/>
  </r>
  <r>
    <n v="14"/>
    <n v="14"/>
    <n v="0"/>
    <n v="14"/>
    <s v="Beverages"/>
    <x v="53"/>
    <n v="111"/>
    <n v="0"/>
    <n v="15"/>
    <n v="196"/>
  </r>
  <r>
    <n v="18"/>
    <n v="35"/>
    <n v="0.25"/>
    <n v="18"/>
    <s v="Beverages"/>
    <x v="52"/>
    <n v="39"/>
    <n v="0"/>
    <n v="10"/>
    <n v="472.5"/>
  </r>
  <r>
    <n v="38"/>
    <n v="20"/>
    <n v="0.25"/>
    <n v="38"/>
    <s v="Grains/Cereals"/>
    <x v="41"/>
    <n v="21"/>
    <n v="10"/>
    <n v="30"/>
    <n v="570"/>
  </r>
  <r>
    <n v="13"/>
    <n v="30"/>
    <n v="0.25"/>
    <n v="13"/>
    <s v="Condiments"/>
    <x v="30"/>
    <n v="32"/>
    <n v="0"/>
    <n v="15"/>
    <n v="292.5"/>
  </r>
  <r>
    <n v="18"/>
    <n v="30"/>
    <n v="0"/>
    <n v="18"/>
    <s v="Beverages"/>
    <x v="52"/>
    <n v="39"/>
    <n v="0"/>
    <n v="10"/>
    <n v="540"/>
  </r>
  <r>
    <n v="123.79"/>
    <n v="40"/>
    <n v="0"/>
    <n v="123.79"/>
    <s v="Meat/Poultry"/>
    <x v="33"/>
    <n v="0"/>
    <n v="0"/>
    <n v="0"/>
    <n v="4951.6000000000004"/>
  </r>
  <r>
    <n v="46"/>
    <n v="40"/>
    <n v="0"/>
    <n v="46"/>
    <s v="Beverages"/>
    <x v="42"/>
    <n v="17"/>
    <n v="10"/>
    <n v="25"/>
    <n v="1840"/>
  </r>
  <r>
    <n v="19.45"/>
    <n v="24"/>
    <n v="0"/>
    <n v="19.45"/>
    <s v="Condiments"/>
    <x v="45"/>
    <n v="27"/>
    <n v="0"/>
    <n v="15"/>
    <n v="466.79999999999995"/>
  </r>
  <r>
    <n v="49.3"/>
    <n v="48"/>
    <n v="0"/>
    <n v="49.3"/>
    <s v="Confections"/>
    <x v="38"/>
    <n v="17"/>
    <n v="0"/>
    <n v="0"/>
    <n v="2366.3999999999996"/>
  </r>
  <r>
    <n v="43.9"/>
    <n v="20"/>
    <n v="0"/>
    <n v="43.9"/>
    <s v="Condiments"/>
    <x v="46"/>
    <n v="24"/>
    <n v="0"/>
    <n v="5"/>
    <n v="878"/>
  </r>
  <r>
    <n v="97"/>
    <n v="6"/>
    <n v="0"/>
    <n v="97"/>
    <s v="Meat/Poultry"/>
    <x v="76"/>
    <n v="29"/>
    <n v="0"/>
    <n v="0"/>
    <n v="582"/>
  </r>
  <r>
    <n v="7.45"/>
    <n v="60"/>
    <n v="0.15"/>
    <n v="7.45"/>
    <s v="Meat/Poultry"/>
    <x v="55"/>
    <n v="21"/>
    <n v="0"/>
    <n v="10"/>
    <n v="379.95"/>
  </r>
  <r>
    <n v="36"/>
    <n v="30"/>
    <n v="0.15"/>
    <n v="36"/>
    <s v="Dairy Products"/>
    <x v="60"/>
    <n v="26"/>
    <n v="0"/>
    <n v="15"/>
    <n v="918"/>
  </r>
  <r>
    <n v="15"/>
    <n v="15"/>
    <n v="0.15"/>
    <n v="15"/>
    <s v="Seafood"/>
    <x v="47"/>
    <n v="101"/>
    <n v="0"/>
    <n v="5"/>
    <n v="191.25"/>
  </r>
  <r>
    <n v="30"/>
    <n v="90"/>
    <n v="0"/>
    <n v="30"/>
    <s v="Produce"/>
    <x v="8"/>
    <n v="15"/>
    <n v="0"/>
    <n v="10"/>
    <n v="2700"/>
  </r>
  <r>
    <n v="55"/>
    <n v="25"/>
    <n v="0"/>
    <n v="55"/>
    <s v="Dairy Products"/>
    <x v="28"/>
    <n v="79"/>
    <n v="0"/>
    <n v="0"/>
    <n v="1375"/>
  </r>
  <r>
    <n v="15"/>
    <n v="50"/>
    <n v="0"/>
    <n v="15"/>
    <s v="Beverages"/>
    <x v="39"/>
    <n v="15"/>
    <n v="10"/>
    <n v="30"/>
    <n v="750"/>
  </r>
  <r>
    <n v="40"/>
    <n v="10"/>
    <n v="0"/>
    <n v="40"/>
    <s v="Condiments"/>
    <x v="71"/>
    <n v="6"/>
    <n v="0"/>
    <n v="0"/>
    <n v="400"/>
  </r>
  <r>
    <n v="38"/>
    <n v="4"/>
    <n v="0"/>
    <n v="38"/>
    <s v="Dairy Products"/>
    <x v="14"/>
    <n v="86"/>
    <n v="0"/>
    <n v="0"/>
    <n v="152"/>
  </r>
  <r>
    <n v="4.5"/>
    <n v="20"/>
    <n v="0"/>
    <n v="4.5"/>
    <s v="Beverages"/>
    <x v="23"/>
    <n v="20"/>
    <n v="0"/>
    <n v="0"/>
    <n v="90"/>
  </r>
  <r>
    <n v="39"/>
    <n v="20"/>
    <n v="0"/>
    <n v="39"/>
    <s v="Meat/Poultry"/>
    <x v="22"/>
    <n v="0"/>
    <n v="0"/>
    <n v="0"/>
    <n v="780"/>
  </r>
  <r>
    <n v="12"/>
    <n v="18"/>
    <n v="0"/>
    <n v="12"/>
    <s v="Seafood"/>
    <x v="54"/>
    <n v="95"/>
    <n v="0"/>
    <n v="0"/>
    <n v="216"/>
  </r>
  <r>
    <n v="9.1999999999999993"/>
    <n v="7"/>
    <n v="0.25"/>
    <n v="9.1999999999999993"/>
    <s v="Confections"/>
    <x v="49"/>
    <n v="25"/>
    <n v="0"/>
    <n v="5"/>
    <n v="48.3"/>
  </r>
  <r>
    <n v="18"/>
    <n v="9"/>
    <n v="0.25"/>
    <n v="18"/>
    <s v="Beverages"/>
    <x v="37"/>
    <n v="20"/>
    <n v="0"/>
    <n v="15"/>
    <n v="121.5"/>
  </r>
  <r>
    <n v="13.25"/>
    <n v="30"/>
    <n v="0.25"/>
    <n v="13.25"/>
    <s v="Seafood"/>
    <x v="64"/>
    <n v="62"/>
    <n v="0"/>
    <n v="20"/>
    <n v="298.125"/>
  </r>
  <r>
    <n v="15"/>
    <n v="30"/>
    <n v="0.25"/>
    <n v="15"/>
    <s v="Beverages"/>
    <x v="39"/>
    <n v="15"/>
    <n v="10"/>
    <n v="30"/>
    <n v="337.5"/>
  </r>
  <r>
    <n v="21"/>
    <n v="15"/>
    <n v="0"/>
    <n v="21"/>
    <s v="Dairy Products"/>
    <x v="0"/>
    <n v="22"/>
    <n v="30"/>
    <n v="30"/>
    <n v="315"/>
  </r>
  <r>
    <n v="39"/>
    <n v="8"/>
    <n v="0.05"/>
    <n v="39"/>
    <s v="Meat/Poultry"/>
    <x v="22"/>
    <n v="0"/>
    <n v="0"/>
    <n v="0"/>
    <n v="296.39999999999998"/>
  </r>
  <r>
    <n v="123.79"/>
    <n v="12"/>
    <n v="0.05"/>
    <n v="123.79"/>
    <s v="Meat/Poultry"/>
    <x v="33"/>
    <n v="0"/>
    <n v="0"/>
    <n v="0"/>
    <n v="1411.2059999999999"/>
  </r>
  <r>
    <n v="21.05"/>
    <n v="65"/>
    <n v="0.05"/>
    <n v="21.05"/>
    <s v="Condiments"/>
    <x v="9"/>
    <n v="76"/>
    <n v="0"/>
    <n v="0"/>
    <n v="1299.8374999999999"/>
  </r>
  <r>
    <n v="15"/>
    <n v="8"/>
    <n v="0.05"/>
    <n v="15"/>
    <s v="Beverages"/>
    <x v="39"/>
    <n v="15"/>
    <n v="10"/>
    <n v="30"/>
    <n v="114"/>
  </r>
  <r>
    <n v="9.5"/>
    <n v="12"/>
    <n v="0"/>
    <n v="9.5"/>
    <s v="Confections"/>
    <x v="69"/>
    <n v="36"/>
    <n v="0"/>
    <n v="0"/>
    <n v="114"/>
  </r>
  <r>
    <n v="18"/>
    <n v="5"/>
    <n v="0.2"/>
    <n v="18"/>
    <s v="Beverages"/>
    <x v="52"/>
    <n v="39"/>
    <n v="0"/>
    <n v="10"/>
    <n v="72"/>
  </r>
  <r>
    <n v="14"/>
    <n v="12"/>
    <n v="0.2"/>
    <n v="14"/>
    <s v="Beverages"/>
    <x v="53"/>
    <n v="111"/>
    <n v="0"/>
    <n v="15"/>
    <n v="134.4"/>
  </r>
  <r>
    <n v="12.5"/>
    <n v="40"/>
    <n v="0.2"/>
    <n v="12.5"/>
    <s v="Confections"/>
    <x v="56"/>
    <n v="6"/>
    <n v="10"/>
    <n v="15"/>
    <n v="400"/>
  </r>
  <r>
    <n v="21.5"/>
    <n v="60"/>
    <n v="0.2"/>
    <n v="21.5"/>
    <s v="Dairy Products"/>
    <x v="44"/>
    <n v="26"/>
    <n v="0"/>
    <n v="0"/>
    <n v="1032"/>
  </r>
  <r>
    <n v="55"/>
    <n v="42"/>
    <n v="0.15"/>
    <n v="55"/>
    <s v="Dairy Products"/>
    <x v="28"/>
    <n v="79"/>
    <n v="0"/>
    <n v="0"/>
    <n v="1963.5"/>
  </r>
  <r>
    <n v="21.5"/>
    <n v="20"/>
    <n v="0.15"/>
    <n v="21.5"/>
    <s v="Dairy Products"/>
    <x v="44"/>
    <n v="26"/>
    <n v="0"/>
    <n v="0"/>
    <n v="365.5"/>
  </r>
  <r>
    <n v="18"/>
    <n v="35"/>
    <n v="0.15"/>
    <n v="18"/>
    <s v="Beverages"/>
    <x v="43"/>
    <n v="57"/>
    <n v="0"/>
    <n v="20"/>
    <n v="535.5"/>
  </r>
  <r>
    <n v="10"/>
    <n v="6"/>
    <n v="0"/>
    <n v="10"/>
    <s v="Condiments"/>
    <x v="57"/>
    <n v="13"/>
    <n v="70"/>
    <n v="25"/>
    <n v="60"/>
  </r>
  <r>
    <n v="18"/>
    <n v="15"/>
    <n v="0"/>
    <n v="18"/>
    <s v="Beverages"/>
    <x v="43"/>
    <n v="57"/>
    <n v="0"/>
    <n v="20"/>
    <n v="270"/>
  </r>
  <r>
    <n v="19"/>
    <n v="5"/>
    <n v="0"/>
    <n v="19"/>
    <s v="Beverages"/>
    <x v="2"/>
    <n v="17"/>
    <n v="40"/>
    <n v="25"/>
    <n v="95"/>
  </r>
  <r>
    <n v="55"/>
    <n v="35"/>
    <n v="0"/>
    <n v="55"/>
    <s v="Dairy Products"/>
    <x v="28"/>
    <n v="79"/>
    <n v="0"/>
    <n v="0"/>
    <n v="1925"/>
  </r>
  <r>
    <n v="15"/>
    <n v="35"/>
    <n v="0"/>
    <n v="15"/>
    <s v="Seafood"/>
    <x v="47"/>
    <n v="101"/>
    <n v="0"/>
    <n v="5"/>
    <n v="525"/>
  </r>
  <r>
    <n v="22"/>
    <n v="6"/>
    <n v="0"/>
    <n v="22"/>
    <s v="Condiments"/>
    <x v="62"/>
    <n v="53"/>
    <n v="0"/>
    <n v="0"/>
    <n v="132"/>
  </r>
  <r>
    <n v="4.5"/>
    <n v="35"/>
    <n v="0"/>
    <n v="4.5"/>
    <s v="Beverages"/>
    <x v="23"/>
    <n v="20"/>
    <n v="0"/>
    <n v="0"/>
    <n v="157.5"/>
  </r>
  <r>
    <n v="12.75"/>
    <n v="24"/>
    <n v="0"/>
    <n v="12.75"/>
    <s v="Confections"/>
    <x v="74"/>
    <n v="15"/>
    <n v="70"/>
    <n v="25"/>
    <n v="306"/>
  </r>
  <r>
    <n v="12.5"/>
    <n v="20"/>
    <n v="0"/>
    <n v="12.5"/>
    <s v="Dairy Products"/>
    <x v="18"/>
    <n v="0"/>
    <n v="70"/>
    <n v="20"/>
    <n v="250"/>
  </r>
  <r>
    <n v="32"/>
    <n v="4"/>
    <n v="0"/>
    <n v="32"/>
    <s v="Dairy Products"/>
    <x v="35"/>
    <n v="9"/>
    <n v="40"/>
    <n v="25"/>
    <n v="128"/>
  </r>
  <r>
    <n v="17.45"/>
    <n v="20"/>
    <n v="0"/>
    <n v="17.45"/>
    <s v="Confections"/>
    <x v="20"/>
    <n v="29"/>
    <n v="0"/>
    <n v="10"/>
    <n v="349"/>
  </r>
  <r>
    <n v="46"/>
    <n v="24"/>
    <n v="0"/>
    <n v="46"/>
    <s v="Beverages"/>
    <x v="42"/>
    <n v="17"/>
    <n v="10"/>
    <n v="25"/>
    <n v="1104"/>
  </r>
  <r>
    <n v="55"/>
    <n v="8"/>
    <n v="0"/>
    <n v="55"/>
    <s v="Dairy Products"/>
    <x v="28"/>
    <n v="79"/>
    <n v="0"/>
    <n v="0"/>
    <n v="440"/>
  </r>
  <r>
    <n v="24"/>
    <n v="21"/>
    <n v="0"/>
    <n v="24"/>
    <s v="Meat/Poultry"/>
    <x v="24"/>
    <n v="115"/>
    <n v="0"/>
    <n v="20"/>
    <n v="504"/>
  </r>
  <r>
    <n v="19.5"/>
    <n v="40"/>
    <n v="0"/>
    <n v="19.5"/>
    <s v="Grains/Cereals"/>
    <x v="11"/>
    <n v="36"/>
    <n v="0"/>
    <n v="20"/>
    <n v="780"/>
  </r>
  <r>
    <n v="15"/>
    <n v="28"/>
    <n v="0.15"/>
    <n v="15"/>
    <s v="Beverages"/>
    <x v="39"/>
    <n v="15"/>
    <n v="10"/>
    <n v="30"/>
    <n v="357"/>
  </r>
  <r>
    <n v="21.35"/>
    <n v="4"/>
    <n v="0"/>
    <n v="21.35"/>
    <s v="Condiments"/>
    <x v="6"/>
    <n v="0"/>
    <n v="0"/>
    <n v="0"/>
    <n v="85.4"/>
  </r>
  <r>
    <n v="19"/>
    <n v="5"/>
    <n v="0"/>
    <n v="19"/>
    <s v="Seafood"/>
    <x v="27"/>
    <n v="112"/>
    <n v="0"/>
    <n v="20"/>
    <n v="95"/>
  </r>
  <r>
    <n v="40"/>
    <n v="40"/>
    <n v="0"/>
    <n v="40"/>
    <s v="Condiments"/>
    <x v="71"/>
    <n v="6"/>
    <n v="0"/>
    <n v="0"/>
    <n v="1600"/>
  </r>
  <r>
    <n v="53"/>
    <n v="28"/>
    <n v="0"/>
    <n v="53"/>
    <s v="Produce"/>
    <x v="5"/>
    <n v="20"/>
    <n v="0"/>
    <n v="10"/>
    <n v="1484"/>
  </r>
  <r>
    <n v="34"/>
    <n v="10"/>
    <n v="0"/>
    <n v="34"/>
    <s v="Dairy Products"/>
    <x v="17"/>
    <n v="19"/>
    <n v="0"/>
    <n v="0"/>
    <n v="340"/>
  </r>
  <r>
    <n v="9.1999999999999993"/>
    <n v="5"/>
    <n v="0"/>
    <n v="9.1999999999999993"/>
    <s v="Confections"/>
    <x v="49"/>
    <n v="25"/>
    <n v="0"/>
    <n v="5"/>
    <n v="46"/>
  </r>
  <r>
    <n v="9.5"/>
    <n v="5"/>
    <n v="0"/>
    <n v="9.5"/>
    <s v="Confections"/>
    <x v="69"/>
    <n v="36"/>
    <n v="0"/>
    <n v="0"/>
    <n v="47.5"/>
  </r>
  <r>
    <n v="9.1999999999999993"/>
    <n v="12"/>
    <n v="0"/>
    <n v="9.1999999999999993"/>
    <s v="Confections"/>
    <x v="49"/>
    <n v="25"/>
    <n v="0"/>
    <n v="5"/>
    <n v="110.39999999999999"/>
  </r>
  <r>
    <n v="9.65"/>
    <n v="42"/>
    <n v="0"/>
    <n v="9.65"/>
    <s v="Seafood"/>
    <x v="7"/>
    <n v="85"/>
    <n v="0"/>
    <n v="10"/>
    <n v="405.3"/>
  </r>
  <r>
    <n v="32.799999999999997"/>
    <n v="120"/>
    <n v="0"/>
    <n v="32.799999999999997"/>
    <s v="Meat/Poultry"/>
    <x v="29"/>
    <n v="0"/>
    <n v="0"/>
    <n v="0"/>
    <n v="3935.9999999999995"/>
  </r>
  <r>
    <n v="32.799999999999997"/>
    <n v="3"/>
    <n v="0.05"/>
    <n v="32.799999999999997"/>
    <s v="Meat/Poultry"/>
    <x v="29"/>
    <n v="0"/>
    <n v="0"/>
    <n v="0"/>
    <n v="93.47999999999999"/>
  </r>
  <r>
    <n v="38"/>
    <n v="30"/>
    <n v="0"/>
    <n v="38"/>
    <s v="Grains/Cereals"/>
    <x v="41"/>
    <n v="21"/>
    <n v="10"/>
    <n v="30"/>
    <n v="1140"/>
  </r>
  <r>
    <n v="31"/>
    <n v="18"/>
    <n v="0"/>
    <n v="31"/>
    <s v="Seafood"/>
    <x v="12"/>
    <n v="31"/>
    <n v="0"/>
    <n v="0"/>
    <n v="558"/>
  </r>
  <r>
    <n v="31.23"/>
    <n v="30"/>
    <n v="0"/>
    <n v="31.23"/>
    <s v="Confections"/>
    <x v="68"/>
    <n v="15"/>
    <n v="0"/>
    <n v="0"/>
    <n v="936.9"/>
  </r>
  <r>
    <n v="9.5"/>
    <n v="110"/>
    <n v="0"/>
    <n v="9.5"/>
    <s v="Seafood"/>
    <x v="73"/>
    <n v="5"/>
    <n v="70"/>
    <n v="15"/>
    <n v="1045"/>
  </r>
  <r>
    <n v="12"/>
    <n v="24"/>
    <n v="0"/>
    <n v="12"/>
    <s v="Seafood"/>
    <x v="54"/>
    <n v="95"/>
    <n v="0"/>
    <n v="0"/>
    <n v="288"/>
  </r>
  <r>
    <n v="19"/>
    <n v="30"/>
    <n v="0.25"/>
    <n v="19"/>
    <s v="Beverages"/>
    <x v="2"/>
    <n v="17"/>
    <n v="40"/>
    <n v="25"/>
    <n v="427.5"/>
  </r>
  <r>
    <n v="39"/>
    <n v="27"/>
    <n v="0.25"/>
    <n v="39"/>
    <s v="Meat/Poultry"/>
    <x v="22"/>
    <n v="0"/>
    <n v="0"/>
    <n v="0"/>
    <n v="789.75"/>
  </r>
  <r>
    <n v="9.5"/>
    <n v="50"/>
    <n v="0.25"/>
    <n v="9.5"/>
    <s v="Confections"/>
    <x v="69"/>
    <n v="36"/>
    <n v="0"/>
    <n v="0"/>
    <n v="356.25"/>
  </r>
  <r>
    <n v="38"/>
    <n v="18"/>
    <n v="0.25"/>
    <n v="38"/>
    <s v="Grains/Cereals"/>
    <x v="41"/>
    <n v="21"/>
    <n v="10"/>
    <n v="30"/>
    <n v="513"/>
  </r>
  <r>
    <n v="13.25"/>
    <n v="12"/>
    <n v="0.25"/>
    <n v="13.25"/>
    <s v="Seafood"/>
    <x v="64"/>
    <n v="62"/>
    <n v="0"/>
    <n v="20"/>
    <n v="119.25"/>
  </r>
  <r>
    <n v="31"/>
    <n v="21"/>
    <n v="0"/>
    <n v="31"/>
    <s v="Seafood"/>
    <x v="12"/>
    <n v="31"/>
    <n v="0"/>
    <n v="0"/>
    <n v="651"/>
  </r>
  <r>
    <n v="21.5"/>
    <n v="30"/>
    <n v="0"/>
    <n v="21.5"/>
    <s v="Dairy Products"/>
    <x v="44"/>
    <n v="26"/>
    <n v="0"/>
    <n v="0"/>
    <n v="645"/>
  </r>
  <r>
    <n v="10"/>
    <n v="5"/>
    <n v="0"/>
    <n v="10"/>
    <s v="Confections"/>
    <x v="26"/>
    <n v="3"/>
    <n v="40"/>
    <n v="5"/>
    <n v="50"/>
  </r>
  <r>
    <n v="53"/>
    <n v="7"/>
    <n v="0"/>
    <n v="53"/>
    <s v="Produce"/>
    <x v="5"/>
    <n v="20"/>
    <n v="0"/>
    <n v="10"/>
    <n v="371"/>
  </r>
  <r>
    <n v="28.5"/>
    <n v="10"/>
    <n v="0"/>
    <n v="28.5"/>
    <s v="Condiments"/>
    <x v="75"/>
    <n v="113"/>
    <n v="0"/>
    <n v="25"/>
    <n v="285"/>
  </r>
  <r>
    <n v="10"/>
    <n v="32"/>
    <n v="0.05"/>
    <n v="10"/>
    <s v="Confections"/>
    <x v="26"/>
    <n v="3"/>
    <n v="40"/>
    <n v="5"/>
    <n v="304"/>
  </r>
  <r>
    <n v="7.45"/>
    <n v="15"/>
    <n v="0"/>
    <n v="7.45"/>
    <s v="Meat/Poultry"/>
    <x v="55"/>
    <n v="21"/>
    <n v="0"/>
    <n v="10"/>
    <n v="111.75"/>
  </r>
  <r>
    <n v="36"/>
    <n v="25"/>
    <n v="0.05"/>
    <n v="36"/>
    <s v="Dairy Products"/>
    <x v="60"/>
    <n v="26"/>
    <n v="0"/>
    <n v="15"/>
    <n v="855"/>
  </r>
  <r>
    <n v="38"/>
    <n v="36"/>
    <n v="0"/>
    <n v="38"/>
    <s v="Dairy Products"/>
    <x v="14"/>
    <n v="86"/>
    <n v="0"/>
    <n v="0"/>
    <n v="1368"/>
  </r>
  <r>
    <n v="17.45"/>
    <n v="20"/>
    <n v="0"/>
    <n v="17.45"/>
    <s v="Confections"/>
    <x v="20"/>
    <n v="29"/>
    <n v="0"/>
    <n v="10"/>
    <n v="349"/>
  </r>
  <r>
    <n v="19"/>
    <n v="40"/>
    <n v="0"/>
    <n v="19"/>
    <s v="Seafood"/>
    <x v="27"/>
    <n v="112"/>
    <n v="0"/>
    <n v="20"/>
    <n v="760"/>
  </r>
  <r>
    <n v="49.3"/>
    <n v="20"/>
    <n v="0"/>
    <n v="49.3"/>
    <s v="Confections"/>
    <x v="38"/>
    <n v="17"/>
    <n v="0"/>
    <n v="0"/>
    <n v="986"/>
  </r>
  <r>
    <n v="62.5"/>
    <n v="12"/>
    <n v="0.25"/>
    <n v="62.5"/>
    <s v="Seafood"/>
    <x v="59"/>
    <n v="42"/>
    <n v="0"/>
    <n v="0"/>
    <n v="562.5"/>
  </r>
  <r>
    <n v="25.89"/>
    <n v="3"/>
    <n v="0.25"/>
    <n v="25.89"/>
    <s v="Seafood"/>
    <x v="34"/>
    <n v="10"/>
    <n v="0"/>
    <n v="15"/>
    <n v="58.252499999999998"/>
  </r>
  <r>
    <n v="7.45"/>
    <n v="40"/>
    <n v="0.25"/>
    <n v="7.45"/>
    <s v="Meat/Poultry"/>
    <x v="55"/>
    <n v="21"/>
    <n v="0"/>
    <n v="10"/>
    <n v="223.5"/>
  </r>
  <r>
    <n v="18"/>
    <n v="21"/>
    <n v="0"/>
    <n v="18"/>
    <s v="Beverages"/>
    <x v="37"/>
    <n v="20"/>
    <n v="0"/>
    <n v="15"/>
    <n v="378"/>
  </r>
  <r>
    <n v="21.5"/>
    <n v="8"/>
    <n v="0"/>
    <n v="21.5"/>
    <s v="Dairy Products"/>
    <x v="44"/>
    <n v="26"/>
    <n v="0"/>
    <n v="0"/>
    <n v="172"/>
  </r>
  <r>
    <n v="19.45"/>
    <n v="50"/>
    <n v="0.05"/>
    <n v="19.45"/>
    <s v="Condiments"/>
    <x v="45"/>
    <n v="27"/>
    <n v="0"/>
    <n v="15"/>
    <n v="923.875"/>
  </r>
  <r>
    <n v="19"/>
    <n v="3"/>
    <n v="0"/>
    <n v="19"/>
    <s v="Beverages"/>
    <x v="2"/>
    <n v="17"/>
    <n v="40"/>
    <n v="25"/>
    <n v="57"/>
  </r>
  <r>
    <n v="12.5"/>
    <n v="50"/>
    <n v="0"/>
    <n v="12.5"/>
    <s v="Dairy Products"/>
    <x v="18"/>
    <n v="0"/>
    <n v="70"/>
    <n v="20"/>
    <n v="625"/>
  </r>
  <r>
    <n v="12.5"/>
    <n v="45"/>
    <n v="0"/>
    <n v="12.5"/>
    <s v="Confections"/>
    <x v="56"/>
    <n v="6"/>
    <n v="10"/>
    <n v="15"/>
    <n v="562.5"/>
  </r>
  <r>
    <n v="7.75"/>
    <n v="42"/>
    <n v="0"/>
    <n v="7.75"/>
    <s v="Beverages"/>
    <x v="48"/>
    <n v="125"/>
    <n v="0"/>
    <n v="25"/>
    <n v="325.5"/>
  </r>
  <r>
    <n v="31.23"/>
    <n v="15"/>
    <n v="0"/>
    <n v="31.23"/>
    <s v="Confections"/>
    <x v="68"/>
    <n v="15"/>
    <n v="0"/>
    <n v="0"/>
    <n v="468.45"/>
  </r>
  <r>
    <n v="31"/>
    <n v="16"/>
    <n v="0"/>
    <n v="31"/>
    <s v="Seafood"/>
    <x v="12"/>
    <n v="31"/>
    <n v="0"/>
    <n v="0"/>
    <n v="496"/>
  </r>
  <r>
    <n v="28.5"/>
    <n v="5"/>
    <n v="0"/>
    <n v="28.5"/>
    <s v="Condiments"/>
    <x v="75"/>
    <n v="113"/>
    <n v="0"/>
    <n v="25"/>
    <n v="142.5"/>
  </r>
  <r>
    <n v="9.65"/>
    <n v="12"/>
    <n v="0"/>
    <n v="9.65"/>
    <s v="Seafood"/>
    <x v="7"/>
    <n v="85"/>
    <n v="0"/>
    <n v="10"/>
    <n v="115.80000000000001"/>
  </r>
  <r>
    <n v="7"/>
    <n v="4"/>
    <n v="0"/>
    <n v="7"/>
    <s v="Grains/Cereals"/>
    <x v="65"/>
    <n v="38"/>
    <n v="0"/>
    <n v="25"/>
    <n v="28"/>
  </r>
  <r>
    <n v="24"/>
    <n v="6"/>
    <n v="0"/>
    <n v="24"/>
    <s v="Meat/Poultry"/>
    <x v="24"/>
    <n v="115"/>
    <n v="0"/>
    <n v="20"/>
    <n v="144"/>
  </r>
  <r>
    <n v="22"/>
    <n v="25"/>
    <n v="0"/>
    <n v="22"/>
    <s v="Condiments"/>
    <x v="62"/>
    <n v="53"/>
    <n v="0"/>
    <n v="0"/>
    <n v="550"/>
  </r>
  <r>
    <n v="21"/>
    <n v="5"/>
    <n v="0"/>
    <n v="21"/>
    <s v="Dairy Products"/>
    <x v="0"/>
    <n v="22"/>
    <n v="30"/>
    <n v="30"/>
    <n v="105"/>
  </r>
  <r>
    <n v="39"/>
    <n v="20"/>
    <n v="0.05"/>
    <n v="39"/>
    <s v="Meat/Poultry"/>
    <x v="22"/>
    <n v="0"/>
    <n v="0"/>
    <n v="0"/>
    <n v="741"/>
  </r>
  <r>
    <n v="38"/>
    <n v="10"/>
    <n v="0.05"/>
    <n v="38"/>
    <s v="Grains/Cereals"/>
    <x v="41"/>
    <n v="21"/>
    <n v="10"/>
    <n v="30"/>
    <n v="361"/>
  </r>
  <r>
    <n v="55"/>
    <n v="10"/>
    <n v="0.05"/>
    <n v="55"/>
    <s v="Dairy Products"/>
    <x v="28"/>
    <n v="79"/>
    <n v="0"/>
    <n v="0"/>
    <n v="522.5"/>
  </r>
  <r>
    <n v="25.89"/>
    <n v="15"/>
    <n v="0"/>
    <n v="25.89"/>
    <s v="Seafood"/>
    <x v="34"/>
    <n v="10"/>
    <n v="0"/>
    <n v="15"/>
    <n v="388.35"/>
  </r>
  <r>
    <n v="18.399999999999999"/>
    <n v="6"/>
    <n v="0"/>
    <n v="18.399999999999999"/>
    <s v="Seafood"/>
    <x v="40"/>
    <n v="123"/>
    <n v="0"/>
    <n v="30"/>
    <n v="110.39999999999999"/>
  </r>
  <r>
    <n v="24"/>
    <n v="12"/>
    <n v="0"/>
    <n v="24"/>
    <s v="Meat/Poultry"/>
    <x v="24"/>
    <n v="115"/>
    <n v="0"/>
    <n v="20"/>
    <n v="288"/>
  </r>
  <r>
    <n v="34"/>
    <n v="15"/>
    <n v="0"/>
    <n v="34"/>
    <s v="Dairy Products"/>
    <x v="17"/>
    <n v="19"/>
    <n v="0"/>
    <n v="0"/>
    <n v="510"/>
  </r>
  <r>
    <n v="18"/>
    <n v="50"/>
    <n v="0"/>
    <n v="18"/>
    <s v="Beverages"/>
    <x v="52"/>
    <n v="39"/>
    <n v="0"/>
    <n v="10"/>
    <n v="900"/>
  </r>
  <r>
    <n v="10"/>
    <n v="30"/>
    <n v="0"/>
    <n v="10"/>
    <s v="Confections"/>
    <x v="26"/>
    <n v="3"/>
    <n v="40"/>
    <n v="5"/>
    <n v="300"/>
  </r>
  <r>
    <n v="16.25"/>
    <n v="40"/>
    <n v="0"/>
    <n v="16.25"/>
    <s v="Confections"/>
    <x v="72"/>
    <n v="65"/>
    <n v="0"/>
    <n v="30"/>
    <n v="650"/>
  </r>
  <r>
    <n v="17.45"/>
    <n v="15"/>
    <n v="0.05"/>
    <n v="17.45"/>
    <s v="Confections"/>
    <x v="20"/>
    <n v="29"/>
    <n v="0"/>
    <n v="10"/>
    <n v="248.66249999999999"/>
  </r>
  <r>
    <n v="12.5"/>
    <n v="3"/>
    <n v="0.05"/>
    <n v="12.5"/>
    <s v="Dairy Products"/>
    <x v="18"/>
    <n v="0"/>
    <n v="70"/>
    <n v="20"/>
    <n v="35.625"/>
  </r>
  <r>
    <n v="21.05"/>
    <n v="10"/>
    <n v="0.05"/>
    <n v="21.05"/>
    <s v="Condiments"/>
    <x v="9"/>
    <n v="76"/>
    <n v="0"/>
    <n v="0"/>
    <n v="199.97499999999999"/>
  </r>
  <r>
    <n v="10"/>
    <n v="40"/>
    <n v="0.05"/>
    <n v="10"/>
    <s v="Confections"/>
    <x v="26"/>
    <n v="3"/>
    <n v="40"/>
    <n v="5"/>
    <n v="380"/>
  </r>
  <r>
    <n v="53"/>
    <n v="30"/>
    <n v="0.05"/>
    <n v="53"/>
    <s v="Produce"/>
    <x v="5"/>
    <n v="20"/>
    <n v="0"/>
    <n v="10"/>
    <n v="1510.5"/>
  </r>
  <r>
    <n v="18"/>
    <n v="20"/>
    <n v="0"/>
    <n v="18"/>
    <s v="Beverages"/>
    <x v="43"/>
    <n v="57"/>
    <n v="0"/>
    <n v="20"/>
    <n v="360"/>
  </r>
  <r>
    <n v="23.25"/>
    <n v="16"/>
    <n v="0"/>
    <n v="23.25"/>
    <s v="Produce"/>
    <x v="4"/>
    <n v="35"/>
    <n v="0"/>
    <n v="0"/>
    <n v="372"/>
  </r>
  <r>
    <n v="45.6"/>
    <n v="20"/>
    <n v="0"/>
    <n v="45.6"/>
    <s v="Produce"/>
    <x v="32"/>
    <n v="26"/>
    <n v="0"/>
    <n v="0"/>
    <n v="912"/>
  </r>
  <r>
    <n v="7"/>
    <n v="25"/>
    <n v="0"/>
    <n v="7"/>
    <s v="Grains/Cereals"/>
    <x v="65"/>
    <n v="38"/>
    <n v="0"/>
    <n v="25"/>
    <n v="175"/>
  </r>
  <r>
    <n v="25"/>
    <n v="30"/>
    <n v="0"/>
    <n v="25"/>
    <s v="Condiments"/>
    <x v="63"/>
    <n v="120"/>
    <n v="0"/>
    <n v="25"/>
    <n v="750"/>
  </r>
  <r>
    <n v="25.89"/>
    <n v="15"/>
    <n v="0"/>
    <n v="25.89"/>
    <s v="Seafood"/>
    <x v="34"/>
    <n v="10"/>
    <n v="0"/>
    <n v="15"/>
    <n v="388.35"/>
  </r>
  <r>
    <n v="18"/>
    <n v="20"/>
    <n v="0"/>
    <n v="18"/>
    <s v="Beverages"/>
    <x v="43"/>
    <n v="57"/>
    <n v="0"/>
    <n v="20"/>
    <n v="360"/>
  </r>
  <r>
    <n v="28.5"/>
    <n v="20"/>
    <n v="0.1"/>
    <n v="28.5"/>
    <s v="Condiments"/>
    <x v="75"/>
    <n v="113"/>
    <n v="0"/>
    <n v="25"/>
    <n v="513"/>
  </r>
  <r>
    <n v="13"/>
    <n v="2"/>
    <n v="0.1"/>
    <n v="13"/>
    <s v="Condiments"/>
    <x v="30"/>
    <n v="32"/>
    <n v="0"/>
    <n v="15"/>
    <n v="23.400000000000002"/>
  </r>
  <r>
    <n v="21.05"/>
    <n v="40"/>
    <n v="0"/>
    <n v="21.05"/>
    <s v="Condiments"/>
    <x v="9"/>
    <n v="76"/>
    <n v="0"/>
    <n v="0"/>
    <n v="842"/>
  </r>
  <r>
    <n v="7.75"/>
    <n v="20"/>
    <n v="0"/>
    <n v="7.75"/>
    <s v="Beverages"/>
    <x v="48"/>
    <n v="125"/>
    <n v="0"/>
    <n v="25"/>
    <n v="155"/>
  </r>
  <r>
    <n v="6"/>
    <n v="4"/>
    <n v="0"/>
    <n v="6"/>
    <s v="Seafood"/>
    <x v="16"/>
    <n v="24"/>
    <n v="0"/>
    <n v="5"/>
    <n v="24"/>
  </r>
  <r>
    <n v="9.65"/>
    <n v="12"/>
    <n v="0"/>
    <n v="9.65"/>
    <s v="Seafood"/>
    <x v="7"/>
    <n v="85"/>
    <n v="0"/>
    <n v="10"/>
    <n v="115.80000000000001"/>
  </r>
  <r>
    <n v="17.45"/>
    <n v="3"/>
    <n v="0"/>
    <n v="17.45"/>
    <s v="Confections"/>
    <x v="20"/>
    <n v="29"/>
    <n v="0"/>
    <n v="10"/>
    <n v="52.349999999999994"/>
  </r>
  <r>
    <n v="19"/>
    <n v="6"/>
    <n v="0"/>
    <n v="19"/>
    <s v="Seafood"/>
    <x v="27"/>
    <n v="112"/>
    <n v="0"/>
    <n v="20"/>
    <n v="114"/>
  </r>
  <r>
    <n v="7"/>
    <n v="18"/>
    <n v="0"/>
    <n v="7"/>
    <s v="Grains/Cereals"/>
    <x v="65"/>
    <n v="38"/>
    <n v="0"/>
    <n v="25"/>
    <n v="126"/>
  </r>
  <r>
    <n v="45.6"/>
    <n v="5"/>
    <n v="0.2"/>
    <n v="45.6"/>
    <s v="Produce"/>
    <x v="32"/>
    <n v="26"/>
    <n v="0"/>
    <n v="0"/>
    <n v="182.4"/>
  </r>
  <r>
    <n v="18"/>
    <n v="35"/>
    <n v="0.2"/>
    <n v="18"/>
    <s v="Beverages"/>
    <x v="37"/>
    <n v="20"/>
    <n v="0"/>
    <n v="15"/>
    <n v="504"/>
  </r>
  <r>
    <n v="9.5"/>
    <n v="40"/>
    <n v="0.2"/>
    <n v="9.5"/>
    <s v="Seafood"/>
    <x v="73"/>
    <n v="5"/>
    <n v="70"/>
    <n v="15"/>
    <n v="304"/>
  </r>
  <r>
    <n v="38"/>
    <n v="14"/>
    <n v="0.2"/>
    <n v="38"/>
    <s v="Grains/Cereals"/>
    <x v="41"/>
    <n v="21"/>
    <n v="10"/>
    <n v="30"/>
    <n v="425.6"/>
  </r>
  <r>
    <n v="19"/>
    <n v="15"/>
    <n v="0.2"/>
    <n v="19"/>
    <s v="Beverages"/>
    <x v="2"/>
    <n v="17"/>
    <n v="40"/>
    <n v="25"/>
    <n v="228"/>
  </r>
  <r>
    <n v="10"/>
    <n v="20"/>
    <n v="0"/>
    <n v="10"/>
    <s v="Condiments"/>
    <x v="57"/>
    <n v="13"/>
    <n v="70"/>
    <n v="25"/>
    <n v="200"/>
  </r>
  <r>
    <n v="34"/>
    <n v="50"/>
    <n v="0"/>
    <n v="34"/>
    <s v="Dairy Products"/>
    <x v="17"/>
    <n v="19"/>
    <n v="0"/>
    <n v="0"/>
    <n v="1700"/>
  </r>
  <r>
    <n v="34.799999999999997"/>
    <n v="35"/>
    <n v="0"/>
    <n v="34.799999999999997"/>
    <s v="Dairy Products"/>
    <x v="1"/>
    <n v="14"/>
    <n v="0"/>
    <n v="0"/>
    <n v="1218"/>
  </r>
  <r>
    <n v="12"/>
    <n v="28"/>
    <n v="0.05"/>
    <n v="12"/>
    <s v="Seafood"/>
    <x v="54"/>
    <n v="95"/>
    <n v="0"/>
    <n v="0"/>
    <n v="319.2"/>
  </r>
  <r>
    <n v="18.399999999999999"/>
    <n v="50"/>
    <n v="0.2"/>
    <n v="18.399999999999999"/>
    <s v="Seafood"/>
    <x v="40"/>
    <n v="123"/>
    <n v="0"/>
    <n v="30"/>
    <n v="736"/>
  </r>
  <r>
    <n v="62.5"/>
    <n v="24"/>
    <n v="0"/>
    <n v="62.5"/>
    <s v="Seafood"/>
    <x v="59"/>
    <n v="42"/>
    <n v="0"/>
    <n v="0"/>
    <n v="1500"/>
  </r>
  <r>
    <n v="19.45"/>
    <n v="16"/>
    <n v="0"/>
    <n v="19.45"/>
    <s v="Condiments"/>
    <x v="45"/>
    <n v="27"/>
    <n v="0"/>
    <n v="15"/>
    <n v="311.2"/>
  </r>
  <r>
    <n v="55"/>
    <n v="45"/>
    <n v="0"/>
    <n v="55"/>
    <s v="Dairy Products"/>
    <x v="28"/>
    <n v="79"/>
    <n v="0"/>
    <n v="0"/>
    <n v="2475"/>
  </r>
  <r>
    <n v="34.799999999999997"/>
    <n v="7"/>
    <n v="0"/>
    <n v="34.799999999999997"/>
    <s v="Dairy Products"/>
    <x v="1"/>
    <n v="14"/>
    <n v="0"/>
    <n v="0"/>
    <n v="243.59999999999997"/>
  </r>
  <r>
    <n v="6"/>
    <n v="6"/>
    <n v="0"/>
    <n v="6"/>
    <s v="Seafood"/>
    <x v="16"/>
    <n v="24"/>
    <n v="0"/>
    <n v="5"/>
    <n v="36"/>
  </r>
  <r>
    <n v="14"/>
    <n v="28"/>
    <n v="0"/>
    <n v="14"/>
    <s v="Grains/Cereals"/>
    <x v="3"/>
    <n v="26"/>
    <n v="0"/>
    <n v="0"/>
    <n v="392"/>
  </r>
  <r>
    <n v="49.3"/>
    <n v="9"/>
    <n v="0"/>
    <n v="49.3"/>
    <s v="Confections"/>
    <x v="38"/>
    <n v="17"/>
    <n v="0"/>
    <n v="0"/>
    <n v="443.7"/>
  </r>
  <r>
    <n v="36"/>
    <n v="40"/>
    <n v="0"/>
    <n v="36"/>
    <s v="Dairy Products"/>
    <x v="60"/>
    <n v="26"/>
    <n v="0"/>
    <n v="15"/>
    <n v="1440"/>
  </r>
  <r>
    <n v="12.5"/>
    <n v="8"/>
    <n v="0"/>
    <n v="12.5"/>
    <s v="Dairy Products"/>
    <x v="18"/>
    <n v="0"/>
    <n v="70"/>
    <n v="20"/>
    <n v="100"/>
  </r>
  <r>
    <n v="9.65"/>
    <n v="35"/>
    <n v="0"/>
    <n v="9.65"/>
    <s v="Seafood"/>
    <x v="7"/>
    <n v="85"/>
    <n v="0"/>
    <n v="10"/>
    <n v="337.75"/>
  </r>
  <r>
    <n v="43.9"/>
    <n v="9"/>
    <n v="0"/>
    <n v="43.9"/>
    <s v="Condiments"/>
    <x v="46"/>
    <n v="24"/>
    <n v="0"/>
    <n v="5"/>
    <n v="395.09999999999997"/>
  </r>
  <r>
    <n v="36"/>
    <n v="30"/>
    <n v="0"/>
    <n v="36"/>
    <s v="Dairy Products"/>
    <x v="60"/>
    <n v="26"/>
    <n v="0"/>
    <n v="15"/>
    <n v="1080"/>
  </r>
  <r>
    <n v="9"/>
    <n v="44"/>
    <n v="0"/>
    <n v="9"/>
    <s v="Grains/Cereals"/>
    <x v="70"/>
    <n v="61"/>
    <n v="0"/>
    <n v="25"/>
    <n v="396"/>
  </r>
  <r>
    <n v="18.399999999999999"/>
    <n v="40"/>
    <n v="0"/>
    <n v="18.399999999999999"/>
    <s v="Seafood"/>
    <x v="40"/>
    <n v="123"/>
    <n v="0"/>
    <n v="30"/>
    <n v="736"/>
  </r>
  <r>
    <n v="38"/>
    <n v="28"/>
    <n v="0"/>
    <n v="38"/>
    <s v="Grains/Cereals"/>
    <x v="41"/>
    <n v="21"/>
    <n v="10"/>
    <n v="30"/>
    <n v="1064"/>
  </r>
  <r>
    <n v="38"/>
    <n v="15"/>
    <n v="0"/>
    <n v="38"/>
    <s v="Grains/Cereals"/>
    <x v="41"/>
    <n v="21"/>
    <n v="10"/>
    <n v="30"/>
    <n v="570"/>
  </r>
  <r>
    <n v="55"/>
    <n v="6"/>
    <n v="0"/>
    <n v="55"/>
    <s v="Dairy Products"/>
    <x v="28"/>
    <n v="79"/>
    <n v="0"/>
    <n v="0"/>
    <n v="330"/>
  </r>
  <r>
    <n v="18"/>
    <n v="10"/>
    <n v="0"/>
    <n v="18"/>
    <s v="Beverages"/>
    <x v="43"/>
    <n v="57"/>
    <n v="0"/>
    <n v="20"/>
    <n v="180"/>
  </r>
  <r>
    <n v="23.25"/>
    <n v="5"/>
    <n v="0.15"/>
    <n v="23.25"/>
    <s v="Produce"/>
    <x v="4"/>
    <n v="35"/>
    <n v="0"/>
    <n v="0"/>
    <n v="98.8125"/>
  </r>
  <r>
    <n v="9.5"/>
    <n v="40"/>
    <n v="0.15"/>
    <n v="9.5"/>
    <s v="Seafood"/>
    <x v="73"/>
    <n v="5"/>
    <n v="70"/>
    <n v="15"/>
    <n v="323"/>
  </r>
  <r>
    <n v="55"/>
    <n v="25"/>
    <n v="0.15"/>
    <n v="55"/>
    <s v="Dairy Products"/>
    <x v="28"/>
    <n v="79"/>
    <n v="0"/>
    <n v="0"/>
    <n v="1168.75"/>
  </r>
  <r>
    <n v="31.23"/>
    <n v="12"/>
    <n v="0.1"/>
    <n v="31.23"/>
    <s v="Confections"/>
    <x v="68"/>
    <n v="15"/>
    <n v="0"/>
    <n v="0"/>
    <n v="337.28399999999999"/>
  </r>
  <r>
    <n v="25.89"/>
    <n v="30"/>
    <n v="0"/>
    <n v="25.89"/>
    <s v="Seafood"/>
    <x v="34"/>
    <n v="10"/>
    <n v="0"/>
    <n v="15"/>
    <n v="776.7"/>
  </r>
  <r>
    <n v="16.25"/>
    <n v="20"/>
    <n v="0.1"/>
    <n v="16.25"/>
    <s v="Confections"/>
    <x v="72"/>
    <n v="65"/>
    <n v="0"/>
    <n v="30"/>
    <n v="292.5"/>
  </r>
  <r>
    <n v="15"/>
    <n v="15"/>
    <n v="0"/>
    <n v="15"/>
    <s v="Seafood"/>
    <x v="47"/>
    <n v="101"/>
    <n v="0"/>
    <n v="5"/>
    <n v="225"/>
  </r>
  <r>
    <n v="18"/>
    <n v="8"/>
    <n v="0"/>
    <n v="18"/>
    <s v="Beverages"/>
    <x v="52"/>
    <n v="39"/>
    <n v="0"/>
    <n v="10"/>
    <n v="144"/>
  </r>
  <r>
    <n v="36"/>
    <n v="3"/>
    <n v="0"/>
    <n v="36"/>
    <s v="Dairy Products"/>
    <x v="60"/>
    <n v="26"/>
    <n v="0"/>
    <n v="15"/>
    <n v="108"/>
  </r>
  <r>
    <n v="9.5"/>
    <n v="4"/>
    <n v="0"/>
    <n v="9.5"/>
    <s v="Seafood"/>
    <x v="73"/>
    <n v="5"/>
    <n v="70"/>
    <n v="15"/>
    <n v="38"/>
  </r>
  <r>
    <n v="10"/>
    <n v="5"/>
    <n v="0"/>
    <n v="10"/>
    <s v="Produce"/>
    <x v="25"/>
    <n v="4"/>
    <n v="20"/>
    <n v="5"/>
    <n v="50"/>
  </r>
  <r>
    <n v="18.399999999999999"/>
    <n v="3"/>
    <n v="0"/>
    <n v="18.399999999999999"/>
    <s v="Seafood"/>
    <x v="40"/>
    <n v="123"/>
    <n v="0"/>
    <n v="30"/>
    <n v="55.199999999999996"/>
  </r>
  <r>
    <n v="9.5"/>
    <n v="30"/>
    <n v="0.25"/>
    <n v="9.5"/>
    <s v="Confections"/>
    <x v="69"/>
    <n v="36"/>
    <n v="0"/>
    <n v="0"/>
    <n v="213.75"/>
  </r>
  <r>
    <n v="38"/>
    <n v="30"/>
    <n v="0.25"/>
    <n v="38"/>
    <s v="Grains/Cereals"/>
    <x v="41"/>
    <n v="21"/>
    <n v="10"/>
    <n v="30"/>
    <n v="855"/>
  </r>
  <r>
    <n v="19.5"/>
    <n v="14"/>
    <n v="0.25"/>
    <n v="19.5"/>
    <s v="Grains/Cereals"/>
    <x v="11"/>
    <n v="36"/>
    <n v="0"/>
    <n v="20"/>
    <n v="204.75"/>
  </r>
  <r>
    <n v="36"/>
    <n v="25"/>
    <n v="0.25"/>
    <n v="36"/>
    <s v="Dairy Products"/>
    <x v="60"/>
    <n v="26"/>
    <n v="0"/>
    <n v="15"/>
    <n v="675"/>
  </r>
  <r>
    <n v="62.5"/>
    <n v="21"/>
    <n v="0.2"/>
    <n v="62.5"/>
    <s v="Seafood"/>
    <x v="59"/>
    <n v="42"/>
    <n v="0"/>
    <n v="0"/>
    <n v="1050"/>
  </r>
  <r>
    <n v="19"/>
    <n v="20"/>
    <n v="0.2"/>
    <n v="19"/>
    <s v="Seafood"/>
    <x v="27"/>
    <n v="112"/>
    <n v="0"/>
    <n v="20"/>
    <n v="304"/>
  </r>
  <r>
    <n v="12.5"/>
    <n v="6"/>
    <n v="0.2"/>
    <n v="12.5"/>
    <s v="Confections"/>
    <x v="56"/>
    <n v="6"/>
    <n v="10"/>
    <n v="15"/>
    <n v="60"/>
  </r>
  <r>
    <n v="36"/>
    <n v="20"/>
    <n v="0.2"/>
    <n v="36"/>
    <s v="Dairy Products"/>
    <x v="60"/>
    <n v="26"/>
    <n v="0"/>
    <n v="15"/>
    <n v="576"/>
  </r>
  <r>
    <n v="14"/>
    <n v="30"/>
    <n v="0"/>
    <n v="14"/>
    <s v="Beverages"/>
    <x v="53"/>
    <n v="111"/>
    <n v="0"/>
    <n v="15"/>
    <n v="420"/>
  </r>
  <r>
    <n v="55"/>
    <n v="7"/>
    <n v="0"/>
    <n v="55"/>
    <s v="Dairy Products"/>
    <x v="28"/>
    <n v="79"/>
    <n v="0"/>
    <n v="0"/>
    <n v="385"/>
  </r>
  <r>
    <n v="49.3"/>
    <n v="30"/>
    <n v="0"/>
    <n v="49.3"/>
    <s v="Confections"/>
    <x v="38"/>
    <n v="17"/>
    <n v="0"/>
    <n v="0"/>
    <n v="1479"/>
  </r>
  <r>
    <n v="33.25"/>
    <n v="24"/>
    <n v="0"/>
    <n v="33.25"/>
    <s v="Grains/Cereals"/>
    <x v="58"/>
    <n v="22"/>
    <n v="80"/>
    <n v="30"/>
    <n v="798"/>
  </r>
  <r>
    <n v="31.23"/>
    <n v="20"/>
    <n v="0"/>
    <n v="31.23"/>
    <s v="Confections"/>
    <x v="68"/>
    <n v="15"/>
    <n v="0"/>
    <n v="0"/>
    <n v="624.6"/>
  </r>
  <r>
    <n v="7"/>
    <n v="60"/>
    <n v="0"/>
    <n v="7"/>
    <s v="Grains/Cereals"/>
    <x v="65"/>
    <n v="38"/>
    <n v="0"/>
    <n v="25"/>
    <n v="420"/>
  </r>
  <r>
    <n v="15"/>
    <n v="40"/>
    <n v="0"/>
    <n v="15"/>
    <s v="Beverages"/>
    <x v="39"/>
    <n v="15"/>
    <n v="10"/>
    <n v="30"/>
    <n v="600"/>
  </r>
  <r>
    <n v="32"/>
    <n v="10"/>
    <n v="0"/>
    <n v="32"/>
    <s v="Dairy Products"/>
    <x v="35"/>
    <n v="9"/>
    <n v="40"/>
    <n v="25"/>
    <n v="320"/>
  </r>
  <r>
    <n v="14"/>
    <n v="12"/>
    <n v="0.25"/>
    <n v="14"/>
    <s v="Confections"/>
    <x v="66"/>
    <n v="76"/>
    <n v="0"/>
    <n v="30"/>
    <n v="126"/>
  </r>
  <r>
    <n v="43.9"/>
    <n v="40"/>
    <n v="0"/>
    <n v="43.9"/>
    <s v="Confections"/>
    <x v="31"/>
    <n v="49"/>
    <n v="0"/>
    <n v="30"/>
    <n v="1756"/>
  </r>
  <r>
    <n v="46"/>
    <n v="30"/>
    <n v="0.25"/>
    <n v="46"/>
    <s v="Beverages"/>
    <x v="42"/>
    <n v="17"/>
    <n v="10"/>
    <n v="25"/>
    <n v="1035"/>
  </r>
  <r>
    <n v="14"/>
    <n v="35"/>
    <n v="0.25"/>
    <n v="14"/>
    <s v="Confections"/>
    <x v="66"/>
    <n v="76"/>
    <n v="0"/>
    <n v="30"/>
    <n v="367.5"/>
  </r>
  <r>
    <n v="7.75"/>
    <n v="18"/>
    <n v="0"/>
    <n v="7.75"/>
    <s v="Beverages"/>
    <x v="48"/>
    <n v="125"/>
    <n v="0"/>
    <n v="25"/>
    <n v="139.5"/>
  </r>
  <r>
    <n v="18"/>
    <n v="16"/>
    <n v="0"/>
    <n v="18"/>
    <s v="Beverages"/>
    <x v="19"/>
    <n v="69"/>
    <n v="0"/>
    <n v="5"/>
    <n v="288"/>
  </r>
  <r>
    <n v="9.5"/>
    <n v="30"/>
    <n v="0"/>
    <n v="9.5"/>
    <s v="Confections"/>
    <x v="69"/>
    <n v="36"/>
    <n v="0"/>
    <n v="0"/>
    <n v="285"/>
  </r>
  <r>
    <n v="53"/>
    <n v="28"/>
    <n v="0"/>
    <n v="53"/>
    <s v="Produce"/>
    <x v="5"/>
    <n v="20"/>
    <n v="0"/>
    <n v="10"/>
    <n v="1484"/>
  </r>
  <r>
    <n v="38"/>
    <n v="60"/>
    <n v="0"/>
    <n v="38"/>
    <s v="Grains/Cereals"/>
    <x v="41"/>
    <n v="21"/>
    <n v="10"/>
    <n v="30"/>
    <n v="2280"/>
  </r>
  <r>
    <n v="10"/>
    <n v="40"/>
    <n v="0"/>
    <n v="10"/>
    <s v="Confections"/>
    <x v="26"/>
    <n v="3"/>
    <n v="40"/>
    <n v="5"/>
    <n v="400"/>
  </r>
  <r>
    <n v="21"/>
    <n v="6"/>
    <n v="0"/>
    <n v="21"/>
    <s v="Grains/Cereals"/>
    <x v="10"/>
    <n v="104"/>
    <n v="0"/>
    <n v="25"/>
    <n v="126"/>
  </r>
  <r>
    <n v="4.5"/>
    <n v="20"/>
    <n v="0"/>
    <n v="4.5"/>
    <s v="Beverages"/>
    <x v="23"/>
    <n v="20"/>
    <n v="0"/>
    <n v="0"/>
    <n v="90"/>
  </r>
  <r>
    <n v="10"/>
    <n v="20"/>
    <n v="0.1"/>
    <n v="10"/>
    <s v="Condiments"/>
    <x v="57"/>
    <n v="13"/>
    <n v="70"/>
    <n v="25"/>
    <n v="180"/>
  </r>
  <r>
    <n v="18"/>
    <n v="130"/>
    <n v="0.1"/>
    <n v="18"/>
    <s v="Beverages"/>
    <x v="19"/>
    <n v="69"/>
    <n v="0"/>
    <n v="5"/>
    <n v="2106"/>
  </r>
  <r>
    <n v="21.05"/>
    <n v="80"/>
    <n v="0.1"/>
    <n v="21.05"/>
    <s v="Condiments"/>
    <x v="9"/>
    <n v="76"/>
    <n v="0"/>
    <n v="0"/>
    <n v="1515.6000000000001"/>
  </r>
  <r>
    <n v="19"/>
    <n v="40"/>
    <n v="0"/>
    <n v="19"/>
    <s v="Beverages"/>
    <x v="2"/>
    <n v="17"/>
    <n v="40"/>
    <n v="25"/>
    <n v="760"/>
  </r>
  <r>
    <n v="30"/>
    <n v="35"/>
    <n v="0"/>
    <n v="30"/>
    <s v="Produce"/>
    <x v="8"/>
    <n v="15"/>
    <n v="0"/>
    <n v="10"/>
    <n v="1050"/>
  </r>
  <r>
    <n v="12.5"/>
    <n v="40"/>
    <n v="0"/>
    <n v="12.5"/>
    <s v="Confections"/>
    <x v="56"/>
    <n v="6"/>
    <n v="10"/>
    <n v="15"/>
    <n v="500"/>
  </r>
  <r>
    <n v="14"/>
    <n v="2"/>
    <n v="0"/>
    <n v="14"/>
    <s v="Grains/Cereals"/>
    <x v="3"/>
    <n v="26"/>
    <n v="0"/>
    <n v="0"/>
    <n v="28"/>
  </r>
  <r>
    <n v="21"/>
    <n v="4"/>
    <n v="0"/>
    <n v="21"/>
    <s v="Grains/Cereals"/>
    <x v="10"/>
    <n v="104"/>
    <n v="0"/>
    <n v="25"/>
    <n v="84"/>
  </r>
  <r>
    <n v="12.5"/>
    <n v="50"/>
    <n v="0"/>
    <n v="12.5"/>
    <s v="Dairy Products"/>
    <x v="18"/>
    <n v="0"/>
    <n v="70"/>
    <n v="20"/>
    <n v="625"/>
  </r>
  <r>
    <n v="34"/>
    <n v="15"/>
    <n v="0"/>
    <n v="34"/>
    <s v="Dairy Products"/>
    <x v="17"/>
    <n v="19"/>
    <n v="0"/>
    <n v="0"/>
    <n v="510"/>
  </r>
  <r>
    <n v="21.5"/>
    <n v="12"/>
    <n v="0"/>
    <n v="21.5"/>
    <s v="Dairy Products"/>
    <x v="44"/>
    <n v="26"/>
    <n v="0"/>
    <n v="0"/>
    <n v="258"/>
  </r>
  <r>
    <n v="9.65"/>
    <n v="30"/>
    <n v="0.05"/>
    <n v="9.65"/>
    <s v="Seafood"/>
    <x v="7"/>
    <n v="85"/>
    <n v="0"/>
    <n v="10"/>
    <n v="275.02499999999998"/>
  </r>
  <r>
    <n v="7"/>
    <n v="15"/>
    <n v="0.05"/>
    <n v="7"/>
    <s v="Grains/Cereals"/>
    <x v="65"/>
    <n v="38"/>
    <n v="0"/>
    <n v="25"/>
    <n v="99.75"/>
  </r>
  <r>
    <n v="28.5"/>
    <n v="20"/>
    <n v="0"/>
    <n v="28.5"/>
    <s v="Condiments"/>
    <x v="75"/>
    <n v="113"/>
    <n v="0"/>
    <n v="25"/>
    <n v="570"/>
  </r>
  <r>
    <n v="49.3"/>
    <n v="15"/>
    <n v="0"/>
    <n v="49.3"/>
    <s v="Confections"/>
    <x v="38"/>
    <n v="17"/>
    <n v="0"/>
    <n v="0"/>
    <n v="739.5"/>
  </r>
  <r>
    <n v="21"/>
    <n v="15"/>
    <n v="0.25"/>
    <n v="21"/>
    <s v="Dairy Products"/>
    <x v="0"/>
    <n v="22"/>
    <n v="30"/>
    <n v="30"/>
    <n v="236.25"/>
  </r>
  <r>
    <n v="21.5"/>
    <n v="16"/>
    <n v="0"/>
    <n v="21.5"/>
    <s v="Dairy Products"/>
    <x v="44"/>
    <n v="26"/>
    <n v="0"/>
    <n v="0"/>
    <n v="344"/>
  </r>
  <r>
    <n v="123.79"/>
    <n v="18"/>
    <n v="0"/>
    <n v="123.79"/>
    <s v="Meat/Poultry"/>
    <x v="33"/>
    <n v="0"/>
    <n v="0"/>
    <n v="0"/>
    <n v="2228.2200000000003"/>
  </r>
  <r>
    <n v="55"/>
    <n v="25"/>
    <n v="0"/>
    <n v="55"/>
    <s v="Dairy Products"/>
    <x v="28"/>
    <n v="79"/>
    <n v="0"/>
    <n v="0"/>
    <n v="1375"/>
  </r>
  <r>
    <n v="39"/>
    <n v="33"/>
    <n v="0"/>
    <n v="39"/>
    <s v="Meat/Poultry"/>
    <x v="22"/>
    <n v="0"/>
    <n v="0"/>
    <n v="0"/>
    <n v="1287"/>
  </r>
  <r>
    <n v="12.5"/>
    <n v="70"/>
    <n v="0.2"/>
    <n v="12.5"/>
    <s v="Dairy Products"/>
    <x v="18"/>
    <n v="0"/>
    <n v="70"/>
    <n v="20"/>
    <n v="700"/>
  </r>
  <r>
    <n v="7.75"/>
    <n v="7"/>
    <n v="0.2"/>
    <n v="7.75"/>
    <s v="Beverages"/>
    <x v="48"/>
    <n v="125"/>
    <n v="0"/>
    <n v="25"/>
    <n v="43.400000000000006"/>
  </r>
  <r>
    <n v="12.5"/>
    <n v="2"/>
    <n v="0.25"/>
    <n v="12.5"/>
    <s v="Dairy Products"/>
    <x v="18"/>
    <n v="0"/>
    <n v="70"/>
    <n v="20"/>
    <n v="18.75"/>
  </r>
  <r>
    <n v="17"/>
    <n v="50"/>
    <n v="0"/>
    <n v="17"/>
    <s v="Condiments"/>
    <x v="61"/>
    <n v="4"/>
    <n v="100"/>
    <n v="20"/>
    <n v="850"/>
  </r>
  <r>
    <n v="31"/>
    <n v="6"/>
    <n v="0"/>
    <n v="31"/>
    <s v="Seafood"/>
    <x v="12"/>
    <n v="31"/>
    <n v="0"/>
    <n v="0"/>
    <n v="186"/>
  </r>
  <r>
    <n v="14"/>
    <n v="3"/>
    <n v="0"/>
    <n v="14"/>
    <s v="Beverages"/>
    <x v="51"/>
    <n v="52"/>
    <n v="0"/>
    <n v="10"/>
    <n v="42"/>
  </r>
  <r>
    <n v="12.5"/>
    <n v="16"/>
    <n v="0.05"/>
    <n v="12.5"/>
    <s v="Dairy Products"/>
    <x v="18"/>
    <n v="0"/>
    <n v="70"/>
    <n v="20"/>
    <n v="190"/>
  </r>
  <r>
    <n v="14"/>
    <n v="12"/>
    <n v="0.05"/>
    <n v="14"/>
    <s v="Grains/Cereals"/>
    <x v="3"/>
    <n v="26"/>
    <n v="0"/>
    <n v="0"/>
    <n v="159.6"/>
  </r>
  <r>
    <n v="9.5"/>
    <n v="27"/>
    <n v="0.05"/>
    <n v="9.5"/>
    <s v="Seafood"/>
    <x v="73"/>
    <n v="5"/>
    <n v="70"/>
    <n v="15"/>
    <n v="243.67499999999998"/>
  </r>
  <r>
    <n v="53"/>
    <n v="120"/>
    <n v="0.05"/>
    <n v="53"/>
    <s v="Produce"/>
    <x v="5"/>
    <n v="20"/>
    <n v="0"/>
    <n v="10"/>
    <n v="6042"/>
  </r>
  <r>
    <n v="14"/>
    <n v="20"/>
    <n v="0.2"/>
    <n v="14"/>
    <s v="Grains/Cereals"/>
    <x v="3"/>
    <n v="26"/>
    <n v="0"/>
    <n v="0"/>
    <n v="224"/>
  </r>
  <r>
    <n v="9.65"/>
    <n v="10"/>
    <n v="0"/>
    <n v="9.65"/>
    <s v="Seafood"/>
    <x v="7"/>
    <n v="85"/>
    <n v="0"/>
    <n v="10"/>
    <n v="96.5"/>
  </r>
  <r>
    <n v="17.45"/>
    <n v="20"/>
    <n v="0"/>
    <n v="17.45"/>
    <s v="Confections"/>
    <x v="20"/>
    <n v="29"/>
    <n v="0"/>
    <n v="10"/>
    <n v="349"/>
  </r>
  <r>
    <n v="49.3"/>
    <n v="20"/>
    <n v="0"/>
    <n v="49.3"/>
    <s v="Confections"/>
    <x v="38"/>
    <n v="17"/>
    <n v="0"/>
    <n v="0"/>
    <n v="986"/>
  </r>
  <r>
    <n v="15"/>
    <n v="35"/>
    <n v="0"/>
    <n v="15"/>
    <s v="Beverages"/>
    <x v="39"/>
    <n v="15"/>
    <n v="10"/>
    <n v="30"/>
    <n v="525"/>
  </r>
  <r>
    <n v="13"/>
    <n v="15"/>
    <n v="0"/>
    <n v="13"/>
    <s v="Condiments"/>
    <x v="30"/>
    <n v="32"/>
    <n v="0"/>
    <n v="15"/>
    <n v="195"/>
  </r>
  <r>
    <n v="7.45"/>
    <n v="3"/>
    <n v="0.2"/>
    <n v="7.45"/>
    <s v="Meat/Poultry"/>
    <x v="55"/>
    <n v="21"/>
    <n v="0"/>
    <n v="10"/>
    <n v="17.880000000000003"/>
  </r>
  <r>
    <n v="38"/>
    <n v="20"/>
    <n v="0.2"/>
    <n v="38"/>
    <s v="Grains/Cereals"/>
    <x v="41"/>
    <n v="21"/>
    <n v="10"/>
    <n v="30"/>
    <n v="608"/>
  </r>
  <r>
    <n v="10"/>
    <n v="35"/>
    <n v="0"/>
    <n v="10"/>
    <s v="Produce"/>
    <x v="25"/>
    <n v="4"/>
    <n v="20"/>
    <n v="5"/>
    <n v="350"/>
  </r>
  <r>
    <n v="12.5"/>
    <n v="1"/>
    <n v="0"/>
    <n v="12.5"/>
    <s v="Dairy Products"/>
    <x v="18"/>
    <n v="0"/>
    <n v="70"/>
    <n v="20"/>
    <n v="12.5"/>
  </r>
  <r>
    <n v="12.5"/>
    <n v="10"/>
    <n v="0"/>
    <n v="12.5"/>
    <s v="Dairy Products"/>
    <x v="18"/>
    <n v="0"/>
    <n v="70"/>
    <n v="20"/>
    <n v="125"/>
  </r>
  <r>
    <n v="263.5"/>
    <n v="5"/>
    <n v="0"/>
    <n v="263.5"/>
    <s v="Beverages"/>
    <x v="67"/>
    <n v="17"/>
    <n v="0"/>
    <n v="15"/>
    <n v="1317.5"/>
  </r>
  <r>
    <n v="19"/>
    <n v="30"/>
    <n v="0"/>
    <n v="19"/>
    <s v="Seafood"/>
    <x v="27"/>
    <n v="112"/>
    <n v="0"/>
    <n v="20"/>
    <n v="570"/>
  </r>
  <r>
    <n v="18"/>
    <n v="2"/>
    <n v="0.15"/>
    <n v="18"/>
    <s v="Beverages"/>
    <x v="19"/>
    <n v="69"/>
    <n v="0"/>
    <n v="5"/>
    <n v="30.599999999999998"/>
  </r>
  <r>
    <n v="34.799999999999997"/>
    <n v="30"/>
    <n v="0.15"/>
    <n v="34.799999999999997"/>
    <s v="Dairy Products"/>
    <x v="1"/>
    <n v="14"/>
    <n v="0"/>
    <n v="0"/>
    <n v="887.4"/>
  </r>
  <r>
    <n v="31"/>
    <n v="10"/>
    <n v="0"/>
    <n v="31"/>
    <s v="Seafood"/>
    <x v="12"/>
    <n v="31"/>
    <n v="0"/>
    <n v="0"/>
    <n v="310"/>
  </r>
  <r>
    <n v="7.75"/>
    <n v="10"/>
    <n v="0"/>
    <n v="7.75"/>
    <s v="Beverages"/>
    <x v="48"/>
    <n v="125"/>
    <n v="0"/>
    <n v="25"/>
    <n v="77.5"/>
  </r>
  <r>
    <n v="40"/>
    <n v="30"/>
    <n v="0.2"/>
    <n v="40"/>
    <s v="Condiments"/>
    <x v="71"/>
    <n v="6"/>
    <n v="0"/>
    <n v="0"/>
    <n v="960"/>
  </r>
  <r>
    <n v="25.89"/>
    <n v="15"/>
    <n v="0.2"/>
    <n v="25.89"/>
    <s v="Seafood"/>
    <x v="34"/>
    <n v="10"/>
    <n v="0"/>
    <n v="15"/>
    <n v="310.68000000000006"/>
  </r>
  <r>
    <n v="7.75"/>
    <n v="42"/>
    <n v="0.2"/>
    <n v="7.75"/>
    <s v="Beverages"/>
    <x v="48"/>
    <n v="125"/>
    <n v="0"/>
    <n v="25"/>
    <n v="260.40000000000003"/>
  </r>
  <r>
    <n v="19"/>
    <n v="15"/>
    <n v="0.05"/>
    <n v="19"/>
    <s v="Beverages"/>
    <x v="2"/>
    <n v="17"/>
    <n v="40"/>
    <n v="25"/>
    <n v="270.75"/>
  </r>
  <r>
    <n v="123.79"/>
    <n v="20"/>
    <n v="0.05"/>
    <n v="123.79"/>
    <s v="Meat/Poultry"/>
    <x v="33"/>
    <n v="0"/>
    <n v="0"/>
    <n v="0"/>
    <n v="2352.0100000000002"/>
  </r>
  <r>
    <n v="9.1999999999999993"/>
    <n v="50"/>
    <n v="0.05"/>
    <n v="9.1999999999999993"/>
    <s v="Confections"/>
    <x v="49"/>
    <n v="25"/>
    <n v="0"/>
    <n v="5"/>
    <n v="436.99999999999994"/>
  </r>
  <r>
    <n v="7.75"/>
    <n v="40"/>
    <n v="0.05"/>
    <n v="7.75"/>
    <s v="Beverages"/>
    <x v="48"/>
    <n v="125"/>
    <n v="0"/>
    <n v="25"/>
    <n v="294.5"/>
  </r>
  <r>
    <n v="62.5"/>
    <n v="30"/>
    <n v="0"/>
    <n v="62.5"/>
    <s v="Seafood"/>
    <x v="59"/>
    <n v="42"/>
    <n v="0"/>
    <n v="0"/>
    <n v="1875"/>
  </r>
  <r>
    <n v="18"/>
    <n v="15"/>
    <n v="0"/>
    <n v="18"/>
    <s v="Beverages"/>
    <x v="37"/>
    <n v="20"/>
    <n v="0"/>
    <n v="15"/>
    <n v="270"/>
  </r>
  <r>
    <n v="43.9"/>
    <n v="30"/>
    <n v="0"/>
    <n v="43.9"/>
    <s v="Condiments"/>
    <x v="46"/>
    <n v="24"/>
    <n v="0"/>
    <n v="5"/>
    <n v="1317"/>
  </r>
  <r>
    <n v="12.5"/>
    <n v="18"/>
    <n v="0"/>
    <n v="12.5"/>
    <s v="Confections"/>
    <x v="56"/>
    <n v="6"/>
    <n v="10"/>
    <n v="15"/>
    <n v="225"/>
  </r>
  <r>
    <n v="30"/>
    <n v="3"/>
    <n v="0.15"/>
    <n v="30"/>
    <s v="Produce"/>
    <x v="8"/>
    <n v="15"/>
    <n v="0"/>
    <n v="10"/>
    <n v="76.5"/>
  </r>
  <r>
    <n v="38"/>
    <n v="20"/>
    <n v="0.15"/>
    <n v="38"/>
    <s v="Grains/Cereals"/>
    <x v="41"/>
    <n v="21"/>
    <n v="10"/>
    <n v="30"/>
    <n v="646"/>
  </r>
  <r>
    <n v="123.79"/>
    <n v="14"/>
    <n v="0.05"/>
    <n v="123.79"/>
    <s v="Meat/Poultry"/>
    <x v="33"/>
    <n v="0"/>
    <n v="0"/>
    <n v="0"/>
    <n v="1646.4070000000002"/>
  </r>
  <r>
    <n v="9.65"/>
    <n v="20"/>
    <n v="0.05"/>
    <n v="9.65"/>
    <s v="Seafood"/>
    <x v="7"/>
    <n v="85"/>
    <n v="0"/>
    <n v="10"/>
    <n v="183.35"/>
  </r>
  <r>
    <n v="19"/>
    <n v="10"/>
    <n v="0"/>
    <n v="19"/>
    <s v="Beverages"/>
    <x v="2"/>
    <n v="17"/>
    <n v="40"/>
    <n v="25"/>
    <n v="190"/>
  </r>
  <r>
    <n v="7.45"/>
    <n v="3"/>
    <n v="0"/>
    <n v="7.45"/>
    <s v="Meat/Poultry"/>
    <x v="55"/>
    <n v="21"/>
    <n v="0"/>
    <n v="10"/>
    <n v="22.35"/>
  </r>
  <r>
    <n v="12.5"/>
    <n v="15"/>
    <n v="0"/>
    <n v="12.5"/>
    <s v="Confections"/>
    <x v="56"/>
    <n v="6"/>
    <n v="10"/>
    <n v="15"/>
    <n v="187.5"/>
  </r>
  <r>
    <n v="9.65"/>
    <n v="14"/>
    <n v="0"/>
    <n v="9.65"/>
    <s v="Seafood"/>
    <x v="7"/>
    <n v="85"/>
    <n v="0"/>
    <n v="10"/>
    <n v="135.1"/>
  </r>
  <r>
    <n v="7"/>
    <n v="8"/>
    <n v="0"/>
    <n v="7"/>
    <s v="Grains/Cereals"/>
    <x v="65"/>
    <n v="38"/>
    <n v="0"/>
    <n v="25"/>
    <n v="56"/>
  </r>
  <r>
    <n v="23.25"/>
    <n v="15"/>
    <n v="0.2"/>
    <n v="23.25"/>
    <s v="Produce"/>
    <x v="4"/>
    <n v="35"/>
    <n v="0"/>
    <n v="0"/>
    <n v="279"/>
  </r>
  <r>
    <n v="7.45"/>
    <n v="6"/>
    <n v="0.2"/>
    <n v="7.45"/>
    <s v="Meat/Poultry"/>
    <x v="55"/>
    <n v="21"/>
    <n v="0"/>
    <n v="10"/>
    <n v="35.760000000000005"/>
  </r>
  <r>
    <n v="17.45"/>
    <n v="65"/>
    <n v="0"/>
    <n v="17.45"/>
    <s v="Confections"/>
    <x v="20"/>
    <n v="29"/>
    <n v="0"/>
    <n v="10"/>
    <n v="1134.25"/>
  </r>
  <r>
    <n v="39"/>
    <n v="35"/>
    <n v="0.25"/>
    <n v="39"/>
    <s v="Meat/Poultry"/>
    <x v="22"/>
    <n v="0"/>
    <n v="0"/>
    <n v="0"/>
    <n v="1023.75"/>
  </r>
  <r>
    <n v="31.23"/>
    <n v="21"/>
    <n v="0.2"/>
    <n v="31.23"/>
    <s v="Confections"/>
    <x v="68"/>
    <n v="15"/>
    <n v="0"/>
    <n v="0"/>
    <n v="524.6640000000001"/>
  </r>
  <r>
    <n v="19.45"/>
    <n v="10"/>
    <n v="0"/>
    <n v="19.45"/>
    <s v="Condiments"/>
    <x v="45"/>
    <n v="27"/>
    <n v="0"/>
    <n v="15"/>
    <n v="194.5"/>
  </r>
  <r>
    <n v="33.25"/>
    <n v="35"/>
    <n v="0.2"/>
    <n v="33.25"/>
    <s v="Grains/Cereals"/>
    <x v="58"/>
    <n v="22"/>
    <n v="80"/>
    <n v="30"/>
    <n v="931"/>
  </r>
  <r>
    <n v="36"/>
    <n v="24"/>
    <n v="0.2"/>
    <n v="36"/>
    <s v="Dairy Products"/>
    <x v="60"/>
    <n v="26"/>
    <n v="0"/>
    <n v="15"/>
    <n v="691.2"/>
  </r>
  <r>
    <n v="21"/>
    <n v="20"/>
    <n v="0"/>
    <n v="21"/>
    <s v="Dairy Products"/>
    <x v="0"/>
    <n v="22"/>
    <n v="30"/>
    <n v="30"/>
    <n v="420"/>
  </r>
  <r>
    <n v="49.3"/>
    <n v="2"/>
    <n v="0"/>
    <n v="49.3"/>
    <s v="Confections"/>
    <x v="38"/>
    <n v="17"/>
    <n v="0"/>
    <n v="0"/>
    <n v="98.6"/>
  </r>
  <r>
    <n v="34.799999999999997"/>
    <n v="10"/>
    <n v="0"/>
    <n v="34.799999999999997"/>
    <s v="Dairy Products"/>
    <x v="1"/>
    <n v="14"/>
    <n v="0"/>
    <n v="0"/>
    <n v="348"/>
  </r>
  <r>
    <n v="6"/>
    <n v="20"/>
    <n v="0.15"/>
    <n v="6"/>
    <s v="Seafood"/>
    <x v="16"/>
    <n v="24"/>
    <n v="0"/>
    <n v="5"/>
    <n v="102"/>
  </r>
  <r>
    <n v="4.5"/>
    <n v="20"/>
    <n v="0.15"/>
    <n v="4.5"/>
    <s v="Beverages"/>
    <x v="23"/>
    <n v="20"/>
    <n v="0"/>
    <n v="0"/>
    <n v="76.5"/>
  </r>
  <r>
    <n v="55"/>
    <n v="25"/>
    <n v="0"/>
    <n v="55"/>
    <s v="Dairy Products"/>
    <x v="28"/>
    <n v="79"/>
    <n v="0"/>
    <n v="0"/>
    <n v="1375"/>
  </r>
  <r>
    <n v="21"/>
    <n v="50"/>
    <n v="0.1"/>
    <n v="21"/>
    <s v="Dairy Products"/>
    <x v="0"/>
    <n v="22"/>
    <n v="30"/>
    <n v="30"/>
    <n v="945"/>
  </r>
  <r>
    <n v="53"/>
    <n v="10"/>
    <n v="0.1"/>
    <n v="53"/>
    <s v="Produce"/>
    <x v="5"/>
    <n v="20"/>
    <n v="0"/>
    <n v="10"/>
    <n v="477"/>
  </r>
  <r>
    <n v="7.45"/>
    <n v="7"/>
    <n v="0.1"/>
    <n v="7.45"/>
    <s v="Meat/Poultry"/>
    <x v="55"/>
    <n v="21"/>
    <n v="0"/>
    <n v="10"/>
    <n v="46.935000000000002"/>
  </r>
  <r>
    <n v="39"/>
    <n v="40"/>
    <n v="0.25"/>
    <n v="39"/>
    <s v="Meat/Poultry"/>
    <x v="22"/>
    <n v="0"/>
    <n v="0"/>
    <n v="0"/>
    <n v="1170"/>
  </r>
  <r>
    <n v="123.79"/>
    <n v="20"/>
    <n v="0.25"/>
    <n v="123.79"/>
    <s v="Meat/Poultry"/>
    <x v="33"/>
    <n v="0"/>
    <n v="0"/>
    <n v="0"/>
    <n v="1856.8500000000001"/>
  </r>
  <r>
    <n v="25.89"/>
    <n v="25"/>
    <n v="0.25"/>
    <n v="25.89"/>
    <s v="Seafood"/>
    <x v="34"/>
    <n v="10"/>
    <n v="0"/>
    <n v="15"/>
    <n v="485.4375"/>
  </r>
  <r>
    <n v="53"/>
    <n v="30"/>
    <n v="0.25"/>
    <n v="53"/>
    <s v="Produce"/>
    <x v="5"/>
    <n v="20"/>
    <n v="0"/>
    <n v="10"/>
    <n v="1192.5"/>
  </r>
  <r>
    <n v="24"/>
    <n v="60"/>
    <n v="0.25"/>
    <n v="24"/>
    <s v="Meat/Poultry"/>
    <x v="24"/>
    <n v="115"/>
    <n v="0"/>
    <n v="20"/>
    <n v="1080"/>
  </r>
  <r>
    <n v="49.3"/>
    <n v="5"/>
    <n v="0.25"/>
    <n v="49.3"/>
    <s v="Confections"/>
    <x v="38"/>
    <n v="17"/>
    <n v="0"/>
    <n v="0"/>
    <n v="184.875"/>
  </r>
  <r>
    <n v="9.1999999999999993"/>
    <n v="24"/>
    <n v="0.05"/>
    <n v="9.1999999999999993"/>
    <s v="Confections"/>
    <x v="49"/>
    <n v="25"/>
    <n v="0"/>
    <n v="5"/>
    <n v="209.75999999999996"/>
  </r>
  <r>
    <n v="14"/>
    <n v="15"/>
    <n v="0.05"/>
    <n v="14"/>
    <s v="Confections"/>
    <x v="66"/>
    <n v="76"/>
    <n v="0"/>
    <n v="30"/>
    <n v="199.5"/>
  </r>
  <r>
    <n v="55"/>
    <n v="15"/>
    <n v="0.05"/>
    <n v="55"/>
    <s v="Dairy Products"/>
    <x v="28"/>
    <n v="79"/>
    <n v="0"/>
    <n v="0"/>
    <n v="783.75"/>
  </r>
  <r>
    <n v="31"/>
    <n v="36"/>
    <n v="0"/>
    <n v="31"/>
    <s v="Seafood"/>
    <x v="12"/>
    <n v="31"/>
    <n v="0"/>
    <n v="0"/>
    <n v="1116"/>
  </r>
  <r>
    <n v="45.6"/>
    <n v="24"/>
    <n v="0"/>
    <n v="45.6"/>
    <s v="Produce"/>
    <x v="32"/>
    <n v="26"/>
    <n v="0"/>
    <n v="0"/>
    <n v="1094.4000000000001"/>
  </r>
  <r>
    <n v="20"/>
    <n v="4"/>
    <n v="0.15"/>
    <n v="20"/>
    <s v="Confections"/>
    <x v="21"/>
    <n v="10"/>
    <n v="60"/>
    <n v="15"/>
    <n v="68"/>
  </r>
  <r>
    <n v="14"/>
    <n v="10"/>
    <n v="0"/>
    <n v="14"/>
    <s v="Beverages"/>
    <x v="53"/>
    <n v="111"/>
    <n v="0"/>
    <n v="15"/>
    <n v="140"/>
  </r>
  <r>
    <n v="263.5"/>
    <n v="10"/>
    <n v="0"/>
    <n v="263.5"/>
    <s v="Beverages"/>
    <x v="67"/>
    <n v="17"/>
    <n v="0"/>
    <n v="15"/>
    <n v="2635"/>
  </r>
  <r>
    <n v="19"/>
    <n v="20"/>
    <n v="0.25"/>
    <n v="19"/>
    <s v="Beverages"/>
    <x v="2"/>
    <n v="17"/>
    <n v="40"/>
    <n v="25"/>
    <n v="285"/>
  </r>
  <r>
    <n v="21.05"/>
    <n v="2"/>
    <n v="0"/>
    <n v="21.05"/>
    <s v="Condiments"/>
    <x v="9"/>
    <n v="76"/>
    <n v="0"/>
    <n v="0"/>
    <n v="42.1"/>
  </r>
  <r>
    <n v="10"/>
    <n v="15"/>
    <n v="0.25"/>
    <n v="10"/>
    <s v="Produce"/>
    <x v="25"/>
    <n v="4"/>
    <n v="20"/>
    <n v="5"/>
    <n v="112.5"/>
  </r>
  <r>
    <n v="18.399999999999999"/>
    <n v="1"/>
    <n v="0"/>
    <n v="18.399999999999999"/>
    <s v="Seafood"/>
    <x v="40"/>
    <n v="123"/>
    <n v="0"/>
    <n v="30"/>
    <n v="18.399999999999999"/>
  </r>
  <r>
    <n v="38"/>
    <n v="20"/>
    <n v="0.15"/>
    <n v="38"/>
    <s v="Grains/Cereals"/>
    <x v="41"/>
    <n v="21"/>
    <n v="10"/>
    <n v="30"/>
    <n v="646"/>
  </r>
  <r>
    <n v="18"/>
    <n v="50"/>
    <n v="0.15"/>
    <n v="18"/>
    <s v="Beverages"/>
    <x v="43"/>
    <n v="57"/>
    <n v="0"/>
    <n v="20"/>
    <n v="765"/>
  </r>
  <r>
    <n v="7"/>
    <n v="20"/>
    <n v="0"/>
    <n v="7"/>
    <s v="Grains/Cereals"/>
    <x v="65"/>
    <n v="38"/>
    <n v="0"/>
    <n v="25"/>
    <n v="140"/>
  </r>
  <r>
    <n v="6"/>
    <n v="7"/>
    <n v="0"/>
    <n v="6"/>
    <s v="Seafood"/>
    <x v="16"/>
    <n v="24"/>
    <n v="0"/>
    <n v="5"/>
    <n v="42"/>
  </r>
  <r>
    <n v="14"/>
    <n v="5"/>
    <n v="0"/>
    <n v="14"/>
    <s v="Confections"/>
    <x v="66"/>
    <n v="76"/>
    <n v="0"/>
    <n v="30"/>
    <n v="70"/>
  </r>
  <r>
    <n v="15"/>
    <n v="5"/>
    <n v="0"/>
    <n v="15"/>
    <s v="Beverages"/>
    <x v="39"/>
    <n v="15"/>
    <n v="10"/>
    <n v="30"/>
    <n v="75"/>
  </r>
  <r>
    <n v="9.1999999999999993"/>
    <n v="15"/>
    <n v="0"/>
    <n v="9.1999999999999993"/>
    <s v="Confections"/>
    <x v="49"/>
    <n v="25"/>
    <n v="0"/>
    <n v="5"/>
    <n v="138"/>
  </r>
  <r>
    <n v="9"/>
    <n v="18"/>
    <n v="0"/>
    <n v="9"/>
    <s v="Grains/Cereals"/>
    <x v="70"/>
    <n v="61"/>
    <n v="0"/>
    <n v="25"/>
    <n v="162"/>
  </r>
  <r>
    <n v="18.399999999999999"/>
    <n v="30"/>
    <n v="0"/>
    <n v="18.399999999999999"/>
    <s v="Seafood"/>
    <x v="40"/>
    <n v="123"/>
    <n v="0"/>
    <n v="30"/>
    <n v="552"/>
  </r>
  <r>
    <n v="12.5"/>
    <n v="16"/>
    <n v="0.1"/>
    <n v="12.5"/>
    <s v="Dairy Products"/>
    <x v="18"/>
    <n v="0"/>
    <n v="70"/>
    <n v="20"/>
    <n v="180"/>
  </r>
  <r>
    <n v="34.799999999999997"/>
    <n v="40"/>
    <n v="0.1"/>
    <n v="34.799999999999997"/>
    <s v="Dairy Products"/>
    <x v="1"/>
    <n v="14"/>
    <n v="0"/>
    <n v="0"/>
    <n v="1252.8"/>
  </r>
  <r>
    <n v="13"/>
    <n v="20"/>
    <n v="0"/>
    <n v="13"/>
    <s v="Condiments"/>
    <x v="30"/>
    <n v="32"/>
    <n v="0"/>
    <n v="15"/>
    <n v="260"/>
  </r>
  <r>
    <n v="19"/>
    <n v="12"/>
    <n v="0.2"/>
    <n v="19"/>
    <s v="Beverages"/>
    <x v="2"/>
    <n v="17"/>
    <n v="40"/>
    <n v="25"/>
    <n v="182.4"/>
  </r>
  <r>
    <n v="12"/>
    <n v="35"/>
    <n v="0"/>
    <n v="12"/>
    <s v="Seafood"/>
    <x v="54"/>
    <n v="95"/>
    <n v="0"/>
    <n v="0"/>
    <n v="420"/>
  </r>
  <r>
    <n v="9.65"/>
    <n v="20"/>
    <n v="0"/>
    <n v="9.65"/>
    <s v="Seafood"/>
    <x v="7"/>
    <n v="85"/>
    <n v="0"/>
    <n v="10"/>
    <n v="193"/>
  </r>
  <r>
    <n v="46"/>
    <n v="20"/>
    <n v="0.15"/>
    <n v="46"/>
    <s v="Beverages"/>
    <x v="42"/>
    <n v="17"/>
    <n v="10"/>
    <n v="25"/>
    <n v="782"/>
  </r>
  <r>
    <n v="12.75"/>
    <n v="8"/>
    <n v="0.15"/>
    <n v="12.75"/>
    <s v="Confections"/>
    <x v="74"/>
    <n v="15"/>
    <n v="70"/>
    <n v="25"/>
    <n v="86.7"/>
  </r>
  <r>
    <n v="28.5"/>
    <n v="30"/>
    <n v="0.15"/>
    <n v="28.5"/>
    <s v="Condiments"/>
    <x v="75"/>
    <n v="113"/>
    <n v="0"/>
    <n v="25"/>
    <n v="726.75"/>
  </r>
  <r>
    <n v="2.5"/>
    <n v="16"/>
    <n v="0"/>
    <n v="2.5"/>
    <s v="Dairy Products"/>
    <x v="15"/>
    <n v="112"/>
    <n v="0"/>
    <n v="20"/>
    <n v="40"/>
  </r>
  <r>
    <n v="263.5"/>
    <n v="30"/>
    <n v="0.05"/>
    <n v="263.5"/>
    <s v="Beverages"/>
    <x v="67"/>
    <n v="17"/>
    <n v="0"/>
    <n v="15"/>
    <n v="7509.75"/>
  </r>
  <r>
    <n v="49.3"/>
    <n v="20"/>
    <n v="0.05"/>
    <n v="49.3"/>
    <s v="Confections"/>
    <x v="38"/>
    <n v="17"/>
    <n v="0"/>
    <n v="0"/>
    <n v="936.69999999999993"/>
  </r>
  <r>
    <n v="31.23"/>
    <n v="40"/>
    <n v="0.15"/>
    <n v="31.23"/>
    <s v="Confections"/>
    <x v="68"/>
    <n v="15"/>
    <n v="0"/>
    <n v="0"/>
    <n v="1061.82"/>
  </r>
  <r>
    <n v="263.5"/>
    <n v="30"/>
    <n v="0"/>
    <n v="263.5"/>
    <s v="Beverages"/>
    <x v="67"/>
    <n v="17"/>
    <n v="0"/>
    <n v="15"/>
    <n v="7905"/>
  </r>
  <r>
    <n v="18.399999999999999"/>
    <n v="60"/>
    <n v="0.15"/>
    <n v="18.399999999999999"/>
    <s v="Seafood"/>
    <x v="40"/>
    <n v="123"/>
    <n v="0"/>
    <n v="30"/>
    <n v="938.4"/>
  </r>
  <r>
    <n v="49.3"/>
    <n v="25"/>
    <n v="0.15"/>
    <n v="49.3"/>
    <s v="Confections"/>
    <x v="38"/>
    <n v="17"/>
    <n v="0"/>
    <n v="0"/>
    <n v="1047.625"/>
  </r>
  <r>
    <n v="32"/>
    <n v="20"/>
    <n v="0"/>
    <n v="32"/>
    <s v="Dairy Products"/>
    <x v="35"/>
    <n v="9"/>
    <n v="40"/>
    <n v="25"/>
    <n v="640"/>
  </r>
  <r>
    <n v="9.65"/>
    <n v="20"/>
    <n v="0"/>
    <n v="9.65"/>
    <s v="Seafood"/>
    <x v="7"/>
    <n v="85"/>
    <n v="0"/>
    <n v="10"/>
    <n v="193"/>
  </r>
  <r>
    <n v="46"/>
    <n v="7"/>
    <n v="0"/>
    <n v="46"/>
    <s v="Beverages"/>
    <x v="42"/>
    <n v="17"/>
    <n v="10"/>
    <n v="25"/>
    <n v="322"/>
  </r>
  <r>
    <n v="7.75"/>
    <n v="20"/>
    <n v="0"/>
    <n v="7.75"/>
    <s v="Beverages"/>
    <x v="48"/>
    <n v="125"/>
    <n v="0"/>
    <n v="25"/>
    <n v="155"/>
  </r>
  <r>
    <n v="38"/>
    <n v="30"/>
    <n v="0"/>
    <n v="38"/>
    <s v="Grains/Cereals"/>
    <x v="41"/>
    <n v="21"/>
    <n v="10"/>
    <n v="30"/>
    <n v="1140"/>
  </r>
  <r>
    <n v="18"/>
    <n v="20"/>
    <n v="0"/>
    <n v="18"/>
    <s v="Beverages"/>
    <x v="37"/>
    <n v="20"/>
    <n v="0"/>
    <n v="15"/>
    <n v="360"/>
  </r>
  <r>
    <n v="53"/>
    <n v="6"/>
    <n v="0"/>
    <n v="53"/>
    <s v="Produce"/>
    <x v="5"/>
    <n v="20"/>
    <n v="0"/>
    <n v="10"/>
    <n v="318"/>
  </r>
  <r>
    <n v="49.3"/>
    <n v="3"/>
    <n v="0"/>
    <n v="49.3"/>
    <s v="Confections"/>
    <x v="38"/>
    <n v="17"/>
    <n v="0"/>
    <n v="0"/>
    <n v="147.89999999999998"/>
  </r>
  <r>
    <n v="15"/>
    <n v="6"/>
    <n v="0"/>
    <n v="15"/>
    <s v="Beverages"/>
    <x v="39"/>
    <n v="15"/>
    <n v="10"/>
    <n v="30"/>
    <n v="90"/>
  </r>
  <r>
    <n v="21"/>
    <n v="20"/>
    <n v="0.1"/>
    <n v="21"/>
    <s v="Dairy Products"/>
    <x v="0"/>
    <n v="22"/>
    <n v="30"/>
    <n v="30"/>
    <n v="378"/>
  </r>
  <r>
    <n v="19.5"/>
    <n v="15"/>
    <n v="0"/>
    <n v="19.5"/>
    <s v="Grains/Cereals"/>
    <x v="11"/>
    <n v="36"/>
    <n v="0"/>
    <n v="20"/>
    <n v="292.5"/>
  </r>
  <r>
    <n v="55"/>
    <n v="40"/>
    <n v="0.1"/>
    <n v="55"/>
    <s v="Dairy Products"/>
    <x v="28"/>
    <n v="79"/>
    <n v="0"/>
    <n v="0"/>
    <n v="1980"/>
  </r>
  <r>
    <n v="13"/>
    <n v="15"/>
    <n v="0.1"/>
    <n v="13"/>
    <s v="Condiments"/>
    <x v="30"/>
    <n v="32"/>
    <n v="0"/>
    <n v="15"/>
    <n v="175.5"/>
  </r>
  <r>
    <n v="9.65"/>
    <n v="12"/>
    <n v="0"/>
    <n v="9.65"/>
    <s v="Seafood"/>
    <x v="7"/>
    <n v="85"/>
    <n v="0"/>
    <n v="10"/>
    <n v="115.80000000000001"/>
  </r>
  <r>
    <n v="15"/>
    <n v="9"/>
    <n v="0"/>
    <n v="15"/>
    <s v="Beverages"/>
    <x v="39"/>
    <n v="15"/>
    <n v="10"/>
    <n v="30"/>
    <n v="135"/>
  </r>
  <r>
    <n v="31.23"/>
    <n v="12"/>
    <n v="0"/>
    <n v="31.23"/>
    <s v="Confections"/>
    <x v="68"/>
    <n v="15"/>
    <n v="0"/>
    <n v="0"/>
    <n v="374.76"/>
  </r>
  <r>
    <n v="32.799999999999997"/>
    <n v="20"/>
    <n v="0"/>
    <n v="32.799999999999997"/>
    <s v="Meat/Poultry"/>
    <x v="29"/>
    <n v="0"/>
    <n v="0"/>
    <n v="0"/>
    <n v="656"/>
  </r>
  <r>
    <n v="12.5"/>
    <n v="35"/>
    <n v="0"/>
    <n v="12.5"/>
    <s v="Dairy Products"/>
    <x v="18"/>
    <n v="0"/>
    <n v="70"/>
    <n v="20"/>
    <n v="437.5"/>
  </r>
  <r>
    <n v="19.5"/>
    <n v="15"/>
    <n v="0"/>
    <n v="19.5"/>
    <s v="Grains/Cereals"/>
    <x v="11"/>
    <n v="36"/>
    <n v="0"/>
    <n v="20"/>
    <n v="292.5"/>
  </r>
  <r>
    <n v="31"/>
    <n v="15"/>
    <n v="0"/>
    <n v="31"/>
    <s v="Seafood"/>
    <x v="12"/>
    <n v="31"/>
    <n v="0"/>
    <n v="0"/>
    <n v="465"/>
  </r>
  <r>
    <n v="18"/>
    <n v="21"/>
    <n v="0"/>
    <n v="18"/>
    <s v="Beverages"/>
    <x v="19"/>
    <n v="69"/>
    <n v="0"/>
    <n v="5"/>
    <n v="378"/>
  </r>
  <r>
    <n v="81"/>
    <n v="5"/>
    <n v="0"/>
    <n v="81"/>
    <s v="Confections"/>
    <x v="13"/>
    <n v="40"/>
    <n v="0"/>
    <n v="0"/>
    <n v="405"/>
  </r>
  <r>
    <n v="263.5"/>
    <n v="2"/>
    <n v="0"/>
    <n v="263.5"/>
    <s v="Beverages"/>
    <x v="67"/>
    <n v="17"/>
    <n v="0"/>
    <n v="15"/>
    <n v="527"/>
  </r>
  <r>
    <n v="19"/>
    <n v="10"/>
    <n v="0"/>
    <n v="19"/>
    <s v="Beverages"/>
    <x v="2"/>
    <n v="17"/>
    <n v="40"/>
    <n v="25"/>
    <n v="190"/>
  </r>
  <r>
    <n v="40"/>
    <n v="20"/>
    <n v="0"/>
    <n v="40"/>
    <s v="Condiments"/>
    <x v="71"/>
    <n v="6"/>
    <n v="0"/>
    <n v="0"/>
    <n v="800"/>
  </r>
  <r>
    <n v="6"/>
    <n v="10"/>
    <n v="0"/>
    <n v="6"/>
    <s v="Seafood"/>
    <x v="16"/>
    <n v="24"/>
    <n v="0"/>
    <n v="5"/>
    <n v="60"/>
  </r>
  <r>
    <n v="34"/>
    <n v="21"/>
    <n v="0"/>
    <n v="34"/>
    <s v="Dairy Products"/>
    <x v="17"/>
    <n v="19"/>
    <n v="0"/>
    <n v="0"/>
    <n v="714"/>
  </r>
  <r>
    <n v="25"/>
    <n v="6"/>
    <n v="0"/>
    <n v="25"/>
    <s v="Condiments"/>
    <x v="63"/>
    <n v="120"/>
    <n v="0"/>
    <n v="25"/>
    <n v="150"/>
  </r>
  <r>
    <n v="18"/>
    <n v="28"/>
    <n v="0"/>
    <n v="18"/>
    <s v="Beverages"/>
    <x v="19"/>
    <n v="69"/>
    <n v="0"/>
    <n v="5"/>
    <n v="504"/>
  </r>
  <r>
    <n v="34"/>
    <n v="30"/>
    <n v="0"/>
    <n v="34"/>
    <s v="Dairy Products"/>
    <x v="17"/>
    <n v="19"/>
    <n v="0"/>
    <n v="0"/>
    <n v="1020"/>
  </r>
  <r>
    <n v="12.5"/>
    <n v="24"/>
    <n v="0"/>
    <n v="12.5"/>
    <s v="Confections"/>
    <x v="56"/>
    <n v="6"/>
    <n v="10"/>
    <n v="15"/>
    <n v="300"/>
  </r>
  <r>
    <n v="9.1999999999999993"/>
    <n v="2"/>
    <n v="0"/>
    <n v="9.1999999999999993"/>
    <s v="Confections"/>
    <x v="49"/>
    <n v="25"/>
    <n v="0"/>
    <n v="5"/>
    <n v="18.399999999999999"/>
  </r>
  <r>
    <n v="18"/>
    <n v="8"/>
    <n v="0"/>
    <n v="18"/>
    <s v="Beverages"/>
    <x v="37"/>
    <n v="20"/>
    <n v="0"/>
    <n v="15"/>
    <n v="144"/>
  </r>
  <r>
    <n v="263.5"/>
    <n v="8"/>
    <n v="0"/>
    <n v="263.5"/>
    <s v="Beverages"/>
    <x v="67"/>
    <n v="17"/>
    <n v="0"/>
    <n v="15"/>
    <n v="2108"/>
  </r>
  <r>
    <n v="46"/>
    <n v="9"/>
    <n v="0"/>
    <n v="46"/>
    <s v="Beverages"/>
    <x v="42"/>
    <n v="17"/>
    <n v="10"/>
    <n v="25"/>
    <n v="414"/>
  </r>
  <r>
    <n v="6"/>
    <n v="3"/>
    <n v="0.2"/>
    <n v="6"/>
    <s v="Seafood"/>
    <x v="16"/>
    <n v="24"/>
    <n v="0"/>
    <n v="5"/>
    <n v="14.4"/>
  </r>
  <r>
    <n v="14"/>
    <n v="10"/>
    <n v="0.2"/>
    <n v="14"/>
    <s v="Confections"/>
    <x v="66"/>
    <n v="76"/>
    <n v="0"/>
    <n v="30"/>
    <n v="112"/>
  </r>
  <r>
    <n v="19.45"/>
    <n v="16"/>
    <n v="0.2"/>
    <n v="19.45"/>
    <s v="Condiments"/>
    <x v="45"/>
    <n v="27"/>
    <n v="0"/>
    <n v="15"/>
    <n v="248.96"/>
  </r>
  <r>
    <n v="33.25"/>
    <n v="3"/>
    <n v="0"/>
    <n v="33.25"/>
    <s v="Grains/Cereals"/>
    <x v="58"/>
    <n v="22"/>
    <n v="80"/>
    <n v="30"/>
    <n v="99.75"/>
  </r>
  <r>
    <n v="30"/>
    <n v="20"/>
    <n v="0.1"/>
    <n v="30"/>
    <s v="Produce"/>
    <x v="8"/>
    <n v="15"/>
    <n v="0"/>
    <n v="10"/>
    <n v="540"/>
  </r>
  <r>
    <n v="12.5"/>
    <n v="9"/>
    <n v="0.1"/>
    <n v="12.5"/>
    <s v="Dairy Products"/>
    <x v="18"/>
    <n v="0"/>
    <n v="70"/>
    <n v="20"/>
    <n v="101.25"/>
  </r>
  <r>
    <n v="32.799999999999997"/>
    <n v="9"/>
    <n v="0.1"/>
    <n v="32.799999999999997"/>
    <s v="Meat/Poultry"/>
    <x v="29"/>
    <n v="0"/>
    <n v="0"/>
    <n v="0"/>
    <n v="265.68"/>
  </r>
  <r>
    <n v="123.79"/>
    <n v="8"/>
    <n v="0.05"/>
    <n v="123.79"/>
    <s v="Meat/Poultry"/>
    <x v="33"/>
    <n v="0"/>
    <n v="0"/>
    <n v="0"/>
    <n v="940.80399999999997"/>
  </r>
  <r>
    <n v="25.89"/>
    <n v="20"/>
    <n v="0.05"/>
    <n v="25.89"/>
    <s v="Seafood"/>
    <x v="34"/>
    <n v="10"/>
    <n v="0"/>
    <n v="15"/>
    <n v="491.90999999999991"/>
  </r>
  <r>
    <n v="55"/>
    <n v="15"/>
    <n v="0"/>
    <n v="55"/>
    <s v="Dairy Products"/>
    <x v="28"/>
    <n v="79"/>
    <n v="0"/>
    <n v="0"/>
    <n v="825"/>
  </r>
  <r>
    <n v="13"/>
    <n v="2"/>
    <n v="0.2"/>
    <n v="13"/>
    <s v="Condiments"/>
    <x v="30"/>
    <n v="32"/>
    <n v="0"/>
    <n v="15"/>
    <n v="20.8"/>
  </r>
  <r>
    <n v="21"/>
    <n v="52"/>
    <n v="0"/>
    <n v="21"/>
    <s v="Grains/Cereals"/>
    <x v="10"/>
    <n v="104"/>
    <n v="0"/>
    <n v="25"/>
    <n v="1092"/>
  </r>
  <r>
    <n v="18"/>
    <n v="6"/>
    <n v="0"/>
    <n v="18"/>
    <s v="Beverages"/>
    <x v="37"/>
    <n v="20"/>
    <n v="0"/>
    <n v="15"/>
    <n v="108"/>
  </r>
  <r>
    <n v="19.5"/>
    <n v="24"/>
    <n v="0"/>
    <n v="19.5"/>
    <s v="Grains/Cereals"/>
    <x v="11"/>
    <n v="36"/>
    <n v="0"/>
    <n v="20"/>
    <n v="468"/>
  </r>
  <r>
    <n v="34"/>
    <n v="60"/>
    <n v="0"/>
    <n v="34"/>
    <s v="Dairy Products"/>
    <x v="17"/>
    <n v="19"/>
    <n v="0"/>
    <n v="0"/>
    <n v="2040"/>
  </r>
  <r>
    <n v="33.25"/>
    <n v="30"/>
    <n v="0"/>
    <n v="33.25"/>
    <s v="Grains/Cereals"/>
    <x v="58"/>
    <n v="22"/>
    <n v="80"/>
    <n v="30"/>
    <n v="997.5"/>
  </r>
  <r>
    <n v="6"/>
    <n v="6"/>
    <n v="0"/>
    <n v="6"/>
    <s v="Seafood"/>
    <x v="16"/>
    <n v="24"/>
    <n v="0"/>
    <n v="5"/>
    <n v="36"/>
  </r>
  <r>
    <n v="18.399999999999999"/>
    <n v="25"/>
    <n v="0"/>
    <n v="18.399999999999999"/>
    <s v="Seafood"/>
    <x v="40"/>
    <n v="123"/>
    <n v="0"/>
    <n v="30"/>
    <n v="459.99999999999994"/>
  </r>
  <r>
    <n v="9.5"/>
    <n v="40"/>
    <n v="0.25"/>
    <n v="9.5"/>
    <s v="Confections"/>
    <x v="69"/>
    <n v="36"/>
    <n v="0"/>
    <n v="0"/>
    <n v="285"/>
  </r>
  <r>
    <n v="18"/>
    <n v="21"/>
    <n v="0.25"/>
    <n v="18"/>
    <s v="Beverages"/>
    <x v="43"/>
    <n v="57"/>
    <n v="0"/>
    <n v="20"/>
    <n v="283.5"/>
  </r>
  <r>
    <n v="18"/>
    <n v="4"/>
    <n v="0.25"/>
    <n v="18"/>
    <s v="Beverages"/>
    <x v="52"/>
    <n v="39"/>
    <n v="0"/>
    <n v="10"/>
    <n v="54"/>
  </r>
  <r>
    <n v="62.5"/>
    <n v="25"/>
    <n v="0.25"/>
    <n v="62.5"/>
    <s v="Seafood"/>
    <x v="59"/>
    <n v="42"/>
    <n v="0"/>
    <n v="0"/>
    <n v="1171.875"/>
  </r>
  <r>
    <n v="19"/>
    <n v="50"/>
    <n v="0.25"/>
    <n v="19"/>
    <s v="Seafood"/>
    <x v="27"/>
    <n v="112"/>
    <n v="0"/>
    <n v="20"/>
    <n v="712.5"/>
  </r>
  <r>
    <n v="13.25"/>
    <n v="30"/>
    <n v="0.1"/>
    <n v="13.25"/>
    <s v="Seafood"/>
    <x v="64"/>
    <n v="62"/>
    <n v="0"/>
    <n v="20"/>
    <n v="357.75"/>
  </r>
  <r>
    <n v="34.799999999999997"/>
    <n v="15"/>
    <n v="0.1"/>
    <n v="34.799999999999997"/>
    <s v="Dairy Products"/>
    <x v="1"/>
    <n v="14"/>
    <n v="0"/>
    <n v="0"/>
    <n v="469.8"/>
  </r>
  <r>
    <n v="14"/>
    <n v="6"/>
    <n v="0.2"/>
    <n v="14"/>
    <s v="Confections"/>
    <x v="66"/>
    <n v="76"/>
    <n v="0"/>
    <n v="30"/>
    <n v="67.2"/>
  </r>
  <r>
    <n v="18"/>
    <n v="10"/>
    <n v="0.2"/>
    <n v="18"/>
    <s v="Beverages"/>
    <x v="19"/>
    <n v="69"/>
    <n v="0"/>
    <n v="5"/>
    <n v="144"/>
  </r>
  <r>
    <n v="31"/>
    <n v="16"/>
    <n v="0"/>
    <n v="31"/>
    <s v="Seafood"/>
    <x v="12"/>
    <n v="31"/>
    <n v="0"/>
    <n v="0"/>
    <n v="496"/>
  </r>
  <r>
    <n v="38"/>
    <n v="30"/>
    <n v="0"/>
    <n v="38"/>
    <s v="Grains/Cereals"/>
    <x v="41"/>
    <n v="21"/>
    <n v="10"/>
    <n v="30"/>
    <n v="1140"/>
  </r>
  <r>
    <n v="55"/>
    <n v="50"/>
    <n v="0"/>
    <n v="55"/>
    <s v="Dairy Products"/>
    <x v="28"/>
    <n v="79"/>
    <n v="0"/>
    <n v="0"/>
    <n v="2750"/>
  </r>
  <r>
    <n v="13"/>
    <n v="15"/>
    <n v="0"/>
    <n v="13"/>
    <s v="Condiments"/>
    <x v="30"/>
    <n v="32"/>
    <n v="0"/>
    <n v="15"/>
    <n v="195"/>
  </r>
  <r>
    <n v="21"/>
    <n v="15"/>
    <n v="0"/>
    <n v="21"/>
    <s v="Dairy Products"/>
    <x v="0"/>
    <n v="22"/>
    <n v="30"/>
    <n v="30"/>
    <n v="315"/>
  </r>
  <r>
    <n v="46"/>
    <n v="5"/>
    <n v="0"/>
    <n v="46"/>
    <s v="Beverages"/>
    <x v="42"/>
    <n v="17"/>
    <n v="10"/>
    <n v="25"/>
    <n v="230"/>
  </r>
  <r>
    <n v="12.5"/>
    <n v="20"/>
    <n v="0"/>
    <n v="12.5"/>
    <s v="Confections"/>
    <x v="56"/>
    <n v="6"/>
    <n v="10"/>
    <n v="15"/>
    <n v="250"/>
  </r>
  <r>
    <n v="15"/>
    <n v="12"/>
    <n v="0"/>
    <n v="15"/>
    <s v="Beverages"/>
    <x v="39"/>
    <n v="15"/>
    <n v="10"/>
    <n v="30"/>
    <n v="180"/>
  </r>
  <r>
    <n v="53"/>
    <n v="4"/>
    <n v="0.25"/>
    <n v="53"/>
    <s v="Produce"/>
    <x v="5"/>
    <n v="20"/>
    <n v="0"/>
    <n v="10"/>
    <n v="159"/>
  </r>
  <r>
    <n v="21"/>
    <n v="35"/>
    <n v="0"/>
    <n v="21"/>
    <s v="Grains/Cereals"/>
    <x v="10"/>
    <n v="104"/>
    <n v="0"/>
    <n v="25"/>
    <n v="735"/>
  </r>
  <r>
    <n v="9"/>
    <n v="70"/>
    <n v="0.1"/>
    <n v="9"/>
    <s v="Grains/Cereals"/>
    <x v="70"/>
    <n v="61"/>
    <n v="0"/>
    <n v="25"/>
    <n v="567"/>
  </r>
  <r>
    <n v="18"/>
    <n v="25"/>
    <n v="0.1"/>
    <n v="18"/>
    <s v="Beverages"/>
    <x v="37"/>
    <n v="20"/>
    <n v="0"/>
    <n v="15"/>
    <n v="405"/>
  </r>
  <r>
    <n v="14"/>
    <n v="42"/>
    <n v="0.1"/>
    <n v="14"/>
    <s v="Grains/Cereals"/>
    <x v="3"/>
    <n v="26"/>
    <n v="0"/>
    <n v="0"/>
    <n v="529.20000000000005"/>
  </r>
  <r>
    <n v="13.25"/>
    <n v="60"/>
    <n v="0.1"/>
    <n v="13.25"/>
    <s v="Seafood"/>
    <x v="64"/>
    <n v="62"/>
    <n v="0"/>
    <n v="20"/>
    <n v="715.5"/>
  </r>
  <r>
    <n v="33.25"/>
    <n v="48"/>
    <n v="0"/>
    <n v="33.25"/>
    <s v="Grains/Cereals"/>
    <x v="58"/>
    <n v="22"/>
    <n v="80"/>
    <n v="30"/>
    <n v="1596"/>
  </r>
  <r>
    <n v="22"/>
    <n v="21"/>
    <n v="0"/>
    <n v="22"/>
    <s v="Condiments"/>
    <x v="62"/>
    <n v="53"/>
    <n v="0"/>
    <n v="0"/>
    <n v="462"/>
  </r>
  <r>
    <n v="15"/>
    <n v="30"/>
    <n v="0"/>
    <n v="15"/>
    <s v="Beverages"/>
    <x v="39"/>
    <n v="15"/>
    <n v="10"/>
    <n v="30"/>
    <n v="450"/>
  </r>
  <r>
    <n v="10"/>
    <n v="20"/>
    <n v="0"/>
    <n v="10"/>
    <s v="Produce"/>
    <x v="25"/>
    <n v="4"/>
    <n v="20"/>
    <n v="5"/>
    <n v="200"/>
  </r>
  <r>
    <n v="18"/>
    <n v="80"/>
    <n v="0.2"/>
    <n v="18"/>
    <s v="Beverages"/>
    <x v="52"/>
    <n v="39"/>
    <n v="0"/>
    <n v="10"/>
    <n v="1152"/>
  </r>
  <r>
    <n v="9.1999999999999993"/>
    <n v="12"/>
    <n v="0.2"/>
    <n v="9.1999999999999993"/>
    <s v="Confections"/>
    <x v="49"/>
    <n v="25"/>
    <n v="0"/>
    <n v="5"/>
    <n v="88.32"/>
  </r>
  <r>
    <n v="26"/>
    <n v="60"/>
    <n v="0.2"/>
    <n v="26"/>
    <s v="Seafood"/>
    <x v="36"/>
    <n v="11"/>
    <n v="50"/>
    <n v="25"/>
    <n v="1248"/>
  </r>
  <r>
    <n v="9.5"/>
    <n v="36"/>
    <n v="0.2"/>
    <n v="9.5"/>
    <s v="Seafood"/>
    <x v="73"/>
    <n v="5"/>
    <n v="70"/>
    <n v="15"/>
    <n v="273.60000000000002"/>
  </r>
  <r>
    <n v="34"/>
    <n v="45"/>
    <n v="0.2"/>
    <n v="34"/>
    <s v="Dairy Products"/>
    <x v="17"/>
    <n v="19"/>
    <n v="0"/>
    <n v="0"/>
    <n v="1224"/>
  </r>
  <r>
    <n v="21.5"/>
    <n v="55"/>
    <n v="0.2"/>
    <n v="21.5"/>
    <s v="Dairy Products"/>
    <x v="44"/>
    <n v="26"/>
    <n v="0"/>
    <n v="0"/>
    <n v="946"/>
  </r>
  <r>
    <n v="21.35"/>
    <n v="30"/>
    <n v="0"/>
    <n v="21.35"/>
    <s v="Condiments"/>
    <x v="6"/>
    <n v="0"/>
    <n v="0"/>
    <n v="0"/>
    <n v="640.5"/>
  </r>
  <r>
    <n v="97"/>
    <n v="3"/>
    <n v="0"/>
    <n v="97"/>
    <s v="Meat/Poultry"/>
    <x v="76"/>
    <n v="29"/>
    <n v="0"/>
    <n v="0"/>
    <n v="291"/>
  </r>
  <r>
    <n v="10"/>
    <n v="49"/>
    <n v="0"/>
    <n v="10"/>
    <s v="Condiments"/>
    <x v="57"/>
    <n v="13"/>
    <n v="70"/>
    <n v="25"/>
    <n v="490"/>
  </r>
  <r>
    <n v="31.23"/>
    <n v="18"/>
    <n v="0.15"/>
    <n v="31.23"/>
    <s v="Confections"/>
    <x v="68"/>
    <n v="15"/>
    <n v="0"/>
    <n v="0"/>
    <n v="477.81899999999996"/>
  </r>
  <r>
    <n v="14"/>
    <n v="20"/>
    <n v="0.15"/>
    <n v="14"/>
    <s v="Confections"/>
    <x v="66"/>
    <n v="76"/>
    <n v="0"/>
    <n v="30"/>
    <n v="238"/>
  </r>
  <r>
    <n v="2.5"/>
    <n v="4"/>
    <n v="0.15"/>
    <n v="2.5"/>
    <s v="Dairy Products"/>
    <x v="15"/>
    <n v="112"/>
    <n v="0"/>
    <n v="20"/>
    <n v="8.5"/>
  </r>
  <r>
    <n v="15"/>
    <n v="30"/>
    <n v="0.15"/>
    <n v="15"/>
    <s v="Beverages"/>
    <x v="39"/>
    <n v="15"/>
    <n v="10"/>
    <n v="30"/>
    <n v="382.5"/>
  </r>
  <r>
    <n v="19"/>
    <n v="5"/>
    <n v="0.05"/>
    <n v="19"/>
    <s v="Beverages"/>
    <x v="2"/>
    <n v="17"/>
    <n v="40"/>
    <n v="25"/>
    <n v="90.25"/>
  </r>
  <r>
    <n v="14"/>
    <n v="10"/>
    <n v="0.05"/>
    <n v="14"/>
    <s v="Confections"/>
    <x v="66"/>
    <n v="76"/>
    <n v="0"/>
    <n v="30"/>
    <n v="133"/>
  </r>
  <r>
    <n v="19.5"/>
    <n v="10"/>
    <n v="0.05"/>
    <n v="19.5"/>
    <s v="Grains/Cereals"/>
    <x v="11"/>
    <n v="36"/>
    <n v="0"/>
    <n v="20"/>
    <n v="185.25"/>
  </r>
  <r>
    <n v="55"/>
    <n v="42"/>
    <n v="0.05"/>
    <n v="55"/>
    <s v="Dairy Products"/>
    <x v="28"/>
    <n v="79"/>
    <n v="0"/>
    <n v="0"/>
    <n v="2194.5"/>
  </r>
  <r>
    <n v="19"/>
    <n v="15"/>
    <n v="0"/>
    <n v="19"/>
    <s v="Beverages"/>
    <x v="2"/>
    <n v="17"/>
    <n v="40"/>
    <n v="25"/>
    <n v="285"/>
  </r>
  <r>
    <n v="39"/>
    <n v="6"/>
    <n v="0"/>
    <n v="39"/>
    <s v="Meat/Poultry"/>
    <x v="22"/>
    <n v="0"/>
    <n v="0"/>
    <n v="0"/>
    <n v="234"/>
  </r>
  <r>
    <n v="49.3"/>
    <n v="50"/>
    <n v="0"/>
    <n v="49.3"/>
    <s v="Confections"/>
    <x v="38"/>
    <n v="17"/>
    <n v="0"/>
    <n v="0"/>
    <n v="2465"/>
  </r>
  <r>
    <n v="62.5"/>
    <n v="10"/>
    <n v="0"/>
    <n v="62.5"/>
    <s v="Seafood"/>
    <x v="59"/>
    <n v="42"/>
    <n v="0"/>
    <n v="0"/>
    <n v="625"/>
  </r>
  <r>
    <n v="31"/>
    <n v="100"/>
    <n v="0.15"/>
    <n v="31"/>
    <s v="Seafood"/>
    <x v="12"/>
    <n v="31"/>
    <n v="0"/>
    <n v="0"/>
    <n v="2635"/>
  </r>
  <r>
    <n v="6"/>
    <n v="65"/>
    <n v="0.15"/>
    <n v="6"/>
    <s v="Seafood"/>
    <x v="16"/>
    <n v="24"/>
    <n v="0"/>
    <n v="5"/>
    <n v="331.5"/>
  </r>
  <r>
    <n v="17.45"/>
    <n v="50"/>
    <n v="0"/>
    <n v="17.45"/>
    <s v="Confections"/>
    <x v="20"/>
    <n v="29"/>
    <n v="0"/>
    <n v="10"/>
    <n v="872.5"/>
  </r>
  <r>
    <n v="12.5"/>
    <n v="14"/>
    <n v="0"/>
    <n v="12.5"/>
    <s v="Dairy Products"/>
    <x v="18"/>
    <n v="0"/>
    <n v="70"/>
    <n v="20"/>
    <n v="175"/>
  </r>
  <r>
    <n v="38"/>
    <n v="24"/>
    <n v="0"/>
    <n v="38"/>
    <s v="Grains/Cereals"/>
    <x v="41"/>
    <n v="21"/>
    <n v="10"/>
    <n v="30"/>
    <n v="912"/>
  </r>
  <r>
    <n v="21.05"/>
    <n v="15"/>
    <n v="0.15"/>
    <n v="21.05"/>
    <s v="Condiments"/>
    <x v="9"/>
    <n v="76"/>
    <n v="0"/>
    <n v="0"/>
    <n v="268.38749999999999"/>
  </r>
  <r>
    <n v="19"/>
    <n v="20"/>
    <n v="0"/>
    <n v="19"/>
    <s v="Beverages"/>
    <x v="2"/>
    <n v="17"/>
    <n v="40"/>
    <n v="25"/>
    <n v="380"/>
  </r>
  <r>
    <n v="14"/>
    <n v="20"/>
    <n v="0"/>
    <n v="14"/>
    <s v="Grains/Cereals"/>
    <x v="3"/>
    <n v="26"/>
    <n v="0"/>
    <n v="0"/>
    <n v="280"/>
  </r>
  <r>
    <n v="10"/>
    <n v="30"/>
    <n v="0"/>
    <n v="10"/>
    <s v="Condiments"/>
    <x v="57"/>
    <n v="13"/>
    <n v="70"/>
    <n v="25"/>
    <n v="300"/>
  </r>
  <r>
    <n v="31.23"/>
    <n v="35"/>
    <n v="0.25"/>
    <n v="31.23"/>
    <s v="Confections"/>
    <x v="68"/>
    <n v="15"/>
    <n v="0"/>
    <n v="0"/>
    <n v="819.78749999999991"/>
  </r>
  <r>
    <n v="123.79"/>
    <n v="10"/>
    <n v="0.25"/>
    <n v="123.79"/>
    <s v="Meat/Poultry"/>
    <x v="33"/>
    <n v="0"/>
    <n v="0"/>
    <n v="0"/>
    <n v="928.42500000000007"/>
  </r>
  <r>
    <n v="30"/>
    <n v="5"/>
    <n v="0"/>
    <n v="30"/>
    <s v="Produce"/>
    <x v="8"/>
    <n v="15"/>
    <n v="0"/>
    <n v="10"/>
    <n v="150"/>
  </r>
  <r>
    <n v="43.9"/>
    <n v="10"/>
    <n v="0"/>
    <n v="43.9"/>
    <s v="Confections"/>
    <x v="31"/>
    <n v="49"/>
    <n v="0"/>
    <n v="30"/>
    <n v="439"/>
  </r>
  <r>
    <n v="15"/>
    <n v="4"/>
    <n v="0"/>
    <n v="15"/>
    <s v="Beverages"/>
    <x v="39"/>
    <n v="15"/>
    <n v="10"/>
    <n v="30"/>
    <n v="60"/>
  </r>
  <r>
    <n v="4.5"/>
    <n v="40"/>
    <n v="0.25"/>
    <n v="4.5"/>
    <s v="Beverages"/>
    <x v="23"/>
    <n v="20"/>
    <n v="0"/>
    <n v="0"/>
    <n v="135"/>
  </r>
  <r>
    <n v="7.45"/>
    <n v="35"/>
    <n v="0.25"/>
    <n v="7.45"/>
    <s v="Meat/Poultry"/>
    <x v="55"/>
    <n v="21"/>
    <n v="0"/>
    <n v="10"/>
    <n v="195.5625"/>
  </r>
  <r>
    <n v="33.25"/>
    <n v="30"/>
    <n v="0.25"/>
    <n v="33.25"/>
    <s v="Grains/Cereals"/>
    <x v="58"/>
    <n v="22"/>
    <n v="80"/>
    <n v="30"/>
    <n v="748.125"/>
  </r>
  <r>
    <n v="53"/>
    <n v="3"/>
    <n v="0"/>
    <n v="53"/>
    <s v="Produce"/>
    <x v="5"/>
    <n v="20"/>
    <n v="0"/>
    <n v="10"/>
    <n v="159"/>
  </r>
  <r>
    <n v="18"/>
    <n v="20"/>
    <n v="0"/>
    <n v="18"/>
    <s v="Beverages"/>
    <x v="43"/>
    <n v="57"/>
    <n v="0"/>
    <n v="20"/>
    <n v="360"/>
  </r>
  <r>
    <n v="39"/>
    <n v="42"/>
    <n v="0"/>
    <n v="39"/>
    <s v="Meat/Poultry"/>
    <x v="22"/>
    <n v="0"/>
    <n v="0"/>
    <n v="0"/>
    <n v="1638"/>
  </r>
  <r>
    <n v="62.5"/>
    <n v="20"/>
    <n v="0"/>
    <n v="62.5"/>
    <s v="Seafood"/>
    <x v="59"/>
    <n v="42"/>
    <n v="0"/>
    <n v="0"/>
    <n v="1250"/>
  </r>
  <r>
    <n v="10"/>
    <n v="40"/>
    <n v="0"/>
    <n v="10"/>
    <s v="Confections"/>
    <x v="26"/>
    <n v="3"/>
    <n v="40"/>
    <n v="5"/>
    <n v="400"/>
  </r>
  <r>
    <n v="2.5"/>
    <n v="35"/>
    <n v="0"/>
    <n v="2.5"/>
    <s v="Dairy Products"/>
    <x v="15"/>
    <n v="112"/>
    <n v="0"/>
    <n v="20"/>
    <n v="87.5"/>
  </r>
  <r>
    <n v="49.3"/>
    <n v="3"/>
    <n v="0"/>
    <n v="49.3"/>
    <s v="Confections"/>
    <x v="38"/>
    <n v="17"/>
    <n v="0"/>
    <n v="0"/>
    <n v="147.89999999999998"/>
  </r>
  <r>
    <n v="21"/>
    <n v="25"/>
    <n v="0"/>
    <n v="21"/>
    <s v="Dairy Products"/>
    <x v="0"/>
    <n v="22"/>
    <n v="30"/>
    <n v="30"/>
    <n v="525"/>
  </r>
  <r>
    <n v="7"/>
    <n v="8"/>
    <n v="0"/>
    <n v="7"/>
    <s v="Grains/Cereals"/>
    <x v="65"/>
    <n v="38"/>
    <n v="0"/>
    <n v="25"/>
    <n v="56"/>
  </r>
  <r>
    <n v="18"/>
    <n v="20"/>
    <n v="0.15"/>
    <n v="18"/>
    <s v="Beverages"/>
    <x v="52"/>
    <n v="39"/>
    <n v="0"/>
    <n v="10"/>
    <n v="306"/>
  </r>
  <r>
    <n v="13.25"/>
    <n v="12"/>
    <n v="0.15"/>
    <n v="13.25"/>
    <s v="Seafood"/>
    <x v="64"/>
    <n v="62"/>
    <n v="0"/>
    <n v="20"/>
    <n v="135.15"/>
  </r>
  <r>
    <n v="18"/>
    <n v="4"/>
    <n v="0"/>
    <n v="18"/>
    <s v="Beverages"/>
    <x v="37"/>
    <n v="20"/>
    <n v="0"/>
    <n v="15"/>
    <n v="72"/>
  </r>
  <r>
    <n v="14"/>
    <n v="15"/>
    <n v="0"/>
    <n v="14"/>
    <s v="Beverages"/>
    <x v="51"/>
    <n v="52"/>
    <n v="0"/>
    <n v="10"/>
    <n v="210"/>
  </r>
  <r>
    <n v="263.5"/>
    <n v="60"/>
    <n v="0.05"/>
    <n v="263.5"/>
    <s v="Beverages"/>
    <x v="67"/>
    <n v="17"/>
    <n v="0"/>
    <n v="15"/>
    <n v="15019.5"/>
  </r>
  <r>
    <n v="18"/>
    <n v="80"/>
    <n v="0.05"/>
    <n v="18"/>
    <s v="Beverages"/>
    <x v="19"/>
    <n v="69"/>
    <n v="0"/>
    <n v="5"/>
    <n v="1368"/>
  </r>
  <r>
    <n v="19"/>
    <n v="21"/>
    <n v="0.25"/>
    <n v="19"/>
    <s v="Beverages"/>
    <x v="2"/>
    <n v="17"/>
    <n v="40"/>
    <n v="25"/>
    <n v="299.25"/>
  </r>
  <r>
    <n v="4.5"/>
    <n v="6"/>
    <n v="0.25"/>
    <n v="4.5"/>
    <s v="Beverages"/>
    <x v="23"/>
    <n v="20"/>
    <n v="0"/>
    <n v="0"/>
    <n v="20.25"/>
  </r>
  <r>
    <n v="25.89"/>
    <n v="40"/>
    <n v="0.25"/>
    <n v="25.89"/>
    <s v="Seafood"/>
    <x v="34"/>
    <n v="10"/>
    <n v="0"/>
    <n v="15"/>
    <n v="776.69999999999993"/>
  </r>
  <r>
    <n v="32.799999999999997"/>
    <n v="3"/>
    <n v="0"/>
    <n v="32.799999999999997"/>
    <s v="Meat/Poultry"/>
    <x v="29"/>
    <n v="0"/>
    <n v="0"/>
    <n v="0"/>
    <n v="98.399999999999991"/>
  </r>
  <r>
    <n v="31.23"/>
    <n v="20"/>
    <n v="0"/>
    <n v="31.23"/>
    <s v="Confections"/>
    <x v="68"/>
    <n v="15"/>
    <n v="0"/>
    <n v="0"/>
    <n v="624.6"/>
  </r>
  <r>
    <n v="18"/>
    <n v="30"/>
    <n v="0"/>
    <n v="18"/>
    <s v="Beverages"/>
    <x v="37"/>
    <n v="20"/>
    <n v="0"/>
    <n v="15"/>
    <n v="540"/>
  </r>
  <r>
    <n v="20"/>
    <n v="42"/>
    <n v="0.1"/>
    <n v="20"/>
    <s v="Confections"/>
    <x v="21"/>
    <n v="10"/>
    <n v="60"/>
    <n v="15"/>
    <n v="756"/>
  </r>
  <r>
    <n v="18"/>
    <n v="40"/>
    <n v="0"/>
    <n v="18"/>
    <s v="Beverages"/>
    <x v="52"/>
    <n v="39"/>
    <n v="0"/>
    <n v="10"/>
    <n v="720"/>
  </r>
  <r>
    <n v="21"/>
    <n v="10"/>
    <n v="0"/>
    <n v="21"/>
    <s v="Dairy Products"/>
    <x v="0"/>
    <n v="22"/>
    <n v="30"/>
    <n v="30"/>
    <n v="210"/>
  </r>
  <r>
    <n v="9"/>
    <n v="50"/>
    <n v="0"/>
    <n v="9"/>
    <s v="Grains/Cereals"/>
    <x v="70"/>
    <n v="61"/>
    <n v="0"/>
    <n v="25"/>
    <n v="450"/>
  </r>
  <r>
    <n v="12.5"/>
    <n v="20"/>
    <n v="0"/>
    <n v="12.5"/>
    <s v="Confections"/>
    <x v="56"/>
    <n v="6"/>
    <n v="10"/>
    <n v="15"/>
    <n v="250"/>
  </r>
  <r>
    <n v="18"/>
    <n v="3"/>
    <n v="0"/>
    <n v="18"/>
    <s v="Beverages"/>
    <x v="37"/>
    <n v="20"/>
    <n v="0"/>
    <n v="15"/>
    <n v="54"/>
  </r>
  <r>
    <n v="53"/>
    <n v="2"/>
    <n v="0"/>
    <n v="53"/>
    <s v="Produce"/>
    <x v="5"/>
    <n v="20"/>
    <n v="0"/>
    <n v="10"/>
    <n v="106"/>
  </r>
  <r>
    <n v="25"/>
    <n v="50"/>
    <n v="0.05"/>
    <n v="25"/>
    <s v="Condiments"/>
    <x v="63"/>
    <n v="120"/>
    <n v="0"/>
    <n v="25"/>
    <n v="1187.5"/>
  </r>
  <r>
    <n v="17.45"/>
    <n v="12"/>
    <n v="0.05"/>
    <n v="17.45"/>
    <s v="Confections"/>
    <x v="20"/>
    <n v="29"/>
    <n v="0"/>
    <n v="10"/>
    <n v="198.92999999999998"/>
  </r>
  <r>
    <n v="39"/>
    <n v="16"/>
    <n v="0.05"/>
    <n v="39"/>
    <s v="Meat/Poultry"/>
    <x v="22"/>
    <n v="0"/>
    <n v="0"/>
    <n v="0"/>
    <n v="592.79999999999995"/>
  </r>
  <r>
    <n v="24"/>
    <n v="10"/>
    <n v="0.05"/>
    <n v="24"/>
    <s v="Meat/Poultry"/>
    <x v="24"/>
    <n v="115"/>
    <n v="0"/>
    <n v="20"/>
    <n v="228"/>
  </r>
  <r>
    <n v="49.3"/>
    <n v="20"/>
    <n v="0.05"/>
    <n v="49.3"/>
    <s v="Confections"/>
    <x v="38"/>
    <n v="17"/>
    <n v="0"/>
    <n v="0"/>
    <n v="936.69999999999993"/>
  </r>
  <r>
    <n v="33.25"/>
    <n v="15"/>
    <n v="0.05"/>
    <n v="33.25"/>
    <s v="Grains/Cereals"/>
    <x v="58"/>
    <n v="22"/>
    <n v="80"/>
    <n v="30"/>
    <n v="473.8125"/>
  </r>
  <r>
    <n v="21.05"/>
    <n v="21"/>
    <n v="0.05"/>
    <n v="21.05"/>
    <s v="Condiments"/>
    <x v="9"/>
    <n v="76"/>
    <n v="0"/>
    <n v="0"/>
    <n v="419.94749999999999"/>
  </r>
  <r>
    <n v="10"/>
    <n v="20"/>
    <n v="0"/>
    <n v="10"/>
    <s v="Confections"/>
    <x v="26"/>
    <n v="3"/>
    <n v="40"/>
    <n v="5"/>
    <n v="200"/>
  </r>
  <r>
    <n v="45.6"/>
    <n v="3"/>
    <n v="0"/>
    <n v="45.6"/>
    <s v="Produce"/>
    <x v="32"/>
    <n v="26"/>
    <n v="0"/>
    <n v="0"/>
    <n v="136.80000000000001"/>
  </r>
  <r>
    <n v="31"/>
    <n v="10"/>
    <n v="0"/>
    <n v="31"/>
    <s v="Seafood"/>
    <x v="12"/>
    <n v="31"/>
    <n v="0"/>
    <n v="0"/>
    <n v="310"/>
  </r>
  <r>
    <n v="9.1999999999999993"/>
    <n v="25"/>
    <n v="0"/>
    <n v="9.1999999999999993"/>
    <s v="Confections"/>
    <x v="49"/>
    <n v="25"/>
    <n v="0"/>
    <n v="5"/>
    <n v="229.99999999999997"/>
  </r>
  <r>
    <n v="9.5"/>
    <n v="21"/>
    <n v="0.1"/>
    <n v="9.5"/>
    <s v="Confections"/>
    <x v="69"/>
    <n v="36"/>
    <n v="0"/>
    <n v="0"/>
    <n v="179.55"/>
  </r>
  <r>
    <n v="20"/>
    <n v="15"/>
    <n v="0"/>
    <n v="20"/>
    <s v="Confections"/>
    <x v="21"/>
    <n v="10"/>
    <n v="60"/>
    <n v="15"/>
    <n v="300"/>
  </r>
  <r>
    <n v="12"/>
    <n v="21"/>
    <n v="0"/>
    <n v="12"/>
    <s v="Seafood"/>
    <x v="54"/>
    <n v="95"/>
    <n v="0"/>
    <n v="0"/>
    <n v="252"/>
  </r>
  <r>
    <n v="33.25"/>
    <n v="20"/>
    <n v="0"/>
    <n v="33.25"/>
    <s v="Grains/Cereals"/>
    <x v="58"/>
    <n v="22"/>
    <n v="80"/>
    <n v="30"/>
    <n v="665"/>
  </r>
  <r>
    <n v="17.45"/>
    <n v="30"/>
    <n v="0.25"/>
    <n v="17.45"/>
    <s v="Confections"/>
    <x v="20"/>
    <n v="29"/>
    <n v="0"/>
    <n v="10"/>
    <n v="392.625"/>
  </r>
  <r>
    <n v="62.5"/>
    <n v="25"/>
    <n v="0"/>
    <n v="62.5"/>
    <s v="Seafood"/>
    <x v="59"/>
    <n v="42"/>
    <n v="0"/>
    <n v="0"/>
    <n v="1562.5"/>
  </r>
  <r>
    <n v="81"/>
    <n v="20"/>
    <n v="0.05"/>
    <n v="81"/>
    <s v="Confections"/>
    <x v="13"/>
    <n v="40"/>
    <n v="0"/>
    <n v="0"/>
    <n v="1539"/>
  </r>
  <r>
    <n v="18.399999999999999"/>
    <n v="12"/>
    <n v="0"/>
    <n v="18.399999999999999"/>
    <s v="Seafood"/>
    <x v="40"/>
    <n v="123"/>
    <n v="0"/>
    <n v="30"/>
    <n v="220.79999999999998"/>
  </r>
  <r>
    <n v="21.05"/>
    <n v="10"/>
    <n v="0"/>
    <n v="21.05"/>
    <s v="Condiments"/>
    <x v="9"/>
    <n v="76"/>
    <n v="0"/>
    <n v="0"/>
    <n v="210.5"/>
  </r>
  <r>
    <n v="18"/>
    <n v="10"/>
    <n v="0"/>
    <n v="18"/>
    <s v="Beverages"/>
    <x v="43"/>
    <n v="57"/>
    <n v="0"/>
    <n v="20"/>
    <n v="180"/>
  </r>
  <r>
    <n v="9"/>
    <n v="30"/>
    <n v="0.2"/>
    <n v="9"/>
    <s v="Grains/Cereals"/>
    <x v="70"/>
    <n v="61"/>
    <n v="0"/>
    <n v="25"/>
    <n v="216"/>
  </r>
  <r>
    <n v="28.5"/>
    <n v="30"/>
    <n v="0.2"/>
    <n v="28.5"/>
    <s v="Condiments"/>
    <x v="75"/>
    <n v="113"/>
    <n v="0"/>
    <n v="25"/>
    <n v="684"/>
  </r>
  <r>
    <n v="15"/>
    <n v="50"/>
    <n v="0.2"/>
    <n v="15"/>
    <s v="Beverages"/>
    <x v="39"/>
    <n v="15"/>
    <n v="10"/>
    <n v="30"/>
    <n v="600"/>
  </r>
  <r>
    <n v="15"/>
    <n v="10"/>
    <n v="0"/>
    <n v="15"/>
    <s v="Seafood"/>
    <x v="47"/>
    <n v="101"/>
    <n v="0"/>
    <n v="5"/>
    <n v="150"/>
  </r>
  <r>
    <n v="14"/>
    <n v="25"/>
    <n v="0"/>
    <n v="14"/>
    <s v="Grains/Cereals"/>
    <x v="3"/>
    <n v="26"/>
    <n v="0"/>
    <n v="0"/>
    <n v="350"/>
  </r>
  <r>
    <n v="20"/>
    <n v="20"/>
    <n v="0.15"/>
    <n v="20"/>
    <s v="Confections"/>
    <x v="21"/>
    <n v="10"/>
    <n v="60"/>
    <n v="15"/>
    <n v="340"/>
  </r>
  <r>
    <n v="7.45"/>
    <n v="32"/>
    <n v="0.15"/>
    <n v="7.45"/>
    <s v="Meat/Poultry"/>
    <x v="55"/>
    <n v="21"/>
    <n v="0"/>
    <n v="10"/>
    <n v="202.64"/>
  </r>
  <r>
    <n v="4.5"/>
    <n v="8"/>
    <n v="0"/>
    <n v="4.5"/>
    <s v="Beverages"/>
    <x v="23"/>
    <n v="20"/>
    <n v="0"/>
    <n v="0"/>
    <n v="36"/>
  </r>
  <r>
    <n v="10"/>
    <n v="40"/>
    <n v="0.05"/>
    <n v="10"/>
    <s v="Confections"/>
    <x v="26"/>
    <n v="3"/>
    <n v="40"/>
    <n v="5"/>
    <n v="380"/>
  </r>
  <r>
    <n v="38"/>
    <n v="21"/>
    <n v="0.05"/>
    <n v="38"/>
    <s v="Grains/Cereals"/>
    <x v="41"/>
    <n v="21"/>
    <n v="10"/>
    <n v="30"/>
    <n v="758.09999999999991"/>
  </r>
  <r>
    <n v="21.05"/>
    <n v="12"/>
    <n v="0.05"/>
    <n v="21.05"/>
    <s v="Condiments"/>
    <x v="9"/>
    <n v="76"/>
    <n v="0"/>
    <n v="0"/>
    <n v="239.97"/>
  </r>
  <r>
    <n v="19"/>
    <n v="20"/>
    <n v="0"/>
    <n v="19"/>
    <s v="Beverages"/>
    <x v="2"/>
    <n v="17"/>
    <n v="40"/>
    <n v="25"/>
    <n v="380"/>
  </r>
  <r>
    <n v="4.5"/>
    <n v="12"/>
    <n v="0"/>
    <n v="4.5"/>
    <s v="Beverages"/>
    <x v="23"/>
    <n v="20"/>
    <n v="0"/>
    <n v="0"/>
    <n v="54"/>
  </r>
  <r>
    <n v="15"/>
    <n v="30"/>
    <n v="0"/>
    <n v="15"/>
    <s v="Beverages"/>
    <x v="39"/>
    <n v="15"/>
    <n v="10"/>
    <n v="30"/>
    <n v="450"/>
  </r>
  <r>
    <n v="13"/>
    <n v="25"/>
    <n v="0"/>
    <n v="13"/>
    <s v="Condiments"/>
    <x v="30"/>
    <n v="32"/>
    <n v="0"/>
    <n v="15"/>
    <n v="325"/>
  </r>
  <r>
    <n v="31"/>
    <n v="70"/>
    <n v="0"/>
    <n v="31"/>
    <s v="Seafood"/>
    <x v="12"/>
    <n v="31"/>
    <n v="0"/>
    <n v="0"/>
    <n v="2170"/>
  </r>
  <r>
    <n v="12.5"/>
    <n v="35"/>
    <n v="0"/>
    <n v="12.5"/>
    <s v="Dairy Products"/>
    <x v="18"/>
    <n v="0"/>
    <n v="70"/>
    <n v="20"/>
    <n v="437.5"/>
  </r>
  <r>
    <n v="13"/>
    <n v="40"/>
    <n v="0"/>
    <n v="13"/>
    <s v="Condiments"/>
    <x v="30"/>
    <n v="32"/>
    <n v="0"/>
    <n v="15"/>
    <n v="520"/>
  </r>
  <r>
    <n v="14"/>
    <n v="5"/>
    <n v="0"/>
    <n v="14"/>
    <s v="Confections"/>
    <x v="66"/>
    <n v="76"/>
    <n v="0"/>
    <n v="30"/>
    <n v="70"/>
  </r>
  <r>
    <n v="19"/>
    <n v="20"/>
    <n v="0"/>
    <n v="19"/>
    <s v="Beverages"/>
    <x v="2"/>
    <n v="17"/>
    <n v="40"/>
    <n v="25"/>
    <n v="380"/>
  </r>
  <r>
    <n v="12.5"/>
    <n v="18"/>
    <n v="0"/>
    <n v="12.5"/>
    <s v="Confections"/>
    <x v="56"/>
    <n v="6"/>
    <n v="10"/>
    <n v="15"/>
    <n v="225"/>
  </r>
  <r>
    <n v="21"/>
    <n v="40"/>
    <n v="0"/>
    <n v="21"/>
    <s v="Dairy Products"/>
    <x v="0"/>
    <n v="22"/>
    <n v="30"/>
    <n v="30"/>
    <n v="840"/>
  </r>
  <r>
    <n v="263.5"/>
    <n v="40"/>
    <n v="0"/>
    <n v="263.5"/>
    <s v="Beverages"/>
    <x v="67"/>
    <n v="17"/>
    <n v="0"/>
    <n v="15"/>
    <n v="10540"/>
  </r>
  <r>
    <n v="39"/>
    <n v="15"/>
    <n v="0"/>
    <n v="39"/>
    <s v="Meat/Poultry"/>
    <x v="22"/>
    <n v="0"/>
    <n v="0"/>
    <n v="0"/>
    <n v="585"/>
  </r>
  <r>
    <n v="14"/>
    <n v="10"/>
    <n v="0"/>
    <n v="14"/>
    <s v="Beverages"/>
    <x v="53"/>
    <n v="111"/>
    <n v="0"/>
    <n v="15"/>
    <n v="140"/>
  </r>
  <r>
    <n v="9.65"/>
    <n v="14"/>
    <n v="0"/>
    <n v="9.65"/>
    <s v="Seafood"/>
    <x v="7"/>
    <n v="85"/>
    <n v="0"/>
    <n v="10"/>
    <n v="135.1"/>
  </r>
  <r>
    <n v="25.89"/>
    <n v="15"/>
    <n v="0.05"/>
    <n v="25.89"/>
    <s v="Seafood"/>
    <x v="34"/>
    <n v="10"/>
    <n v="0"/>
    <n v="15"/>
    <n v="368.9325"/>
  </r>
  <r>
    <n v="55"/>
    <n v="40"/>
    <n v="0.05"/>
    <n v="55"/>
    <s v="Dairy Products"/>
    <x v="28"/>
    <n v="79"/>
    <n v="0"/>
    <n v="0"/>
    <n v="2090"/>
  </r>
  <r>
    <n v="40"/>
    <n v="30"/>
    <n v="0"/>
    <n v="40"/>
    <s v="Condiments"/>
    <x v="71"/>
    <n v="6"/>
    <n v="0"/>
    <n v="0"/>
    <n v="1200"/>
  </r>
  <r>
    <n v="4.5"/>
    <n v="10"/>
    <n v="0"/>
    <n v="4.5"/>
    <s v="Beverages"/>
    <x v="23"/>
    <n v="20"/>
    <n v="0"/>
    <n v="0"/>
    <n v="45"/>
  </r>
  <r>
    <n v="123.79"/>
    <n v="24"/>
    <n v="0"/>
    <n v="123.79"/>
    <s v="Meat/Poultry"/>
    <x v="33"/>
    <n v="0"/>
    <n v="0"/>
    <n v="0"/>
    <n v="2970.96"/>
  </r>
  <r>
    <n v="25.89"/>
    <n v="35"/>
    <n v="0"/>
    <n v="25.89"/>
    <s v="Seafood"/>
    <x v="34"/>
    <n v="10"/>
    <n v="0"/>
    <n v="15"/>
    <n v="906.15"/>
  </r>
  <r>
    <n v="19"/>
    <n v="20"/>
    <n v="0"/>
    <n v="19"/>
    <s v="Seafood"/>
    <x v="27"/>
    <n v="112"/>
    <n v="0"/>
    <n v="20"/>
    <n v="380"/>
  </r>
  <r>
    <n v="6"/>
    <n v="28"/>
    <n v="0.05"/>
    <n v="6"/>
    <s v="Seafood"/>
    <x v="16"/>
    <n v="24"/>
    <n v="0"/>
    <n v="5"/>
    <n v="159.6"/>
  </r>
  <r>
    <n v="36"/>
    <n v="50"/>
    <n v="0.05"/>
    <n v="36"/>
    <s v="Dairy Products"/>
    <x v="60"/>
    <n v="26"/>
    <n v="0"/>
    <n v="15"/>
    <n v="1710"/>
  </r>
  <r>
    <n v="7.75"/>
    <n v="120"/>
    <n v="0.05"/>
    <n v="7.75"/>
    <s v="Beverages"/>
    <x v="48"/>
    <n v="125"/>
    <n v="0"/>
    <n v="25"/>
    <n v="883.5"/>
  </r>
  <r>
    <n v="4.5"/>
    <n v="110"/>
    <n v="0"/>
    <n v="4.5"/>
    <s v="Beverages"/>
    <x v="23"/>
    <n v="20"/>
    <n v="0"/>
    <n v="0"/>
    <n v="495"/>
  </r>
  <r>
    <n v="18"/>
    <n v="45"/>
    <n v="0"/>
    <n v="18"/>
    <s v="Beverages"/>
    <x v="19"/>
    <n v="69"/>
    <n v="0"/>
    <n v="5"/>
    <n v="810"/>
  </r>
  <r>
    <n v="18.399999999999999"/>
    <n v="91"/>
    <n v="0"/>
    <n v="18.399999999999999"/>
    <s v="Seafood"/>
    <x v="40"/>
    <n v="123"/>
    <n v="0"/>
    <n v="30"/>
    <n v="1674.3999999999999"/>
  </r>
  <r>
    <n v="34"/>
    <n v="100"/>
    <n v="0"/>
    <n v="34"/>
    <s v="Dairy Products"/>
    <x v="17"/>
    <n v="19"/>
    <n v="0"/>
    <n v="0"/>
    <n v="3400"/>
  </r>
  <r>
    <n v="9.5"/>
    <n v="15"/>
    <n v="0"/>
    <n v="9.5"/>
    <s v="Seafood"/>
    <x v="73"/>
    <n v="5"/>
    <n v="70"/>
    <n v="15"/>
    <n v="142.5"/>
  </r>
  <r>
    <n v="38"/>
    <n v="16"/>
    <n v="0"/>
    <n v="38"/>
    <s v="Grains/Cereals"/>
    <x v="41"/>
    <n v="21"/>
    <n v="10"/>
    <n v="30"/>
    <n v="608"/>
  </r>
  <r>
    <n v="123.79"/>
    <n v="80"/>
    <n v="0"/>
    <n v="123.79"/>
    <s v="Meat/Poultry"/>
    <x v="33"/>
    <n v="0"/>
    <n v="0"/>
    <n v="0"/>
    <n v="9903.2000000000007"/>
  </r>
  <r>
    <n v="25.89"/>
    <n v="36"/>
    <n v="0"/>
    <n v="25.89"/>
    <s v="Seafood"/>
    <x v="34"/>
    <n v="10"/>
    <n v="0"/>
    <n v="15"/>
    <n v="932.04"/>
  </r>
  <r>
    <n v="6"/>
    <n v="5"/>
    <n v="0"/>
    <n v="6"/>
    <s v="Seafood"/>
    <x v="16"/>
    <n v="24"/>
    <n v="0"/>
    <n v="5"/>
    <n v="30"/>
  </r>
  <r>
    <n v="18"/>
    <n v="8"/>
    <n v="0.15"/>
    <n v="18"/>
    <s v="Beverages"/>
    <x v="19"/>
    <n v="69"/>
    <n v="0"/>
    <n v="5"/>
    <n v="122.39999999999999"/>
  </r>
  <r>
    <n v="15"/>
    <n v="3"/>
    <n v="0.25"/>
    <n v="15"/>
    <s v="Beverages"/>
    <x v="39"/>
    <n v="15"/>
    <n v="10"/>
    <n v="30"/>
    <n v="33.75"/>
  </r>
  <r>
    <n v="9.65"/>
    <n v="30"/>
    <n v="0"/>
    <n v="9.65"/>
    <s v="Seafood"/>
    <x v="7"/>
    <n v="85"/>
    <n v="0"/>
    <n v="10"/>
    <n v="289.5"/>
  </r>
  <r>
    <n v="21.5"/>
    <n v="30"/>
    <n v="0"/>
    <n v="21.5"/>
    <s v="Dairy Products"/>
    <x v="44"/>
    <n v="26"/>
    <n v="0"/>
    <n v="0"/>
    <n v="645"/>
  </r>
  <r>
    <n v="24"/>
    <n v="30"/>
    <n v="0.15"/>
    <n v="24"/>
    <s v="Meat/Poultry"/>
    <x v="24"/>
    <n v="115"/>
    <n v="0"/>
    <n v="20"/>
    <n v="612"/>
  </r>
  <r>
    <n v="49.3"/>
    <n v="6"/>
    <n v="0.15"/>
    <n v="49.3"/>
    <s v="Confections"/>
    <x v="38"/>
    <n v="17"/>
    <n v="0"/>
    <n v="0"/>
    <n v="251.42999999999995"/>
  </r>
  <r>
    <n v="6"/>
    <n v="40"/>
    <n v="0"/>
    <n v="6"/>
    <s v="Seafood"/>
    <x v="16"/>
    <n v="24"/>
    <n v="0"/>
    <n v="5"/>
    <n v="240"/>
  </r>
  <r>
    <n v="21.05"/>
    <n v="21"/>
    <n v="0"/>
    <n v="21.05"/>
    <s v="Condiments"/>
    <x v="9"/>
    <n v="76"/>
    <n v="0"/>
    <n v="0"/>
    <n v="442.05"/>
  </r>
  <r>
    <n v="12.5"/>
    <n v="20"/>
    <n v="0"/>
    <n v="12.5"/>
    <s v="Confections"/>
    <x v="56"/>
    <n v="6"/>
    <n v="10"/>
    <n v="15"/>
    <n v="250"/>
  </r>
  <r>
    <n v="13.25"/>
    <n v="15"/>
    <n v="0"/>
    <n v="13.25"/>
    <s v="Seafood"/>
    <x v="64"/>
    <n v="62"/>
    <n v="0"/>
    <n v="20"/>
    <n v="198.75"/>
  </r>
  <r>
    <n v="49.3"/>
    <n v="35"/>
    <n v="0"/>
    <n v="49.3"/>
    <s v="Confections"/>
    <x v="38"/>
    <n v="17"/>
    <n v="0"/>
    <n v="0"/>
    <n v="1725.5"/>
  </r>
  <r>
    <n v="18"/>
    <n v="20"/>
    <n v="0.05"/>
    <n v="18"/>
    <s v="Beverages"/>
    <x v="52"/>
    <n v="39"/>
    <n v="0"/>
    <n v="10"/>
    <n v="342"/>
  </r>
  <r>
    <n v="28.5"/>
    <n v="15"/>
    <n v="0"/>
    <n v="28.5"/>
    <s v="Condiments"/>
    <x v="75"/>
    <n v="113"/>
    <n v="0"/>
    <n v="25"/>
    <n v="427.5"/>
  </r>
  <r>
    <n v="7.75"/>
    <n v="14"/>
    <n v="0"/>
    <n v="7.75"/>
    <s v="Beverages"/>
    <x v="48"/>
    <n v="125"/>
    <n v="0"/>
    <n v="25"/>
    <n v="108.5"/>
  </r>
  <r>
    <n v="30"/>
    <n v="20"/>
    <n v="0.05"/>
    <n v="30"/>
    <s v="Produce"/>
    <x v="8"/>
    <n v="15"/>
    <n v="0"/>
    <n v="10"/>
    <n v="570"/>
  </r>
  <r>
    <n v="7"/>
    <n v="14"/>
    <n v="0.05"/>
    <n v="7"/>
    <s v="Grains/Cereals"/>
    <x v="65"/>
    <n v="38"/>
    <n v="0"/>
    <n v="25"/>
    <n v="93.1"/>
  </r>
  <r>
    <n v="30"/>
    <n v="12"/>
    <n v="0"/>
    <n v="30"/>
    <s v="Produce"/>
    <x v="8"/>
    <n v="15"/>
    <n v="0"/>
    <n v="10"/>
    <n v="360"/>
  </r>
  <r>
    <n v="17.45"/>
    <n v="15"/>
    <n v="0"/>
    <n v="17.45"/>
    <s v="Confections"/>
    <x v="20"/>
    <n v="29"/>
    <n v="0"/>
    <n v="10"/>
    <n v="261.75"/>
  </r>
  <r>
    <n v="9.65"/>
    <n v="5"/>
    <n v="0"/>
    <n v="9.65"/>
    <s v="Seafood"/>
    <x v="7"/>
    <n v="85"/>
    <n v="0"/>
    <n v="10"/>
    <n v="48.25"/>
  </r>
  <r>
    <n v="9.1999999999999993"/>
    <n v="12"/>
    <n v="0"/>
    <n v="9.1999999999999993"/>
    <s v="Confections"/>
    <x v="49"/>
    <n v="25"/>
    <n v="0"/>
    <n v="5"/>
    <n v="110.39999999999999"/>
  </r>
  <r>
    <n v="20"/>
    <n v="10"/>
    <n v="0"/>
    <n v="20"/>
    <s v="Confections"/>
    <x v="21"/>
    <n v="10"/>
    <n v="60"/>
    <n v="15"/>
    <n v="200"/>
  </r>
  <r>
    <n v="28.5"/>
    <n v="5"/>
    <n v="0"/>
    <n v="28.5"/>
    <s v="Condiments"/>
    <x v="75"/>
    <n v="113"/>
    <n v="0"/>
    <n v="25"/>
    <n v="142.5"/>
  </r>
  <r>
    <n v="18"/>
    <n v="10"/>
    <n v="0"/>
    <n v="18"/>
    <s v="Beverages"/>
    <x v="52"/>
    <n v="39"/>
    <n v="0"/>
    <n v="10"/>
    <n v="180"/>
  </r>
  <r>
    <n v="39"/>
    <n v="12"/>
    <n v="0"/>
    <n v="39"/>
    <s v="Meat/Poultry"/>
    <x v="22"/>
    <n v="0"/>
    <n v="0"/>
    <n v="0"/>
    <n v="468"/>
  </r>
  <r>
    <n v="14"/>
    <n v="15"/>
    <n v="0"/>
    <n v="14"/>
    <s v="Beverages"/>
    <x v="51"/>
    <n v="52"/>
    <n v="0"/>
    <n v="10"/>
    <n v="210"/>
  </r>
  <r>
    <n v="21"/>
    <n v="40"/>
    <n v="0.25"/>
    <n v="21"/>
    <s v="Dairy Products"/>
    <x v="0"/>
    <n v="22"/>
    <n v="30"/>
    <n v="30"/>
    <n v="630"/>
  </r>
  <r>
    <n v="123.79"/>
    <n v="60"/>
    <n v="0.25"/>
    <n v="123.79"/>
    <s v="Meat/Poultry"/>
    <x v="33"/>
    <n v="0"/>
    <n v="0"/>
    <n v="0"/>
    <n v="5570.55"/>
  </r>
  <r>
    <n v="22"/>
    <n v="30"/>
    <n v="0.25"/>
    <n v="22"/>
    <s v="Condiments"/>
    <x v="62"/>
    <n v="53"/>
    <n v="0"/>
    <n v="0"/>
    <n v="495"/>
  </r>
  <r>
    <n v="2.5"/>
    <n v="40"/>
    <n v="0.25"/>
    <n v="2.5"/>
    <s v="Dairy Products"/>
    <x v="15"/>
    <n v="112"/>
    <n v="0"/>
    <n v="20"/>
    <n v="75"/>
  </r>
  <r>
    <n v="13.25"/>
    <n v="15"/>
    <n v="0"/>
    <n v="13.25"/>
    <s v="Seafood"/>
    <x v="64"/>
    <n v="62"/>
    <n v="0"/>
    <n v="20"/>
    <n v="198.75"/>
  </r>
  <r>
    <n v="21.5"/>
    <n v="25"/>
    <n v="0"/>
    <n v="21.5"/>
    <s v="Dairy Products"/>
    <x v="44"/>
    <n v="26"/>
    <n v="0"/>
    <n v="0"/>
    <n v="537.5"/>
  </r>
  <r>
    <n v="39"/>
    <n v="10"/>
    <n v="0"/>
    <n v="39"/>
    <s v="Meat/Poultry"/>
    <x v="22"/>
    <n v="0"/>
    <n v="0"/>
    <n v="0"/>
    <n v="390"/>
  </r>
  <r>
    <n v="2.5"/>
    <n v="30"/>
    <n v="0"/>
    <n v="2.5"/>
    <s v="Dairy Products"/>
    <x v="15"/>
    <n v="112"/>
    <n v="0"/>
    <n v="20"/>
    <n v="75"/>
  </r>
  <r>
    <n v="7.45"/>
    <n v="10"/>
    <n v="0"/>
    <n v="7.45"/>
    <s v="Meat/Poultry"/>
    <x v="55"/>
    <n v="21"/>
    <n v="0"/>
    <n v="10"/>
    <n v="74.5"/>
  </r>
  <r>
    <n v="17.45"/>
    <n v="6"/>
    <n v="0"/>
    <n v="17.45"/>
    <s v="Confections"/>
    <x v="20"/>
    <n v="29"/>
    <n v="0"/>
    <n v="10"/>
    <n v="104.69999999999999"/>
  </r>
  <r>
    <n v="32"/>
    <n v="6"/>
    <n v="0"/>
    <n v="32"/>
    <s v="Dairy Products"/>
    <x v="35"/>
    <n v="9"/>
    <n v="40"/>
    <n v="25"/>
    <n v="192"/>
  </r>
  <r>
    <n v="19.5"/>
    <n v="20"/>
    <n v="0"/>
    <n v="19.5"/>
    <s v="Grains/Cereals"/>
    <x v="11"/>
    <n v="36"/>
    <n v="0"/>
    <n v="20"/>
    <n v="390"/>
  </r>
  <r>
    <n v="25.89"/>
    <n v="1"/>
    <n v="0"/>
    <n v="25.89"/>
    <s v="Seafood"/>
    <x v="34"/>
    <n v="10"/>
    <n v="0"/>
    <n v="15"/>
    <n v="25.89"/>
  </r>
  <r>
    <n v="34"/>
    <n v="10"/>
    <n v="0"/>
    <n v="34"/>
    <s v="Dairy Products"/>
    <x v="17"/>
    <n v="19"/>
    <n v="0"/>
    <n v="0"/>
    <n v="340"/>
  </r>
  <r>
    <n v="18"/>
    <n v="60"/>
    <n v="0.25"/>
    <n v="18"/>
    <s v="Beverages"/>
    <x v="52"/>
    <n v="39"/>
    <n v="0"/>
    <n v="10"/>
    <n v="810"/>
  </r>
  <r>
    <n v="34"/>
    <n v="25"/>
    <n v="0.25"/>
    <n v="34"/>
    <s v="Dairy Products"/>
    <x v="17"/>
    <n v="19"/>
    <n v="0"/>
    <n v="0"/>
    <n v="637.5"/>
  </r>
  <r>
    <n v="17.45"/>
    <n v="24"/>
    <n v="0"/>
    <n v="17.45"/>
    <s v="Confections"/>
    <x v="20"/>
    <n v="29"/>
    <n v="0"/>
    <n v="10"/>
    <n v="418.79999999999995"/>
  </r>
  <r>
    <n v="14"/>
    <n v="24"/>
    <n v="0"/>
    <n v="14"/>
    <s v="Confections"/>
    <x v="66"/>
    <n v="76"/>
    <n v="0"/>
    <n v="30"/>
    <n v="336"/>
  </r>
  <r>
    <n v="18.399999999999999"/>
    <n v="20"/>
    <n v="0"/>
    <n v="18.399999999999999"/>
    <s v="Seafood"/>
    <x v="40"/>
    <n v="123"/>
    <n v="0"/>
    <n v="30"/>
    <n v="368"/>
  </r>
  <r>
    <n v="16.25"/>
    <n v="24"/>
    <n v="0"/>
    <n v="16.25"/>
    <s v="Confections"/>
    <x v="72"/>
    <n v="65"/>
    <n v="0"/>
    <n v="30"/>
    <n v="390"/>
  </r>
  <r>
    <n v="18"/>
    <n v="10"/>
    <n v="0"/>
    <n v="18"/>
    <s v="Beverages"/>
    <x v="37"/>
    <n v="20"/>
    <n v="0"/>
    <n v="15"/>
    <n v="180"/>
  </r>
  <r>
    <n v="43.9"/>
    <n v="40"/>
    <n v="0"/>
    <n v="43.9"/>
    <s v="Condiments"/>
    <x v="46"/>
    <n v="24"/>
    <n v="0"/>
    <n v="5"/>
    <n v="1756"/>
  </r>
  <r>
    <n v="39"/>
    <n v="15"/>
    <n v="0"/>
    <n v="39"/>
    <s v="Meat/Poultry"/>
    <x v="22"/>
    <n v="0"/>
    <n v="0"/>
    <n v="0"/>
    <n v="585"/>
  </r>
  <r>
    <n v="4.5"/>
    <n v="35"/>
    <n v="0"/>
    <n v="4.5"/>
    <s v="Beverages"/>
    <x v="23"/>
    <n v="20"/>
    <n v="0"/>
    <n v="0"/>
    <n v="157.5"/>
  </r>
  <r>
    <n v="14"/>
    <n v="10"/>
    <n v="0.2"/>
    <n v="14"/>
    <s v="Grains/Cereals"/>
    <x v="3"/>
    <n v="26"/>
    <n v="0"/>
    <n v="0"/>
    <n v="112"/>
  </r>
  <r>
    <n v="46"/>
    <n v="10"/>
    <n v="0.2"/>
    <n v="46"/>
    <s v="Beverages"/>
    <x v="42"/>
    <n v="17"/>
    <n v="10"/>
    <n v="25"/>
    <n v="368"/>
  </r>
  <r>
    <n v="14"/>
    <n v="24"/>
    <n v="0.2"/>
    <n v="14"/>
    <s v="Beverages"/>
    <x v="51"/>
    <n v="52"/>
    <n v="0"/>
    <n v="10"/>
    <n v="268.8"/>
  </r>
  <r>
    <n v="31"/>
    <n v="20"/>
    <n v="0.1"/>
    <n v="31"/>
    <s v="Seafood"/>
    <x v="12"/>
    <n v="31"/>
    <n v="0"/>
    <n v="0"/>
    <n v="558"/>
  </r>
  <r>
    <n v="45.6"/>
    <n v="30"/>
    <n v="0.1"/>
    <n v="45.6"/>
    <s v="Produce"/>
    <x v="32"/>
    <n v="26"/>
    <n v="0"/>
    <n v="0"/>
    <n v="1231.2"/>
  </r>
  <r>
    <n v="7.75"/>
    <n v="6"/>
    <n v="0"/>
    <n v="7.75"/>
    <s v="Beverages"/>
    <x v="48"/>
    <n v="125"/>
    <n v="0"/>
    <n v="25"/>
    <n v="46.5"/>
  </r>
  <r>
    <n v="19"/>
    <n v="25"/>
    <n v="0.15"/>
    <n v="19"/>
    <s v="Seafood"/>
    <x v="27"/>
    <n v="112"/>
    <n v="0"/>
    <n v="20"/>
    <n v="403.75"/>
  </r>
  <r>
    <n v="7"/>
    <n v="12"/>
    <n v="0.15"/>
    <n v="7"/>
    <s v="Grains/Cereals"/>
    <x v="65"/>
    <n v="38"/>
    <n v="0"/>
    <n v="25"/>
    <n v="71.399999999999991"/>
  </r>
  <r>
    <n v="21"/>
    <n v="2"/>
    <n v="0"/>
    <n v="21"/>
    <s v="Dairy Products"/>
    <x v="0"/>
    <n v="22"/>
    <n v="30"/>
    <n v="30"/>
    <n v="42"/>
  </r>
  <r>
    <n v="6"/>
    <n v="10"/>
    <n v="0"/>
    <n v="6"/>
    <s v="Seafood"/>
    <x v="16"/>
    <n v="24"/>
    <n v="0"/>
    <n v="5"/>
    <n v="60"/>
  </r>
  <r>
    <n v="9.1999999999999993"/>
    <n v="7"/>
    <n v="0"/>
    <n v="9.1999999999999993"/>
    <s v="Confections"/>
    <x v="49"/>
    <n v="25"/>
    <n v="0"/>
    <n v="5"/>
    <n v="64.399999999999991"/>
  </r>
  <r>
    <n v="34.799999999999997"/>
    <n v="10"/>
    <n v="0"/>
    <n v="34.799999999999997"/>
    <s v="Dairy Products"/>
    <x v="1"/>
    <n v="14"/>
    <n v="0"/>
    <n v="0"/>
    <n v="348"/>
  </r>
  <r>
    <n v="81"/>
    <n v="5"/>
    <n v="0"/>
    <n v="81"/>
    <s v="Confections"/>
    <x v="13"/>
    <n v="40"/>
    <n v="0"/>
    <n v="0"/>
    <n v="405"/>
  </r>
  <r>
    <n v="7"/>
    <n v="5"/>
    <n v="0"/>
    <n v="7"/>
    <s v="Grains/Cereals"/>
    <x v="65"/>
    <n v="38"/>
    <n v="0"/>
    <n v="25"/>
    <n v="35"/>
  </r>
  <r>
    <n v="18"/>
    <n v="20"/>
    <n v="0"/>
    <n v="18"/>
    <s v="Beverages"/>
    <x v="43"/>
    <n v="57"/>
    <n v="0"/>
    <n v="20"/>
    <n v="360"/>
  </r>
  <r>
    <n v="9.5"/>
    <n v="5"/>
    <n v="0"/>
    <n v="9.5"/>
    <s v="Confections"/>
    <x v="69"/>
    <n v="36"/>
    <n v="0"/>
    <n v="0"/>
    <n v="47.5"/>
  </r>
  <r>
    <n v="18"/>
    <n v="5"/>
    <n v="0"/>
    <n v="18"/>
    <s v="Beverages"/>
    <x v="43"/>
    <n v="57"/>
    <n v="0"/>
    <n v="20"/>
    <n v="90"/>
  </r>
  <r>
    <n v="10"/>
    <n v="60"/>
    <n v="0"/>
    <n v="10"/>
    <s v="Confections"/>
    <x v="26"/>
    <n v="3"/>
    <n v="40"/>
    <n v="5"/>
    <n v="600"/>
  </r>
  <r>
    <n v="7.75"/>
    <n v="49"/>
    <n v="0"/>
    <n v="7.75"/>
    <s v="Beverages"/>
    <x v="48"/>
    <n v="125"/>
    <n v="0"/>
    <n v="25"/>
    <n v="379.75"/>
  </r>
  <r>
    <n v="13"/>
    <n v="15"/>
    <n v="0"/>
    <n v="13"/>
    <s v="Condiments"/>
    <x v="30"/>
    <n v="32"/>
    <n v="0"/>
    <n v="15"/>
    <n v="195"/>
  </r>
  <r>
    <n v="10"/>
    <n v="36"/>
    <n v="0"/>
    <n v="10"/>
    <s v="Confections"/>
    <x v="26"/>
    <n v="3"/>
    <n v="40"/>
    <n v="5"/>
    <n v="360"/>
  </r>
  <r>
    <n v="43.9"/>
    <n v="25"/>
    <n v="0"/>
    <n v="43.9"/>
    <s v="Confections"/>
    <x v="31"/>
    <n v="49"/>
    <n v="0"/>
    <n v="30"/>
    <n v="1097.5"/>
  </r>
  <r>
    <n v="24"/>
    <n v="25"/>
    <n v="0.2"/>
    <n v="24"/>
    <s v="Meat/Poultry"/>
    <x v="24"/>
    <n v="115"/>
    <n v="0"/>
    <n v="20"/>
    <n v="480"/>
  </r>
  <r>
    <n v="13.25"/>
    <n v="30"/>
    <n v="0.2"/>
    <n v="13.25"/>
    <s v="Seafood"/>
    <x v="64"/>
    <n v="62"/>
    <n v="0"/>
    <n v="20"/>
    <n v="318"/>
  </r>
  <r>
    <n v="6"/>
    <n v="42"/>
    <n v="0.15"/>
    <n v="6"/>
    <s v="Seafood"/>
    <x v="16"/>
    <n v="24"/>
    <n v="0"/>
    <n v="5"/>
    <n v="214.2"/>
  </r>
  <r>
    <n v="19.5"/>
    <n v="30"/>
    <n v="0"/>
    <n v="19.5"/>
    <s v="Grains/Cereals"/>
    <x v="11"/>
    <n v="36"/>
    <n v="0"/>
    <n v="20"/>
    <n v="585"/>
  </r>
  <r>
    <n v="17.45"/>
    <n v="30"/>
    <n v="0.1"/>
    <n v="17.45"/>
    <s v="Confections"/>
    <x v="20"/>
    <n v="29"/>
    <n v="0"/>
    <n v="10"/>
    <n v="471.15000000000003"/>
  </r>
  <r>
    <n v="49.3"/>
    <n v="14"/>
    <n v="0.1"/>
    <n v="49.3"/>
    <s v="Confections"/>
    <x v="38"/>
    <n v="17"/>
    <n v="0"/>
    <n v="0"/>
    <n v="621.17999999999995"/>
  </r>
  <r>
    <n v="34.799999999999997"/>
    <n v="16"/>
    <n v="0"/>
    <n v="34.799999999999997"/>
    <s v="Dairy Products"/>
    <x v="1"/>
    <n v="14"/>
    <n v="0"/>
    <n v="0"/>
    <n v="556.79999999999995"/>
  </r>
  <r>
    <n v="7.75"/>
    <n v="20"/>
    <n v="0.1"/>
    <n v="7.75"/>
    <s v="Beverages"/>
    <x v="48"/>
    <n v="125"/>
    <n v="0"/>
    <n v="25"/>
    <n v="139.5"/>
  </r>
  <r>
    <n v="32.799999999999997"/>
    <n v="2"/>
    <n v="0"/>
    <n v="32.799999999999997"/>
    <s v="Meat/Poultry"/>
    <x v="29"/>
    <n v="0"/>
    <n v="0"/>
    <n v="0"/>
    <n v="65.599999999999994"/>
  </r>
  <r>
    <n v="28.5"/>
    <n v="30"/>
    <n v="0"/>
    <n v="28.5"/>
    <s v="Condiments"/>
    <x v="75"/>
    <n v="113"/>
    <n v="0"/>
    <n v="25"/>
    <n v="855"/>
  </r>
  <r>
    <n v="25"/>
    <n v="20"/>
    <n v="0"/>
    <n v="25"/>
    <s v="Condiments"/>
    <x v="63"/>
    <n v="120"/>
    <n v="0"/>
    <n v="25"/>
    <n v="500"/>
  </r>
  <r>
    <n v="18"/>
    <n v="21"/>
    <n v="0"/>
    <n v="18"/>
    <s v="Beverages"/>
    <x v="52"/>
    <n v="39"/>
    <n v="0"/>
    <n v="10"/>
    <n v="378"/>
  </r>
  <r>
    <n v="62.5"/>
    <n v="4"/>
    <n v="0.25"/>
    <n v="62.5"/>
    <s v="Seafood"/>
    <x v="59"/>
    <n v="42"/>
    <n v="0"/>
    <n v="0"/>
    <n v="187.5"/>
  </r>
  <r>
    <n v="9"/>
    <n v="8"/>
    <n v="0.25"/>
    <n v="9"/>
    <s v="Grains/Cereals"/>
    <x v="70"/>
    <n v="61"/>
    <n v="0"/>
    <n v="25"/>
    <n v="54"/>
  </r>
  <r>
    <n v="19"/>
    <n v="30"/>
    <n v="0.2"/>
    <n v="19"/>
    <s v="Seafood"/>
    <x v="27"/>
    <n v="112"/>
    <n v="0"/>
    <n v="20"/>
    <n v="456"/>
  </r>
  <r>
    <n v="45.6"/>
    <n v="8"/>
    <n v="0"/>
    <n v="45.6"/>
    <s v="Produce"/>
    <x v="32"/>
    <n v="26"/>
    <n v="0"/>
    <n v="0"/>
    <n v="364.8"/>
  </r>
  <r>
    <n v="14"/>
    <n v="20"/>
    <n v="0"/>
    <n v="14"/>
    <s v="Beverages"/>
    <x v="53"/>
    <n v="111"/>
    <n v="0"/>
    <n v="15"/>
    <n v="280"/>
  </r>
  <r>
    <n v="6"/>
    <n v="20"/>
    <n v="0.25"/>
    <n v="6"/>
    <s v="Seafood"/>
    <x v="16"/>
    <n v="24"/>
    <n v="0"/>
    <n v="5"/>
    <n v="90"/>
  </r>
  <r>
    <n v="46"/>
    <n v="24"/>
    <n v="0.25"/>
    <n v="46"/>
    <s v="Beverages"/>
    <x v="42"/>
    <n v="17"/>
    <n v="10"/>
    <n v="25"/>
    <n v="828"/>
  </r>
  <r>
    <n v="34"/>
    <n v="49"/>
    <n v="0.25"/>
    <n v="34"/>
    <s v="Dairy Products"/>
    <x v="17"/>
    <n v="19"/>
    <n v="0"/>
    <n v="0"/>
    <n v="1249.5"/>
  </r>
  <r>
    <n v="21.5"/>
    <n v="35"/>
    <n v="0.25"/>
    <n v="21.5"/>
    <s v="Dairy Products"/>
    <x v="44"/>
    <n v="26"/>
    <n v="0"/>
    <n v="0"/>
    <n v="564.375"/>
  </r>
  <r>
    <n v="19"/>
    <n v="10"/>
    <n v="0.15"/>
    <n v="19"/>
    <s v="Beverages"/>
    <x v="2"/>
    <n v="17"/>
    <n v="40"/>
    <n v="25"/>
    <n v="161.5"/>
  </r>
  <r>
    <n v="14"/>
    <n v="40"/>
    <n v="0.15"/>
    <n v="14"/>
    <s v="Beverages"/>
    <x v="51"/>
    <n v="52"/>
    <n v="0"/>
    <n v="10"/>
    <n v="476"/>
  </r>
  <r>
    <n v="30"/>
    <n v="8"/>
    <n v="0"/>
    <n v="30"/>
    <s v="Produce"/>
    <x v="8"/>
    <n v="15"/>
    <n v="0"/>
    <n v="10"/>
    <n v="240"/>
  </r>
  <r>
    <n v="6"/>
    <n v="20"/>
    <n v="0"/>
    <n v="6"/>
    <s v="Seafood"/>
    <x v="16"/>
    <n v="24"/>
    <n v="0"/>
    <n v="5"/>
    <n v="120"/>
  </r>
  <r>
    <n v="12.5"/>
    <n v="44"/>
    <n v="0.25"/>
    <n v="12.5"/>
    <s v="Dairy Products"/>
    <x v="18"/>
    <n v="0"/>
    <n v="70"/>
    <n v="20"/>
    <n v="412.5"/>
  </r>
  <r>
    <n v="49.3"/>
    <n v="30"/>
    <n v="0.25"/>
    <n v="49.3"/>
    <s v="Confections"/>
    <x v="38"/>
    <n v="17"/>
    <n v="0"/>
    <n v="0"/>
    <n v="1109.25"/>
  </r>
  <r>
    <n v="12.5"/>
    <n v="80"/>
    <n v="0.25"/>
    <n v="12.5"/>
    <s v="Confections"/>
    <x v="56"/>
    <n v="6"/>
    <n v="10"/>
    <n v="15"/>
    <n v="750"/>
  </r>
  <r>
    <n v="34.799999999999997"/>
    <n v="50"/>
    <n v="0"/>
    <n v="34.799999999999997"/>
    <s v="Dairy Products"/>
    <x v="1"/>
    <n v="14"/>
    <n v="0"/>
    <n v="0"/>
    <n v="1739.9999999999998"/>
  </r>
  <r>
    <n v="20"/>
    <n v="28"/>
    <n v="0"/>
    <n v="20"/>
    <s v="Confections"/>
    <x v="21"/>
    <n v="10"/>
    <n v="60"/>
    <n v="15"/>
    <n v="560"/>
  </r>
  <r>
    <n v="6"/>
    <n v="15"/>
    <n v="0"/>
    <n v="6"/>
    <s v="Seafood"/>
    <x v="16"/>
    <n v="24"/>
    <n v="0"/>
    <n v="5"/>
    <n v="90"/>
  </r>
  <r>
    <n v="21"/>
    <n v="21"/>
    <n v="0"/>
    <n v="21"/>
    <s v="Grains/Cereals"/>
    <x v="10"/>
    <n v="104"/>
    <n v="0"/>
    <n v="25"/>
    <n v="441"/>
  </r>
  <r>
    <n v="12"/>
    <n v="15"/>
    <n v="0"/>
    <n v="12"/>
    <s v="Seafood"/>
    <x v="54"/>
    <n v="95"/>
    <n v="0"/>
    <n v="0"/>
    <n v="180"/>
  </r>
  <r>
    <n v="21"/>
    <n v="5"/>
    <n v="0.25"/>
    <n v="21"/>
    <s v="Dairy Products"/>
    <x v="0"/>
    <n v="22"/>
    <n v="30"/>
    <n v="30"/>
    <n v="78.75"/>
  </r>
  <r>
    <n v="19.45"/>
    <n v="18"/>
    <n v="0.25"/>
    <n v="19.45"/>
    <s v="Condiments"/>
    <x v="45"/>
    <n v="27"/>
    <n v="0"/>
    <n v="15"/>
    <n v="262.57499999999999"/>
  </r>
  <r>
    <n v="38"/>
    <n v="18"/>
    <n v="0"/>
    <n v="38"/>
    <s v="Grains/Cereals"/>
    <x v="41"/>
    <n v="21"/>
    <n v="10"/>
    <n v="30"/>
    <n v="684"/>
  </r>
  <r>
    <n v="6"/>
    <n v="20"/>
    <n v="0"/>
    <n v="6"/>
    <s v="Seafood"/>
    <x v="16"/>
    <n v="24"/>
    <n v="0"/>
    <n v="5"/>
    <n v="120"/>
  </r>
  <r>
    <n v="12.5"/>
    <n v="10"/>
    <n v="0"/>
    <n v="12.5"/>
    <s v="Dairy Products"/>
    <x v="18"/>
    <n v="0"/>
    <n v="70"/>
    <n v="20"/>
    <n v="125"/>
  </r>
  <r>
    <n v="31"/>
    <n v="25"/>
    <n v="0"/>
    <n v="31"/>
    <s v="Seafood"/>
    <x v="12"/>
    <n v="31"/>
    <n v="0"/>
    <n v="0"/>
    <n v="775"/>
  </r>
  <r>
    <n v="4.5"/>
    <n v="25"/>
    <n v="0"/>
    <n v="4.5"/>
    <s v="Beverages"/>
    <x v="23"/>
    <n v="20"/>
    <n v="0"/>
    <n v="0"/>
    <n v="112.5"/>
  </r>
  <r>
    <n v="13"/>
    <n v="40"/>
    <n v="0"/>
    <n v="13"/>
    <s v="Condiments"/>
    <x v="30"/>
    <n v="32"/>
    <n v="0"/>
    <n v="15"/>
    <n v="520"/>
  </r>
  <r>
    <n v="55"/>
    <n v="4"/>
    <n v="0"/>
    <n v="55"/>
    <s v="Dairy Products"/>
    <x v="28"/>
    <n v="79"/>
    <n v="0"/>
    <n v="0"/>
    <n v="220"/>
  </r>
  <r>
    <n v="16.25"/>
    <n v="9"/>
    <n v="0"/>
    <n v="16.25"/>
    <s v="Confections"/>
    <x v="72"/>
    <n v="65"/>
    <n v="0"/>
    <n v="30"/>
    <n v="146.25"/>
  </r>
  <r>
    <n v="53"/>
    <n v="40"/>
    <n v="0"/>
    <n v="53"/>
    <s v="Produce"/>
    <x v="5"/>
    <n v="20"/>
    <n v="0"/>
    <n v="10"/>
    <n v="2120"/>
  </r>
  <r>
    <n v="24"/>
    <n v="4"/>
    <n v="0"/>
    <n v="24"/>
    <s v="Meat/Poultry"/>
    <x v="24"/>
    <n v="115"/>
    <n v="0"/>
    <n v="20"/>
    <n v="96"/>
  </r>
  <r>
    <n v="25"/>
    <n v="12"/>
    <n v="0"/>
    <n v="25"/>
    <s v="Condiments"/>
    <x v="63"/>
    <n v="120"/>
    <n v="0"/>
    <n v="25"/>
    <n v="300"/>
  </r>
  <r>
    <n v="31"/>
    <n v="30"/>
    <n v="0"/>
    <n v="31"/>
    <s v="Seafood"/>
    <x v="12"/>
    <n v="31"/>
    <n v="0"/>
    <n v="0"/>
    <n v="930"/>
  </r>
  <r>
    <n v="39"/>
    <n v="6"/>
    <n v="0"/>
    <n v="39"/>
    <s v="Meat/Poultry"/>
    <x v="22"/>
    <n v="0"/>
    <n v="0"/>
    <n v="0"/>
    <n v="234"/>
  </r>
  <r>
    <n v="49.3"/>
    <n v="60"/>
    <n v="0"/>
    <n v="49.3"/>
    <s v="Confections"/>
    <x v="38"/>
    <n v="17"/>
    <n v="0"/>
    <n v="0"/>
    <n v="2958"/>
  </r>
  <r>
    <n v="22"/>
    <n v="5"/>
    <n v="0"/>
    <n v="22"/>
    <s v="Condiments"/>
    <x v="62"/>
    <n v="53"/>
    <n v="0"/>
    <n v="0"/>
    <n v="110"/>
  </r>
  <r>
    <n v="2.5"/>
    <n v="15"/>
    <n v="0.05"/>
    <n v="2.5"/>
    <s v="Dairy Products"/>
    <x v="15"/>
    <n v="112"/>
    <n v="0"/>
    <n v="20"/>
    <n v="35.625"/>
  </r>
  <r>
    <n v="9.65"/>
    <n v="6"/>
    <n v="0.05"/>
    <n v="9.65"/>
    <s v="Seafood"/>
    <x v="7"/>
    <n v="85"/>
    <n v="0"/>
    <n v="10"/>
    <n v="55.005000000000003"/>
  </r>
  <r>
    <n v="7.75"/>
    <n v="50"/>
    <n v="0.05"/>
    <n v="7.75"/>
    <s v="Beverages"/>
    <x v="48"/>
    <n v="125"/>
    <n v="0"/>
    <n v="25"/>
    <n v="368.125"/>
  </r>
  <r>
    <n v="25"/>
    <n v="16"/>
    <n v="0.05"/>
    <n v="25"/>
    <s v="Condiments"/>
    <x v="63"/>
    <n v="120"/>
    <n v="0"/>
    <n v="25"/>
    <n v="380"/>
  </r>
  <r>
    <n v="45.6"/>
    <n v="2"/>
    <n v="0"/>
    <n v="45.6"/>
    <s v="Produce"/>
    <x v="32"/>
    <n v="26"/>
    <n v="0"/>
    <n v="0"/>
    <n v="91.2"/>
  </r>
  <r>
    <n v="81"/>
    <n v="50"/>
    <n v="0.05"/>
    <n v="81"/>
    <s v="Confections"/>
    <x v="13"/>
    <n v="40"/>
    <n v="0"/>
    <n v="0"/>
    <n v="3847.5"/>
  </r>
  <r>
    <n v="12.5"/>
    <n v="50"/>
    <n v="0.05"/>
    <n v="12.5"/>
    <s v="Dairy Products"/>
    <x v="18"/>
    <n v="0"/>
    <n v="70"/>
    <n v="20"/>
    <n v="593.75"/>
  </r>
  <r>
    <n v="17.45"/>
    <n v="28"/>
    <n v="0.15"/>
    <n v="17.45"/>
    <s v="Confections"/>
    <x v="20"/>
    <n v="29"/>
    <n v="0"/>
    <n v="10"/>
    <n v="415.30999999999995"/>
  </r>
  <r>
    <n v="12.5"/>
    <n v="25"/>
    <n v="0.15"/>
    <n v="12.5"/>
    <s v="Dairy Products"/>
    <x v="18"/>
    <n v="0"/>
    <n v="70"/>
    <n v="20"/>
    <n v="265.625"/>
  </r>
  <r>
    <n v="9.5"/>
    <n v="30"/>
    <n v="0"/>
    <n v="9.5"/>
    <s v="Seafood"/>
    <x v="73"/>
    <n v="5"/>
    <n v="70"/>
    <n v="15"/>
    <n v="285"/>
  </r>
  <r>
    <n v="34"/>
    <n v="24"/>
    <n v="0.15"/>
    <n v="34"/>
    <s v="Dairy Products"/>
    <x v="17"/>
    <n v="19"/>
    <n v="0"/>
    <n v="0"/>
    <n v="693.6"/>
  </r>
  <r>
    <n v="7.75"/>
    <n v="12"/>
    <n v="0.2"/>
    <n v="7.75"/>
    <s v="Beverages"/>
    <x v="48"/>
    <n v="125"/>
    <n v="0"/>
    <n v="25"/>
    <n v="74.400000000000006"/>
  </r>
  <r>
    <n v="10"/>
    <n v="12"/>
    <n v="0"/>
    <n v="10"/>
    <s v="Confections"/>
    <x v="26"/>
    <n v="3"/>
    <n v="40"/>
    <n v="5"/>
    <n v="120"/>
  </r>
  <r>
    <n v="9.5"/>
    <n v="14"/>
    <n v="0"/>
    <n v="9.5"/>
    <s v="Confections"/>
    <x v="69"/>
    <n v="36"/>
    <n v="0"/>
    <n v="0"/>
    <n v="133"/>
  </r>
  <r>
    <n v="53"/>
    <n v="8"/>
    <n v="0"/>
    <n v="53"/>
    <s v="Produce"/>
    <x v="5"/>
    <n v="20"/>
    <n v="0"/>
    <n v="10"/>
    <n v="424"/>
  </r>
  <r>
    <n v="25.89"/>
    <n v="30"/>
    <n v="0"/>
    <n v="25.89"/>
    <s v="Seafood"/>
    <x v="34"/>
    <n v="10"/>
    <n v="0"/>
    <n v="15"/>
    <n v="776.7"/>
  </r>
  <r>
    <n v="18"/>
    <n v="40"/>
    <n v="0"/>
    <n v="18"/>
    <s v="Beverages"/>
    <x v="37"/>
    <n v="20"/>
    <n v="0"/>
    <n v="15"/>
    <n v="720"/>
  </r>
  <r>
    <n v="33.25"/>
    <n v="8"/>
    <n v="0"/>
    <n v="33.25"/>
    <s v="Grains/Cereals"/>
    <x v="58"/>
    <n v="22"/>
    <n v="80"/>
    <n v="30"/>
    <n v="266"/>
  </r>
  <r>
    <n v="21.35"/>
    <n v="20"/>
    <n v="0"/>
    <n v="21.35"/>
    <s v="Condiments"/>
    <x v="6"/>
    <n v="0"/>
    <n v="0"/>
    <n v="0"/>
    <n v="427"/>
  </r>
  <r>
    <n v="30"/>
    <n v="6"/>
    <n v="0"/>
    <n v="30"/>
    <s v="Produce"/>
    <x v="8"/>
    <n v="15"/>
    <n v="0"/>
    <n v="10"/>
    <n v="180"/>
  </r>
  <r>
    <n v="34.799999999999997"/>
    <n v="5"/>
    <n v="0"/>
    <n v="34.799999999999997"/>
    <s v="Dairy Products"/>
    <x v="1"/>
    <n v="14"/>
    <n v="0"/>
    <n v="0"/>
    <n v="174"/>
  </r>
  <r>
    <n v="7.75"/>
    <n v="20"/>
    <n v="0.15"/>
    <n v="7.75"/>
    <s v="Beverages"/>
    <x v="48"/>
    <n v="125"/>
    <n v="0"/>
    <n v="25"/>
    <n v="131.75"/>
  </r>
  <r>
    <n v="4.5"/>
    <n v="10"/>
    <n v="0.25"/>
    <n v="4.5"/>
    <s v="Beverages"/>
    <x v="23"/>
    <n v="20"/>
    <n v="0"/>
    <n v="0"/>
    <n v="33.75"/>
  </r>
  <r>
    <n v="9.65"/>
    <n v="24"/>
    <n v="0"/>
    <n v="9.65"/>
    <s v="Seafood"/>
    <x v="7"/>
    <n v="85"/>
    <n v="0"/>
    <n v="10"/>
    <n v="231.60000000000002"/>
  </r>
  <r>
    <n v="7"/>
    <n v="6"/>
    <n v="0.05"/>
    <n v="7"/>
    <s v="Grains/Cereals"/>
    <x v="65"/>
    <n v="38"/>
    <n v="0"/>
    <n v="25"/>
    <n v="39.9"/>
  </r>
  <r>
    <n v="18"/>
    <n v="60"/>
    <n v="0"/>
    <n v="18"/>
    <s v="Beverages"/>
    <x v="43"/>
    <n v="57"/>
    <n v="0"/>
    <n v="20"/>
    <n v="1080"/>
  </r>
  <r>
    <n v="30"/>
    <n v="45"/>
    <n v="0"/>
    <n v="30"/>
    <s v="Produce"/>
    <x v="8"/>
    <n v="15"/>
    <n v="0"/>
    <n v="10"/>
    <n v="1350"/>
  </r>
  <r>
    <n v="6"/>
    <n v="77"/>
    <n v="0"/>
    <n v="6"/>
    <s v="Seafood"/>
    <x v="16"/>
    <n v="24"/>
    <n v="0"/>
    <n v="5"/>
    <n v="462"/>
  </r>
  <r>
    <n v="32.799999999999997"/>
    <n v="20"/>
    <n v="0"/>
    <n v="32.799999999999997"/>
    <s v="Meat/Poultry"/>
    <x v="29"/>
    <n v="0"/>
    <n v="0"/>
    <n v="0"/>
    <n v="656"/>
  </r>
  <r>
    <n v="36"/>
    <n v="9"/>
    <n v="0"/>
    <n v="36"/>
    <s v="Dairy Products"/>
    <x v="60"/>
    <n v="26"/>
    <n v="0"/>
    <n v="15"/>
    <n v="324"/>
  </r>
  <r>
    <n v="18"/>
    <n v="44"/>
    <n v="0"/>
    <n v="18"/>
    <s v="Beverages"/>
    <x v="43"/>
    <n v="57"/>
    <n v="0"/>
    <n v="20"/>
    <n v="792"/>
  </r>
  <r>
    <n v="34"/>
    <n v="2"/>
    <n v="0.15"/>
    <n v="34"/>
    <s v="Dairy Products"/>
    <x v="17"/>
    <n v="19"/>
    <n v="0"/>
    <n v="0"/>
    <n v="57.8"/>
  </r>
  <r>
    <n v="62.5"/>
    <n v="6"/>
    <n v="0"/>
    <n v="62.5"/>
    <s v="Seafood"/>
    <x v="59"/>
    <n v="42"/>
    <n v="0"/>
    <n v="0"/>
    <n v="375"/>
  </r>
  <r>
    <n v="263.5"/>
    <n v="5"/>
    <n v="0"/>
    <n v="263.5"/>
    <s v="Beverages"/>
    <x v="67"/>
    <n v="17"/>
    <n v="0"/>
    <n v="15"/>
    <n v="1317.5"/>
  </r>
  <r>
    <n v="36"/>
    <n v="10"/>
    <n v="0"/>
    <n v="36"/>
    <s v="Dairy Products"/>
    <x v="60"/>
    <n v="26"/>
    <n v="0"/>
    <n v="15"/>
    <n v="360"/>
  </r>
  <r>
    <n v="53"/>
    <n v="16"/>
    <n v="0"/>
    <n v="53"/>
    <s v="Produce"/>
    <x v="5"/>
    <n v="20"/>
    <n v="0"/>
    <n v="10"/>
    <n v="848"/>
  </r>
  <r>
    <n v="26"/>
    <n v="8"/>
    <n v="0"/>
    <n v="26"/>
    <s v="Seafood"/>
    <x v="36"/>
    <n v="11"/>
    <n v="50"/>
    <n v="25"/>
    <n v="208"/>
  </r>
  <r>
    <n v="38"/>
    <n v="12"/>
    <n v="0.15"/>
    <n v="38"/>
    <s v="Grains/Cereals"/>
    <x v="41"/>
    <n v="21"/>
    <n v="10"/>
    <n v="30"/>
    <n v="387.59999999999997"/>
  </r>
  <r>
    <n v="49.3"/>
    <n v="12"/>
    <n v="0.15"/>
    <n v="49.3"/>
    <s v="Confections"/>
    <x v="38"/>
    <n v="17"/>
    <n v="0"/>
    <n v="0"/>
    <n v="502.8599999999999"/>
  </r>
  <r>
    <n v="9.1999999999999993"/>
    <n v="12"/>
    <n v="0"/>
    <n v="9.1999999999999993"/>
    <s v="Confections"/>
    <x v="49"/>
    <n v="25"/>
    <n v="0"/>
    <n v="5"/>
    <n v="110.39999999999999"/>
  </r>
  <r>
    <n v="20"/>
    <n v="40"/>
    <n v="0"/>
    <n v="20"/>
    <s v="Confections"/>
    <x v="21"/>
    <n v="10"/>
    <n v="60"/>
    <n v="15"/>
    <n v="800"/>
  </r>
  <r>
    <n v="38"/>
    <n v="30"/>
    <n v="0"/>
    <n v="38"/>
    <s v="Dairy Products"/>
    <x v="14"/>
    <n v="86"/>
    <n v="0"/>
    <n v="0"/>
    <n v="1140"/>
  </r>
  <r>
    <n v="4.5"/>
    <n v="30"/>
    <n v="0"/>
    <n v="4.5"/>
    <s v="Beverages"/>
    <x v="23"/>
    <n v="20"/>
    <n v="0"/>
    <n v="0"/>
    <n v="135"/>
  </r>
  <r>
    <n v="33.25"/>
    <n v="4"/>
    <n v="0"/>
    <n v="33.25"/>
    <s v="Grains/Cereals"/>
    <x v="58"/>
    <n v="22"/>
    <n v="80"/>
    <n v="30"/>
    <n v="133"/>
  </r>
  <r>
    <n v="12"/>
    <n v="9"/>
    <n v="0"/>
    <n v="12"/>
    <s v="Seafood"/>
    <x v="54"/>
    <n v="95"/>
    <n v="0"/>
    <n v="0"/>
    <n v="108"/>
  </r>
  <r>
    <n v="7"/>
    <n v="40"/>
    <n v="0.2"/>
    <n v="7"/>
    <s v="Grains/Cereals"/>
    <x v="65"/>
    <n v="38"/>
    <n v="0"/>
    <n v="25"/>
    <n v="224"/>
  </r>
  <r>
    <n v="123.79"/>
    <n v="14"/>
    <n v="0"/>
    <n v="123.79"/>
    <s v="Meat/Poultry"/>
    <x v="33"/>
    <n v="0"/>
    <n v="0"/>
    <n v="0"/>
    <n v="1733.0600000000002"/>
  </r>
  <r>
    <n v="39"/>
    <n v="6"/>
    <n v="0"/>
    <n v="39"/>
    <s v="Meat/Poultry"/>
    <x v="22"/>
    <n v="0"/>
    <n v="0"/>
    <n v="0"/>
    <n v="234"/>
  </r>
  <r>
    <n v="2.5"/>
    <n v="7"/>
    <n v="0"/>
    <n v="2.5"/>
    <s v="Dairy Products"/>
    <x v="15"/>
    <n v="112"/>
    <n v="0"/>
    <n v="20"/>
    <n v="17.5"/>
  </r>
  <r>
    <n v="31.23"/>
    <n v="5"/>
    <n v="0"/>
    <n v="31.23"/>
    <s v="Confections"/>
    <x v="68"/>
    <n v="15"/>
    <n v="0"/>
    <n v="0"/>
    <n v="156.15"/>
  </r>
  <r>
    <n v="9.65"/>
    <n v="6"/>
    <n v="0"/>
    <n v="9.65"/>
    <s v="Seafood"/>
    <x v="7"/>
    <n v="85"/>
    <n v="0"/>
    <n v="10"/>
    <n v="57.900000000000006"/>
  </r>
  <r>
    <n v="7.75"/>
    <n v="10"/>
    <n v="0"/>
    <n v="7.75"/>
    <s v="Beverages"/>
    <x v="48"/>
    <n v="125"/>
    <n v="0"/>
    <n v="25"/>
    <n v="77.5"/>
  </r>
  <r>
    <n v="43.9"/>
    <n v="10"/>
    <n v="0"/>
    <n v="43.9"/>
    <s v="Condiments"/>
    <x v="46"/>
    <n v="24"/>
    <n v="0"/>
    <n v="5"/>
    <n v="439"/>
  </r>
  <r>
    <n v="40"/>
    <n v="16"/>
    <n v="0"/>
    <n v="40"/>
    <s v="Condiments"/>
    <x v="71"/>
    <n v="6"/>
    <n v="0"/>
    <n v="0"/>
    <n v="640"/>
  </r>
  <r>
    <n v="7.75"/>
    <n v="10"/>
    <n v="0"/>
    <n v="7.75"/>
    <s v="Beverages"/>
    <x v="48"/>
    <n v="125"/>
    <n v="0"/>
    <n v="25"/>
    <n v="77.5"/>
  </r>
  <r>
    <n v="45.6"/>
    <n v="20"/>
    <n v="0"/>
    <n v="45.6"/>
    <s v="Produce"/>
    <x v="32"/>
    <n v="26"/>
    <n v="0"/>
    <n v="0"/>
    <n v="912"/>
  </r>
  <r>
    <n v="18"/>
    <n v="30"/>
    <n v="0"/>
    <n v="18"/>
    <s v="Beverages"/>
    <x v="19"/>
    <n v="69"/>
    <n v="0"/>
    <n v="5"/>
    <n v="540"/>
  </r>
  <r>
    <n v="9.5"/>
    <n v="30"/>
    <n v="0"/>
    <n v="9.5"/>
    <s v="Confections"/>
    <x v="69"/>
    <n v="36"/>
    <n v="0"/>
    <n v="0"/>
    <n v="285"/>
  </r>
  <r>
    <n v="53"/>
    <n v="10"/>
    <n v="0"/>
    <n v="53"/>
    <s v="Produce"/>
    <x v="5"/>
    <n v="20"/>
    <n v="0"/>
    <n v="10"/>
    <n v="530"/>
  </r>
  <r>
    <n v="43.9"/>
    <n v="20"/>
    <n v="0"/>
    <n v="43.9"/>
    <s v="Condiments"/>
    <x v="46"/>
    <n v="24"/>
    <n v="0"/>
    <n v="5"/>
    <n v="878"/>
  </r>
  <r>
    <n v="40"/>
    <n v="20"/>
    <n v="0.15"/>
    <n v="40"/>
    <s v="Condiments"/>
    <x v="71"/>
    <n v="6"/>
    <n v="0"/>
    <n v="0"/>
    <n v="680"/>
  </r>
  <r>
    <n v="10"/>
    <n v="40"/>
    <n v="0.15"/>
    <n v="10"/>
    <s v="Confections"/>
    <x v="26"/>
    <n v="3"/>
    <n v="40"/>
    <n v="5"/>
    <n v="340"/>
  </r>
  <r>
    <n v="18.399999999999999"/>
    <n v="10"/>
    <n v="0"/>
    <n v="18.399999999999999"/>
    <s v="Seafood"/>
    <x v="40"/>
    <n v="123"/>
    <n v="0"/>
    <n v="30"/>
    <n v="184"/>
  </r>
  <r>
    <n v="19.45"/>
    <n v="6"/>
    <n v="0.15"/>
    <n v="19.45"/>
    <s v="Condiments"/>
    <x v="45"/>
    <n v="27"/>
    <n v="0"/>
    <n v="15"/>
    <n v="99.194999999999993"/>
  </r>
  <r>
    <n v="30"/>
    <n v="18"/>
    <n v="0"/>
    <n v="30"/>
    <s v="Produce"/>
    <x v="8"/>
    <n v="15"/>
    <n v="0"/>
    <n v="10"/>
    <n v="540"/>
  </r>
  <r>
    <n v="38"/>
    <n v="20"/>
    <n v="0"/>
    <n v="38"/>
    <s v="Dairy Products"/>
    <x v="14"/>
    <n v="86"/>
    <n v="0"/>
    <n v="0"/>
    <n v="760"/>
  </r>
  <r>
    <n v="4.5"/>
    <n v="80"/>
    <n v="0"/>
    <n v="4.5"/>
    <s v="Beverages"/>
    <x v="23"/>
    <n v="20"/>
    <n v="0"/>
    <n v="0"/>
    <n v="360"/>
  </r>
  <r>
    <n v="43.9"/>
    <n v="30"/>
    <n v="0"/>
    <n v="43.9"/>
    <s v="Confections"/>
    <x v="31"/>
    <n v="49"/>
    <n v="0"/>
    <n v="30"/>
    <n v="1317"/>
  </r>
  <r>
    <n v="12.5"/>
    <n v="24"/>
    <n v="0"/>
    <n v="12.5"/>
    <s v="Dairy Products"/>
    <x v="18"/>
    <n v="0"/>
    <n v="70"/>
    <n v="20"/>
    <n v="300"/>
  </r>
  <r>
    <n v="43.9"/>
    <n v="35"/>
    <n v="0"/>
    <n v="43.9"/>
    <s v="Condiments"/>
    <x v="46"/>
    <n v="24"/>
    <n v="0"/>
    <n v="5"/>
    <n v="1536.5"/>
  </r>
  <r>
    <n v="7.75"/>
    <n v="40"/>
    <n v="0.2"/>
    <n v="7.75"/>
    <s v="Beverages"/>
    <x v="48"/>
    <n v="125"/>
    <n v="0"/>
    <n v="25"/>
    <n v="248"/>
  </r>
  <r>
    <n v="263.5"/>
    <n v="60"/>
    <n v="0"/>
    <n v="263.5"/>
    <s v="Beverages"/>
    <x v="67"/>
    <n v="17"/>
    <n v="0"/>
    <n v="15"/>
    <n v="15810"/>
  </r>
  <r>
    <n v="30"/>
    <n v="20"/>
    <n v="0"/>
    <n v="30"/>
    <s v="Produce"/>
    <x v="8"/>
    <n v="15"/>
    <n v="0"/>
    <n v="10"/>
    <n v="600"/>
  </r>
  <r>
    <n v="46"/>
    <n v="9"/>
    <n v="0"/>
    <n v="46"/>
    <s v="Beverages"/>
    <x v="42"/>
    <n v="17"/>
    <n v="10"/>
    <n v="25"/>
    <n v="414"/>
  </r>
  <r>
    <n v="6"/>
    <n v="84"/>
    <n v="0.15"/>
    <n v="6"/>
    <s v="Seafood"/>
    <x v="16"/>
    <n v="24"/>
    <n v="0"/>
    <n v="5"/>
    <n v="428.4"/>
  </r>
  <r>
    <n v="19.5"/>
    <n v="15"/>
    <n v="0"/>
    <n v="19.5"/>
    <s v="Grains/Cereals"/>
    <x v="11"/>
    <n v="36"/>
    <n v="0"/>
    <n v="20"/>
    <n v="292.5"/>
  </r>
  <r>
    <n v="17.45"/>
    <n v="55"/>
    <n v="0"/>
    <n v="17.45"/>
    <s v="Confections"/>
    <x v="20"/>
    <n v="29"/>
    <n v="0"/>
    <n v="10"/>
    <n v="959.75"/>
  </r>
  <r>
    <n v="4.5"/>
    <n v="20"/>
    <n v="0"/>
    <n v="4.5"/>
    <s v="Beverages"/>
    <x v="23"/>
    <n v="20"/>
    <n v="0"/>
    <n v="0"/>
    <n v="90"/>
  </r>
  <r>
    <n v="19"/>
    <n v="40"/>
    <n v="0"/>
    <n v="19"/>
    <s v="Seafood"/>
    <x v="27"/>
    <n v="112"/>
    <n v="0"/>
    <n v="20"/>
    <n v="760"/>
  </r>
  <r>
    <n v="17.45"/>
    <n v="36"/>
    <n v="0.1"/>
    <n v="17.45"/>
    <s v="Confections"/>
    <x v="20"/>
    <n v="29"/>
    <n v="0"/>
    <n v="10"/>
    <n v="565.38"/>
  </r>
  <r>
    <n v="62.5"/>
    <n v="8"/>
    <n v="0.1"/>
    <n v="62.5"/>
    <s v="Seafood"/>
    <x v="59"/>
    <n v="42"/>
    <n v="0"/>
    <n v="0"/>
    <n v="450"/>
  </r>
  <r>
    <n v="32"/>
    <n v="35"/>
    <n v="0.1"/>
    <n v="32"/>
    <s v="Dairy Products"/>
    <x v="35"/>
    <n v="9"/>
    <n v="40"/>
    <n v="25"/>
    <n v="1008"/>
  </r>
  <r>
    <n v="21"/>
    <n v="30"/>
    <n v="0"/>
    <n v="21"/>
    <s v="Dairy Products"/>
    <x v="0"/>
    <n v="22"/>
    <n v="30"/>
    <n v="30"/>
    <n v="630"/>
  </r>
  <r>
    <n v="81"/>
    <n v="15"/>
    <n v="0"/>
    <n v="81"/>
    <s v="Confections"/>
    <x v="13"/>
    <n v="40"/>
    <n v="0"/>
    <n v="0"/>
    <n v="1215"/>
  </r>
  <r>
    <n v="18"/>
    <n v="10"/>
    <n v="0"/>
    <n v="18"/>
    <s v="Beverages"/>
    <x v="43"/>
    <n v="57"/>
    <n v="0"/>
    <n v="20"/>
    <n v="180"/>
  </r>
  <r>
    <n v="13"/>
    <n v="15"/>
    <n v="0"/>
    <n v="13"/>
    <s v="Condiments"/>
    <x v="30"/>
    <n v="32"/>
    <n v="0"/>
    <n v="15"/>
    <n v="195"/>
  </r>
  <r>
    <n v="30"/>
    <n v="60"/>
    <n v="0"/>
    <n v="30"/>
    <s v="Produce"/>
    <x v="8"/>
    <n v="15"/>
    <n v="0"/>
    <n v="10"/>
    <n v="1800"/>
  </r>
  <r>
    <n v="46"/>
    <n v="6"/>
    <n v="0"/>
    <n v="46"/>
    <s v="Beverages"/>
    <x v="42"/>
    <n v="17"/>
    <n v="10"/>
    <n v="25"/>
    <n v="276"/>
  </r>
  <r>
    <n v="34.799999999999997"/>
    <n v="20"/>
    <n v="0"/>
    <n v="34.799999999999997"/>
    <s v="Dairy Products"/>
    <x v="1"/>
    <n v="14"/>
    <n v="0"/>
    <n v="0"/>
    <n v="696"/>
  </r>
  <r>
    <n v="30"/>
    <n v="60"/>
    <n v="0"/>
    <n v="30"/>
    <s v="Produce"/>
    <x v="8"/>
    <n v="15"/>
    <n v="0"/>
    <n v="10"/>
    <n v="1800"/>
  </r>
  <r>
    <n v="49.3"/>
    <n v="40"/>
    <n v="0.1"/>
    <n v="49.3"/>
    <s v="Confections"/>
    <x v="38"/>
    <n v="17"/>
    <n v="0"/>
    <n v="0"/>
    <n v="1774.8"/>
  </r>
  <r>
    <n v="25"/>
    <n v="40"/>
    <n v="0"/>
    <n v="25"/>
    <s v="Condiments"/>
    <x v="63"/>
    <n v="120"/>
    <n v="0"/>
    <n v="25"/>
    <n v="1000"/>
  </r>
  <r>
    <n v="21"/>
    <n v="15"/>
    <n v="0"/>
    <n v="21"/>
    <s v="Dairy Products"/>
    <x v="0"/>
    <n v="22"/>
    <n v="30"/>
    <n v="30"/>
    <n v="315"/>
  </r>
  <r>
    <n v="9.65"/>
    <n v="4"/>
    <n v="0"/>
    <n v="9.65"/>
    <s v="Seafood"/>
    <x v="7"/>
    <n v="85"/>
    <n v="0"/>
    <n v="10"/>
    <n v="38.6"/>
  </r>
  <r>
    <n v="10"/>
    <n v="65"/>
    <n v="0"/>
    <n v="10"/>
    <s v="Confections"/>
    <x v="26"/>
    <n v="3"/>
    <n v="40"/>
    <n v="5"/>
    <n v="650"/>
  </r>
  <r>
    <n v="14"/>
    <n v="60"/>
    <n v="0.15"/>
    <n v="14"/>
    <s v="Beverages"/>
    <x v="53"/>
    <n v="111"/>
    <n v="0"/>
    <n v="15"/>
    <n v="714"/>
  </r>
  <r>
    <n v="24"/>
    <n v="65"/>
    <n v="0.15"/>
    <n v="24"/>
    <s v="Meat/Poultry"/>
    <x v="24"/>
    <n v="115"/>
    <n v="0"/>
    <n v="20"/>
    <n v="1326"/>
  </r>
  <r>
    <n v="28.5"/>
    <n v="66"/>
    <n v="0.15"/>
    <n v="28.5"/>
    <s v="Condiments"/>
    <x v="75"/>
    <n v="113"/>
    <n v="0"/>
    <n v="25"/>
    <n v="1598.85"/>
  </r>
  <r>
    <n v="19"/>
    <n v="50"/>
    <n v="0.2"/>
    <n v="19"/>
    <s v="Beverages"/>
    <x v="2"/>
    <n v="17"/>
    <n v="40"/>
    <n v="25"/>
    <n v="760"/>
  </r>
  <r>
    <n v="15"/>
    <n v="20"/>
    <n v="0.2"/>
    <n v="15"/>
    <s v="Beverages"/>
    <x v="39"/>
    <n v="15"/>
    <n v="10"/>
    <n v="30"/>
    <n v="240"/>
  </r>
  <r>
    <n v="18"/>
    <n v="90"/>
    <n v="0.2"/>
    <n v="18"/>
    <s v="Beverages"/>
    <x v="43"/>
    <n v="57"/>
    <n v="0"/>
    <n v="20"/>
    <n v="1296"/>
  </r>
  <r>
    <n v="34.799999999999997"/>
    <n v="2"/>
    <n v="0"/>
    <n v="34.799999999999997"/>
    <s v="Dairy Products"/>
    <x v="1"/>
    <n v="14"/>
    <n v="0"/>
    <n v="0"/>
    <n v="69.599999999999994"/>
  </r>
  <r>
    <n v="123.79"/>
    <n v="50"/>
    <n v="0.25"/>
    <n v="123.79"/>
    <s v="Meat/Poultry"/>
    <x v="33"/>
    <n v="0"/>
    <n v="0"/>
    <n v="0"/>
    <n v="4642.125"/>
  </r>
  <r>
    <n v="9.65"/>
    <n v="35"/>
    <n v="0.25"/>
    <n v="9.65"/>
    <s v="Seafood"/>
    <x v="7"/>
    <n v="85"/>
    <n v="0"/>
    <n v="10"/>
    <n v="253.3125"/>
  </r>
  <r>
    <n v="55"/>
    <n v="18"/>
    <n v="0.05"/>
    <n v="55"/>
    <s v="Dairy Products"/>
    <x v="28"/>
    <n v="79"/>
    <n v="0"/>
    <n v="0"/>
    <n v="940.5"/>
  </r>
  <r>
    <n v="53"/>
    <n v="20"/>
    <n v="0"/>
    <n v="53"/>
    <s v="Produce"/>
    <x v="5"/>
    <n v="20"/>
    <n v="0"/>
    <n v="10"/>
    <n v="1060"/>
  </r>
  <r>
    <n v="34"/>
    <n v="4"/>
    <n v="0"/>
    <n v="34"/>
    <s v="Dairy Products"/>
    <x v="17"/>
    <n v="19"/>
    <n v="0"/>
    <n v="0"/>
    <n v="136"/>
  </r>
  <r>
    <n v="14"/>
    <n v="40"/>
    <n v="0"/>
    <n v="14"/>
    <s v="Grains/Cereals"/>
    <x v="3"/>
    <n v="26"/>
    <n v="0"/>
    <n v="0"/>
    <n v="560"/>
  </r>
  <r>
    <n v="32"/>
    <n v="50"/>
    <n v="0"/>
    <n v="32"/>
    <s v="Dairy Products"/>
    <x v="35"/>
    <n v="9"/>
    <n v="40"/>
    <n v="25"/>
    <n v="1600"/>
  </r>
  <r>
    <n v="12"/>
    <n v="20"/>
    <n v="0.25"/>
    <n v="12"/>
    <s v="Seafood"/>
    <x v="54"/>
    <n v="95"/>
    <n v="0"/>
    <n v="0"/>
    <n v="180"/>
  </r>
  <r>
    <n v="7"/>
    <n v="20"/>
    <n v="0.25"/>
    <n v="7"/>
    <s v="Grains/Cereals"/>
    <x v="65"/>
    <n v="38"/>
    <n v="0"/>
    <n v="25"/>
    <n v="105"/>
  </r>
  <r>
    <n v="4.5"/>
    <n v="12"/>
    <n v="0"/>
    <n v="4.5"/>
    <s v="Beverages"/>
    <x v="23"/>
    <n v="20"/>
    <n v="0"/>
    <n v="0"/>
    <n v="54"/>
  </r>
  <r>
    <n v="28.5"/>
    <n v="7"/>
    <n v="0"/>
    <n v="28.5"/>
    <s v="Condiments"/>
    <x v="75"/>
    <n v="113"/>
    <n v="0"/>
    <n v="25"/>
    <n v="199.5"/>
  </r>
  <r>
    <n v="10"/>
    <n v="20"/>
    <n v="0"/>
    <n v="10"/>
    <s v="Produce"/>
    <x v="25"/>
    <n v="4"/>
    <n v="20"/>
    <n v="5"/>
    <n v="200"/>
  </r>
  <r>
    <n v="7.75"/>
    <n v="30"/>
    <n v="0"/>
    <n v="7.75"/>
    <s v="Beverages"/>
    <x v="48"/>
    <n v="125"/>
    <n v="0"/>
    <n v="25"/>
    <n v="232.5"/>
  </r>
  <r>
    <n v="9.65"/>
    <n v="20"/>
    <n v="0.05"/>
    <n v="9.65"/>
    <s v="Seafood"/>
    <x v="7"/>
    <n v="85"/>
    <n v="0"/>
    <n v="10"/>
    <n v="183.35"/>
  </r>
  <r>
    <n v="53"/>
    <n v="15"/>
    <n v="0.05"/>
    <n v="53"/>
    <s v="Produce"/>
    <x v="5"/>
    <n v="20"/>
    <n v="0"/>
    <n v="10"/>
    <n v="755.25"/>
  </r>
  <r>
    <n v="13"/>
    <n v="21"/>
    <n v="0.05"/>
    <n v="13"/>
    <s v="Condiments"/>
    <x v="30"/>
    <n v="32"/>
    <n v="0"/>
    <n v="15"/>
    <n v="259.34999999999997"/>
  </r>
  <r>
    <n v="22"/>
    <n v="25"/>
    <n v="0.25"/>
    <n v="22"/>
    <s v="Condiments"/>
    <x v="62"/>
    <n v="53"/>
    <n v="0"/>
    <n v="0"/>
    <n v="412.5"/>
  </r>
  <r>
    <n v="4.5"/>
    <n v="30"/>
    <n v="0.25"/>
    <n v="4.5"/>
    <s v="Beverages"/>
    <x v="23"/>
    <n v="20"/>
    <n v="0"/>
    <n v="0"/>
    <n v="101.25"/>
  </r>
  <r>
    <n v="13"/>
    <n v="30"/>
    <n v="0"/>
    <n v="13"/>
    <s v="Condiments"/>
    <x v="30"/>
    <n v="32"/>
    <n v="0"/>
    <n v="15"/>
    <n v="390"/>
  </r>
  <r>
    <n v="30"/>
    <n v="60"/>
    <n v="0"/>
    <n v="30"/>
    <s v="Produce"/>
    <x v="8"/>
    <n v="15"/>
    <n v="0"/>
    <n v="10"/>
    <n v="1800"/>
  </r>
  <r>
    <n v="21"/>
    <n v="25"/>
    <n v="0"/>
    <n v="21"/>
    <s v="Grains/Cereals"/>
    <x v="10"/>
    <n v="104"/>
    <n v="0"/>
    <n v="25"/>
    <n v="525"/>
  </r>
  <r>
    <n v="12"/>
    <n v="25"/>
    <n v="0"/>
    <n v="12"/>
    <s v="Seafood"/>
    <x v="54"/>
    <n v="95"/>
    <n v="0"/>
    <n v="0"/>
    <n v="300"/>
  </r>
  <r>
    <n v="24"/>
    <n v="6"/>
    <n v="0"/>
    <n v="24"/>
    <s v="Meat/Poultry"/>
    <x v="24"/>
    <n v="115"/>
    <n v="0"/>
    <n v="20"/>
    <n v="144"/>
  </r>
  <r>
    <n v="6"/>
    <n v="56"/>
    <n v="0"/>
    <n v="6"/>
    <s v="Seafood"/>
    <x v="16"/>
    <n v="24"/>
    <n v="0"/>
    <n v="5"/>
    <n v="336"/>
  </r>
  <r>
    <n v="18"/>
    <n v="15"/>
    <n v="0.15"/>
    <n v="18"/>
    <s v="Beverages"/>
    <x v="37"/>
    <n v="20"/>
    <n v="0"/>
    <n v="15"/>
    <n v="229.5"/>
  </r>
  <r>
    <n v="14"/>
    <n v="24"/>
    <n v="0.15"/>
    <n v="14"/>
    <s v="Grains/Cereals"/>
    <x v="3"/>
    <n v="26"/>
    <n v="0"/>
    <n v="0"/>
    <n v="285.59999999999997"/>
  </r>
  <r>
    <n v="24"/>
    <n v="40"/>
    <n v="0"/>
    <n v="24"/>
    <s v="Meat/Poultry"/>
    <x v="24"/>
    <n v="115"/>
    <n v="0"/>
    <n v="20"/>
    <n v="960"/>
  </r>
  <r>
    <n v="18"/>
    <n v="4"/>
    <n v="0"/>
    <n v="18"/>
    <s v="Beverages"/>
    <x v="52"/>
    <n v="39"/>
    <n v="0"/>
    <n v="10"/>
    <n v="72"/>
  </r>
  <r>
    <n v="18.399999999999999"/>
    <n v="10"/>
    <n v="0"/>
    <n v="18.399999999999999"/>
    <s v="Seafood"/>
    <x v="40"/>
    <n v="123"/>
    <n v="0"/>
    <n v="30"/>
    <n v="184"/>
  </r>
  <r>
    <n v="7"/>
    <n v="10"/>
    <n v="0"/>
    <n v="7"/>
    <s v="Grains/Cereals"/>
    <x v="65"/>
    <n v="38"/>
    <n v="0"/>
    <n v="25"/>
    <n v="70"/>
  </r>
  <r>
    <n v="31.23"/>
    <n v="6"/>
    <n v="0"/>
    <n v="31.23"/>
    <s v="Confections"/>
    <x v="68"/>
    <n v="15"/>
    <n v="0"/>
    <n v="0"/>
    <n v="187.38"/>
  </r>
  <r>
    <n v="18"/>
    <n v="6"/>
    <n v="0"/>
    <n v="18"/>
    <s v="Beverages"/>
    <x v="43"/>
    <n v="57"/>
    <n v="0"/>
    <n v="20"/>
    <n v="108"/>
  </r>
  <r>
    <n v="18"/>
    <n v="2"/>
    <n v="0"/>
    <n v="18"/>
    <s v="Beverages"/>
    <x v="52"/>
    <n v="39"/>
    <n v="0"/>
    <n v="10"/>
    <n v="36"/>
  </r>
  <r>
    <n v="55"/>
    <n v="10"/>
    <n v="0"/>
    <n v="55"/>
    <s v="Dairy Products"/>
    <x v="28"/>
    <n v="79"/>
    <n v="0"/>
    <n v="0"/>
    <n v="550"/>
  </r>
  <r>
    <n v="18"/>
    <n v="8"/>
    <n v="0"/>
    <n v="18"/>
    <s v="Beverages"/>
    <x v="52"/>
    <n v="39"/>
    <n v="0"/>
    <n v="10"/>
    <n v="144"/>
  </r>
  <r>
    <n v="123.79"/>
    <n v="2"/>
    <n v="0.25"/>
    <n v="123.79"/>
    <s v="Meat/Poultry"/>
    <x v="33"/>
    <n v="0"/>
    <n v="0"/>
    <n v="0"/>
    <n v="185.685"/>
  </r>
  <r>
    <n v="40"/>
    <n v="30"/>
    <n v="0"/>
    <n v="40"/>
    <s v="Condiments"/>
    <x v="71"/>
    <n v="6"/>
    <n v="0"/>
    <n v="0"/>
    <n v="1200"/>
  </r>
  <r>
    <n v="123.79"/>
    <n v="10"/>
    <n v="0"/>
    <n v="123.79"/>
    <s v="Meat/Poultry"/>
    <x v="33"/>
    <n v="0"/>
    <n v="0"/>
    <n v="0"/>
    <n v="1237.9000000000001"/>
  </r>
  <r>
    <n v="14"/>
    <n v="14"/>
    <n v="0"/>
    <n v="14"/>
    <s v="Grains/Cereals"/>
    <x v="3"/>
    <n v="26"/>
    <n v="0"/>
    <n v="0"/>
    <n v="196"/>
  </r>
  <r>
    <n v="45.6"/>
    <n v="70"/>
    <n v="0.05"/>
    <n v="45.6"/>
    <s v="Produce"/>
    <x v="32"/>
    <n v="26"/>
    <n v="0"/>
    <n v="0"/>
    <n v="3032.3999999999996"/>
  </r>
  <r>
    <n v="14"/>
    <n v="90"/>
    <n v="0.05"/>
    <n v="14"/>
    <s v="Beverages"/>
    <x v="53"/>
    <n v="111"/>
    <n v="0"/>
    <n v="15"/>
    <n v="1197"/>
  </r>
  <r>
    <n v="21.5"/>
    <n v="21"/>
    <n v="0"/>
    <n v="21.5"/>
    <s v="Dairy Products"/>
    <x v="44"/>
    <n v="26"/>
    <n v="0"/>
    <n v="0"/>
    <n v="451.5"/>
  </r>
  <r>
    <n v="4.5"/>
    <n v="12"/>
    <n v="0"/>
    <n v="4.5"/>
    <s v="Beverages"/>
    <x v="23"/>
    <n v="20"/>
    <n v="0"/>
    <n v="0"/>
    <n v="54"/>
  </r>
  <r>
    <n v="19"/>
    <n v="18"/>
    <n v="0.25"/>
    <n v="19"/>
    <s v="Seafood"/>
    <x v="27"/>
    <n v="112"/>
    <n v="0"/>
    <n v="20"/>
    <n v="256.5"/>
  </r>
  <r>
    <n v="34"/>
    <n v="9"/>
    <n v="0"/>
    <n v="34"/>
    <s v="Dairy Products"/>
    <x v="17"/>
    <n v="19"/>
    <n v="0"/>
    <n v="0"/>
    <n v="306"/>
  </r>
  <r>
    <n v="30"/>
    <n v="20"/>
    <n v="0"/>
    <n v="30"/>
    <s v="Produce"/>
    <x v="8"/>
    <n v="15"/>
    <n v="0"/>
    <n v="10"/>
    <n v="600"/>
  </r>
  <r>
    <n v="4.5"/>
    <n v="10"/>
    <n v="0"/>
    <n v="4.5"/>
    <s v="Beverages"/>
    <x v="23"/>
    <n v="20"/>
    <n v="0"/>
    <n v="0"/>
    <n v="45"/>
  </r>
  <r>
    <n v="13.25"/>
    <n v="40"/>
    <n v="0.05"/>
    <n v="13.25"/>
    <s v="Seafood"/>
    <x v="64"/>
    <n v="62"/>
    <n v="0"/>
    <n v="20"/>
    <n v="503.5"/>
  </r>
  <r>
    <n v="21.5"/>
    <n v="20"/>
    <n v="0"/>
    <n v="21.5"/>
    <s v="Dairy Products"/>
    <x v="44"/>
    <n v="26"/>
    <n v="0"/>
    <n v="0"/>
    <n v="430"/>
  </r>
  <r>
    <n v="9.1999999999999993"/>
    <n v="50"/>
    <n v="0.05"/>
    <n v="9.1999999999999993"/>
    <s v="Confections"/>
    <x v="49"/>
    <n v="25"/>
    <n v="0"/>
    <n v="5"/>
    <n v="436.99999999999994"/>
  </r>
  <r>
    <n v="34"/>
    <n v="36"/>
    <n v="0.05"/>
    <n v="34"/>
    <s v="Dairy Products"/>
    <x v="17"/>
    <n v="19"/>
    <n v="0"/>
    <n v="0"/>
    <n v="1162.8"/>
  </r>
  <r>
    <n v="21.5"/>
    <n v="60"/>
    <n v="0.05"/>
    <n v="21.5"/>
    <s v="Dairy Products"/>
    <x v="44"/>
    <n v="26"/>
    <n v="0"/>
    <n v="0"/>
    <n v="1225.5"/>
  </r>
  <r>
    <n v="9"/>
    <n v="10"/>
    <n v="0"/>
    <n v="9"/>
    <s v="Grains/Cereals"/>
    <x v="70"/>
    <n v="61"/>
    <n v="0"/>
    <n v="25"/>
    <n v="90"/>
  </r>
  <r>
    <n v="14"/>
    <n v="4"/>
    <n v="0"/>
    <n v="14"/>
    <s v="Grains/Cereals"/>
    <x v="3"/>
    <n v="26"/>
    <n v="0"/>
    <n v="0"/>
    <n v="56"/>
  </r>
  <r>
    <n v="9.5"/>
    <n v="20"/>
    <n v="0"/>
    <n v="9.5"/>
    <s v="Seafood"/>
    <x v="73"/>
    <n v="5"/>
    <n v="70"/>
    <n v="15"/>
    <n v="190"/>
  </r>
  <r>
    <n v="12.5"/>
    <n v="2"/>
    <n v="0"/>
    <n v="12.5"/>
    <s v="Confections"/>
    <x v="56"/>
    <n v="6"/>
    <n v="10"/>
    <n v="15"/>
    <n v="25"/>
  </r>
  <r>
    <n v="9.65"/>
    <n v="28"/>
    <n v="0.1"/>
    <n v="9.65"/>
    <s v="Seafood"/>
    <x v="7"/>
    <n v="85"/>
    <n v="0"/>
    <n v="10"/>
    <n v="243.18"/>
  </r>
  <r>
    <n v="25.89"/>
    <n v="15"/>
    <n v="0"/>
    <n v="25.89"/>
    <s v="Seafood"/>
    <x v="34"/>
    <n v="10"/>
    <n v="0"/>
    <n v="15"/>
    <n v="388.35"/>
  </r>
  <r>
    <n v="13"/>
    <n v="18"/>
    <n v="0"/>
    <n v="13"/>
    <s v="Condiments"/>
    <x v="30"/>
    <n v="32"/>
    <n v="0"/>
    <n v="15"/>
    <n v="234"/>
  </r>
  <r>
    <n v="12.5"/>
    <n v="15"/>
    <n v="0"/>
    <n v="12.5"/>
    <s v="Dairy Products"/>
    <x v="18"/>
    <n v="0"/>
    <n v="70"/>
    <n v="20"/>
    <n v="187.5"/>
  </r>
  <r>
    <n v="19"/>
    <n v="16"/>
    <n v="0"/>
    <n v="19"/>
    <s v="Seafood"/>
    <x v="27"/>
    <n v="112"/>
    <n v="0"/>
    <n v="20"/>
    <n v="304"/>
  </r>
  <r>
    <n v="10"/>
    <n v="25"/>
    <n v="0"/>
    <n v="10"/>
    <s v="Condiments"/>
    <x v="57"/>
    <n v="13"/>
    <n v="70"/>
    <n v="25"/>
    <n v="250"/>
  </r>
  <r>
    <n v="55"/>
    <n v="110"/>
    <n v="0"/>
    <n v="55"/>
    <s v="Dairy Products"/>
    <x v="28"/>
    <n v="79"/>
    <n v="0"/>
    <n v="0"/>
    <n v="6050"/>
  </r>
  <r>
    <n v="15"/>
    <n v="30"/>
    <n v="0"/>
    <n v="15"/>
    <s v="Beverages"/>
    <x v="39"/>
    <n v="15"/>
    <n v="10"/>
    <n v="30"/>
    <n v="450"/>
  </r>
  <r>
    <n v="38"/>
    <n v="20"/>
    <n v="0"/>
    <n v="38"/>
    <s v="Dairy Products"/>
    <x v="14"/>
    <n v="86"/>
    <n v="0"/>
    <n v="0"/>
    <n v="760"/>
  </r>
  <r>
    <n v="62.5"/>
    <n v="10"/>
    <n v="0"/>
    <n v="62.5"/>
    <s v="Seafood"/>
    <x v="59"/>
    <n v="42"/>
    <n v="0"/>
    <n v="0"/>
    <n v="625"/>
  </r>
  <r>
    <n v="38"/>
    <n v="5"/>
    <n v="0"/>
    <n v="38"/>
    <s v="Grains/Cereals"/>
    <x v="41"/>
    <n v="21"/>
    <n v="10"/>
    <n v="30"/>
    <n v="190"/>
  </r>
  <r>
    <n v="12"/>
    <n v="3"/>
    <n v="0"/>
    <n v="12"/>
    <s v="Seafood"/>
    <x v="54"/>
    <n v="95"/>
    <n v="0"/>
    <n v="0"/>
    <n v="36"/>
  </r>
  <r>
    <n v="20"/>
    <n v="2"/>
    <n v="0"/>
    <n v="20"/>
    <s v="Confections"/>
    <x v="21"/>
    <n v="10"/>
    <n v="60"/>
    <n v="15"/>
    <n v="40"/>
  </r>
  <r>
    <n v="31"/>
    <n v="24"/>
    <n v="0.15"/>
    <n v="31"/>
    <s v="Seafood"/>
    <x v="12"/>
    <n v="31"/>
    <n v="0"/>
    <n v="0"/>
    <n v="632.4"/>
  </r>
  <r>
    <n v="19"/>
    <n v="11"/>
    <n v="0.25"/>
    <n v="19"/>
    <s v="Beverages"/>
    <x v="2"/>
    <n v="17"/>
    <n v="40"/>
    <n v="25"/>
    <n v="156.75"/>
  </r>
  <r>
    <n v="81"/>
    <n v="15"/>
    <n v="0"/>
    <n v="81"/>
    <s v="Confections"/>
    <x v="13"/>
    <n v="40"/>
    <n v="0"/>
    <n v="0"/>
    <n v="1215"/>
  </r>
  <r>
    <n v="31.23"/>
    <n v="63"/>
    <n v="0"/>
    <n v="31.23"/>
    <s v="Confections"/>
    <x v="68"/>
    <n v="15"/>
    <n v="0"/>
    <n v="0"/>
    <n v="1967.49"/>
  </r>
  <r>
    <n v="53"/>
    <n v="44"/>
    <n v="0.25"/>
    <n v="53"/>
    <s v="Produce"/>
    <x v="5"/>
    <n v="20"/>
    <n v="0"/>
    <n v="10"/>
    <n v="1749"/>
  </r>
  <r>
    <n v="34.799999999999997"/>
    <n v="35"/>
    <n v="0"/>
    <n v="34.799999999999997"/>
    <s v="Dairy Products"/>
    <x v="1"/>
    <n v="14"/>
    <n v="0"/>
    <n v="0"/>
    <n v="1218"/>
  </r>
  <r>
    <n v="9.1999999999999993"/>
    <n v="35"/>
    <n v="0"/>
    <n v="9.1999999999999993"/>
    <s v="Confections"/>
    <x v="49"/>
    <n v="25"/>
    <n v="0"/>
    <n v="5"/>
    <n v="322"/>
  </r>
  <r>
    <n v="36"/>
    <n v="30"/>
    <n v="0"/>
    <n v="36"/>
    <s v="Dairy Products"/>
    <x v="60"/>
    <n v="26"/>
    <n v="0"/>
    <n v="15"/>
    <n v="1080"/>
  </r>
  <r>
    <n v="30"/>
    <n v="4"/>
    <n v="0"/>
    <n v="30"/>
    <s v="Produce"/>
    <x v="8"/>
    <n v="15"/>
    <n v="0"/>
    <n v="10"/>
    <n v="120"/>
  </r>
  <r>
    <n v="46"/>
    <n v="30"/>
    <n v="0"/>
    <n v="46"/>
    <s v="Beverages"/>
    <x v="42"/>
    <n v="17"/>
    <n v="10"/>
    <n v="25"/>
    <n v="1380"/>
  </r>
  <r>
    <n v="31.23"/>
    <n v="12"/>
    <n v="0"/>
    <n v="31.23"/>
    <s v="Confections"/>
    <x v="68"/>
    <n v="15"/>
    <n v="0"/>
    <n v="0"/>
    <n v="374.76"/>
  </r>
  <r>
    <n v="2.5"/>
    <n v="30"/>
    <n v="0"/>
    <n v="2.5"/>
    <s v="Dairy Products"/>
    <x v="15"/>
    <n v="112"/>
    <n v="0"/>
    <n v="20"/>
    <n v="75"/>
  </r>
  <r>
    <n v="21.05"/>
    <n v="21"/>
    <n v="0"/>
    <n v="21.05"/>
    <s v="Condiments"/>
    <x v="9"/>
    <n v="76"/>
    <n v="0"/>
    <n v="0"/>
    <n v="442.05"/>
  </r>
  <r>
    <n v="21.5"/>
    <n v="50"/>
    <n v="0"/>
    <n v="21.5"/>
    <s v="Dairy Products"/>
    <x v="44"/>
    <n v="26"/>
    <n v="0"/>
    <n v="0"/>
    <n v="1075"/>
  </r>
  <r>
    <n v="18"/>
    <n v="10"/>
    <n v="0.1"/>
    <n v="18"/>
    <s v="Beverages"/>
    <x v="52"/>
    <n v="39"/>
    <n v="0"/>
    <n v="10"/>
    <n v="162"/>
  </r>
  <r>
    <n v="6"/>
    <n v="20"/>
    <n v="0.1"/>
    <n v="6"/>
    <s v="Seafood"/>
    <x v="16"/>
    <n v="24"/>
    <n v="0"/>
    <n v="5"/>
    <n v="108"/>
  </r>
  <r>
    <n v="62.5"/>
    <n v="8"/>
    <n v="0"/>
    <n v="62.5"/>
    <s v="Seafood"/>
    <x v="59"/>
    <n v="42"/>
    <n v="0"/>
    <n v="0"/>
    <n v="500"/>
  </r>
  <r>
    <n v="53"/>
    <n v="10"/>
    <n v="0"/>
    <n v="53"/>
    <s v="Produce"/>
    <x v="5"/>
    <n v="20"/>
    <n v="0"/>
    <n v="10"/>
    <n v="530"/>
  </r>
  <r>
    <n v="4.5"/>
    <n v="30"/>
    <n v="0.25"/>
    <n v="4.5"/>
    <s v="Beverages"/>
    <x v="23"/>
    <n v="20"/>
    <n v="0"/>
    <n v="0"/>
    <n v="101.25"/>
  </r>
  <r>
    <n v="49.3"/>
    <n v="21"/>
    <n v="0.25"/>
    <n v="49.3"/>
    <s v="Confections"/>
    <x v="38"/>
    <n v="17"/>
    <n v="0"/>
    <n v="0"/>
    <n v="776.47499999999991"/>
  </r>
  <r>
    <n v="24"/>
    <n v="35"/>
    <n v="0"/>
    <n v="24"/>
    <s v="Meat/Poultry"/>
    <x v="24"/>
    <n v="115"/>
    <n v="0"/>
    <n v="20"/>
    <n v="840"/>
  </r>
  <r>
    <n v="55"/>
    <n v="24"/>
    <n v="0"/>
    <n v="55"/>
    <s v="Dairy Products"/>
    <x v="28"/>
    <n v="79"/>
    <n v="0"/>
    <n v="0"/>
    <n v="1320"/>
  </r>
  <r>
    <n v="38"/>
    <n v="20"/>
    <n v="0"/>
    <n v="38"/>
    <s v="Grains/Cereals"/>
    <x v="41"/>
    <n v="21"/>
    <n v="10"/>
    <n v="30"/>
    <n v="760"/>
  </r>
  <r>
    <n v="43.9"/>
    <n v="12"/>
    <n v="0"/>
    <n v="43.9"/>
    <s v="Condiments"/>
    <x v="46"/>
    <n v="24"/>
    <n v="0"/>
    <n v="5"/>
    <n v="526.79999999999995"/>
  </r>
  <r>
    <n v="19"/>
    <n v="100"/>
    <n v="0.25"/>
    <n v="19"/>
    <s v="Beverages"/>
    <x v="2"/>
    <n v="17"/>
    <n v="40"/>
    <n v="25"/>
    <n v="1425"/>
  </r>
  <r>
    <n v="21.35"/>
    <n v="70"/>
    <n v="0"/>
    <n v="21.35"/>
    <s v="Condiments"/>
    <x v="6"/>
    <n v="0"/>
    <n v="0"/>
    <n v="0"/>
    <n v="1494.5"/>
  </r>
  <r>
    <n v="123.79"/>
    <n v="60"/>
    <n v="0.25"/>
    <n v="123.79"/>
    <s v="Meat/Poultry"/>
    <x v="33"/>
    <n v="0"/>
    <n v="0"/>
    <n v="0"/>
    <n v="5570.55"/>
  </r>
  <r>
    <n v="55"/>
    <n v="100"/>
    <n v="0.25"/>
    <n v="55"/>
    <s v="Dairy Products"/>
    <x v="28"/>
    <n v="79"/>
    <n v="0"/>
    <n v="0"/>
    <n v="4125"/>
  </r>
  <r>
    <n v="18"/>
    <n v="45"/>
    <n v="0"/>
    <n v="18"/>
    <s v="Beverages"/>
    <x v="52"/>
    <n v="39"/>
    <n v="0"/>
    <n v="10"/>
    <n v="810"/>
  </r>
  <r>
    <n v="6"/>
    <n v="80"/>
    <n v="0"/>
    <n v="6"/>
    <s v="Seafood"/>
    <x v="16"/>
    <n v="24"/>
    <n v="0"/>
    <n v="5"/>
    <n v="480"/>
  </r>
  <r>
    <n v="4.5"/>
    <n v="21"/>
    <n v="0"/>
    <n v="4.5"/>
    <s v="Beverages"/>
    <x v="23"/>
    <n v="20"/>
    <n v="0"/>
    <n v="0"/>
    <n v="94.5"/>
  </r>
  <r>
    <n v="33.25"/>
    <n v="20"/>
    <n v="0"/>
    <n v="33.25"/>
    <s v="Grains/Cereals"/>
    <x v="58"/>
    <n v="22"/>
    <n v="80"/>
    <n v="30"/>
    <n v="665"/>
  </r>
  <r>
    <n v="21.5"/>
    <n v="16"/>
    <n v="0"/>
    <n v="21.5"/>
    <s v="Dairy Products"/>
    <x v="44"/>
    <n v="26"/>
    <n v="0"/>
    <n v="0"/>
    <n v="344"/>
  </r>
  <r>
    <n v="19"/>
    <n v="35"/>
    <n v="0"/>
    <n v="19"/>
    <s v="Seafood"/>
    <x v="27"/>
    <n v="112"/>
    <n v="0"/>
    <n v="20"/>
    <n v="665"/>
  </r>
  <r>
    <n v="263.5"/>
    <n v="25"/>
    <n v="0"/>
    <n v="263.5"/>
    <s v="Beverages"/>
    <x v="67"/>
    <n v="17"/>
    <n v="0"/>
    <n v="15"/>
    <n v="6587.5"/>
  </r>
  <r>
    <n v="55"/>
    <n v="30"/>
    <n v="0"/>
    <n v="55"/>
    <s v="Dairy Products"/>
    <x v="28"/>
    <n v="79"/>
    <n v="0"/>
    <n v="0"/>
    <n v="1650"/>
  </r>
  <r>
    <n v="32.799999999999997"/>
    <n v="70"/>
    <n v="0.1"/>
    <n v="32.799999999999997"/>
    <s v="Meat/Poultry"/>
    <x v="29"/>
    <n v="0"/>
    <n v="0"/>
    <n v="0"/>
    <n v="2066.4"/>
  </r>
  <r>
    <n v="36"/>
    <n v="36"/>
    <n v="0.1"/>
    <n v="36"/>
    <s v="Dairy Products"/>
    <x v="60"/>
    <n v="26"/>
    <n v="0"/>
    <n v="15"/>
    <n v="1166.4000000000001"/>
  </r>
  <r>
    <n v="10"/>
    <n v="15"/>
    <n v="0.1"/>
    <n v="10"/>
    <s v="Confections"/>
    <x v="26"/>
    <n v="3"/>
    <n v="40"/>
    <n v="5"/>
    <n v="135"/>
  </r>
  <r>
    <n v="19.45"/>
    <n v="12"/>
    <n v="0"/>
    <n v="19.45"/>
    <s v="Condiments"/>
    <x v="45"/>
    <n v="27"/>
    <n v="0"/>
    <n v="15"/>
    <n v="233.39999999999998"/>
  </r>
  <r>
    <n v="28.5"/>
    <n v="6"/>
    <n v="0"/>
    <n v="28.5"/>
    <s v="Condiments"/>
    <x v="75"/>
    <n v="113"/>
    <n v="0"/>
    <n v="25"/>
    <n v="171"/>
  </r>
  <r>
    <n v="18"/>
    <n v="10"/>
    <n v="0"/>
    <n v="18"/>
    <s v="Beverages"/>
    <x v="52"/>
    <n v="39"/>
    <n v="0"/>
    <n v="10"/>
    <n v="180"/>
  </r>
  <r>
    <n v="18"/>
    <n v="60"/>
    <n v="0"/>
    <n v="18"/>
    <s v="Beverages"/>
    <x v="37"/>
    <n v="20"/>
    <n v="0"/>
    <n v="15"/>
    <n v="1080"/>
  </r>
  <r>
    <n v="14"/>
    <n v="30"/>
    <n v="0"/>
    <n v="14"/>
    <s v="Grains/Cereals"/>
    <x v="3"/>
    <n v="26"/>
    <n v="0"/>
    <n v="0"/>
    <n v="420"/>
  </r>
  <r>
    <n v="7.45"/>
    <n v="10"/>
    <n v="0"/>
    <n v="7.45"/>
    <s v="Meat/Poultry"/>
    <x v="55"/>
    <n v="21"/>
    <n v="0"/>
    <n v="10"/>
    <n v="74.5"/>
  </r>
  <r>
    <n v="6"/>
    <n v="7"/>
    <n v="0"/>
    <n v="6"/>
    <s v="Seafood"/>
    <x v="16"/>
    <n v="24"/>
    <n v="0"/>
    <n v="5"/>
    <n v="42"/>
  </r>
  <r>
    <n v="55"/>
    <n v="30"/>
    <n v="0"/>
    <n v="55"/>
    <s v="Dairy Products"/>
    <x v="28"/>
    <n v="79"/>
    <n v="0"/>
    <n v="0"/>
    <n v="1650"/>
  </r>
  <r>
    <n v="15"/>
    <n v="4"/>
    <n v="0"/>
    <n v="15"/>
    <s v="Beverages"/>
    <x v="39"/>
    <n v="15"/>
    <n v="10"/>
    <n v="30"/>
    <n v="60"/>
  </r>
  <r>
    <n v="18.399999999999999"/>
    <n v="5"/>
    <n v="0.2"/>
    <n v="18.399999999999999"/>
    <s v="Seafood"/>
    <x v="40"/>
    <n v="123"/>
    <n v="0"/>
    <n v="30"/>
    <n v="73.600000000000009"/>
  </r>
  <r>
    <n v="7"/>
    <n v="2"/>
    <n v="0"/>
    <n v="7"/>
    <s v="Grains/Cereals"/>
    <x v="65"/>
    <n v="38"/>
    <n v="0"/>
    <n v="25"/>
    <n v="14"/>
  </r>
  <r>
    <n v="21.5"/>
    <n v="30"/>
    <n v="0"/>
    <n v="21.5"/>
    <s v="Dairy Products"/>
    <x v="44"/>
    <n v="26"/>
    <n v="0"/>
    <n v="0"/>
    <n v="645"/>
  </r>
  <r>
    <n v="45.6"/>
    <n v="20"/>
    <n v="0"/>
    <n v="45.6"/>
    <s v="Produce"/>
    <x v="32"/>
    <n v="26"/>
    <n v="0"/>
    <n v="0"/>
    <n v="912"/>
  </r>
  <r>
    <n v="18"/>
    <n v="24"/>
    <n v="0"/>
    <n v="18"/>
    <s v="Beverages"/>
    <x v="37"/>
    <n v="20"/>
    <n v="0"/>
    <n v="15"/>
    <n v="432"/>
  </r>
  <r>
    <n v="20"/>
    <n v="60"/>
    <n v="0"/>
    <n v="20"/>
    <s v="Confections"/>
    <x v="21"/>
    <n v="10"/>
    <n v="60"/>
    <n v="15"/>
    <n v="1200"/>
  </r>
  <r>
    <n v="19.5"/>
    <n v="28"/>
    <n v="0"/>
    <n v="19.5"/>
    <s v="Grains/Cereals"/>
    <x v="11"/>
    <n v="36"/>
    <n v="0"/>
    <n v="20"/>
    <n v="546"/>
  </r>
  <r>
    <n v="10"/>
    <n v="20"/>
    <n v="0"/>
    <n v="10"/>
    <s v="Confections"/>
    <x v="26"/>
    <n v="3"/>
    <n v="40"/>
    <n v="5"/>
    <n v="200"/>
  </r>
  <r>
    <n v="19"/>
    <n v="30"/>
    <n v="0.2"/>
    <n v="19"/>
    <s v="Beverages"/>
    <x v="2"/>
    <n v="17"/>
    <n v="40"/>
    <n v="25"/>
    <n v="456"/>
  </r>
  <r>
    <n v="43.9"/>
    <n v="30"/>
    <n v="0"/>
    <n v="43.9"/>
    <s v="Condiments"/>
    <x v="46"/>
    <n v="24"/>
    <n v="0"/>
    <n v="5"/>
    <n v="1317"/>
  </r>
  <r>
    <n v="19.45"/>
    <n v="15"/>
    <n v="0"/>
    <n v="19.45"/>
    <s v="Condiments"/>
    <x v="45"/>
    <n v="27"/>
    <n v="0"/>
    <n v="15"/>
    <n v="291.75"/>
  </r>
  <r>
    <n v="28.5"/>
    <n v="4"/>
    <n v="0"/>
    <n v="28.5"/>
    <s v="Condiments"/>
    <x v="75"/>
    <n v="113"/>
    <n v="0"/>
    <n v="25"/>
    <n v="114"/>
  </r>
  <r>
    <n v="21"/>
    <n v="10"/>
    <n v="0"/>
    <n v="21"/>
    <s v="Dairy Products"/>
    <x v="0"/>
    <n v="22"/>
    <n v="30"/>
    <n v="30"/>
    <n v="210"/>
  </r>
  <r>
    <n v="49.3"/>
    <n v="12"/>
    <n v="0"/>
    <n v="49.3"/>
    <s v="Confections"/>
    <x v="38"/>
    <n v="17"/>
    <n v="0"/>
    <n v="0"/>
    <n v="591.59999999999991"/>
  </r>
  <r>
    <n v="2.5"/>
    <n v="15"/>
    <n v="0"/>
    <n v="2.5"/>
    <s v="Dairy Products"/>
    <x v="15"/>
    <n v="112"/>
    <n v="0"/>
    <n v="20"/>
    <n v="37.5"/>
  </r>
  <r>
    <n v="53"/>
    <n v="24"/>
    <n v="0"/>
    <n v="53"/>
    <s v="Produce"/>
    <x v="5"/>
    <n v="20"/>
    <n v="0"/>
    <n v="10"/>
    <n v="1272"/>
  </r>
  <r>
    <n v="38"/>
    <n v="20"/>
    <n v="0.05"/>
    <n v="38"/>
    <s v="Dairy Products"/>
    <x v="14"/>
    <n v="86"/>
    <n v="0"/>
    <n v="0"/>
    <n v="722"/>
  </r>
  <r>
    <n v="32"/>
    <n v="15"/>
    <n v="0.05"/>
    <n v="32"/>
    <s v="Dairy Products"/>
    <x v="35"/>
    <n v="9"/>
    <n v="40"/>
    <n v="25"/>
    <n v="456"/>
  </r>
  <r>
    <n v="18"/>
    <n v="18"/>
    <n v="0.05"/>
    <n v="18"/>
    <s v="Beverages"/>
    <x v="37"/>
    <n v="20"/>
    <n v="0"/>
    <n v="15"/>
    <n v="307.8"/>
  </r>
  <r>
    <n v="18"/>
    <n v="25"/>
    <n v="0.25"/>
    <n v="18"/>
    <s v="Beverages"/>
    <x v="52"/>
    <n v="39"/>
    <n v="0"/>
    <n v="10"/>
    <n v="337.5"/>
  </r>
  <r>
    <n v="21.35"/>
    <n v="30"/>
    <n v="0.25"/>
    <n v="21.35"/>
    <s v="Condiments"/>
    <x v="6"/>
    <n v="0"/>
    <n v="0"/>
    <n v="0"/>
    <n v="480.375"/>
  </r>
  <r>
    <n v="12.5"/>
    <n v="42"/>
    <n v="0"/>
    <n v="12.5"/>
    <s v="Confections"/>
    <x v="56"/>
    <n v="6"/>
    <n v="10"/>
    <n v="15"/>
    <n v="525"/>
  </r>
  <r>
    <n v="19"/>
    <n v="10"/>
    <n v="0.2"/>
    <n v="19"/>
    <s v="Beverages"/>
    <x v="2"/>
    <n v="17"/>
    <n v="40"/>
    <n v="25"/>
    <n v="152"/>
  </r>
  <r>
    <n v="38"/>
    <n v="4"/>
    <n v="0.2"/>
    <n v="38"/>
    <s v="Dairy Products"/>
    <x v="14"/>
    <n v="86"/>
    <n v="0"/>
    <n v="0"/>
    <n v="121.60000000000001"/>
  </r>
  <r>
    <n v="18"/>
    <n v="50"/>
    <n v="0.1"/>
    <n v="18"/>
    <s v="Beverages"/>
    <x v="43"/>
    <n v="57"/>
    <n v="0"/>
    <n v="20"/>
    <n v="810"/>
  </r>
  <r>
    <n v="4.5"/>
    <n v="10"/>
    <n v="0.2"/>
    <n v="4.5"/>
    <s v="Beverages"/>
    <x v="23"/>
    <n v="20"/>
    <n v="0"/>
    <n v="0"/>
    <n v="36"/>
  </r>
  <r>
    <n v="46"/>
    <n v="30"/>
    <n v="0.2"/>
    <n v="46"/>
    <s v="Beverages"/>
    <x v="42"/>
    <n v="17"/>
    <n v="10"/>
    <n v="25"/>
    <n v="1104"/>
  </r>
  <r>
    <n v="28.5"/>
    <n v="10"/>
    <n v="0.2"/>
    <n v="28.5"/>
    <s v="Condiments"/>
    <x v="75"/>
    <n v="113"/>
    <n v="0"/>
    <n v="25"/>
    <n v="228"/>
  </r>
  <r>
    <n v="62.5"/>
    <n v="35"/>
    <n v="0.2"/>
    <n v="62.5"/>
    <s v="Seafood"/>
    <x v="59"/>
    <n v="42"/>
    <n v="0"/>
    <n v="0"/>
    <n v="1750"/>
  </r>
  <r>
    <n v="32"/>
    <n v="20"/>
    <n v="0"/>
    <n v="32"/>
    <s v="Dairy Products"/>
    <x v="35"/>
    <n v="9"/>
    <n v="40"/>
    <n v="25"/>
    <n v="640"/>
  </r>
  <r>
    <n v="33.25"/>
    <n v="25"/>
    <n v="0.2"/>
    <n v="33.25"/>
    <s v="Grains/Cereals"/>
    <x v="58"/>
    <n v="22"/>
    <n v="80"/>
    <n v="30"/>
    <n v="665"/>
  </r>
  <r>
    <n v="2.5"/>
    <n v="10"/>
    <n v="0"/>
    <n v="2.5"/>
    <s v="Dairy Products"/>
    <x v="15"/>
    <n v="112"/>
    <n v="0"/>
    <n v="20"/>
    <n v="25"/>
  </r>
  <r>
    <n v="14"/>
    <n v="20"/>
    <n v="0"/>
    <n v="14"/>
    <s v="Beverages"/>
    <x v="51"/>
    <n v="52"/>
    <n v="0"/>
    <n v="10"/>
    <n v="280"/>
  </r>
  <r>
    <n v="4.5"/>
    <n v="15"/>
    <n v="0"/>
    <n v="4.5"/>
    <s v="Beverages"/>
    <x v="23"/>
    <n v="20"/>
    <n v="0"/>
    <n v="0"/>
    <n v="67.5"/>
  </r>
  <r>
    <n v="14"/>
    <n v="15"/>
    <n v="0"/>
    <n v="14"/>
    <s v="Confections"/>
    <x v="66"/>
    <n v="76"/>
    <n v="0"/>
    <n v="30"/>
    <n v="210"/>
  </r>
  <r>
    <n v="53"/>
    <n v="20"/>
    <n v="0"/>
    <n v="53"/>
    <s v="Produce"/>
    <x v="5"/>
    <n v="20"/>
    <n v="0"/>
    <n v="10"/>
    <n v="1060"/>
  </r>
  <r>
    <n v="19.5"/>
    <n v="20"/>
    <n v="0"/>
    <n v="19.5"/>
    <s v="Grains/Cereals"/>
    <x v="11"/>
    <n v="36"/>
    <n v="0"/>
    <n v="20"/>
    <n v="390"/>
  </r>
  <r>
    <n v="30"/>
    <n v="40"/>
    <n v="0"/>
    <n v="30"/>
    <s v="Produce"/>
    <x v="8"/>
    <n v="15"/>
    <n v="0"/>
    <n v="10"/>
    <n v="1200"/>
  </r>
  <r>
    <n v="24"/>
    <n v="35"/>
    <n v="0"/>
    <n v="24"/>
    <s v="Meat/Poultry"/>
    <x v="24"/>
    <n v="115"/>
    <n v="0"/>
    <n v="20"/>
    <n v="840"/>
  </r>
  <r>
    <n v="34"/>
    <n v="50"/>
    <n v="0"/>
    <n v="34"/>
    <s v="Dairy Products"/>
    <x v="17"/>
    <n v="19"/>
    <n v="0"/>
    <n v="0"/>
    <n v="1700"/>
  </r>
  <r>
    <n v="15"/>
    <n v="3"/>
    <n v="0"/>
    <n v="15"/>
    <s v="Beverages"/>
    <x v="39"/>
    <n v="15"/>
    <n v="10"/>
    <n v="30"/>
    <n v="45"/>
  </r>
  <r>
    <n v="10"/>
    <n v="3"/>
    <n v="0"/>
    <n v="10"/>
    <s v="Confections"/>
    <x v="26"/>
    <n v="3"/>
    <n v="40"/>
    <n v="5"/>
    <n v="30"/>
  </r>
  <r>
    <n v="34"/>
    <n v="21"/>
    <n v="0"/>
    <n v="34"/>
    <s v="Dairy Products"/>
    <x v="17"/>
    <n v="19"/>
    <n v="0"/>
    <n v="0"/>
    <n v="714"/>
  </r>
  <r>
    <n v="28.5"/>
    <n v="4"/>
    <n v="0"/>
    <n v="28.5"/>
    <s v="Condiments"/>
    <x v="75"/>
    <n v="113"/>
    <n v="0"/>
    <n v="25"/>
    <n v="114"/>
  </r>
  <r>
    <n v="6"/>
    <n v="30"/>
    <n v="0"/>
    <n v="6"/>
    <s v="Seafood"/>
    <x v="16"/>
    <n v="24"/>
    <n v="0"/>
    <n v="5"/>
    <n v="180"/>
  </r>
  <r>
    <n v="39"/>
    <n v="12"/>
    <n v="0"/>
    <n v="39"/>
    <s v="Meat/Poultry"/>
    <x v="22"/>
    <n v="0"/>
    <n v="0"/>
    <n v="0"/>
    <n v="468"/>
  </r>
  <r>
    <n v="34"/>
    <n v="35"/>
    <n v="0"/>
    <n v="34"/>
    <s v="Dairy Products"/>
    <x v="17"/>
    <n v="19"/>
    <n v="0"/>
    <n v="0"/>
    <n v="1190"/>
  </r>
  <r>
    <n v="34"/>
    <n v="4"/>
    <n v="0"/>
    <n v="34"/>
    <s v="Dairy Products"/>
    <x v="17"/>
    <n v="19"/>
    <n v="0"/>
    <n v="0"/>
    <n v="136"/>
  </r>
  <r>
    <n v="13"/>
    <n v="10"/>
    <n v="0"/>
    <n v="13"/>
    <s v="Condiments"/>
    <x v="30"/>
    <n v="32"/>
    <n v="0"/>
    <n v="15"/>
    <n v="130"/>
  </r>
  <r>
    <n v="34"/>
    <n v="15"/>
    <n v="0"/>
    <n v="34"/>
    <s v="Dairy Products"/>
    <x v="17"/>
    <n v="19"/>
    <n v="0"/>
    <n v="0"/>
    <n v="510"/>
  </r>
  <r>
    <n v="32.799999999999997"/>
    <n v="10"/>
    <n v="0.2"/>
    <n v="32.799999999999997"/>
    <s v="Meat/Poultry"/>
    <x v="29"/>
    <n v="0"/>
    <n v="0"/>
    <n v="0"/>
    <n v="262.40000000000003"/>
  </r>
  <r>
    <n v="15"/>
    <n v="12"/>
    <n v="0.2"/>
    <n v="15"/>
    <s v="Beverages"/>
    <x v="39"/>
    <n v="15"/>
    <n v="10"/>
    <n v="30"/>
    <n v="144"/>
  </r>
  <r>
    <n v="14"/>
    <n v="30"/>
    <n v="0"/>
    <n v="14"/>
    <s v="Beverages"/>
    <x v="53"/>
    <n v="111"/>
    <n v="0"/>
    <n v="15"/>
    <n v="420"/>
  </r>
  <r>
    <n v="18.399999999999999"/>
    <n v="40"/>
    <n v="0.1"/>
    <n v="18.399999999999999"/>
    <s v="Seafood"/>
    <x v="40"/>
    <n v="123"/>
    <n v="0"/>
    <n v="30"/>
    <n v="662.4"/>
  </r>
  <r>
    <n v="9.65"/>
    <n v="30"/>
    <n v="0.1"/>
    <n v="9.65"/>
    <s v="Seafood"/>
    <x v="7"/>
    <n v="85"/>
    <n v="0"/>
    <n v="10"/>
    <n v="260.55"/>
  </r>
  <r>
    <n v="39"/>
    <n v="77"/>
    <n v="0.1"/>
    <n v="39"/>
    <s v="Meat/Poultry"/>
    <x v="22"/>
    <n v="0"/>
    <n v="0"/>
    <n v="0"/>
    <n v="2702.7000000000003"/>
  </r>
  <r>
    <n v="9.65"/>
    <n v="12"/>
    <n v="0"/>
    <n v="9.65"/>
    <s v="Seafood"/>
    <x v="7"/>
    <n v="85"/>
    <n v="0"/>
    <n v="10"/>
    <n v="115.80000000000001"/>
  </r>
  <r>
    <n v="32.799999999999997"/>
    <n v="25"/>
    <n v="0.1"/>
    <n v="32.799999999999997"/>
    <s v="Meat/Poultry"/>
    <x v="29"/>
    <n v="0"/>
    <n v="0"/>
    <n v="0"/>
    <n v="737.99999999999989"/>
  </r>
  <r>
    <n v="24"/>
    <n v="4"/>
    <n v="0.1"/>
    <n v="24"/>
    <s v="Meat/Poultry"/>
    <x v="24"/>
    <n v="115"/>
    <n v="0"/>
    <n v="20"/>
    <n v="86.4"/>
  </r>
  <r>
    <n v="12.5"/>
    <n v="55"/>
    <n v="0"/>
    <n v="12.5"/>
    <s v="Confections"/>
    <x v="56"/>
    <n v="6"/>
    <n v="10"/>
    <n v="15"/>
    <n v="687.5"/>
  </r>
  <r>
    <n v="25.89"/>
    <n v="4"/>
    <n v="0.25"/>
    <n v="25.89"/>
    <s v="Seafood"/>
    <x v="34"/>
    <n v="10"/>
    <n v="0"/>
    <n v="15"/>
    <n v="77.67"/>
  </r>
  <r>
    <n v="7.45"/>
    <n v="20"/>
    <n v="0.25"/>
    <n v="7.45"/>
    <s v="Meat/Poultry"/>
    <x v="55"/>
    <n v="21"/>
    <n v="0"/>
    <n v="10"/>
    <n v="111.75"/>
  </r>
  <r>
    <n v="17.45"/>
    <n v="3"/>
    <n v="0"/>
    <n v="17.45"/>
    <s v="Confections"/>
    <x v="20"/>
    <n v="29"/>
    <n v="0"/>
    <n v="10"/>
    <n v="52.349999999999994"/>
  </r>
  <r>
    <n v="9.1999999999999993"/>
    <n v="42"/>
    <n v="0"/>
    <n v="9.1999999999999993"/>
    <s v="Confections"/>
    <x v="49"/>
    <n v="25"/>
    <n v="0"/>
    <n v="5"/>
    <n v="386.4"/>
  </r>
  <r>
    <n v="14"/>
    <n v="35"/>
    <n v="0"/>
    <n v="14"/>
    <s v="Beverages"/>
    <x v="53"/>
    <n v="111"/>
    <n v="0"/>
    <n v="15"/>
    <n v="490"/>
  </r>
  <r>
    <n v="9.65"/>
    <n v="9"/>
    <n v="0"/>
    <n v="9.65"/>
    <s v="Seafood"/>
    <x v="7"/>
    <n v="85"/>
    <n v="0"/>
    <n v="10"/>
    <n v="86.850000000000009"/>
  </r>
  <r>
    <n v="45.6"/>
    <n v="8"/>
    <n v="0.15"/>
    <n v="45.6"/>
    <s v="Produce"/>
    <x v="32"/>
    <n v="26"/>
    <n v="0"/>
    <n v="0"/>
    <n v="310.08"/>
  </r>
  <r>
    <n v="46"/>
    <n v="36"/>
    <n v="0.15"/>
    <n v="46"/>
    <s v="Beverages"/>
    <x v="42"/>
    <n v="17"/>
    <n v="10"/>
    <n v="25"/>
    <n v="1407.6"/>
  </r>
  <r>
    <n v="13"/>
    <n v="28"/>
    <n v="0.15"/>
    <n v="13"/>
    <s v="Condiments"/>
    <x v="30"/>
    <n v="32"/>
    <n v="0"/>
    <n v="15"/>
    <n v="309.39999999999998"/>
  </r>
  <r>
    <n v="18"/>
    <n v="20"/>
    <n v="0"/>
    <n v="18"/>
    <s v="Beverages"/>
    <x v="19"/>
    <n v="69"/>
    <n v="0"/>
    <n v="5"/>
    <n v="360"/>
  </r>
  <r>
    <n v="18"/>
    <n v="40"/>
    <n v="0.15"/>
    <n v="18"/>
    <s v="Beverages"/>
    <x v="52"/>
    <n v="39"/>
    <n v="0"/>
    <n v="10"/>
    <n v="612"/>
  </r>
  <r>
    <n v="19"/>
    <n v="20"/>
    <n v="0.15"/>
    <n v="19"/>
    <s v="Beverages"/>
    <x v="2"/>
    <n v="17"/>
    <n v="40"/>
    <n v="25"/>
    <n v="323"/>
  </r>
  <r>
    <n v="17.45"/>
    <n v="30"/>
    <n v="0.15"/>
    <n v="17.45"/>
    <s v="Confections"/>
    <x v="20"/>
    <n v="29"/>
    <n v="0"/>
    <n v="10"/>
    <n v="444.97499999999997"/>
  </r>
  <r>
    <n v="12.5"/>
    <n v="20"/>
    <n v="0"/>
    <n v="12.5"/>
    <s v="Dairy Products"/>
    <x v="18"/>
    <n v="0"/>
    <n v="70"/>
    <n v="20"/>
    <n v="250"/>
  </r>
  <r>
    <n v="30"/>
    <n v="15"/>
    <n v="0.05"/>
    <n v="30"/>
    <s v="Produce"/>
    <x v="8"/>
    <n v="15"/>
    <n v="0"/>
    <n v="10"/>
    <n v="427.5"/>
  </r>
  <r>
    <n v="6"/>
    <n v="10"/>
    <n v="0.05"/>
    <n v="6"/>
    <s v="Seafood"/>
    <x v="16"/>
    <n v="24"/>
    <n v="0"/>
    <n v="5"/>
    <n v="57"/>
  </r>
  <r>
    <n v="19"/>
    <n v="8"/>
    <n v="0"/>
    <n v="19"/>
    <s v="Beverages"/>
    <x v="2"/>
    <n v="17"/>
    <n v="40"/>
    <n v="25"/>
    <n v="152"/>
  </r>
  <r>
    <n v="9.65"/>
    <n v="40"/>
    <n v="0"/>
    <n v="9.65"/>
    <s v="Seafood"/>
    <x v="7"/>
    <n v="85"/>
    <n v="0"/>
    <n v="10"/>
    <n v="386"/>
  </r>
  <r>
    <n v="16.25"/>
    <n v="22"/>
    <n v="0"/>
    <n v="16.25"/>
    <s v="Confections"/>
    <x v="72"/>
    <n v="65"/>
    <n v="0"/>
    <n v="30"/>
    <n v="357.5"/>
  </r>
  <r>
    <n v="33.25"/>
    <n v="130"/>
    <n v="0"/>
    <n v="33.25"/>
    <s v="Grains/Cereals"/>
    <x v="58"/>
    <n v="22"/>
    <n v="80"/>
    <n v="30"/>
    <n v="4322.5"/>
  </r>
  <r>
    <n v="21"/>
    <n v="10"/>
    <n v="0"/>
    <n v="21"/>
    <s v="Dairy Products"/>
    <x v="0"/>
    <n v="22"/>
    <n v="30"/>
    <n v="30"/>
    <n v="210"/>
  </r>
  <r>
    <n v="4.5"/>
    <n v="20"/>
    <n v="0"/>
    <n v="4.5"/>
    <s v="Beverages"/>
    <x v="23"/>
    <n v="20"/>
    <n v="0"/>
    <n v="0"/>
    <n v="90"/>
  </r>
  <r>
    <n v="17.45"/>
    <n v="14"/>
    <n v="0.05"/>
    <n v="17.45"/>
    <s v="Confections"/>
    <x v="20"/>
    <n v="29"/>
    <n v="0"/>
    <n v="10"/>
    <n v="232.08499999999998"/>
  </r>
  <r>
    <n v="19"/>
    <n v="10"/>
    <n v="0.15"/>
    <n v="19"/>
    <s v="Beverages"/>
    <x v="2"/>
    <n v="17"/>
    <n v="40"/>
    <n v="25"/>
    <n v="161.5"/>
  </r>
  <r>
    <n v="12"/>
    <n v="30"/>
    <n v="0.15"/>
    <n v="12"/>
    <s v="Seafood"/>
    <x v="54"/>
    <n v="95"/>
    <n v="0"/>
    <n v="0"/>
    <n v="306"/>
  </r>
  <r>
    <n v="18"/>
    <n v="2"/>
    <n v="0.15"/>
    <n v="18"/>
    <s v="Beverages"/>
    <x v="43"/>
    <n v="57"/>
    <n v="0"/>
    <n v="20"/>
    <n v="30.599999999999998"/>
  </r>
  <r>
    <n v="25"/>
    <n v="20"/>
    <n v="0.25"/>
    <n v="25"/>
    <s v="Condiments"/>
    <x v="63"/>
    <n v="120"/>
    <n v="0"/>
    <n v="25"/>
    <n v="375"/>
  </r>
  <r>
    <n v="23.25"/>
    <n v="20"/>
    <n v="0.25"/>
    <n v="23.25"/>
    <s v="Produce"/>
    <x v="4"/>
    <n v="35"/>
    <n v="0"/>
    <n v="0"/>
    <n v="348.75"/>
  </r>
  <r>
    <n v="9.1999999999999993"/>
    <n v="10"/>
    <n v="0.25"/>
    <n v="9.1999999999999993"/>
    <s v="Confections"/>
    <x v="49"/>
    <n v="25"/>
    <n v="0"/>
    <n v="5"/>
    <n v="69"/>
  </r>
  <r>
    <n v="19"/>
    <n v="24"/>
    <n v="0.2"/>
    <n v="19"/>
    <s v="Beverages"/>
    <x v="2"/>
    <n v="17"/>
    <n v="40"/>
    <n v="25"/>
    <n v="364.8"/>
  </r>
  <r>
    <n v="10"/>
    <n v="4"/>
    <n v="0"/>
    <n v="10"/>
    <s v="Condiments"/>
    <x v="57"/>
    <n v="13"/>
    <n v="70"/>
    <n v="25"/>
    <n v="40"/>
  </r>
  <r>
    <n v="22"/>
    <n v="1"/>
    <n v="0"/>
    <n v="22"/>
    <s v="Condiments"/>
    <x v="62"/>
    <n v="53"/>
    <n v="0"/>
    <n v="0"/>
    <n v="22"/>
  </r>
  <r>
    <n v="25"/>
    <n v="1"/>
    <n v="0.02"/>
    <n v="25"/>
    <s v="Condiments"/>
    <x v="63"/>
    <n v="120"/>
    <n v="0"/>
    <n v="25"/>
    <n v="24.5"/>
  </r>
  <r>
    <n v="30"/>
    <n v="1"/>
    <n v="0.05"/>
    <n v="30"/>
    <s v="Produce"/>
    <x v="8"/>
    <n v="15"/>
    <n v="0"/>
    <n v="10"/>
    <n v="28.5"/>
  </r>
  <r>
    <n v="40"/>
    <n v="2"/>
    <n v="0.1"/>
    <n v="40"/>
    <s v="Condiments"/>
    <x v="71"/>
    <n v="6"/>
    <n v="0"/>
    <n v="0"/>
    <n v="72"/>
  </r>
  <r>
    <n v="31"/>
    <n v="1"/>
    <n v="0"/>
    <n v="31"/>
    <s v="Seafood"/>
    <x v="12"/>
    <n v="31"/>
    <n v="0"/>
    <n v="0"/>
    <n v="31"/>
  </r>
  <r>
    <n v="38"/>
    <n v="2"/>
    <n v="0.05"/>
    <n v="38"/>
    <s v="Dairy Products"/>
    <x v="14"/>
    <n v="86"/>
    <n v="0"/>
    <n v="0"/>
    <n v="72.2"/>
  </r>
  <r>
    <n v="6"/>
    <n v="4"/>
    <n v="0"/>
    <n v="6"/>
    <s v="Seafood"/>
    <x v="16"/>
    <n v="24"/>
    <n v="0"/>
    <n v="5"/>
    <n v="24"/>
  </r>
  <r>
    <n v="23.25"/>
    <n v="1"/>
    <n v="0.03"/>
    <n v="23.25"/>
    <s v="Produce"/>
    <x v="4"/>
    <n v="35"/>
    <n v="0"/>
    <n v="0"/>
    <n v="22.552499999999998"/>
  </r>
  <r>
    <n v="17.45"/>
    <n v="2"/>
    <n v="0.03"/>
    <n v="17.45"/>
    <s v="Confections"/>
    <x v="20"/>
    <n v="29"/>
    <n v="0"/>
    <n v="10"/>
    <n v="33.852999999999994"/>
  </r>
  <r>
    <n v="81"/>
    <n v="1"/>
    <n v="0.04"/>
    <n v="81"/>
    <s v="Confections"/>
    <x v="13"/>
    <n v="40"/>
    <n v="0"/>
    <n v="0"/>
    <n v="77.759999999999991"/>
  </r>
  <r>
    <n v="9"/>
    <n v="2"/>
    <n v="0"/>
    <n v="9"/>
    <s v="Grains/Cereals"/>
    <x v="70"/>
    <n v="61"/>
    <n v="0"/>
    <n v="25"/>
    <n v="18"/>
  </r>
  <r>
    <n v="32"/>
    <n v="1"/>
    <n v="0"/>
    <n v="32"/>
    <s v="Dairy Products"/>
    <x v="35"/>
    <n v="9"/>
    <n v="40"/>
    <n v="25"/>
    <n v="32"/>
  </r>
  <r>
    <n v="18"/>
    <n v="2"/>
    <n v="0.05"/>
    <n v="18"/>
    <s v="Beverages"/>
    <x v="19"/>
    <n v="69"/>
    <n v="0"/>
    <n v="5"/>
    <n v="34.199999999999996"/>
  </r>
  <r>
    <n v="9.65"/>
    <n v="3"/>
    <n v="0"/>
    <n v="9.65"/>
    <s v="Seafood"/>
    <x v="7"/>
    <n v="85"/>
    <n v="0"/>
    <n v="10"/>
    <n v="28.950000000000003"/>
  </r>
  <r>
    <n v="12"/>
    <n v="3"/>
    <n v="0.02"/>
    <n v="12"/>
    <s v="Seafood"/>
    <x v="54"/>
    <n v="95"/>
    <n v="0"/>
    <n v="0"/>
    <n v="35.28"/>
  </r>
  <r>
    <n v="7"/>
    <n v="2"/>
    <n v="0"/>
    <n v="7"/>
    <s v="Grains/Cereals"/>
    <x v="65"/>
    <n v="38"/>
    <n v="0"/>
    <n v="25"/>
    <n v="14"/>
  </r>
  <r>
    <n v="24"/>
    <n v="2"/>
    <n v="0"/>
    <n v="24"/>
    <s v="Meat/Poultry"/>
    <x v="24"/>
    <n v="115"/>
    <n v="0"/>
    <n v="20"/>
    <n v="48"/>
  </r>
  <r>
    <n v="34"/>
    <n v="2"/>
    <n v="0.06"/>
    <n v="34"/>
    <s v="Dairy Products"/>
    <x v="17"/>
    <n v="19"/>
    <n v="0"/>
    <n v="0"/>
    <n v="63.919999999999995"/>
  </r>
  <r>
    <n v="33.25"/>
    <n v="2"/>
    <n v="0.03"/>
    <n v="33.25"/>
    <s v="Grains/Cereals"/>
    <x v="58"/>
    <n v="22"/>
    <n v="80"/>
    <n v="30"/>
    <n v="64.504999999999995"/>
  </r>
  <r>
    <n v="17"/>
    <n v="1"/>
    <n v="0"/>
    <n v="17"/>
    <s v="Condiments"/>
    <x v="61"/>
    <n v="4"/>
    <n v="100"/>
    <n v="20"/>
    <n v="17"/>
  </r>
  <r>
    <n v="15"/>
    <n v="2"/>
    <n v="0.01"/>
    <n v="15"/>
    <s v="Seafood"/>
    <x v="47"/>
    <n v="101"/>
    <n v="0"/>
    <n v="5"/>
    <n v="29.7"/>
  </r>
  <r>
    <n v="7.75"/>
    <n v="4"/>
    <n v="0"/>
    <n v="7.75"/>
    <s v="Beverages"/>
    <x v="48"/>
    <n v="125"/>
    <n v="0"/>
    <n v="25"/>
    <n v="31"/>
  </r>
  <r>
    <n v="13"/>
    <n v="2"/>
    <n v="0"/>
    <n v="13"/>
    <s v="Condiments"/>
    <x v="30"/>
    <n v="32"/>
    <n v="0"/>
    <n v="15"/>
    <n v="2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1"/>
    <s v="Davolio"/>
    <s v="Nancy"/>
    <x v="0"/>
    <x v="0"/>
    <d v="1948-12-08T00:00:00"/>
    <d v="1992-05-01T00:00:00"/>
    <s v="507 - 20th Ave. E._x000a_Apt. 2A"/>
    <s v="Seattle"/>
    <s v="WA"/>
    <s v="98122"/>
    <s v="USA"/>
    <s v="(206) 555-9857"/>
    <n v="5467"/>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
    <s v="Education includes a BA in psychology from Colorado State University in 1970.  She also completed &quot;The Art of the Cold Call.&quot;  Nancy is a member of Toastmasters International."/>
    <n v="2"/>
  </r>
  <r>
    <n v="2"/>
    <s v="Fuller"/>
    <s v="Andrew"/>
    <x v="1"/>
    <x v="1"/>
    <d v="1952-02-19T00:00:00"/>
    <d v="1992-08-14T00:00:00"/>
    <s v="908 W. Capital Way"/>
    <s v="Tacoma"/>
    <s v="WA"/>
    <s v="98401"/>
    <s v="USA"/>
    <s v="(206) 555-9482"/>
    <n v="3457"/>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r>
  <r>
    <n v="3"/>
    <s v="Leverling"/>
    <s v="Janet"/>
    <x v="0"/>
    <x v="0"/>
    <d v="1963-08-30T00:00:00"/>
    <d v="1992-04-01T00:00:00"/>
    <s v="722 Moss Bay Blvd."/>
    <s v="Kirkland"/>
    <s v="WA"/>
    <s v="98033"/>
    <s v="USA"/>
    <s v="(206) 555-3412"/>
    <n v="3355"/>
    <s v="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
    <s v="Janet has a BS degree in chemistry from Boston College (1984).  She has also completed a certificate program in food retailing management.  Janet was hired as a sales associate in 1991 and promoted to sales representative in February 1992."/>
    <n v="2"/>
  </r>
  <r>
    <n v="4"/>
    <s v="Peacock"/>
    <s v="Margaret"/>
    <x v="0"/>
    <x v="2"/>
    <d v="1937-09-19T00:00:00"/>
    <d v="1993-05-03T00:00:00"/>
    <s v="4110 Old Redmond Rd."/>
    <s v="Redmond"/>
    <s v="WA"/>
    <s v="98052"/>
    <s v="USA"/>
    <s v="(206) 555-8122"/>
    <n v="5176"/>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
    <s v="Margaret holds a BA in English literature from Concordia College (1958) and an MA from the American Institute of Culinary Arts (1966).  She was assigned to the London office temporarily from July through November 1992."/>
    <n v="2"/>
  </r>
  <r>
    <n v="5"/>
    <s v="Buchanan"/>
    <s v="Steven"/>
    <x v="2"/>
    <x v="3"/>
    <d v="1955-03-04T00:00:00"/>
    <d v="1993-10-17T00:00:00"/>
    <s v="14 Garrett Hill"/>
    <s v="London"/>
    <s v=""/>
    <s v="SW1 8JR"/>
    <s v="UK"/>
    <s v="(71) 555-4848"/>
    <n v="3453"/>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r>
  <r>
    <n v="6"/>
    <s v="Suyama"/>
    <s v="Michael"/>
    <x v="0"/>
    <x v="3"/>
    <d v="1963-07-02T00:00:00"/>
    <d v="1993-10-17T00:00:00"/>
    <s v="Coventry House_x000a_Miner Rd."/>
    <s v="London"/>
    <s v=""/>
    <s v="EC2 7JR"/>
    <s v="UK"/>
    <s v="(71) 555-7773"/>
    <n v="428"/>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r>
  <r>
    <n v="7"/>
    <s v="King"/>
    <s v="Robert"/>
    <x v="0"/>
    <x v="3"/>
    <d v="1960-05-29T00:00:00"/>
    <d v="1994-01-02T00:00:00"/>
    <s v="Edgeham Hollow_x000a_Winchester Way"/>
    <s v="London"/>
    <s v=""/>
    <s v="RG1 9SP"/>
    <s v="UK"/>
    <s v="(71) 555-5598"/>
    <n v="465"/>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r>
  <r>
    <n v="8"/>
    <s v="Callahan"/>
    <s v="Laura"/>
    <x v="3"/>
    <x v="0"/>
    <d v="1958-01-09T00:00:00"/>
    <d v="1994-03-05T00:00:00"/>
    <s v="4726 - 11th Ave. N.E."/>
    <s v="Seattle"/>
    <s v="WA"/>
    <s v="98105"/>
    <s v="USA"/>
    <s v="(206) 555-1189"/>
    <n v="2344"/>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
    <s v="Laura received a BA in psychology from the University of Washington.  She has also completed a course in business French.  She reads and writes French."/>
    <n v="2"/>
  </r>
  <r>
    <n v="9"/>
    <s v="Dodsworth"/>
    <s v="Anne"/>
    <x v="0"/>
    <x v="0"/>
    <d v="1966-01-27T00:00:00"/>
    <d v="1994-11-15T00:00:00"/>
    <s v="7 Houndstooth Rd."/>
    <s v="London"/>
    <s v=""/>
    <s v="WG2 7LT"/>
    <s v="UK"/>
    <s v="(71) 555-4444"/>
    <n v="452"/>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
    <s v="Anne has a BA degree in English from St. Lawrence College.  She is fluent in French and German."/>
    <n v="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1"/>
    <s v="Davolio"/>
    <s v="Nancy"/>
    <x v="0"/>
    <s v="Ms."/>
    <d v="1948-12-08T00:00:00"/>
    <x v="0"/>
    <s v="507 - 20th Ave. E._x000a_Apt. 2A"/>
    <s v="Seattle"/>
    <s v="WA"/>
    <s v="98122"/>
    <s v="USA"/>
    <s v="(206) 555-9857"/>
    <n v="5467"/>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
    <s v="Education includes a BA in psychology from Colorado State University in 1970.  She also completed &quot;The Art of the Cold Call.&quot;  Nancy is a member of Toastmasters International."/>
    <n v="2"/>
  </r>
  <r>
    <n v="2"/>
    <s v="Fuller"/>
    <s v="Andrew"/>
    <x v="1"/>
    <s v="Dr."/>
    <d v="1952-02-19T00:00:00"/>
    <x v="1"/>
    <s v="908 W. Capital Way"/>
    <s v="Tacoma"/>
    <s v="WA"/>
    <s v="98401"/>
    <s v="USA"/>
    <s v="(206) 555-9482"/>
    <n v="3457"/>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r>
  <r>
    <n v="3"/>
    <s v="Leverling"/>
    <s v="Janet"/>
    <x v="0"/>
    <s v="Ms."/>
    <d v="1963-08-30T00:00:00"/>
    <x v="2"/>
    <s v="722 Moss Bay Blvd."/>
    <s v="Kirkland"/>
    <s v="WA"/>
    <s v="98033"/>
    <s v="USA"/>
    <s v="(206) 555-3412"/>
    <n v="3355"/>
    <s v="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
    <s v="Janet has a BS degree in chemistry from Boston College (1984).  She has also completed a certificate program in food retailing management.  Janet was hired as a sales associate in 1991 and promoted to sales representative in February 1992."/>
    <n v="2"/>
  </r>
  <r>
    <n v="4"/>
    <s v="Peacock"/>
    <s v="Margaret"/>
    <x v="0"/>
    <s v="Mrs."/>
    <d v="1937-09-19T00:00:00"/>
    <x v="3"/>
    <s v="4110 Old Redmond Rd."/>
    <s v="Redmond"/>
    <s v="WA"/>
    <s v="98052"/>
    <s v="USA"/>
    <s v="(206) 555-8122"/>
    <n v="5176"/>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
    <s v="Margaret holds a BA in English literature from Concordia College (1958) and an MA from the American Institute of Culinary Arts (1966).  She was assigned to the London office temporarily from July through November 1992."/>
    <n v="2"/>
  </r>
  <r>
    <n v="5"/>
    <s v="Buchanan"/>
    <s v="Steven"/>
    <x v="2"/>
    <s v="Mr."/>
    <d v="1955-03-04T00:00:00"/>
    <x v="4"/>
    <s v="14 Garrett Hill"/>
    <s v="London"/>
    <s v=""/>
    <s v="SW1 8JR"/>
    <s v="UK"/>
    <s v="(71) 555-4848"/>
    <n v="3453"/>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r>
  <r>
    <n v="6"/>
    <s v="Suyama"/>
    <s v="Michael"/>
    <x v="0"/>
    <s v="Mr."/>
    <d v="1963-07-02T00:00:00"/>
    <x v="4"/>
    <s v="Coventry House_x000a_Miner Rd."/>
    <s v="London"/>
    <s v=""/>
    <s v="EC2 7JR"/>
    <s v="UK"/>
    <s v="(71) 555-7773"/>
    <n v="428"/>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r>
  <r>
    <n v="7"/>
    <s v="King"/>
    <s v="Robert"/>
    <x v="0"/>
    <s v="Mr."/>
    <d v="1960-05-29T00:00:00"/>
    <x v="5"/>
    <s v="Edgeham Hollow_x000a_Winchester Way"/>
    <s v="London"/>
    <s v=""/>
    <s v="RG1 9SP"/>
    <s v="UK"/>
    <s v="(71) 555-5598"/>
    <n v="465"/>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r>
  <r>
    <n v="8"/>
    <s v="Callahan"/>
    <s v="Laura"/>
    <x v="3"/>
    <s v="Ms."/>
    <d v="1958-01-09T00:00:00"/>
    <x v="6"/>
    <s v="4726 - 11th Ave. N.E."/>
    <s v="Seattle"/>
    <s v="WA"/>
    <s v="98105"/>
    <s v="USA"/>
    <s v="(206) 555-1189"/>
    <n v="2344"/>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
    <s v="Laura received a BA in psychology from the University of Washington.  She has also completed a course in business French.  She reads and writes French."/>
    <n v="2"/>
  </r>
  <r>
    <n v="9"/>
    <s v="Dodsworth"/>
    <s v="Anne"/>
    <x v="0"/>
    <s v="Ms."/>
    <d v="1966-01-27T00:00:00"/>
    <x v="7"/>
    <s v="7 Houndstooth Rd."/>
    <s v="London"/>
    <s v=""/>
    <s v="WG2 7LT"/>
    <s v="UK"/>
    <s v="(71) 555-4444"/>
    <n v="452"/>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
    <s v="Anne has a BA degree in English from St. Lawrence College.  She is fluent in French and German."/>
    <n v="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1"/>
    <s v="Davolio"/>
    <s v="Nancy"/>
    <x v="0"/>
    <s v="Ms."/>
    <d v="1948-12-08T00:00:00"/>
    <d v="1992-05-01T00:00:00"/>
    <s v="507 - 20th Ave. E._x000a_Apt. 2A"/>
    <x v="0"/>
    <s v="WA"/>
    <s v="98122"/>
    <x v="0"/>
    <s v="(206) 555-9857"/>
    <n v="5467"/>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
    <s v="Education includes a BA in psychology from Colorado State University in 1970.  She also completed &quot;The Art of the Cold Call.&quot;  Nancy is a member of Toastmasters International."/>
    <n v="2"/>
  </r>
  <r>
    <n v="2"/>
    <s v="Fuller"/>
    <s v="Andrew"/>
    <x v="1"/>
    <s v="Dr."/>
    <d v="1952-02-19T00:00:00"/>
    <d v="1992-08-14T00:00:00"/>
    <s v="908 W. Capital Way"/>
    <x v="1"/>
    <s v="WA"/>
    <s v="98401"/>
    <x v="0"/>
    <s v="(206) 555-9482"/>
    <n v="3457"/>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r>
  <r>
    <n v="3"/>
    <s v="Leverling"/>
    <s v="Janet"/>
    <x v="0"/>
    <s v="Ms."/>
    <d v="1963-08-30T00:00:00"/>
    <d v="1992-04-01T00:00:00"/>
    <s v="722 Moss Bay Blvd."/>
    <x v="2"/>
    <s v="WA"/>
    <s v="98033"/>
    <x v="0"/>
    <s v="(206) 555-3412"/>
    <n v="3355"/>
    <s v="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
    <s v="Janet has a BS degree in chemistry from Boston College (1984).  She has also completed a certificate program in food retailing management.  Janet was hired as a sales associate in 1991 and promoted to sales representative in February 1992."/>
    <n v="2"/>
  </r>
  <r>
    <n v="4"/>
    <s v="Peacock"/>
    <s v="Margaret"/>
    <x v="0"/>
    <s v="Mrs."/>
    <d v="1937-09-19T00:00:00"/>
    <d v="1993-05-03T00:00:00"/>
    <s v="4110 Old Redmond Rd."/>
    <x v="3"/>
    <s v="WA"/>
    <s v="98052"/>
    <x v="0"/>
    <s v="(206) 555-8122"/>
    <n v="5176"/>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
    <s v="Margaret holds a BA in English literature from Concordia College (1958) and an MA from the American Institute of Culinary Arts (1966).  She was assigned to the London office temporarily from July through November 1992."/>
    <n v="2"/>
  </r>
  <r>
    <n v="5"/>
    <s v="Buchanan"/>
    <s v="Steven"/>
    <x v="2"/>
    <s v="Mr."/>
    <d v="1955-03-04T00:00:00"/>
    <d v="1993-10-17T00:00:00"/>
    <s v="14 Garrett Hill"/>
    <x v="4"/>
    <s v=""/>
    <s v="SW1 8JR"/>
    <x v="1"/>
    <s v="(71) 555-4848"/>
    <n v="3453"/>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r>
  <r>
    <n v="6"/>
    <s v="Suyama"/>
    <s v="Michael"/>
    <x v="0"/>
    <s v="Mr."/>
    <d v="1963-07-02T00:00:00"/>
    <d v="1993-10-17T00:00:00"/>
    <s v="Coventry House_x000a_Miner Rd."/>
    <x v="4"/>
    <s v=""/>
    <s v="EC2 7JR"/>
    <x v="1"/>
    <s v="(71) 555-7773"/>
    <n v="428"/>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r>
  <r>
    <n v="7"/>
    <s v="King"/>
    <s v="Robert"/>
    <x v="0"/>
    <s v="Mr."/>
    <d v="1960-05-29T00:00:00"/>
    <d v="1994-01-02T00:00:00"/>
    <s v="Edgeham Hollow_x000a_Winchester Way"/>
    <x v="4"/>
    <s v=""/>
    <s v="RG1 9SP"/>
    <x v="1"/>
    <s v="(71) 555-5598"/>
    <n v="465"/>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r>
  <r>
    <n v="8"/>
    <s v="Callahan"/>
    <s v="Laura"/>
    <x v="3"/>
    <s v="Ms."/>
    <d v="1958-01-09T00:00:00"/>
    <d v="1994-03-05T00:00:00"/>
    <s v="4726 - 11th Ave. N.E."/>
    <x v="0"/>
    <s v="WA"/>
    <s v="98105"/>
    <x v="0"/>
    <s v="(206) 555-1189"/>
    <n v="2344"/>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
    <s v="Laura received a BA in psychology from the University of Washington.  She has also completed a course in business French.  She reads and writes French."/>
    <n v="2"/>
  </r>
  <r>
    <n v="9"/>
    <s v="Dodsworth"/>
    <s v="Anne"/>
    <x v="0"/>
    <s v="Ms."/>
    <d v="1966-01-27T00:00:00"/>
    <d v="1994-11-15T00:00:00"/>
    <s v="7 Houndstooth Rd."/>
    <x v="4"/>
    <s v=""/>
    <s v="WG2 7LT"/>
    <x v="1"/>
    <s v="(71) 555-4444"/>
    <n v="452"/>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
    <s v="Anne has a BA degree in English from St. Lawrence College.  She is fluent in French and German."/>
    <n v="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VINET"/>
    <n v="1480"/>
    <n v="10"/>
    <s v="Dairy Products"/>
    <s v="Vins et alcools Chevalier"/>
    <s v="Reims"/>
    <s v="France"/>
    <s v="Low"/>
    <s v="Low"/>
    <x v="0"/>
  </r>
  <r>
    <s v="ALFKI"/>
    <n v="4272.9999992296098"/>
    <n v="12"/>
    <s v="Condiments"/>
    <s v="Alfreds Futterkiste"/>
    <s v="Berlin"/>
    <s v="Germany"/>
    <s v="Medium"/>
    <s v="Low"/>
    <x v="1"/>
  </r>
  <r>
    <s v="ANATR"/>
    <n v="1402.95"/>
    <n v="10"/>
    <s v="Dairy Products"/>
    <s v="Ana Trujillo Emparedados y helados"/>
    <s v="México D.F."/>
    <s v="Mexico"/>
    <s v="Low"/>
    <s v="Low"/>
    <x v="0"/>
  </r>
  <r>
    <s v="GROSR"/>
    <n v="1488.7"/>
    <n v="4"/>
    <s v="Meat/Poultry"/>
    <s v="GROSELLA-Restaurante"/>
    <s v="Caracas"/>
    <s v="Venezuela"/>
    <s v="Low"/>
    <s v="Low"/>
    <x v="0"/>
  </r>
  <r>
    <s v="ANTON"/>
    <n v="7023.9774858303363"/>
    <n v="17"/>
    <s v="Dairy Products"/>
    <s v="Antonio Moreno Taquería"/>
    <s v="México D.F."/>
    <s v="Mexico"/>
    <s v="Medium"/>
    <s v="Medium"/>
    <x v="2"/>
  </r>
  <r>
    <s v="AROUT"/>
    <n v="13390.64999223873"/>
    <n v="30"/>
    <s v="Confections"/>
    <s v="Around the Horn"/>
    <s v="London"/>
    <s v="UK"/>
    <s v="Medium"/>
    <s v="High"/>
    <x v="3"/>
  </r>
  <r>
    <s v="WHITC"/>
    <n v="27363.604972146451"/>
    <n v="40"/>
    <s v="Beverages"/>
    <s v="White Clover Markets"/>
    <s v="Seattle"/>
    <s v="USA"/>
    <s v="High"/>
    <s v="High"/>
    <x v="4"/>
  </r>
  <r>
    <s v="BERGS"/>
    <n v="24927.577488892151"/>
    <n v="52"/>
    <s v="Beverages"/>
    <s v="Berglunds snabbköp"/>
    <s v="Luleå"/>
    <s v="Sweden"/>
    <s v="High"/>
    <s v="High"/>
    <x v="4"/>
  </r>
  <r>
    <s v="BLAUS"/>
    <n v="3239.8"/>
    <n v="14"/>
    <s v="Dairy Products"/>
    <s v="Blauer See Delikatessen"/>
    <s v="Mannheim"/>
    <s v="Germany"/>
    <s v="Low"/>
    <s v="Medium"/>
    <x v="5"/>
  </r>
  <r>
    <s v="RATTC"/>
    <n v="51097.800487737819"/>
    <n v="71"/>
    <s v="Beverages"/>
    <s v="Rattlesnake Canyon Grocery"/>
    <s v="Albuquerque"/>
    <s v="USA"/>
    <s v="High"/>
    <s v="High"/>
    <x v="4"/>
  </r>
  <r>
    <s v="BLONP"/>
    <n v="18534.079984816912"/>
    <n v="26"/>
    <s v="Meat/Poultry"/>
    <s v="Blondel père et fils"/>
    <s v="Strasbourg"/>
    <s v="France"/>
    <s v="High"/>
    <s v="Medium"/>
    <x v="6"/>
  </r>
  <r>
    <s v="BOLID"/>
    <n v="4232.8499991655353"/>
    <n v="6"/>
    <s v="Meat/Poultry"/>
    <s v="Bólido Comidas preparadas"/>
    <s v="Madrid"/>
    <s v="Spain"/>
    <s v="Low"/>
    <s v="Low"/>
    <x v="0"/>
  </r>
  <r>
    <s v="RICSU"/>
    <n v="19343.778986605037"/>
    <n v="30"/>
    <s v="Meat/Poultry"/>
    <s v="Richter Supermarkt"/>
    <s v="Genève"/>
    <s v="Switzerland"/>
    <s v="High"/>
    <s v="High"/>
    <x v="4"/>
  </r>
  <r>
    <s v="BONAP"/>
    <n v="21963.252474311179"/>
    <n v="44"/>
    <s v="Seafood"/>
    <s v="Bon app'"/>
    <s v="Marseille"/>
    <s v="France"/>
    <s v="High"/>
    <s v="High"/>
    <x v="4"/>
  </r>
  <r>
    <s v="BOTTM"/>
    <n v="20801.599995730816"/>
    <n v="35"/>
    <s v="Confections"/>
    <s v="Bottom-Dollar Markets"/>
    <s v="Tsawassen"/>
    <s v="Canada"/>
    <s v="High"/>
    <s v="High"/>
    <x v="4"/>
  </r>
  <r>
    <s v="ERNSH"/>
    <n v="104874.97835350106"/>
    <n v="102"/>
    <s v="Dairy Products"/>
    <s v="Ernst Handel"/>
    <s v="Graz"/>
    <s v="Austria"/>
    <s v="High"/>
    <s v="High"/>
    <x v="4"/>
  </r>
  <r>
    <s v="BSBEV"/>
    <n v="6089.9"/>
    <n v="22"/>
    <s v="Beverages"/>
    <s v="B's Beverages"/>
    <s v="London"/>
    <s v="UK"/>
    <s v="Medium"/>
    <s v="Medium"/>
    <x v="2"/>
  </r>
  <r>
    <s v="CACTU"/>
    <n v="1814.8"/>
    <n v="11"/>
    <s v="Beverages"/>
    <s v="Cactus Comidas para llevar"/>
    <s v="Buenos Aires"/>
    <s v="Argentina"/>
    <s v="Low"/>
    <s v="Low"/>
    <x v="0"/>
  </r>
  <r>
    <s v="FOLKO"/>
    <n v="29567.562475292383"/>
    <n v="45"/>
    <s v="Produce"/>
    <s v="Folk och fä HB"/>
    <s v="Bräcke"/>
    <s v="Sweden"/>
    <s v="High"/>
    <s v="High"/>
    <x v="4"/>
  </r>
  <r>
    <s v="TOMSP"/>
    <n v="4778.1399979010221"/>
    <n v="14"/>
    <s v="Produce"/>
    <s v="Toms Spezialitäten"/>
    <s v="Münster"/>
    <s v="Germany"/>
    <s v="Medium"/>
    <s v="Medium"/>
    <x v="2"/>
  </r>
  <r>
    <s v="HANAR"/>
    <n v="32841.369978135823"/>
    <n v="32"/>
    <s v="Beverages"/>
    <s v="Hanari Carnes"/>
    <s v="Rio de Janeiro"/>
    <s v="Brazil"/>
    <s v="High"/>
    <s v="High"/>
    <x v="4"/>
  </r>
  <r>
    <s v="OTTIK"/>
    <n v="12496.199990973622"/>
    <n v="29"/>
    <s v="Confections"/>
    <s v="Ottilies Käseladen"/>
    <s v="Köln"/>
    <s v="Germany"/>
    <s v="Medium"/>
    <s v="High"/>
    <x v="3"/>
  </r>
  <r>
    <s v="QUICK"/>
    <n v="110277.30488350891"/>
    <n v="86"/>
    <s v="Beverages"/>
    <s v="QUICK-Stop"/>
    <s v="Cunewalde"/>
    <s v="Germany"/>
    <s v="High"/>
    <s v="High"/>
    <x v="4"/>
  </r>
  <r>
    <s v="VICTE"/>
    <n v="9182.429981769621"/>
    <n v="25"/>
    <s v="Confections"/>
    <s v="Victuailles en stock"/>
    <s v="Lyon"/>
    <s v="France"/>
    <s v="Medium"/>
    <s v="Medium"/>
    <x v="2"/>
  </r>
  <r>
    <s v="TORTU"/>
    <n v="10812.15"/>
    <n v="29"/>
    <s v="Beverages"/>
    <s v="Tortuga Restaurante"/>
    <s v="México D.F."/>
    <s v="Mexico"/>
    <s v="Medium"/>
    <s v="High"/>
    <x v="3"/>
  </r>
  <r>
    <s v="CENTC"/>
    <n v="100.8"/>
    <n v="2"/>
    <s v="Confections"/>
    <s v="Centro comercial Moctezuma"/>
    <s v="México D.F."/>
    <s v="Mexico"/>
    <s v="Low"/>
    <s v="Low"/>
    <x v="0"/>
  </r>
  <r>
    <s v="SUPRD"/>
    <n v="24088.779984229801"/>
    <n v="39"/>
    <s v="Dairy Products"/>
    <s v="Suprêmes délices"/>
    <s v="Charleroi"/>
    <s v="Belgium"/>
    <s v="High"/>
    <s v="High"/>
    <x v="4"/>
  </r>
  <r>
    <s v="CHOPS"/>
    <n v="12348.879984985291"/>
    <n v="22"/>
    <s v="Grains/Cereals"/>
    <s v="Chop-suey Chinese"/>
    <s v="Bern"/>
    <s v="Switzerland"/>
    <s v="Medium"/>
    <s v="Medium"/>
    <x v="2"/>
  </r>
  <r>
    <s v="COMMI"/>
    <n v="3810.75"/>
    <n v="10"/>
    <s v="Meat/Poultry"/>
    <s v="Comércio Mineiro"/>
    <s v="São Paulo"/>
    <s v="Brazil"/>
    <s v="Low"/>
    <s v="Low"/>
    <x v="0"/>
  </r>
  <r>
    <s v="WARTH"/>
    <n v="15648.702469434587"/>
    <n v="37"/>
    <s v="Dairy Products"/>
    <s v="Wartian Herkku"/>
    <s v="Oulu"/>
    <s v="Finland"/>
    <s v="High"/>
    <s v="High"/>
    <x v="4"/>
  </r>
  <r>
    <s v="CONSH"/>
    <n v="1719.1"/>
    <n v="7"/>
    <s v="Condiments"/>
    <s v="Consolidated Holdings"/>
    <s v="London"/>
    <s v="UK"/>
    <s v="Low"/>
    <s v="Low"/>
    <x v="0"/>
  </r>
  <r>
    <s v="DRACD"/>
    <n v="3763.21"/>
    <n v="10"/>
    <s v="Dairy Products"/>
    <s v="Drachenblut Delikatessen"/>
    <s v="Aachen"/>
    <s v="Germany"/>
    <s v="Low"/>
    <s v="Low"/>
    <x v="0"/>
  </r>
  <r>
    <s v="SPLIR"/>
    <n v="11441.62998642102"/>
    <n v="20"/>
    <s v="Beverages"/>
    <s v="Split Rail Beer &amp; Ale"/>
    <s v="Lander"/>
    <s v="USA"/>
    <s v="Medium"/>
    <s v="Medium"/>
    <x v="2"/>
  </r>
  <r>
    <s v="DUMON"/>
    <n v="1615.8999999999999"/>
    <n v="9"/>
    <s v="Meat/Poultry"/>
    <s v="Du monde entier"/>
    <s v="Nantes"/>
    <s v="France"/>
    <s v="Low"/>
    <s v="Low"/>
    <x v="0"/>
  </r>
  <r>
    <s v="EASTC"/>
    <n v="14761.035"/>
    <n v="21"/>
    <s v="Dairy Products"/>
    <s v="Eastern Connection"/>
    <s v="London"/>
    <s v="UK"/>
    <s v="High"/>
    <s v="Medium"/>
    <x v="6"/>
  </r>
  <r>
    <s v="HILAA"/>
    <n v="22768.763985675276"/>
    <n v="45"/>
    <s v="Dairy Products"/>
    <s v="HILARIÓN-Abastos"/>
    <s v="San Cristóbal"/>
    <s v="Venezuela"/>
    <s v="High"/>
    <s v="High"/>
    <x v="4"/>
  </r>
  <r>
    <s v="FAMIA"/>
    <n v="4107.5499899394817"/>
    <n v="19"/>
    <s v="Beverages"/>
    <s v="Familia Arquibaldo"/>
    <s v="São Paulo"/>
    <s v="Brazil"/>
    <s v="Low"/>
    <s v="Medium"/>
    <x v="5"/>
  </r>
  <r>
    <s v="FOLIG"/>
    <n v="11666.9"/>
    <n v="16"/>
    <s v="Seafood"/>
    <s v="Folies gourmandes"/>
    <s v="Lille"/>
    <s v="France"/>
    <s v="Medium"/>
    <s v="Medium"/>
    <x v="2"/>
  </r>
  <r>
    <s v="FRANK"/>
    <n v="26656.559465046153"/>
    <n v="48"/>
    <s v="Dairy Products"/>
    <s v="Frankenversand"/>
    <s v="München"/>
    <s v="Germany"/>
    <s v="High"/>
    <s v="High"/>
    <x v="4"/>
  </r>
  <r>
    <s v="FRANR"/>
    <n v="3172.16"/>
    <n v="6"/>
    <s v="Meat/Poultry"/>
    <s v="France restauration"/>
    <s v="Nantes"/>
    <s v="France"/>
    <s v="Low"/>
    <s v="Low"/>
    <x v="0"/>
  </r>
  <r>
    <s v="MAGAA"/>
    <n v="7176.2149868104607"/>
    <n v="21"/>
    <s v="Dairy Products"/>
    <s v="Magazzini Alimentari Riuniti"/>
    <s v="Bergamo"/>
    <s v="Italy"/>
    <s v="Medium"/>
    <s v="Medium"/>
    <x v="2"/>
  </r>
  <r>
    <s v="FRANS"/>
    <n v="1545.7"/>
    <n v="10"/>
    <s v="Produce"/>
    <s v="Franchi S.p.A."/>
    <s v="Torino"/>
    <s v="Italy"/>
    <s v="Low"/>
    <s v="Low"/>
    <x v="0"/>
  </r>
  <r>
    <s v="FURIB"/>
    <n v="6427.4224777914587"/>
    <n v="20"/>
    <s v="Condiments"/>
    <s v="Furia Bacalhau e Frutos do Mar"/>
    <s v="Lisboa"/>
    <s v="Portugal"/>
    <s v="Medium"/>
    <s v="Medium"/>
    <x v="2"/>
  </r>
  <r>
    <s v="QUEDE"/>
    <n v="6664.8099934379761"/>
    <n v="24"/>
    <s v="Condiments"/>
    <s v="Que Delícia"/>
    <s v="Rio de Janeiro"/>
    <s v="Brazil"/>
    <s v="Medium"/>
    <s v="Medium"/>
    <x v="2"/>
  </r>
  <r>
    <s v="GALED"/>
    <n v="836.7"/>
    <n v="8"/>
    <s v="Grains/Cereals"/>
    <s v="Galería del gastrónomo"/>
    <s v="Barcelona"/>
    <s v="Spain"/>
    <s v="Low"/>
    <s v="Low"/>
    <x v="0"/>
  </r>
  <r>
    <s v="LEHMS"/>
    <n v="19261.409976339044"/>
    <n v="39"/>
    <s v="Dairy Products"/>
    <s v="Lehmanns Marktstand"/>
    <s v="Frankfurt a.M. "/>
    <s v="Germany"/>
    <s v="High"/>
    <s v="High"/>
    <x v="4"/>
  </r>
  <r>
    <s v="WELLI"/>
    <n v="6068.1999952204533"/>
    <n v="19"/>
    <s v="Meat/Poultry"/>
    <s v="Wellington Importadora"/>
    <s v="Resende"/>
    <s v="Brazil"/>
    <s v="Medium"/>
    <s v="Medium"/>
    <x v="2"/>
  </r>
  <r>
    <s v="LILAS"/>
    <n v="16076.59996958792"/>
    <n v="34"/>
    <s v="Dairy Products"/>
    <s v="LILA-Supermercado"/>
    <s v="Barquisimeto"/>
    <s v="Venezuela"/>
    <s v="High"/>
    <s v="High"/>
    <x v="4"/>
  </r>
  <r>
    <s v="MORGK"/>
    <n v="5042.2"/>
    <n v="11"/>
    <s v="Confections"/>
    <s v="Morgenstern Gesundkost"/>
    <s v="Leipzig"/>
    <s v="Germany"/>
    <s v="Medium"/>
    <s v="Low"/>
    <x v="1"/>
  </r>
  <r>
    <s v="ROMEY"/>
    <n v="1467.29"/>
    <n v="14"/>
    <s v="Seafood"/>
    <s v="Romero y tomillo"/>
    <s v="Madrid"/>
    <s v="Spain"/>
    <s v="Low"/>
    <s v="Medium"/>
    <x v="5"/>
  </r>
  <r>
    <s v="RICAR"/>
    <n v="12450.799992033839"/>
    <n v="27"/>
    <s v="Dairy Products"/>
    <s v="Ricardo Adocicados"/>
    <s v="Rio de Janeiro"/>
    <s v="Brazil"/>
    <s v="Medium"/>
    <s v="High"/>
    <x v="3"/>
  </r>
  <r>
    <s v="GODOS"/>
    <n v="11446.359995555878"/>
    <n v="26"/>
    <s v="Meat/Poultry"/>
    <s v="Godos Cocina Típica"/>
    <s v="Sevilla"/>
    <s v="Spain"/>
    <s v="Medium"/>
    <s v="Medium"/>
    <x v="2"/>
  </r>
  <r>
    <s v="GOURL"/>
    <n v="8414.1349921560286"/>
    <n v="19"/>
    <s v="Condiments"/>
    <s v="Gourmet Lanchonetes"/>
    <s v="Campinas"/>
    <s v="Brazil"/>
    <s v="Medium"/>
    <s v="Medium"/>
    <x v="2"/>
  </r>
  <r>
    <s v="REGGC"/>
    <n v="7048.2399923354387"/>
    <n v="22"/>
    <s v="Dairy Products"/>
    <s v="Reggiani Caseifici"/>
    <s v="Reggio Emilia"/>
    <s v="Italy"/>
    <s v="Medium"/>
    <s v="Medium"/>
    <x v="2"/>
  </r>
  <r>
    <s v="GREAL"/>
    <n v="18507.449976839351"/>
    <n v="22"/>
    <s v="Beverages"/>
    <s v="Great Lakes Food Market"/>
    <s v="Eugene"/>
    <s v="USA"/>
    <s v="High"/>
    <s v="Medium"/>
    <x v="6"/>
  </r>
  <r>
    <s v="HUNGC"/>
    <n v="3063.2"/>
    <n v="9"/>
    <s v="Confections"/>
    <s v="Hungry Coyote Import Store"/>
    <s v="Elgin"/>
    <s v="USA"/>
    <s v="Low"/>
    <s v="Low"/>
    <x v="0"/>
  </r>
  <r>
    <s v="HUNGO"/>
    <n v="49979.904946340779"/>
    <n v="55"/>
    <s v="Meat/Poultry"/>
    <s v="Hungry Owl All-Night Grocers"/>
    <s v="Cork"/>
    <s v="Ireland"/>
    <s v="High"/>
    <s v="High"/>
    <x v="4"/>
  </r>
  <r>
    <s v="TRADH"/>
    <n v="6850.6639931461214"/>
    <n v="13"/>
    <s v="Confections"/>
    <s v="Tradição Hipermercados"/>
    <s v="São Paulo"/>
    <s v="Brazil"/>
    <s v="Medium"/>
    <s v="Low"/>
    <x v="1"/>
  </r>
  <r>
    <s v="ISLAT"/>
    <n v="6146.3"/>
    <n v="23"/>
    <s v="Dairy Products"/>
    <s v="Island Trading"/>
    <s v="Cowes"/>
    <s v="UK"/>
    <s v="Medium"/>
    <s v="Medium"/>
    <x v="2"/>
  </r>
  <r>
    <s v="KOENE"/>
    <n v="30908.383968844264"/>
    <n v="39"/>
    <s v="Beverages"/>
    <s v="Königlich Essen"/>
    <s v="Brandenburg"/>
    <s v="Germany"/>
    <s v="High"/>
    <s v="High"/>
    <x v="4"/>
  </r>
  <r>
    <s v="WANDK"/>
    <n v="9588.4249888155609"/>
    <n v="26"/>
    <s v="Dairy Products"/>
    <s v="Die Wandernde Kuh"/>
    <s v="Stuttgart"/>
    <s v="Germany"/>
    <s v="Medium"/>
    <s v="Medium"/>
    <x v="2"/>
  </r>
  <r>
    <s v="LACOR"/>
    <n v="1992.0500000000002"/>
    <n v="11"/>
    <s v="Confections"/>
    <s v="La corne d'abondance"/>
    <s v="Versailles"/>
    <s v="France"/>
    <s v="Low"/>
    <s v="Low"/>
    <x v="0"/>
  </r>
  <r>
    <s v="LAMAI"/>
    <n v="9328.1999892055974"/>
    <n v="31"/>
    <s v="Meat/Poultry"/>
    <s v="La maison d'Asie"/>
    <s v="Toulouse"/>
    <s v="France"/>
    <s v="Medium"/>
    <s v="High"/>
    <x v="3"/>
  </r>
  <r>
    <s v="OLDWO"/>
    <n v="15177.462481805682"/>
    <n v="24"/>
    <s v="Confections"/>
    <s v="Old World Delicatessen"/>
    <s v="Anchorage"/>
    <s v="USA"/>
    <s v="High"/>
    <s v="Medium"/>
    <x v="6"/>
  </r>
  <r>
    <s v="LAUGB"/>
    <n v="522.5"/>
    <n v="8"/>
    <s v="Seafood"/>
    <s v="Laughing Bacchus Wine Cellars"/>
    <s v="Vancouver"/>
    <s v="Canada"/>
    <s v="Low"/>
    <s v="Low"/>
    <x v="0"/>
  </r>
  <r>
    <s v="LAZYK"/>
    <n v="357"/>
    <n v="2"/>
    <s v="Dairy Products"/>
    <s v="Lazy K Kountry Store"/>
    <s v="Walla Walla"/>
    <s v="USA"/>
    <s v="Low"/>
    <s v="Low"/>
    <x v="0"/>
  </r>
  <r>
    <s v="LONEP"/>
    <n v="4258.6000000000004"/>
    <n v="14"/>
    <s v="Produce"/>
    <s v="Lonesome Pine Restaurant"/>
    <s v="Portland"/>
    <s v="USA"/>
    <s v="Medium"/>
    <s v="Medium"/>
    <x v="2"/>
  </r>
  <r>
    <s v="LETSS"/>
    <n v="3076.4724980311098"/>
    <n v="10"/>
    <s v="Condiments"/>
    <s v="Let's Stop N Shop"/>
    <s v="San Francisco"/>
    <s v="USA"/>
    <s v="Low"/>
    <s v="Low"/>
    <x v="0"/>
  </r>
  <r>
    <s v="LINOD"/>
    <n v="16476.564986549318"/>
    <n v="35"/>
    <s v="Seafood"/>
    <s v="LINO-Delicateses"/>
    <s v="I. de Margarita"/>
    <s v="Venezuela"/>
    <s v="High"/>
    <s v="High"/>
    <x v="4"/>
  </r>
  <r>
    <s v="THEBI"/>
    <n v="3361"/>
    <n v="7"/>
    <s v="Beverages"/>
    <s v="The Big Cheese"/>
    <s v="Portland"/>
    <s v="USA"/>
    <s v="Low"/>
    <s v="Low"/>
    <x v="0"/>
  </r>
  <r>
    <s v="MAISD"/>
    <n v="9736.0749905127286"/>
    <n v="17"/>
    <s v="Dairy Products"/>
    <s v="Maison Dewey"/>
    <s v="Bruxelles"/>
    <s v="Belgium"/>
    <s v="Medium"/>
    <s v="Medium"/>
    <x v="2"/>
  </r>
  <r>
    <s v="MEREP"/>
    <n v="28872.189950353655"/>
    <n v="32"/>
    <s v="Beverages"/>
    <s v="Mère Paillarde"/>
    <s v="Montréal"/>
    <s v="Canada"/>
    <s v="High"/>
    <s v="High"/>
    <x v="4"/>
  </r>
  <r>
    <s v="PERIC"/>
    <n v="4242.2"/>
    <n v="14"/>
    <s v="Produce"/>
    <s v="Pericles Comidas clásicas"/>
    <s v="México D.F."/>
    <s v="Mexico"/>
    <s v="Medium"/>
    <s v="Medium"/>
    <x v="2"/>
  </r>
  <r>
    <s v="PRINI"/>
    <n v="5044.9399945020668"/>
    <n v="10"/>
    <s v="Condiments"/>
    <s v="Princesa Isabel Vinhos"/>
    <s v="Lisboa"/>
    <s v="Portugal"/>
    <s v="Medium"/>
    <s v="Low"/>
    <x v="1"/>
  </r>
  <r>
    <s v="SAVEA"/>
    <n v="104361.94986812414"/>
    <n v="116"/>
    <s v="Meat/Poultry"/>
    <s v="Save-a-lot Markets"/>
    <s v="Boise"/>
    <s v="USA"/>
    <s v="High"/>
    <s v="High"/>
    <x v="4"/>
  </r>
  <r>
    <s v="SIMOB"/>
    <n v="16817.097494864836"/>
    <n v="15"/>
    <s v="Beverages"/>
    <s v="Simons bistro"/>
    <s v="København"/>
    <s v="Denmark"/>
    <s v="High"/>
    <s v="Medium"/>
    <x v="6"/>
  </r>
  <r>
    <s v="NORTS"/>
    <n v="649"/>
    <n v="6"/>
    <s v="Dairy Products"/>
    <s v="North/South"/>
    <s v="London"/>
    <s v="UK"/>
    <s v="Low"/>
    <s v="Low"/>
    <x v="0"/>
  </r>
  <r>
    <s v="OCEAN"/>
    <n v="3460.2"/>
    <n v="11"/>
    <s v="Confections"/>
    <s v="Océano Atlántico Ltda."/>
    <s v="Buenos Aires"/>
    <s v="Argentina"/>
    <s v="Low"/>
    <s v="Low"/>
    <x v="0"/>
  </r>
  <r>
    <s v="PICCO"/>
    <n v="23128.859954281896"/>
    <n v="23"/>
    <s v="Beverages"/>
    <s v="Piccolo und mehr"/>
    <s v="Salzburg"/>
    <s v="Austria"/>
    <s v="High"/>
    <s v="Medium"/>
    <x v="6"/>
  </r>
  <r>
    <s v="QUEEN"/>
    <n v="25717.497473042273"/>
    <n v="40"/>
    <s v="Beverages"/>
    <s v="Queen Cozinha"/>
    <s v="São Paulo"/>
    <s v="Brazil"/>
    <s v="High"/>
    <s v="High"/>
    <x v="4"/>
  </r>
  <r>
    <s v="SEVES"/>
    <n v="16215.324978799745"/>
    <n v="26"/>
    <s v="Dairy Products"/>
    <s v="Seven Seas Imports"/>
    <s v="London"/>
    <s v="UK"/>
    <s v="High"/>
    <s v="Medium"/>
    <x v="6"/>
  </r>
  <r>
    <s v="RANCH"/>
    <n v="2844.1"/>
    <n v="12"/>
    <s v="Confections"/>
    <s v="Rancho grande"/>
    <s v="Buenos Aires"/>
    <s v="Argentina"/>
    <s v="Low"/>
    <s v="Low"/>
    <x v="0"/>
  </r>
  <r>
    <s v="VAFFE"/>
    <n v="15843.924988323077"/>
    <n v="31"/>
    <s v="Condiments"/>
    <s v="Vaffeljernet"/>
    <s v="Århus"/>
    <s v="Denmark"/>
    <s v="High"/>
    <s v="High"/>
    <x v="4"/>
  </r>
  <r>
    <s v="SANTG"/>
    <n v="5735.1500000000005"/>
    <n v="16"/>
    <s v="Beverages"/>
    <s v="Santé Gourmet"/>
    <s v="Stavern"/>
    <s v="Norway"/>
    <s v="Medium"/>
    <s v="Medium"/>
    <x v="2"/>
  </r>
  <r>
    <s v="WOLZA"/>
    <n v="3531.95"/>
    <n v="16"/>
    <s v="Beverages"/>
    <s v="Wolski  Zajazd"/>
    <s v="Warszawa"/>
    <s v="Poland"/>
    <s v="Low"/>
    <s v="Medium"/>
    <x v="5"/>
  </r>
  <r>
    <s v="SPECD"/>
    <n v="2423.35"/>
    <n v="6"/>
    <s v="Beverages"/>
    <s v="Spécialités du monde"/>
    <s v="Paris"/>
    <s v="France"/>
    <s v="Low"/>
    <s v="Low"/>
    <x v="0"/>
  </r>
  <r>
    <s v="THECR"/>
    <n v="1947.24"/>
    <n v="8"/>
    <s v="Meat/Poultry"/>
    <s v="The Cracker Box"/>
    <s v="Butte"/>
    <s v="USA"/>
    <s v="Low"/>
    <s v="Low"/>
    <x v="0"/>
  </r>
  <r>
    <s v="TRAIH"/>
    <n v="1571.1999999999998"/>
    <n v="9"/>
    <s v="Confections"/>
    <s v="Trail's Head Gourmet Provisioners"/>
    <s v="Kirkland"/>
    <s v="USA"/>
    <s v="Low"/>
    <s v="Low"/>
    <x v="0"/>
  </r>
  <r>
    <s v="WILMK"/>
    <n v="3161.35"/>
    <n v="17"/>
    <s v="Condiments"/>
    <s v="Wilman Kala"/>
    <s v="Helsinki"/>
    <s v="Finland"/>
    <s v="Low"/>
    <s v="Medium"/>
    <x v="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x v="0"/>
    <x v="0"/>
    <n v="168"/>
  </r>
  <r>
    <x v="1"/>
    <x v="0"/>
    <n v="174"/>
  </r>
  <r>
    <x v="1"/>
    <x v="0"/>
    <n v="111.2"/>
  </r>
  <r>
    <x v="1"/>
    <x v="0"/>
    <n v="528.19999999999993"/>
  </r>
  <r>
    <x v="1"/>
    <x v="0"/>
    <n v="667.2"/>
  </r>
  <r>
    <x v="2"/>
    <x v="1"/>
    <n v="304"/>
  </r>
  <r>
    <x v="2"/>
    <x v="1"/>
    <n v="608"/>
  </r>
  <r>
    <x v="2"/>
    <x v="1"/>
    <n v="532"/>
  </r>
  <r>
    <x v="3"/>
    <x v="2"/>
    <n v="98"/>
  </r>
  <r>
    <x v="1"/>
    <x v="0"/>
    <n v="194.6"/>
  </r>
  <r>
    <x v="4"/>
    <x v="3"/>
    <n v="167.4"/>
  </r>
  <r>
    <x v="5"/>
    <x v="3"/>
    <n v="1696"/>
  </r>
  <r>
    <x v="5"/>
    <x v="3"/>
    <n v="1261.3999999999999"/>
  </r>
  <r>
    <x v="6"/>
    <x v="4"/>
    <n v="884"/>
  </r>
  <r>
    <x v="6"/>
    <x v="4"/>
    <n v="163.20000000000002"/>
  </r>
  <r>
    <x v="7"/>
    <x v="5"/>
    <n v="77"/>
  </r>
  <r>
    <x v="7"/>
    <x v="5"/>
    <n v="92.4"/>
  </r>
  <r>
    <x v="7"/>
    <x v="5"/>
    <n v="163.625"/>
  </r>
  <r>
    <x v="8"/>
    <x v="3"/>
    <n v="360"/>
  </r>
  <r>
    <x v="9"/>
    <x v="4"/>
    <n v="214.2"/>
  </r>
  <r>
    <x v="9"/>
    <x v="4"/>
    <n v="336"/>
  </r>
  <r>
    <x v="10"/>
    <x v="2"/>
    <n v="95.76"/>
  </r>
  <r>
    <x v="11"/>
    <x v="2"/>
    <n v="222.29999999999998"/>
  </r>
  <r>
    <x v="11"/>
    <x v="2"/>
    <n v="780"/>
  </r>
  <r>
    <x v="12"/>
    <x v="5"/>
    <n v="565.44000000000005"/>
  </r>
  <r>
    <x v="12"/>
    <x v="5"/>
    <n v="372"/>
  </r>
  <r>
    <x v="13"/>
    <x v="6"/>
    <n v="2462.4"/>
  </r>
  <r>
    <x v="13"/>
    <x v="6"/>
    <n v="388.79999999999995"/>
  </r>
  <r>
    <x v="14"/>
    <x v="0"/>
    <n v="346.55999999999995"/>
  </r>
  <r>
    <x v="15"/>
    <x v="0"/>
    <n v="47.5"/>
  </r>
  <r>
    <x v="15"/>
    <x v="0"/>
    <n v="114"/>
  </r>
  <r>
    <x v="15"/>
    <x v="0"/>
    <n v="48"/>
  </r>
  <r>
    <x v="15"/>
    <x v="0"/>
    <n v="40"/>
  </r>
  <r>
    <x v="16"/>
    <x v="5"/>
    <n v="48"/>
  </r>
  <r>
    <x v="17"/>
    <x v="0"/>
    <n v="1088"/>
  </r>
  <r>
    <x v="18"/>
    <x v="0"/>
    <n v="200"/>
  </r>
  <r>
    <x v="18"/>
    <x v="0"/>
    <n v="400"/>
  </r>
  <r>
    <x v="18"/>
    <x v="0"/>
    <n v="142.5"/>
  </r>
  <r>
    <x v="19"/>
    <x v="1"/>
    <n v="604.80000000000007"/>
  </r>
  <r>
    <x v="19"/>
    <x v="1"/>
    <n v="86.4"/>
  </r>
  <r>
    <x v="20"/>
    <x v="6"/>
    <n v="486.5"/>
  </r>
  <r>
    <x v="20"/>
    <x v="6"/>
    <n v="625.5"/>
  </r>
  <r>
    <x v="21"/>
    <x v="6"/>
    <n v="640"/>
  </r>
  <r>
    <x v="22"/>
    <x v="7"/>
    <n v="936"/>
  </r>
  <r>
    <x v="23"/>
    <x v="1"/>
    <n v="45.9"/>
  </r>
  <r>
    <x v="23"/>
    <x v="1"/>
    <n v="100.8"/>
  </r>
  <r>
    <x v="23"/>
    <x v="1"/>
    <n v="41.04"/>
  </r>
  <r>
    <x v="24"/>
    <x v="7"/>
    <n v="342.71999999999997"/>
  </r>
  <r>
    <x v="25"/>
    <x v="3"/>
    <n v="168"/>
  </r>
  <r>
    <x v="25"/>
    <x v="3"/>
    <n v="216"/>
  </r>
  <r>
    <x v="26"/>
    <x v="6"/>
    <n v="80"/>
  </r>
  <r>
    <x v="26"/>
    <x v="6"/>
    <n v="160"/>
  </r>
  <r>
    <x v="27"/>
    <x v="5"/>
    <n v="380"/>
  </r>
  <r>
    <x v="27"/>
    <x v="5"/>
    <n v="456"/>
  </r>
  <r>
    <x v="28"/>
    <x v="0"/>
    <n v="1320"/>
  </r>
  <r>
    <x v="28"/>
    <x v="0"/>
    <n v="2618"/>
  </r>
  <r>
    <x v="28"/>
    <x v="0"/>
    <n v="250.79999999999998"/>
  </r>
  <r>
    <x v="29"/>
    <x v="7"/>
    <n v="393"/>
  </r>
  <r>
    <x v="30"/>
    <x v="4"/>
    <n v="124.80000000000001"/>
  </r>
  <r>
    <x v="30"/>
    <x v="4"/>
    <n v="156"/>
  </r>
  <r>
    <x v="31"/>
    <x v="6"/>
    <n v="877.5"/>
  </r>
  <r>
    <x v="32"/>
    <x v="3"/>
    <n v="728"/>
  </r>
  <r>
    <x v="33"/>
    <x v="7"/>
    <n v="990"/>
  </r>
  <r>
    <x v="34"/>
    <x v="5"/>
    <n v="931.5"/>
  </r>
  <r>
    <x v="35"/>
    <x v="0"/>
    <n v="122.88000000000002"/>
  </r>
  <r>
    <x v="36"/>
    <x v="5"/>
    <n v="20.8"/>
  </r>
  <r>
    <x v="37"/>
    <x v="1"/>
    <n v="288"/>
  </r>
  <r>
    <x v="38"/>
    <x v="6"/>
    <n v="443.25"/>
  </r>
  <r>
    <x v="38"/>
    <x v="6"/>
    <n v="472.79999999999995"/>
  </r>
  <r>
    <x v="39"/>
    <x v="1"/>
    <n v="189"/>
  </r>
  <r>
    <x v="39"/>
    <x v="1"/>
    <n v="240"/>
  </r>
  <r>
    <x v="40"/>
    <x v="5"/>
    <n v="735"/>
  </r>
  <r>
    <x v="40"/>
    <x v="5"/>
    <n v="837.9"/>
  </r>
  <r>
    <x v="41"/>
    <x v="2"/>
    <n v="60.8"/>
  </r>
  <r>
    <x v="42"/>
    <x v="1"/>
    <n v="919.99999999999989"/>
  </r>
  <r>
    <x v="43"/>
    <x v="1"/>
    <n v="183.6"/>
  </r>
  <r>
    <x v="43"/>
    <x v="1"/>
    <n v="451.43999999999994"/>
  </r>
  <r>
    <x v="44"/>
    <x v="0"/>
    <n v="344"/>
  </r>
  <r>
    <x v="45"/>
    <x v="4"/>
    <n v="248"/>
  </r>
  <r>
    <x v="28"/>
    <x v="0"/>
    <n v="660"/>
  </r>
  <r>
    <x v="46"/>
    <x v="4"/>
    <n v="280.8"/>
  </r>
  <r>
    <x v="47"/>
    <x v="5"/>
    <n v="300"/>
  </r>
  <r>
    <x v="22"/>
    <x v="7"/>
    <n v="351"/>
  </r>
  <r>
    <x v="23"/>
    <x v="1"/>
    <n v="43.2"/>
  </r>
  <r>
    <x v="24"/>
    <x v="7"/>
    <n v="384"/>
  </r>
  <r>
    <x v="48"/>
    <x v="1"/>
    <n v="186"/>
  </r>
  <r>
    <x v="49"/>
    <x v="6"/>
    <n v="7.3"/>
  </r>
  <r>
    <x v="23"/>
    <x v="1"/>
    <n v="21.6"/>
  </r>
  <r>
    <x v="37"/>
    <x v="1"/>
    <n v="57.6"/>
  </r>
  <r>
    <x v="34"/>
    <x v="5"/>
    <n v="124.19999999999999"/>
  </r>
  <r>
    <x v="11"/>
    <x v="2"/>
    <n v="31.2"/>
  </r>
  <r>
    <x v="50"/>
    <x v="4"/>
    <n v="248"/>
  </r>
  <r>
    <x v="49"/>
    <x v="6"/>
    <n v="131.4"/>
  </r>
  <r>
    <x v="17"/>
    <x v="0"/>
    <n v="952"/>
  </r>
  <r>
    <x v="1"/>
    <x v="0"/>
    <n v="83.4"/>
  </r>
  <r>
    <x v="31"/>
    <x v="6"/>
    <n v="394.875"/>
  </r>
  <r>
    <x v="45"/>
    <x v="4"/>
    <n v="325.5"/>
  </r>
  <r>
    <x v="17"/>
    <x v="0"/>
    <n v="408"/>
  </r>
  <r>
    <x v="51"/>
    <x v="1"/>
    <n v="42"/>
  </r>
  <r>
    <x v="52"/>
    <x v="1"/>
    <n v="518.4"/>
  </r>
  <r>
    <x v="40"/>
    <x v="5"/>
    <n v="470.40000000000003"/>
  </r>
  <r>
    <x v="29"/>
    <x v="7"/>
    <n v="754.56"/>
  </r>
  <r>
    <x v="37"/>
    <x v="1"/>
    <n v="1440"/>
  </r>
  <r>
    <x v="38"/>
    <x v="6"/>
    <n v="1576"/>
  </r>
  <r>
    <x v="20"/>
    <x v="6"/>
    <n v="472.59999999999997"/>
  </r>
  <r>
    <x v="53"/>
    <x v="1"/>
    <n v="224"/>
  </r>
  <r>
    <x v="54"/>
    <x v="5"/>
    <n v="122.39999999999999"/>
  </r>
  <r>
    <x v="55"/>
    <x v="7"/>
    <n v="53.1"/>
  </r>
  <r>
    <x v="56"/>
    <x v="6"/>
    <n v="27"/>
  </r>
  <r>
    <x v="57"/>
    <x v="4"/>
    <n v="240"/>
  </r>
  <r>
    <x v="58"/>
    <x v="2"/>
    <n v="239.4"/>
  </r>
  <r>
    <x v="6"/>
    <x v="4"/>
    <n v="340"/>
  </r>
  <r>
    <x v="33"/>
    <x v="7"/>
    <n v="1485"/>
  </r>
  <r>
    <x v="21"/>
    <x v="6"/>
    <n v="240"/>
  </r>
  <r>
    <x v="30"/>
    <x v="4"/>
    <n v="104"/>
  </r>
  <r>
    <x v="16"/>
    <x v="5"/>
    <n v="86.4"/>
  </r>
  <r>
    <x v="45"/>
    <x v="4"/>
    <n v="334.8"/>
  </r>
  <r>
    <x v="5"/>
    <x v="3"/>
    <n v="76.319999999999993"/>
  </r>
  <r>
    <x v="13"/>
    <x v="6"/>
    <n v="1296"/>
  </r>
  <r>
    <x v="59"/>
    <x v="5"/>
    <n v="600"/>
  </r>
  <r>
    <x v="23"/>
    <x v="1"/>
    <n v="36"/>
  </r>
  <r>
    <x v="46"/>
    <x v="4"/>
    <n v="175.5"/>
  </r>
  <r>
    <x v="48"/>
    <x v="1"/>
    <n v="37.200000000000003"/>
  </r>
  <r>
    <x v="52"/>
    <x v="1"/>
    <n v="259.2"/>
  </r>
  <r>
    <x v="22"/>
    <x v="7"/>
    <n v="468"/>
  </r>
  <r>
    <x v="42"/>
    <x v="1"/>
    <n v="552"/>
  </r>
  <r>
    <x v="17"/>
    <x v="0"/>
    <n v="571.19999999999993"/>
  </r>
  <r>
    <x v="48"/>
    <x v="1"/>
    <n v="37.200000000000003"/>
  </r>
  <r>
    <x v="41"/>
    <x v="2"/>
    <n v="121.6"/>
  </r>
  <r>
    <x v="0"/>
    <x v="0"/>
    <n v="201.60000000000002"/>
  </r>
  <r>
    <x v="20"/>
    <x v="6"/>
    <n v="417"/>
  </r>
  <r>
    <x v="60"/>
    <x v="0"/>
    <n v="432"/>
  </r>
  <r>
    <x v="19"/>
    <x v="1"/>
    <n v="864"/>
  </r>
  <r>
    <x v="1"/>
    <x v="0"/>
    <n v="556"/>
  </r>
  <r>
    <x v="2"/>
    <x v="1"/>
    <n v="608"/>
  </r>
  <r>
    <x v="27"/>
    <x v="5"/>
    <n v="456"/>
  </r>
  <r>
    <x v="28"/>
    <x v="0"/>
    <n v="990"/>
  </r>
  <r>
    <x v="38"/>
    <x v="6"/>
    <n v="591"/>
  </r>
  <r>
    <x v="49"/>
    <x v="6"/>
    <n v="109.5"/>
  </r>
  <r>
    <x v="39"/>
    <x v="1"/>
    <n v="240"/>
  </r>
  <r>
    <x v="61"/>
    <x v="4"/>
    <n v="408"/>
  </r>
  <r>
    <x v="56"/>
    <x v="6"/>
    <n v="200"/>
  </r>
  <r>
    <x v="40"/>
    <x v="5"/>
    <n v="147"/>
  </r>
  <r>
    <x v="41"/>
    <x v="2"/>
    <n v="608"/>
  </r>
  <r>
    <x v="22"/>
    <x v="7"/>
    <n v="1248"/>
  </r>
  <r>
    <x v="32"/>
    <x v="3"/>
    <n v="1019.1999999999999"/>
  </r>
  <r>
    <x v="42"/>
    <x v="1"/>
    <n v="441.59999999999997"/>
  </r>
  <r>
    <x v="40"/>
    <x v="5"/>
    <n v="529.20000000000005"/>
  </r>
  <r>
    <x v="9"/>
    <x v="4"/>
    <n v="453.6"/>
  </r>
  <r>
    <x v="56"/>
    <x v="6"/>
    <n v="135"/>
  </r>
  <r>
    <x v="21"/>
    <x v="6"/>
    <n v="480"/>
  </r>
  <r>
    <x v="28"/>
    <x v="0"/>
    <n v="440"/>
  </r>
  <r>
    <x v="44"/>
    <x v="0"/>
    <n v="34.4"/>
  </r>
  <r>
    <x v="59"/>
    <x v="5"/>
    <n v="1125"/>
  </r>
  <r>
    <x v="33"/>
    <x v="7"/>
    <n v="2227.5"/>
  </r>
  <r>
    <x v="19"/>
    <x v="1"/>
    <n v="388.8"/>
  </r>
  <r>
    <x v="34"/>
    <x v="5"/>
    <n v="207"/>
  </r>
  <r>
    <x v="29"/>
    <x v="7"/>
    <n v="262"/>
  </r>
  <r>
    <x v="55"/>
    <x v="7"/>
    <n v="29.5"/>
  </r>
  <r>
    <x v="38"/>
    <x v="6"/>
    <n v="394"/>
  </r>
  <r>
    <x v="56"/>
    <x v="6"/>
    <n v="30"/>
  </r>
  <r>
    <x v="60"/>
    <x v="0"/>
    <n v="28.8"/>
  </r>
  <r>
    <x v="39"/>
    <x v="1"/>
    <n v="60"/>
  </r>
  <r>
    <x v="62"/>
    <x v="4"/>
    <n v="352"/>
  </r>
  <r>
    <x v="63"/>
    <x v="4"/>
    <n v="600"/>
  </r>
  <r>
    <x v="3"/>
    <x v="2"/>
    <n v="22.4"/>
  </r>
  <r>
    <x v="42"/>
    <x v="1"/>
    <n v="736"/>
  </r>
  <r>
    <x v="44"/>
    <x v="0"/>
    <n v="51.599999999999994"/>
  </r>
  <r>
    <x v="20"/>
    <x v="6"/>
    <n v="139"/>
  </r>
  <r>
    <x v="38"/>
    <x v="6"/>
    <n v="197"/>
  </r>
  <r>
    <x v="3"/>
    <x v="2"/>
    <n v="67.199999999999989"/>
  </r>
  <r>
    <x v="60"/>
    <x v="0"/>
    <n v="201.6"/>
  </r>
  <r>
    <x v="32"/>
    <x v="3"/>
    <n v="145.6"/>
  </r>
  <r>
    <x v="42"/>
    <x v="1"/>
    <n v="883.19999999999993"/>
  </r>
  <r>
    <x v="29"/>
    <x v="7"/>
    <n v="524"/>
  </r>
  <r>
    <x v="48"/>
    <x v="1"/>
    <n v="62"/>
  </r>
  <r>
    <x v="27"/>
    <x v="5"/>
    <n v="182.39999999999998"/>
  </r>
  <r>
    <x v="35"/>
    <x v="0"/>
    <n v="921.6"/>
  </r>
  <r>
    <x v="64"/>
    <x v="5"/>
    <n v="286.2"/>
  </r>
  <r>
    <x v="38"/>
    <x v="6"/>
    <n v="886.5"/>
  </r>
  <r>
    <x v="53"/>
    <x v="1"/>
    <n v="156.79999999999998"/>
  </r>
  <r>
    <x v="39"/>
    <x v="1"/>
    <n v="360"/>
  </r>
  <r>
    <x v="7"/>
    <x v="5"/>
    <n v="77"/>
  </r>
  <r>
    <x v="38"/>
    <x v="6"/>
    <n v="2758"/>
  </r>
  <r>
    <x v="52"/>
    <x v="1"/>
    <n v="288"/>
  </r>
  <r>
    <x v="7"/>
    <x v="5"/>
    <n v="154"/>
  </r>
  <r>
    <x v="43"/>
    <x v="1"/>
    <n v="86.4"/>
  </r>
  <r>
    <x v="22"/>
    <x v="7"/>
    <n v="249.6"/>
  </r>
  <r>
    <x v="32"/>
    <x v="3"/>
    <n v="509.59999999999997"/>
  </r>
  <r>
    <x v="43"/>
    <x v="1"/>
    <n v="432"/>
  </r>
  <r>
    <x v="44"/>
    <x v="0"/>
    <n v="516"/>
  </r>
  <r>
    <x v="37"/>
    <x v="1"/>
    <n v="144"/>
  </r>
  <r>
    <x v="65"/>
    <x v="2"/>
    <n v="112"/>
  </r>
  <r>
    <x v="50"/>
    <x v="4"/>
    <n v="62"/>
  </r>
  <r>
    <x v="66"/>
    <x v="6"/>
    <n v="44.8"/>
  </r>
  <r>
    <x v="19"/>
    <x v="1"/>
    <n v="57.6"/>
  </r>
  <r>
    <x v="20"/>
    <x v="6"/>
    <n v="248.11500000000001"/>
  </r>
  <r>
    <x v="37"/>
    <x v="1"/>
    <n v="856.8"/>
  </r>
  <r>
    <x v="54"/>
    <x v="5"/>
    <n v="288"/>
  </r>
  <r>
    <x v="28"/>
    <x v="0"/>
    <n v="1496"/>
  </r>
  <r>
    <x v="46"/>
    <x v="4"/>
    <n v="2386.7999999999997"/>
  </r>
  <r>
    <x v="63"/>
    <x v="4"/>
    <n v="120"/>
  </r>
  <r>
    <x v="16"/>
    <x v="5"/>
    <n v="57.599999999999994"/>
  </r>
  <r>
    <x v="4"/>
    <x v="3"/>
    <n v="167.4"/>
  </r>
  <r>
    <x v="18"/>
    <x v="0"/>
    <n v="40"/>
  </r>
  <r>
    <x v="1"/>
    <x v="0"/>
    <n v="1112"/>
  </r>
  <r>
    <x v="62"/>
    <x v="4"/>
    <n v="422.40000000000003"/>
  </r>
  <r>
    <x v="11"/>
    <x v="2"/>
    <n v="249.6"/>
  </r>
  <r>
    <x v="48"/>
    <x v="1"/>
    <n v="310"/>
  </r>
  <r>
    <x v="2"/>
    <x v="1"/>
    <n v="304"/>
  </r>
  <r>
    <x v="0"/>
    <x v="0"/>
    <n v="672"/>
  </r>
  <r>
    <x v="34"/>
    <x v="5"/>
    <n v="579.6"/>
  </r>
  <r>
    <x v="64"/>
    <x v="5"/>
    <n v="254.4"/>
  </r>
  <r>
    <x v="28"/>
    <x v="0"/>
    <n v="396"/>
  </r>
  <r>
    <x v="9"/>
    <x v="4"/>
    <n v="672"/>
  </r>
  <r>
    <x v="56"/>
    <x v="6"/>
    <n v="100"/>
  </r>
  <r>
    <x v="49"/>
    <x v="6"/>
    <n v="69.349999999999994"/>
  </r>
  <r>
    <x v="34"/>
    <x v="5"/>
    <n v="157.32"/>
  </r>
  <r>
    <x v="67"/>
    <x v="1"/>
    <n v="4005.2"/>
  </r>
  <r>
    <x v="41"/>
    <x v="2"/>
    <n v="346.55999999999995"/>
  </r>
  <r>
    <x v="68"/>
    <x v="6"/>
    <n v="1058.25"/>
  </r>
  <r>
    <x v="1"/>
    <x v="0"/>
    <n v="590.75"/>
  </r>
  <r>
    <x v="55"/>
    <x v="7"/>
    <n v="88.5"/>
  </r>
  <r>
    <x v="59"/>
    <x v="5"/>
    <n v="1600"/>
  </r>
  <r>
    <x v="3"/>
    <x v="2"/>
    <n v="89.600000000000009"/>
  </r>
  <r>
    <x v="69"/>
    <x v="6"/>
    <n v="97.28"/>
  </r>
  <r>
    <x v="4"/>
    <x v="3"/>
    <n v="186"/>
  </r>
  <r>
    <x v="26"/>
    <x v="6"/>
    <n v="72"/>
  </r>
  <r>
    <x v="44"/>
    <x v="0"/>
    <n v="619.20000000000005"/>
  </r>
  <r>
    <x v="65"/>
    <x v="2"/>
    <n v="44.8"/>
  </r>
  <r>
    <x v="56"/>
    <x v="6"/>
    <n v="100"/>
  </r>
  <r>
    <x v="2"/>
    <x v="1"/>
    <n v="85.12"/>
  </r>
  <r>
    <x v="18"/>
    <x v="0"/>
    <n v="200"/>
  </r>
  <r>
    <x v="35"/>
    <x v="0"/>
    <n v="122.88000000000002"/>
  </r>
  <r>
    <x v="5"/>
    <x v="3"/>
    <n v="1628.1599999999999"/>
  </r>
  <r>
    <x v="62"/>
    <x v="4"/>
    <n v="285.12"/>
  </r>
  <r>
    <x v="70"/>
    <x v="2"/>
    <n v="288"/>
  </r>
  <r>
    <x v="68"/>
    <x v="6"/>
    <n v="597.59999999999991"/>
  </r>
  <r>
    <x v="27"/>
    <x v="5"/>
    <n v="304"/>
  </r>
  <r>
    <x v="36"/>
    <x v="5"/>
    <n v="582.4"/>
  </r>
  <r>
    <x v="1"/>
    <x v="0"/>
    <n v="695"/>
  </r>
  <r>
    <x v="22"/>
    <x v="7"/>
    <n v="624"/>
  </r>
  <r>
    <x v="34"/>
    <x v="5"/>
    <n v="310.5"/>
  </r>
  <r>
    <x v="62"/>
    <x v="4"/>
    <n v="176"/>
  </r>
  <r>
    <x v="22"/>
    <x v="7"/>
    <n v="2074.7999999999997"/>
  </r>
  <r>
    <x v="38"/>
    <x v="6"/>
    <n v="1103.2"/>
  </r>
  <r>
    <x v="59"/>
    <x v="5"/>
    <n v="950"/>
  </r>
  <r>
    <x v="7"/>
    <x v="5"/>
    <n v="87.78"/>
  </r>
  <r>
    <x v="42"/>
    <x v="1"/>
    <n v="1398.3999999999999"/>
  </r>
  <r>
    <x v="15"/>
    <x v="0"/>
    <n v="16"/>
  </r>
  <r>
    <x v="28"/>
    <x v="0"/>
    <n v="336.59999999999997"/>
  </r>
  <r>
    <x v="2"/>
    <x v="1"/>
    <n v="291.83999999999997"/>
  </r>
  <r>
    <x v="18"/>
    <x v="0"/>
    <n v="448"/>
  </r>
  <r>
    <x v="27"/>
    <x v="5"/>
    <n v="486.40000000000003"/>
  </r>
  <r>
    <x v="24"/>
    <x v="7"/>
    <n v="614.40000000000009"/>
  </r>
  <r>
    <x v="58"/>
    <x v="2"/>
    <n v="1330"/>
  </r>
  <r>
    <x v="56"/>
    <x v="6"/>
    <n v="38"/>
  </r>
  <r>
    <x v="43"/>
    <x v="1"/>
    <n v="216"/>
  </r>
  <r>
    <x v="62"/>
    <x v="4"/>
    <n v="616"/>
  </r>
  <r>
    <x v="71"/>
    <x v="4"/>
    <n v="1680"/>
  </r>
  <r>
    <x v="71"/>
    <x v="4"/>
    <n v="2240"/>
  </r>
  <r>
    <x v="49"/>
    <x v="6"/>
    <n v="584"/>
  </r>
  <r>
    <x v="3"/>
    <x v="2"/>
    <n v="100.8"/>
  </r>
  <r>
    <x v="22"/>
    <x v="7"/>
    <n v="1010.8800000000001"/>
  </r>
  <r>
    <x v="41"/>
    <x v="2"/>
    <n v="608"/>
  </r>
  <r>
    <x v="66"/>
    <x v="6"/>
    <n v="112"/>
  </r>
  <r>
    <x v="19"/>
    <x v="1"/>
    <n v="612"/>
  </r>
  <r>
    <x v="40"/>
    <x v="5"/>
    <n v="58.8"/>
  </r>
  <r>
    <x v="48"/>
    <x v="1"/>
    <n v="31.62"/>
  </r>
  <r>
    <x v="52"/>
    <x v="1"/>
    <n v="183.6"/>
  </r>
  <r>
    <x v="70"/>
    <x v="2"/>
    <n v="180"/>
  </r>
  <r>
    <x v="55"/>
    <x v="7"/>
    <n v="141.60000000000002"/>
  </r>
  <r>
    <x v="72"/>
    <x v="6"/>
    <n v="175.5"/>
  </r>
  <r>
    <x v="60"/>
    <x v="0"/>
    <n v="466.56"/>
  </r>
  <r>
    <x v="67"/>
    <x v="1"/>
    <n v="4005.2"/>
  </r>
  <r>
    <x v="7"/>
    <x v="5"/>
    <n v="100.10000000000001"/>
  </r>
  <r>
    <x v="45"/>
    <x v="4"/>
    <n v="1133.825"/>
  </r>
  <r>
    <x v="9"/>
    <x v="4"/>
    <n v="159.6"/>
  </r>
  <r>
    <x v="23"/>
    <x v="1"/>
    <n v="36"/>
  </r>
  <r>
    <x v="55"/>
    <x v="7"/>
    <n v="100.3"/>
  </r>
  <r>
    <x v="0"/>
    <x v="0"/>
    <n v="161.28000000000003"/>
  </r>
  <r>
    <x v="67"/>
    <x v="1"/>
    <n v="8432"/>
  </r>
  <r>
    <x v="52"/>
    <x v="1"/>
    <n v="172.8"/>
  </r>
  <r>
    <x v="33"/>
    <x v="7"/>
    <n v="396"/>
  </r>
  <r>
    <x v="23"/>
    <x v="1"/>
    <n v="90"/>
  </r>
  <r>
    <x v="11"/>
    <x v="2"/>
    <n v="390"/>
  </r>
  <r>
    <x v="18"/>
    <x v="0"/>
    <n v="300"/>
  </r>
  <r>
    <x v="24"/>
    <x v="7"/>
    <n v="230.39999999999998"/>
  </r>
  <r>
    <x v="60"/>
    <x v="0"/>
    <n v="576"/>
  </r>
  <r>
    <x v="12"/>
    <x v="5"/>
    <n v="595.20000000000005"/>
  </r>
  <r>
    <x v="68"/>
    <x v="6"/>
    <n v="398.4"/>
  </r>
  <r>
    <x v="17"/>
    <x v="0"/>
    <n v="174.08"/>
  </r>
  <r>
    <x v="23"/>
    <x v="1"/>
    <n v="34.199999999999996"/>
  </r>
  <r>
    <x v="53"/>
    <x v="1"/>
    <n v="106.39999999999999"/>
  </r>
  <r>
    <x v="27"/>
    <x v="5"/>
    <n v="288.8"/>
  </r>
  <r>
    <x v="20"/>
    <x v="6"/>
    <n v="739.4799999999999"/>
  </r>
  <r>
    <x v="18"/>
    <x v="0"/>
    <n v="665"/>
  </r>
  <r>
    <x v="17"/>
    <x v="0"/>
    <n v="2067.1999999999998"/>
  </r>
  <r>
    <x v="32"/>
    <x v="3"/>
    <n v="1092"/>
  </r>
  <r>
    <x v="33"/>
    <x v="7"/>
    <n v="3465"/>
  </r>
  <r>
    <x v="67"/>
    <x v="1"/>
    <n v="2108"/>
  </r>
  <r>
    <x v="21"/>
    <x v="6"/>
    <n v="560"/>
  </r>
  <r>
    <x v="55"/>
    <x v="7"/>
    <n v="165.20000000000002"/>
  </r>
  <r>
    <x v="19"/>
    <x v="1"/>
    <n v="699.84"/>
  </r>
  <r>
    <x v="17"/>
    <x v="0"/>
    <n v="1346.4"/>
  </r>
  <r>
    <x v="66"/>
    <x v="6"/>
    <n v="560"/>
  </r>
  <r>
    <x v="5"/>
    <x v="3"/>
    <n v="848"/>
  </r>
  <r>
    <x v="55"/>
    <x v="7"/>
    <n v="141.60000000000002"/>
  </r>
  <r>
    <x v="18"/>
    <x v="0"/>
    <n v="200"/>
  </r>
  <r>
    <x v="48"/>
    <x v="1"/>
    <n v="74.400000000000006"/>
  </r>
  <r>
    <x v="43"/>
    <x v="1"/>
    <n v="172.8"/>
  </r>
  <r>
    <x v="60"/>
    <x v="0"/>
    <n v="864"/>
  </r>
  <r>
    <x v="44"/>
    <x v="0"/>
    <n v="86"/>
  </r>
  <r>
    <x v="0"/>
    <x v="0"/>
    <n v="403.20000000000005"/>
  </r>
  <r>
    <x v="9"/>
    <x v="4"/>
    <n v="84"/>
  </r>
  <r>
    <x v="30"/>
    <x v="4"/>
    <n v="52"/>
  </r>
  <r>
    <x v="53"/>
    <x v="1"/>
    <n v="403.2"/>
  </r>
  <r>
    <x v="55"/>
    <x v="7"/>
    <n v="106.2"/>
  </r>
  <r>
    <x v="9"/>
    <x v="4"/>
    <n v="252"/>
  </r>
  <r>
    <x v="30"/>
    <x v="4"/>
    <n v="72.8"/>
  </r>
  <r>
    <x v="26"/>
    <x v="6"/>
    <n v="36"/>
  </r>
  <r>
    <x v="32"/>
    <x v="3"/>
    <n v="425.88"/>
  </r>
  <r>
    <x v="11"/>
    <x v="2"/>
    <n v="390"/>
  </r>
  <r>
    <x v="58"/>
    <x v="2"/>
    <n v="837.9"/>
  </r>
  <r>
    <x v="33"/>
    <x v="7"/>
    <n v="1980"/>
  </r>
  <r>
    <x v="41"/>
    <x v="2"/>
    <n v="410.4"/>
  </r>
  <r>
    <x v="52"/>
    <x v="1"/>
    <n v="183.6"/>
  </r>
  <r>
    <x v="58"/>
    <x v="2"/>
    <n v="798"/>
  </r>
  <r>
    <x v="25"/>
    <x v="3"/>
    <n v="136"/>
  </r>
  <r>
    <x v="27"/>
    <x v="5"/>
    <n v="72.959999999999994"/>
  </r>
  <r>
    <x v="13"/>
    <x v="6"/>
    <n v="583.19999999999993"/>
  </r>
  <r>
    <x v="67"/>
    <x v="1"/>
    <n v="6324"/>
  </r>
  <r>
    <x v="17"/>
    <x v="0"/>
    <n v="1428"/>
  </r>
  <r>
    <x v="1"/>
    <x v="0"/>
    <n v="875.7"/>
  </r>
  <r>
    <x v="64"/>
    <x v="5"/>
    <n v="678.40000000000009"/>
  </r>
  <r>
    <x v="44"/>
    <x v="0"/>
    <n v="688"/>
  </r>
  <r>
    <x v="18"/>
    <x v="0"/>
    <n v="300"/>
  </r>
  <r>
    <x v="64"/>
    <x v="5"/>
    <n v="159"/>
  </r>
  <r>
    <x v="4"/>
    <x v="3"/>
    <n v="279"/>
  </r>
  <r>
    <x v="55"/>
    <x v="7"/>
    <n v="59"/>
  </r>
  <r>
    <x v="18"/>
    <x v="0"/>
    <n v="399"/>
  </r>
  <r>
    <x v="32"/>
    <x v="3"/>
    <n v="618.79999999999995"/>
  </r>
  <r>
    <x v="19"/>
    <x v="1"/>
    <n v="244.79999999999998"/>
  </r>
  <r>
    <x v="44"/>
    <x v="0"/>
    <n v="103.19999999999999"/>
  </r>
  <r>
    <x v="7"/>
    <x v="5"/>
    <n v="55.440000000000005"/>
  </r>
  <r>
    <x v="46"/>
    <x v="4"/>
    <n v="505.44000000000005"/>
  </r>
  <r>
    <x v="9"/>
    <x v="4"/>
    <n v="302.40000000000003"/>
  </r>
  <r>
    <x v="34"/>
    <x v="5"/>
    <n v="335.34"/>
  </r>
  <r>
    <x v="29"/>
    <x v="7"/>
    <n v="471.6"/>
  </r>
  <r>
    <x v="17"/>
    <x v="0"/>
    <n v="146.88"/>
  </r>
  <r>
    <x v="39"/>
    <x v="1"/>
    <n v="360"/>
  </r>
  <r>
    <x v="25"/>
    <x v="3"/>
    <n v="112"/>
  </r>
  <r>
    <x v="6"/>
    <x v="4"/>
    <n v="544"/>
  </r>
  <r>
    <x v="59"/>
    <x v="5"/>
    <n v="450"/>
  </r>
  <r>
    <x v="33"/>
    <x v="7"/>
    <n v="1386"/>
  </r>
  <r>
    <x v="15"/>
    <x v="0"/>
    <n v="120"/>
  </r>
  <r>
    <x v="25"/>
    <x v="3"/>
    <n v="400"/>
  </r>
  <r>
    <x v="16"/>
    <x v="5"/>
    <n v="96"/>
  </r>
  <r>
    <x v="72"/>
    <x v="6"/>
    <n v="195"/>
  </r>
  <r>
    <x v="41"/>
    <x v="2"/>
    <n v="608"/>
  </r>
  <r>
    <x v="13"/>
    <x v="6"/>
    <n v="1814.3999999999999"/>
  </r>
  <r>
    <x v="17"/>
    <x v="0"/>
    <n v="408"/>
  </r>
  <r>
    <x v="8"/>
    <x v="3"/>
    <n v="192"/>
  </r>
  <r>
    <x v="17"/>
    <x v="0"/>
    <n v="435.20000000000005"/>
  </r>
  <r>
    <x v="56"/>
    <x v="6"/>
    <n v="64"/>
  </r>
  <r>
    <x v="23"/>
    <x v="1"/>
    <n v="54"/>
  </r>
  <r>
    <x v="53"/>
    <x v="1"/>
    <n v="112"/>
  </r>
  <r>
    <x v="23"/>
    <x v="1"/>
    <n v="54"/>
  </r>
  <r>
    <x v="32"/>
    <x v="3"/>
    <n v="218.39999999999998"/>
  </r>
  <r>
    <x v="28"/>
    <x v="0"/>
    <n v="528"/>
  </r>
  <r>
    <x v="44"/>
    <x v="0"/>
    <n v="258"/>
  </r>
  <r>
    <x v="73"/>
    <x v="5"/>
    <n v="91.2"/>
  </r>
  <r>
    <x v="65"/>
    <x v="2"/>
    <n v="89.600000000000009"/>
  </r>
  <r>
    <x v="29"/>
    <x v="7"/>
    <n v="1048"/>
  </r>
  <r>
    <x v="12"/>
    <x v="5"/>
    <n v="396.8"/>
  </r>
  <r>
    <x v="24"/>
    <x v="7"/>
    <n v="288"/>
  </r>
  <r>
    <x v="38"/>
    <x v="6"/>
    <n v="788"/>
  </r>
  <r>
    <x v="39"/>
    <x v="1"/>
    <n v="360"/>
  </r>
  <r>
    <x v="18"/>
    <x v="0"/>
    <n v="540"/>
  </r>
  <r>
    <x v="37"/>
    <x v="1"/>
    <n v="518.4"/>
  </r>
  <r>
    <x v="54"/>
    <x v="5"/>
    <n v="432"/>
  </r>
  <r>
    <x v="1"/>
    <x v="0"/>
    <n v="600.48"/>
  </r>
  <r>
    <x v="16"/>
    <x v="5"/>
    <n v="86.399999999999991"/>
  </r>
  <r>
    <x v="60"/>
    <x v="0"/>
    <n v="1440"/>
  </r>
  <r>
    <x v="2"/>
    <x v="1"/>
    <n v="285"/>
  </r>
  <r>
    <x v="4"/>
    <x v="3"/>
    <n v="585.90000000000009"/>
  </r>
  <r>
    <x v="66"/>
    <x v="6"/>
    <n v="58.8"/>
  </r>
  <r>
    <x v="68"/>
    <x v="6"/>
    <n v="1307.25"/>
  </r>
  <r>
    <x v="18"/>
    <x v="0"/>
    <n v="320"/>
  </r>
  <r>
    <x v="16"/>
    <x v="5"/>
    <n v="48"/>
  </r>
  <r>
    <x v="38"/>
    <x v="6"/>
    <n v="394"/>
  </r>
  <r>
    <x v="54"/>
    <x v="5"/>
    <n v="241.92000000000002"/>
  </r>
  <r>
    <x v="29"/>
    <x v="7"/>
    <n v="1650.6000000000001"/>
  </r>
  <r>
    <x v="60"/>
    <x v="0"/>
    <n v="230.4"/>
  </r>
  <r>
    <x v="70"/>
    <x v="2"/>
    <n v="288"/>
  </r>
  <r>
    <x v="44"/>
    <x v="0"/>
    <n v="1032"/>
  </r>
  <r>
    <x v="1"/>
    <x v="0"/>
    <n v="583.80000000000007"/>
  </r>
  <r>
    <x v="26"/>
    <x v="6"/>
    <n v="68"/>
  </r>
  <r>
    <x v="5"/>
    <x v="3"/>
    <n v="648.71999999999991"/>
  </r>
  <r>
    <x v="37"/>
    <x v="1"/>
    <n v="432"/>
  </r>
  <r>
    <x v="24"/>
    <x v="7"/>
    <n v="2073.6"/>
  </r>
  <r>
    <x v="56"/>
    <x v="6"/>
    <n v="600"/>
  </r>
  <r>
    <x v="44"/>
    <x v="0"/>
    <n v="516"/>
  </r>
  <r>
    <x v="43"/>
    <x v="1"/>
    <n v="504"/>
  </r>
  <r>
    <x v="30"/>
    <x v="4"/>
    <n v="145.6"/>
  </r>
  <r>
    <x v="33"/>
    <x v="7"/>
    <n v="2079"/>
  </r>
  <r>
    <x v="37"/>
    <x v="1"/>
    <n v="504"/>
  </r>
  <r>
    <x v="21"/>
    <x v="6"/>
    <n v="480"/>
  </r>
  <r>
    <x v="34"/>
    <x v="5"/>
    <n v="372.59999999999997"/>
  </r>
  <r>
    <x v="41"/>
    <x v="2"/>
    <n v="2128"/>
  </r>
  <r>
    <x v="9"/>
    <x v="4"/>
    <n v="336"/>
  </r>
  <r>
    <x v="44"/>
    <x v="0"/>
    <n v="1032"/>
  </r>
  <r>
    <x v="70"/>
    <x v="2"/>
    <n v="432"/>
  </r>
  <r>
    <x v="46"/>
    <x v="4"/>
    <n v="2281.5"/>
  </r>
  <r>
    <x v="20"/>
    <x v="6"/>
    <n v="248.11500000000001"/>
  </r>
  <r>
    <x v="74"/>
    <x v="6"/>
    <n v="606.9"/>
  </r>
  <r>
    <x v="68"/>
    <x v="6"/>
    <n v="709.65"/>
  </r>
  <r>
    <x v="3"/>
    <x v="2"/>
    <n v="425.59999999999997"/>
  </r>
  <r>
    <x v="21"/>
    <x v="6"/>
    <n v="456"/>
  </r>
  <r>
    <x v="57"/>
    <x v="4"/>
    <n v="400"/>
  </r>
  <r>
    <x v="52"/>
    <x v="1"/>
    <n v="144"/>
  </r>
  <r>
    <x v="26"/>
    <x v="6"/>
    <n v="216"/>
  </r>
  <r>
    <x v="32"/>
    <x v="3"/>
    <n v="1375.92"/>
  </r>
  <r>
    <x v="27"/>
    <x v="5"/>
    <n v="68.400000000000006"/>
  </r>
  <r>
    <x v="40"/>
    <x v="5"/>
    <n v="26.46"/>
  </r>
  <r>
    <x v="0"/>
    <x v="0"/>
    <n v="504"/>
  </r>
  <r>
    <x v="60"/>
    <x v="0"/>
    <n v="432"/>
  </r>
  <r>
    <x v="44"/>
    <x v="0"/>
    <n v="258"/>
  </r>
  <r>
    <x v="36"/>
    <x v="5"/>
    <n v="208"/>
  </r>
  <r>
    <x v="55"/>
    <x v="7"/>
    <n v="35.400000000000006"/>
  </r>
  <r>
    <x v="38"/>
    <x v="6"/>
    <n v="1379"/>
  </r>
  <r>
    <x v="4"/>
    <x v="3"/>
    <n v="223.20000000000002"/>
  </r>
  <r>
    <x v="26"/>
    <x v="6"/>
    <n v="96"/>
  </r>
  <r>
    <x v="15"/>
    <x v="0"/>
    <n v="98"/>
  </r>
  <r>
    <x v="28"/>
    <x v="0"/>
    <n v="704"/>
  </r>
  <r>
    <x v="7"/>
    <x v="5"/>
    <n v="154"/>
  </r>
  <r>
    <x v="45"/>
    <x v="4"/>
    <n v="496"/>
  </r>
  <r>
    <x v="28"/>
    <x v="0"/>
    <n v="316.8"/>
  </r>
  <r>
    <x v="4"/>
    <x v="3"/>
    <n v="334.8"/>
  </r>
  <r>
    <x v="52"/>
    <x v="1"/>
    <n v="345.6"/>
  </r>
  <r>
    <x v="38"/>
    <x v="6"/>
    <n v="1576"/>
  </r>
  <r>
    <x v="43"/>
    <x v="1"/>
    <n v="201.6"/>
  </r>
  <r>
    <x v="49"/>
    <x v="6"/>
    <n v="124.83"/>
  </r>
  <r>
    <x v="15"/>
    <x v="0"/>
    <n v="100"/>
  </r>
  <r>
    <x v="22"/>
    <x v="7"/>
    <n v="62.4"/>
  </r>
  <r>
    <x v="15"/>
    <x v="0"/>
    <n v="40"/>
  </r>
  <r>
    <x v="49"/>
    <x v="6"/>
    <n v="146"/>
  </r>
  <r>
    <x v="29"/>
    <x v="7"/>
    <n v="262"/>
  </r>
  <r>
    <x v="11"/>
    <x v="2"/>
    <n v="312"/>
  </r>
  <r>
    <x v="67"/>
    <x v="1"/>
    <n v="10540"/>
  </r>
  <r>
    <x v="54"/>
    <x v="5"/>
    <n v="14.399999999999999"/>
  </r>
  <r>
    <x v="56"/>
    <x v="6"/>
    <n v="270"/>
  </r>
  <r>
    <x v="30"/>
    <x v="4"/>
    <n v="364"/>
  </r>
  <r>
    <x v="2"/>
    <x v="1"/>
    <n v="912"/>
  </r>
  <r>
    <x v="69"/>
    <x v="6"/>
    <n v="418"/>
  </r>
  <r>
    <x v="75"/>
    <x v="4"/>
    <n v="364.8"/>
  </r>
  <r>
    <x v="25"/>
    <x v="3"/>
    <n v="120"/>
  </r>
  <r>
    <x v="17"/>
    <x v="0"/>
    <n v="1550.3999999999999"/>
  </r>
  <r>
    <x v="60"/>
    <x v="0"/>
    <n v="547.19999999999993"/>
  </r>
  <r>
    <x v="76"/>
    <x v="7"/>
    <n v="1396.8"/>
  </r>
  <r>
    <x v="16"/>
    <x v="5"/>
    <n v="8.64"/>
  </r>
  <r>
    <x v="39"/>
    <x v="1"/>
    <n v="86.4"/>
  </r>
  <r>
    <x v="47"/>
    <x v="5"/>
    <n v="216"/>
  </r>
  <r>
    <x v="49"/>
    <x v="6"/>
    <n v="24.82"/>
  </r>
  <r>
    <x v="68"/>
    <x v="6"/>
    <n v="747"/>
  </r>
  <r>
    <x v="29"/>
    <x v="7"/>
    <n v="334.05"/>
  </r>
  <r>
    <x v="30"/>
    <x v="4"/>
    <n v="88.399999999999991"/>
  </r>
  <r>
    <x v="68"/>
    <x v="6"/>
    <n v="49.8"/>
  </r>
  <r>
    <x v="18"/>
    <x v="0"/>
    <n v="140"/>
  </r>
  <r>
    <x v="28"/>
    <x v="0"/>
    <n v="880"/>
  </r>
  <r>
    <x v="37"/>
    <x v="1"/>
    <n v="691.2"/>
  </r>
  <r>
    <x v="67"/>
    <x v="1"/>
    <n v="8263.36"/>
  </r>
  <r>
    <x v="56"/>
    <x v="6"/>
    <n v="240"/>
  </r>
  <r>
    <x v="24"/>
    <x v="7"/>
    <n v="144"/>
  </r>
  <r>
    <x v="43"/>
    <x v="1"/>
    <n v="216"/>
  </r>
  <r>
    <x v="41"/>
    <x v="2"/>
    <n v="152"/>
  </r>
  <r>
    <x v="58"/>
    <x v="2"/>
    <n v="186.20000000000002"/>
  </r>
  <r>
    <x v="4"/>
    <x v="3"/>
    <n v="651"/>
  </r>
  <r>
    <x v="54"/>
    <x v="5"/>
    <n v="192"/>
  </r>
  <r>
    <x v="72"/>
    <x v="6"/>
    <n v="520"/>
  </r>
  <r>
    <x v="46"/>
    <x v="4"/>
    <n v="921.375"/>
  </r>
  <r>
    <x v="22"/>
    <x v="7"/>
    <n v="1123.2"/>
  </r>
  <r>
    <x v="26"/>
    <x v="6"/>
    <n v="400"/>
  </r>
  <r>
    <x v="41"/>
    <x v="2"/>
    <n v="912"/>
  </r>
  <r>
    <x v="28"/>
    <x v="0"/>
    <n v="2464"/>
  </r>
  <r>
    <x v="22"/>
    <x v="7"/>
    <n v="1170"/>
  </r>
  <r>
    <x v="40"/>
    <x v="5"/>
    <n v="551.25"/>
  </r>
  <r>
    <x v="69"/>
    <x v="6"/>
    <n v="171"/>
  </r>
  <r>
    <x v="68"/>
    <x v="6"/>
    <n v="249"/>
  </r>
  <r>
    <x v="55"/>
    <x v="7"/>
    <n v="236"/>
  </r>
  <r>
    <x v="41"/>
    <x v="2"/>
    <n v="851.19999999999993"/>
  </r>
  <r>
    <x v="0"/>
    <x v="0"/>
    <n v="100.80000000000001"/>
  </r>
  <r>
    <x v="43"/>
    <x v="1"/>
    <n v="220.32"/>
  </r>
  <r>
    <x v="2"/>
    <x v="1"/>
    <n v="152"/>
  </r>
  <r>
    <x v="10"/>
    <x v="2"/>
    <n v="201.60000000000002"/>
  </r>
  <r>
    <x v="1"/>
    <x v="0"/>
    <n v="278"/>
  </r>
  <r>
    <x v="54"/>
    <x v="5"/>
    <n v="48"/>
  </r>
  <r>
    <x v="41"/>
    <x v="2"/>
    <n v="1094.4000000000001"/>
  </r>
  <r>
    <x v="58"/>
    <x v="2"/>
    <n v="718.2"/>
  </r>
  <r>
    <x v="48"/>
    <x v="1"/>
    <n v="133.92000000000002"/>
  </r>
  <r>
    <x v="29"/>
    <x v="7"/>
    <n v="393"/>
  </r>
  <r>
    <x v="49"/>
    <x v="6"/>
    <n v="87.600000000000009"/>
  </r>
  <r>
    <x v="53"/>
    <x v="1"/>
    <n v="179.20000000000002"/>
  </r>
  <r>
    <x v="11"/>
    <x v="2"/>
    <n v="187.20000000000002"/>
  </r>
  <r>
    <x v="14"/>
    <x v="0"/>
    <n v="456"/>
  </r>
  <r>
    <x v="20"/>
    <x v="6"/>
    <n v="222.4"/>
  </r>
  <r>
    <x v="58"/>
    <x v="2"/>
    <n v="159.60000000000002"/>
  </r>
  <r>
    <x v="25"/>
    <x v="3"/>
    <n v="240"/>
  </r>
  <r>
    <x v="2"/>
    <x v="1"/>
    <n v="581.4"/>
  </r>
  <r>
    <x v="20"/>
    <x v="6"/>
    <n v="578.93500000000006"/>
  </r>
  <r>
    <x v="33"/>
    <x v="7"/>
    <n v="2019.6"/>
  </r>
  <r>
    <x v="75"/>
    <x v="4"/>
    <n v="1744.2"/>
  </r>
  <r>
    <x v="31"/>
    <x v="6"/>
    <n v="1755"/>
  </r>
  <r>
    <x v="0"/>
    <x v="0"/>
    <n v="504"/>
  </r>
  <r>
    <x v="55"/>
    <x v="7"/>
    <n v="472"/>
  </r>
  <r>
    <x v="61"/>
    <x v="4"/>
    <n v="816"/>
  </r>
  <r>
    <x v="0"/>
    <x v="0"/>
    <n v="80.640000000000015"/>
  </r>
  <r>
    <x v="32"/>
    <x v="3"/>
    <n v="436.79999999999995"/>
  </r>
  <r>
    <x v="22"/>
    <x v="7"/>
    <n v="312"/>
  </r>
  <r>
    <x v="68"/>
    <x v="6"/>
    <n v="373.5"/>
  </r>
  <r>
    <x v="37"/>
    <x v="1"/>
    <n v="115.2"/>
  </r>
  <r>
    <x v="7"/>
    <x v="5"/>
    <n v="231"/>
  </r>
  <r>
    <x v="19"/>
    <x v="1"/>
    <n v="86.4"/>
  </r>
  <r>
    <x v="55"/>
    <x v="7"/>
    <n v="88.5"/>
  </r>
  <r>
    <x v="49"/>
    <x v="6"/>
    <n v="78.84"/>
  </r>
  <r>
    <x v="23"/>
    <x v="1"/>
    <n v="64.8"/>
  </r>
  <r>
    <x v="18"/>
    <x v="0"/>
    <n v="27"/>
  </r>
  <r>
    <x v="65"/>
    <x v="2"/>
    <n v="75.600000000000009"/>
  </r>
  <r>
    <x v="49"/>
    <x v="6"/>
    <n v="292"/>
  </r>
  <r>
    <x v="9"/>
    <x v="4"/>
    <n v="588"/>
  </r>
  <r>
    <x v="44"/>
    <x v="0"/>
    <n v="34.4"/>
  </r>
  <r>
    <x v="68"/>
    <x v="6"/>
    <n v="149.39999999999998"/>
  </r>
  <r>
    <x v="40"/>
    <x v="5"/>
    <n v="294"/>
  </r>
  <r>
    <x v="12"/>
    <x v="5"/>
    <n v="347.2"/>
  </r>
  <r>
    <x v="65"/>
    <x v="2"/>
    <n v="112"/>
  </r>
  <r>
    <x v="38"/>
    <x v="6"/>
    <n v="1379"/>
  </r>
  <r>
    <x v="12"/>
    <x v="5"/>
    <n v="396.8"/>
  </r>
  <r>
    <x v="55"/>
    <x v="7"/>
    <n v="28.320000000000007"/>
  </r>
  <r>
    <x v="24"/>
    <x v="7"/>
    <n v="2073.6"/>
  </r>
  <r>
    <x v="58"/>
    <x v="2"/>
    <n v="837.9"/>
  </r>
  <r>
    <x v="9"/>
    <x v="4"/>
    <n v="423.36"/>
  </r>
  <r>
    <x v="30"/>
    <x v="4"/>
    <n v="514.80000000000007"/>
  </r>
  <r>
    <x v="32"/>
    <x v="3"/>
    <n v="546"/>
  </r>
  <r>
    <x v="45"/>
    <x v="4"/>
    <n v="1472.5"/>
  </r>
  <r>
    <x v="74"/>
    <x v="6"/>
    <n v="137.70000000000002"/>
  </r>
  <r>
    <x v="39"/>
    <x v="1"/>
    <n v="270"/>
  </r>
  <r>
    <x v="20"/>
    <x v="6"/>
    <n v="222.4"/>
  </r>
  <r>
    <x v="15"/>
    <x v="0"/>
    <n v="32"/>
  </r>
  <r>
    <x v="54"/>
    <x v="5"/>
    <n v="76.800000000000011"/>
  </r>
  <r>
    <x v="19"/>
    <x v="1"/>
    <n v="288"/>
  </r>
  <r>
    <x v="29"/>
    <x v="7"/>
    <n v="1310"/>
  </r>
  <r>
    <x v="75"/>
    <x v="4"/>
    <n v="570"/>
  </r>
  <r>
    <x v="44"/>
    <x v="0"/>
    <n v="516"/>
  </r>
  <r>
    <x v="26"/>
    <x v="6"/>
    <n v="272"/>
  </r>
  <r>
    <x v="21"/>
    <x v="6"/>
    <n v="285.59999999999997"/>
  </r>
  <r>
    <x v="28"/>
    <x v="0"/>
    <n v="1584"/>
  </r>
  <r>
    <x v="68"/>
    <x v="6"/>
    <n v="747"/>
  </r>
  <r>
    <x v="32"/>
    <x v="3"/>
    <n v="1092"/>
  </r>
  <r>
    <x v="42"/>
    <x v="1"/>
    <n v="736"/>
  </r>
  <r>
    <x v="41"/>
    <x v="2"/>
    <n v="456"/>
  </r>
  <r>
    <x v="44"/>
    <x v="0"/>
    <n v="860"/>
  </r>
  <r>
    <x v="8"/>
    <x v="3"/>
    <n v="364.79999999999995"/>
  </r>
  <r>
    <x v="54"/>
    <x v="5"/>
    <n v="182.39999999999998"/>
  </r>
  <r>
    <x v="1"/>
    <x v="0"/>
    <n v="1112"/>
  </r>
  <r>
    <x v="56"/>
    <x v="6"/>
    <n v="157.5"/>
  </r>
  <r>
    <x v="48"/>
    <x v="1"/>
    <n v="18.600000000000001"/>
  </r>
  <r>
    <x v="26"/>
    <x v="6"/>
    <n v="240"/>
  </r>
  <r>
    <x v="34"/>
    <x v="5"/>
    <n v="434.70000000000005"/>
  </r>
  <r>
    <x v="24"/>
    <x v="7"/>
    <n v="864"/>
  </r>
  <r>
    <x v="16"/>
    <x v="5"/>
    <n v="4.8"/>
  </r>
  <r>
    <x v="70"/>
    <x v="2"/>
    <n v="151.20000000000002"/>
  </r>
  <r>
    <x v="49"/>
    <x v="6"/>
    <n v="153.29999999999998"/>
  </r>
  <r>
    <x v="3"/>
    <x v="2"/>
    <n v="560"/>
  </r>
  <r>
    <x v="62"/>
    <x v="4"/>
    <n v="225.28000000000003"/>
  </r>
  <r>
    <x v="42"/>
    <x v="1"/>
    <n v="110.39999999999999"/>
  </r>
  <r>
    <x v="41"/>
    <x v="2"/>
    <n v="729.6"/>
  </r>
  <r>
    <x v="17"/>
    <x v="0"/>
    <n v="544"/>
  </r>
  <r>
    <x v="23"/>
    <x v="1"/>
    <n v="90"/>
  </r>
  <r>
    <x v="33"/>
    <x v="7"/>
    <n v="1603.8"/>
  </r>
  <r>
    <x v="40"/>
    <x v="5"/>
    <n v="294"/>
  </r>
  <r>
    <x v="73"/>
    <x v="5"/>
    <n v="205.20000000000002"/>
  </r>
  <r>
    <x v="72"/>
    <x v="6"/>
    <n v="325"/>
  </r>
  <r>
    <x v="0"/>
    <x v="0"/>
    <n v="168"/>
  </r>
  <r>
    <x v="54"/>
    <x v="5"/>
    <n v="48"/>
  </r>
  <r>
    <x v="23"/>
    <x v="1"/>
    <n v="100.8"/>
  </r>
  <r>
    <x v="66"/>
    <x v="6"/>
    <n v="134.39999999999998"/>
  </r>
  <r>
    <x v="34"/>
    <x v="5"/>
    <n v="165.6"/>
  </r>
  <r>
    <x v="42"/>
    <x v="1"/>
    <n v="552"/>
  </r>
  <r>
    <x v="2"/>
    <x v="1"/>
    <n v="516.79999999999995"/>
  </r>
  <r>
    <x v="20"/>
    <x v="6"/>
    <n v="413.52499999999998"/>
  </r>
  <r>
    <x v="45"/>
    <x v="4"/>
    <n v="26.349999999999998"/>
  </r>
  <r>
    <x v="59"/>
    <x v="5"/>
    <n v="1500"/>
  </r>
  <r>
    <x v="70"/>
    <x v="2"/>
    <n v="108"/>
  </r>
  <r>
    <x v="58"/>
    <x v="2"/>
    <n v="212.8"/>
  </r>
  <r>
    <x v="8"/>
    <x v="3"/>
    <n v="720"/>
  </r>
  <r>
    <x v="41"/>
    <x v="2"/>
    <n v="608"/>
  </r>
  <r>
    <x v="23"/>
    <x v="1"/>
    <n v="273.59999999999997"/>
  </r>
  <r>
    <x v="5"/>
    <x v="3"/>
    <n v="763.19999999999993"/>
  </r>
  <r>
    <x v="15"/>
    <x v="0"/>
    <n v="24"/>
  </r>
  <r>
    <x v="44"/>
    <x v="0"/>
    <n v="206.39999999999998"/>
  </r>
  <r>
    <x v="4"/>
    <x v="3"/>
    <n v="223.20000000000002"/>
  </r>
  <r>
    <x v="32"/>
    <x v="3"/>
    <n v="655.19999999999993"/>
  </r>
  <r>
    <x v="40"/>
    <x v="5"/>
    <n v="308.7"/>
  </r>
  <r>
    <x v="48"/>
    <x v="1"/>
    <n v="62"/>
  </r>
  <r>
    <x v="18"/>
    <x v="0"/>
    <n v="297.5"/>
  </r>
  <r>
    <x v="61"/>
    <x v="4"/>
    <n v="693.6"/>
  </r>
  <r>
    <x v="43"/>
    <x v="1"/>
    <n v="514.08000000000004"/>
  </r>
  <r>
    <x v="24"/>
    <x v="7"/>
    <n v="36.479999999999997"/>
  </r>
  <r>
    <x v="39"/>
    <x v="1"/>
    <n v="144"/>
  </r>
  <r>
    <x v="52"/>
    <x v="1"/>
    <n v="216"/>
  </r>
  <r>
    <x v="26"/>
    <x v="6"/>
    <n v="126"/>
  </r>
  <r>
    <x v="19"/>
    <x v="1"/>
    <n v="216"/>
  </r>
  <r>
    <x v="12"/>
    <x v="5"/>
    <n v="471.2"/>
  </r>
  <r>
    <x v="67"/>
    <x v="1"/>
    <n v="6324"/>
  </r>
  <r>
    <x v="29"/>
    <x v="7"/>
    <n v="733.6"/>
  </r>
  <r>
    <x v="28"/>
    <x v="0"/>
    <n v="2640"/>
  </r>
  <r>
    <x v="58"/>
    <x v="2"/>
    <n v="798"/>
  </r>
  <r>
    <x v="69"/>
    <x v="6"/>
    <n v="228"/>
  </r>
  <r>
    <x v="28"/>
    <x v="0"/>
    <n v="528"/>
  </r>
  <r>
    <x v="21"/>
    <x v="6"/>
    <n v="384"/>
  </r>
  <r>
    <x v="17"/>
    <x v="0"/>
    <n v="1088"/>
  </r>
  <r>
    <x v="40"/>
    <x v="5"/>
    <n v="147"/>
  </r>
  <r>
    <x v="53"/>
    <x v="1"/>
    <n v="372.4"/>
  </r>
  <r>
    <x v="30"/>
    <x v="4"/>
    <n v="296.39999999999998"/>
  </r>
  <r>
    <x v="26"/>
    <x v="6"/>
    <n v="112"/>
  </r>
  <r>
    <x v="40"/>
    <x v="5"/>
    <n v="147"/>
  </r>
  <r>
    <x v="5"/>
    <x v="3"/>
    <n v="127.19999999999999"/>
  </r>
  <r>
    <x v="2"/>
    <x v="1"/>
    <n v="273.60000000000002"/>
  </r>
  <r>
    <x v="57"/>
    <x v="4"/>
    <n v="144"/>
  </r>
  <r>
    <x v="24"/>
    <x v="7"/>
    <n v="518.4"/>
  </r>
  <r>
    <x v="39"/>
    <x v="1"/>
    <n v="648"/>
  </r>
  <r>
    <x v="0"/>
    <x v="0"/>
    <n v="84"/>
  </r>
  <r>
    <x v="5"/>
    <x v="3"/>
    <n v="1060"/>
  </r>
  <r>
    <x v="25"/>
    <x v="3"/>
    <n v="128"/>
  </r>
  <r>
    <x v="49"/>
    <x v="6"/>
    <n v="36.5"/>
  </r>
  <r>
    <x v="68"/>
    <x v="6"/>
    <n v="747"/>
  </r>
  <r>
    <x v="55"/>
    <x v="7"/>
    <n v="106.20000000000002"/>
  </r>
  <r>
    <x v="28"/>
    <x v="0"/>
    <n v="1320"/>
  </r>
  <r>
    <x v="47"/>
    <x v="5"/>
    <n v="192"/>
  </r>
  <r>
    <x v="0"/>
    <x v="0"/>
    <n v="189"/>
  </r>
  <r>
    <x v="20"/>
    <x v="6"/>
    <n v="250.20000000000002"/>
  </r>
  <r>
    <x v="28"/>
    <x v="0"/>
    <n v="2640"/>
  </r>
  <r>
    <x v="56"/>
    <x v="6"/>
    <n v="300"/>
  </r>
  <r>
    <x v="48"/>
    <x v="1"/>
    <n v="223.20000000000002"/>
  </r>
  <r>
    <x v="45"/>
    <x v="4"/>
    <n v="197.625"/>
  </r>
  <r>
    <x v="30"/>
    <x v="4"/>
    <n v="61.879999999999995"/>
  </r>
  <r>
    <x v="66"/>
    <x v="6"/>
    <n v="638.4"/>
  </r>
  <r>
    <x v="3"/>
    <x v="2"/>
    <n v="212.79999999999998"/>
  </r>
  <r>
    <x v="9"/>
    <x v="4"/>
    <n v="226.8"/>
  </r>
  <r>
    <x v="61"/>
    <x v="4"/>
    <n v="122.4"/>
  </r>
  <r>
    <x v="60"/>
    <x v="0"/>
    <n v="259.2"/>
  </r>
  <r>
    <x v="41"/>
    <x v="2"/>
    <n v="912"/>
  </r>
  <r>
    <x v="70"/>
    <x v="2"/>
    <n v="72"/>
  </r>
  <r>
    <x v="7"/>
    <x v="5"/>
    <n v="154"/>
  </r>
  <r>
    <x v="30"/>
    <x v="4"/>
    <n v="52"/>
  </r>
  <r>
    <x v="18"/>
    <x v="0"/>
    <n v="190"/>
  </r>
  <r>
    <x v="41"/>
    <x v="2"/>
    <n v="425.59999999999997"/>
  </r>
  <r>
    <x v="1"/>
    <x v="0"/>
    <n v="695"/>
  </r>
  <r>
    <x v="30"/>
    <x v="4"/>
    <n v="260"/>
  </r>
  <r>
    <x v="23"/>
    <x v="1"/>
    <n v="63"/>
  </r>
  <r>
    <x v="40"/>
    <x v="5"/>
    <n v="92"/>
  </r>
  <r>
    <x v="3"/>
    <x v="2"/>
    <n v="420"/>
  </r>
  <r>
    <x v="32"/>
    <x v="3"/>
    <n v="912"/>
  </r>
  <r>
    <x v="21"/>
    <x v="6"/>
    <n v="500"/>
  </r>
  <r>
    <x v="50"/>
    <x v="4"/>
    <n v="176.7"/>
  </r>
  <r>
    <x v="32"/>
    <x v="3"/>
    <n v="346.56"/>
  </r>
  <r>
    <x v="55"/>
    <x v="7"/>
    <n v="149"/>
  </r>
  <r>
    <x v="73"/>
    <x v="5"/>
    <n v="199.5"/>
  </r>
  <r>
    <x v="29"/>
    <x v="7"/>
    <n v="196.79999999999998"/>
  </r>
  <r>
    <x v="51"/>
    <x v="1"/>
    <n v="420"/>
  </r>
  <r>
    <x v="4"/>
    <x v="3"/>
    <n v="1627.5"/>
  </r>
  <r>
    <x v="9"/>
    <x v="4"/>
    <n v="421"/>
  </r>
  <r>
    <x v="2"/>
    <x v="1"/>
    <n v="228"/>
  </r>
  <r>
    <x v="26"/>
    <x v="6"/>
    <n v="120"/>
  </r>
  <r>
    <x v="29"/>
    <x v="7"/>
    <n v="328"/>
  </r>
  <r>
    <x v="75"/>
    <x v="4"/>
    <n v="712.5"/>
  </r>
  <r>
    <x v="38"/>
    <x v="6"/>
    <n v="147.89999999999998"/>
  </r>
  <r>
    <x v="66"/>
    <x v="6"/>
    <n v="226.8"/>
  </r>
  <r>
    <x v="39"/>
    <x v="1"/>
    <n v="189"/>
  </r>
  <r>
    <x v="42"/>
    <x v="1"/>
    <n v="586.5"/>
  </r>
  <r>
    <x v="74"/>
    <x v="6"/>
    <n v="162.5625"/>
  </r>
  <r>
    <x v="16"/>
    <x v="5"/>
    <n v="60"/>
  </r>
  <r>
    <x v="19"/>
    <x v="1"/>
    <n v="180"/>
  </r>
  <r>
    <x v="32"/>
    <x v="3"/>
    <n v="136.80000000000001"/>
  </r>
  <r>
    <x v="33"/>
    <x v="7"/>
    <n v="4456.4400000000005"/>
  </r>
  <r>
    <x v="48"/>
    <x v="1"/>
    <n v="251.1"/>
  </r>
  <r>
    <x v="62"/>
    <x v="4"/>
    <n v="935"/>
  </r>
  <r>
    <x v="8"/>
    <x v="3"/>
    <n v="1275"/>
  </r>
  <r>
    <x v="71"/>
    <x v="4"/>
    <n v="340"/>
  </r>
  <r>
    <x v="23"/>
    <x v="1"/>
    <n v="38.25"/>
  </r>
  <r>
    <x v="54"/>
    <x v="5"/>
    <n v="91.8"/>
  </r>
  <r>
    <x v="69"/>
    <x v="6"/>
    <n v="48.449999999999996"/>
  </r>
  <r>
    <x v="17"/>
    <x v="0"/>
    <n v="346.8"/>
  </r>
  <r>
    <x v="26"/>
    <x v="6"/>
    <n v="320"/>
  </r>
  <r>
    <x v="35"/>
    <x v="0"/>
    <n v="1280"/>
  </r>
  <r>
    <x v="75"/>
    <x v="4"/>
    <n v="342"/>
  </r>
  <r>
    <x v="13"/>
    <x v="6"/>
    <n v="3159"/>
  </r>
  <r>
    <x v="32"/>
    <x v="3"/>
    <n v="1596"/>
  </r>
  <r>
    <x v="41"/>
    <x v="2"/>
    <n v="2660"/>
  </r>
  <r>
    <x v="9"/>
    <x v="4"/>
    <n v="820.95"/>
  </r>
  <r>
    <x v="48"/>
    <x v="1"/>
    <n v="387.5"/>
  </r>
  <r>
    <x v="76"/>
    <x v="7"/>
    <n v="1319.2"/>
  </r>
  <r>
    <x v="20"/>
    <x v="6"/>
    <n v="872.5"/>
  </r>
  <r>
    <x v="31"/>
    <x v="6"/>
    <n v="5268"/>
  </r>
  <r>
    <x v="15"/>
    <x v="0"/>
    <n v="34"/>
  </r>
  <r>
    <x v="17"/>
    <x v="0"/>
    <n v="2427.6"/>
  </r>
  <r>
    <x v="59"/>
    <x v="5"/>
    <n v="1406.25"/>
  </r>
  <r>
    <x v="7"/>
    <x v="5"/>
    <n v="694.80000000000007"/>
  </r>
  <r>
    <x v="3"/>
    <x v="2"/>
    <n v="280"/>
  </r>
  <r>
    <x v="65"/>
    <x v="2"/>
    <n v="42"/>
  </r>
  <r>
    <x v="28"/>
    <x v="0"/>
    <n v="220"/>
  </r>
  <r>
    <x v="39"/>
    <x v="1"/>
    <n v="90"/>
  </r>
  <r>
    <x v="23"/>
    <x v="1"/>
    <n v="22.5"/>
  </r>
  <r>
    <x v="67"/>
    <x v="1"/>
    <n v="3952.5"/>
  </r>
  <r>
    <x v="45"/>
    <x v="4"/>
    <n v="175.04999999999998"/>
  </r>
  <r>
    <x v="12"/>
    <x v="5"/>
    <n v="471.2"/>
  </r>
  <r>
    <x v="41"/>
    <x v="2"/>
    <n v="1520"/>
  </r>
  <r>
    <x v="17"/>
    <x v="0"/>
    <n v="323"/>
  </r>
  <r>
    <x v="23"/>
    <x v="1"/>
    <n v="36"/>
  </r>
  <r>
    <x v="29"/>
    <x v="7"/>
    <n v="164"/>
  </r>
  <r>
    <x v="37"/>
    <x v="1"/>
    <n v="54"/>
  </r>
  <r>
    <x v="7"/>
    <x v="5"/>
    <n v="96.5"/>
  </r>
  <r>
    <x v="56"/>
    <x v="6"/>
    <n v="75"/>
  </r>
  <r>
    <x v="52"/>
    <x v="1"/>
    <n v="576"/>
  </r>
  <r>
    <x v="71"/>
    <x v="4"/>
    <n v="960"/>
  </r>
  <r>
    <x v="34"/>
    <x v="5"/>
    <n v="414.24"/>
  </r>
  <r>
    <x v="40"/>
    <x v="5"/>
    <n v="368"/>
  </r>
  <r>
    <x v="22"/>
    <x v="7"/>
    <n v="877.5"/>
  </r>
  <r>
    <x v="13"/>
    <x v="6"/>
    <n v="1093.5"/>
  </r>
  <r>
    <x v="36"/>
    <x v="5"/>
    <n v="421.2"/>
  </r>
  <r>
    <x v="7"/>
    <x v="5"/>
    <n v="52.110000000000007"/>
  </r>
  <r>
    <x v="12"/>
    <x v="5"/>
    <n v="62"/>
  </r>
  <r>
    <x v="34"/>
    <x v="5"/>
    <n v="258.89999999999998"/>
  </r>
  <r>
    <x v="42"/>
    <x v="1"/>
    <n v="2760"/>
  </r>
  <r>
    <x v="55"/>
    <x v="7"/>
    <n v="111.75"/>
  </r>
  <r>
    <x v="27"/>
    <x v="5"/>
    <n v="570"/>
  </r>
  <r>
    <x v="40"/>
    <x v="5"/>
    <n v="248.4"/>
  </r>
  <r>
    <x v="52"/>
    <x v="1"/>
    <n v="122.39999999999999"/>
  </r>
  <r>
    <x v="16"/>
    <x v="5"/>
    <n v="60"/>
  </r>
  <r>
    <x v="41"/>
    <x v="2"/>
    <n v="969"/>
  </r>
  <r>
    <x v="62"/>
    <x v="4"/>
    <n v="990"/>
  </r>
  <r>
    <x v="27"/>
    <x v="5"/>
    <n v="513"/>
  </r>
  <r>
    <x v="0"/>
    <x v="0"/>
    <n v="63"/>
  </r>
  <r>
    <x v="15"/>
    <x v="0"/>
    <n v="16"/>
  </r>
  <r>
    <x v="1"/>
    <x v="0"/>
    <n v="313.2"/>
  </r>
  <r>
    <x v="24"/>
    <x v="7"/>
    <n v="336"/>
  </r>
  <r>
    <x v="56"/>
    <x v="6"/>
    <n v="250"/>
  </r>
  <r>
    <x v="60"/>
    <x v="0"/>
    <n v="360"/>
  </r>
  <r>
    <x v="22"/>
    <x v="7"/>
    <n v="1560"/>
  </r>
  <r>
    <x v="42"/>
    <x v="1"/>
    <n v="1150"/>
  </r>
  <r>
    <x v="75"/>
    <x v="4"/>
    <n v="570"/>
  </r>
  <r>
    <x v="43"/>
    <x v="1"/>
    <n v="900"/>
  </r>
  <r>
    <x v="28"/>
    <x v="0"/>
    <n v="110"/>
  </r>
  <r>
    <x v="34"/>
    <x v="5"/>
    <n v="388.35"/>
  </r>
  <r>
    <x v="61"/>
    <x v="4"/>
    <n v="408"/>
  </r>
  <r>
    <x v="62"/>
    <x v="4"/>
    <n v="1045"/>
  </r>
  <r>
    <x v="1"/>
    <x v="0"/>
    <n v="835.19999999999993"/>
  </r>
  <r>
    <x v="47"/>
    <x v="5"/>
    <n v="342"/>
  </r>
  <r>
    <x v="34"/>
    <x v="5"/>
    <n v="258.89999999999998"/>
  </r>
  <r>
    <x v="40"/>
    <x v="5"/>
    <n v="147.20000000000002"/>
  </r>
  <r>
    <x v="55"/>
    <x v="7"/>
    <n v="59.6"/>
  </r>
  <r>
    <x v="0"/>
    <x v="0"/>
    <n v="945"/>
  </r>
  <r>
    <x v="40"/>
    <x v="5"/>
    <n v="165.6"/>
  </r>
  <r>
    <x v="11"/>
    <x v="2"/>
    <n v="87.75"/>
  </r>
  <r>
    <x v="28"/>
    <x v="0"/>
    <n v="742.5"/>
  </r>
  <r>
    <x v="14"/>
    <x v="0"/>
    <n v="427.5"/>
  </r>
  <r>
    <x v="18"/>
    <x v="0"/>
    <n v="250"/>
  </r>
  <r>
    <x v="15"/>
    <x v="0"/>
    <n v="75"/>
  </r>
  <r>
    <x v="17"/>
    <x v="0"/>
    <n v="892.5"/>
  </r>
  <r>
    <x v="18"/>
    <x v="0"/>
    <n v="375"/>
  </r>
  <r>
    <x v="5"/>
    <x v="3"/>
    <n v="318"/>
  </r>
  <r>
    <x v="64"/>
    <x v="5"/>
    <n v="265"/>
  </r>
  <r>
    <x v="1"/>
    <x v="0"/>
    <n v="730.8"/>
  </r>
  <r>
    <x v="47"/>
    <x v="5"/>
    <n v="135"/>
  </r>
  <r>
    <x v="39"/>
    <x v="1"/>
    <n v="105"/>
  </r>
  <r>
    <x v="1"/>
    <x v="0"/>
    <n v="34.799999999999997"/>
  </r>
  <r>
    <x v="16"/>
    <x v="5"/>
    <n v="48"/>
  </r>
  <r>
    <x v="26"/>
    <x v="6"/>
    <n v="150"/>
  </r>
  <r>
    <x v="15"/>
    <x v="0"/>
    <n v="37.5"/>
  </r>
  <r>
    <x v="21"/>
    <x v="6"/>
    <n v="120"/>
  </r>
  <r>
    <x v="57"/>
    <x v="4"/>
    <n v="600"/>
  </r>
  <r>
    <x v="68"/>
    <x v="6"/>
    <n v="1249.2"/>
  </r>
  <r>
    <x v="67"/>
    <x v="1"/>
    <n v="7905"/>
  </r>
  <r>
    <x v="56"/>
    <x v="6"/>
    <n v="437.5"/>
  </r>
  <r>
    <x v="23"/>
    <x v="1"/>
    <n v="141.75"/>
  </r>
  <r>
    <x v="67"/>
    <x v="1"/>
    <n v="948.6"/>
  </r>
  <r>
    <x v="9"/>
    <x v="4"/>
    <n v="682.0200000000001"/>
  </r>
  <r>
    <x v="44"/>
    <x v="0"/>
    <n v="174.15"/>
  </r>
  <r>
    <x v="0"/>
    <x v="0"/>
    <n v="299.25"/>
  </r>
  <r>
    <x v="55"/>
    <x v="7"/>
    <n v="169.86"/>
  </r>
  <r>
    <x v="14"/>
    <x v="0"/>
    <n v="969"/>
  </r>
  <r>
    <x v="70"/>
    <x v="2"/>
    <n v="535.5"/>
  </r>
  <r>
    <x v="32"/>
    <x v="3"/>
    <n v="319.2"/>
  </r>
  <r>
    <x v="51"/>
    <x v="1"/>
    <n v="98"/>
  </r>
  <r>
    <x v="0"/>
    <x v="0"/>
    <n v="210"/>
  </r>
  <r>
    <x v="8"/>
    <x v="3"/>
    <n v="300"/>
  </r>
  <r>
    <x v="37"/>
    <x v="1"/>
    <n v="540"/>
  </r>
  <r>
    <x v="38"/>
    <x v="6"/>
    <n v="1972"/>
  </r>
  <r>
    <x v="35"/>
    <x v="0"/>
    <n v="652.79999999999995"/>
  </r>
  <r>
    <x v="27"/>
    <x v="5"/>
    <n v="1140"/>
  </r>
  <r>
    <x v="53"/>
    <x v="1"/>
    <n v="105"/>
  </r>
  <r>
    <x v="7"/>
    <x v="5"/>
    <n v="135.1"/>
  </r>
  <r>
    <x v="18"/>
    <x v="0"/>
    <n v="584.375"/>
  </r>
  <r>
    <x v="73"/>
    <x v="5"/>
    <n v="807.5"/>
  </r>
  <r>
    <x v="5"/>
    <x v="3"/>
    <n v="2162.4"/>
  </r>
  <r>
    <x v="22"/>
    <x v="7"/>
    <n v="280.8"/>
  </r>
  <r>
    <x v="49"/>
    <x v="6"/>
    <n v="92"/>
  </r>
  <r>
    <x v="26"/>
    <x v="6"/>
    <n v="54"/>
  </r>
  <r>
    <x v="75"/>
    <x v="4"/>
    <n v="256.5"/>
  </r>
  <r>
    <x v="20"/>
    <x v="6"/>
    <n v="593.29999999999995"/>
  </r>
  <r>
    <x v="37"/>
    <x v="1"/>
    <n v="306"/>
  </r>
  <r>
    <x v="45"/>
    <x v="4"/>
    <n v="778"/>
  </r>
  <r>
    <x v="60"/>
    <x v="0"/>
    <n v="648"/>
  </r>
  <r>
    <x v="48"/>
    <x v="1"/>
    <n v="232.5"/>
  </r>
  <r>
    <x v="0"/>
    <x v="0"/>
    <n v="315"/>
  </r>
  <r>
    <x v="20"/>
    <x v="6"/>
    <n v="244.29999999999998"/>
  </r>
  <r>
    <x v="10"/>
    <x v="2"/>
    <n v="504"/>
  </r>
  <r>
    <x v="18"/>
    <x v="0"/>
    <n v="375"/>
  </r>
  <r>
    <x v="37"/>
    <x v="1"/>
    <n v="108"/>
  </r>
  <r>
    <x v="20"/>
    <x v="6"/>
    <n v="497.32499999999999"/>
  </r>
  <r>
    <x v="70"/>
    <x v="2"/>
    <n v="171"/>
  </r>
  <r>
    <x v="38"/>
    <x v="6"/>
    <n v="936.69999999999993"/>
  </r>
  <r>
    <x v="30"/>
    <x v="4"/>
    <n v="123.5"/>
  </r>
  <r>
    <x v="4"/>
    <x v="3"/>
    <n v="558"/>
  </r>
  <r>
    <x v="49"/>
    <x v="6"/>
    <n v="257.60000000000002"/>
  </r>
  <r>
    <x v="23"/>
    <x v="1"/>
    <n v="64.8"/>
  </r>
  <r>
    <x v="5"/>
    <x v="3"/>
    <n v="848"/>
  </r>
  <r>
    <x v="41"/>
    <x v="2"/>
    <n v="1216"/>
  </r>
  <r>
    <x v="1"/>
    <x v="0"/>
    <n v="835.19999999999993"/>
  </r>
  <r>
    <x v="58"/>
    <x v="2"/>
    <n v="997.5"/>
  </r>
  <r>
    <x v="48"/>
    <x v="1"/>
    <n v="155"/>
  </r>
  <r>
    <x v="69"/>
    <x v="6"/>
    <n v="237.5"/>
  </r>
  <r>
    <x v="5"/>
    <x v="3"/>
    <n v="1060"/>
  </r>
  <r>
    <x v="65"/>
    <x v="2"/>
    <n v="210"/>
  </r>
  <r>
    <x v="29"/>
    <x v="7"/>
    <n v="590.4"/>
  </r>
  <r>
    <x v="47"/>
    <x v="5"/>
    <n v="45"/>
  </r>
  <r>
    <x v="7"/>
    <x v="5"/>
    <n v="110.01"/>
  </r>
  <r>
    <x v="24"/>
    <x v="7"/>
    <n v="410.4"/>
  </r>
  <r>
    <x v="34"/>
    <x v="5"/>
    <n v="517.79999999999995"/>
  </r>
  <r>
    <x v="38"/>
    <x v="6"/>
    <n v="554.625"/>
  </r>
  <r>
    <x v="45"/>
    <x v="4"/>
    <n v="194.5"/>
  </r>
  <r>
    <x v="5"/>
    <x v="3"/>
    <n v="2650"/>
  </r>
  <r>
    <x v="15"/>
    <x v="0"/>
    <n v="45"/>
  </r>
  <r>
    <x v="38"/>
    <x v="6"/>
    <n v="443.7"/>
  </r>
  <r>
    <x v="27"/>
    <x v="5"/>
    <n v="475"/>
  </r>
  <r>
    <x v="65"/>
    <x v="2"/>
    <n v="490"/>
  </r>
  <r>
    <x v="22"/>
    <x v="7"/>
    <n v="592.79999999999995"/>
  </r>
  <r>
    <x v="18"/>
    <x v="0"/>
    <n v="71.25"/>
  </r>
  <r>
    <x v="24"/>
    <x v="7"/>
    <n v="570"/>
  </r>
  <r>
    <x v="23"/>
    <x v="1"/>
    <n v="101.25"/>
  </r>
  <r>
    <x v="58"/>
    <x v="2"/>
    <n v="538.65"/>
  </r>
  <r>
    <x v="0"/>
    <x v="0"/>
    <n v="624.75"/>
  </r>
  <r>
    <x v="59"/>
    <x v="5"/>
    <n v="956.25"/>
  </r>
  <r>
    <x v="43"/>
    <x v="1"/>
    <n v="180"/>
  </r>
  <r>
    <x v="18"/>
    <x v="0"/>
    <n v="600"/>
  </r>
  <r>
    <x v="5"/>
    <x v="3"/>
    <n v="159"/>
  </r>
  <r>
    <x v="28"/>
    <x v="0"/>
    <n v="1760"/>
  </r>
  <r>
    <x v="12"/>
    <x v="5"/>
    <n v="155"/>
  </r>
  <r>
    <x v="18"/>
    <x v="0"/>
    <n v="350"/>
  </r>
  <r>
    <x v="43"/>
    <x v="1"/>
    <n v="540"/>
  </r>
  <r>
    <x v="0"/>
    <x v="0"/>
    <n v="299.25"/>
  </r>
  <r>
    <x v="41"/>
    <x v="2"/>
    <n v="2166"/>
  </r>
  <r>
    <x v="4"/>
    <x v="3"/>
    <n v="217.38749999999999"/>
  </r>
  <r>
    <x v="3"/>
    <x v="2"/>
    <n v="333.2"/>
  </r>
  <r>
    <x v="20"/>
    <x v="6"/>
    <n v="188.45999999999998"/>
  </r>
  <r>
    <x v="35"/>
    <x v="0"/>
    <n v="288"/>
  </r>
  <r>
    <x v="40"/>
    <x v="5"/>
    <n v="919.99999999999989"/>
  </r>
  <r>
    <x v="48"/>
    <x v="1"/>
    <n v="104.625"/>
  </r>
  <r>
    <x v="22"/>
    <x v="7"/>
    <n v="702"/>
  </r>
  <r>
    <x v="53"/>
    <x v="1"/>
    <n v="560"/>
  </r>
  <r>
    <x v="29"/>
    <x v="7"/>
    <n v="819.99999999999989"/>
  </r>
  <r>
    <x v="15"/>
    <x v="0"/>
    <n v="35"/>
  </r>
  <r>
    <x v="40"/>
    <x v="5"/>
    <n v="36.799999999999997"/>
  </r>
  <r>
    <x v="38"/>
    <x v="6"/>
    <n v="493"/>
  </r>
  <r>
    <x v="58"/>
    <x v="2"/>
    <n v="199.5"/>
  </r>
  <r>
    <x v="28"/>
    <x v="0"/>
    <n v="660"/>
  </r>
  <r>
    <x v="46"/>
    <x v="4"/>
    <n v="263.39999999999998"/>
  </r>
  <r>
    <x v="1"/>
    <x v="0"/>
    <n v="1044"/>
  </r>
  <r>
    <x v="43"/>
    <x v="1"/>
    <n v="180"/>
  </r>
  <r>
    <x v="52"/>
    <x v="1"/>
    <n v="180"/>
  </r>
  <r>
    <x v="18"/>
    <x v="0"/>
    <n v="250"/>
  </r>
  <r>
    <x v="45"/>
    <x v="4"/>
    <n v="408.45"/>
  </r>
  <r>
    <x v="19"/>
    <x v="1"/>
    <n v="180"/>
  </r>
  <r>
    <x v="48"/>
    <x v="1"/>
    <n v="155"/>
  </r>
  <r>
    <x v="30"/>
    <x v="4"/>
    <n v="234"/>
  </r>
  <r>
    <x v="37"/>
    <x v="1"/>
    <n v="360"/>
  </r>
  <r>
    <x v="11"/>
    <x v="2"/>
    <n v="117"/>
  </r>
  <r>
    <x v="50"/>
    <x v="4"/>
    <n v="155"/>
  </r>
  <r>
    <x v="48"/>
    <x v="1"/>
    <n v="162.75"/>
  </r>
  <r>
    <x v="4"/>
    <x v="3"/>
    <n v="331.3125"/>
  </r>
  <r>
    <x v="7"/>
    <x v="5"/>
    <n v="82.507500000000007"/>
  </r>
  <r>
    <x v="9"/>
    <x v="4"/>
    <n v="599.92499999999995"/>
  </r>
  <r>
    <x v="48"/>
    <x v="1"/>
    <n v="310"/>
  </r>
  <r>
    <x v="11"/>
    <x v="2"/>
    <n v="78"/>
  </r>
  <r>
    <x v="43"/>
    <x v="1"/>
    <n v="252"/>
  </r>
  <r>
    <x v="33"/>
    <x v="7"/>
    <n v="1237.9000000000001"/>
  </r>
  <r>
    <x v="17"/>
    <x v="0"/>
    <n v="693.6"/>
  </r>
  <r>
    <x v="60"/>
    <x v="0"/>
    <n v="306"/>
  </r>
  <r>
    <x v="18"/>
    <x v="0"/>
    <n v="593.75"/>
  </r>
  <r>
    <x v="69"/>
    <x v="6"/>
    <n v="142.5"/>
  </r>
  <r>
    <x v="65"/>
    <x v="2"/>
    <n v="23.8"/>
  </r>
  <r>
    <x v="68"/>
    <x v="6"/>
    <n v="187.38"/>
  </r>
  <r>
    <x v="37"/>
    <x v="1"/>
    <n v="360"/>
  </r>
  <r>
    <x v="30"/>
    <x v="4"/>
    <n v="260"/>
  </r>
  <r>
    <x v="59"/>
    <x v="5"/>
    <n v="2000"/>
  </r>
  <r>
    <x v="3"/>
    <x v="2"/>
    <n v="1120"/>
  </r>
  <r>
    <x v="37"/>
    <x v="1"/>
    <n v="72"/>
  </r>
  <r>
    <x v="52"/>
    <x v="1"/>
    <n v="360"/>
  </r>
  <r>
    <x v="30"/>
    <x v="4"/>
    <n v="741"/>
  </r>
  <r>
    <x v="57"/>
    <x v="4"/>
    <n v="140"/>
  </r>
  <r>
    <x v="8"/>
    <x v="3"/>
    <n v="300"/>
  </r>
  <r>
    <x v="55"/>
    <x v="7"/>
    <n v="372.5"/>
  </r>
  <r>
    <x v="50"/>
    <x v="4"/>
    <n v="368.125"/>
  </r>
  <r>
    <x v="68"/>
    <x v="6"/>
    <n v="148.3425"/>
  </r>
  <r>
    <x v="13"/>
    <x v="6"/>
    <n v="1360.8000000000002"/>
  </r>
  <r>
    <x v="60"/>
    <x v="0"/>
    <n v="576"/>
  </r>
  <r>
    <x v="43"/>
    <x v="1"/>
    <n v="57.6"/>
  </r>
  <r>
    <x v="65"/>
    <x v="2"/>
    <n v="168"/>
  </r>
  <r>
    <x v="64"/>
    <x v="5"/>
    <n v="397.5"/>
  </r>
  <r>
    <x v="37"/>
    <x v="1"/>
    <n v="405"/>
  </r>
  <r>
    <x v="75"/>
    <x v="4"/>
    <n v="2565"/>
  </r>
  <r>
    <x v="60"/>
    <x v="0"/>
    <n v="1755"/>
  </r>
  <r>
    <x v="41"/>
    <x v="2"/>
    <n v="152"/>
  </r>
  <r>
    <x v="46"/>
    <x v="4"/>
    <n v="842.88"/>
  </r>
  <r>
    <x v="48"/>
    <x v="1"/>
    <n v="186"/>
  </r>
  <r>
    <x v="23"/>
    <x v="1"/>
    <n v="126"/>
  </r>
  <r>
    <x v="11"/>
    <x v="2"/>
    <n v="390"/>
  </r>
  <r>
    <x v="9"/>
    <x v="4"/>
    <n v="202.08000000000004"/>
  </r>
  <r>
    <x v="31"/>
    <x v="6"/>
    <n v="2195"/>
  </r>
  <r>
    <x v="44"/>
    <x v="0"/>
    <n v="193.5"/>
  </r>
  <r>
    <x v="38"/>
    <x v="6"/>
    <n v="493"/>
  </r>
  <r>
    <x v="55"/>
    <x v="7"/>
    <n v="29.8"/>
  </r>
  <r>
    <x v="47"/>
    <x v="5"/>
    <n v="450"/>
  </r>
  <r>
    <x v="16"/>
    <x v="5"/>
    <n v="360"/>
  </r>
  <r>
    <x v="28"/>
    <x v="0"/>
    <n v="1925"/>
  </r>
  <r>
    <x v="30"/>
    <x v="4"/>
    <n v="48.75"/>
  </r>
  <r>
    <x v="10"/>
    <x v="2"/>
    <n v="1008"/>
  </r>
  <r>
    <x v="21"/>
    <x v="6"/>
    <n v="475"/>
  </r>
  <r>
    <x v="74"/>
    <x v="6"/>
    <n v="68.850000000000009"/>
  </r>
  <r>
    <x v="43"/>
    <x v="1"/>
    <n v="162"/>
  </r>
  <r>
    <x v="20"/>
    <x v="6"/>
    <n v="497.32499999999999"/>
  </r>
  <r>
    <x v="28"/>
    <x v="0"/>
    <n v="1045"/>
  </r>
  <r>
    <x v="17"/>
    <x v="0"/>
    <n v="2261"/>
  </r>
  <r>
    <x v="44"/>
    <x v="0"/>
    <n v="306.375"/>
  </r>
  <r>
    <x v="62"/>
    <x v="4"/>
    <n v="352"/>
  </r>
  <r>
    <x v="24"/>
    <x v="7"/>
    <n v="384"/>
  </r>
  <r>
    <x v="38"/>
    <x v="6"/>
    <n v="394.40000000000003"/>
  </r>
  <r>
    <x v="8"/>
    <x v="3"/>
    <n v="1350"/>
  </r>
  <r>
    <x v="22"/>
    <x v="7"/>
    <n v="3900"/>
  </r>
  <r>
    <x v="15"/>
    <x v="0"/>
    <n v="35"/>
  </r>
  <r>
    <x v="40"/>
    <x v="5"/>
    <n v="772.8"/>
  </r>
  <r>
    <x v="1"/>
    <x v="0"/>
    <n v="417.59999999999997"/>
  </r>
  <r>
    <x v="41"/>
    <x v="2"/>
    <n v="1064"/>
  </r>
  <r>
    <x v="52"/>
    <x v="1"/>
    <n v="54"/>
  </r>
  <r>
    <x v="12"/>
    <x v="5"/>
    <n v="310"/>
  </r>
  <r>
    <x v="26"/>
    <x v="6"/>
    <n v="60"/>
  </r>
  <r>
    <x v="27"/>
    <x v="5"/>
    <n v="299.25"/>
  </r>
  <r>
    <x v="52"/>
    <x v="1"/>
    <n v="108"/>
  </r>
  <r>
    <x v="2"/>
    <x v="1"/>
    <n v="190"/>
  </r>
  <r>
    <x v="17"/>
    <x v="0"/>
    <n v="510"/>
  </r>
  <r>
    <x v="12"/>
    <x v="5"/>
    <n v="2170"/>
  </r>
  <r>
    <x v="27"/>
    <x v="5"/>
    <n v="1045"/>
  </r>
  <r>
    <x v="21"/>
    <x v="6"/>
    <n v="360"/>
  </r>
  <r>
    <x v="17"/>
    <x v="0"/>
    <n v="1360"/>
  </r>
  <r>
    <x v="43"/>
    <x v="1"/>
    <n v="1440"/>
  </r>
  <r>
    <x v="16"/>
    <x v="5"/>
    <n v="43.2"/>
  </r>
  <r>
    <x v="48"/>
    <x v="1"/>
    <n v="310"/>
  </r>
  <r>
    <x v="0"/>
    <x v="0"/>
    <n v="294"/>
  </r>
  <r>
    <x v="26"/>
    <x v="6"/>
    <n v="80"/>
  </r>
  <r>
    <x v="19"/>
    <x v="1"/>
    <n v="90"/>
  </r>
  <r>
    <x v="24"/>
    <x v="7"/>
    <n v="120"/>
  </r>
  <r>
    <x v="67"/>
    <x v="1"/>
    <n v="3754.875"/>
  </r>
  <r>
    <x v="41"/>
    <x v="2"/>
    <n v="532"/>
  </r>
  <r>
    <x v="39"/>
    <x v="1"/>
    <n v="213.75"/>
  </r>
  <r>
    <x v="44"/>
    <x v="0"/>
    <n v="306.375"/>
  </r>
  <r>
    <x v="28"/>
    <x v="0"/>
    <n v="1402.5"/>
  </r>
  <r>
    <x v="63"/>
    <x v="4"/>
    <n v="1750"/>
  </r>
  <r>
    <x v="41"/>
    <x v="2"/>
    <n v="760"/>
  </r>
  <r>
    <x v="56"/>
    <x v="6"/>
    <n v="187.5"/>
  </r>
  <r>
    <x v="26"/>
    <x v="6"/>
    <n v="420"/>
  </r>
  <r>
    <x v="10"/>
    <x v="2"/>
    <n v="840"/>
  </r>
  <r>
    <x v="23"/>
    <x v="1"/>
    <n v="22.5"/>
  </r>
  <r>
    <x v="65"/>
    <x v="2"/>
    <n v="35"/>
  </r>
  <r>
    <x v="49"/>
    <x v="6"/>
    <n v="46"/>
  </r>
  <r>
    <x v="70"/>
    <x v="2"/>
    <n v="90"/>
  </r>
  <r>
    <x v="39"/>
    <x v="1"/>
    <n v="300"/>
  </r>
  <r>
    <x v="44"/>
    <x v="0"/>
    <n v="322.5"/>
  </r>
  <r>
    <x v="2"/>
    <x v="1"/>
    <n v="380"/>
  </r>
  <r>
    <x v="56"/>
    <x v="6"/>
    <n v="180"/>
  </r>
  <r>
    <x v="4"/>
    <x v="3"/>
    <n v="488.25"/>
  </r>
  <r>
    <x v="49"/>
    <x v="6"/>
    <n v="124.2"/>
  </r>
  <r>
    <x v="26"/>
    <x v="6"/>
    <n v="225"/>
  </r>
  <r>
    <x v="23"/>
    <x v="1"/>
    <n v="13.5"/>
  </r>
  <r>
    <x v="37"/>
    <x v="1"/>
    <n v="486"/>
  </r>
  <r>
    <x v="32"/>
    <x v="3"/>
    <n v="456"/>
  </r>
  <r>
    <x v="33"/>
    <x v="7"/>
    <n v="742.74"/>
  </r>
  <r>
    <x v="45"/>
    <x v="4"/>
    <n v="194.5"/>
  </r>
  <r>
    <x v="4"/>
    <x v="3"/>
    <n v="69.75"/>
  </r>
  <r>
    <x v="3"/>
    <x v="2"/>
    <n v="70"/>
  </r>
  <r>
    <x v="17"/>
    <x v="0"/>
    <n v="340"/>
  </r>
  <r>
    <x v="29"/>
    <x v="7"/>
    <n v="393.59999999999997"/>
  </r>
  <r>
    <x v="17"/>
    <x v="0"/>
    <n v="680"/>
  </r>
  <r>
    <x v="44"/>
    <x v="0"/>
    <n v="430"/>
  </r>
  <r>
    <x v="38"/>
    <x v="6"/>
    <n v="739.5"/>
  </r>
  <r>
    <x v="47"/>
    <x v="5"/>
    <n v="446.25"/>
  </r>
  <r>
    <x v="52"/>
    <x v="1"/>
    <n v="450"/>
  </r>
  <r>
    <x v="33"/>
    <x v="7"/>
    <n v="2475.8000000000002"/>
  </r>
  <r>
    <x v="58"/>
    <x v="2"/>
    <n v="299.25"/>
  </r>
  <r>
    <x v="24"/>
    <x v="7"/>
    <n v="273.59999999999997"/>
  </r>
  <r>
    <x v="43"/>
    <x v="1"/>
    <n v="630"/>
  </r>
  <r>
    <x v="48"/>
    <x v="1"/>
    <n v="55.800000000000004"/>
  </r>
  <r>
    <x v="2"/>
    <x v="1"/>
    <n v="541.5"/>
  </r>
  <r>
    <x v="15"/>
    <x v="0"/>
    <n v="47.5"/>
  </r>
  <r>
    <x v="14"/>
    <x v="0"/>
    <n v="1162.8"/>
  </r>
  <r>
    <x v="16"/>
    <x v="5"/>
    <n v="66.3"/>
  </r>
  <r>
    <x v="68"/>
    <x v="6"/>
    <n v="929.09249999999997"/>
  </r>
  <r>
    <x v="38"/>
    <x v="6"/>
    <n v="3352.4"/>
  </r>
  <r>
    <x v="8"/>
    <x v="3"/>
    <n v="1050"/>
  </r>
  <r>
    <x v="59"/>
    <x v="5"/>
    <n v="3125"/>
  </r>
  <r>
    <x v="5"/>
    <x v="3"/>
    <n v="795"/>
  </r>
  <r>
    <x v="48"/>
    <x v="1"/>
    <n v="15.5"/>
  </r>
  <r>
    <x v="62"/>
    <x v="4"/>
    <n v="198"/>
  </r>
  <r>
    <x v="6"/>
    <x v="4"/>
    <n v="288.22500000000002"/>
  </r>
  <r>
    <x v="10"/>
    <x v="2"/>
    <n v="840"/>
  </r>
  <r>
    <x v="62"/>
    <x v="4"/>
    <n v="550"/>
  </r>
  <r>
    <x v="64"/>
    <x v="5"/>
    <n v="79.5"/>
  </r>
  <r>
    <x v="0"/>
    <x v="0"/>
    <n v="210"/>
  </r>
  <r>
    <x v="72"/>
    <x v="6"/>
    <n v="385.9375"/>
  </r>
  <r>
    <x v="41"/>
    <x v="2"/>
    <n v="2166"/>
  </r>
  <r>
    <x v="73"/>
    <x v="5"/>
    <n v="190"/>
  </r>
  <r>
    <x v="9"/>
    <x v="4"/>
    <n v="442.05"/>
  </r>
  <r>
    <x v="1"/>
    <x v="0"/>
    <n v="2088"/>
  </r>
  <r>
    <x v="59"/>
    <x v="5"/>
    <n v="500"/>
  </r>
  <r>
    <x v="60"/>
    <x v="0"/>
    <n v="540"/>
  </r>
  <r>
    <x v="39"/>
    <x v="1"/>
    <n v="168.75"/>
  </r>
  <r>
    <x v="2"/>
    <x v="1"/>
    <n v="950"/>
  </r>
  <r>
    <x v="40"/>
    <x v="5"/>
    <n v="1104"/>
  </r>
  <r>
    <x v="26"/>
    <x v="6"/>
    <n v="240"/>
  </r>
  <r>
    <x v="75"/>
    <x v="4"/>
    <n v="456"/>
  </r>
  <r>
    <x v="32"/>
    <x v="3"/>
    <n v="513"/>
  </r>
  <r>
    <x v="19"/>
    <x v="1"/>
    <n v="283.5"/>
  </r>
  <r>
    <x v="54"/>
    <x v="5"/>
    <n v="18"/>
  </r>
  <r>
    <x v="59"/>
    <x v="5"/>
    <n v="225"/>
  </r>
  <r>
    <x v="42"/>
    <x v="1"/>
    <n v="920"/>
  </r>
  <r>
    <x v="54"/>
    <x v="5"/>
    <n v="226.8"/>
  </r>
  <r>
    <x v="59"/>
    <x v="5"/>
    <n v="1250"/>
  </r>
  <r>
    <x v="27"/>
    <x v="5"/>
    <n v="285"/>
  </r>
  <r>
    <x v="52"/>
    <x v="1"/>
    <n v="202.5"/>
  </r>
  <r>
    <x v="12"/>
    <x v="5"/>
    <n v="418.5"/>
  </r>
  <r>
    <x v="44"/>
    <x v="0"/>
    <n v="483.75"/>
  </r>
  <r>
    <x v="30"/>
    <x v="4"/>
    <n v="341.25"/>
  </r>
  <r>
    <x v="49"/>
    <x v="6"/>
    <n v="276"/>
  </r>
  <r>
    <x v="19"/>
    <x v="1"/>
    <n v="360"/>
  </r>
  <r>
    <x v="10"/>
    <x v="2"/>
    <n v="315"/>
  </r>
  <r>
    <x v="23"/>
    <x v="1"/>
    <n v="57.375"/>
  </r>
  <r>
    <x v="32"/>
    <x v="3"/>
    <n v="912"/>
  </r>
  <r>
    <x v="1"/>
    <x v="0"/>
    <n v="522"/>
  </r>
  <r>
    <x v="34"/>
    <x v="5"/>
    <n v="776.7"/>
  </r>
  <r>
    <x v="29"/>
    <x v="7"/>
    <n v="778.99999999999989"/>
  </r>
  <r>
    <x v="55"/>
    <x v="7"/>
    <n v="223.5"/>
  </r>
  <r>
    <x v="49"/>
    <x v="6"/>
    <n v="82.8"/>
  </r>
  <r>
    <x v="10"/>
    <x v="2"/>
    <n v="315"/>
  </r>
  <r>
    <x v="34"/>
    <x v="5"/>
    <n v="38.835000000000001"/>
  </r>
  <r>
    <x v="3"/>
    <x v="2"/>
    <n v="280"/>
  </r>
  <r>
    <x v="20"/>
    <x v="6"/>
    <n v="471.15000000000003"/>
  </r>
  <r>
    <x v="17"/>
    <x v="0"/>
    <n v="612"/>
  </r>
  <r>
    <x v="62"/>
    <x v="4"/>
    <n v="237.6"/>
  </r>
  <r>
    <x v="19"/>
    <x v="1"/>
    <n v="324"/>
  </r>
  <r>
    <x v="55"/>
    <x v="7"/>
    <n v="40.230000000000004"/>
  </r>
  <r>
    <x v="7"/>
    <x v="5"/>
    <n v="154.4"/>
  </r>
  <r>
    <x v="4"/>
    <x v="3"/>
    <n v="62.774999999999999"/>
  </r>
  <r>
    <x v="45"/>
    <x v="4"/>
    <n v="490.14000000000004"/>
  </r>
  <r>
    <x v="69"/>
    <x v="6"/>
    <n v="51.300000000000004"/>
  </r>
  <r>
    <x v="50"/>
    <x v="4"/>
    <n v="775"/>
  </r>
  <r>
    <x v="7"/>
    <x v="5"/>
    <n v="231.60000000000002"/>
  </r>
  <r>
    <x v="54"/>
    <x v="5"/>
    <n v="540"/>
  </r>
  <r>
    <x v="69"/>
    <x v="6"/>
    <n v="95"/>
  </r>
  <r>
    <x v="41"/>
    <x v="2"/>
    <n v="1710"/>
  </r>
  <r>
    <x v="17"/>
    <x v="0"/>
    <n v="1020"/>
  </r>
  <r>
    <x v="26"/>
    <x v="6"/>
    <n v="600"/>
  </r>
  <r>
    <x v="40"/>
    <x v="5"/>
    <n v="1223.5999999999999"/>
  </r>
  <r>
    <x v="17"/>
    <x v="0"/>
    <n v="1776.5"/>
  </r>
  <r>
    <x v="30"/>
    <x v="4"/>
    <n v="864.5"/>
  </r>
  <r>
    <x v="18"/>
    <x v="0"/>
    <n v="237.5"/>
  </r>
  <r>
    <x v="40"/>
    <x v="5"/>
    <n v="419.51999999999992"/>
  </r>
  <r>
    <x v="39"/>
    <x v="1"/>
    <n v="570"/>
  </r>
  <r>
    <x v="13"/>
    <x v="6"/>
    <n v="1701"/>
  </r>
  <r>
    <x v="19"/>
    <x v="1"/>
    <n v="43.2"/>
  </r>
  <r>
    <x v="64"/>
    <x v="5"/>
    <n v="519.4"/>
  </r>
  <r>
    <x v="56"/>
    <x v="6"/>
    <n v="125"/>
  </r>
  <r>
    <x v="40"/>
    <x v="5"/>
    <n v="524.4"/>
  </r>
  <r>
    <x v="3"/>
    <x v="2"/>
    <n v="399"/>
  </r>
  <r>
    <x v="5"/>
    <x v="3"/>
    <n v="1007"/>
  </r>
  <r>
    <x v="12"/>
    <x v="5"/>
    <n v="632.4"/>
  </r>
  <r>
    <x v="41"/>
    <x v="2"/>
    <n v="387.59999999999997"/>
  </r>
  <r>
    <x v="9"/>
    <x v="4"/>
    <n v="268.38749999999999"/>
  </r>
  <r>
    <x v="5"/>
    <x v="3"/>
    <n v="1060"/>
  </r>
  <r>
    <x v="28"/>
    <x v="0"/>
    <n v="55"/>
  </r>
  <r>
    <x v="43"/>
    <x v="1"/>
    <n v="180"/>
  </r>
  <r>
    <x v="33"/>
    <x v="7"/>
    <n v="4456.4400000000005"/>
  </r>
  <r>
    <x v="9"/>
    <x v="4"/>
    <n v="210.5"/>
  </r>
  <r>
    <x v="60"/>
    <x v="0"/>
    <n v="1296"/>
  </r>
  <r>
    <x v="44"/>
    <x v="0"/>
    <n v="240.8"/>
  </r>
  <r>
    <x v="18"/>
    <x v="0"/>
    <n v="90"/>
  </r>
  <r>
    <x v="24"/>
    <x v="7"/>
    <n v="86.4"/>
  </r>
  <r>
    <x v="58"/>
    <x v="2"/>
    <n v="448.875"/>
  </r>
  <r>
    <x v="27"/>
    <x v="5"/>
    <n v="570"/>
  </r>
  <r>
    <x v="70"/>
    <x v="2"/>
    <n v="288"/>
  </r>
  <r>
    <x v="54"/>
    <x v="5"/>
    <n v="720"/>
  </r>
  <r>
    <x v="51"/>
    <x v="1"/>
    <n v="350"/>
  </r>
  <r>
    <x v="47"/>
    <x v="5"/>
    <n v="750"/>
  </r>
  <r>
    <x v="48"/>
    <x v="1"/>
    <n v="193.75"/>
  </r>
  <r>
    <x v="20"/>
    <x v="6"/>
    <n v="174.5"/>
  </r>
  <r>
    <x v="38"/>
    <x v="6"/>
    <n v="493"/>
  </r>
  <r>
    <x v="9"/>
    <x v="4"/>
    <n v="252.60000000000002"/>
  </r>
  <r>
    <x v="67"/>
    <x v="1"/>
    <n v="3557.25"/>
  </r>
  <r>
    <x v="44"/>
    <x v="0"/>
    <n v="258"/>
  </r>
  <r>
    <x v="20"/>
    <x v="6"/>
    <n v="52.349999999999994"/>
  </r>
  <r>
    <x v="3"/>
    <x v="2"/>
    <n v="84"/>
  </r>
  <r>
    <x v="42"/>
    <x v="1"/>
    <n v="276"/>
  </r>
  <r>
    <x v="70"/>
    <x v="2"/>
    <n v="45"/>
  </r>
  <r>
    <x v="4"/>
    <x v="3"/>
    <n v="697.5"/>
  </r>
  <r>
    <x v="29"/>
    <x v="7"/>
    <n v="328"/>
  </r>
  <r>
    <x v="64"/>
    <x v="5"/>
    <n v="397.5"/>
  </r>
  <r>
    <x v="12"/>
    <x v="5"/>
    <n v="62"/>
  </r>
  <r>
    <x v="49"/>
    <x v="6"/>
    <n v="64.399999999999991"/>
  </r>
  <r>
    <x v="45"/>
    <x v="4"/>
    <n v="408.45"/>
  </r>
  <r>
    <x v="68"/>
    <x v="6"/>
    <n v="796.36500000000001"/>
  </r>
  <r>
    <x v="15"/>
    <x v="0"/>
    <n v="17"/>
  </r>
  <r>
    <x v="14"/>
    <x v="0"/>
    <n v="3800"/>
  </r>
  <r>
    <x v="15"/>
    <x v="0"/>
    <n v="75"/>
  </r>
  <r>
    <x v="7"/>
    <x v="5"/>
    <n v="1158"/>
  </r>
  <r>
    <x v="55"/>
    <x v="7"/>
    <n v="223.5"/>
  </r>
  <r>
    <x v="28"/>
    <x v="0"/>
    <n v="660"/>
  </r>
  <r>
    <x v="20"/>
    <x v="6"/>
    <n v="654.375"/>
  </r>
  <r>
    <x v="18"/>
    <x v="0"/>
    <n v="187.5"/>
  </r>
  <r>
    <x v="3"/>
    <x v="2"/>
    <n v="420"/>
  </r>
  <r>
    <x v="49"/>
    <x v="6"/>
    <n v="248.4"/>
  </r>
  <r>
    <x v="26"/>
    <x v="6"/>
    <n v="108"/>
  </r>
  <r>
    <x v="58"/>
    <x v="2"/>
    <n v="931"/>
  </r>
  <r>
    <x v="15"/>
    <x v="0"/>
    <n v="75"/>
  </r>
  <r>
    <x v="61"/>
    <x v="4"/>
    <n v="68"/>
  </r>
  <r>
    <x v="48"/>
    <x v="1"/>
    <n v="232.5"/>
  </r>
  <r>
    <x v="65"/>
    <x v="2"/>
    <n v="63"/>
  </r>
  <r>
    <x v="40"/>
    <x v="5"/>
    <n v="368"/>
  </r>
  <r>
    <x v="69"/>
    <x v="6"/>
    <n v="380"/>
  </r>
  <r>
    <x v="17"/>
    <x v="0"/>
    <n v="1020"/>
  </r>
  <r>
    <x v="12"/>
    <x v="5"/>
    <n v="620"/>
  </r>
  <r>
    <x v="7"/>
    <x v="5"/>
    <n v="38.6"/>
  </r>
  <r>
    <x v="69"/>
    <x v="6"/>
    <n v="142.5"/>
  </r>
  <r>
    <x v="22"/>
    <x v="7"/>
    <n v="936"/>
  </r>
  <r>
    <x v="68"/>
    <x v="6"/>
    <n v="468.45"/>
  </r>
  <r>
    <x v="76"/>
    <x v="7"/>
    <n v="3637.5"/>
  </r>
  <r>
    <x v="33"/>
    <x v="7"/>
    <n v="1237.9000000000001"/>
  </r>
  <r>
    <x v="27"/>
    <x v="5"/>
    <n v="85.5"/>
  </r>
  <r>
    <x v="12"/>
    <x v="5"/>
    <n v="502.2"/>
  </r>
  <r>
    <x v="32"/>
    <x v="3"/>
    <n v="2462.4"/>
  </r>
  <r>
    <x v="53"/>
    <x v="1"/>
    <n v="196"/>
  </r>
  <r>
    <x v="52"/>
    <x v="1"/>
    <n v="472.5"/>
  </r>
  <r>
    <x v="41"/>
    <x v="2"/>
    <n v="570"/>
  </r>
  <r>
    <x v="30"/>
    <x v="4"/>
    <n v="292.5"/>
  </r>
  <r>
    <x v="52"/>
    <x v="1"/>
    <n v="540"/>
  </r>
  <r>
    <x v="33"/>
    <x v="7"/>
    <n v="4951.6000000000004"/>
  </r>
  <r>
    <x v="42"/>
    <x v="1"/>
    <n v="1840"/>
  </r>
  <r>
    <x v="45"/>
    <x v="4"/>
    <n v="466.79999999999995"/>
  </r>
  <r>
    <x v="38"/>
    <x v="6"/>
    <n v="2366.3999999999996"/>
  </r>
  <r>
    <x v="46"/>
    <x v="4"/>
    <n v="878"/>
  </r>
  <r>
    <x v="76"/>
    <x v="7"/>
    <n v="582"/>
  </r>
  <r>
    <x v="55"/>
    <x v="7"/>
    <n v="379.95"/>
  </r>
  <r>
    <x v="60"/>
    <x v="0"/>
    <n v="918"/>
  </r>
  <r>
    <x v="47"/>
    <x v="5"/>
    <n v="191.25"/>
  </r>
  <r>
    <x v="8"/>
    <x v="3"/>
    <n v="2700"/>
  </r>
  <r>
    <x v="28"/>
    <x v="0"/>
    <n v="1375"/>
  </r>
  <r>
    <x v="39"/>
    <x v="1"/>
    <n v="750"/>
  </r>
  <r>
    <x v="71"/>
    <x v="4"/>
    <n v="400"/>
  </r>
  <r>
    <x v="14"/>
    <x v="0"/>
    <n v="152"/>
  </r>
  <r>
    <x v="23"/>
    <x v="1"/>
    <n v="90"/>
  </r>
  <r>
    <x v="22"/>
    <x v="7"/>
    <n v="780"/>
  </r>
  <r>
    <x v="54"/>
    <x v="5"/>
    <n v="216"/>
  </r>
  <r>
    <x v="49"/>
    <x v="6"/>
    <n v="48.3"/>
  </r>
  <r>
    <x v="37"/>
    <x v="1"/>
    <n v="121.5"/>
  </r>
  <r>
    <x v="64"/>
    <x v="5"/>
    <n v="298.125"/>
  </r>
  <r>
    <x v="39"/>
    <x v="1"/>
    <n v="337.5"/>
  </r>
  <r>
    <x v="0"/>
    <x v="0"/>
    <n v="315"/>
  </r>
  <r>
    <x v="22"/>
    <x v="7"/>
    <n v="296.39999999999998"/>
  </r>
  <r>
    <x v="33"/>
    <x v="7"/>
    <n v="1411.2059999999999"/>
  </r>
  <r>
    <x v="9"/>
    <x v="4"/>
    <n v="1299.8374999999999"/>
  </r>
  <r>
    <x v="39"/>
    <x v="1"/>
    <n v="114"/>
  </r>
  <r>
    <x v="69"/>
    <x v="6"/>
    <n v="114"/>
  </r>
  <r>
    <x v="52"/>
    <x v="1"/>
    <n v="72"/>
  </r>
  <r>
    <x v="53"/>
    <x v="1"/>
    <n v="134.4"/>
  </r>
  <r>
    <x v="56"/>
    <x v="6"/>
    <n v="400"/>
  </r>
  <r>
    <x v="44"/>
    <x v="0"/>
    <n v="1032"/>
  </r>
  <r>
    <x v="28"/>
    <x v="0"/>
    <n v="1963.5"/>
  </r>
  <r>
    <x v="44"/>
    <x v="0"/>
    <n v="365.5"/>
  </r>
  <r>
    <x v="43"/>
    <x v="1"/>
    <n v="535.5"/>
  </r>
  <r>
    <x v="57"/>
    <x v="4"/>
    <n v="60"/>
  </r>
  <r>
    <x v="43"/>
    <x v="1"/>
    <n v="270"/>
  </r>
  <r>
    <x v="2"/>
    <x v="1"/>
    <n v="95"/>
  </r>
  <r>
    <x v="28"/>
    <x v="0"/>
    <n v="1925"/>
  </r>
  <r>
    <x v="47"/>
    <x v="5"/>
    <n v="525"/>
  </r>
  <r>
    <x v="62"/>
    <x v="4"/>
    <n v="132"/>
  </r>
  <r>
    <x v="23"/>
    <x v="1"/>
    <n v="157.5"/>
  </r>
  <r>
    <x v="74"/>
    <x v="6"/>
    <n v="306"/>
  </r>
  <r>
    <x v="18"/>
    <x v="0"/>
    <n v="250"/>
  </r>
  <r>
    <x v="35"/>
    <x v="0"/>
    <n v="128"/>
  </r>
  <r>
    <x v="20"/>
    <x v="6"/>
    <n v="349"/>
  </r>
  <r>
    <x v="42"/>
    <x v="1"/>
    <n v="1104"/>
  </r>
  <r>
    <x v="28"/>
    <x v="0"/>
    <n v="440"/>
  </r>
  <r>
    <x v="24"/>
    <x v="7"/>
    <n v="504"/>
  </r>
  <r>
    <x v="11"/>
    <x v="2"/>
    <n v="780"/>
  </r>
  <r>
    <x v="39"/>
    <x v="1"/>
    <n v="357"/>
  </r>
  <r>
    <x v="6"/>
    <x v="4"/>
    <n v="85.4"/>
  </r>
  <r>
    <x v="27"/>
    <x v="5"/>
    <n v="95"/>
  </r>
  <r>
    <x v="71"/>
    <x v="4"/>
    <n v="1600"/>
  </r>
  <r>
    <x v="5"/>
    <x v="3"/>
    <n v="1484"/>
  </r>
  <r>
    <x v="17"/>
    <x v="0"/>
    <n v="340"/>
  </r>
  <r>
    <x v="49"/>
    <x v="6"/>
    <n v="46"/>
  </r>
  <r>
    <x v="69"/>
    <x v="6"/>
    <n v="47.5"/>
  </r>
  <r>
    <x v="49"/>
    <x v="6"/>
    <n v="110.39999999999999"/>
  </r>
  <r>
    <x v="7"/>
    <x v="5"/>
    <n v="405.3"/>
  </r>
  <r>
    <x v="29"/>
    <x v="7"/>
    <n v="3935.9999999999995"/>
  </r>
  <r>
    <x v="29"/>
    <x v="7"/>
    <n v="93.47999999999999"/>
  </r>
  <r>
    <x v="41"/>
    <x v="2"/>
    <n v="1140"/>
  </r>
  <r>
    <x v="12"/>
    <x v="5"/>
    <n v="558"/>
  </r>
  <r>
    <x v="68"/>
    <x v="6"/>
    <n v="936.9"/>
  </r>
  <r>
    <x v="73"/>
    <x v="5"/>
    <n v="1045"/>
  </r>
  <r>
    <x v="54"/>
    <x v="5"/>
    <n v="288"/>
  </r>
  <r>
    <x v="2"/>
    <x v="1"/>
    <n v="427.5"/>
  </r>
  <r>
    <x v="22"/>
    <x v="7"/>
    <n v="789.75"/>
  </r>
  <r>
    <x v="69"/>
    <x v="6"/>
    <n v="356.25"/>
  </r>
  <r>
    <x v="41"/>
    <x v="2"/>
    <n v="513"/>
  </r>
  <r>
    <x v="64"/>
    <x v="5"/>
    <n v="119.25"/>
  </r>
  <r>
    <x v="12"/>
    <x v="5"/>
    <n v="651"/>
  </r>
  <r>
    <x v="44"/>
    <x v="0"/>
    <n v="645"/>
  </r>
  <r>
    <x v="26"/>
    <x v="6"/>
    <n v="50"/>
  </r>
  <r>
    <x v="5"/>
    <x v="3"/>
    <n v="371"/>
  </r>
  <r>
    <x v="75"/>
    <x v="4"/>
    <n v="285"/>
  </r>
  <r>
    <x v="26"/>
    <x v="6"/>
    <n v="304"/>
  </r>
  <r>
    <x v="55"/>
    <x v="7"/>
    <n v="111.75"/>
  </r>
  <r>
    <x v="60"/>
    <x v="0"/>
    <n v="855"/>
  </r>
  <r>
    <x v="14"/>
    <x v="0"/>
    <n v="1368"/>
  </r>
  <r>
    <x v="20"/>
    <x v="6"/>
    <n v="349"/>
  </r>
  <r>
    <x v="27"/>
    <x v="5"/>
    <n v="760"/>
  </r>
  <r>
    <x v="38"/>
    <x v="6"/>
    <n v="986"/>
  </r>
  <r>
    <x v="59"/>
    <x v="5"/>
    <n v="562.5"/>
  </r>
  <r>
    <x v="34"/>
    <x v="5"/>
    <n v="58.252499999999998"/>
  </r>
  <r>
    <x v="55"/>
    <x v="7"/>
    <n v="223.5"/>
  </r>
  <r>
    <x v="37"/>
    <x v="1"/>
    <n v="378"/>
  </r>
  <r>
    <x v="44"/>
    <x v="0"/>
    <n v="172"/>
  </r>
  <r>
    <x v="45"/>
    <x v="4"/>
    <n v="923.875"/>
  </r>
  <r>
    <x v="2"/>
    <x v="1"/>
    <n v="57"/>
  </r>
  <r>
    <x v="18"/>
    <x v="0"/>
    <n v="625"/>
  </r>
  <r>
    <x v="56"/>
    <x v="6"/>
    <n v="562.5"/>
  </r>
  <r>
    <x v="48"/>
    <x v="1"/>
    <n v="325.5"/>
  </r>
  <r>
    <x v="68"/>
    <x v="6"/>
    <n v="468.45"/>
  </r>
  <r>
    <x v="12"/>
    <x v="5"/>
    <n v="496"/>
  </r>
  <r>
    <x v="75"/>
    <x v="4"/>
    <n v="142.5"/>
  </r>
  <r>
    <x v="7"/>
    <x v="5"/>
    <n v="115.80000000000001"/>
  </r>
  <r>
    <x v="65"/>
    <x v="2"/>
    <n v="28"/>
  </r>
  <r>
    <x v="24"/>
    <x v="7"/>
    <n v="144"/>
  </r>
  <r>
    <x v="62"/>
    <x v="4"/>
    <n v="550"/>
  </r>
  <r>
    <x v="0"/>
    <x v="0"/>
    <n v="105"/>
  </r>
  <r>
    <x v="22"/>
    <x v="7"/>
    <n v="741"/>
  </r>
  <r>
    <x v="41"/>
    <x v="2"/>
    <n v="361"/>
  </r>
  <r>
    <x v="28"/>
    <x v="0"/>
    <n v="522.5"/>
  </r>
  <r>
    <x v="34"/>
    <x v="5"/>
    <n v="388.35"/>
  </r>
  <r>
    <x v="40"/>
    <x v="5"/>
    <n v="110.39999999999999"/>
  </r>
  <r>
    <x v="24"/>
    <x v="7"/>
    <n v="288"/>
  </r>
  <r>
    <x v="17"/>
    <x v="0"/>
    <n v="510"/>
  </r>
  <r>
    <x v="52"/>
    <x v="1"/>
    <n v="900"/>
  </r>
  <r>
    <x v="26"/>
    <x v="6"/>
    <n v="300"/>
  </r>
  <r>
    <x v="72"/>
    <x v="6"/>
    <n v="650"/>
  </r>
  <r>
    <x v="20"/>
    <x v="6"/>
    <n v="248.66249999999999"/>
  </r>
  <r>
    <x v="18"/>
    <x v="0"/>
    <n v="35.625"/>
  </r>
  <r>
    <x v="9"/>
    <x v="4"/>
    <n v="199.97499999999999"/>
  </r>
  <r>
    <x v="26"/>
    <x v="6"/>
    <n v="380"/>
  </r>
  <r>
    <x v="5"/>
    <x v="3"/>
    <n v="1510.5"/>
  </r>
  <r>
    <x v="43"/>
    <x v="1"/>
    <n v="360"/>
  </r>
  <r>
    <x v="4"/>
    <x v="3"/>
    <n v="372"/>
  </r>
  <r>
    <x v="32"/>
    <x v="3"/>
    <n v="912"/>
  </r>
  <r>
    <x v="65"/>
    <x v="2"/>
    <n v="175"/>
  </r>
  <r>
    <x v="63"/>
    <x v="4"/>
    <n v="750"/>
  </r>
  <r>
    <x v="34"/>
    <x v="5"/>
    <n v="388.35"/>
  </r>
  <r>
    <x v="43"/>
    <x v="1"/>
    <n v="360"/>
  </r>
  <r>
    <x v="75"/>
    <x v="4"/>
    <n v="513"/>
  </r>
  <r>
    <x v="30"/>
    <x v="4"/>
    <n v="23.400000000000002"/>
  </r>
  <r>
    <x v="9"/>
    <x v="4"/>
    <n v="842"/>
  </r>
  <r>
    <x v="48"/>
    <x v="1"/>
    <n v="155"/>
  </r>
  <r>
    <x v="16"/>
    <x v="5"/>
    <n v="24"/>
  </r>
  <r>
    <x v="7"/>
    <x v="5"/>
    <n v="115.80000000000001"/>
  </r>
  <r>
    <x v="20"/>
    <x v="6"/>
    <n v="52.349999999999994"/>
  </r>
  <r>
    <x v="27"/>
    <x v="5"/>
    <n v="114"/>
  </r>
  <r>
    <x v="65"/>
    <x v="2"/>
    <n v="126"/>
  </r>
  <r>
    <x v="32"/>
    <x v="3"/>
    <n v="182.4"/>
  </r>
  <r>
    <x v="37"/>
    <x v="1"/>
    <n v="504"/>
  </r>
  <r>
    <x v="73"/>
    <x v="5"/>
    <n v="304"/>
  </r>
  <r>
    <x v="41"/>
    <x v="2"/>
    <n v="425.6"/>
  </r>
  <r>
    <x v="2"/>
    <x v="1"/>
    <n v="228"/>
  </r>
  <r>
    <x v="57"/>
    <x v="4"/>
    <n v="200"/>
  </r>
  <r>
    <x v="17"/>
    <x v="0"/>
    <n v="1700"/>
  </r>
  <r>
    <x v="1"/>
    <x v="0"/>
    <n v="1218"/>
  </r>
  <r>
    <x v="54"/>
    <x v="5"/>
    <n v="319.2"/>
  </r>
  <r>
    <x v="40"/>
    <x v="5"/>
    <n v="736"/>
  </r>
  <r>
    <x v="59"/>
    <x v="5"/>
    <n v="1500"/>
  </r>
  <r>
    <x v="45"/>
    <x v="4"/>
    <n v="311.2"/>
  </r>
  <r>
    <x v="28"/>
    <x v="0"/>
    <n v="2475"/>
  </r>
  <r>
    <x v="1"/>
    <x v="0"/>
    <n v="243.59999999999997"/>
  </r>
  <r>
    <x v="16"/>
    <x v="5"/>
    <n v="36"/>
  </r>
  <r>
    <x v="3"/>
    <x v="2"/>
    <n v="392"/>
  </r>
  <r>
    <x v="38"/>
    <x v="6"/>
    <n v="443.7"/>
  </r>
  <r>
    <x v="60"/>
    <x v="0"/>
    <n v="1440"/>
  </r>
  <r>
    <x v="18"/>
    <x v="0"/>
    <n v="100"/>
  </r>
  <r>
    <x v="7"/>
    <x v="5"/>
    <n v="337.75"/>
  </r>
  <r>
    <x v="46"/>
    <x v="4"/>
    <n v="395.09999999999997"/>
  </r>
  <r>
    <x v="60"/>
    <x v="0"/>
    <n v="1080"/>
  </r>
  <r>
    <x v="70"/>
    <x v="2"/>
    <n v="396"/>
  </r>
  <r>
    <x v="40"/>
    <x v="5"/>
    <n v="736"/>
  </r>
  <r>
    <x v="41"/>
    <x v="2"/>
    <n v="1064"/>
  </r>
  <r>
    <x v="41"/>
    <x v="2"/>
    <n v="570"/>
  </r>
  <r>
    <x v="28"/>
    <x v="0"/>
    <n v="330"/>
  </r>
  <r>
    <x v="43"/>
    <x v="1"/>
    <n v="180"/>
  </r>
  <r>
    <x v="4"/>
    <x v="3"/>
    <n v="98.8125"/>
  </r>
  <r>
    <x v="73"/>
    <x v="5"/>
    <n v="323"/>
  </r>
  <r>
    <x v="28"/>
    <x v="0"/>
    <n v="1168.75"/>
  </r>
  <r>
    <x v="68"/>
    <x v="6"/>
    <n v="337.28399999999999"/>
  </r>
  <r>
    <x v="34"/>
    <x v="5"/>
    <n v="776.7"/>
  </r>
  <r>
    <x v="72"/>
    <x v="6"/>
    <n v="292.5"/>
  </r>
  <r>
    <x v="47"/>
    <x v="5"/>
    <n v="225"/>
  </r>
  <r>
    <x v="52"/>
    <x v="1"/>
    <n v="144"/>
  </r>
  <r>
    <x v="60"/>
    <x v="0"/>
    <n v="108"/>
  </r>
  <r>
    <x v="73"/>
    <x v="5"/>
    <n v="38"/>
  </r>
  <r>
    <x v="25"/>
    <x v="3"/>
    <n v="50"/>
  </r>
  <r>
    <x v="40"/>
    <x v="5"/>
    <n v="55.199999999999996"/>
  </r>
  <r>
    <x v="69"/>
    <x v="6"/>
    <n v="213.75"/>
  </r>
  <r>
    <x v="41"/>
    <x v="2"/>
    <n v="855"/>
  </r>
  <r>
    <x v="11"/>
    <x v="2"/>
    <n v="204.75"/>
  </r>
  <r>
    <x v="60"/>
    <x v="0"/>
    <n v="675"/>
  </r>
  <r>
    <x v="59"/>
    <x v="5"/>
    <n v="1050"/>
  </r>
  <r>
    <x v="27"/>
    <x v="5"/>
    <n v="304"/>
  </r>
  <r>
    <x v="56"/>
    <x v="6"/>
    <n v="60"/>
  </r>
  <r>
    <x v="60"/>
    <x v="0"/>
    <n v="576"/>
  </r>
  <r>
    <x v="53"/>
    <x v="1"/>
    <n v="420"/>
  </r>
  <r>
    <x v="28"/>
    <x v="0"/>
    <n v="385"/>
  </r>
  <r>
    <x v="38"/>
    <x v="6"/>
    <n v="1479"/>
  </r>
  <r>
    <x v="58"/>
    <x v="2"/>
    <n v="798"/>
  </r>
  <r>
    <x v="68"/>
    <x v="6"/>
    <n v="624.6"/>
  </r>
  <r>
    <x v="65"/>
    <x v="2"/>
    <n v="420"/>
  </r>
  <r>
    <x v="39"/>
    <x v="1"/>
    <n v="600"/>
  </r>
  <r>
    <x v="35"/>
    <x v="0"/>
    <n v="320"/>
  </r>
  <r>
    <x v="66"/>
    <x v="6"/>
    <n v="126"/>
  </r>
  <r>
    <x v="31"/>
    <x v="6"/>
    <n v="1756"/>
  </r>
  <r>
    <x v="42"/>
    <x v="1"/>
    <n v="1035"/>
  </r>
  <r>
    <x v="66"/>
    <x v="6"/>
    <n v="367.5"/>
  </r>
  <r>
    <x v="48"/>
    <x v="1"/>
    <n v="139.5"/>
  </r>
  <r>
    <x v="19"/>
    <x v="1"/>
    <n v="288"/>
  </r>
  <r>
    <x v="69"/>
    <x v="6"/>
    <n v="285"/>
  </r>
  <r>
    <x v="5"/>
    <x v="3"/>
    <n v="1484"/>
  </r>
  <r>
    <x v="41"/>
    <x v="2"/>
    <n v="2280"/>
  </r>
  <r>
    <x v="26"/>
    <x v="6"/>
    <n v="400"/>
  </r>
  <r>
    <x v="10"/>
    <x v="2"/>
    <n v="126"/>
  </r>
  <r>
    <x v="23"/>
    <x v="1"/>
    <n v="90"/>
  </r>
  <r>
    <x v="57"/>
    <x v="4"/>
    <n v="180"/>
  </r>
  <r>
    <x v="19"/>
    <x v="1"/>
    <n v="2106"/>
  </r>
  <r>
    <x v="9"/>
    <x v="4"/>
    <n v="1515.6000000000001"/>
  </r>
  <r>
    <x v="2"/>
    <x v="1"/>
    <n v="760"/>
  </r>
  <r>
    <x v="8"/>
    <x v="3"/>
    <n v="1050"/>
  </r>
  <r>
    <x v="56"/>
    <x v="6"/>
    <n v="500"/>
  </r>
  <r>
    <x v="3"/>
    <x v="2"/>
    <n v="28"/>
  </r>
  <r>
    <x v="10"/>
    <x v="2"/>
    <n v="84"/>
  </r>
  <r>
    <x v="18"/>
    <x v="0"/>
    <n v="625"/>
  </r>
  <r>
    <x v="17"/>
    <x v="0"/>
    <n v="510"/>
  </r>
  <r>
    <x v="44"/>
    <x v="0"/>
    <n v="258"/>
  </r>
  <r>
    <x v="7"/>
    <x v="5"/>
    <n v="275.02499999999998"/>
  </r>
  <r>
    <x v="65"/>
    <x v="2"/>
    <n v="99.75"/>
  </r>
  <r>
    <x v="75"/>
    <x v="4"/>
    <n v="570"/>
  </r>
  <r>
    <x v="38"/>
    <x v="6"/>
    <n v="739.5"/>
  </r>
  <r>
    <x v="0"/>
    <x v="0"/>
    <n v="236.25"/>
  </r>
  <r>
    <x v="44"/>
    <x v="0"/>
    <n v="344"/>
  </r>
  <r>
    <x v="33"/>
    <x v="7"/>
    <n v="2228.2200000000003"/>
  </r>
  <r>
    <x v="28"/>
    <x v="0"/>
    <n v="1375"/>
  </r>
  <r>
    <x v="22"/>
    <x v="7"/>
    <n v="1287"/>
  </r>
  <r>
    <x v="18"/>
    <x v="0"/>
    <n v="700"/>
  </r>
  <r>
    <x v="48"/>
    <x v="1"/>
    <n v="43.400000000000006"/>
  </r>
  <r>
    <x v="18"/>
    <x v="0"/>
    <n v="18.75"/>
  </r>
  <r>
    <x v="61"/>
    <x v="4"/>
    <n v="850"/>
  </r>
  <r>
    <x v="12"/>
    <x v="5"/>
    <n v="186"/>
  </r>
  <r>
    <x v="51"/>
    <x v="1"/>
    <n v="42"/>
  </r>
  <r>
    <x v="18"/>
    <x v="0"/>
    <n v="190"/>
  </r>
  <r>
    <x v="3"/>
    <x v="2"/>
    <n v="159.6"/>
  </r>
  <r>
    <x v="73"/>
    <x v="5"/>
    <n v="243.67499999999998"/>
  </r>
  <r>
    <x v="5"/>
    <x v="3"/>
    <n v="6042"/>
  </r>
  <r>
    <x v="3"/>
    <x v="2"/>
    <n v="224"/>
  </r>
  <r>
    <x v="7"/>
    <x v="5"/>
    <n v="96.5"/>
  </r>
  <r>
    <x v="20"/>
    <x v="6"/>
    <n v="349"/>
  </r>
  <r>
    <x v="38"/>
    <x v="6"/>
    <n v="986"/>
  </r>
  <r>
    <x v="39"/>
    <x v="1"/>
    <n v="525"/>
  </r>
  <r>
    <x v="30"/>
    <x v="4"/>
    <n v="195"/>
  </r>
  <r>
    <x v="55"/>
    <x v="7"/>
    <n v="17.880000000000003"/>
  </r>
  <r>
    <x v="41"/>
    <x v="2"/>
    <n v="608"/>
  </r>
  <r>
    <x v="25"/>
    <x v="3"/>
    <n v="350"/>
  </r>
  <r>
    <x v="18"/>
    <x v="0"/>
    <n v="12.5"/>
  </r>
  <r>
    <x v="18"/>
    <x v="0"/>
    <n v="125"/>
  </r>
  <r>
    <x v="67"/>
    <x v="1"/>
    <n v="1317.5"/>
  </r>
  <r>
    <x v="27"/>
    <x v="5"/>
    <n v="570"/>
  </r>
  <r>
    <x v="19"/>
    <x v="1"/>
    <n v="30.599999999999998"/>
  </r>
  <r>
    <x v="1"/>
    <x v="0"/>
    <n v="887.4"/>
  </r>
  <r>
    <x v="12"/>
    <x v="5"/>
    <n v="310"/>
  </r>
  <r>
    <x v="48"/>
    <x v="1"/>
    <n v="77.5"/>
  </r>
  <r>
    <x v="71"/>
    <x v="4"/>
    <n v="960"/>
  </r>
  <r>
    <x v="34"/>
    <x v="5"/>
    <n v="310.68000000000006"/>
  </r>
  <r>
    <x v="48"/>
    <x v="1"/>
    <n v="260.40000000000003"/>
  </r>
  <r>
    <x v="2"/>
    <x v="1"/>
    <n v="270.75"/>
  </r>
  <r>
    <x v="33"/>
    <x v="7"/>
    <n v="2352.0100000000002"/>
  </r>
  <r>
    <x v="49"/>
    <x v="6"/>
    <n v="436.99999999999994"/>
  </r>
  <r>
    <x v="48"/>
    <x v="1"/>
    <n v="294.5"/>
  </r>
  <r>
    <x v="59"/>
    <x v="5"/>
    <n v="1875"/>
  </r>
  <r>
    <x v="37"/>
    <x v="1"/>
    <n v="270"/>
  </r>
  <r>
    <x v="46"/>
    <x v="4"/>
    <n v="1317"/>
  </r>
  <r>
    <x v="56"/>
    <x v="6"/>
    <n v="225"/>
  </r>
  <r>
    <x v="8"/>
    <x v="3"/>
    <n v="76.5"/>
  </r>
  <r>
    <x v="41"/>
    <x v="2"/>
    <n v="646"/>
  </r>
  <r>
    <x v="33"/>
    <x v="7"/>
    <n v="1646.4070000000002"/>
  </r>
  <r>
    <x v="7"/>
    <x v="5"/>
    <n v="183.35"/>
  </r>
  <r>
    <x v="2"/>
    <x v="1"/>
    <n v="190"/>
  </r>
  <r>
    <x v="55"/>
    <x v="7"/>
    <n v="22.35"/>
  </r>
  <r>
    <x v="56"/>
    <x v="6"/>
    <n v="187.5"/>
  </r>
  <r>
    <x v="7"/>
    <x v="5"/>
    <n v="135.1"/>
  </r>
  <r>
    <x v="65"/>
    <x v="2"/>
    <n v="56"/>
  </r>
  <r>
    <x v="4"/>
    <x v="3"/>
    <n v="279"/>
  </r>
  <r>
    <x v="55"/>
    <x v="7"/>
    <n v="35.760000000000005"/>
  </r>
  <r>
    <x v="20"/>
    <x v="6"/>
    <n v="1134.25"/>
  </r>
  <r>
    <x v="22"/>
    <x v="7"/>
    <n v="1023.75"/>
  </r>
  <r>
    <x v="68"/>
    <x v="6"/>
    <n v="524.6640000000001"/>
  </r>
  <r>
    <x v="45"/>
    <x v="4"/>
    <n v="194.5"/>
  </r>
  <r>
    <x v="58"/>
    <x v="2"/>
    <n v="931"/>
  </r>
  <r>
    <x v="60"/>
    <x v="0"/>
    <n v="691.2"/>
  </r>
  <r>
    <x v="0"/>
    <x v="0"/>
    <n v="420"/>
  </r>
  <r>
    <x v="38"/>
    <x v="6"/>
    <n v="98.6"/>
  </r>
  <r>
    <x v="1"/>
    <x v="0"/>
    <n v="348"/>
  </r>
  <r>
    <x v="16"/>
    <x v="5"/>
    <n v="102"/>
  </r>
  <r>
    <x v="23"/>
    <x v="1"/>
    <n v="76.5"/>
  </r>
  <r>
    <x v="28"/>
    <x v="0"/>
    <n v="1375"/>
  </r>
  <r>
    <x v="0"/>
    <x v="0"/>
    <n v="945"/>
  </r>
  <r>
    <x v="5"/>
    <x v="3"/>
    <n v="477"/>
  </r>
  <r>
    <x v="55"/>
    <x v="7"/>
    <n v="46.935000000000002"/>
  </r>
  <r>
    <x v="22"/>
    <x v="7"/>
    <n v="1170"/>
  </r>
  <r>
    <x v="33"/>
    <x v="7"/>
    <n v="1856.8500000000001"/>
  </r>
  <r>
    <x v="34"/>
    <x v="5"/>
    <n v="485.4375"/>
  </r>
  <r>
    <x v="5"/>
    <x v="3"/>
    <n v="1192.5"/>
  </r>
  <r>
    <x v="24"/>
    <x v="7"/>
    <n v="1080"/>
  </r>
  <r>
    <x v="38"/>
    <x v="6"/>
    <n v="184.875"/>
  </r>
  <r>
    <x v="49"/>
    <x v="6"/>
    <n v="209.75999999999996"/>
  </r>
  <r>
    <x v="66"/>
    <x v="6"/>
    <n v="199.5"/>
  </r>
  <r>
    <x v="28"/>
    <x v="0"/>
    <n v="783.75"/>
  </r>
  <r>
    <x v="12"/>
    <x v="5"/>
    <n v="1116"/>
  </r>
  <r>
    <x v="32"/>
    <x v="3"/>
    <n v="1094.4000000000001"/>
  </r>
  <r>
    <x v="21"/>
    <x v="6"/>
    <n v="68"/>
  </r>
  <r>
    <x v="53"/>
    <x v="1"/>
    <n v="140"/>
  </r>
  <r>
    <x v="67"/>
    <x v="1"/>
    <n v="2635"/>
  </r>
  <r>
    <x v="2"/>
    <x v="1"/>
    <n v="285"/>
  </r>
  <r>
    <x v="9"/>
    <x v="4"/>
    <n v="42.1"/>
  </r>
  <r>
    <x v="25"/>
    <x v="3"/>
    <n v="112.5"/>
  </r>
  <r>
    <x v="40"/>
    <x v="5"/>
    <n v="18.399999999999999"/>
  </r>
  <r>
    <x v="41"/>
    <x v="2"/>
    <n v="646"/>
  </r>
  <r>
    <x v="43"/>
    <x v="1"/>
    <n v="765"/>
  </r>
  <r>
    <x v="65"/>
    <x v="2"/>
    <n v="140"/>
  </r>
  <r>
    <x v="16"/>
    <x v="5"/>
    <n v="42"/>
  </r>
  <r>
    <x v="66"/>
    <x v="6"/>
    <n v="70"/>
  </r>
  <r>
    <x v="39"/>
    <x v="1"/>
    <n v="75"/>
  </r>
  <r>
    <x v="49"/>
    <x v="6"/>
    <n v="138"/>
  </r>
  <r>
    <x v="70"/>
    <x v="2"/>
    <n v="162"/>
  </r>
  <r>
    <x v="40"/>
    <x v="5"/>
    <n v="552"/>
  </r>
  <r>
    <x v="18"/>
    <x v="0"/>
    <n v="180"/>
  </r>
  <r>
    <x v="1"/>
    <x v="0"/>
    <n v="1252.8"/>
  </r>
  <r>
    <x v="30"/>
    <x v="4"/>
    <n v="260"/>
  </r>
  <r>
    <x v="2"/>
    <x v="1"/>
    <n v="182.4"/>
  </r>
  <r>
    <x v="54"/>
    <x v="5"/>
    <n v="420"/>
  </r>
  <r>
    <x v="7"/>
    <x v="5"/>
    <n v="193"/>
  </r>
  <r>
    <x v="42"/>
    <x v="1"/>
    <n v="782"/>
  </r>
  <r>
    <x v="74"/>
    <x v="6"/>
    <n v="86.7"/>
  </r>
  <r>
    <x v="75"/>
    <x v="4"/>
    <n v="726.75"/>
  </r>
  <r>
    <x v="15"/>
    <x v="0"/>
    <n v="40"/>
  </r>
  <r>
    <x v="67"/>
    <x v="1"/>
    <n v="7509.75"/>
  </r>
  <r>
    <x v="38"/>
    <x v="6"/>
    <n v="936.69999999999993"/>
  </r>
  <r>
    <x v="68"/>
    <x v="6"/>
    <n v="1061.82"/>
  </r>
  <r>
    <x v="67"/>
    <x v="1"/>
    <n v="7905"/>
  </r>
  <r>
    <x v="40"/>
    <x v="5"/>
    <n v="938.4"/>
  </r>
  <r>
    <x v="38"/>
    <x v="6"/>
    <n v="1047.625"/>
  </r>
  <r>
    <x v="35"/>
    <x v="0"/>
    <n v="640"/>
  </r>
  <r>
    <x v="7"/>
    <x v="5"/>
    <n v="193"/>
  </r>
  <r>
    <x v="42"/>
    <x v="1"/>
    <n v="322"/>
  </r>
  <r>
    <x v="48"/>
    <x v="1"/>
    <n v="155"/>
  </r>
  <r>
    <x v="41"/>
    <x v="2"/>
    <n v="1140"/>
  </r>
  <r>
    <x v="37"/>
    <x v="1"/>
    <n v="360"/>
  </r>
  <r>
    <x v="5"/>
    <x v="3"/>
    <n v="318"/>
  </r>
  <r>
    <x v="38"/>
    <x v="6"/>
    <n v="147.89999999999998"/>
  </r>
  <r>
    <x v="39"/>
    <x v="1"/>
    <n v="90"/>
  </r>
  <r>
    <x v="0"/>
    <x v="0"/>
    <n v="378"/>
  </r>
  <r>
    <x v="11"/>
    <x v="2"/>
    <n v="292.5"/>
  </r>
  <r>
    <x v="28"/>
    <x v="0"/>
    <n v="1980"/>
  </r>
  <r>
    <x v="30"/>
    <x v="4"/>
    <n v="175.5"/>
  </r>
  <r>
    <x v="7"/>
    <x v="5"/>
    <n v="115.80000000000001"/>
  </r>
  <r>
    <x v="39"/>
    <x v="1"/>
    <n v="135"/>
  </r>
  <r>
    <x v="68"/>
    <x v="6"/>
    <n v="374.76"/>
  </r>
  <r>
    <x v="29"/>
    <x v="7"/>
    <n v="656"/>
  </r>
  <r>
    <x v="18"/>
    <x v="0"/>
    <n v="437.5"/>
  </r>
  <r>
    <x v="11"/>
    <x v="2"/>
    <n v="292.5"/>
  </r>
  <r>
    <x v="12"/>
    <x v="5"/>
    <n v="465"/>
  </r>
  <r>
    <x v="19"/>
    <x v="1"/>
    <n v="378"/>
  </r>
  <r>
    <x v="13"/>
    <x v="6"/>
    <n v="405"/>
  </r>
  <r>
    <x v="67"/>
    <x v="1"/>
    <n v="527"/>
  </r>
  <r>
    <x v="2"/>
    <x v="1"/>
    <n v="190"/>
  </r>
  <r>
    <x v="71"/>
    <x v="4"/>
    <n v="800"/>
  </r>
  <r>
    <x v="16"/>
    <x v="5"/>
    <n v="60"/>
  </r>
  <r>
    <x v="17"/>
    <x v="0"/>
    <n v="714"/>
  </r>
  <r>
    <x v="63"/>
    <x v="4"/>
    <n v="150"/>
  </r>
  <r>
    <x v="19"/>
    <x v="1"/>
    <n v="504"/>
  </r>
  <r>
    <x v="17"/>
    <x v="0"/>
    <n v="1020"/>
  </r>
  <r>
    <x v="56"/>
    <x v="6"/>
    <n v="300"/>
  </r>
  <r>
    <x v="49"/>
    <x v="6"/>
    <n v="18.399999999999999"/>
  </r>
  <r>
    <x v="37"/>
    <x v="1"/>
    <n v="144"/>
  </r>
  <r>
    <x v="67"/>
    <x v="1"/>
    <n v="2108"/>
  </r>
  <r>
    <x v="42"/>
    <x v="1"/>
    <n v="414"/>
  </r>
  <r>
    <x v="16"/>
    <x v="5"/>
    <n v="14.4"/>
  </r>
  <r>
    <x v="66"/>
    <x v="6"/>
    <n v="112"/>
  </r>
  <r>
    <x v="45"/>
    <x v="4"/>
    <n v="248.96"/>
  </r>
  <r>
    <x v="58"/>
    <x v="2"/>
    <n v="99.75"/>
  </r>
  <r>
    <x v="8"/>
    <x v="3"/>
    <n v="540"/>
  </r>
  <r>
    <x v="18"/>
    <x v="0"/>
    <n v="101.25"/>
  </r>
  <r>
    <x v="29"/>
    <x v="7"/>
    <n v="265.68"/>
  </r>
  <r>
    <x v="33"/>
    <x v="7"/>
    <n v="940.80399999999997"/>
  </r>
  <r>
    <x v="34"/>
    <x v="5"/>
    <n v="491.90999999999991"/>
  </r>
  <r>
    <x v="28"/>
    <x v="0"/>
    <n v="825"/>
  </r>
  <r>
    <x v="30"/>
    <x v="4"/>
    <n v="20.8"/>
  </r>
  <r>
    <x v="10"/>
    <x v="2"/>
    <n v="1092"/>
  </r>
  <r>
    <x v="37"/>
    <x v="1"/>
    <n v="108"/>
  </r>
  <r>
    <x v="11"/>
    <x v="2"/>
    <n v="468"/>
  </r>
  <r>
    <x v="17"/>
    <x v="0"/>
    <n v="2040"/>
  </r>
  <r>
    <x v="58"/>
    <x v="2"/>
    <n v="997.5"/>
  </r>
  <r>
    <x v="16"/>
    <x v="5"/>
    <n v="36"/>
  </r>
  <r>
    <x v="40"/>
    <x v="5"/>
    <n v="459.99999999999994"/>
  </r>
  <r>
    <x v="69"/>
    <x v="6"/>
    <n v="285"/>
  </r>
  <r>
    <x v="43"/>
    <x v="1"/>
    <n v="283.5"/>
  </r>
  <r>
    <x v="52"/>
    <x v="1"/>
    <n v="54"/>
  </r>
  <r>
    <x v="59"/>
    <x v="5"/>
    <n v="1171.875"/>
  </r>
  <r>
    <x v="27"/>
    <x v="5"/>
    <n v="712.5"/>
  </r>
  <r>
    <x v="64"/>
    <x v="5"/>
    <n v="357.75"/>
  </r>
  <r>
    <x v="1"/>
    <x v="0"/>
    <n v="469.8"/>
  </r>
  <r>
    <x v="66"/>
    <x v="6"/>
    <n v="67.2"/>
  </r>
  <r>
    <x v="19"/>
    <x v="1"/>
    <n v="144"/>
  </r>
  <r>
    <x v="12"/>
    <x v="5"/>
    <n v="496"/>
  </r>
  <r>
    <x v="41"/>
    <x v="2"/>
    <n v="1140"/>
  </r>
  <r>
    <x v="28"/>
    <x v="0"/>
    <n v="2750"/>
  </r>
  <r>
    <x v="30"/>
    <x v="4"/>
    <n v="195"/>
  </r>
  <r>
    <x v="0"/>
    <x v="0"/>
    <n v="315"/>
  </r>
  <r>
    <x v="42"/>
    <x v="1"/>
    <n v="230"/>
  </r>
  <r>
    <x v="56"/>
    <x v="6"/>
    <n v="250"/>
  </r>
  <r>
    <x v="39"/>
    <x v="1"/>
    <n v="180"/>
  </r>
  <r>
    <x v="5"/>
    <x v="3"/>
    <n v="159"/>
  </r>
  <r>
    <x v="10"/>
    <x v="2"/>
    <n v="735"/>
  </r>
  <r>
    <x v="70"/>
    <x v="2"/>
    <n v="567"/>
  </r>
  <r>
    <x v="37"/>
    <x v="1"/>
    <n v="405"/>
  </r>
  <r>
    <x v="3"/>
    <x v="2"/>
    <n v="529.20000000000005"/>
  </r>
  <r>
    <x v="64"/>
    <x v="5"/>
    <n v="715.5"/>
  </r>
  <r>
    <x v="58"/>
    <x v="2"/>
    <n v="1596"/>
  </r>
  <r>
    <x v="62"/>
    <x v="4"/>
    <n v="462"/>
  </r>
  <r>
    <x v="39"/>
    <x v="1"/>
    <n v="450"/>
  </r>
  <r>
    <x v="25"/>
    <x v="3"/>
    <n v="200"/>
  </r>
  <r>
    <x v="52"/>
    <x v="1"/>
    <n v="1152"/>
  </r>
  <r>
    <x v="49"/>
    <x v="6"/>
    <n v="88.32"/>
  </r>
  <r>
    <x v="36"/>
    <x v="5"/>
    <n v="1248"/>
  </r>
  <r>
    <x v="73"/>
    <x v="5"/>
    <n v="273.60000000000002"/>
  </r>
  <r>
    <x v="17"/>
    <x v="0"/>
    <n v="1224"/>
  </r>
  <r>
    <x v="44"/>
    <x v="0"/>
    <n v="946"/>
  </r>
  <r>
    <x v="6"/>
    <x v="4"/>
    <n v="640.5"/>
  </r>
  <r>
    <x v="76"/>
    <x v="7"/>
    <n v="291"/>
  </r>
  <r>
    <x v="57"/>
    <x v="4"/>
    <n v="490"/>
  </r>
  <r>
    <x v="68"/>
    <x v="6"/>
    <n v="477.81899999999996"/>
  </r>
  <r>
    <x v="66"/>
    <x v="6"/>
    <n v="238"/>
  </r>
  <r>
    <x v="15"/>
    <x v="0"/>
    <n v="8.5"/>
  </r>
  <r>
    <x v="39"/>
    <x v="1"/>
    <n v="382.5"/>
  </r>
  <r>
    <x v="2"/>
    <x v="1"/>
    <n v="90.25"/>
  </r>
  <r>
    <x v="66"/>
    <x v="6"/>
    <n v="133"/>
  </r>
  <r>
    <x v="11"/>
    <x v="2"/>
    <n v="185.25"/>
  </r>
  <r>
    <x v="28"/>
    <x v="0"/>
    <n v="2194.5"/>
  </r>
  <r>
    <x v="2"/>
    <x v="1"/>
    <n v="285"/>
  </r>
  <r>
    <x v="22"/>
    <x v="7"/>
    <n v="234"/>
  </r>
  <r>
    <x v="38"/>
    <x v="6"/>
    <n v="2465"/>
  </r>
  <r>
    <x v="59"/>
    <x v="5"/>
    <n v="625"/>
  </r>
  <r>
    <x v="12"/>
    <x v="5"/>
    <n v="2635"/>
  </r>
  <r>
    <x v="16"/>
    <x v="5"/>
    <n v="331.5"/>
  </r>
  <r>
    <x v="20"/>
    <x v="6"/>
    <n v="872.5"/>
  </r>
  <r>
    <x v="18"/>
    <x v="0"/>
    <n v="175"/>
  </r>
  <r>
    <x v="41"/>
    <x v="2"/>
    <n v="912"/>
  </r>
  <r>
    <x v="9"/>
    <x v="4"/>
    <n v="268.38749999999999"/>
  </r>
  <r>
    <x v="2"/>
    <x v="1"/>
    <n v="380"/>
  </r>
  <r>
    <x v="3"/>
    <x v="2"/>
    <n v="280"/>
  </r>
  <r>
    <x v="57"/>
    <x v="4"/>
    <n v="300"/>
  </r>
  <r>
    <x v="68"/>
    <x v="6"/>
    <n v="819.78749999999991"/>
  </r>
  <r>
    <x v="33"/>
    <x v="7"/>
    <n v="928.42500000000007"/>
  </r>
  <r>
    <x v="8"/>
    <x v="3"/>
    <n v="150"/>
  </r>
  <r>
    <x v="31"/>
    <x v="6"/>
    <n v="439"/>
  </r>
  <r>
    <x v="39"/>
    <x v="1"/>
    <n v="60"/>
  </r>
  <r>
    <x v="23"/>
    <x v="1"/>
    <n v="135"/>
  </r>
  <r>
    <x v="55"/>
    <x v="7"/>
    <n v="195.5625"/>
  </r>
  <r>
    <x v="58"/>
    <x v="2"/>
    <n v="748.125"/>
  </r>
  <r>
    <x v="5"/>
    <x v="3"/>
    <n v="159"/>
  </r>
  <r>
    <x v="43"/>
    <x v="1"/>
    <n v="360"/>
  </r>
  <r>
    <x v="22"/>
    <x v="7"/>
    <n v="1638"/>
  </r>
  <r>
    <x v="59"/>
    <x v="5"/>
    <n v="1250"/>
  </r>
  <r>
    <x v="26"/>
    <x v="6"/>
    <n v="400"/>
  </r>
  <r>
    <x v="15"/>
    <x v="0"/>
    <n v="87.5"/>
  </r>
  <r>
    <x v="38"/>
    <x v="6"/>
    <n v="147.89999999999998"/>
  </r>
  <r>
    <x v="0"/>
    <x v="0"/>
    <n v="525"/>
  </r>
  <r>
    <x v="65"/>
    <x v="2"/>
    <n v="56"/>
  </r>
  <r>
    <x v="52"/>
    <x v="1"/>
    <n v="306"/>
  </r>
  <r>
    <x v="64"/>
    <x v="5"/>
    <n v="135.15"/>
  </r>
  <r>
    <x v="37"/>
    <x v="1"/>
    <n v="72"/>
  </r>
  <r>
    <x v="51"/>
    <x v="1"/>
    <n v="210"/>
  </r>
  <r>
    <x v="67"/>
    <x v="1"/>
    <n v="15019.5"/>
  </r>
  <r>
    <x v="19"/>
    <x v="1"/>
    <n v="1368"/>
  </r>
  <r>
    <x v="2"/>
    <x v="1"/>
    <n v="299.25"/>
  </r>
  <r>
    <x v="23"/>
    <x v="1"/>
    <n v="20.25"/>
  </r>
  <r>
    <x v="34"/>
    <x v="5"/>
    <n v="776.69999999999993"/>
  </r>
  <r>
    <x v="29"/>
    <x v="7"/>
    <n v="98.399999999999991"/>
  </r>
  <r>
    <x v="68"/>
    <x v="6"/>
    <n v="624.6"/>
  </r>
  <r>
    <x v="37"/>
    <x v="1"/>
    <n v="540"/>
  </r>
  <r>
    <x v="21"/>
    <x v="6"/>
    <n v="756"/>
  </r>
  <r>
    <x v="52"/>
    <x v="1"/>
    <n v="720"/>
  </r>
  <r>
    <x v="0"/>
    <x v="0"/>
    <n v="210"/>
  </r>
  <r>
    <x v="70"/>
    <x v="2"/>
    <n v="450"/>
  </r>
  <r>
    <x v="56"/>
    <x v="6"/>
    <n v="250"/>
  </r>
  <r>
    <x v="37"/>
    <x v="1"/>
    <n v="54"/>
  </r>
  <r>
    <x v="5"/>
    <x v="3"/>
    <n v="106"/>
  </r>
  <r>
    <x v="63"/>
    <x v="4"/>
    <n v="1187.5"/>
  </r>
  <r>
    <x v="20"/>
    <x v="6"/>
    <n v="198.92999999999998"/>
  </r>
  <r>
    <x v="22"/>
    <x v="7"/>
    <n v="592.79999999999995"/>
  </r>
  <r>
    <x v="24"/>
    <x v="7"/>
    <n v="228"/>
  </r>
  <r>
    <x v="38"/>
    <x v="6"/>
    <n v="936.69999999999993"/>
  </r>
  <r>
    <x v="58"/>
    <x v="2"/>
    <n v="473.8125"/>
  </r>
  <r>
    <x v="9"/>
    <x v="4"/>
    <n v="419.94749999999999"/>
  </r>
  <r>
    <x v="26"/>
    <x v="6"/>
    <n v="200"/>
  </r>
  <r>
    <x v="32"/>
    <x v="3"/>
    <n v="136.80000000000001"/>
  </r>
  <r>
    <x v="12"/>
    <x v="5"/>
    <n v="310"/>
  </r>
  <r>
    <x v="49"/>
    <x v="6"/>
    <n v="229.99999999999997"/>
  </r>
  <r>
    <x v="69"/>
    <x v="6"/>
    <n v="179.55"/>
  </r>
  <r>
    <x v="21"/>
    <x v="6"/>
    <n v="300"/>
  </r>
  <r>
    <x v="54"/>
    <x v="5"/>
    <n v="252"/>
  </r>
  <r>
    <x v="58"/>
    <x v="2"/>
    <n v="665"/>
  </r>
  <r>
    <x v="20"/>
    <x v="6"/>
    <n v="392.625"/>
  </r>
  <r>
    <x v="59"/>
    <x v="5"/>
    <n v="1562.5"/>
  </r>
  <r>
    <x v="13"/>
    <x v="6"/>
    <n v="1539"/>
  </r>
  <r>
    <x v="40"/>
    <x v="5"/>
    <n v="220.79999999999998"/>
  </r>
  <r>
    <x v="9"/>
    <x v="4"/>
    <n v="210.5"/>
  </r>
  <r>
    <x v="43"/>
    <x v="1"/>
    <n v="180"/>
  </r>
  <r>
    <x v="70"/>
    <x v="2"/>
    <n v="216"/>
  </r>
  <r>
    <x v="75"/>
    <x v="4"/>
    <n v="684"/>
  </r>
  <r>
    <x v="39"/>
    <x v="1"/>
    <n v="600"/>
  </r>
  <r>
    <x v="47"/>
    <x v="5"/>
    <n v="150"/>
  </r>
  <r>
    <x v="3"/>
    <x v="2"/>
    <n v="350"/>
  </r>
  <r>
    <x v="21"/>
    <x v="6"/>
    <n v="340"/>
  </r>
  <r>
    <x v="55"/>
    <x v="7"/>
    <n v="202.64"/>
  </r>
  <r>
    <x v="23"/>
    <x v="1"/>
    <n v="36"/>
  </r>
  <r>
    <x v="26"/>
    <x v="6"/>
    <n v="380"/>
  </r>
  <r>
    <x v="41"/>
    <x v="2"/>
    <n v="758.09999999999991"/>
  </r>
  <r>
    <x v="9"/>
    <x v="4"/>
    <n v="239.97"/>
  </r>
  <r>
    <x v="2"/>
    <x v="1"/>
    <n v="380"/>
  </r>
  <r>
    <x v="23"/>
    <x v="1"/>
    <n v="54"/>
  </r>
  <r>
    <x v="39"/>
    <x v="1"/>
    <n v="450"/>
  </r>
  <r>
    <x v="30"/>
    <x v="4"/>
    <n v="325"/>
  </r>
  <r>
    <x v="12"/>
    <x v="5"/>
    <n v="2170"/>
  </r>
  <r>
    <x v="18"/>
    <x v="0"/>
    <n v="437.5"/>
  </r>
  <r>
    <x v="30"/>
    <x v="4"/>
    <n v="520"/>
  </r>
  <r>
    <x v="66"/>
    <x v="6"/>
    <n v="70"/>
  </r>
  <r>
    <x v="2"/>
    <x v="1"/>
    <n v="380"/>
  </r>
  <r>
    <x v="56"/>
    <x v="6"/>
    <n v="225"/>
  </r>
  <r>
    <x v="0"/>
    <x v="0"/>
    <n v="840"/>
  </r>
  <r>
    <x v="67"/>
    <x v="1"/>
    <n v="10540"/>
  </r>
  <r>
    <x v="22"/>
    <x v="7"/>
    <n v="585"/>
  </r>
  <r>
    <x v="53"/>
    <x v="1"/>
    <n v="140"/>
  </r>
  <r>
    <x v="7"/>
    <x v="5"/>
    <n v="135.1"/>
  </r>
  <r>
    <x v="34"/>
    <x v="5"/>
    <n v="368.9325"/>
  </r>
  <r>
    <x v="28"/>
    <x v="0"/>
    <n v="2090"/>
  </r>
  <r>
    <x v="71"/>
    <x v="4"/>
    <n v="1200"/>
  </r>
  <r>
    <x v="23"/>
    <x v="1"/>
    <n v="45"/>
  </r>
  <r>
    <x v="33"/>
    <x v="7"/>
    <n v="2970.96"/>
  </r>
  <r>
    <x v="34"/>
    <x v="5"/>
    <n v="906.15"/>
  </r>
  <r>
    <x v="27"/>
    <x v="5"/>
    <n v="380"/>
  </r>
  <r>
    <x v="16"/>
    <x v="5"/>
    <n v="159.6"/>
  </r>
  <r>
    <x v="60"/>
    <x v="0"/>
    <n v="1710"/>
  </r>
  <r>
    <x v="48"/>
    <x v="1"/>
    <n v="883.5"/>
  </r>
  <r>
    <x v="23"/>
    <x v="1"/>
    <n v="495"/>
  </r>
  <r>
    <x v="19"/>
    <x v="1"/>
    <n v="810"/>
  </r>
  <r>
    <x v="40"/>
    <x v="5"/>
    <n v="1674.3999999999999"/>
  </r>
  <r>
    <x v="17"/>
    <x v="0"/>
    <n v="3400"/>
  </r>
  <r>
    <x v="73"/>
    <x v="5"/>
    <n v="142.5"/>
  </r>
  <r>
    <x v="41"/>
    <x v="2"/>
    <n v="608"/>
  </r>
  <r>
    <x v="33"/>
    <x v="7"/>
    <n v="9903.2000000000007"/>
  </r>
  <r>
    <x v="34"/>
    <x v="5"/>
    <n v="932.04"/>
  </r>
  <r>
    <x v="16"/>
    <x v="5"/>
    <n v="30"/>
  </r>
  <r>
    <x v="19"/>
    <x v="1"/>
    <n v="122.39999999999999"/>
  </r>
  <r>
    <x v="39"/>
    <x v="1"/>
    <n v="33.75"/>
  </r>
  <r>
    <x v="7"/>
    <x v="5"/>
    <n v="289.5"/>
  </r>
  <r>
    <x v="44"/>
    <x v="0"/>
    <n v="645"/>
  </r>
  <r>
    <x v="24"/>
    <x v="7"/>
    <n v="612"/>
  </r>
  <r>
    <x v="38"/>
    <x v="6"/>
    <n v="251.42999999999995"/>
  </r>
  <r>
    <x v="16"/>
    <x v="5"/>
    <n v="240"/>
  </r>
  <r>
    <x v="9"/>
    <x v="4"/>
    <n v="442.05"/>
  </r>
  <r>
    <x v="56"/>
    <x v="6"/>
    <n v="250"/>
  </r>
  <r>
    <x v="64"/>
    <x v="5"/>
    <n v="198.75"/>
  </r>
  <r>
    <x v="38"/>
    <x v="6"/>
    <n v="1725.5"/>
  </r>
  <r>
    <x v="52"/>
    <x v="1"/>
    <n v="342"/>
  </r>
  <r>
    <x v="75"/>
    <x v="4"/>
    <n v="427.5"/>
  </r>
  <r>
    <x v="48"/>
    <x v="1"/>
    <n v="108.5"/>
  </r>
  <r>
    <x v="8"/>
    <x v="3"/>
    <n v="570"/>
  </r>
  <r>
    <x v="65"/>
    <x v="2"/>
    <n v="93.1"/>
  </r>
  <r>
    <x v="8"/>
    <x v="3"/>
    <n v="360"/>
  </r>
  <r>
    <x v="20"/>
    <x v="6"/>
    <n v="261.75"/>
  </r>
  <r>
    <x v="7"/>
    <x v="5"/>
    <n v="48.25"/>
  </r>
  <r>
    <x v="49"/>
    <x v="6"/>
    <n v="110.39999999999999"/>
  </r>
  <r>
    <x v="21"/>
    <x v="6"/>
    <n v="200"/>
  </r>
  <r>
    <x v="75"/>
    <x v="4"/>
    <n v="142.5"/>
  </r>
  <r>
    <x v="52"/>
    <x v="1"/>
    <n v="180"/>
  </r>
  <r>
    <x v="22"/>
    <x v="7"/>
    <n v="468"/>
  </r>
  <r>
    <x v="51"/>
    <x v="1"/>
    <n v="210"/>
  </r>
  <r>
    <x v="0"/>
    <x v="0"/>
    <n v="630"/>
  </r>
  <r>
    <x v="33"/>
    <x v="7"/>
    <n v="5570.55"/>
  </r>
  <r>
    <x v="62"/>
    <x v="4"/>
    <n v="495"/>
  </r>
  <r>
    <x v="15"/>
    <x v="0"/>
    <n v="75"/>
  </r>
  <r>
    <x v="64"/>
    <x v="5"/>
    <n v="198.75"/>
  </r>
  <r>
    <x v="44"/>
    <x v="0"/>
    <n v="537.5"/>
  </r>
  <r>
    <x v="22"/>
    <x v="7"/>
    <n v="390"/>
  </r>
  <r>
    <x v="15"/>
    <x v="0"/>
    <n v="75"/>
  </r>
  <r>
    <x v="55"/>
    <x v="7"/>
    <n v="74.5"/>
  </r>
  <r>
    <x v="20"/>
    <x v="6"/>
    <n v="104.69999999999999"/>
  </r>
  <r>
    <x v="35"/>
    <x v="0"/>
    <n v="192"/>
  </r>
  <r>
    <x v="11"/>
    <x v="2"/>
    <n v="390"/>
  </r>
  <r>
    <x v="34"/>
    <x v="5"/>
    <n v="25.89"/>
  </r>
  <r>
    <x v="17"/>
    <x v="0"/>
    <n v="340"/>
  </r>
  <r>
    <x v="52"/>
    <x v="1"/>
    <n v="810"/>
  </r>
  <r>
    <x v="17"/>
    <x v="0"/>
    <n v="637.5"/>
  </r>
  <r>
    <x v="20"/>
    <x v="6"/>
    <n v="418.79999999999995"/>
  </r>
  <r>
    <x v="66"/>
    <x v="6"/>
    <n v="336"/>
  </r>
  <r>
    <x v="40"/>
    <x v="5"/>
    <n v="368"/>
  </r>
  <r>
    <x v="72"/>
    <x v="6"/>
    <n v="390"/>
  </r>
  <r>
    <x v="37"/>
    <x v="1"/>
    <n v="180"/>
  </r>
  <r>
    <x v="46"/>
    <x v="4"/>
    <n v="1756"/>
  </r>
  <r>
    <x v="22"/>
    <x v="7"/>
    <n v="585"/>
  </r>
  <r>
    <x v="23"/>
    <x v="1"/>
    <n v="157.5"/>
  </r>
  <r>
    <x v="3"/>
    <x v="2"/>
    <n v="112"/>
  </r>
  <r>
    <x v="42"/>
    <x v="1"/>
    <n v="368"/>
  </r>
  <r>
    <x v="51"/>
    <x v="1"/>
    <n v="268.8"/>
  </r>
  <r>
    <x v="12"/>
    <x v="5"/>
    <n v="558"/>
  </r>
  <r>
    <x v="32"/>
    <x v="3"/>
    <n v="1231.2"/>
  </r>
  <r>
    <x v="48"/>
    <x v="1"/>
    <n v="46.5"/>
  </r>
  <r>
    <x v="27"/>
    <x v="5"/>
    <n v="403.75"/>
  </r>
  <r>
    <x v="65"/>
    <x v="2"/>
    <n v="71.399999999999991"/>
  </r>
  <r>
    <x v="0"/>
    <x v="0"/>
    <n v="42"/>
  </r>
  <r>
    <x v="16"/>
    <x v="5"/>
    <n v="60"/>
  </r>
  <r>
    <x v="49"/>
    <x v="6"/>
    <n v="64.399999999999991"/>
  </r>
  <r>
    <x v="1"/>
    <x v="0"/>
    <n v="348"/>
  </r>
  <r>
    <x v="13"/>
    <x v="6"/>
    <n v="405"/>
  </r>
  <r>
    <x v="65"/>
    <x v="2"/>
    <n v="35"/>
  </r>
  <r>
    <x v="43"/>
    <x v="1"/>
    <n v="360"/>
  </r>
  <r>
    <x v="69"/>
    <x v="6"/>
    <n v="47.5"/>
  </r>
  <r>
    <x v="43"/>
    <x v="1"/>
    <n v="90"/>
  </r>
  <r>
    <x v="26"/>
    <x v="6"/>
    <n v="600"/>
  </r>
  <r>
    <x v="48"/>
    <x v="1"/>
    <n v="379.75"/>
  </r>
  <r>
    <x v="30"/>
    <x v="4"/>
    <n v="195"/>
  </r>
  <r>
    <x v="26"/>
    <x v="6"/>
    <n v="360"/>
  </r>
  <r>
    <x v="31"/>
    <x v="6"/>
    <n v="1097.5"/>
  </r>
  <r>
    <x v="24"/>
    <x v="7"/>
    <n v="480"/>
  </r>
  <r>
    <x v="64"/>
    <x v="5"/>
    <n v="318"/>
  </r>
  <r>
    <x v="16"/>
    <x v="5"/>
    <n v="214.2"/>
  </r>
  <r>
    <x v="11"/>
    <x v="2"/>
    <n v="585"/>
  </r>
  <r>
    <x v="20"/>
    <x v="6"/>
    <n v="471.15000000000003"/>
  </r>
  <r>
    <x v="38"/>
    <x v="6"/>
    <n v="621.17999999999995"/>
  </r>
  <r>
    <x v="1"/>
    <x v="0"/>
    <n v="556.79999999999995"/>
  </r>
  <r>
    <x v="48"/>
    <x v="1"/>
    <n v="139.5"/>
  </r>
  <r>
    <x v="29"/>
    <x v="7"/>
    <n v="65.599999999999994"/>
  </r>
  <r>
    <x v="75"/>
    <x v="4"/>
    <n v="855"/>
  </r>
  <r>
    <x v="63"/>
    <x v="4"/>
    <n v="500"/>
  </r>
  <r>
    <x v="52"/>
    <x v="1"/>
    <n v="378"/>
  </r>
  <r>
    <x v="59"/>
    <x v="5"/>
    <n v="187.5"/>
  </r>
  <r>
    <x v="70"/>
    <x v="2"/>
    <n v="54"/>
  </r>
  <r>
    <x v="27"/>
    <x v="5"/>
    <n v="456"/>
  </r>
  <r>
    <x v="32"/>
    <x v="3"/>
    <n v="364.8"/>
  </r>
  <r>
    <x v="53"/>
    <x v="1"/>
    <n v="280"/>
  </r>
  <r>
    <x v="16"/>
    <x v="5"/>
    <n v="90"/>
  </r>
  <r>
    <x v="42"/>
    <x v="1"/>
    <n v="828"/>
  </r>
  <r>
    <x v="17"/>
    <x v="0"/>
    <n v="1249.5"/>
  </r>
  <r>
    <x v="44"/>
    <x v="0"/>
    <n v="564.375"/>
  </r>
  <r>
    <x v="2"/>
    <x v="1"/>
    <n v="161.5"/>
  </r>
  <r>
    <x v="51"/>
    <x v="1"/>
    <n v="476"/>
  </r>
  <r>
    <x v="8"/>
    <x v="3"/>
    <n v="240"/>
  </r>
  <r>
    <x v="16"/>
    <x v="5"/>
    <n v="120"/>
  </r>
  <r>
    <x v="18"/>
    <x v="0"/>
    <n v="412.5"/>
  </r>
  <r>
    <x v="38"/>
    <x v="6"/>
    <n v="1109.25"/>
  </r>
  <r>
    <x v="56"/>
    <x v="6"/>
    <n v="750"/>
  </r>
  <r>
    <x v="1"/>
    <x v="0"/>
    <n v="1739.9999999999998"/>
  </r>
  <r>
    <x v="21"/>
    <x v="6"/>
    <n v="560"/>
  </r>
  <r>
    <x v="16"/>
    <x v="5"/>
    <n v="90"/>
  </r>
  <r>
    <x v="10"/>
    <x v="2"/>
    <n v="441"/>
  </r>
  <r>
    <x v="54"/>
    <x v="5"/>
    <n v="180"/>
  </r>
  <r>
    <x v="0"/>
    <x v="0"/>
    <n v="78.75"/>
  </r>
  <r>
    <x v="45"/>
    <x v="4"/>
    <n v="262.57499999999999"/>
  </r>
  <r>
    <x v="41"/>
    <x v="2"/>
    <n v="684"/>
  </r>
  <r>
    <x v="16"/>
    <x v="5"/>
    <n v="120"/>
  </r>
  <r>
    <x v="18"/>
    <x v="0"/>
    <n v="125"/>
  </r>
  <r>
    <x v="12"/>
    <x v="5"/>
    <n v="775"/>
  </r>
  <r>
    <x v="23"/>
    <x v="1"/>
    <n v="112.5"/>
  </r>
  <r>
    <x v="30"/>
    <x v="4"/>
    <n v="520"/>
  </r>
  <r>
    <x v="28"/>
    <x v="0"/>
    <n v="220"/>
  </r>
  <r>
    <x v="72"/>
    <x v="6"/>
    <n v="146.25"/>
  </r>
  <r>
    <x v="5"/>
    <x v="3"/>
    <n v="2120"/>
  </r>
  <r>
    <x v="24"/>
    <x v="7"/>
    <n v="96"/>
  </r>
  <r>
    <x v="63"/>
    <x v="4"/>
    <n v="300"/>
  </r>
  <r>
    <x v="12"/>
    <x v="5"/>
    <n v="930"/>
  </r>
  <r>
    <x v="22"/>
    <x v="7"/>
    <n v="234"/>
  </r>
  <r>
    <x v="38"/>
    <x v="6"/>
    <n v="2958"/>
  </r>
  <r>
    <x v="62"/>
    <x v="4"/>
    <n v="110"/>
  </r>
  <r>
    <x v="15"/>
    <x v="0"/>
    <n v="35.625"/>
  </r>
  <r>
    <x v="7"/>
    <x v="5"/>
    <n v="55.005000000000003"/>
  </r>
  <r>
    <x v="48"/>
    <x v="1"/>
    <n v="368.125"/>
  </r>
  <r>
    <x v="63"/>
    <x v="4"/>
    <n v="380"/>
  </r>
  <r>
    <x v="32"/>
    <x v="3"/>
    <n v="91.2"/>
  </r>
  <r>
    <x v="13"/>
    <x v="6"/>
    <n v="3847.5"/>
  </r>
  <r>
    <x v="18"/>
    <x v="0"/>
    <n v="593.75"/>
  </r>
  <r>
    <x v="20"/>
    <x v="6"/>
    <n v="415.30999999999995"/>
  </r>
  <r>
    <x v="18"/>
    <x v="0"/>
    <n v="265.625"/>
  </r>
  <r>
    <x v="73"/>
    <x v="5"/>
    <n v="285"/>
  </r>
  <r>
    <x v="17"/>
    <x v="0"/>
    <n v="693.6"/>
  </r>
  <r>
    <x v="48"/>
    <x v="1"/>
    <n v="74.400000000000006"/>
  </r>
  <r>
    <x v="26"/>
    <x v="6"/>
    <n v="120"/>
  </r>
  <r>
    <x v="69"/>
    <x v="6"/>
    <n v="133"/>
  </r>
  <r>
    <x v="5"/>
    <x v="3"/>
    <n v="424"/>
  </r>
  <r>
    <x v="34"/>
    <x v="5"/>
    <n v="776.7"/>
  </r>
  <r>
    <x v="37"/>
    <x v="1"/>
    <n v="720"/>
  </r>
  <r>
    <x v="58"/>
    <x v="2"/>
    <n v="266"/>
  </r>
  <r>
    <x v="6"/>
    <x v="4"/>
    <n v="427"/>
  </r>
  <r>
    <x v="8"/>
    <x v="3"/>
    <n v="180"/>
  </r>
  <r>
    <x v="1"/>
    <x v="0"/>
    <n v="174"/>
  </r>
  <r>
    <x v="48"/>
    <x v="1"/>
    <n v="131.75"/>
  </r>
  <r>
    <x v="23"/>
    <x v="1"/>
    <n v="33.75"/>
  </r>
  <r>
    <x v="7"/>
    <x v="5"/>
    <n v="231.60000000000002"/>
  </r>
  <r>
    <x v="65"/>
    <x v="2"/>
    <n v="39.9"/>
  </r>
  <r>
    <x v="43"/>
    <x v="1"/>
    <n v="1080"/>
  </r>
  <r>
    <x v="8"/>
    <x v="3"/>
    <n v="1350"/>
  </r>
  <r>
    <x v="16"/>
    <x v="5"/>
    <n v="462"/>
  </r>
  <r>
    <x v="29"/>
    <x v="7"/>
    <n v="656"/>
  </r>
  <r>
    <x v="60"/>
    <x v="0"/>
    <n v="324"/>
  </r>
  <r>
    <x v="43"/>
    <x v="1"/>
    <n v="792"/>
  </r>
  <r>
    <x v="17"/>
    <x v="0"/>
    <n v="57.8"/>
  </r>
  <r>
    <x v="59"/>
    <x v="5"/>
    <n v="375"/>
  </r>
  <r>
    <x v="67"/>
    <x v="1"/>
    <n v="1317.5"/>
  </r>
  <r>
    <x v="60"/>
    <x v="0"/>
    <n v="360"/>
  </r>
  <r>
    <x v="5"/>
    <x v="3"/>
    <n v="848"/>
  </r>
  <r>
    <x v="36"/>
    <x v="5"/>
    <n v="208"/>
  </r>
  <r>
    <x v="41"/>
    <x v="2"/>
    <n v="387.59999999999997"/>
  </r>
  <r>
    <x v="38"/>
    <x v="6"/>
    <n v="502.8599999999999"/>
  </r>
  <r>
    <x v="49"/>
    <x v="6"/>
    <n v="110.39999999999999"/>
  </r>
  <r>
    <x v="21"/>
    <x v="6"/>
    <n v="800"/>
  </r>
  <r>
    <x v="14"/>
    <x v="0"/>
    <n v="1140"/>
  </r>
  <r>
    <x v="23"/>
    <x v="1"/>
    <n v="135"/>
  </r>
  <r>
    <x v="58"/>
    <x v="2"/>
    <n v="133"/>
  </r>
  <r>
    <x v="54"/>
    <x v="5"/>
    <n v="108"/>
  </r>
  <r>
    <x v="65"/>
    <x v="2"/>
    <n v="224"/>
  </r>
  <r>
    <x v="33"/>
    <x v="7"/>
    <n v="1733.0600000000002"/>
  </r>
  <r>
    <x v="22"/>
    <x v="7"/>
    <n v="234"/>
  </r>
  <r>
    <x v="15"/>
    <x v="0"/>
    <n v="17.5"/>
  </r>
  <r>
    <x v="68"/>
    <x v="6"/>
    <n v="156.15"/>
  </r>
  <r>
    <x v="7"/>
    <x v="5"/>
    <n v="57.900000000000006"/>
  </r>
  <r>
    <x v="48"/>
    <x v="1"/>
    <n v="77.5"/>
  </r>
  <r>
    <x v="46"/>
    <x v="4"/>
    <n v="439"/>
  </r>
  <r>
    <x v="71"/>
    <x v="4"/>
    <n v="640"/>
  </r>
  <r>
    <x v="48"/>
    <x v="1"/>
    <n v="77.5"/>
  </r>
  <r>
    <x v="32"/>
    <x v="3"/>
    <n v="912"/>
  </r>
  <r>
    <x v="19"/>
    <x v="1"/>
    <n v="540"/>
  </r>
  <r>
    <x v="69"/>
    <x v="6"/>
    <n v="285"/>
  </r>
  <r>
    <x v="5"/>
    <x v="3"/>
    <n v="530"/>
  </r>
  <r>
    <x v="46"/>
    <x v="4"/>
    <n v="878"/>
  </r>
  <r>
    <x v="71"/>
    <x v="4"/>
    <n v="680"/>
  </r>
  <r>
    <x v="26"/>
    <x v="6"/>
    <n v="340"/>
  </r>
  <r>
    <x v="40"/>
    <x v="5"/>
    <n v="184"/>
  </r>
  <r>
    <x v="45"/>
    <x v="4"/>
    <n v="99.194999999999993"/>
  </r>
  <r>
    <x v="8"/>
    <x v="3"/>
    <n v="540"/>
  </r>
  <r>
    <x v="14"/>
    <x v="0"/>
    <n v="760"/>
  </r>
  <r>
    <x v="23"/>
    <x v="1"/>
    <n v="360"/>
  </r>
  <r>
    <x v="31"/>
    <x v="6"/>
    <n v="1317"/>
  </r>
  <r>
    <x v="18"/>
    <x v="0"/>
    <n v="300"/>
  </r>
  <r>
    <x v="46"/>
    <x v="4"/>
    <n v="1536.5"/>
  </r>
  <r>
    <x v="48"/>
    <x v="1"/>
    <n v="248"/>
  </r>
  <r>
    <x v="67"/>
    <x v="1"/>
    <n v="15810"/>
  </r>
  <r>
    <x v="8"/>
    <x v="3"/>
    <n v="600"/>
  </r>
  <r>
    <x v="42"/>
    <x v="1"/>
    <n v="414"/>
  </r>
  <r>
    <x v="16"/>
    <x v="5"/>
    <n v="428.4"/>
  </r>
  <r>
    <x v="11"/>
    <x v="2"/>
    <n v="292.5"/>
  </r>
  <r>
    <x v="20"/>
    <x v="6"/>
    <n v="959.75"/>
  </r>
  <r>
    <x v="23"/>
    <x v="1"/>
    <n v="90"/>
  </r>
  <r>
    <x v="27"/>
    <x v="5"/>
    <n v="760"/>
  </r>
  <r>
    <x v="20"/>
    <x v="6"/>
    <n v="565.38"/>
  </r>
  <r>
    <x v="59"/>
    <x v="5"/>
    <n v="450"/>
  </r>
  <r>
    <x v="35"/>
    <x v="0"/>
    <n v="1008"/>
  </r>
  <r>
    <x v="0"/>
    <x v="0"/>
    <n v="630"/>
  </r>
  <r>
    <x v="13"/>
    <x v="6"/>
    <n v="1215"/>
  </r>
  <r>
    <x v="43"/>
    <x v="1"/>
    <n v="180"/>
  </r>
  <r>
    <x v="30"/>
    <x v="4"/>
    <n v="195"/>
  </r>
  <r>
    <x v="8"/>
    <x v="3"/>
    <n v="1800"/>
  </r>
  <r>
    <x v="42"/>
    <x v="1"/>
    <n v="276"/>
  </r>
  <r>
    <x v="1"/>
    <x v="0"/>
    <n v="696"/>
  </r>
  <r>
    <x v="8"/>
    <x v="3"/>
    <n v="1800"/>
  </r>
  <r>
    <x v="38"/>
    <x v="6"/>
    <n v="1774.8"/>
  </r>
  <r>
    <x v="63"/>
    <x v="4"/>
    <n v="1000"/>
  </r>
  <r>
    <x v="0"/>
    <x v="0"/>
    <n v="315"/>
  </r>
  <r>
    <x v="7"/>
    <x v="5"/>
    <n v="38.6"/>
  </r>
  <r>
    <x v="26"/>
    <x v="6"/>
    <n v="650"/>
  </r>
  <r>
    <x v="53"/>
    <x v="1"/>
    <n v="714"/>
  </r>
  <r>
    <x v="24"/>
    <x v="7"/>
    <n v="1326"/>
  </r>
  <r>
    <x v="75"/>
    <x v="4"/>
    <n v="1598.85"/>
  </r>
  <r>
    <x v="2"/>
    <x v="1"/>
    <n v="760"/>
  </r>
  <r>
    <x v="39"/>
    <x v="1"/>
    <n v="240"/>
  </r>
  <r>
    <x v="43"/>
    <x v="1"/>
    <n v="1296"/>
  </r>
  <r>
    <x v="1"/>
    <x v="0"/>
    <n v="69.599999999999994"/>
  </r>
  <r>
    <x v="33"/>
    <x v="7"/>
    <n v="4642.125"/>
  </r>
  <r>
    <x v="7"/>
    <x v="5"/>
    <n v="253.3125"/>
  </r>
  <r>
    <x v="28"/>
    <x v="0"/>
    <n v="940.5"/>
  </r>
  <r>
    <x v="5"/>
    <x v="3"/>
    <n v="1060"/>
  </r>
  <r>
    <x v="17"/>
    <x v="0"/>
    <n v="136"/>
  </r>
  <r>
    <x v="3"/>
    <x v="2"/>
    <n v="560"/>
  </r>
  <r>
    <x v="35"/>
    <x v="0"/>
    <n v="1600"/>
  </r>
  <r>
    <x v="54"/>
    <x v="5"/>
    <n v="180"/>
  </r>
  <r>
    <x v="65"/>
    <x v="2"/>
    <n v="105"/>
  </r>
  <r>
    <x v="23"/>
    <x v="1"/>
    <n v="54"/>
  </r>
  <r>
    <x v="75"/>
    <x v="4"/>
    <n v="199.5"/>
  </r>
  <r>
    <x v="25"/>
    <x v="3"/>
    <n v="200"/>
  </r>
  <r>
    <x v="48"/>
    <x v="1"/>
    <n v="232.5"/>
  </r>
  <r>
    <x v="7"/>
    <x v="5"/>
    <n v="183.35"/>
  </r>
  <r>
    <x v="5"/>
    <x v="3"/>
    <n v="755.25"/>
  </r>
  <r>
    <x v="30"/>
    <x v="4"/>
    <n v="259.34999999999997"/>
  </r>
  <r>
    <x v="62"/>
    <x v="4"/>
    <n v="412.5"/>
  </r>
  <r>
    <x v="23"/>
    <x v="1"/>
    <n v="101.25"/>
  </r>
  <r>
    <x v="30"/>
    <x v="4"/>
    <n v="390"/>
  </r>
  <r>
    <x v="8"/>
    <x v="3"/>
    <n v="1800"/>
  </r>
  <r>
    <x v="10"/>
    <x v="2"/>
    <n v="525"/>
  </r>
  <r>
    <x v="54"/>
    <x v="5"/>
    <n v="300"/>
  </r>
  <r>
    <x v="24"/>
    <x v="7"/>
    <n v="144"/>
  </r>
  <r>
    <x v="16"/>
    <x v="5"/>
    <n v="336"/>
  </r>
  <r>
    <x v="37"/>
    <x v="1"/>
    <n v="229.5"/>
  </r>
  <r>
    <x v="3"/>
    <x v="2"/>
    <n v="285.59999999999997"/>
  </r>
  <r>
    <x v="24"/>
    <x v="7"/>
    <n v="960"/>
  </r>
  <r>
    <x v="52"/>
    <x v="1"/>
    <n v="72"/>
  </r>
  <r>
    <x v="40"/>
    <x v="5"/>
    <n v="184"/>
  </r>
  <r>
    <x v="65"/>
    <x v="2"/>
    <n v="70"/>
  </r>
  <r>
    <x v="68"/>
    <x v="6"/>
    <n v="187.38"/>
  </r>
  <r>
    <x v="43"/>
    <x v="1"/>
    <n v="108"/>
  </r>
  <r>
    <x v="52"/>
    <x v="1"/>
    <n v="36"/>
  </r>
  <r>
    <x v="28"/>
    <x v="0"/>
    <n v="550"/>
  </r>
  <r>
    <x v="52"/>
    <x v="1"/>
    <n v="144"/>
  </r>
  <r>
    <x v="33"/>
    <x v="7"/>
    <n v="185.685"/>
  </r>
  <r>
    <x v="71"/>
    <x v="4"/>
    <n v="1200"/>
  </r>
  <r>
    <x v="33"/>
    <x v="7"/>
    <n v="1237.9000000000001"/>
  </r>
  <r>
    <x v="3"/>
    <x v="2"/>
    <n v="196"/>
  </r>
  <r>
    <x v="32"/>
    <x v="3"/>
    <n v="3032.3999999999996"/>
  </r>
  <r>
    <x v="53"/>
    <x v="1"/>
    <n v="1197"/>
  </r>
  <r>
    <x v="44"/>
    <x v="0"/>
    <n v="451.5"/>
  </r>
  <r>
    <x v="23"/>
    <x v="1"/>
    <n v="54"/>
  </r>
  <r>
    <x v="27"/>
    <x v="5"/>
    <n v="256.5"/>
  </r>
  <r>
    <x v="17"/>
    <x v="0"/>
    <n v="306"/>
  </r>
  <r>
    <x v="8"/>
    <x v="3"/>
    <n v="600"/>
  </r>
  <r>
    <x v="23"/>
    <x v="1"/>
    <n v="45"/>
  </r>
  <r>
    <x v="64"/>
    <x v="5"/>
    <n v="503.5"/>
  </r>
  <r>
    <x v="44"/>
    <x v="0"/>
    <n v="430"/>
  </r>
  <r>
    <x v="49"/>
    <x v="6"/>
    <n v="436.99999999999994"/>
  </r>
  <r>
    <x v="17"/>
    <x v="0"/>
    <n v="1162.8"/>
  </r>
  <r>
    <x v="44"/>
    <x v="0"/>
    <n v="1225.5"/>
  </r>
  <r>
    <x v="70"/>
    <x v="2"/>
    <n v="90"/>
  </r>
  <r>
    <x v="3"/>
    <x v="2"/>
    <n v="56"/>
  </r>
  <r>
    <x v="73"/>
    <x v="5"/>
    <n v="190"/>
  </r>
  <r>
    <x v="56"/>
    <x v="6"/>
    <n v="25"/>
  </r>
  <r>
    <x v="7"/>
    <x v="5"/>
    <n v="243.18"/>
  </r>
  <r>
    <x v="34"/>
    <x v="5"/>
    <n v="388.35"/>
  </r>
  <r>
    <x v="30"/>
    <x v="4"/>
    <n v="234"/>
  </r>
  <r>
    <x v="18"/>
    <x v="0"/>
    <n v="187.5"/>
  </r>
  <r>
    <x v="27"/>
    <x v="5"/>
    <n v="304"/>
  </r>
  <r>
    <x v="57"/>
    <x v="4"/>
    <n v="250"/>
  </r>
  <r>
    <x v="28"/>
    <x v="0"/>
    <n v="6050"/>
  </r>
  <r>
    <x v="39"/>
    <x v="1"/>
    <n v="450"/>
  </r>
  <r>
    <x v="14"/>
    <x v="0"/>
    <n v="760"/>
  </r>
  <r>
    <x v="59"/>
    <x v="5"/>
    <n v="625"/>
  </r>
  <r>
    <x v="41"/>
    <x v="2"/>
    <n v="190"/>
  </r>
  <r>
    <x v="54"/>
    <x v="5"/>
    <n v="36"/>
  </r>
  <r>
    <x v="21"/>
    <x v="6"/>
    <n v="40"/>
  </r>
  <r>
    <x v="12"/>
    <x v="5"/>
    <n v="632.4"/>
  </r>
  <r>
    <x v="2"/>
    <x v="1"/>
    <n v="156.75"/>
  </r>
  <r>
    <x v="13"/>
    <x v="6"/>
    <n v="1215"/>
  </r>
  <r>
    <x v="68"/>
    <x v="6"/>
    <n v="1967.49"/>
  </r>
  <r>
    <x v="5"/>
    <x v="3"/>
    <n v="1749"/>
  </r>
  <r>
    <x v="1"/>
    <x v="0"/>
    <n v="1218"/>
  </r>
  <r>
    <x v="49"/>
    <x v="6"/>
    <n v="322"/>
  </r>
  <r>
    <x v="60"/>
    <x v="0"/>
    <n v="1080"/>
  </r>
  <r>
    <x v="8"/>
    <x v="3"/>
    <n v="120"/>
  </r>
  <r>
    <x v="42"/>
    <x v="1"/>
    <n v="1380"/>
  </r>
  <r>
    <x v="68"/>
    <x v="6"/>
    <n v="374.76"/>
  </r>
  <r>
    <x v="15"/>
    <x v="0"/>
    <n v="75"/>
  </r>
  <r>
    <x v="9"/>
    <x v="4"/>
    <n v="442.05"/>
  </r>
  <r>
    <x v="44"/>
    <x v="0"/>
    <n v="1075"/>
  </r>
  <r>
    <x v="52"/>
    <x v="1"/>
    <n v="162"/>
  </r>
  <r>
    <x v="16"/>
    <x v="5"/>
    <n v="108"/>
  </r>
  <r>
    <x v="59"/>
    <x v="5"/>
    <n v="500"/>
  </r>
  <r>
    <x v="5"/>
    <x v="3"/>
    <n v="530"/>
  </r>
  <r>
    <x v="23"/>
    <x v="1"/>
    <n v="101.25"/>
  </r>
  <r>
    <x v="38"/>
    <x v="6"/>
    <n v="776.47499999999991"/>
  </r>
  <r>
    <x v="24"/>
    <x v="7"/>
    <n v="840"/>
  </r>
  <r>
    <x v="28"/>
    <x v="0"/>
    <n v="1320"/>
  </r>
  <r>
    <x v="41"/>
    <x v="2"/>
    <n v="760"/>
  </r>
  <r>
    <x v="46"/>
    <x v="4"/>
    <n v="526.79999999999995"/>
  </r>
  <r>
    <x v="2"/>
    <x v="1"/>
    <n v="1425"/>
  </r>
  <r>
    <x v="6"/>
    <x v="4"/>
    <n v="1494.5"/>
  </r>
  <r>
    <x v="33"/>
    <x v="7"/>
    <n v="5570.55"/>
  </r>
  <r>
    <x v="28"/>
    <x v="0"/>
    <n v="4125"/>
  </r>
  <r>
    <x v="52"/>
    <x v="1"/>
    <n v="810"/>
  </r>
  <r>
    <x v="16"/>
    <x v="5"/>
    <n v="480"/>
  </r>
  <r>
    <x v="23"/>
    <x v="1"/>
    <n v="94.5"/>
  </r>
  <r>
    <x v="58"/>
    <x v="2"/>
    <n v="665"/>
  </r>
  <r>
    <x v="44"/>
    <x v="0"/>
    <n v="344"/>
  </r>
  <r>
    <x v="27"/>
    <x v="5"/>
    <n v="665"/>
  </r>
  <r>
    <x v="67"/>
    <x v="1"/>
    <n v="6587.5"/>
  </r>
  <r>
    <x v="28"/>
    <x v="0"/>
    <n v="1650"/>
  </r>
  <r>
    <x v="29"/>
    <x v="7"/>
    <n v="2066.4"/>
  </r>
  <r>
    <x v="60"/>
    <x v="0"/>
    <n v="1166.4000000000001"/>
  </r>
  <r>
    <x v="26"/>
    <x v="6"/>
    <n v="135"/>
  </r>
  <r>
    <x v="45"/>
    <x v="4"/>
    <n v="233.39999999999998"/>
  </r>
  <r>
    <x v="75"/>
    <x v="4"/>
    <n v="171"/>
  </r>
  <r>
    <x v="52"/>
    <x v="1"/>
    <n v="180"/>
  </r>
  <r>
    <x v="37"/>
    <x v="1"/>
    <n v="1080"/>
  </r>
  <r>
    <x v="3"/>
    <x v="2"/>
    <n v="420"/>
  </r>
  <r>
    <x v="55"/>
    <x v="7"/>
    <n v="74.5"/>
  </r>
  <r>
    <x v="16"/>
    <x v="5"/>
    <n v="42"/>
  </r>
  <r>
    <x v="28"/>
    <x v="0"/>
    <n v="1650"/>
  </r>
  <r>
    <x v="39"/>
    <x v="1"/>
    <n v="60"/>
  </r>
  <r>
    <x v="40"/>
    <x v="5"/>
    <n v="73.600000000000009"/>
  </r>
  <r>
    <x v="65"/>
    <x v="2"/>
    <n v="14"/>
  </r>
  <r>
    <x v="44"/>
    <x v="0"/>
    <n v="645"/>
  </r>
  <r>
    <x v="32"/>
    <x v="3"/>
    <n v="912"/>
  </r>
  <r>
    <x v="37"/>
    <x v="1"/>
    <n v="432"/>
  </r>
  <r>
    <x v="21"/>
    <x v="6"/>
    <n v="1200"/>
  </r>
  <r>
    <x v="11"/>
    <x v="2"/>
    <n v="546"/>
  </r>
  <r>
    <x v="26"/>
    <x v="6"/>
    <n v="200"/>
  </r>
  <r>
    <x v="2"/>
    <x v="1"/>
    <n v="456"/>
  </r>
  <r>
    <x v="46"/>
    <x v="4"/>
    <n v="1317"/>
  </r>
  <r>
    <x v="45"/>
    <x v="4"/>
    <n v="291.75"/>
  </r>
  <r>
    <x v="75"/>
    <x v="4"/>
    <n v="114"/>
  </r>
  <r>
    <x v="0"/>
    <x v="0"/>
    <n v="210"/>
  </r>
  <r>
    <x v="38"/>
    <x v="6"/>
    <n v="591.59999999999991"/>
  </r>
  <r>
    <x v="15"/>
    <x v="0"/>
    <n v="37.5"/>
  </r>
  <r>
    <x v="5"/>
    <x v="3"/>
    <n v="1272"/>
  </r>
  <r>
    <x v="14"/>
    <x v="0"/>
    <n v="722"/>
  </r>
  <r>
    <x v="35"/>
    <x v="0"/>
    <n v="456"/>
  </r>
  <r>
    <x v="37"/>
    <x v="1"/>
    <n v="307.8"/>
  </r>
  <r>
    <x v="52"/>
    <x v="1"/>
    <n v="337.5"/>
  </r>
  <r>
    <x v="6"/>
    <x v="4"/>
    <n v="480.375"/>
  </r>
  <r>
    <x v="56"/>
    <x v="6"/>
    <n v="525"/>
  </r>
  <r>
    <x v="2"/>
    <x v="1"/>
    <n v="152"/>
  </r>
  <r>
    <x v="14"/>
    <x v="0"/>
    <n v="121.60000000000001"/>
  </r>
  <r>
    <x v="43"/>
    <x v="1"/>
    <n v="810"/>
  </r>
  <r>
    <x v="23"/>
    <x v="1"/>
    <n v="36"/>
  </r>
  <r>
    <x v="42"/>
    <x v="1"/>
    <n v="1104"/>
  </r>
  <r>
    <x v="75"/>
    <x v="4"/>
    <n v="228"/>
  </r>
  <r>
    <x v="59"/>
    <x v="5"/>
    <n v="1750"/>
  </r>
  <r>
    <x v="35"/>
    <x v="0"/>
    <n v="640"/>
  </r>
  <r>
    <x v="58"/>
    <x v="2"/>
    <n v="665"/>
  </r>
  <r>
    <x v="15"/>
    <x v="0"/>
    <n v="25"/>
  </r>
  <r>
    <x v="51"/>
    <x v="1"/>
    <n v="280"/>
  </r>
  <r>
    <x v="23"/>
    <x v="1"/>
    <n v="67.5"/>
  </r>
  <r>
    <x v="66"/>
    <x v="6"/>
    <n v="210"/>
  </r>
  <r>
    <x v="5"/>
    <x v="3"/>
    <n v="1060"/>
  </r>
  <r>
    <x v="11"/>
    <x v="2"/>
    <n v="390"/>
  </r>
  <r>
    <x v="8"/>
    <x v="3"/>
    <n v="1200"/>
  </r>
  <r>
    <x v="24"/>
    <x v="7"/>
    <n v="840"/>
  </r>
  <r>
    <x v="17"/>
    <x v="0"/>
    <n v="1700"/>
  </r>
  <r>
    <x v="39"/>
    <x v="1"/>
    <n v="45"/>
  </r>
  <r>
    <x v="26"/>
    <x v="6"/>
    <n v="30"/>
  </r>
  <r>
    <x v="17"/>
    <x v="0"/>
    <n v="714"/>
  </r>
  <r>
    <x v="75"/>
    <x v="4"/>
    <n v="114"/>
  </r>
  <r>
    <x v="16"/>
    <x v="5"/>
    <n v="180"/>
  </r>
  <r>
    <x v="22"/>
    <x v="7"/>
    <n v="468"/>
  </r>
  <r>
    <x v="17"/>
    <x v="0"/>
    <n v="1190"/>
  </r>
  <r>
    <x v="17"/>
    <x v="0"/>
    <n v="136"/>
  </r>
  <r>
    <x v="30"/>
    <x v="4"/>
    <n v="130"/>
  </r>
  <r>
    <x v="17"/>
    <x v="0"/>
    <n v="510"/>
  </r>
  <r>
    <x v="29"/>
    <x v="7"/>
    <n v="262.40000000000003"/>
  </r>
  <r>
    <x v="39"/>
    <x v="1"/>
    <n v="144"/>
  </r>
  <r>
    <x v="53"/>
    <x v="1"/>
    <n v="420"/>
  </r>
  <r>
    <x v="40"/>
    <x v="5"/>
    <n v="662.4"/>
  </r>
  <r>
    <x v="7"/>
    <x v="5"/>
    <n v="260.55"/>
  </r>
  <r>
    <x v="22"/>
    <x v="7"/>
    <n v="2702.7000000000003"/>
  </r>
  <r>
    <x v="7"/>
    <x v="5"/>
    <n v="115.80000000000001"/>
  </r>
  <r>
    <x v="29"/>
    <x v="7"/>
    <n v="737.99999999999989"/>
  </r>
  <r>
    <x v="24"/>
    <x v="7"/>
    <n v="86.4"/>
  </r>
  <r>
    <x v="56"/>
    <x v="6"/>
    <n v="687.5"/>
  </r>
  <r>
    <x v="34"/>
    <x v="5"/>
    <n v="77.67"/>
  </r>
  <r>
    <x v="55"/>
    <x v="7"/>
    <n v="111.75"/>
  </r>
  <r>
    <x v="20"/>
    <x v="6"/>
    <n v="52.349999999999994"/>
  </r>
  <r>
    <x v="49"/>
    <x v="6"/>
    <n v="386.4"/>
  </r>
  <r>
    <x v="53"/>
    <x v="1"/>
    <n v="490"/>
  </r>
  <r>
    <x v="7"/>
    <x v="5"/>
    <n v="86.850000000000009"/>
  </r>
  <r>
    <x v="32"/>
    <x v="3"/>
    <n v="310.08"/>
  </r>
  <r>
    <x v="42"/>
    <x v="1"/>
    <n v="1407.6"/>
  </r>
  <r>
    <x v="30"/>
    <x v="4"/>
    <n v="309.39999999999998"/>
  </r>
  <r>
    <x v="19"/>
    <x v="1"/>
    <n v="360"/>
  </r>
  <r>
    <x v="52"/>
    <x v="1"/>
    <n v="612"/>
  </r>
  <r>
    <x v="2"/>
    <x v="1"/>
    <n v="323"/>
  </r>
  <r>
    <x v="20"/>
    <x v="6"/>
    <n v="444.97499999999997"/>
  </r>
  <r>
    <x v="18"/>
    <x v="0"/>
    <n v="250"/>
  </r>
  <r>
    <x v="8"/>
    <x v="3"/>
    <n v="427.5"/>
  </r>
  <r>
    <x v="16"/>
    <x v="5"/>
    <n v="57"/>
  </r>
  <r>
    <x v="2"/>
    <x v="1"/>
    <n v="152"/>
  </r>
  <r>
    <x v="7"/>
    <x v="5"/>
    <n v="386"/>
  </r>
  <r>
    <x v="72"/>
    <x v="6"/>
    <n v="357.5"/>
  </r>
  <r>
    <x v="58"/>
    <x v="2"/>
    <n v="4322.5"/>
  </r>
  <r>
    <x v="0"/>
    <x v="0"/>
    <n v="210"/>
  </r>
  <r>
    <x v="23"/>
    <x v="1"/>
    <n v="90"/>
  </r>
  <r>
    <x v="20"/>
    <x v="6"/>
    <n v="232.08499999999998"/>
  </r>
  <r>
    <x v="2"/>
    <x v="1"/>
    <n v="161.5"/>
  </r>
  <r>
    <x v="54"/>
    <x v="5"/>
    <n v="306"/>
  </r>
  <r>
    <x v="43"/>
    <x v="1"/>
    <n v="30.599999999999998"/>
  </r>
  <r>
    <x v="63"/>
    <x v="4"/>
    <n v="375"/>
  </r>
  <r>
    <x v="4"/>
    <x v="3"/>
    <n v="348.75"/>
  </r>
  <r>
    <x v="49"/>
    <x v="6"/>
    <n v="69"/>
  </r>
  <r>
    <x v="2"/>
    <x v="1"/>
    <n v="364.8"/>
  </r>
  <r>
    <x v="57"/>
    <x v="4"/>
    <n v="40"/>
  </r>
  <r>
    <x v="62"/>
    <x v="4"/>
    <n v="22"/>
  </r>
  <r>
    <x v="63"/>
    <x v="4"/>
    <n v="24.5"/>
  </r>
  <r>
    <x v="8"/>
    <x v="3"/>
    <n v="28.5"/>
  </r>
  <r>
    <x v="71"/>
    <x v="4"/>
    <n v="72"/>
  </r>
  <r>
    <x v="12"/>
    <x v="5"/>
    <n v="31"/>
  </r>
  <r>
    <x v="14"/>
    <x v="0"/>
    <n v="72.2"/>
  </r>
  <r>
    <x v="16"/>
    <x v="5"/>
    <n v="24"/>
  </r>
  <r>
    <x v="4"/>
    <x v="3"/>
    <n v="22.552499999999998"/>
  </r>
  <r>
    <x v="20"/>
    <x v="6"/>
    <n v="33.852999999999994"/>
  </r>
  <r>
    <x v="13"/>
    <x v="6"/>
    <n v="77.759999999999991"/>
  </r>
  <r>
    <x v="70"/>
    <x v="2"/>
    <n v="18"/>
  </r>
  <r>
    <x v="35"/>
    <x v="0"/>
    <n v="32"/>
  </r>
  <r>
    <x v="19"/>
    <x v="1"/>
    <n v="34.199999999999996"/>
  </r>
  <r>
    <x v="7"/>
    <x v="5"/>
    <n v="28.950000000000003"/>
  </r>
  <r>
    <x v="54"/>
    <x v="5"/>
    <n v="35.28"/>
  </r>
  <r>
    <x v="65"/>
    <x v="2"/>
    <n v="14"/>
  </r>
  <r>
    <x v="24"/>
    <x v="7"/>
    <n v="48"/>
  </r>
  <r>
    <x v="17"/>
    <x v="0"/>
    <n v="63.919999999999995"/>
  </r>
  <r>
    <x v="58"/>
    <x v="2"/>
    <n v="64.504999999999995"/>
  </r>
  <r>
    <x v="61"/>
    <x v="4"/>
    <n v="17"/>
  </r>
  <r>
    <x v="47"/>
    <x v="5"/>
    <n v="29.7"/>
  </r>
  <r>
    <x v="48"/>
    <x v="1"/>
    <n v="31"/>
  </r>
  <r>
    <x v="30"/>
    <x v="4"/>
    <n v="26"/>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x v="0"/>
    <n v="10248"/>
    <s v="Reims"/>
    <x v="0"/>
    <n v="168"/>
  </r>
  <r>
    <x v="0"/>
    <n v="10248"/>
    <s v="Reims"/>
    <x v="0"/>
    <n v="174"/>
  </r>
  <r>
    <x v="1"/>
    <n v="10248"/>
    <s v="Reims"/>
    <x v="0"/>
    <n v="98"/>
  </r>
  <r>
    <x v="0"/>
    <n v="10274"/>
    <s v="Reims"/>
    <x v="0"/>
    <n v="194.6"/>
  </r>
  <r>
    <x v="0"/>
    <n v="10274"/>
    <s v="Reims"/>
    <x v="0"/>
    <n v="344"/>
  </r>
  <r>
    <x v="2"/>
    <n v="10249"/>
    <s v="Münster"/>
    <x v="1"/>
    <n v="167.4"/>
  </r>
  <r>
    <x v="2"/>
    <n v="10249"/>
    <s v="Münster"/>
    <x v="1"/>
    <n v="1696"/>
  </r>
  <r>
    <x v="3"/>
    <n v="10278"/>
    <s v="Luleå"/>
    <x v="2"/>
    <n v="248"/>
  </r>
  <r>
    <x v="0"/>
    <n v="10278"/>
    <s v="Luleå"/>
    <x v="2"/>
    <n v="660"/>
  </r>
  <r>
    <x v="3"/>
    <n v="10278"/>
    <s v="Luleå"/>
    <x v="2"/>
    <n v="280.8"/>
  </r>
  <r>
    <x v="4"/>
    <n v="10278"/>
    <s v="Luleå"/>
    <x v="2"/>
    <n v="300"/>
  </r>
  <r>
    <x v="5"/>
    <n v="10280"/>
    <s v="Luleå"/>
    <x v="2"/>
    <n v="43.2"/>
  </r>
  <r>
    <x v="6"/>
    <n v="10280"/>
    <s v="Luleå"/>
    <x v="2"/>
    <n v="384"/>
  </r>
  <r>
    <x v="5"/>
    <n v="10280"/>
    <s v="Luleå"/>
    <x v="2"/>
    <n v="186"/>
  </r>
  <r>
    <x v="0"/>
    <n v="10268"/>
    <s v="Caracas"/>
    <x v="3"/>
    <n v="111.2"/>
  </r>
  <r>
    <x v="6"/>
    <n v="10268"/>
    <s v="Caracas"/>
    <x v="3"/>
    <n v="990"/>
  </r>
  <r>
    <x v="6"/>
    <n v="10265"/>
    <s v="Strasbourg"/>
    <x v="0"/>
    <n v="936"/>
  </r>
  <r>
    <x v="5"/>
    <n v="10265"/>
    <s v="Strasbourg"/>
    <x v="0"/>
    <n v="240"/>
  </r>
  <r>
    <x v="2"/>
    <n v="10250"/>
    <s v="Rio de Janeiro"/>
    <x v="4"/>
    <n v="1261.3999999999999"/>
  </r>
  <r>
    <x v="4"/>
    <n v="10250"/>
    <s v="Rio de Janeiro"/>
    <x v="4"/>
    <n v="77"/>
  </r>
  <r>
    <x v="3"/>
    <n v="10250"/>
    <s v="Rio de Janeiro"/>
    <x v="4"/>
    <n v="214.2"/>
  </r>
  <r>
    <x v="0"/>
    <n v="10253"/>
    <s v="Rio de Janeiro"/>
    <x v="4"/>
    <n v="200"/>
  </r>
  <r>
    <x v="5"/>
    <n v="10253"/>
    <s v="Rio de Janeiro"/>
    <x v="4"/>
    <n v="604.80000000000007"/>
  </r>
  <r>
    <x v="7"/>
    <n v="10253"/>
    <s v="Rio de Janeiro"/>
    <x v="4"/>
    <n v="640"/>
  </r>
  <r>
    <x v="0"/>
    <n v="10269"/>
    <s v="Seattle"/>
    <x v="5"/>
    <n v="528.19999999999993"/>
  </r>
  <r>
    <x v="0"/>
    <n v="10269"/>
    <s v="Seattle"/>
    <x v="5"/>
    <n v="114"/>
  </r>
  <r>
    <x v="3"/>
    <n v="10251"/>
    <s v="Lyon"/>
    <x v="0"/>
    <n v="336"/>
  </r>
  <r>
    <x v="1"/>
    <n v="10251"/>
    <s v="Lyon"/>
    <x v="0"/>
    <n v="95.76"/>
  </r>
  <r>
    <x v="1"/>
    <n v="10251"/>
    <s v="Lyon"/>
    <x v="0"/>
    <n v="222.29999999999998"/>
  </r>
  <r>
    <x v="7"/>
    <n v="10259"/>
    <s v="México D.F."/>
    <x v="6"/>
    <n v="80"/>
  </r>
  <r>
    <x v="4"/>
    <n v="10259"/>
    <s v="México D.F."/>
    <x v="6"/>
    <n v="20.8"/>
  </r>
  <r>
    <x v="5"/>
    <n v="10254"/>
    <s v="Bern"/>
    <x v="7"/>
    <n v="45.9"/>
  </r>
  <r>
    <x v="6"/>
    <n v="10254"/>
    <s v="Bern"/>
    <x v="7"/>
    <n v="342.71999999999997"/>
  </r>
  <r>
    <x v="2"/>
    <n v="10254"/>
    <s v="Bern"/>
    <x v="7"/>
    <n v="168"/>
  </r>
  <r>
    <x v="0"/>
    <n v="10272"/>
    <s v="Albuquerque"/>
    <x v="5"/>
    <n v="667.2"/>
  </r>
  <r>
    <x v="7"/>
    <n v="10272"/>
    <s v="Albuquerque"/>
    <x v="5"/>
    <n v="388.79999999999995"/>
  </r>
  <r>
    <x v="0"/>
    <n v="10272"/>
    <s v="Albuquerque"/>
    <x v="5"/>
    <n v="400"/>
  </r>
  <r>
    <x v="3"/>
    <n v="10262"/>
    <s v="Albuquerque"/>
    <x v="5"/>
    <n v="163.20000000000002"/>
  </r>
  <r>
    <x v="2"/>
    <n v="10262"/>
    <s v="Albuquerque"/>
    <x v="5"/>
    <n v="360"/>
  </r>
  <r>
    <x v="1"/>
    <n v="10262"/>
    <s v="Albuquerque"/>
    <x v="5"/>
    <n v="60.8"/>
  </r>
  <r>
    <x v="7"/>
    <n v="10252"/>
    <s v="Charleroi"/>
    <x v="8"/>
    <n v="2462.4"/>
  </r>
  <r>
    <x v="0"/>
    <n v="10252"/>
    <s v="Charleroi"/>
    <x v="8"/>
    <n v="47.5"/>
  </r>
  <r>
    <x v="0"/>
    <n v="10252"/>
    <s v="Charleroi"/>
    <x v="8"/>
    <n v="1088"/>
  </r>
  <r>
    <x v="5"/>
    <n v="10258"/>
    <s v="Graz"/>
    <x v="9"/>
    <n v="608"/>
  </r>
  <r>
    <x v="3"/>
    <n v="10258"/>
    <s v="Graz"/>
    <x v="9"/>
    <n v="884"/>
  </r>
  <r>
    <x v="0"/>
    <n v="10258"/>
    <s v="Graz"/>
    <x v="9"/>
    <n v="122.88000000000002"/>
  </r>
  <r>
    <x v="7"/>
    <n v="10263"/>
    <s v="Graz"/>
    <x v="9"/>
    <n v="625.5"/>
  </r>
  <r>
    <x v="5"/>
    <n v="10263"/>
    <s v="Graz"/>
    <x v="9"/>
    <n v="100.8"/>
  </r>
  <r>
    <x v="2"/>
    <n v="10263"/>
    <s v="Graz"/>
    <x v="9"/>
    <n v="216"/>
  </r>
  <r>
    <x v="4"/>
    <n v="10263"/>
    <s v="Graz"/>
    <x v="9"/>
    <n v="931.5"/>
  </r>
  <r>
    <x v="5"/>
    <n v="10255"/>
    <s v="Genève"/>
    <x v="7"/>
    <n v="304"/>
  </r>
  <r>
    <x v="7"/>
    <n v="10255"/>
    <s v="Genève"/>
    <x v="7"/>
    <n v="486.5"/>
  </r>
  <r>
    <x v="4"/>
    <n v="10255"/>
    <s v="Genève"/>
    <x v="7"/>
    <n v="380"/>
  </r>
  <r>
    <x v="0"/>
    <n v="10255"/>
    <s v="Genève"/>
    <x v="7"/>
    <n v="1320"/>
  </r>
  <r>
    <x v="5"/>
    <n v="10264"/>
    <s v="Bräcke"/>
    <x v="2"/>
    <n v="532"/>
  </r>
  <r>
    <x v="4"/>
    <n v="10264"/>
    <s v="Bräcke"/>
    <x v="2"/>
    <n v="163.625"/>
  </r>
  <r>
    <x v="0"/>
    <n v="10267"/>
    <s v="München"/>
    <x v="1"/>
    <n v="2618"/>
  </r>
  <r>
    <x v="4"/>
    <n v="10267"/>
    <s v="München"/>
    <x v="1"/>
    <n v="735"/>
  </r>
  <r>
    <x v="5"/>
    <n v="10267"/>
    <s v="München"/>
    <x v="1"/>
    <n v="183.6"/>
  </r>
  <r>
    <x v="5"/>
    <n v="10257"/>
    <s v="San Cristóbal"/>
    <x v="3"/>
    <n v="86.4"/>
  </r>
  <r>
    <x v="3"/>
    <n v="10257"/>
    <s v="San Cristóbal"/>
    <x v="3"/>
    <n v="156"/>
  </r>
  <r>
    <x v="7"/>
    <n v="10257"/>
    <s v="San Cristóbal"/>
    <x v="3"/>
    <n v="877.5"/>
  </r>
  <r>
    <x v="6"/>
    <n v="10256"/>
    <s v="Resende"/>
    <x v="4"/>
    <n v="393"/>
  </r>
  <r>
    <x v="3"/>
    <n v="10256"/>
    <s v="Resende"/>
    <x v="4"/>
    <n v="124.80000000000001"/>
  </r>
  <r>
    <x v="6"/>
    <n v="10279"/>
    <s v="Frankfurt a.M. "/>
    <x v="1"/>
    <n v="351"/>
  </r>
  <r>
    <x v="4"/>
    <n v="10260"/>
    <s v="Köln"/>
    <x v="1"/>
    <n v="92.4"/>
  </r>
  <r>
    <x v="1"/>
    <n v="10260"/>
    <s v="Köln"/>
    <x v="1"/>
    <n v="780"/>
  </r>
  <r>
    <x v="7"/>
    <n v="10260"/>
    <s v="Köln"/>
    <x v="1"/>
    <n v="443.25"/>
  </r>
  <r>
    <x v="5"/>
    <n v="10260"/>
    <s v="Köln"/>
    <x v="1"/>
    <n v="189"/>
  </r>
  <r>
    <x v="3"/>
    <n v="10283"/>
    <s v="Barquisimeto"/>
    <x v="3"/>
    <n v="248"/>
  </r>
  <r>
    <x v="5"/>
    <n v="10275"/>
    <s v="Bergamo"/>
    <x v="10"/>
    <n v="41.04"/>
  </r>
  <r>
    <x v="0"/>
    <n v="10275"/>
    <s v="Bergamo"/>
    <x v="10"/>
    <n v="250.79999999999998"/>
  </r>
  <r>
    <x v="7"/>
    <n v="10261"/>
    <s v="Rio de Janeiro"/>
    <x v="4"/>
    <n v="160"/>
  </r>
  <r>
    <x v="5"/>
    <n v="10261"/>
    <s v="Rio de Janeiro"/>
    <x v="4"/>
    <n v="288"/>
  </r>
  <r>
    <x v="2"/>
    <n v="10277"/>
    <s v="Leipzig"/>
    <x v="1"/>
    <n v="728"/>
  </r>
  <r>
    <x v="7"/>
    <n v="10277"/>
    <s v="Leipzig"/>
    <x v="1"/>
    <n v="472.79999999999995"/>
  </r>
  <r>
    <x v="0"/>
    <n v="10266"/>
    <s v="Oulu"/>
    <x v="11"/>
    <n v="346.55999999999995"/>
  </r>
  <r>
    <x v="4"/>
    <n v="10270"/>
    <s v="Oulu"/>
    <x v="11"/>
    <n v="456"/>
  </r>
  <r>
    <x v="5"/>
    <n v="10270"/>
    <s v="Oulu"/>
    <x v="11"/>
    <n v="919.99999999999989"/>
  </r>
  <r>
    <x v="4"/>
    <n v="10273"/>
    <s v="Cunewalde"/>
    <x v="1"/>
    <n v="565.44000000000005"/>
  </r>
  <r>
    <x v="0"/>
    <n v="10273"/>
    <s v="Cunewalde"/>
    <x v="1"/>
    <n v="40"/>
  </r>
  <r>
    <x v="0"/>
    <n v="10273"/>
    <s v="Cunewalde"/>
    <x v="1"/>
    <n v="142.5"/>
  </r>
  <r>
    <x v="4"/>
    <n v="10273"/>
    <s v="Cunewalde"/>
    <x v="1"/>
    <n v="837.9"/>
  </r>
  <r>
    <x v="5"/>
    <n v="10273"/>
    <s v="Cunewalde"/>
    <x v="1"/>
    <n v="451.43999999999994"/>
  </r>
  <r>
    <x v="0"/>
    <n v="10271"/>
    <s v="Lander"/>
    <x v="5"/>
    <n v="48"/>
  </r>
  <r>
    <x v="7"/>
    <n v="10281"/>
    <s v="Madrid"/>
    <x v="12"/>
    <n v="7.3"/>
  </r>
  <r>
    <x v="5"/>
    <n v="10281"/>
    <s v="Madrid"/>
    <x v="12"/>
    <n v="21.6"/>
  </r>
  <r>
    <x v="5"/>
    <n v="10281"/>
    <s v="Madrid"/>
    <x v="12"/>
    <n v="57.6"/>
  </r>
  <r>
    <x v="4"/>
    <n v="10282"/>
    <s v="Madrid"/>
    <x v="12"/>
    <n v="124.19999999999999"/>
  </r>
  <r>
    <x v="1"/>
    <n v="10282"/>
    <s v="Madrid"/>
    <x v="12"/>
    <n v="31.2"/>
  </r>
  <r>
    <x v="4"/>
    <n v="10276"/>
    <s v="México D.F."/>
    <x v="6"/>
    <n v="372"/>
  </r>
  <r>
    <x v="4"/>
    <n v="10276"/>
    <s v="México D.F."/>
    <x v="6"/>
    <n v="48"/>
  </r>
  <r>
    <x v="7"/>
    <n v="10283"/>
    <s v="Barquisimeto"/>
    <x v="3"/>
    <n v="131.4"/>
  </r>
  <r>
    <x v="0"/>
    <n v="10283"/>
    <s v="Barquisimeto"/>
    <x v="3"/>
    <n v="952"/>
  </r>
  <r>
    <x v="0"/>
    <n v="10283"/>
    <s v="Barquisimeto"/>
    <x v="3"/>
    <n v="83.4"/>
  </r>
  <r>
    <x v="7"/>
    <n v="10284"/>
    <s v="Frankfurt a.M. "/>
    <x v="1"/>
    <n v="394.875"/>
  </r>
  <r>
    <x v="3"/>
    <n v="10284"/>
    <s v="Frankfurt a.M. "/>
    <x v="1"/>
    <n v="325.5"/>
  </r>
  <r>
    <x v="0"/>
    <n v="10284"/>
    <s v="Frankfurt a.M. "/>
    <x v="1"/>
    <n v="408"/>
  </r>
  <r>
    <x v="5"/>
    <n v="10284"/>
    <s v="Frankfurt a.M. "/>
    <x v="1"/>
    <n v="42"/>
  </r>
  <r>
    <x v="5"/>
    <n v="10285"/>
    <s v="Cunewalde"/>
    <x v="1"/>
    <n v="518.4"/>
  </r>
  <r>
    <x v="4"/>
    <n v="10285"/>
    <s v="Cunewalde"/>
    <x v="1"/>
    <n v="470.40000000000003"/>
  </r>
  <r>
    <x v="6"/>
    <n v="10285"/>
    <s v="Cunewalde"/>
    <x v="1"/>
    <n v="754.56"/>
  </r>
  <r>
    <x v="5"/>
    <n v="10286"/>
    <s v="Cunewalde"/>
    <x v="1"/>
    <n v="1440"/>
  </r>
  <r>
    <x v="7"/>
    <n v="10286"/>
    <s v="Cunewalde"/>
    <x v="1"/>
    <n v="1576"/>
  </r>
  <r>
    <x v="7"/>
    <n v="10287"/>
    <s v="Rio de Janeiro"/>
    <x v="4"/>
    <n v="472.59999999999997"/>
  </r>
  <r>
    <x v="5"/>
    <n v="10287"/>
    <s v="Rio de Janeiro"/>
    <x v="4"/>
    <n v="224"/>
  </r>
  <r>
    <x v="4"/>
    <n v="10287"/>
    <s v="Rio de Janeiro"/>
    <x v="4"/>
    <n v="122.39999999999999"/>
  </r>
  <r>
    <x v="6"/>
    <n v="10288"/>
    <s v="Reggio Emilia"/>
    <x v="10"/>
    <n v="53.1"/>
  </r>
  <r>
    <x v="7"/>
    <n v="10288"/>
    <s v="Reggio Emilia"/>
    <x v="10"/>
    <n v="27"/>
  </r>
  <r>
    <x v="3"/>
    <n v="10289"/>
    <s v="London"/>
    <x v="13"/>
    <n v="240"/>
  </r>
  <r>
    <x v="1"/>
    <n v="10289"/>
    <s v="London"/>
    <x v="13"/>
    <n v="239.4"/>
  </r>
  <r>
    <x v="3"/>
    <n v="10290"/>
    <s v="São Paulo"/>
    <x v="4"/>
    <n v="340"/>
  </r>
  <r>
    <x v="6"/>
    <n v="10290"/>
    <s v="São Paulo"/>
    <x v="4"/>
    <n v="1485"/>
  </r>
  <r>
    <x v="7"/>
    <n v="10290"/>
    <s v="São Paulo"/>
    <x v="4"/>
    <n v="240"/>
  </r>
  <r>
    <x v="3"/>
    <n v="10290"/>
    <s v="São Paulo"/>
    <x v="4"/>
    <n v="104"/>
  </r>
  <r>
    <x v="4"/>
    <n v="10291"/>
    <s v="Rio de Janeiro"/>
    <x v="4"/>
    <n v="86.4"/>
  </r>
  <r>
    <x v="3"/>
    <n v="10291"/>
    <s v="Rio de Janeiro"/>
    <x v="4"/>
    <n v="334.8"/>
  </r>
  <r>
    <x v="2"/>
    <n v="10291"/>
    <s v="Rio de Janeiro"/>
    <x v="4"/>
    <n v="76.319999999999993"/>
  </r>
  <r>
    <x v="7"/>
    <n v="10292"/>
    <s v="São Paulo"/>
    <x v="4"/>
    <n v="1296"/>
  </r>
  <r>
    <x v="4"/>
    <n v="10293"/>
    <s v="México D.F."/>
    <x v="6"/>
    <n v="600"/>
  </r>
  <r>
    <x v="5"/>
    <n v="10293"/>
    <s v="México D.F."/>
    <x v="6"/>
    <n v="36"/>
  </r>
  <r>
    <x v="3"/>
    <n v="10293"/>
    <s v="México D.F."/>
    <x v="6"/>
    <n v="175.5"/>
  </r>
  <r>
    <x v="5"/>
    <n v="10293"/>
    <s v="México D.F."/>
    <x v="6"/>
    <n v="37.200000000000003"/>
  </r>
  <r>
    <x v="5"/>
    <n v="10294"/>
    <s v="Albuquerque"/>
    <x v="5"/>
    <n v="259.2"/>
  </r>
  <r>
    <x v="6"/>
    <n v="10294"/>
    <s v="Albuquerque"/>
    <x v="5"/>
    <n v="468"/>
  </r>
  <r>
    <x v="5"/>
    <n v="10294"/>
    <s v="Albuquerque"/>
    <x v="5"/>
    <n v="552"/>
  </r>
  <r>
    <x v="0"/>
    <n v="10294"/>
    <s v="Albuquerque"/>
    <x v="5"/>
    <n v="571.19999999999993"/>
  </r>
  <r>
    <x v="5"/>
    <n v="10294"/>
    <s v="Albuquerque"/>
    <x v="5"/>
    <n v="37.200000000000003"/>
  </r>
  <r>
    <x v="1"/>
    <n v="10295"/>
    <s v="Reims"/>
    <x v="0"/>
    <n v="121.6"/>
  </r>
  <r>
    <x v="0"/>
    <n v="10296"/>
    <s v="Barquisimeto"/>
    <x v="3"/>
    <n v="201.60000000000002"/>
  </r>
  <r>
    <x v="7"/>
    <n v="10296"/>
    <s v="Barquisimeto"/>
    <x v="3"/>
    <n v="417"/>
  </r>
  <r>
    <x v="0"/>
    <n v="10296"/>
    <s v="Barquisimeto"/>
    <x v="3"/>
    <n v="432"/>
  </r>
  <r>
    <x v="5"/>
    <n v="10297"/>
    <s v="Strasbourg"/>
    <x v="0"/>
    <n v="864"/>
  </r>
  <r>
    <x v="0"/>
    <n v="10297"/>
    <s v="Strasbourg"/>
    <x v="0"/>
    <n v="556"/>
  </r>
  <r>
    <x v="5"/>
    <n v="10298"/>
    <s v="Cork"/>
    <x v="14"/>
    <n v="608"/>
  </r>
  <r>
    <x v="4"/>
    <n v="10298"/>
    <s v="Cork"/>
    <x v="14"/>
    <n v="456"/>
  </r>
  <r>
    <x v="0"/>
    <n v="10298"/>
    <s v="Cork"/>
    <x v="14"/>
    <n v="990"/>
  </r>
  <r>
    <x v="7"/>
    <n v="10298"/>
    <s v="Cork"/>
    <x v="14"/>
    <n v="591"/>
  </r>
  <r>
    <x v="7"/>
    <n v="10299"/>
    <s v="Rio de Janeiro"/>
    <x v="4"/>
    <n v="109.5"/>
  </r>
  <r>
    <x v="5"/>
    <n v="10299"/>
    <s v="Rio de Janeiro"/>
    <x v="4"/>
    <n v="240"/>
  </r>
  <r>
    <x v="3"/>
    <n v="10300"/>
    <s v="Bergamo"/>
    <x v="10"/>
    <n v="408"/>
  </r>
  <r>
    <x v="7"/>
    <n v="10300"/>
    <s v="Bergamo"/>
    <x v="10"/>
    <n v="200"/>
  </r>
  <r>
    <x v="4"/>
    <n v="10301"/>
    <s v="Stuttgart"/>
    <x v="1"/>
    <n v="147"/>
  </r>
  <r>
    <x v="1"/>
    <n v="10301"/>
    <s v="Stuttgart"/>
    <x v="1"/>
    <n v="608"/>
  </r>
  <r>
    <x v="6"/>
    <n v="10302"/>
    <s v="Charleroi"/>
    <x v="8"/>
    <n v="1248"/>
  </r>
  <r>
    <x v="2"/>
    <n v="10302"/>
    <s v="Charleroi"/>
    <x v="8"/>
    <n v="1019.1999999999999"/>
  </r>
  <r>
    <x v="5"/>
    <n v="10302"/>
    <s v="Charleroi"/>
    <x v="8"/>
    <n v="441.59999999999997"/>
  </r>
  <r>
    <x v="4"/>
    <n v="10303"/>
    <s v="Sevilla"/>
    <x v="12"/>
    <n v="529.20000000000005"/>
  </r>
  <r>
    <x v="3"/>
    <n v="10303"/>
    <s v="Sevilla"/>
    <x v="12"/>
    <n v="453.6"/>
  </r>
  <r>
    <x v="7"/>
    <n v="10303"/>
    <s v="Sevilla"/>
    <x v="12"/>
    <n v="135"/>
  </r>
  <r>
    <x v="7"/>
    <n v="10304"/>
    <s v="México D.F."/>
    <x v="6"/>
    <n v="480"/>
  </r>
  <r>
    <x v="0"/>
    <n v="10304"/>
    <s v="México D.F."/>
    <x v="6"/>
    <n v="440"/>
  </r>
  <r>
    <x v="0"/>
    <n v="10304"/>
    <s v="México D.F."/>
    <x v="6"/>
    <n v="34.4"/>
  </r>
  <r>
    <x v="4"/>
    <n v="10305"/>
    <s v="Anchorage"/>
    <x v="5"/>
    <n v="1125"/>
  </r>
  <r>
    <x v="6"/>
    <n v="10305"/>
    <s v="Anchorage"/>
    <x v="5"/>
    <n v="2227.5"/>
  </r>
  <r>
    <x v="5"/>
    <n v="10305"/>
    <s v="Anchorage"/>
    <x v="5"/>
    <n v="388.8"/>
  </r>
  <r>
    <x v="4"/>
    <n v="10306"/>
    <s v="Madrid"/>
    <x v="12"/>
    <n v="207"/>
  </r>
  <r>
    <x v="6"/>
    <n v="10306"/>
    <s v="Madrid"/>
    <x v="12"/>
    <n v="262"/>
  </r>
  <r>
    <x v="6"/>
    <n v="10306"/>
    <s v="Madrid"/>
    <x v="12"/>
    <n v="29.5"/>
  </r>
  <r>
    <x v="7"/>
    <n v="10307"/>
    <s v="Portland"/>
    <x v="5"/>
    <n v="394"/>
  </r>
  <r>
    <x v="7"/>
    <n v="10307"/>
    <s v="Portland"/>
    <x v="5"/>
    <n v="30"/>
  </r>
  <r>
    <x v="0"/>
    <n v="10308"/>
    <s v="México D.F."/>
    <x v="6"/>
    <n v="28.8"/>
  </r>
  <r>
    <x v="5"/>
    <n v="10308"/>
    <s v="México D.F."/>
    <x v="6"/>
    <n v="60"/>
  </r>
  <r>
    <x v="3"/>
    <n v="10309"/>
    <s v="Cork"/>
    <x v="14"/>
    <n v="352"/>
  </r>
  <r>
    <x v="3"/>
    <n v="10309"/>
    <s v="Cork"/>
    <x v="14"/>
    <n v="600"/>
  </r>
  <r>
    <x v="1"/>
    <n v="10309"/>
    <s v="Cork"/>
    <x v="14"/>
    <n v="22.4"/>
  </r>
  <r>
    <x v="5"/>
    <n v="10309"/>
    <s v="Cork"/>
    <x v="14"/>
    <n v="736"/>
  </r>
  <r>
    <x v="0"/>
    <n v="10309"/>
    <s v="Cork"/>
    <x v="14"/>
    <n v="51.599999999999994"/>
  </r>
  <r>
    <x v="7"/>
    <n v="10310"/>
    <s v="Portland"/>
    <x v="5"/>
    <n v="139"/>
  </r>
  <r>
    <x v="7"/>
    <n v="10310"/>
    <s v="Portland"/>
    <x v="5"/>
    <n v="197"/>
  </r>
  <r>
    <x v="1"/>
    <n v="10311"/>
    <s v="Nantes"/>
    <x v="0"/>
    <n v="67.199999999999989"/>
  </r>
  <r>
    <x v="0"/>
    <n v="10311"/>
    <s v="Nantes"/>
    <x v="0"/>
    <n v="201.6"/>
  </r>
  <r>
    <x v="2"/>
    <n v="10312"/>
    <s v="Stuttgart"/>
    <x v="1"/>
    <n v="145.6"/>
  </r>
  <r>
    <x v="5"/>
    <n v="10312"/>
    <s v="Stuttgart"/>
    <x v="1"/>
    <n v="883.19999999999993"/>
  </r>
  <r>
    <x v="6"/>
    <n v="10312"/>
    <s v="Stuttgart"/>
    <x v="1"/>
    <n v="524"/>
  </r>
  <r>
    <x v="5"/>
    <n v="10312"/>
    <s v="Stuttgart"/>
    <x v="1"/>
    <n v="62"/>
  </r>
  <r>
    <x v="4"/>
    <n v="10313"/>
    <s v="Cunewalde"/>
    <x v="1"/>
    <n v="182.39999999999998"/>
  </r>
  <r>
    <x v="0"/>
    <n v="10314"/>
    <s v="Albuquerque"/>
    <x v="5"/>
    <n v="921.6"/>
  </r>
  <r>
    <x v="4"/>
    <n v="10314"/>
    <s v="Albuquerque"/>
    <x v="5"/>
    <n v="286.2"/>
  </r>
  <r>
    <x v="7"/>
    <n v="10314"/>
    <s v="Albuquerque"/>
    <x v="5"/>
    <n v="886.5"/>
  </r>
  <r>
    <x v="5"/>
    <n v="10315"/>
    <s v="Cowes"/>
    <x v="13"/>
    <n v="156.79999999999998"/>
  </r>
  <r>
    <x v="5"/>
    <n v="10315"/>
    <s v="Cowes"/>
    <x v="13"/>
    <n v="360"/>
  </r>
  <r>
    <x v="4"/>
    <n v="10316"/>
    <s v="Albuquerque"/>
    <x v="5"/>
    <n v="77"/>
  </r>
  <r>
    <x v="7"/>
    <n v="10316"/>
    <s v="Albuquerque"/>
    <x v="5"/>
    <n v="2758"/>
  </r>
  <r>
    <x v="5"/>
    <n v="10317"/>
    <s v="Portland"/>
    <x v="5"/>
    <n v="288"/>
  </r>
  <r>
    <x v="4"/>
    <n v="10318"/>
    <s v="Cowes"/>
    <x v="13"/>
    <n v="154"/>
  </r>
  <r>
    <x v="5"/>
    <n v="10318"/>
    <s v="Cowes"/>
    <x v="13"/>
    <n v="86.4"/>
  </r>
  <r>
    <x v="6"/>
    <n v="10319"/>
    <s v="México D.F."/>
    <x v="6"/>
    <n v="249.6"/>
  </r>
  <r>
    <x v="2"/>
    <n v="10319"/>
    <s v="México D.F."/>
    <x v="6"/>
    <n v="509.59999999999997"/>
  </r>
  <r>
    <x v="5"/>
    <n v="10319"/>
    <s v="México D.F."/>
    <x v="6"/>
    <n v="432"/>
  </r>
  <r>
    <x v="0"/>
    <n v="10320"/>
    <s v="Oulu"/>
    <x v="11"/>
    <n v="516"/>
  </r>
  <r>
    <x v="5"/>
    <n v="10321"/>
    <s v="Cowes"/>
    <x v="13"/>
    <n v="144"/>
  </r>
  <r>
    <x v="1"/>
    <n v="10322"/>
    <s v="México D.F."/>
    <x v="6"/>
    <n v="112"/>
  </r>
  <r>
    <x v="3"/>
    <n v="10323"/>
    <s v="Brandenburg"/>
    <x v="1"/>
    <n v="62"/>
  </r>
  <r>
    <x v="7"/>
    <n v="10323"/>
    <s v="Brandenburg"/>
    <x v="1"/>
    <n v="44.8"/>
  </r>
  <r>
    <x v="5"/>
    <n v="10323"/>
    <s v="Brandenburg"/>
    <x v="1"/>
    <n v="57.6"/>
  </r>
  <r>
    <x v="7"/>
    <n v="10324"/>
    <s v="Boise"/>
    <x v="5"/>
    <n v="248.11500000000001"/>
  </r>
  <r>
    <x v="5"/>
    <n v="10324"/>
    <s v="Boise"/>
    <x v="5"/>
    <n v="856.8"/>
  </r>
  <r>
    <x v="4"/>
    <n v="10324"/>
    <s v="Boise"/>
    <x v="5"/>
    <n v="288"/>
  </r>
  <r>
    <x v="0"/>
    <n v="10324"/>
    <s v="Boise"/>
    <x v="5"/>
    <n v="1496"/>
  </r>
  <r>
    <x v="3"/>
    <n v="10324"/>
    <s v="Boise"/>
    <x v="5"/>
    <n v="2386.7999999999997"/>
  </r>
  <r>
    <x v="3"/>
    <n v="10325"/>
    <s v="Brandenburg"/>
    <x v="1"/>
    <n v="120"/>
  </r>
  <r>
    <x v="4"/>
    <n v="10325"/>
    <s v="Brandenburg"/>
    <x v="1"/>
    <n v="57.599999999999994"/>
  </r>
  <r>
    <x v="2"/>
    <n v="10325"/>
    <s v="Brandenburg"/>
    <x v="1"/>
    <n v="167.4"/>
  </r>
  <r>
    <x v="0"/>
    <n v="10325"/>
    <s v="Brandenburg"/>
    <x v="1"/>
    <n v="40"/>
  </r>
  <r>
    <x v="0"/>
    <n v="10325"/>
    <s v="Brandenburg"/>
    <x v="1"/>
    <n v="1112"/>
  </r>
  <r>
    <x v="3"/>
    <n v="10326"/>
    <s v="Madrid"/>
    <x v="12"/>
    <n v="422.40000000000003"/>
  </r>
  <r>
    <x v="1"/>
    <n v="10326"/>
    <s v="Madrid"/>
    <x v="12"/>
    <n v="249.6"/>
  </r>
  <r>
    <x v="5"/>
    <n v="10326"/>
    <s v="Madrid"/>
    <x v="12"/>
    <n v="310"/>
  </r>
  <r>
    <x v="5"/>
    <n v="10327"/>
    <s v="Bräcke"/>
    <x v="2"/>
    <n v="304"/>
  </r>
  <r>
    <x v="0"/>
    <n v="10327"/>
    <s v="Bräcke"/>
    <x v="2"/>
    <n v="672"/>
  </r>
  <r>
    <x v="4"/>
    <n v="10327"/>
    <s v="Bräcke"/>
    <x v="2"/>
    <n v="579.6"/>
  </r>
  <r>
    <x v="4"/>
    <n v="10327"/>
    <s v="Bräcke"/>
    <x v="2"/>
    <n v="254.4"/>
  </r>
  <r>
    <x v="0"/>
    <n v="10328"/>
    <s v="Lisboa"/>
    <x v="15"/>
    <n v="396"/>
  </r>
  <r>
    <x v="3"/>
    <n v="10328"/>
    <s v="Lisboa"/>
    <x v="15"/>
    <n v="672"/>
  </r>
  <r>
    <x v="7"/>
    <n v="10328"/>
    <s v="Lisboa"/>
    <x v="15"/>
    <n v="100"/>
  </r>
  <r>
    <x v="7"/>
    <n v="10329"/>
    <s v="Lander"/>
    <x v="5"/>
    <n v="69.349999999999994"/>
  </r>
  <r>
    <x v="4"/>
    <n v="10329"/>
    <s v="Lander"/>
    <x v="5"/>
    <n v="157.32"/>
  </r>
  <r>
    <x v="5"/>
    <n v="10329"/>
    <s v="Lander"/>
    <x v="5"/>
    <n v="4005.2"/>
  </r>
  <r>
    <x v="1"/>
    <n v="10329"/>
    <s v="Lander"/>
    <x v="5"/>
    <n v="346.55999999999995"/>
  </r>
  <r>
    <x v="7"/>
    <n v="10330"/>
    <s v="Barquisimeto"/>
    <x v="3"/>
    <n v="1058.25"/>
  </r>
  <r>
    <x v="0"/>
    <n v="10330"/>
    <s v="Barquisimeto"/>
    <x v="3"/>
    <n v="590.75"/>
  </r>
  <r>
    <x v="6"/>
    <n v="10331"/>
    <s v="Marseille"/>
    <x v="0"/>
    <n v="88.5"/>
  </r>
  <r>
    <x v="4"/>
    <n v="10332"/>
    <s v="Montréal"/>
    <x v="16"/>
    <n v="1600"/>
  </r>
  <r>
    <x v="1"/>
    <n v="10332"/>
    <s v="Montréal"/>
    <x v="16"/>
    <n v="89.600000000000009"/>
  </r>
  <r>
    <x v="7"/>
    <n v="10332"/>
    <s v="Montréal"/>
    <x v="16"/>
    <n v="97.28"/>
  </r>
  <r>
    <x v="2"/>
    <n v="10333"/>
    <s v="Oulu"/>
    <x v="11"/>
    <n v="186"/>
  </r>
  <r>
    <x v="7"/>
    <n v="10333"/>
    <s v="Oulu"/>
    <x v="11"/>
    <n v="72"/>
  </r>
  <r>
    <x v="0"/>
    <n v="10333"/>
    <s v="Oulu"/>
    <x v="11"/>
    <n v="619.20000000000005"/>
  </r>
  <r>
    <x v="1"/>
    <n v="10334"/>
    <s v="Lyon"/>
    <x v="0"/>
    <n v="44.8"/>
  </r>
  <r>
    <x v="7"/>
    <n v="10334"/>
    <s v="Lyon"/>
    <x v="0"/>
    <n v="100"/>
  </r>
  <r>
    <x v="5"/>
    <n v="10335"/>
    <s v="Cork"/>
    <x v="14"/>
    <n v="85.12"/>
  </r>
  <r>
    <x v="0"/>
    <n v="10335"/>
    <s v="Cork"/>
    <x v="14"/>
    <n v="200"/>
  </r>
  <r>
    <x v="0"/>
    <n v="10335"/>
    <s v="Cork"/>
    <x v="14"/>
    <n v="122.88000000000002"/>
  </r>
  <r>
    <x v="2"/>
    <n v="10335"/>
    <s v="Cork"/>
    <x v="14"/>
    <n v="1628.1599999999999"/>
  </r>
  <r>
    <x v="3"/>
    <n v="10336"/>
    <s v="Lisboa"/>
    <x v="15"/>
    <n v="285.12"/>
  </r>
  <r>
    <x v="1"/>
    <n v="10337"/>
    <s v="München"/>
    <x v="1"/>
    <n v="288"/>
  </r>
  <r>
    <x v="7"/>
    <n v="10337"/>
    <s v="München"/>
    <x v="1"/>
    <n v="597.59999999999991"/>
  </r>
  <r>
    <x v="4"/>
    <n v="10337"/>
    <s v="München"/>
    <x v="1"/>
    <n v="304"/>
  </r>
  <r>
    <x v="4"/>
    <n v="10337"/>
    <s v="München"/>
    <x v="1"/>
    <n v="582.4"/>
  </r>
  <r>
    <x v="0"/>
    <n v="10337"/>
    <s v="München"/>
    <x v="1"/>
    <n v="695"/>
  </r>
  <r>
    <x v="6"/>
    <n v="10338"/>
    <s v="Anchorage"/>
    <x v="5"/>
    <n v="624"/>
  </r>
  <r>
    <x v="4"/>
    <n v="10338"/>
    <s v="Anchorage"/>
    <x v="5"/>
    <n v="310.5"/>
  </r>
  <r>
    <x v="3"/>
    <n v="10339"/>
    <s v="Montréal"/>
    <x v="16"/>
    <n v="176"/>
  </r>
  <r>
    <x v="6"/>
    <n v="10339"/>
    <s v="Montréal"/>
    <x v="16"/>
    <n v="2074.7999999999997"/>
  </r>
  <r>
    <x v="7"/>
    <n v="10339"/>
    <s v="Montréal"/>
    <x v="16"/>
    <n v="1103.2"/>
  </r>
  <r>
    <x v="4"/>
    <n v="10340"/>
    <s v="Marseille"/>
    <x v="0"/>
    <n v="950"/>
  </r>
  <r>
    <x v="4"/>
    <n v="10340"/>
    <s v="Marseille"/>
    <x v="0"/>
    <n v="87.78"/>
  </r>
  <r>
    <x v="5"/>
    <n v="10340"/>
    <s v="Marseille"/>
    <x v="0"/>
    <n v="1398.3999999999999"/>
  </r>
  <r>
    <x v="0"/>
    <n v="10341"/>
    <s v="København"/>
    <x v="17"/>
    <n v="16"/>
  </r>
  <r>
    <x v="0"/>
    <n v="10341"/>
    <s v="København"/>
    <x v="17"/>
    <n v="336.59999999999997"/>
  </r>
  <r>
    <x v="5"/>
    <n v="10342"/>
    <s v="München"/>
    <x v="1"/>
    <n v="291.83999999999997"/>
  </r>
  <r>
    <x v="0"/>
    <n v="10342"/>
    <s v="München"/>
    <x v="1"/>
    <n v="448"/>
  </r>
  <r>
    <x v="4"/>
    <n v="10342"/>
    <s v="München"/>
    <x v="1"/>
    <n v="486.40000000000003"/>
  </r>
  <r>
    <x v="6"/>
    <n v="10342"/>
    <s v="München"/>
    <x v="1"/>
    <n v="614.40000000000009"/>
  </r>
  <r>
    <x v="1"/>
    <n v="10343"/>
    <s v="Frankfurt a.M. "/>
    <x v="1"/>
    <n v="1330"/>
  </r>
  <r>
    <x v="7"/>
    <n v="10343"/>
    <s v="Frankfurt a.M. "/>
    <x v="1"/>
    <n v="38"/>
  </r>
  <r>
    <x v="5"/>
    <n v="10343"/>
    <s v="Frankfurt a.M. "/>
    <x v="1"/>
    <n v="216"/>
  </r>
  <r>
    <x v="3"/>
    <n v="10344"/>
    <s v="Seattle"/>
    <x v="5"/>
    <n v="616"/>
  </r>
  <r>
    <x v="3"/>
    <n v="10344"/>
    <s v="Seattle"/>
    <x v="5"/>
    <n v="1680"/>
  </r>
  <r>
    <x v="3"/>
    <n v="10345"/>
    <s v="Cunewalde"/>
    <x v="1"/>
    <n v="2240"/>
  </r>
  <r>
    <x v="7"/>
    <n v="10345"/>
    <s v="Cunewalde"/>
    <x v="1"/>
    <n v="584"/>
  </r>
  <r>
    <x v="1"/>
    <n v="10345"/>
    <s v="Cunewalde"/>
    <x v="1"/>
    <n v="100.8"/>
  </r>
  <r>
    <x v="6"/>
    <n v="10346"/>
    <s v="Albuquerque"/>
    <x v="5"/>
    <n v="1010.8800000000001"/>
  </r>
  <r>
    <x v="1"/>
    <n v="10346"/>
    <s v="Albuquerque"/>
    <x v="5"/>
    <n v="608"/>
  </r>
  <r>
    <x v="7"/>
    <n v="10347"/>
    <s v="São Paulo"/>
    <x v="4"/>
    <n v="112"/>
  </r>
  <r>
    <x v="5"/>
    <n v="10347"/>
    <s v="São Paulo"/>
    <x v="4"/>
    <n v="612"/>
  </r>
  <r>
    <x v="4"/>
    <n v="10347"/>
    <s v="São Paulo"/>
    <x v="4"/>
    <n v="58.8"/>
  </r>
  <r>
    <x v="5"/>
    <n v="10347"/>
    <s v="São Paulo"/>
    <x v="4"/>
    <n v="31.62"/>
  </r>
  <r>
    <x v="5"/>
    <n v="10348"/>
    <s v="Stuttgart"/>
    <x v="1"/>
    <n v="183.6"/>
  </r>
  <r>
    <x v="1"/>
    <n v="10348"/>
    <s v="Stuttgart"/>
    <x v="1"/>
    <n v="180"/>
  </r>
  <r>
    <x v="6"/>
    <n v="10349"/>
    <s v="Lander"/>
    <x v="5"/>
    <n v="141.60000000000002"/>
  </r>
  <r>
    <x v="7"/>
    <n v="10350"/>
    <s v="Toulouse"/>
    <x v="0"/>
    <n v="175.5"/>
  </r>
  <r>
    <x v="0"/>
    <n v="10350"/>
    <s v="Toulouse"/>
    <x v="0"/>
    <n v="466.56"/>
  </r>
  <r>
    <x v="5"/>
    <n v="10351"/>
    <s v="Graz"/>
    <x v="9"/>
    <n v="4005.2"/>
  </r>
  <r>
    <x v="4"/>
    <n v="10351"/>
    <s v="Graz"/>
    <x v="9"/>
    <n v="100.10000000000001"/>
  </r>
  <r>
    <x v="3"/>
    <n v="10351"/>
    <s v="Graz"/>
    <x v="9"/>
    <n v="1133.825"/>
  </r>
  <r>
    <x v="3"/>
    <n v="10351"/>
    <s v="Graz"/>
    <x v="9"/>
    <n v="159.6"/>
  </r>
  <r>
    <x v="5"/>
    <n v="10352"/>
    <s v="Lisboa"/>
    <x v="15"/>
    <n v="36"/>
  </r>
  <r>
    <x v="6"/>
    <n v="10352"/>
    <s v="Lisboa"/>
    <x v="15"/>
    <n v="100.3"/>
  </r>
  <r>
    <x v="0"/>
    <n v="10353"/>
    <s v="Salzburg"/>
    <x v="9"/>
    <n v="161.28000000000003"/>
  </r>
  <r>
    <x v="5"/>
    <n v="10353"/>
    <s v="Salzburg"/>
    <x v="9"/>
    <n v="8432"/>
  </r>
  <r>
    <x v="5"/>
    <n v="10354"/>
    <s v="México D.F."/>
    <x v="6"/>
    <n v="172.8"/>
  </r>
  <r>
    <x v="6"/>
    <n v="10354"/>
    <s v="México D.F."/>
    <x v="6"/>
    <n v="396"/>
  </r>
  <r>
    <x v="5"/>
    <n v="10355"/>
    <s v="London"/>
    <x v="13"/>
    <n v="90"/>
  </r>
  <r>
    <x v="1"/>
    <n v="10355"/>
    <s v="London"/>
    <x v="13"/>
    <n v="390"/>
  </r>
  <r>
    <x v="0"/>
    <n v="10356"/>
    <s v="Stuttgart"/>
    <x v="1"/>
    <n v="300"/>
  </r>
  <r>
    <x v="6"/>
    <n v="10356"/>
    <s v="Stuttgart"/>
    <x v="1"/>
    <n v="230.39999999999998"/>
  </r>
  <r>
    <x v="0"/>
    <n v="10356"/>
    <s v="Stuttgart"/>
    <x v="1"/>
    <n v="576"/>
  </r>
  <r>
    <x v="4"/>
    <n v="10357"/>
    <s v="Barquisimeto"/>
    <x v="3"/>
    <n v="595.20000000000005"/>
  </r>
  <r>
    <x v="7"/>
    <n v="10357"/>
    <s v="Barquisimeto"/>
    <x v="3"/>
    <n v="398.4"/>
  </r>
  <r>
    <x v="0"/>
    <n v="10357"/>
    <s v="Barquisimeto"/>
    <x v="3"/>
    <n v="174.08"/>
  </r>
  <r>
    <x v="5"/>
    <n v="10358"/>
    <s v="Toulouse"/>
    <x v="0"/>
    <n v="34.199999999999996"/>
  </r>
  <r>
    <x v="5"/>
    <n v="10358"/>
    <s v="Toulouse"/>
    <x v="0"/>
    <n v="106.39999999999999"/>
  </r>
  <r>
    <x v="4"/>
    <n v="10358"/>
    <s v="Toulouse"/>
    <x v="0"/>
    <n v="288.8"/>
  </r>
  <r>
    <x v="7"/>
    <n v="10359"/>
    <s v="London"/>
    <x v="13"/>
    <n v="739.4799999999999"/>
  </r>
  <r>
    <x v="0"/>
    <n v="10359"/>
    <s v="London"/>
    <x v="13"/>
    <n v="665"/>
  </r>
  <r>
    <x v="0"/>
    <n v="10359"/>
    <s v="London"/>
    <x v="13"/>
    <n v="2067.1999999999998"/>
  </r>
  <r>
    <x v="2"/>
    <n v="10360"/>
    <s v="Strasbourg"/>
    <x v="0"/>
    <n v="1092"/>
  </r>
  <r>
    <x v="6"/>
    <n v="10360"/>
    <s v="Strasbourg"/>
    <x v="0"/>
    <n v="3465"/>
  </r>
  <r>
    <x v="5"/>
    <n v="10360"/>
    <s v="Strasbourg"/>
    <x v="0"/>
    <n v="2108"/>
  </r>
  <r>
    <x v="7"/>
    <n v="10360"/>
    <s v="Strasbourg"/>
    <x v="0"/>
    <n v="560"/>
  </r>
  <r>
    <x v="6"/>
    <n v="10360"/>
    <s v="Strasbourg"/>
    <x v="0"/>
    <n v="165.20000000000002"/>
  </r>
  <r>
    <x v="5"/>
    <n v="10361"/>
    <s v="Cunewalde"/>
    <x v="1"/>
    <n v="699.84"/>
  </r>
  <r>
    <x v="0"/>
    <n v="10361"/>
    <s v="Cunewalde"/>
    <x v="1"/>
    <n v="1346.4"/>
  </r>
  <r>
    <x v="7"/>
    <n v="10362"/>
    <s v="Marseille"/>
    <x v="0"/>
    <n v="560"/>
  </r>
  <r>
    <x v="2"/>
    <n v="10362"/>
    <s v="Marseille"/>
    <x v="0"/>
    <n v="848"/>
  </r>
  <r>
    <x v="6"/>
    <n v="10362"/>
    <s v="Marseille"/>
    <x v="0"/>
    <n v="141.60000000000002"/>
  </r>
  <r>
    <x v="0"/>
    <n v="10363"/>
    <s v="Aachen"/>
    <x v="1"/>
    <n v="200"/>
  </r>
  <r>
    <x v="5"/>
    <n v="10363"/>
    <s v="Aachen"/>
    <x v="1"/>
    <n v="74.400000000000006"/>
  </r>
  <r>
    <x v="5"/>
    <n v="10363"/>
    <s v="Aachen"/>
    <x v="1"/>
    <n v="172.8"/>
  </r>
  <r>
    <x v="0"/>
    <n v="10364"/>
    <s v="London"/>
    <x v="13"/>
    <n v="864"/>
  </r>
  <r>
    <x v="0"/>
    <n v="10364"/>
    <s v="London"/>
    <x v="13"/>
    <n v="86"/>
  </r>
  <r>
    <x v="0"/>
    <n v="10365"/>
    <s v="México D.F."/>
    <x v="6"/>
    <n v="403.20000000000005"/>
  </r>
  <r>
    <x v="3"/>
    <n v="10366"/>
    <s v="Barcelona"/>
    <x v="12"/>
    <n v="84"/>
  </r>
  <r>
    <x v="3"/>
    <n v="10366"/>
    <s v="Barcelona"/>
    <x v="12"/>
    <n v="52"/>
  </r>
  <r>
    <x v="5"/>
    <n v="10367"/>
    <s v="Århus"/>
    <x v="17"/>
    <n v="403.2"/>
  </r>
  <r>
    <x v="6"/>
    <n v="10367"/>
    <s v="Århus"/>
    <x v="17"/>
    <n v="106.2"/>
  </r>
  <r>
    <x v="3"/>
    <n v="10367"/>
    <s v="Århus"/>
    <x v="17"/>
    <n v="252"/>
  </r>
  <r>
    <x v="3"/>
    <n v="10367"/>
    <s v="Århus"/>
    <x v="17"/>
    <n v="72.8"/>
  </r>
  <r>
    <x v="7"/>
    <n v="10368"/>
    <s v="Graz"/>
    <x v="9"/>
    <n v="36"/>
  </r>
  <r>
    <x v="2"/>
    <n v="10368"/>
    <s v="Graz"/>
    <x v="9"/>
    <n v="425.88"/>
  </r>
  <r>
    <x v="1"/>
    <n v="10368"/>
    <s v="Graz"/>
    <x v="9"/>
    <n v="390"/>
  </r>
  <r>
    <x v="1"/>
    <n v="10368"/>
    <s v="Graz"/>
    <x v="9"/>
    <n v="837.9"/>
  </r>
  <r>
    <x v="6"/>
    <n v="10369"/>
    <s v="Lander"/>
    <x v="5"/>
    <n v="1980"/>
  </r>
  <r>
    <x v="1"/>
    <n v="10369"/>
    <s v="Lander"/>
    <x v="5"/>
    <n v="410.4"/>
  </r>
  <r>
    <x v="5"/>
    <n v="10370"/>
    <s v="Bern"/>
    <x v="7"/>
    <n v="183.6"/>
  </r>
  <r>
    <x v="1"/>
    <n v="10370"/>
    <s v="Bern"/>
    <x v="7"/>
    <n v="798"/>
  </r>
  <r>
    <x v="2"/>
    <n v="10370"/>
    <s v="Bern"/>
    <x v="7"/>
    <n v="136"/>
  </r>
  <r>
    <x v="4"/>
    <n v="10371"/>
    <s v="Toulouse"/>
    <x v="0"/>
    <n v="72.959999999999994"/>
  </r>
  <r>
    <x v="7"/>
    <n v="10372"/>
    <s v="São Paulo"/>
    <x v="4"/>
    <n v="583.19999999999993"/>
  </r>
  <r>
    <x v="5"/>
    <n v="10372"/>
    <s v="São Paulo"/>
    <x v="4"/>
    <n v="6324"/>
  </r>
  <r>
    <x v="0"/>
    <n v="10372"/>
    <s v="São Paulo"/>
    <x v="4"/>
    <n v="1428"/>
  </r>
  <r>
    <x v="0"/>
    <n v="10372"/>
    <s v="São Paulo"/>
    <x v="4"/>
    <n v="875.7"/>
  </r>
  <r>
    <x v="4"/>
    <n v="10373"/>
    <s v="Cork"/>
    <x v="14"/>
    <n v="678.40000000000009"/>
  </r>
  <r>
    <x v="0"/>
    <n v="10373"/>
    <s v="Cork"/>
    <x v="14"/>
    <n v="688"/>
  </r>
  <r>
    <x v="0"/>
    <n v="10374"/>
    <s v="Warszawa"/>
    <x v="18"/>
    <n v="300"/>
  </r>
  <r>
    <x v="4"/>
    <n v="10374"/>
    <s v="Warszawa"/>
    <x v="18"/>
    <n v="159"/>
  </r>
  <r>
    <x v="2"/>
    <n v="10375"/>
    <s v="Elgin"/>
    <x v="5"/>
    <n v="279"/>
  </r>
  <r>
    <x v="6"/>
    <n v="10375"/>
    <s v="Elgin"/>
    <x v="5"/>
    <n v="59"/>
  </r>
  <r>
    <x v="0"/>
    <n v="10376"/>
    <s v="Montréal"/>
    <x v="16"/>
    <n v="399"/>
  </r>
  <r>
    <x v="2"/>
    <n v="10377"/>
    <s v="London"/>
    <x v="13"/>
    <n v="618.79999999999995"/>
  </r>
  <r>
    <x v="5"/>
    <n v="10377"/>
    <s v="London"/>
    <x v="13"/>
    <n v="244.79999999999998"/>
  </r>
  <r>
    <x v="0"/>
    <n v="10378"/>
    <s v="Bräcke"/>
    <x v="2"/>
    <n v="103.19999999999999"/>
  </r>
  <r>
    <x v="4"/>
    <n v="10379"/>
    <s v="Rio de Janeiro"/>
    <x v="4"/>
    <n v="55.440000000000005"/>
  </r>
  <r>
    <x v="3"/>
    <n v="10379"/>
    <s v="Rio de Janeiro"/>
    <x v="4"/>
    <n v="505.44000000000005"/>
  </r>
  <r>
    <x v="3"/>
    <n v="10379"/>
    <s v="Rio de Janeiro"/>
    <x v="4"/>
    <n v="302.40000000000003"/>
  </r>
  <r>
    <x v="4"/>
    <n v="10380"/>
    <s v="Cork"/>
    <x v="14"/>
    <n v="335.34"/>
  </r>
  <r>
    <x v="6"/>
    <n v="10380"/>
    <s v="Cork"/>
    <x v="14"/>
    <n v="471.6"/>
  </r>
  <r>
    <x v="0"/>
    <n v="10380"/>
    <s v="Cork"/>
    <x v="14"/>
    <n v="146.88"/>
  </r>
  <r>
    <x v="5"/>
    <n v="10380"/>
    <s v="Cork"/>
    <x v="14"/>
    <n v="360"/>
  </r>
  <r>
    <x v="2"/>
    <n v="10381"/>
    <s v="Barquisimeto"/>
    <x v="3"/>
    <n v="112"/>
  </r>
  <r>
    <x v="3"/>
    <n v="10382"/>
    <s v="Graz"/>
    <x v="9"/>
    <n v="544"/>
  </r>
  <r>
    <x v="4"/>
    <n v="10382"/>
    <s v="Graz"/>
    <x v="9"/>
    <n v="450"/>
  </r>
  <r>
    <x v="6"/>
    <n v="10382"/>
    <s v="Graz"/>
    <x v="9"/>
    <n v="1386"/>
  </r>
  <r>
    <x v="0"/>
    <n v="10382"/>
    <s v="Graz"/>
    <x v="9"/>
    <n v="120"/>
  </r>
  <r>
    <x v="2"/>
    <n v="10382"/>
    <s v="Graz"/>
    <x v="9"/>
    <n v="400"/>
  </r>
  <r>
    <x v="4"/>
    <n v="10383"/>
    <s v="London"/>
    <x v="13"/>
    <n v="96"/>
  </r>
  <r>
    <x v="7"/>
    <n v="10383"/>
    <s v="London"/>
    <x v="13"/>
    <n v="195"/>
  </r>
  <r>
    <x v="1"/>
    <n v="10383"/>
    <s v="London"/>
    <x v="13"/>
    <n v="608"/>
  </r>
  <r>
    <x v="7"/>
    <n v="10384"/>
    <s v="Luleå"/>
    <x v="2"/>
    <n v="1814.3999999999999"/>
  </r>
  <r>
    <x v="0"/>
    <n v="10384"/>
    <s v="Luleå"/>
    <x v="2"/>
    <n v="408"/>
  </r>
  <r>
    <x v="2"/>
    <n v="10385"/>
    <s v="Lander"/>
    <x v="5"/>
    <n v="192"/>
  </r>
  <r>
    <x v="0"/>
    <n v="10385"/>
    <s v="Lander"/>
    <x v="5"/>
    <n v="435.20000000000005"/>
  </r>
  <r>
    <x v="7"/>
    <n v="10385"/>
    <s v="Lander"/>
    <x v="5"/>
    <n v="64"/>
  </r>
  <r>
    <x v="5"/>
    <n v="10386"/>
    <s v="São Paulo"/>
    <x v="4"/>
    <n v="54"/>
  </r>
  <r>
    <x v="5"/>
    <n v="10386"/>
    <s v="São Paulo"/>
    <x v="4"/>
    <n v="112"/>
  </r>
  <r>
    <x v="5"/>
    <n v="10387"/>
    <s v="Stavern"/>
    <x v="19"/>
    <n v="54"/>
  </r>
  <r>
    <x v="2"/>
    <n v="10387"/>
    <s v="Stavern"/>
    <x v="19"/>
    <n v="218.39999999999998"/>
  </r>
  <r>
    <x v="0"/>
    <n v="10387"/>
    <s v="Stavern"/>
    <x v="19"/>
    <n v="528"/>
  </r>
  <r>
    <x v="0"/>
    <n v="10387"/>
    <s v="Stavern"/>
    <x v="19"/>
    <n v="258"/>
  </r>
  <r>
    <x v="4"/>
    <n v="10388"/>
    <s v="London"/>
    <x v="13"/>
    <n v="91.2"/>
  </r>
  <r>
    <x v="1"/>
    <n v="10388"/>
    <s v="London"/>
    <x v="13"/>
    <n v="89.600000000000009"/>
  </r>
  <r>
    <x v="6"/>
    <n v="10388"/>
    <s v="London"/>
    <x v="13"/>
    <n v="1048"/>
  </r>
  <r>
    <x v="4"/>
    <n v="10389"/>
    <s v="Tsawassen"/>
    <x v="16"/>
    <n v="396.8"/>
  </r>
  <r>
    <x v="6"/>
    <n v="10389"/>
    <s v="Tsawassen"/>
    <x v="16"/>
    <n v="288"/>
  </r>
  <r>
    <x v="7"/>
    <n v="10389"/>
    <s v="Tsawassen"/>
    <x v="16"/>
    <n v="788"/>
  </r>
  <r>
    <x v="5"/>
    <n v="10389"/>
    <s v="Tsawassen"/>
    <x v="16"/>
    <n v="360"/>
  </r>
  <r>
    <x v="0"/>
    <n v="10390"/>
    <s v="Graz"/>
    <x v="9"/>
    <n v="540"/>
  </r>
  <r>
    <x v="5"/>
    <n v="10390"/>
    <s v="Graz"/>
    <x v="9"/>
    <n v="518.4"/>
  </r>
  <r>
    <x v="4"/>
    <n v="10390"/>
    <s v="Graz"/>
    <x v="9"/>
    <n v="432"/>
  </r>
  <r>
    <x v="0"/>
    <n v="10390"/>
    <s v="Graz"/>
    <x v="9"/>
    <n v="600.48"/>
  </r>
  <r>
    <x v="4"/>
    <n v="10391"/>
    <s v="Aachen"/>
    <x v="1"/>
    <n v="86.399999999999991"/>
  </r>
  <r>
    <x v="0"/>
    <n v="10392"/>
    <s v="Salzburg"/>
    <x v="9"/>
    <n v="1440"/>
  </r>
  <r>
    <x v="5"/>
    <n v="10393"/>
    <s v="Boise"/>
    <x v="5"/>
    <n v="285"/>
  </r>
  <r>
    <x v="2"/>
    <n v="10393"/>
    <s v="Boise"/>
    <x v="5"/>
    <n v="585.90000000000009"/>
  </r>
  <r>
    <x v="7"/>
    <n v="10393"/>
    <s v="Boise"/>
    <x v="5"/>
    <n v="58.8"/>
  </r>
  <r>
    <x v="7"/>
    <n v="10393"/>
    <s v="Boise"/>
    <x v="5"/>
    <n v="1307.25"/>
  </r>
  <r>
    <x v="0"/>
    <n v="10393"/>
    <s v="Boise"/>
    <x v="5"/>
    <n v="320"/>
  </r>
  <r>
    <x v="4"/>
    <n v="10394"/>
    <s v="Elgin"/>
    <x v="5"/>
    <n v="48"/>
  </r>
  <r>
    <x v="7"/>
    <n v="10394"/>
    <s v="Elgin"/>
    <x v="5"/>
    <n v="394"/>
  </r>
  <r>
    <x v="4"/>
    <n v="10395"/>
    <s v="San Cristóbal"/>
    <x v="3"/>
    <n v="241.92000000000002"/>
  </r>
  <r>
    <x v="6"/>
    <n v="10395"/>
    <s v="San Cristóbal"/>
    <x v="3"/>
    <n v="1650.6000000000001"/>
  </r>
  <r>
    <x v="0"/>
    <n v="10395"/>
    <s v="San Cristóbal"/>
    <x v="3"/>
    <n v="230.4"/>
  </r>
  <r>
    <x v="1"/>
    <n v="10396"/>
    <s v="München"/>
    <x v="1"/>
    <n v="288"/>
  </r>
  <r>
    <x v="0"/>
    <n v="10396"/>
    <s v="München"/>
    <x v="1"/>
    <n v="1032"/>
  </r>
  <r>
    <x v="0"/>
    <n v="10396"/>
    <s v="München"/>
    <x v="1"/>
    <n v="583.80000000000007"/>
  </r>
  <r>
    <x v="7"/>
    <n v="10397"/>
    <s v="Lisboa"/>
    <x v="15"/>
    <n v="68"/>
  </r>
  <r>
    <x v="2"/>
    <n v="10397"/>
    <s v="Lisboa"/>
    <x v="15"/>
    <n v="648.71999999999991"/>
  </r>
  <r>
    <x v="5"/>
    <n v="10398"/>
    <s v="Boise"/>
    <x v="5"/>
    <n v="432"/>
  </r>
  <r>
    <x v="6"/>
    <n v="10398"/>
    <s v="Boise"/>
    <x v="5"/>
    <n v="2073.6"/>
  </r>
  <r>
    <x v="7"/>
    <n v="10399"/>
    <s v="Århus"/>
    <x v="17"/>
    <n v="600"/>
  </r>
  <r>
    <x v="0"/>
    <n v="10399"/>
    <s v="Århus"/>
    <x v="17"/>
    <n v="516"/>
  </r>
  <r>
    <x v="5"/>
    <n v="10399"/>
    <s v="Århus"/>
    <x v="17"/>
    <n v="504"/>
  </r>
  <r>
    <x v="3"/>
    <n v="10399"/>
    <s v="Århus"/>
    <x v="17"/>
    <n v="145.6"/>
  </r>
  <r>
    <x v="6"/>
    <n v="10400"/>
    <s v="London"/>
    <x v="13"/>
    <n v="2079"/>
  </r>
  <r>
    <x v="5"/>
    <n v="10400"/>
    <s v="London"/>
    <x v="13"/>
    <n v="504"/>
  </r>
  <r>
    <x v="7"/>
    <n v="10400"/>
    <s v="London"/>
    <x v="13"/>
    <n v="480"/>
  </r>
  <r>
    <x v="4"/>
    <n v="10401"/>
    <s v="Albuquerque"/>
    <x v="5"/>
    <n v="372.59999999999997"/>
  </r>
  <r>
    <x v="1"/>
    <n v="10401"/>
    <s v="Albuquerque"/>
    <x v="5"/>
    <n v="2128"/>
  </r>
  <r>
    <x v="3"/>
    <n v="10401"/>
    <s v="Albuquerque"/>
    <x v="5"/>
    <n v="336"/>
  </r>
  <r>
    <x v="0"/>
    <n v="10401"/>
    <s v="Albuquerque"/>
    <x v="5"/>
    <n v="1032"/>
  </r>
  <r>
    <x v="1"/>
    <n v="10402"/>
    <s v="Graz"/>
    <x v="9"/>
    <n v="432"/>
  </r>
  <r>
    <x v="3"/>
    <n v="10402"/>
    <s v="Graz"/>
    <x v="9"/>
    <n v="2281.5"/>
  </r>
  <r>
    <x v="7"/>
    <n v="10403"/>
    <s v="Graz"/>
    <x v="9"/>
    <n v="248.11500000000001"/>
  </r>
  <r>
    <x v="7"/>
    <n v="10403"/>
    <s v="Graz"/>
    <x v="9"/>
    <n v="606.9"/>
  </r>
  <r>
    <x v="7"/>
    <n v="10404"/>
    <s v="Bergamo"/>
    <x v="10"/>
    <n v="709.65"/>
  </r>
  <r>
    <x v="1"/>
    <n v="10404"/>
    <s v="Bergamo"/>
    <x v="10"/>
    <n v="425.59999999999997"/>
  </r>
  <r>
    <x v="7"/>
    <n v="10404"/>
    <s v="Bergamo"/>
    <x v="10"/>
    <n v="456"/>
  </r>
  <r>
    <x v="3"/>
    <n v="10405"/>
    <s v="I. de Margarita"/>
    <x v="3"/>
    <n v="400"/>
  </r>
  <r>
    <x v="5"/>
    <n v="10406"/>
    <s v="São Paulo"/>
    <x v="4"/>
    <n v="144"/>
  </r>
  <r>
    <x v="7"/>
    <n v="10406"/>
    <s v="São Paulo"/>
    <x v="4"/>
    <n v="216"/>
  </r>
  <r>
    <x v="2"/>
    <n v="10406"/>
    <s v="São Paulo"/>
    <x v="4"/>
    <n v="1375.92"/>
  </r>
  <r>
    <x v="4"/>
    <n v="10406"/>
    <s v="São Paulo"/>
    <x v="4"/>
    <n v="68.400000000000006"/>
  </r>
  <r>
    <x v="4"/>
    <n v="10406"/>
    <s v="São Paulo"/>
    <x v="4"/>
    <n v="26.46"/>
  </r>
  <r>
    <x v="0"/>
    <n v="10407"/>
    <s v="Köln"/>
    <x v="1"/>
    <n v="504"/>
  </r>
  <r>
    <x v="0"/>
    <n v="10407"/>
    <s v="Köln"/>
    <x v="1"/>
    <n v="432"/>
  </r>
  <r>
    <x v="0"/>
    <n v="10407"/>
    <s v="Köln"/>
    <x v="1"/>
    <n v="258"/>
  </r>
  <r>
    <x v="4"/>
    <n v="10408"/>
    <s v="Lille"/>
    <x v="0"/>
    <n v="208"/>
  </r>
  <r>
    <x v="6"/>
    <n v="10408"/>
    <s v="Lille"/>
    <x v="0"/>
    <n v="35.400000000000006"/>
  </r>
  <r>
    <x v="7"/>
    <n v="10408"/>
    <s v="Lille"/>
    <x v="0"/>
    <n v="1379"/>
  </r>
  <r>
    <x v="2"/>
    <n v="10409"/>
    <s v="Buenos Aires"/>
    <x v="20"/>
    <n v="223.20000000000002"/>
  </r>
  <r>
    <x v="7"/>
    <n v="10409"/>
    <s v="Buenos Aires"/>
    <x v="20"/>
    <n v="96"/>
  </r>
  <r>
    <x v="0"/>
    <n v="10410"/>
    <s v="Tsawassen"/>
    <x v="16"/>
    <n v="98"/>
  </r>
  <r>
    <x v="0"/>
    <n v="10410"/>
    <s v="Tsawassen"/>
    <x v="16"/>
    <n v="704"/>
  </r>
  <r>
    <x v="4"/>
    <n v="10411"/>
    <s v="Tsawassen"/>
    <x v="16"/>
    <n v="154"/>
  </r>
  <r>
    <x v="3"/>
    <n v="10411"/>
    <s v="Tsawassen"/>
    <x v="16"/>
    <n v="496"/>
  </r>
  <r>
    <x v="0"/>
    <n v="10411"/>
    <s v="Tsawassen"/>
    <x v="16"/>
    <n v="316.8"/>
  </r>
  <r>
    <x v="2"/>
    <n v="10412"/>
    <s v="Oulu"/>
    <x v="11"/>
    <n v="334.8"/>
  </r>
  <r>
    <x v="5"/>
    <n v="10413"/>
    <s v="Toulouse"/>
    <x v="0"/>
    <n v="345.6"/>
  </r>
  <r>
    <x v="7"/>
    <n v="10413"/>
    <s v="Toulouse"/>
    <x v="0"/>
    <n v="1576"/>
  </r>
  <r>
    <x v="5"/>
    <n v="10413"/>
    <s v="Toulouse"/>
    <x v="0"/>
    <n v="201.6"/>
  </r>
  <r>
    <x v="7"/>
    <n v="10414"/>
    <s v="São Paulo"/>
    <x v="4"/>
    <n v="124.83"/>
  </r>
  <r>
    <x v="0"/>
    <n v="10414"/>
    <s v="São Paulo"/>
    <x v="4"/>
    <n v="100"/>
  </r>
  <r>
    <x v="6"/>
    <n v="10415"/>
    <s v="Elgin"/>
    <x v="5"/>
    <n v="62.4"/>
  </r>
  <r>
    <x v="0"/>
    <n v="10415"/>
    <s v="Elgin"/>
    <x v="5"/>
    <n v="40"/>
  </r>
  <r>
    <x v="7"/>
    <n v="10416"/>
    <s v="Oulu"/>
    <x v="11"/>
    <n v="146"/>
  </r>
  <r>
    <x v="6"/>
    <n v="10416"/>
    <s v="Oulu"/>
    <x v="11"/>
    <n v="262"/>
  </r>
  <r>
    <x v="1"/>
    <n v="10416"/>
    <s v="Oulu"/>
    <x v="11"/>
    <n v="312"/>
  </r>
  <r>
    <x v="5"/>
    <n v="10417"/>
    <s v="København"/>
    <x v="17"/>
    <n v="10540"/>
  </r>
  <r>
    <x v="4"/>
    <n v="10417"/>
    <s v="København"/>
    <x v="17"/>
    <n v="14.399999999999999"/>
  </r>
  <r>
    <x v="7"/>
    <n v="10417"/>
    <s v="København"/>
    <x v="17"/>
    <n v="270"/>
  </r>
  <r>
    <x v="3"/>
    <n v="10417"/>
    <s v="København"/>
    <x v="17"/>
    <n v="364"/>
  </r>
  <r>
    <x v="5"/>
    <n v="10418"/>
    <s v="Cunewalde"/>
    <x v="1"/>
    <n v="912"/>
  </r>
  <r>
    <x v="7"/>
    <n v="10418"/>
    <s v="Cunewalde"/>
    <x v="1"/>
    <n v="418"/>
  </r>
  <r>
    <x v="3"/>
    <n v="10418"/>
    <s v="Cunewalde"/>
    <x v="1"/>
    <n v="364.8"/>
  </r>
  <r>
    <x v="2"/>
    <n v="10418"/>
    <s v="Cunewalde"/>
    <x v="1"/>
    <n v="120"/>
  </r>
  <r>
    <x v="0"/>
    <n v="10419"/>
    <s v="Genève"/>
    <x v="7"/>
    <n v="1550.3999999999999"/>
  </r>
  <r>
    <x v="0"/>
    <n v="10419"/>
    <s v="Genève"/>
    <x v="7"/>
    <n v="547.19999999999993"/>
  </r>
  <r>
    <x v="6"/>
    <n v="10420"/>
    <s v="Resende"/>
    <x v="4"/>
    <n v="1396.8"/>
  </r>
  <r>
    <x v="4"/>
    <n v="10420"/>
    <s v="Resende"/>
    <x v="4"/>
    <n v="8.64"/>
  </r>
  <r>
    <x v="5"/>
    <n v="10420"/>
    <s v="Resende"/>
    <x v="4"/>
    <n v="86.4"/>
  </r>
  <r>
    <x v="4"/>
    <n v="10420"/>
    <s v="Resende"/>
    <x v="4"/>
    <n v="216"/>
  </r>
  <r>
    <x v="7"/>
    <n v="10421"/>
    <s v="Rio de Janeiro"/>
    <x v="4"/>
    <n v="24.82"/>
  </r>
  <r>
    <x v="7"/>
    <n v="10421"/>
    <s v="Rio de Janeiro"/>
    <x v="4"/>
    <n v="747"/>
  </r>
  <r>
    <x v="6"/>
    <n v="10421"/>
    <s v="Rio de Janeiro"/>
    <x v="4"/>
    <n v="334.05"/>
  </r>
  <r>
    <x v="3"/>
    <n v="10421"/>
    <s v="Rio de Janeiro"/>
    <x v="4"/>
    <n v="88.399999999999991"/>
  </r>
  <r>
    <x v="7"/>
    <n v="10422"/>
    <s v="Torino"/>
    <x v="10"/>
    <n v="49.8"/>
  </r>
  <r>
    <x v="0"/>
    <n v="10423"/>
    <s v="Campinas"/>
    <x v="4"/>
    <n v="140"/>
  </r>
  <r>
    <x v="0"/>
    <n v="10423"/>
    <s v="Campinas"/>
    <x v="4"/>
    <n v="880"/>
  </r>
  <r>
    <x v="5"/>
    <n v="10424"/>
    <s v="Montréal"/>
    <x v="16"/>
    <n v="691.2"/>
  </r>
  <r>
    <x v="5"/>
    <n v="10424"/>
    <s v="Montréal"/>
    <x v="16"/>
    <n v="8263.36"/>
  </r>
  <r>
    <x v="7"/>
    <n v="10424"/>
    <s v="Montréal"/>
    <x v="16"/>
    <n v="240"/>
  </r>
  <r>
    <x v="6"/>
    <n v="10425"/>
    <s v="Toulouse"/>
    <x v="0"/>
    <n v="144"/>
  </r>
  <r>
    <x v="5"/>
    <n v="10425"/>
    <s v="Toulouse"/>
    <x v="0"/>
    <n v="216"/>
  </r>
  <r>
    <x v="1"/>
    <n v="10426"/>
    <s v="Barcelona"/>
    <x v="12"/>
    <n v="152"/>
  </r>
  <r>
    <x v="1"/>
    <n v="10426"/>
    <s v="Barcelona"/>
    <x v="12"/>
    <n v="186.20000000000002"/>
  </r>
  <r>
    <x v="2"/>
    <n v="10427"/>
    <s v="Salzburg"/>
    <x v="9"/>
    <n v="651"/>
  </r>
  <r>
    <x v="4"/>
    <n v="10428"/>
    <s v="Reggio Emilia"/>
    <x v="10"/>
    <n v="192"/>
  </r>
  <r>
    <x v="7"/>
    <n v="10429"/>
    <s v="Cork"/>
    <x v="14"/>
    <n v="520"/>
  </r>
  <r>
    <x v="3"/>
    <n v="10429"/>
    <s v="Cork"/>
    <x v="14"/>
    <n v="921.375"/>
  </r>
  <r>
    <x v="6"/>
    <n v="10430"/>
    <s v="Graz"/>
    <x v="9"/>
    <n v="1123.2"/>
  </r>
  <r>
    <x v="7"/>
    <n v="10430"/>
    <s v="Graz"/>
    <x v="9"/>
    <n v="400"/>
  </r>
  <r>
    <x v="1"/>
    <n v="10430"/>
    <s v="Graz"/>
    <x v="9"/>
    <n v="912"/>
  </r>
  <r>
    <x v="0"/>
    <n v="10430"/>
    <s v="Graz"/>
    <x v="9"/>
    <n v="2464"/>
  </r>
  <r>
    <x v="6"/>
    <n v="10431"/>
    <s v="Tsawassen"/>
    <x v="16"/>
    <n v="1170"/>
  </r>
  <r>
    <x v="4"/>
    <n v="10431"/>
    <s v="Tsawassen"/>
    <x v="16"/>
    <n v="551.25"/>
  </r>
  <r>
    <x v="7"/>
    <n v="10431"/>
    <s v="Tsawassen"/>
    <x v="16"/>
    <n v="171"/>
  </r>
  <r>
    <x v="7"/>
    <n v="10432"/>
    <s v="Lander"/>
    <x v="5"/>
    <n v="249"/>
  </r>
  <r>
    <x v="6"/>
    <n v="10432"/>
    <s v="Lander"/>
    <x v="5"/>
    <n v="236"/>
  </r>
  <r>
    <x v="1"/>
    <n v="10433"/>
    <s v="Lisboa"/>
    <x v="15"/>
    <n v="851.19999999999993"/>
  </r>
  <r>
    <x v="0"/>
    <n v="10434"/>
    <s v="Bräcke"/>
    <x v="2"/>
    <n v="100.80000000000001"/>
  </r>
  <r>
    <x v="5"/>
    <n v="10434"/>
    <s v="Bräcke"/>
    <x v="2"/>
    <n v="220.32"/>
  </r>
  <r>
    <x v="5"/>
    <n v="10435"/>
    <s v="London"/>
    <x v="13"/>
    <n v="152"/>
  </r>
  <r>
    <x v="1"/>
    <n v="10435"/>
    <s v="London"/>
    <x v="13"/>
    <n v="201.60000000000002"/>
  </r>
  <r>
    <x v="0"/>
    <n v="10435"/>
    <s v="London"/>
    <x v="13"/>
    <n v="278"/>
  </r>
  <r>
    <x v="4"/>
    <n v="10436"/>
    <s v="Strasbourg"/>
    <x v="0"/>
    <n v="48"/>
  </r>
  <r>
    <x v="1"/>
    <n v="10436"/>
    <s v="Strasbourg"/>
    <x v="0"/>
    <n v="1094.4000000000001"/>
  </r>
  <r>
    <x v="1"/>
    <n v="10436"/>
    <s v="Strasbourg"/>
    <x v="0"/>
    <n v="718.2"/>
  </r>
  <r>
    <x v="5"/>
    <n v="10436"/>
    <s v="Strasbourg"/>
    <x v="0"/>
    <n v="133.92000000000002"/>
  </r>
  <r>
    <x v="6"/>
    <n v="10437"/>
    <s v="Oulu"/>
    <x v="11"/>
    <n v="393"/>
  </r>
  <r>
    <x v="7"/>
    <n v="10438"/>
    <s v="Münster"/>
    <x v="1"/>
    <n v="87.600000000000009"/>
  </r>
  <r>
    <x v="5"/>
    <n v="10438"/>
    <s v="Münster"/>
    <x v="1"/>
    <n v="179.20000000000002"/>
  </r>
  <r>
    <x v="1"/>
    <n v="10438"/>
    <s v="Münster"/>
    <x v="1"/>
    <n v="187.20000000000002"/>
  </r>
  <r>
    <x v="0"/>
    <n v="10439"/>
    <s v="Montréal"/>
    <x v="16"/>
    <n v="456"/>
  </r>
  <r>
    <x v="7"/>
    <n v="10439"/>
    <s v="Montréal"/>
    <x v="16"/>
    <n v="222.4"/>
  </r>
  <r>
    <x v="1"/>
    <n v="10439"/>
    <s v="Montréal"/>
    <x v="16"/>
    <n v="159.60000000000002"/>
  </r>
  <r>
    <x v="2"/>
    <n v="10439"/>
    <s v="Montréal"/>
    <x v="16"/>
    <n v="240"/>
  </r>
  <r>
    <x v="5"/>
    <n v="10440"/>
    <s v="Boise"/>
    <x v="5"/>
    <n v="581.4"/>
  </r>
  <r>
    <x v="7"/>
    <n v="10440"/>
    <s v="Boise"/>
    <x v="5"/>
    <n v="578.93500000000006"/>
  </r>
  <r>
    <x v="6"/>
    <n v="10440"/>
    <s v="Boise"/>
    <x v="5"/>
    <n v="2019.6"/>
  </r>
  <r>
    <x v="3"/>
    <n v="10440"/>
    <s v="Boise"/>
    <x v="5"/>
    <n v="1744.2"/>
  </r>
  <r>
    <x v="7"/>
    <n v="10441"/>
    <s v="Anchorage"/>
    <x v="5"/>
    <n v="1755"/>
  </r>
  <r>
    <x v="0"/>
    <n v="10442"/>
    <s v="Graz"/>
    <x v="9"/>
    <n v="504"/>
  </r>
  <r>
    <x v="6"/>
    <n v="10442"/>
    <s v="Graz"/>
    <x v="9"/>
    <n v="472"/>
  </r>
  <r>
    <x v="3"/>
    <n v="10442"/>
    <s v="Graz"/>
    <x v="9"/>
    <n v="816"/>
  </r>
  <r>
    <x v="0"/>
    <n v="10443"/>
    <s v="Reggio Emilia"/>
    <x v="10"/>
    <n v="80.640000000000015"/>
  </r>
  <r>
    <x v="2"/>
    <n v="10443"/>
    <s v="Reggio Emilia"/>
    <x v="10"/>
    <n v="436.79999999999995"/>
  </r>
  <r>
    <x v="6"/>
    <n v="10444"/>
    <s v="Luleå"/>
    <x v="2"/>
    <n v="312"/>
  </r>
  <r>
    <x v="7"/>
    <n v="10444"/>
    <s v="Luleå"/>
    <x v="2"/>
    <n v="373.5"/>
  </r>
  <r>
    <x v="5"/>
    <n v="10444"/>
    <s v="Luleå"/>
    <x v="2"/>
    <n v="115.2"/>
  </r>
  <r>
    <x v="4"/>
    <n v="10444"/>
    <s v="Luleå"/>
    <x v="2"/>
    <n v="231"/>
  </r>
  <r>
    <x v="5"/>
    <n v="10445"/>
    <s v="Luleå"/>
    <x v="2"/>
    <n v="86.4"/>
  </r>
  <r>
    <x v="6"/>
    <n v="10445"/>
    <s v="Luleå"/>
    <x v="2"/>
    <n v="88.5"/>
  </r>
  <r>
    <x v="7"/>
    <n v="10446"/>
    <s v="Münster"/>
    <x v="1"/>
    <n v="78.84"/>
  </r>
  <r>
    <x v="5"/>
    <n v="10446"/>
    <s v="Münster"/>
    <x v="1"/>
    <n v="64.8"/>
  </r>
  <r>
    <x v="0"/>
    <n v="10446"/>
    <s v="Münster"/>
    <x v="1"/>
    <n v="27"/>
  </r>
  <r>
    <x v="1"/>
    <n v="10446"/>
    <s v="Münster"/>
    <x v="1"/>
    <n v="75.600000000000009"/>
  </r>
  <r>
    <x v="7"/>
    <n v="10447"/>
    <s v="Rio de Janeiro"/>
    <x v="4"/>
    <n v="292"/>
  </r>
  <r>
    <x v="3"/>
    <n v="10447"/>
    <s v="Rio de Janeiro"/>
    <x v="4"/>
    <n v="588"/>
  </r>
  <r>
    <x v="0"/>
    <n v="10447"/>
    <s v="Rio de Janeiro"/>
    <x v="4"/>
    <n v="34.4"/>
  </r>
  <r>
    <x v="7"/>
    <n v="10448"/>
    <s v="Buenos Aires"/>
    <x v="20"/>
    <n v="149.39999999999998"/>
  </r>
  <r>
    <x v="4"/>
    <n v="10448"/>
    <s v="Buenos Aires"/>
    <x v="20"/>
    <n v="294"/>
  </r>
  <r>
    <x v="4"/>
    <n v="10449"/>
    <s v="Strasbourg"/>
    <x v="0"/>
    <n v="347.2"/>
  </r>
  <r>
    <x v="1"/>
    <n v="10449"/>
    <s v="Strasbourg"/>
    <x v="0"/>
    <n v="112"/>
  </r>
  <r>
    <x v="7"/>
    <n v="10449"/>
    <s v="Strasbourg"/>
    <x v="0"/>
    <n v="1379"/>
  </r>
  <r>
    <x v="4"/>
    <n v="10450"/>
    <s v="Lyon"/>
    <x v="0"/>
    <n v="396.8"/>
  </r>
  <r>
    <x v="6"/>
    <n v="10450"/>
    <s v="Lyon"/>
    <x v="0"/>
    <n v="28.320000000000007"/>
  </r>
  <r>
    <x v="6"/>
    <n v="10451"/>
    <s v="Cunewalde"/>
    <x v="1"/>
    <n v="2073.6"/>
  </r>
  <r>
    <x v="1"/>
    <n v="10451"/>
    <s v="Cunewalde"/>
    <x v="1"/>
    <n v="837.9"/>
  </r>
  <r>
    <x v="3"/>
    <n v="10451"/>
    <s v="Cunewalde"/>
    <x v="1"/>
    <n v="423.36"/>
  </r>
  <r>
    <x v="3"/>
    <n v="10451"/>
    <s v="Cunewalde"/>
    <x v="1"/>
    <n v="514.80000000000007"/>
  </r>
  <r>
    <x v="2"/>
    <n v="10452"/>
    <s v="Boise"/>
    <x v="5"/>
    <n v="546"/>
  </r>
  <r>
    <x v="3"/>
    <n v="10452"/>
    <s v="Boise"/>
    <x v="5"/>
    <n v="1472.5"/>
  </r>
  <r>
    <x v="7"/>
    <n v="10453"/>
    <s v="London"/>
    <x v="13"/>
    <n v="137.70000000000002"/>
  </r>
  <r>
    <x v="5"/>
    <n v="10453"/>
    <s v="London"/>
    <x v="13"/>
    <n v="270"/>
  </r>
  <r>
    <x v="7"/>
    <n v="10454"/>
    <s v="Toulouse"/>
    <x v="0"/>
    <n v="222.4"/>
  </r>
  <r>
    <x v="0"/>
    <n v="10454"/>
    <s v="Toulouse"/>
    <x v="0"/>
    <n v="32"/>
  </r>
  <r>
    <x v="4"/>
    <n v="10454"/>
    <s v="Toulouse"/>
    <x v="0"/>
    <n v="76.800000000000011"/>
  </r>
  <r>
    <x v="5"/>
    <n v="10455"/>
    <s v="Oulu"/>
    <x v="11"/>
    <n v="288"/>
  </r>
  <r>
    <x v="6"/>
    <n v="10455"/>
    <s v="Oulu"/>
    <x v="11"/>
    <n v="1310"/>
  </r>
  <r>
    <x v="3"/>
    <n v="10455"/>
    <s v="Oulu"/>
    <x v="11"/>
    <n v="570"/>
  </r>
  <r>
    <x v="0"/>
    <n v="10455"/>
    <s v="Oulu"/>
    <x v="11"/>
    <n v="516"/>
  </r>
  <r>
    <x v="7"/>
    <n v="10456"/>
    <s v="Brandenburg"/>
    <x v="1"/>
    <n v="272"/>
  </r>
  <r>
    <x v="7"/>
    <n v="10456"/>
    <s v="Brandenburg"/>
    <x v="1"/>
    <n v="285.59999999999997"/>
  </r>
  <r>
    <x v="0"/>
    <n v="10457"/>
    <s v="Brandenburg"/>
    <x v="1"/>
    <n v="1584"/>
  </r>
  <r>
    <x v="7"/>
    <n v="10458"/>
    <s v="Charleroi"/>
    <x v="8"/>
    <n v="747"/>
  </r>
  <r>
    <x v="2"/>
    <n v="10458"/>
    <s v="Charleroi"/>
    <x v="8"/>
    <n v="1092"/>
  </r>
  <r>
    <x v="5"/>
    <n v="10458"/>
    <s v="Charleroi"/>
    <x v="8"/>
    <n v="736"/>
  </r>
  <r>
    <x v="1"/>
    <n v="10458"/>
    <s v="Charleroi"/>
    <x v="8"/>
    <n v="456"/>
  </r>
  <r>
    <x v="0"/>
    <n v="10458"/>
    <s v="Charleroi"/>
    <x v="8"/>
    <n v="860"/>
  </r>
  <r>
    <x v="2"/>
    <n v="10459"/>
    <s v="Lyon"/>
    <x v="0"/>
    <n v="364.79999999999995"/>
  </r>
  <r>
    <x v="4"/>
    <n v="10459"/>
    <s v="Lyon"/>
    <x v="0"/>
    <n v="182.39999999999998"/>
  </r>
  <r>
    <x v="0"/>
    <n v="10459"/>
    <s v="Lyon"/>
    <x v="0"/>
    <n v="1112"/>
  </r>
  <r>
    <x v="7"/>
    <n v="10460"/>
    <s v="Bräcke"/>
    <x v="2"/>
    <n v="157.5"/>
  </r>
  <r>
    <x v="5"/>
    <n v="10460"/>
    <s v="Bräcke"/>
    <x v="2"/>
    <n v="18.600000000000001"/>
  </r>
  <r>
    <x v="7"/>
    <n v="10461"/>
    <s v="Barquisimeto"/>
    <x v="3"/>
    <n v="240"/>
  </r>
  <r>
    <x v="4"/>
    <n v="10461"/>
    <s v="Barquisimeto"/>
    <x v="3"/>
    <n v="434.70000000000005"/>
  </r>
  <r>
    <x v="6"/>
    <n v="10461"/>
    <s v="Barquisimeto"/>
    <x v="3"/>
    <n v="864"/>
  </r>
  <r>
    <x v="4"/>
    <n v="10462"/>
    <s v="London"/>
    <x v="13"/>
    <n v="4.8"/>
  </r>
  <r>
    <x v="1"/>
    <n v="10462"/>
    <s v="London"/>
    <x v="13"/>
    <n v="151.20000000000002"/>
  </r>
  <r>
    <x v="7"/>
    <n v="10463"/>
    <s v="Charleroi"/>
    <x v="8"/>
    <n v="153.29999999999998"/>
  </r>
  <r>
    <x v="1"/>
    <n v="10463"/>
    <s v="Charleroi"/>
    <x v="8"/>
    <n v="560"/>
  </r>
  <r>
    <x v="3"/>
    <n v="10464"/>
    <s v="Lisboa"/>
    <x v="15"/>
    <n v="225.28000000000003"/>
  </r>
  <r>
    <x v="5"/>
    <n v="10464"/>
    <s v="Lisboa"/>
    <x v="15"/>
    <n v="110.39999999999999"/>
  </r>
  <r>
    <x v="1"/>
    <n v="10464"/>
    <s v="Lisboa"/>
    <x v="15"/>
    <n v="729.6"/>
  </r>
  <r>
    <x v="0"/>
    <n v="10464"/>
    <s v="Lisboa"/>
    <x v="15"/>
    <n v="544"/>
  </r>
  <r>
    <x v="5"/>
    <n v="10465"/>
    <s v="Århus"/>
    <x v="17"/>
    <n v="90"/>
  </r>
  <r>
    <x v="6"/>
    <n v="10465"/>
    <s v="Århus"/>
    <x v="17"/>
    <n v="1603.8"/>
  </r>
  <r>
    <x v="4"/>
    <n v="10465"/>
    <s v="Århus"/>
    <x v="17"/>
    <n v="294"/>
  </r>
  <r>
    <x v="4"/>
    <n v="10465"/>
    <s v="Århus"/>
    <x v="17"/>
    <n v="205.20000000000002"/>
  </r>
  <r>
    <x v="7"/>
    <n v="10465"/>
    <s v="Århus"/>
    <x v="17"/>
    <n v="325"/>
  </r>
  <r>
    <x v="0"/>
    <n v="10466"/>
    <s v="São Paulo"/>
    <x v="4"/>
    <n v="168"/>
  </r>
  <r>
    <x v="4"/>
    <n v="10466"/>
    <s v="São Paulo"/>
    <x v="4"/>
    <n v="48"/>
  </r>
  <r>
    <x v="5"/>
    <n v="10467"/>
    <s v="Bergamo"/>
    <x v="10"/>
    <n v="100.8"/>
  </r>
  <r>
    <x v="7"/>
    <n v="10467"/>
    <s v="Bergamo"/>
    <x v="10"/>
    <n v="134.39999999999998"/>
  </r>
  <r>
    <x v="4"/>
    <n v="10468"/>
    <s v="Brandenburg"/>
    <x v="1"/>
    <n v="165.6"/>
  </r>
  <r>
    <x v="5"/>
    <n v="10468"/>
    <s v="Brandenburg"/>
    <x v="1"/>
    <n v="552"/>
  </r>
  <r>
    <x v="5"/>
    <n v="10469"/>
    <s v="Seattle"/>
    <x v="5"/>
    <n v="516.79999999999995"/>
  </r>
  <r>
    <x v="7"/>
    <n v="10469"/>
    <s v="Seattle"/>
    <x v="5"/>
    <n v="413.52499999999998"/>
  </r>
  <r>
    <x v="3"/>
    <n v="10469"/>
    <s v="Seattle"/>
    <x v="5"/>
    <n v="26.349999999999998"/>
  </r>
  <r>
    <x v="4"/>
    <n v="10470"/>
    <s v="Marseille"/>
    <x v="0"/>
    <n v="1500"/>
  </r>
  <r>
    <x v="1"/>
    <n v="10470"/>
    <s v="Marseille"/>
    <x v="0"/>
    <n v="108"/>
  </r>
  <r>
    <x v="1"/>
    <n v="10470"/>
    <s v="Marseille"/>
    <x v="0"/>
    <n v="212.8"/>
  </r>
  <r>
    <x v="2"/>
    <n v="10471"/>
    <s v="London"/>
    <x v="13"/>
    <n v="720"/>
  </r>
  <r>
    <x v="1"/>
    <n v="10471"/>
    <s v="London"/>
    <x v="13"/>
    <n v="608"/>
  </r>
  <r>
    <x v="5"/>
    <n v="10472"/>
    <s v="London"/>
    <x v="13"/>
    <n v="273.59999999999997"/>
  </r>
  <r>
    <x v="2"/>
    <n v="10472"/>
    <s v="London"/>
    <x v="13"/>
    <n v="763.19999999999993"/>
  </r>
  <r>
    <x v="0"/>
    <n v="10473"/>
    <s v="Cowes"/>
    <x v="13"/>
    <n v="24"/>
  </r>
  <r>
    <x v="0"/>
    <n v="10473"/>
    <s v="Cowes"/>
    <x v="13"/>
    <n v="206.39999999999998"/>
  </r>
  <r>
    <x v="2"/>
    <n v="10474"/>
    <s v="México D.F."/>
    <x v="6"/>
    <n v="223.20000000000002"/>
  </r>
  <r>
    <x v="2"/>
    <n v="10474"/>
    <s v="México D.F."/>
    <x v="6"/>
    <n v="655.19999999999993"/>
  </r>
  <r>
    <x v="4"/>
    <n v="10474"/>
    <s v="México D.F."/>
    <x v="6"/>
    <n v="308.7"/>
  </r>
  <r>
    <x v="5"/>
    <n v="10474"/>
    <s v="México D.F."/>
    <x v="6"/>
    <n v="62"/>
  </r>
  <r>
    <x v="0"/>
    <n v="10475"/>
    <s v="Charleroi"/>
    <x v="8"/>
    <n v="297.5"/>
  </r>
  <r>
    <x v="3"/>
    <n v="10475"/>
    <s v="Charleroi"/>
    <x v="8"/>
    <n v="693.6"/>
  </r>
  <r>
    <x v="5"/>
    <n v="10475"/>
    <s v="Charleroi"/>
    <x v="8"/>
    <n v="514.08000000000004"/>
  </r>
  <r>
    <x v="6"/>
    <n v="10476"/>
    <s v="San Cristóbal"/>
    <x v="3"/>
    <n v="36.479999999999997"/>
  </r>
  <r>
    <x v="5"/>
    <n v="10476"/>
    <s v="San Cristóbal"/>
    <x v="3"/>
    <n v="144"/>
  </r>
  <r>
    <x v="5"/>
    <n v="10477"/>
    <s v="Lisboa"/>
    <x v="15"/>
    <n v="216"/>
  </r>
  <r>
    <x v="7"/>
    <n v="10477"/>
    <s v="Lisboa"/>
    <x v="15"/>
    <n v="126"/>
  </r>
  <r>
    <x v="5"/>
    <n v="10477"/>
    <s v="Lisboa"/>
    <x v="15"/>
    <n v="216"/>
  </r>
  <r>
    <x v="4"/>
    <n v="10478"/>
    <s v="Lyon"/>
    <x v="0"/>
    <n v="471.2"/>
  </r>
  <r>
    <x v="5"/>
    <n v="10479"/>
    <s v="Albuquerque"/>
    <x v="5"/>
    <n v="6324"/>
  </r>
  <r>
    <x v="6"/>
    <n v="10479"/>
    <s v="Albuquerque"/>
    <x v="5"/>
    <n v="733.6"/>
  </r>
  <r>
    <x v="0"/>
    <n v="10479"/>
    <s v="Albuquerque"/>
    <x v="5"/>
    <n v="2640"/>
  </r>
  <r>
    <x v="1"/>
    <n v="10479"/>
    <s v="Albuquerque"/>
    <x v="5"/>
    <n v="798"/>
  </r>
  <r>
    <x v="7"/>
    <n v="10480"/>
    <s v="Lille"/>
    <x v="0"/>
    <n v="228"/>
  </r>
  <r>
    <x v="0"/>
    <n v="10480"/>
    <s v="Lille"/>
    <x v="0"/>
    <n v="528"/>
  </r>
  <r>
    <x v="7"/>
    <n v="10481"/>
    <s v="Rio de Janeiro"/>
    <x v="4"/>
    <n v="384"/>
  </r>
  <r>
    <x v="0"/>
    <n v="10481"/>
    <s v="Rio de Janeiro"/>
    <x v="4"/>
    <n v="1088"/>
  </r>
  <r>
    <x v="4"/>
    <n v="10482"/>
    <s v="Walla Walla"/>
    <x v="5"/>
    <n v="147"/>
  </r>
  <r>
    <x v="5"/>
    <n v="10483"/>
    <s v="Seattle"/>
    <x v="5"/>
    <n v="372.4"/>
  </r>
  <r>
    <x v="3"/>
    <n v="10483"/>
    <s v="Seattle"/>
    <x v="5"/>
    <n v="296.39999999999998"/>
  </r>
  <r>
    <x v="7"/>
    <n v="10484"/>
    <s v="London"/>
    <x v="13"/>
    <n v="112"/>
  </r>
  <r>
    <x v="4"/>
    <n v="10484"/>
    <s v="London"/>
    <x v="13"/>
    <n v="147"/>
  </r>
  <r>
    <x v="2"/>
    <n v="10484"/>
    <s v="London"/>
    <x v="13"/>
    <n v="127.19999999999999"/>
  </r>
  <r>
    <x v="5"/>
    <n v="10485"/>
    <s v="I. de Margarita"/>
    <x v="3"/>
    <n v="273.60000000000002"/>
  </r>
  <r>
    <x v="3"/>
    <n v="10485"/>
    <s v="I. de Margarita"/>
    <x v="3"/>
    <n v="144"/>
  </r>
  <r>
    <x v="6"/>
    <n v="10485"/>
    <s v="I. de Margarita"/>
    <x v="3"/>
    <n v="518.4"/>
  </r>
  <r>
    <x v="5"/>
    <n v="10485"/>
    <s v="I. de Margarita"/>
    <x v="3"/>
    <n v="648"/>
  </r>
  <r>
    <x v="0"/>
    <n v="10486"/>
    <s v="San Cristóbal"/>
    <x v="3"/>
    <n v="84"/>
  </r>
  <r>
    <x v="2"/>
    <n v="10486"/>
    <s v="San Cristóbal"/>
    <x v="3"/>
    <n v="1060"/>
  </r>
  <r>
    <x v="2"/>
    <n v="10486"/>
    <s v="San Cristóbal"/>
    <x v="3"/>
    <n v="128"/>
  </r>
  <r>
    <x v="7"/>
    <n v="10487"/>
    <s v="São Paulo"/>
    <x v="4"/>
    <n v="36.5"/>
  </r>
  <r>
    <x v="7"/>
    <n v="10487"/>
    <s v="São Paulo"/>
    <x v="4"/>
    <n v="747"/>
  </r>
  <r>
    <x v="6"/>
    <n v="10487"/>
    <s v="São Paulo"/>
    <x v="4"/>
    <n v="106.20000000000002"/>
  </r>
  <r>
    <x v="0"/>
    <n v="10488"/>
    <s v="München"/>
    <x v="1"/>
    <n v="1320"/>
  </r>
  <r>
    <x v="4"/>
    <n v="10488"/>
    <s v="München"/>
    <x v="1"/>
    <n v="192"/>
  </r>
  <r>
    <x v="0"/>
    <n v="10489"/>
    <s v="Salzburg"/>
    <x v="9"/>
    <n v="189"/>
  </r>
  <r>
    <x v="7"/>
    <n v="10489"/>
    <s v="Salzburg"/>
    <x v="9"/>
    <n v="250.20000000000002"/>
  </r>
  <r>
    <x v="0"/>
    <n v="10490"/>
    <s v="San Cristóbal"/>
    <x v="3"/>
    <n v="2640"/>
  </r>
  <r>
    <x v="7"/>
    <n v="10490"/>
    <s v="San Cristóbal"/>
    <x v="3"/>
    <n v="300"/>
  </r>
  <r>
    <x v="5"/>
    <n v="10490"/>
    <s v="San Cristóbal"/>
    <x v="3"/>
    <n v="223.20000000000002"/>
  </r>
  <r>
    <x v="3"/>
    <n v="10491"/>
    <s v="Lisboa"/>
    <x v="15"/>
    <n v="197.625"/>
  </r>
  <r>
    <x v="3"/>
    <n v="10491"/>
    <s v="Lisboa"/>
    <x v="15"/>
    <n v="61.879999999999995"/>
  </r>
  <r>
    <x v="7"/>
    <n v="10492"/>
    <s v="Tsawassen"/>
    <x v="16"/>
    <n v="638.4"/>
  </r>
  <r>
    <x v="1"/>
    <n v="10492"/>
    <s v="Tsawassen"/>
    <x v="16"/>
    <n v="212.79999999999998"/>
  </r>
  <r>
    <x v="3"/>
    <n v="10493"/>
    <s v="Toulouse"/>
    <x v="0"/>
    <n v="226.8"/>
  </r>
  <r>
    <x v="3"/>
    <n v="10493"/>
    <s v="Toulouse"/>
    <x v="0"/>
    <n v="122.4"/>
  </r>
  <r>
    <x v="0"/>
    <n v="10493"/>
    <s v="Toulouse"/>
    <x v="0"/>
    <n v="259.2"/>
  </r>
  <r>
    <x v="1"/>
    <n v="10494"/>
    <s v="São Paulo"/>
    <x v="4"/>
    <n v="912"/>
  </r>
  <r>
    <x v="1"/>
    <n v="10495"/>
    <s v="Vancouver"/>
    <x v="16"/>
    <n v="72"/>
  </r>
  <r>
    <x v="4"/>
    <n v="10495"/>
    <s v="Vancouver"/>
    <x v="16"/>
    <n v="154"/>
  </r>
  <r>
    <x v="3"/>
    <n v="10495"/>
    <s v="Vancouver"/>
    <x v="16"/>
    <n v="52"/>
  </r>
  <r>
    <x v="0"/>
    <n v="10496"/>
    <s v="São Paulo"/>
    <x v="4"/>
    <n v="190"/>
  </r>
  <r>
    <x v="1"/>
    <n v="10497"/>
    <s v="Frankfurt a.M. "/>
    <x v="1"/>
    <n v="425.59999999999997"/>
  </r>
  <r>
    <x v="0"/>
    <n v="10497"/>
    <s v="Frankfurt a.M. "/>
    <x v="1"/>
    <n v="695"/>
  </r>
  <r>
    <x v="3"/>
    <n v="10497"/>
    <s v="Frankfurt a.M. "/>
    <x v="1"/>
    <n v="260"/>
  </r>
  <r>
    <x v="5"/>
    <n v="10498"/>
    <s v="San Cristóbal"/>
    <x v="3"/>
    <n v="63"/>
  </r>
  <r>
    <x v="4"/>
    <n v="10498"/>
    <s v="San Cristóbal"/>
    <x v="3"/>
    <n v="92"/>
  </r>
  <r>
    <x v="1"/>
    <n v="10498"/>
    <s v="San Cristóbal"/>
    <x v="3"/>
    <n v="420"/>
  </r>
  <r>
    <x v="2"/>
    <n v="10499"/>
    <s v="Barquisimeto"/>
    <x v="3"/>
    <n v="912"/>
  </r>
  <r>
    <x v="7"/>
    <n v="10499"/>
    <s v="Barquisimeto"/>
    <x v="3"/>
    <n v="500"/>
  </r>
  <r>
    <x v="3"/>
    <n v="10500"/>
    <s v="Toulouse"/>
    <x v="0"/>
    <n v="176.7"/>
  </r>
  <r>
    <x v="2"/>
    <n v="10500"/>
    <s v="Toulouse"/>
    <x v="0"/>
    <n v="346.56"/>
  </r>
  <r>
    <x v="6"/>
    <n v="10501"/>
    <s v="Mannheim"/>
    <x v="1"/>
    <n v="149"/>
  </r>
  <r>
    <x v="4"/>
    <n v="10502"/>
    <s v="México D.F."/>
    <x v="6"/>
    <n v="199.5"/>
  </r>
  <r>
    <x v="6"/>
    <n v="10502"/>
    <s v="México D.F."/>
    <x v="6"/>
    <n v="196.79999999999998"/>
  </r>
  <r>
    <x v="5"/>
    <n v="10502"/>
    <s v="México D.F."/>
    <x v="6"/>
    <n v="420"/>
  </r>
  <r>
    <x v="2"/>
    <n v="10503"/>
    <s v="Cork"/>
    <x v="14"/>
    <n v="1627.5"/>
  </r>
  <r>
    <x v="3"/>
    <n v="10503"/>
    <s v="Cork"/>
    <x v="14"/>
    <n v="421"/>
  </r>
  <r>
    <x v="5"/>
    <n v="10504"/>
    <s v="Seattle"/>
    <x v="5"/>
    <n v="228"/>
  </r>
  <r>
    <x v="7"/>
    <n v="10504"/>
    <s v="Seattle"/>
    <x v="5"/>
    <n v="120"/>
  </r>
  <r>
    <x v="6"/>
    <n v="10504"/>
    <s v="Seattle"/>
    <x v="5"/>
    <n v="328"/>
  </r>
  <r>
    <x v="3"/>
    <n v="10504"/>
    <s v="Seattle"/>
    <x v="5"/>
    <n v="712.5"/>
  </r>
  <r>
    <x v="7"/>
    <n v="10505"/>
    <s v="Montréal"/>
    <x v="16"/>
    <n v="147.89999999999998"/>
  </r>
  <r>
    <x v="7"/>
    <n v="10506"/>
    <s v="Brandenburg"/>
    <x v="1"/>
    <n v="226.8"/>
  </r>
  <r>
    <x v="5"/>
    <n v="10506"/>
    <s v="Brandenburg"/>
    <x v="1"/>
    <n v="189"/>
  </r>
  <r>
    <x v="5"/>
    <n v="10507"/>
    <s v="México D.F."/>
    <x v="6"/>
    <n v="586.5"/>
  </r>
  <r>
    <x v="7"/>
    <n v="10507"/>
    <s v="México D.F."/>
    <x v="6"/>
    <n v="162.5625"/>
  </r>
  <r>
    <x v="4"/>
    <n v="10508"/>
    <s v="Köln"/>
    <x v="1"/>
    <n v="60"/>
  </r>
  <r>
    <x v="5"/>
    <n v="10508"/>
    <s v="Köln"/>
    <x v="1"/>
    <n v="180"/>
  </r>
  <r>
    <x v="2"/>
    <n v="10509"/>
    <s v="Mannheim"/>
    <x v="1"/>
    <n v="136.80000000000001"/>
  </r>
  <r>
    <x v="6"/>
    <n v="10510"/>
    <s v="Boise"/>
    <x v="5"/>
    <n v="4456.4400000000005"/>
  </r>
  <r>
    <x v="5"/>
    <n v="10510"/>
    <s v="Boise"/>
    <x v="5"/>
    <n v="251.1"/>
  </r>
  <r>
    <x v="3"/>
    <n v="10511"/>
    <s v="Marseille"/>
    <x v="0"/>
    <n v="935"/>
  </r>
  <r>
    <x v="2"/>
    <n v="10511"/>
    <s v="Marseille"/>
    <x v="0"/>
    <n v="1275"/>
  </r>
  <r>
    <x v="3"/>
    <n v="10511"/>
    <s v="Marseille"/>
    <x v="0"/>
    <n v="340"/>
  </r>
  <r>
    <x v="5"/>
    <n v="10512"/>
    <s v="São Paulo"/>
    <x v="4"/>
    <n v="38.25"/>
  </r>
  <r>
    <x v="4"/>
    <n v="10512"/>
    <s v="São Paulo"/>
    <x v="4"/>
    <n v="91.8"/>
  </r>
  <r>
    <x v="7"/>
    <n v="10512"/>
    <s v="São Paulo"/>
    <x v="4"/>
    <n v="48.449999999999996"/>
  </r>
  <r>
    <x v="0"/>
    <n v="10512"/>
    <s v="São Paulo"/>
    <x v="4"/>
    <n v="346.8"/>
  </r>
  <r>
    <x v="7"/>
    <n v="10513"/>
    <s v="Stuttgart"/>
    <x v="1"/>
    <n v="320"/>
  </r>
  <r>
    <x v="0"/>
    <n v="10513"/>
    <s v="Stuttgart"/>
    <x v="1"/>
    <n v="1280"/>
  </r>
  <r>
    <x v="3"/>
    <n v="10513"/>
    <s v="Stuttgart"/>
    <x v="1"/>
    <n v="342"/>
  </r>
  <r>
    <x v="7"/>
    <n v="10514"/>
    <s v="Graz"/>
    <x v="9"/>
    <n v="3159"/>
  </r>
  <r>
    <x v="2"/>
    <n v="10514"/>
    <s v="Graz"/>
    <x v="9"/>
    <n v="1596"/>
  </r>
  <r>
    <x v="1"/>
    <n v="10514"/>
    <s v="Graz"/>
    <x v="9"/>
    <n v="2660"/>
  </r>
  <r>
    <x v="3"/>
    <n v="10514"/>
    <s v="Graz"/>
    <x v="9"/>
    <n v="820.95"/>
  </r>
  <r>
    <x v="5"/>
    <n v="10514"/>
    <s v="Graz"/>
    <x v="9"/>
    <n v="387.5"/>
  </r>
  <r>
    <x v="6"/>
    <n v="10515"/>
    <s v="Cunewalde"/>
    <x v="1"/>
    <n v="1319.2"/>
  </r>
  <r>
    <x v="7"/>
    <n v="10515"/>
    <s v="Cunewalde"/>
    <x v="1"/>
    <n v="872.5"/>
  </r>
  <r>
    <x v="7"/>
    <n v="10515"/>
    <s v="Cunewalde"/>
    <x v="1"/>
    <n v="5268"/>
  </r>
  <r>
    <x v="0"/>
    <n v="10515"/>
    <s v="Cunewalde"/>
    <x v="1"/>
    <n v="34"/>
  </r>
  <r>
    <x v="0"/>
    <n v="10515"/>
    <s v="Cunewalde"/>
    <x v="1"/>
    <n v="2427.6"/>
  </r>
  <r>
    <x v="4"/>
    <n v="10516"/>
    <s v="Cork"/>
    <x v="14"/>
    <n v="1406.25"/>
  </r>
  <r>
    <x v="4"/>
    <n v="10516"/>
    <s v="Cork"/>
    <x v="14"/>
    <n v="694.80000000000007"/>
  </r>
  <r>
    <x v="1"/>
    <n v="10516"/>
    <s v="Cork"/>
    <x v="14"/>
    <n v="280"/>
  </r>
  <r>
    <x v="1"/>
    <n v="10517"/>
    <s v="London"/>
    <x v="13"/>
    <n v="42"/>
  </r>
  <r>
    <x v="0"/>
    <n v="10517"/>
    <s v="London"/>
    <x v="13"/>
    <n v="220"/>
  </r>
  <r>
    <x v="5"/>
    <n v="10517"/>
    <s v="London"/>
    <x v="13"/>
    <n v="90"/>
  </r>
  <r>
    <x v="5"/>
    <n v="10518"/>
    <s v="México D.F."/>
    <x v="6"/>
    <n v="22.5"/>
  </r>
  <r>
    <x v="5"/>
    <n v="10518"/>
    <s v="México D.F."/>
    <x v="6"/>
    <n v="3952.5"/>
  </r>
  <r>
    <x v="3"/>
    <n v="10518"/>
    <s v="México D.F."/>
    <x v="6"/>
    <n v="175.04999999999998"/>
  </r>
  <r>
    <x v="4"/>
    <n v="10519"/>
    <s v="Bern"/>
    <x v="7"/>
    <n v="471.2"/>
  </r>
  <r>
    <x v="1"/>
    <n v="10519"/>
    <s v="Bern"/>
    <x v="7"/>
    <n v="1520"/>
  </r>
  <r>
    <x v="0"/>
    <n v="10519"/>
    <s v="Bern"/>
    <x v="7"/>
    <n v="323"/>
  </r>
  <r>
    <x v="5"/>
    <n v="10520"/>
    <s v="Stavern"/>
    <x v="19"/>
    <n v="36"/>
  </r>
  <r>
    <x v="6"/>
    <n v="10520"/>
    <s v="Stavern"/>
    <x v="19"/>
    <n v="164"/>
  </r>
  <r>
    <x v="5"/>
    <n v="10521"/>
    <s v="Buenos Aires"/>
    <x v="20"/>
    <n v="54"/>
  </r>
  <r>
    <x v="4"/>
    <n v="10521"/>
    <s v="Buenos Aires"/>
    <x v="20"/>
    <n v="96.5"/>
  </r>
  <r>
    <x v="7"/>
    <n v="10521"/>
    <s v="Buenos Aires"/>
    <x v="20"/>
    <n v="75"/>
  </r>
  <r>
    <x v="5"/>
    <n v="10522"/>
    <s v="Frankfurt a.M. "/>
    <x v="1"/>
    <n v="576"/>
  </r>
  <r>
    <x v="3"/>
    <n v="10522"/>
    <s v="Frankfurt a.M. "/>
    <x v="1"/>
    <n v="960"/>
  </r>
  <r>
    <x v="4"/>
    <n v="10522"/>
    <s v="Frankfurt a.M. "/>
    <x v="1"/>
    <n v="414.24"/>
  </r>
  <r>
    <x v="4"/>
    <n v="10522"/>
    <s v="Frankfurt a.M. "/>
    <x v="1"/>
    <n v="368"/>
  </r>
  <r>
    <x v="6"/>
    <n v="10523"/>
    <s v="London"/>
    <x v="13"/>
    <n v="877.5"/>
  </r>
  <r>
    <x v="7"/>
    <n v="10523"/>
    <s v="London"/>
    <x v="13"/>
    <n v="1093.5"/>
  </r>
  <r>
    <x v="4"/>
    <n v="10523"/>
    <s v="London"/>
    <x v="13"/>
    <n v="421.2"/>
  </r>
  <r>
    <x v="4"/>
    <n v="10523"/>
    <s v="London"/>
    <x v="13"/>
    <n v="52.110000000000007"/>
  </r>
  <r>
    <x v="4"/>
    <n v="10524"/>
    <s v="Luleå"/>
    <x v="2"/>
    <n v="62"/>
  </r>
  <r>
    <x v="4"/>
    <n v="10524"/>
    <s v="Luleå"/>
    <x v="2"/>
    <n v="258.89999999999998"/>
  </r>
  <r>
    <x v="5"/>
    <n v="10524"/>
    <s v="Luleå"/>
    <x v="2"/>
    <n v="2760"/>
  </r>
  <r>
    <x v="6"/>
    <n v="10524"/>
    <s v="Luleå"/>
    <x v="2"/>
    <n v="111.75"/>
  </r>
  <r>
    <x v="4"/>
    <n v="10525"/>
    <s v="Marseille"/>
    <x v="0"/>
    <n v="570"/>
  </r>
  <r>
    <x v="4"/>
    <n v="10525"/>
    <s v="Marseille"/>
    <x v="0"/>
    <n v="248.4"/>
  </r>
  <r>
    <x v="5"/>
    <n v="10526"/>
    <s v="Oulu"/>
    <x v="11"/>
    <n v="122.39999999999999"/>
  </r>
  <r>
    <x v="4"/>
    <n v="10526"/>
    <s v="Oulu"/>
    <x v="11"/>
    <n v="60"/>
  </r>
  <r>
    <x v="1"/>
    <n v="10526"/>
    <s v="Oulu"/>
    <x v="11"/>
    <n v="969"/>
  </r>
  <r>
    <x v="3"/>
    <n v="10527"/>
    <s v="Cunewalde"/>
    <x v="1"/>
    <n v="990"/>
  </r>
  <r>
    <x v="4"/>
    <n v="10527"/>
    <s v="Cunewalde"/>
    <x v="1"/>
    <n v="513"/>
  </r>
  <r>
    <x v="0"/>
    <n v="10528"/>
    <s v="Eugene"/>
    <x v="5"/>
    <n v="63"/>
  </r>
  <r>
    <x v="0"/>
    <n v="10528"/>
    <s v="Eugene"/>
    <x v="5"/>
    <n v="16"/>
  </r>
  <r>
    <x v="0"/>
    <n v="10528"/>
    <s v="Eugene"/>
    <x v="5"/>
    <n v="313.2"/>
  </r>
  <r>
    <x v="6"/>
    <n v="10529"/>
    <s v="Bruxelles"/>
    <x v="8"/>
    <n v="336"/>
  </r>
  <r>
    <x v="7"/>
    <n v="10529"/>
    <s v="Bruxelles"/>
    <x v="8"/>
    <n v="250"/>
  </r>
  <r>
    <x v="0"/>
    <n v="10529"/>
    <s v="Bruxelles"/>
    <x v="8"/>
    <n v="360"/>
  </r>
  <r>
    <x v="6"/>
    <n v="10530"/>
    <s v="Salzburg"/>
    <x v="9"/>
    <n v="1560"/>
  </r>
  <r>
    <x v="5"/>
    <n v="10530"/>
    <s v="Salzburg"/>
    <x v="9"/>
    <n v="1150"/>
  </r>
  <r>
    <x v="3"/>
    <n v="10530"/>
    <s v="Salzburg"/>
    <x v="9"/>
    <n v="570"/>
  </r>
  <r>
    <x v="5"/>
    <n v="10530"/>
    <s v="Salzburg"/>
    <x v="9"/>
    <n v="900"/>
  </r>
  <r>
    <x v="0"/>
    <n v="10531"/>
    <s v="Buenos Aires"/>
    <x v="20"/>
    <n v="110"/>
  </r>
  <r>
    <x v="4"/>
    <n v="10532"/>
    <s v="London"/>
    <x v="13"/>
    <n v="388.35"/>
  </r>
  <r>
    <x v="3"/>
    <n v="10532"/>
    <s v="London"/>
    <x v="13"/>
    <n v="408"/>
  </r>
  <r>
    <x v="3"/>
    <n v="10533"/>
    <s v="Bräcke"/>
    <x v="2"/>
    <n v="1045"/>
  </r>
  <r>
    <x v="0"/>
    <n v="10533"/>
    <s v="Bräcke"/>
    <x v="2"/>
    <n v="835.19999999999993"/>
  </r>
  <r>
    <x v="4"/>
    <n v="10533"/>
    <s v="Bräcke"/>
    <x v="2"/>
    <n v="342"/>
  </r>
  <r>
    <x v="4"/>
    <n v="10534"/>
    <s v="Frankfurt a.M. "/>
    <x v="1"/>
    <n v="258.89999999999998"/>
  </r>
  <r>
    <x v="4"/>
    <n v="10534"/>
    <s v="Frankfurt a.M. "/>
    <x v="1"/>
    <n v="147.20000000000002"/>
  </r>
  <r>
    <x v="6"/>
    <n v="10534"/>
    <s v="Frankfurt a.M. "/>
    <x v="1"/>
    <n v="59.6"/>
  </r>
  <r>
    <x v="0"/>
    <n v="10535"/>
    <s v="México D.F."/>
    <x v="6"/>
    <n v="945"/>
  </r>
  <r>
    <x v="4"/>
    <n v="10535"/>
    <s v="México D.F."/>
    <x v="6"/>
    <n v="165.6"/>
  </r>
  <r>
    <x v="1"/>
    <n v="10535"/>
    <s v="México D.F."/>
    <x v="6"/>
    <n v="87.75"/>
  </r>
  <r>
    <x v="0"/>
    <n v="10535"/>
    <s v="México D.F."/>
    <x v="6"/>
    <n v="742.5"/>
  </r>
  <r>
    <x v="0"/>
    <n v="10536"/>
    <s v="Frankfurt a.M. "/>
    <x v="1"/>
    <n v="427.5"/>
  </r>
  <r>
    <x v="0"/>
    <n v="10536"/>
    <s v="Frankfurt a.M. "/>
    <x v="1"/>
    <n v="250"/>
  </r>
  <r>
    <x v="0"/>
    <n v="10536"/>
    <s v="Frankfurt a.M. "/>
    <x v="1"/>
    <n v="75"/>
  </r>
  <r>
    <x v="0"/>
    <n v="10536"/>
    <s v="Frankfurt a.M. "/>
    <x v="1"/>
    <n v="892.5"/>
  </r>
  <r>
    <x v="0"/>
    <n v="10537"/>
    <s v="Genève"/>
    <x v="7"/>
    <n v="375"/>
  </r>
  <r>
    <x v="2"/>
    <n v="10537"/>
    <s v="Genève"/>
    <x v="7"/>
    <n v="318"/>
  </r>
  <r>
    <x v="4"/>
    <n v="10537"/>
    <s v="Genève"/>
    <x v="7"/>
    <n v="265"/>
  </r>
  <r>
    <x v="0"/>
    <n v="10537"/>
    <s v="Genève"/>
    <x v="7"/>
    <n v="730.8"/>
  </r>
  <r>
    <x v="4"/>
    <n v="10537"/>
    <s v="Genève"/>
    <x v="7"/>
    <n v="135"/>
  </r>
  <r>
    <x v="5"/>
    <n v="10538"/>
    <s v="London"/>
    <x v="13"/>
    <n v="105"/>
  </r>
  <r>
    <x v="0"/>
    <n v="10538"/>
    <s v="London"/>
    <x v="13"/>
    <n v="34.799999999999997"/>
  </r>
  <r>
    <x v="4"/>
    <n v="10539"/>
    <s v="London"/>
    <x v="13"/>
    <n v="48"/>
  </r>
  <r>
    <x v="7"/>
    <n v="10539"/>
    <s v="London"/>
    <x v="13"/>
    <n v="150"/>
  </r>
  <r>
    <x v="0"/>
    <n v="10539"/>
    <s v="London"/>
    <x v="13"/>
    <n v="37.5"/>
  </r>
  <r>
    <x v="7"/>
    <n v="10539"/>
    <s v="London"/>
    <x v="13"/>
    <n v="120"/>
  </r>
  <r>
    <x v="3"/>
    <n v="10540"/>
    <s v="Cunewalde"/>
    <x v="1"/>
    <n v="600"/>
  </r>
  <r>
    <x v="7"/>
    <n v="10540"/>
    <s v="Cunewalde"/>
    <x v="1"/>
    <n v="1249.2"/>
  </r>
  <r>
    <x v="5"/>
    <n v="10540"/>
    <s v="Cunewalde"/>
    <x v="1"/>
    <n v="7905"/>
  </r>
  <r>
    <x v="7"/>
    <n v="10540"/>
    <s v="Cunewalde"/>
    <x v="1"/>
    <n v="437.5"/>
  </r>
  <r>
    <x v="5"/>
    <n v="10541"/>
    <s v="Rio de Janeiro"/>
    <x v="4"/>
    <n v="141.75"/>
  </r>
  <r>
    <x v="5"/>
    <n v="10541"/>
    <s v="Rio de Janeiro"/>
    <x v="4"/>
    <n v="948.6"/>
  </r>
  <r>
    <x v="3"/>
    <n v="10541"/>
    <s v="Rio de Janeiro"/>
    <x v="4"/>
    <n v="682.0200000000001"/>
  </r>
  <r>
    <x v="0"/>
    <n v="10541"/>
    <s v="Rio de Janeiro"/>
    <x v="4"/>
    <n v="174.15"/>
  </r>
  <r>
    <x v="0"/>
    <n v="10542"/>
    <s v="Brandenburg"/>
    <x v="1"/>
    <n v="299.25"/>
  </r>
  <r>
    <x v="6"/>
    <n v="10542"/>
    <s v="Brandenburg"/>
    <x v="1"/>
    <n v="169.86"/>
  </r>
  <r>
    <x v="0"/>
    <n v="10543"/>
    <s v="Barquisimeto"/>
    <x v="3"/>
    <n v="969"/>
  </r>
  <r>
    <x v="1"/>
    <n v="10543"/>
    <s v="Barquisimeto"/>
    <x v="3"/>
    <n v="535.5"/>
  </r>
  <r>
    <x v="2"/>
    <n v="10544"/>
    <s v="Portland"/>
    <x v="5"/>
    <n v="319.2"/>
  </r>
  <r>
    <x v="5"/>
    <n v="10544"/>
    <s v="Portland"/>
    <x v="5"/>
    <n v="98"/>
  </r>
  <r>
    <x v="0"/>
    <n v="10545"/>
    <s v="Walla Walla"/>
    <x v="5"/>
    <n v="210"/>
  </r>
  <r>
    <x v="2"/>
    <n v="10546"/>
    <s v="Lyon"/>
    <x v="0"/>
    <n v="300"/>
  </r>
  <r>
    <x v="5"/>
    <n v="10546"/>
    <s v="Lyon"/>
    <x v="0"/>
    <n v="540"/>
  </r>
  <r>
    <x v="7"/>
    <n v="10546"/>
    <s v="Lyon"/>
    <x v="0"/>
    <n v="1972"/>
  </r>
  <r>
    <x v="0"/>
    <n v="10547"/>
    <s v="London"/>
    <x v="13"/>
    <n v="652.79999999999995"/>
  </r>
  <r>
    <x v="4"/>
    <n v="10547"/>
    <s v="London"/>
    <x v="13"/>
    <n v="1140"/>
  </r>
  <r>
    <x v="5"/>
    <n v="10548"/>
    <s v="Münster"/>
    <x v="1"/>
    <n v="105"/>
  </r>
  <r>
    <x v="4"/>
    <n v="10548"/>
    <s v="Münster"/>
    <x v="1"/>
    <n v="135.1"/>
  </r>
  <r>
    <x v="0"/>
    <n v="10549"/>
    <s v="Cunewalde"/>
    <x v="1"/>
    <n v="584.375"/>
  </r>
  <r>
    <x v="4"/>
    <n v="10549"/>
    <s v="Cunewalde"/>
    <x v="1"/>
    <n v="807.5"/>
  </r>
  <r>
    <x v="2"/>
    <n v="10549"/>
    <s v="Cunewalde"/>
    <x v="1"/>
    <n v="2162.4"/>
  </r>
  <r>
    <x v="6"/>
    <n v="10550"/>
    <s v="Sevilla"/>
    <x v="12"/>
    <n v="280.8"/>
  </r>
  <r>
    <x v="7"/>
    <n v="10550"/>
    <s v="Sevilla"/>
    <x v="12"/>
    <n v="92"/>
  </r>
  <r>
    <x v="7"/>
    <n v="10550"/>
    <s v="Sevilla"/>
    <x v="12"/>
    <n v="54"/>
  </r>
  <r>
    <x v="3"/>
    <n v="10550"/>
    <s v="Sevilla"/>
    <x v="12"/>
    <n v="256.5"/>
  </r>
  <r>
    <x v="7"/>
    <n v="10551"/>
    <s v="Lisboa"/>
    <x v="15"/>
    <n v="593.29999999999995"/>
  </r>
  <r>
    <x v="5"/>
    <n v="10551"/>
    <s v="Lisboa"/>
    <x v="15"/>
    <n v="306"/>
  </r>
  <r>
    <x v="3"/>
    <n v="10551"/>
    <s v="Lisboa"/>
    <x v="15"/>
    <n v="778"/>
  </r>
  <r>
    <x v="0"/>
    <n v="10552"/>
    <s v="San Cristóbal"/>
    <x v="3"/>
    <n v="648"/>
  </r>
  <r>
    <x v="5"/>
    <n v="10552"/>
    <s v="San Cristóbal"/>
    <x v="3"/>
    <n v="232.5"/>
  </r>
  <r>
    <x v="0"/>
    <n v="10553"/>
    <s v="Oulu"/>
    <x v="11"/>
    <n v="315"/>
  </r>
  <r>
    <x v="7"/>
    <n v="10553"/>
    <s v="Oulu"/>
    <x v="11"/>
    <n v="244.29999999999998"/>
  </r>
  <r>
    <x v="1"/>
    <n v="10553"/>
    <s v="Oulu"/>
    <x v="11"/>
    <n v="504"/>
  </r>
  <r>
    <x v="0"/>
    <n v="10553"/>
    <s v="Oulu"/>
    <x v="11"/>
    <n v="375"/>
  </r>
  <r>
    <x v="5"/>
    <n v="10553"/>
    <s v="Oulu"/>
    <x v="11"/>
    <n v="108"/>
  </r>
  <r>
    <x v="7"/>
    <n v="10554"/>
    <s v="Köln"/>
    <x v="1"/>
    <n v="497.32499999999999"/>
  </r>
  <r>
    <x v="1"/>
    <n v="10554"/>
    <s v="Köln"/>
    <x v="1"/>
    <n v="171"/>
  </r>
  <r>
    <x v="7"/>
    <n v="10554"/>
    <s v="Köln"/>
    <x v="1"/>
    <n v="936.69999999999993"/>
  </r>
  <r>
    <x v="3"/>
    <n v="10554"/>
    <s v="Köln"/>
    <x v="1"/>
    <n v="123.5"/>
  </r>
  <r>
    <x v="2"/>
    <n v="10555"/>
    <s v="Boise"/>
    <x v="5"/>
    <n v="558"/>
  </r>
  <r>
    <x v="7"/>
    <n v="10555"/>
    <s v="Boise"/>
    <x v="5"/>
    <n v="257.60000000000002"/>
  </r>
  <r>
    <x v="5"/>
    <n v="10555"/>
    <s v="Boise"/>
    <x v="5"/>
    <n v="64.8"/>
  </r>
  <r>
    <x v="2"/>
    <n v="10555"/>
    <s v="Boise"/>
    <x v="5"/>
    <n v="848"/>
  </r>
  <r>
    <x v="1"/>
    <n v="10555"/>
    <s v="Boise"/>
    <x v="5"/>
    <n v="1216"/>
  </r>
  <r>
    <x v="0"/>
    <n v="10556"/>
    <s v="København"/>
    <x v="17"/>
    <n v="835.19999999999993"/>
  </r>
  <r>
    <x v="1"/>
    <n v="10557"/>
    <s v="Frankfurt a.M. "/>
    <x v="1"/>
    <n v="997.5"/>
  </r>
  <r>
    <x v="5"/>
    <n v="10557"/>
    <s v="Frankfurt a.M. "/>
    <x v="1"/>
    <n v="155"/>
  </r>
  <r>
    <x v="7"/>
    <n v="10558"/>
    <s v="London"/>
    <x v="13"/>
    <n v="237.5"/>
  </r>
  <r>
    <x v="2"/>
    <n v="10558"/>
    <s v="London"/>
    <x v="13"/>
    <n v="1060"/>
  </r>
  <r>
    <x v="1"/>
    <n v="10558"/>
    <s v="London"/>
    <x v="13"/>
    <n v="210"/>
  </r>
  <r>
    <x v="6"/>
    <n v="10558"/>
    <s v="London"/>
    <x v="13"/>
    <n v="590.4"/>
  </r>
  <r>
    <x v="4"/>
    <n v="10558"/>
    <s v="London"/>
    <x v="13"/>
    <n v="45"/>
  </r>
  <r>
    <x v="4"/>
    <n v="10559"/>
    <s v="Strasbourg"/>
    <x v="0"/>
    <n v="110.01"/>
  </r>
  <r>
    <x v="6"/>
    <n v="10559"/>
    <s v="Strasbourg"/>
    <x v="0"/>
    <n v="410.4"/>
  </r>
  <r>
    <x v="4"/>
    <n v="10560"/>
    <s v="München"/>
    <x v="1"/>
    <n v="517.79999999999995"/>
  </r>
  <r>
    <x v="7"/>
    <n v="10560"/>
    <s v="München"/>
    <x v="1"/>
    <n v="554.625"/>
  </r>
  <r>
    <x v="3"/>
    <n v="10561"/>
    <s v="Bräcke"/>
    <x v="2"/>
    <n v="194.5"/>
  </r>
  <r>
    <x v="2"/>
    <n v="10561"/>
    <s v="Bräcke"/>
    <x v="2"/>
    <n v="2650"/>
  </r>
  <r>
    <x v="0"/>
    <n v="10562"/>
    <s v="Reggio Emilia"/>
    <x v="10"/>
    <n v="45"/>
  </r>
  <r>
    <x v="7"/>
    <n v="10562"/>
    <s v="Reggio Emilia"/>
    <x v="10"/>
    <n v="443.7"/>
  </r>
  <r>
    <x v="4"/>
    <n v="10563"/>
    <s v="Rio de Janeiro"/>
    <x v="4"/>
    <n v="475"/>
  </r>
  <r>
    <x v="1"/>
    <n v="10563"/>
    <s v="Rio de Janeiro"/>
    <x v="4"/>
    <n v="490"/>
  </r>
  <r>
    <x v="6"/>
    <n v="10564"/>
    <s v="Albuquerque"/>
    <x v="5"/>
    <n v="592.79999999999995"/>
  </r>
  <r>
    <x v="0"/>
    <n v="10564"/>
    <s v="Albuquerque"/>
    <x v="5"/>
    <n v="71.25"/>
  </r>
  <r>
    <x v="6"/>
    <n v="10564"/>
    <s v="Albuquerque"/>
    <x v="5"/>
    <n v="570"/>
  </r>
  <r>
    <x v="5"/>
    <n v="10565"/>
    <s v="Montréal"/>
    <x v="16"/>
    <n v="101.25"/>
  </r>
  <r>
    <x v="1"/>
    <n v="10565"/>
    <s v="Montréal"/>
    <x v="16"/>
    <n v="538.65"/>
  </r>
  <r>
    <x v="0"/>
    <n v="10566"/>
    <s v="Strasbourg"/>
    <x v="0"/>
    <n v="624.75"/>
  </r>
  <r>
    <x v="4"/>
    <n v="10566"/>
    <s v="Strasbourg"/>
    <x v="0"/>
    <n v="956.25"/>
  </r>
  <r>
    <x v="5"/>
    <n v="10566"/>
    <s v="Strasbourg"/>
    <x v="0"/>
    <n v="180"/>
  </r>
  <r>
    <x v="0"/>
    <n v="10567"/>
    <s v="Cork"/>
    <x v="14"/>
    <n v="600"/>
  </r>
  <r>
    <x v="2"/>
    <n v="10567"/>
    <s v="Cork"/>
    <x v="14"/>
    <n v="159"/>
  </r>
  <r>
    <x v="0"/>
    <n v="10567"/>
    <s v="Cork"/>
    <x v="14"/>
    <n v="1760"/>
  </r>
  <r>
    <x v="4"/>
    <n v="10568"/>
    <s v="Barcelona"/>
    <x v="12"/>
    <n v="155"/>
  </r>
  <r>
    <x v="0"/>
    <n v="10569"/>
    <s v="Albuquerque"/>
    <x v="5"/>
    <n v="350"/>
  </r>
  <r>
    <x v="5"/>
    <n v="10569"/>
    <s v="Albuquerque"/>
    <x v="5"/>
    <n v="540"/>
  </r>
  <r>
    <x v="0"/>
    <n v="10570"/>
    <s v="Montréal"/>
    <x v="16"/>
    <n v="299.25"/>
  </r>
  <r>
    <x v="1"/>
    <n v="10570"/>
    <s v="Montréal"/>
    <x v="16"/>
    <n v="2166"/>
  </r>
  <r>
    <x v="2"/>
    <n v="10571"/>
    <s v="Graz"/>
    <x v="9"/>
    <n v="217.38749999999999"/>
  </r>
  <r>
    <x v="1"/>
    <n v="10571"/>
    <s v="Graz"/>
    <x v="9"/>
    <n v="333.2"/>
  </r>
  <r>
    <x v="7"/>
    <n v="10572"/>
    <s v="Luleå"/>
    <x v="2"/>
    <n v="188.45999999999998"/>
  </r>
  <r>
    <x v="0"/>
    <n v="10572"/>
    <s v="Luleå"/>
    <x v="2"/>
    <n v="288"/>
  </r>
  <r>
    <x v="4"/>
    <n v="10572"/>
    <s v="Luleå"/>
    <x v="2"/>
    <n v="919.99999999999989"/>
  </r>
  <r>
    <x v="5"/>
    <n v="10572"/>
    <s v="Luleå"/>
    <x v="2"/>
    <n v="104.625"/>
  </r>
  <r>
    <x v="6"/>
    <n v="10573"/>
    <s v="México D.F."/>
    <x v="6"/>
    <n v="702"/>
  </r>
  <r>
    <x v="5"/>
    <n v="10573"/>
    <s v="México D.F."/>
    <x v="6"/>
    <n v="560"/>
  </r>
  <r>
    <x v="6"/>
    <n v="10573"/>
    <s v="México D.F."/>
    <x v="6"/>
    <n v="819.99999999999989"/>
  </r>
  <r>
    <x v="0"/>
    <n v="10574"/>
    <s v="Kirkland"/>
    <x v="5"/>
    <n v="35"/>
  </r>
  <r>
    <x v="4"/>
    <n v="10574"/>
    <s v="Kirkland"/>
    <x v="5"/>
    <n v="36.799999999999997"/>
  </r>
  <r>
    <x v="7"/>
    <n v="10574"/>
    <s v="Kirkland"/>
    <x v="5"/>
    <n v="493"/>
  </r>
  <r>
    <x v="1"/>
    <n v="10574"/>
    <s v="Kirkland"/>
    <x v="5"/>
    <n v="199.5"/>
  </r>
  <r>
    <x v="0"/>
    <n v="10575"/>
    <s v="Leipzig"/>
    <x v="1"/>
    <n v="660"/>
  </r>
  <r>
    <x v="3"/>
    <n v="10575"/>
    <s v="Leipzig"/>
    <x v="1"/>
    <n v="263.39999999999998"/>
  </r>
  <r>
    <x v="0"/>
    <n v="10575"/>
    <s v="Leipzig"/>
    <x v="1"/>
    <n v="1044"/>
  </r>
  <r>
    <x v="5"/>
    <n v="10575"/>
    <s v="Leipzig"/>
    <x v="1"/>
    <n v="180"/>
  </r>
  <r>
    <x v="5"/>
    <n v="10576"/>
    <s v="México D.F."/>
    <x v="6"/>
    <n v="180"/>
  </r>
  <r>
    <x v="0"/>
    <n v="10576"/>
    <s v="México D.F."/>
    <x v="6"/>
    <n v="250"/>
  </r>
  <r>
    <x v="3"/>
    <n v="10576"/>
    <s v="México D.F."/>
    <x v="6"/>
    <n v="408.45"/>
  </r>
  <r>
    <x v="5"/>
    <n v="10577"/>
    <s v="Kirkland"/>
    <x v="5"/>
    <n v="180"/>
  </r>
  <r>
    <x v="5"/>
    <n v="10577"/>
    <s v="Kirkland"/>
    <x v="5"/>
    <n v="155"/>
  </r>
  <r>
    <x v="3"/>
    <n v="10577"/>
    <s v="Kirkland"/>
    <x v="5"/>
    <n v="234"/>
  </r>
  <r>
    <x v="5"/>
    <n v="10578"/>
    <s v="London"/>
    <x v="13"/>
    <n v="360"/>
  </r>
  <r>
    <x v="1"/>
    <n v="10578"/>
    <s v="London"/>
    <x v="13"/>
    <n v="117"/>
  </r>
  <r>
    <x v="3"/>
    <n v="10579"/>
    <s v="San Francisco"/>
    <x v="5"/>
    <n v="155"/>
  </r>
  <r>
    <x v="5"/>
    <n v="10579"/>
    <s v="San Francisco"/>
    <x v="5"/>
    <n v="162.75"/>
  </r>
  <r>
    <x v="2"/>
    <n v="10580"/>
    <s v="Köln"/>
    <x v="1"/>
    <n v="331.3125"/>
  </r>
  <r>
    <x v="4"/>
    <n v="10580"/>
    <s v="Köln"/>
    <x v="1"/>
    <n v="82.507500000000007"/>
  </r>
  <r>
    <x v="3"/>
    <n v="10580"/>
    <s v="Köln"/>
    <x v="1"/>
    <n v="599.92499999999995"/>
  </r>
  <r>
    <x v="5"/>
    <n v="10581"/>
    <s v="São Paulo"/>
    <x v="4"/>
    <n v="310"/>
  </r>
  <r>
    <x v="1"/>
    <n v="10582"/>
    <s v="Mannheim"/>
    <x v="1"/>
    <n v="78"/>
  </r>
  <r>
    <x v="5"/>
    <n v="10582"/>
    <s v="Mannheim"/>
    <x v="1"/>
    <n v="252"/>
  </r>
  <r>
    <x v="6"/>
    <n v="10583"/>
    <s v="Oulu"/>
    <x v="11"/>
    <n v="1237.9000000000001"/>
  </r>
  <r>
    <x v="0"/>
    <n v="10583"/>
    <s v="Oulu"/>
    <x v="11"/>
    <n v="693.6"/>
  </r>
  <r>
    <x v="0"/>
    <n v="10583"/>
    <s v="Oulu"/>
    <x v="11"/>
    <n v="306"/>
  </r>
  <r>
    <x v="0"/>
    <n v="10584"/>
    <s v="Strasbourg"/>
    <x v="0"/>
    <n v="593.75"/>
  </r>
  <r>
    <x v="7"/>
    <n v="10585"/>
    <s v="Resende"/>
    <x v="4"/>
    <n v="142.5"/>
  </r>
  <r>
    <x v="1"/>
    <n v="10586"/>
    <s v="Reggio Emilia"/>
    <x v="10"/>
    <n v="23.8"/>
  </r>
  <r>
    <x v="7"/>
    <n v="10587"/>
    <s v="Rio de Janeiro"/>
    <x v="4"/>
    <n v="187.38"/>
  </r>
  <r>
    <x v="5"/>
    <n v="10587"/>
    <s v="Rio de Janeiro"/>
    <x v="4"/>
    <n v="360"/>
  </r>
  <r>
    <x v="3"/>
    <n v="10587"/>
    <s v="Rio de Janeiro"/>
    <x v="4"/>
    <n v="260"/>
  </r>
  <r>
    <x v="4"/>
    <n v="10588"/>
    <s v="Cunewalde"/>
    <x v="1"/>
    <n v="2000"/>
  </r>
  <r>
    <x v="1"/>
    <n v="10588"/>
    <s v="Cunewalde"/>
    <x v="1"/>
    <n v="1120"/>
  </r>
  <r>
    <x v="5"/>
    <n v="10589"/>
    <s v="Eugene"/>
    <x v="5"/>
    <n v="72"/>
  </r>
  <r>
    <x v="5"/>
    <n v="10590"/>
    <s v="Montréal"/>
    <x v="16"/>
    <n v="360"/>
  </r>
  <r>
    <x v="3"/>
    <n v="10590"/>
    <s v="Montréal"/>
    <x v="16"/>
    <n v="741"/>
  </r>
  <r>
    <x v="3"/>
    <n v="10591"/>
    <s v="Århus"/>
    <x v="17"/>
    <n v="140"/>
  </r>
  <r>
    <x v="2"/>
    <n v="10591"/>
    <s v="Århus"/>
    <x v="17"/>
    <n v="300"/>
  </r>
  <r>
    <x v="6"/>
    <n v="10591"/>
    <s v="Århus"/>
    <x v="17"/>
    <n v="372.5"/>
  </r>
  <r>
    <x v="3"/>
    <n v="10592"/>
    <s v="Frankfurt a.M. "/>
    <x v="1"/>
    <n v="368.125"/>
  </r>
  <r>
    <x v="7"/>
    <n v="10592"/>
    <s v="Frankfurt a.M. "/>
    <x v="1"/>
    <n v="148.3425"/>
  </r>
  <r>
    <x v="7"/>
    <n v="10593"/>
    <s v="Frankfurt a.M. "/>
    <x v="1"/>
    <n v="1360.8000000000002"/>
  </r>
  <r>
    <x v="0"/>
    <n v="10593"/>
    <s v="Frankfurt a.M. "/>
    <x v="1"/>
    <n v="576"/>
  </r>
  <r>
    <x v="5"/>
    <n v="10593"/>
    <s v="Frankfurt a.M. "/>
    <x v="1"/>
    <n v="57.6"/>
  </r>
  <r>
    <x v="1"/>
    <n v="10594"/>
    <s v="Anchorage"/>
    <x v="5"/>
    <n v="168"/>
  </r>
  <r>
    <x v="4"/>
    <n v="10594"/>
    <s v="Anchorage"/>
    <x v="5"/>
    <n v="397.5"/>
  </r>
  <r>
    <x v="5"/>
    <n v="10595"/>
    <s v="Graz"/>
    <x v="9"/>
    <n v="405"/>
  </r>
  <r>
    <x v="3"/>
    <n v="10595"/>
    <s v="Graz"/>
    <x v="9"/>
    <n v="2565"/>
  </r>
  <r>
    <x v="0"/>
    <n v="10595"/>
    <s v="Graz"/>
    <x v="9"/>
    <n v="1755"/>
  </r>
  <r>
    <x v="1"/>
    <n v="10596"/>
    <s v="Seattle"/>
    <x v="5"/>
    <n v="152"/>
  </r>
  <r>
    <x v="3"/>
    <n v="10596"/>
    <s v="Seattle"/>
    <x v="5"/>
    <n v="842.88"/>
  </r>
  <r>
    <x v="5"/>
    <n v="10596"/>
    <s v="Seattle"/>
    <x v="5"/>
    <n v="186"/>
  </r>
  <r>
    <x v="5"/>
    <n v="10597"/>
    <s v="Salzburg"/>
    <x v="9"/>
    <n v="126"/>
  </r>
  <r>
    <x v="1"/>
    <n v="10597"/>
    <s v="Salzburg"/>
    <x v="9"/>
    <n v="390"/>
  </r>
  <r>
    <x v="3"/>
    <n v="10597"/>
    <s v="Salzburg"/>
    <x v="9"/>
    <n v="202.08000000000004"/>
  </r>
  <r>
    <x v="7"/>
    <n v="10598"/>
    <s v="Albuquerque"/>
    <x v="5"/>
    <n v="2195"/>
  </r>
  <r>
    <x v="0"/>
    <n v="10598"/>
    <s v="Albuquerque"/>
    <x v="5"/>
    <n v="193.5"/>
  </r>
  <r>
    <x v="7"/>
    <n v="10599"/>
    <s v="London"/>
    <x v="13"/>
    <n v="493"/>
  </r>
  <r>
    <x v="6"/>
    <n v="10600"/>
    <s v="Elgin"/>
    <x v="5"/>
    <n v="29.8"/>
  </r>
  <r>
    <x v="4"/>
    <n v="10600"/>
    <s v="Elgin"/>
    <x v="5"/>
    <n v="450"/>
  </r>
  <r>
    <x v="4"/>
    <n v="10601"/>
    <s v="San Cristóbal"/>
    <x v="3"/>
    <n v="360"/>
  </r>
  <r>
    <x v="0"/>
    <n v="10601"/>
    <s v="San Cristóbal"/>
    <x v="3"/>
    <n v="1925"/>
  </r>
  <r>
    <x v="3"/>
    <n v="10602"/>
    <s v="Århus"/>
    <x v="17"/>
    <n v="48.75"/>
  </r>
  <r>
    <x v="1"/>
    <n v="10603"/>
    <s v="Boise"/>
    <x v="5"/>
    <n v="1008"/>
  </r>
  <r>
    <x v="7"/>
    <n v="10603"/>
    <s v="Boise"/>
    <x v="5"/>
    <n v="475"/>
  </r>
  <r>
    <x v="7"/>
    <n v="10604"/>
    <s v="Lisboa"/>
    <x v="15"/>
    <n v="68.850000000000009"/>
  </r>
  <r>
    <x v="5"/>
    <n v="10604"/>
    <s v="Lisboa"/>
    <x v="15"/>
    <n v="162"/>
  </r>
  <r>
    <x v="7"/>
    <n v="10605"/>
    <s v="Montréal"/>
    <x v="16"/>
    <n v="497.32499999999999"/>
  </r>
  <r>
    <x v="0"/>
    <n v="10605"/>
    <s v="Montréal"/>
    <x v="16"/>
    <n v="1045"/>
  </r>
  <r>
    <x v="0"/>
    <n v="10605"/>
    <s v="Montréal"/>
    <x v="16"/>
    <n v="2261"/>
  </r>
  <r>
    <x v="0"/>
    <n v="10605"/>
    <s v="Montréal"/>
    <x v="16"/>
    <n v="306.375"/>
  </r>
  <r>
    <x v="3"/>
    <n v="10606"/>
    <s v="São Paulo"/>
    <x v="4"/>
    <n v="352"/>
  </r>
  <r>
    <x v="6"/>
    <n v="10606"/>
    <s v="São Paulo"/>
    <x v="4"/>
    <n v="384"/>
  </r>
  <r>
    <x v="7"/>
    <n v="10606"/>
    <s v="São Paulo"/>
    <x v="4"/>
    <n v="394.40000000000003"/>
  </r>
  <r>
    <x v="2"/>
    <n v="10607"/>
    <s v="Boise"/>
    <x v="5"/>
    <n v="1350"/>
  </r>
  <r>
    <x v="6"/>
    <n v="10607"/>
    <s v="Boise"/>
    <x v="5"/>
    <n v="3900"/>
  </r>
  <r>
    <x v="0"/>
    <n v="10607"/>
    <s v="Boise"/>
    <x v="5"/>
    <n v="35"/>
  </r>
  <r>
    <x v="4"/>
    <n v="10607"/>
    <s v="Boise"/>
    <x v="5"/>
    <n v="772.8"/>
  </r>
  <r>
    <x v="0"/>
    <n v="10607"/>
    <s v="Boise"/>
    <x v="5"/>
    <n v="417.59999999999997"/>
  </r>
  <r>
    <x v="1"/>
    <n v="10608"/>
    <s v="Münster"/>
    <x v="1"/>
    <n v="1064"/>
  </r>
  <r>
    <x v="5"/>
    <n v="10609"/>
    <s v="Nantes"/>
    <x v="0"/>
    <n v="54"/>
  </r>
  <r>
    <x v="4"/>
    <n v="10609"/>
    <s v="Nantes"/>
    <x v="0"/>
    <n v="310"/>
  </r>
  <r>
    <x v="7"/>
    <n v="10609"/>
    <s v="Nantes"/>
    <x v="0"/>
    <n v="60"/>
  </r>
  <r>
    <x v="4"/>
    <n v="10610"/>
    <s v="Toulouse"/>
    <x v="0"/>
    <n v="299.25"/>
  </r>
  <r>
    <x v="5"/>
    <n v="10611"/>
    <s v="Warszawa"/>
    <x v="18"/>
    <n v="108"/>
  </r>
  <r>
    <x v="5"/>
    <n v="10611"/>
    <s v="Warszawa"/>
    <x v="18"/>
    <n v="190"/>
  </r>
  <r>
    <x v="0"/>
    <n v="10611"/>
    <s v="Warszawa"/>
    <x v="18"/>
    <n v="510"/>
  </r>
  <r>
    <x v="4"/>
    <n v="10612"/>
    <s v="Boise"/>
    <x v="5"/>
    <n v="2170"/>
  </r>
  <r>
    <x v="4"/>
    <n v="10612"/>
    <s v="Boise"/>
    <x v="5"/>
    <n v="1045"/>
  </r>
  <r>
    <x v="7"/>
    <n v="10612"/>
    <s v="Boise"/>
    <x v="5"/>
    <n v="360"/>
  </r>
  <r>
    <x v="0"/>
    <n v="10612"/>
    <s v="Boise"/>
    <x v="5"/>
    <n v="1360"/>
  </r>
  <r>
    <x v="5"/>
    <n v="10612"/>
    <s v="Boise"/>
    <x v="5"/>
    <n v="1440"/>
  </r>
  <r>
    <x v="4"/>
    <n v="10613"/>
    <s v="San Cristóbal"/>
    <x v="3"/>
    <n v="43.2"/>
  </r>
  <r>
    <x v="5"/>
    <n v="10613"/>
    <s v="San Cristóbal"/>
    <x v="3"/>
    <n v="310"/>
  </r>
  <r>
    <x v="0"/>
    <n v="10614"/>
    <s v="Mannheim"/>
    <x v="1"/>
    <n v="294"/>
  </r>
  <r>
    <x v="7"/>
    <n v="10614"/>
    <s v="Mannheim"/>
    <x v="1"/>
    <n v="80"/>
  </r>
  <r>
    <x v="5"/>
    <n v="10614"/>
    <s v="Mannheim"/>
    <x v="1"/>
    <n v="90"/>
  </r>
  <r>
    <x v="6"/>
    <n v="10615"/>
    <s v="Helsinki"/>
    <x v="11"/>
    <n v="120"/>
  </r>
  <r>
    <x v="5"/>
    <n v="10616"/>
    <s v="Eugene"/>
    <x v="5"/>
    <n v="3754.875"/>
  </r>
  <r>
    <x v="1"/>
    <n v="10616"/>
    <s v="Eugene"/>
    <x v="5"/>
    <n v="532"/>
  </r>
  <r>
    <x v="5"/>
    <n v="10616"/>
    <s v="Eugene"/>
    <x v="5"/>
    <n v="213.75"/>
  </r>
  <r>
    <x v="0"/>
    <n v="10616"/>
    <s v="Eugene"/>
    <x v="5"/>
    <n v="306.375"/>
  </r>
  <r>
    <x v="0"/>
    <n v="10617"/>
    <s v="Eugene"/>
    <x v="5"/>
    <n v="1402.5"/>
  </r>
  <r>
    <x v="3"/>
    <n v="10618"/>
    <s v="Montréal"/>
    <x v="16"/>
    <n v="1750"/>
  </r>
  <r>
    <x v="1"/>
    <n v="10618"/>
    <s v="Montréal"/>
    <x v="16"/>
    <n v="760"/>
  </r>
  <r>
    <x v="7"/>
    <n v="10618"/>
    <s v="Montréal"/>
    <x v="16"/>
    <n v="187.5"/>
  </r>
  <r>
    <x v="7"/>
    <n v="10619"/>
    <s v="Montréal"/>
    <x v="16"/>
    <n v="420"/>
  </r>
  <r>
    <x v="1"/>
    <n v="10619"/>
    <s v="Montréal"/>
    <x v="16"/>
    <n v="840"/>
  </r>
  <r>
    <x v="5"/>
    <n v="10620"/>
    <s v="Vancouver"/>
    <x v="16"/>
    <n v="22.5"/>
  </r>
  <r>
    <x v="1"/>
    <n v="10620"/>
    <s v="Vancouver"/>
    <x v="16"/>
    <n v="35"/>
  </r>
  <r>
    <x v="7"/>
    <n v="10621"/>
    <s v="Cowes"/>
    <x v="13"/>
    <n v="46"/>
  </r>
  <r>
    <x v="1"/>
    <n v="10621"/>
    <s v="Cowes"/>
    <x v="13"/>
    <n v="90"/>
  </r>
  <r>
    <x v="5"/>
    <n v="10621"/>
    <s v="Cowes"/>
    <x v="13"/>
    <n v="300"/>
  </r>
  <r>
    <x v="0"/>
    <n v="10621"/>
    <s v="Cowes"/>
    <x v="13"/>
    <n v="322.5"/>
  </r>
  <r>
    <x v="5"/>
    <n v="10622"/>
    <s v="Rio de Janeiro"/>
    <x v="4"/>
    <n v="380"/>
  </r>
  <r>
    <x v="7"/>
    <n v="10622"/>
    <s v="Rio de Janeiro"/>
    <x v="4"/>
    <n v="180"/>
  </r>
  <r>
    <x v="2"/>
    <n v="10623"/>
    <s v="München"/>
    <x v="1"/>
    <n v="488.25"/>
  </r>
  <r>
    <x v="7"/>
    <n v="10623"/>
    <s v="München"/>
    <x v="1"/>
    <n v="124.2"/>
  </r>
  <r>
    <x v="7"/>
    <n v="10623"/>
    <s v="München"/>
    <x v="1"/>
    <n v="225"/>
  </r>
  <r>
    <x v="5"/>
    <n v="10623"/>
    <s v="München"/>
    <x v="1"/>
    <n v="13.5"/>
  </r>
  <r>
    <x v="5"/>
    <n v="10623"/>
    <s v="München"/>
    <x v="1"/>
    <n v="486"/>
  </r>
  <r>
    <x v="2"/>
    <n v="10624"/>
    <s v="Butte"/>
    <x v="5"/>
    <n v="456"/>
  </r>
  <r>
    <x v="6"/>
    <n v="10624"/>
    <s v="Butte"/>
    <x v="5"/>
    <n v="742.74"/>
  </r>
  <r>
    <x v="3"/>
    <n v="10624"/>
    <s v="Butte"/>
    <x v="5"/>
    <n v="194.5"/>
  </r>
  <r>
    <x v="2"/>
    <n v="10625"/>
    <s v="México D.F."/>
    <x v="6"/>
    <n v="69.75"/>
  </r>
  <r>
    <x v="1"/>
    <n v="10625"/>
    <s v="México D.F."/>
    <x v="6"/>
    <n v="70"/>
  </r>
  <r>
    <x v="0"/>
    <n v="10625"/>
    <s v="México D.F."/>
    <x v="6"/>
    <n v="340"/>
  </r>
  <r>
    <x v="6"/>
    <n v="10626"/>
    <s v="Luleå"/>
    <x v="2"/>
    <n v="393.59999999999997"/>
  </r>
  <r>
    <x v="0"/>
    <n v="10626"/>
    <s v="Luleå"/>
    <x v="2"/>
    <n v="680"/>
  </r>
  <r>
    <x v="0"/>
    <n v="10626"/>
    <s v="Luleå"/>
    <x v="2"/>
    <n v="430"/>
  </r>
  <r>
    <x v="7"/>
    <n v="10627"/>
    <s v="Boise"/>
    <x v="5"/>
    <n v="739.5"/>
  </r>
  <r>
    <x v="4"/>
    <n v="10627"/>
    <s v="Boise"/>
    <x v="5"/>
    <n v="446.25"/>
  </r>
  <r>
    <x v="5"/>
    <n v="10628"/>
    <s v="Strasbourg"/>
    <x v="0"/>
    <n v="450"/>
  </r>
  <r>
    <x v="6"/>
    <n v="10629"/>
    <s v="Sevilla"/>
    <x v="12"/>
    <n v="2475.8000000000002"/>
  </r>
  <r>
    <x v="1"/>
    <n v="10629"/>
    <s v="Sevilla"/>
    <x v="12"/>
    <n v="299.25"/>
  </r>
  <r>
    <x v="6"/>
    <n v="10630"/>
    <s v="Brandenburg"/>
    <x v="1"/>
    <n v="273.59999999999997"/>
  </r>
  <r>
    <x v="5"/>
    <n v="10630"/>
    <s v="Brandenburg"/>
    <x v="1"/>
    <n v="630"/>
  </r>
  <r>
    <x v="5"/>
    <n v="10631"/>
    <s v="Toulouse"/>
    <x v="0"/>
    <n v="55.800000000000004"/>
  </r>
  <r>
    <x v="5"/>
    <n v="10632"/>
    <s v="Stuttgart"/>
    <x v="1"/>
    <n v="541.5"/>
  </r>
  <r>
    <x v="0"/>
    <n v="10632"/>
    <s v="Stuttgart"/>
    <x v="1"/>
    <n v="47.5"/>
  </r>
  <r>
    <x v="0"/>
    <n v="10633"/>
    <s v="Graz"/>
    <x v="9"/>
    <n v="1162.8"/>
  </r>
  <r>
    <x v="4"/>
    <n v="10633"/>
    <s v="Graz"/>
    <x v="9"/>
    <n v="66.3"/>
  </r>
  <r>
    <x v="7"/>
    <n v="10633"/>
    <s v="Graz"/>
    <x v="9"/>
    <n v="929.09249999999997"/>
  </r>
  <r>
    <x v="7"/>
    <n v="10633"/>
    <s v="Graz"/>
    <x v="9"/>
    <n v="3352.4"/>
  </r>
  <r>
    <x v="2"/>
    <n v="10634"/>
    <s v="Lille"/>
    <x v="0"/>
    <n v="1050"/>
  </r>
  <r>
    <x v="4"/>
    <n v="10634"/>
    <s v="Lille"/>
    <x v="0"/>
    <n v="3125"/>
  </r>
  <r>
    <x v="2"/>
    <n v="10634"/>
    <s v="Lille"/>
    <x v="0"/>
    <n v="795"/>
  </r>
  <r>
    <x v="5"/>
    <n v="10634"/>
    <s v="Lille"/>
    <x v="0"/>
    <n v="15.5"/>
  </r>
  <r>
    <x v="3"/>
    <n v="10635"/>
    <s v="Bergamo"/>
    <x v="10"/>
    <n v="198"/>
  </r>
  <r>
    <x v="3"/>
    <n v="10635"/>
    <s v="Bergamo"/>
    <x v="10"/>
    <n v="288.22500000000002"/>
  </r>
  <r>
    <x v="1"/>
    <n v="10635"/>
    <s v="Bergamo"/>
    <x v="10"/>
    <n v="840"/>
  </r>
  <r>
    <x v="3"/>
    <n v="10636"/>
    <s v="Oulu"/>
    <x v="11"/>
    <n v="550"/>
  </r>
  <r>
    <x v="4"/>
    <n v="10636"/>
    <s v="Oulu"/>
    <x v="11"/>
    <n v="79.5"/>
  </r>
  <r>
    <x v="0"/>
    <n v="10637"/>
    <s v="São Paulo"/>
    <x v="4"/>
    <n v="210"/>
  </r>
  <r>
    <x v="7"/>
    <n v="10637"/>
    <s v="São Paulo"/>
    <x v="4"/>
    <n v="385.9375"/>
  </r>
  <r>
    <x v="1"/>
    <n v="10637"/>
    <s v="São Paulo"/>
    <x v="4"/>
    <n v="2166"/>
  </r>
  <r>
    <x v="4"/>
    <n v="10638"/>
    <s v="I. de Margarita"/>
    <x v="3"/>
    <n v="190"/>
  </r>
  <r>
    <x v="3"/>
    <n v="10638"/>
    <s v="I. de Margarita"/>
    <x v="3"/>
    <n v="442.05"/>
  </r>
  <r>
    <x v="0"/>
    <n v="10638"/>
    <s v="I. de Margarita"/>
    <x v="3"/>
    <n v="2088"/>
  </r>
  <r>
    <x v="4"/>
    <n v="10639"/>
    <s v="Stavern"/>
    <x v="19"/>
    <n v="500"/>
  </r>
  <r>
    <x v="0"/>
    <n v="10640"/>
    <s v="Stuttgart"/>
    <x v="1"/>
    <n v="540"/>
  </r>
  <r>
    <x v="5"/>
    <n v="10640"/>
    <s v="Stuttgart"/>
    <x v="1"/>
    <n v="168.75"/>
  </r>
  <r>
    <x v="5"/>
    <n v="10641"/>
    <s v="San Cristóbal"/>
    <x v="3"/>
    <n v="950"/>
  </r>
  <r>
    <x v="4"/>
    <n v="10641"/>
    <s v="San Cristóbal"/>
    <x v="3"/>
    <n v="1104"/>
  </r>
  <r>
    <x v="7"/>
    <n v="10642"/>
    <s v="København"/>
    <x v="17"/>
    <n v="240"/>
  </r>
  <r>
    <x v="3"/>
    <n v="10642"/>
    <s v="København"/>
    <x v="17"/>
    <n v="456"/>
  </r>
  <r>
    <x v="2"/>
    <n v="10643"/>
    <s v="Berlin"/>
    <x v="1"/>
    <n v="513"/>
  </r>
  <r>
    <x v="5"/>
    <n v="10643"/>
    <s v="Berlin"/>
    <x v="1"/>
    <n v="283.5"/>
  </r>
  <r>
    <x v="4"/>
    <n v="10643"/>
    <s v="Berlin"/>
    <x v="1"/>
    <n v="18"/>
  </r>
  <r>
    <x v="4"/>
    <n v="10644"/>
    <s v="Resende"/>
    <x v="4"/>
    <n v="225"/>
  </r>
  <r>
    <x v="5"/>
    <n v="10644"/>
    <s v="Resende"/>
    <x v="4"/>
    <n v="920"/>
  </r>
  <r>
    <x v="4"/>
    <n v="10644"/>
    <s v="Resende"/>
    <x v="4"/>
    <n v="226.8"/>
  </r>
  <r>
    <x v="4"/>
    <n v="10645"/>
    <s v="Rio de Janeiro"/>
    <x v="4"/>
    <n v="1250"/>
  </r>
  <r>
    <x v="4"/>
    <n v="10645"/>
    <s v="Rio de Janeiro"/>
    <x v="4"/>
    <n v="285"/>
  </r>
  <r>
    <x v="5"/>
    <n v="10646"/>
    <s v="Cork"/>
    <x v="14"/>
    <n v="202.5"/>
  </r>
  <r>
    <x v="4"/>
    <n v="10646"/>
    <s v="Cork"/>
    <x v="14"/>
    <n v="418.5"/>
  </r>
  <r>
    <x v="0"/>
    <n v="10646"/>
    <s v="Cork"/>
    <x v="14"/>
    <n v="483.75"/>
  </r>
  <r>
    <x v="3"/>
    <n v="10646"/>
    <s v="Cork"/>
    <x v="14"/>
    <n v="341.25"/>
  </r>
  <r>
    <x v="7"/>
    <n v="10647"/>
    <s v="Rio de Janeiro"/>
    <x v="4"/>
    <n v="276"/>
  </r>
  <r>
    <x v="5"/>
    <n v="10647"/>
    <s v="Rio de Janeiro"/>
    <x v="4"/>
    <n v="360"/>
  </r>
  <r>
    <x v="1"/>
    <n v="10648"/>
    <s v="Rio de Janeiro"/>
    <x v="4"/>
    <n v="315"/>
  </r>
  <r>
    <x v="5"/>
    <n v="10648"/>
    <s v="Rio de Janeiro"/>
    <x v="4"/>
    <n v="57.375"/>
  </r>
  <r>
    <x v="2"/>
    <n v="10649"/>
    <s v="Bruxelles"/>
    <x v="8"/>
    <n v="912"/>
  </r>
  <r>
    <x v="0"/>
    <n v="10649"/>
    <s v="Bruxelles"/>
    <x v="8"/>
    <n v="522"/>
  </r>
  <r>
    <x v="4"/>
    <n v="10650"/>
    <s v="São Paulo"/>
    <x v="4"/>
    <n v="776.7"/>
  </r>
  <r>
    <x v="6"/>
    <n v="10650"/>
    <s v="São Paulo"/>
    <x v="4"/>
    <n v="778.99999999999989"/>
  </r>
  <r>
    <x v="6"/>
    <n v="10650"/>
    <s v="São Paulo"/>
    <x v="4"/>
    <n v="223.5"/>
  </r>
  <r>
    <x v="7"/>
    <n v="10651"/>
    <s v="Stuttgart"/>
    <x v="1"/>
    <n v="82.8"/>
  </r>
  <r>
    <x v="1"/>
    <n v="10651"/>
    <s v="Stuttgart"/>
    <x v="1"/>
    <n v="315"/>
  </r>
  <r>
    <x v="4"/>
    <n v="10652"/>
    <s v="Campinas"/>
    <x v="4"/>
    <n v="38.835000000000001"/>
  </r>
  <r>
    <x v="1"/>
    <n v="10652"/>
    <s v="Campinas"/>
    <x v="4"/>
    <n v="280"/>
  </r>
  <r>
    <x v="7"/>
    <n v="10653"/>
    <s v="München"/>
    <x v="1"/>
    <n v="471.15000000000003"/>
  </r>
  <r>
    <x v="0"/>
    <n v="10653"/>
    <s v="München"/>
    <x v="1"/>
    <n v="612"/>
  </r>
  <r>
    <x v="3"/>
    <n v="10654"/>
    <s v="Luleå"/>
    <x v="2"/>
    <n v="237.6"/>
  </r>
  <r>
    <x v="5"/>
    <n v="10654"/>
    <s v="Luleå"/>
    <x v="2"/>
    <n v="324"/>
  </r>
  <r>
    <x v="6"/>
    <n v="10654"/>
    <s v="Luleå"/>
    <x v="2"/>
    <n v="40.230000000000004"/>
  </r>
  <r>
    <x v="4"/>
    <n v="10655"/>
    <s v="Reggio Emilia"/>
    <x v="10"/>
    <n v="154.4"/>
  </r>
  <r>
    <x v="2"/>
    <n v="10656"/>
    <s v="Eugene"/>
    <x v="5"/>
    <n v="62.774999999999999"/>
  </r>
  <r>
    <x v="3"/>
    <n v="10656"/>
    <s v="Eugene"/>
    <x v="5"/>
    <n v="490.14000000000004"/>
  </r>
  <r>
    <x v="7"/>
    <n v="10656"/>
    <s v="Eugene"/>
    <x v="5"/>
    <n v="51.300000000000004"/>
  </r>
  <r>
    <x v="3"/>
    <n v="10657"/>
    <s v="Boise"/>
    <x v="5"/>
    <n v="775"/>
  </r>
  <r>
    <x v="4"/>
    <n v="10657"/>
    <s v="Boise"/>
    <x v="5"/>
    <n v="231.60000000000002"/>
  </r>
  <r>
    <x v="4"/>
    <n v="10657"/>
    <s v="Boise"/>
    <x v="5"/>
    <n v="540"/>
  </r>
  <r>
    <x v="7"/>
    <n v="10657"/>
    <s v="Boise"/>
    <x v="5"/>
    <n v="95"/>
  </r>
  <r>
    <x v="1"/>
    <n v="10657"/>
    <s v="Boise"/>
    <x v="5"/>
    <n v="1710"/>
  </r>
  <r>
    <x v="0"/>
    <n v="10657"/>
    <s v="Boise"/>
    <x v="5"/>
    <n v="1020"/>
  </r>
  <r>
    <x v="7"/>
    <n v="10658"/>
    <s v="Cunewalde"/>
    <x v="1"/>
    <n v="600"/>
  </r>
  <r>
    <x v="4"/>
    <n v="10658"/>
    <s v="Cunewalde"/>
    <x v="1"/>
    <n v="1223.5999999999999"/>
  </r>
  <r>
    <x v="0"/>
    <n v="10658"/>
    <s v="Cunewalde"/>
    <x v="1"/>
    <n v="1776.5"/>
  </r>
  <r>
    <x v="3"/>
    <n v="10658"/>
    <s v="Cunewalde"/>
    <x v="1"/>
    <n v="864.5"/>
  </r>
  <r>
    <x v="0"/>
    <n v="10659"/>
    <s v="São Paulo"/>
    <x v="4"/>
    <n v="237.5"/>
  </r>
  <r>
    <x v="4"/>
    <n v="10659"/>
    <s v="São Paulo"/>
    <x v="4"/>
    <n v="419.51999999999992"/>
  </r>
  <r>
    <x v="5"/>
    <n v="10659"/>
    <s v="São Paulo"/>
    <x v="4"/>
    <n v="570"/>
  </r>
  <r>
    <x v="7"/>
    <n v="10660"/>
    <s v="Elgin"/>
    <x v="5"/>
    <n v="1701"/>
  </r>
  <r>
    <x v="5"/>
    <n v="10661"/>
    <s v="Cork"/>
    <x v="14"/>
    <n v="43.2"/>
  </r>
  <r>
    <x v="4"/>
    <n v="10661"/>
    <s v="Cork"/>
    <x v="14"/>
    <n v="519.4"/>
  </r>
  <r>
    <x v="7"/>
    <n v="10662"/>
    <s v="Portland"/>
    <x v="5"/>
    <n v="125"/>
  </r>
  <r>
    <x v="4"/>
    <n v="10663"/>
    <s v="Marseille"/>
    <x v="0"/>
    <n v="524.4"/>
  </r>
  <r>
    <x v="1"/>
    <n v="10663"/>
    <s v="Marseille"/>
    <x v="0"/>
    <n v="399"/>
  </r>
  <r>
    <x v="2"/>
    <n v="10663"/>
    <s v="Marseille"/>
    <x v="0"/>
    <n v="1007"/>
  </r>
  <r>
    <x v="4"/>
    <n v="10664"/>
    <s v="Lisboa"/>
    <x v="15"/>
    <n v="632.4"/>
  </r>
  <r>
    <x v="1"/>
    <n v="10664"/>
    <s v="Lisboa"/>
    <x v="15"/>
    <n v="387.59999999999997"/>
  </r>
  <r>
    <x v="3"/>
    <n v="10664"/>
    <s v="Lisboa"/>
    <x v="15"/>
    <n v="268.38749999999999"/>
  </r>
  <r>
    <x v="2"/>
    <n v="10665"/>
    <s v="Portland"/>
    <x v="5"/>
    <n v="1060"/>
  </r>
  <r>
    <x v="0"/>
    <n v="10665"/>
    <s v="Portland"/>
    <x v="5"/>
    <n v="55"/>
  </r>
  <r>
    <x v="5"/>
    <n v="10665"/>
    <s v="Portland"/>
    <x v="5"/>
    <n v="180"/>
  </r>
  <r>
    <x v="6"/>
    <n v="10666"/>
    <s v="Genève"/>
    <x v="7"/>
    <n v="4456.4400000000005"/>
  </r>
  <r>
    <x v="3"/>
    <n v="10666"/>
    <s v="Genève"/>
    <x v="7"/>
    <n v="210.5"/>
  </r>
  <r>
    <x v="0"/>
    <n v="10667"/>
    <s v="Graz"/>
    <x v="9"/>
    <n v="1296"/>
  </r>
  <r>
    <x v="0"/>
    <n v="10667"/>
    <s v="Graz"/>
    <x v="9"/>
    <n v="240.8"/>
  </r>
  <r>
    <x v="0"/>
    <n v="10668"/>
    <s v="Stuttgart"/>
    <x v="1"/>
    <n v="90"/>
  </r>
  <r>
    <x v="6"/>
    <n v="10668"/>
    <s v="Stuttgart"/>
    <x v="1"/>
    <n v="86.4"/>
  </r>
  <r>
    <x v="1"/>
    <n v="10668"/>
    <s v="Stuttgart"/>
    <x v="1"/>
    <n v="448.875"/>
  </r>
  <r>
    <x v="4"/>
    <n v="10669"/>
    <s v="København"/>
    <x v="17"/>
    <n v="570"/>
  </r>
  <r>
    <x v="1"/>
    <n v="10670"/>
    <s v="München"/>
    <x v="1"/>
    <n v="288"/>
  </r>
  <r>
    <x v="4"/>
    <n v="10670"/>
    <s v="München"/>
    <x v="1"/>
    <n v="720"/>
  </r>
  <r>
    <x v="5"/>
    <n v="10670"/>
    <s v="München"/>
    <x v="1"/>
    <n v="350"/>
  </r>
  <r>
    <x v="4"/>
    <n v="10670"/>
    <s v="München"/>
    <x v="1"/>
    <n v="750"/>
  </r>
  <r>
    <x v="5"/>
    <n v="10670"/>
    <s v="München"/>
    <x v="1"/>
    <n v="193.75"/>
  </r>
  <r>
    <x v="7"/>
    <n v="10671"/>
    <s v="Nantes"/>
    <x v="0"/>
    <n v="174.5"/>
  </r>
  <r>
    <x v="7"/>
    <n v="10671"/>
    <s v="Nantes"/>
    <x v="0"/>
    <n v="493"/>
  </r>
  <r>
    <x v="3"/>
    <n v="10671"/>
    <s v="Nantes"/>
    <x v="0"/>
    <n v="252.60000000000002"/>
  </r>
  <r>
    <x v="5"/>
    <n v="10672"/>
    <s v="Luleå"/>
    <x v="2"/>
    <n v="3557.25"/>
  </r>
  <r>
    <x v="0"/>
    <n v="10672"/>
    <s v="Luleå"/>
    <x v="2"/>
    <n v="258"/>
  </r>
  <r>
    <x v="7"/>
    <n v="10673"/>
    <s v="Helsinki"/>
    <x v="11"/>
    <n v="52.349999999999994"/>
  </r>
  <r>
    <x v="1"/>
    <n v="10673"/>
    <s v="Helsinki"/>
    <x v="11"/>
    <n v="84"/>
  </r>
  <r>
    <x v="5"/>
    <n v="10673"/>
    <s v="Helsinki"/>
    <x v="11"/>
    <n v="276"/>
  </r>
  <r>
    <x v="1"/>
    <n v="10674"/>
    <s v="Cowes"/>
    <x v="13"/>
    <n v="45"/>
  </r>
  <r>
    <x v="2"/>
    <n v="10675"/>
    <s v="München"/>
    <x v="1"/>
    <n v="697.5"/>
  </r>
  <r>
    <x v="6"/>
    <n v="10675"/>
    <s v="München"/>
    <x v="1"/>
    <n v="328"/>
  </r>
  <r>
    <x v="4"/>
    <n v="10675"/>
    <s v="München"/>
    <x v="1"/>
    <n v="397.5"/>
  </r>
  <r>
    <x v="4"/>
    <n v="10676"/>
    <s v="México D.F."/>
    <x v="6"/>
    <n v="62"/>
  </r>
  <r>
    <x v="7"/>
    <n v="10676"/>
    <s v="México D.F."/>
    <x v="6"/>
    <n v="64.399999999999991"/>
  </r>
  <r>
    <x v="3"/>
    <n v="10676"/>
    <s v="México D.F."/>
    <x v="6"/>
    <n v="408.45"/>
  </r>
  <r>
    <x v="7"/>
    <n v="10677"/>
    <s v="México D.F."/>
    <x v="6"/>
    <n v="796.36500000000001"/>
  </r>
  <r>
    <x v="0"/>
    <n v="10677"/>
    <s v="México D.F."/>
    <x v="6"/>
    <n v="17"/>
  </r>
  <r>
    <x v="0"/>
    <n v="10678"/>
    <s v="Boise"/>
    <x v="5"/>
    <n v="3800"/>
  </r>
  <r>
    <x v="0"/>
    <n v="10678"/>
    <s v="Boise"/>
    <x v="5"/>
    <n v="75"/>
  </r>
  <r>
    <x v="4"/>
    <n v="10678"/>
    <s v="Boise"/>
    <x v="5"/>
    <n v="1158"/>
  </r>
  <r>
    <x v="6"/>
    <n v="10678"/>
    <s v="Boise"/>
    <x v="5"/>
    <n v="223.5"/>
  </r>
  <r>
    <x v="0"/>
    <n v="10679"/>
    <s v="Strasbourg"/>
    <x v="0"/>
    <n v="660"/>
  </r>
  <r>
    <x v="7"/>
    <n v="10680"/>
    <s v="Anchorage"/>
    <x v="5"/>
    <n v="654.375"/>
  </r>
  <r>
    <x v="0"/>
    <n v="10680"/>
    <s v="Anchorage"/>
    <x v="5"/>
    <n v="187.5"/>
  </r>
  <r>
    <x v="1"/>
    <n v="10680"/>
    <s v="Anchorage"/>
    <x v="5"/>
    <n v="420"/>
  </r>
  <r>
    <x v="7"/>
    <n v="10681"/>
    <s v="Eugene"/>
    <x v="5"/>
    <n v="248.4"/>
  </r>
  <r>
    <x v="7"/>
    <n v="10681"/>
    <s v="Eugene"/>
    <x v="5"/>
    <n v="108"/>
  </r>
  <r>
    <x v="1"/>
    <n v="10681"/>
    <s v="Eugene"/>
    <x v="5"/>
    <n v="931"/>
  </r>
  <r>
    <x v="0"/>
    <n v="10682"/>
    <s v="México D.F."/>
    <x v="6"/>
    <n v="75"/>
  </r>
  <r>
    <x v="3"/>
    <n v="10682"/>
    <s v="México D.F."/>
    <x v="6"/>
    <n v="68"/>
  </r>
  <r>
    <x v="5"/>
    <n v="10682"/>
    <s v="México D.F."/>
    <x v="6"/>
    <n v="232.5"/>
  </r>
  <r>
    <x v="1"/>
    <n v="10683"/>
    <s v="Nantes"/>
    <x v="0"/>
    <n v="63"/>
  </r>
  <r>
    <x v="4"/>
    <n v="10684"/>
    <s v="Köln"/>
    <x v="1"/>
    <n v="368"/>
  </r>
  <r>
    <x v="7"/>
    <n v="10684"/>
    <s v="Köln"/>
    <x v="1"/>
    <n v="380"/>
  </r>
  <r>
    <x v="0"/>
    <n v="10684"/>
    <s v="Köln"/>
    <x v="1"/>
    <n v="1020"/>
  </r>
  <r>
    <x v="4"/>
    <n v="10685"/>
    <s v="Campinas"/>
    <x v="4"/>
    <n v="620"/>
  </r>
  <r>
    <x v="4"/>
    <n v="10685"/>
    <s v="Campinas"/>
    <x v="4"/>
    <n v="38.6"/>
  </r>
  <r>
    <x v="7"/>
    <n v="10685"/>
    <s v="Campinas"/>
    <x v="4"/>
    <n v="142.5"/>
  </r>
  <r>
    <x v="6"/>
    <n v="10686"/>
    <s v="Salzburg"/>
    <x v="9"/>
    <n v="936"/>
  </r>
  <r>
    <x v="7"/>
    <n v="10686"/>
    <s v="Salzburg"/>
    <x v="9"/>
    <n v="468.45"/>
  </r>
  <r>
    <x v="6"/>
    <n v="10687"/>
    <s v="Cork"/>
    <x v="14"/>
    <n v="3637.5"/>
  </r>
  <r>
    <x v="6"/>
    <n v="10687"/>
    <s v="Cork"/>
    <x v="14"/>
    <n v="1237.9000000000001"/>
  </r>
  <r>
    <x v="4"/>
    <n v="10687"/>
    <s v="Cork"/>
    <x v="14"/>
    <n v="85.5"/>
  </r>
  <r>
    <x v="4"/>
    <n v="10688"/>
    <s v="Århus"/>
    <x v="17"/>
    <n v="502.2"/>
  </r>
  <r>
    <x v="2"/>
    <n v="10688"/>
    <s v="Århus"/>
    <x v="17"/>
    <n v="2462.4"/>
  </r>
  <r>
    <x v="5"/>
    <n v="10688"/>
    <s v="Århus"/>
    <x v="17"/>
    <n v="196"/>
  </r>
  <r>
    <x v="5"/>
    <n v="10689"/>
    <s v="Luleå"/>
    <x v="2"/>
    <n v="472.5"/>
  </r>
  <r>
    <x v="1"/>
    <n v="10690"/>
    <s v="Rio de Janeiro"/>
    <x v="4"/>
    <n v="570"/>
  </r>
  <r>
    <x v="3"/>
    <n v="10690"/>
    <s v="Rio de Janeiro"/>
    <x v="4"/>
    <n v="292.5"/>
  </r>
  <r>
    <x v="5"/>
    <n v="10691"/>
    <s v="Cunewalde"/>
    <x v="1"/>
    <n v="540"/>
  </r>
  <r>
    <x v="6"/>
    <n v="10691"/>
    <s v="Cunewalde"/>
    <x v="1"/>
    <n v="4951.6000000000004"/>
  </r>
  <r>
    <x v="5"/>
    <n v="10691"/>
    <s v="Cunewalde"/>
    <x v="1"/>
    <n v="1840"/>
  </r>
  <r>
    <x v="3"/>
    <n v="10691"/>
    <s v="Cunewalde"/>
    <x v="1"/>
    <n v="466.79999999999995"/>
  </r>
  <r>
    <x v="7"/>
    <n v="10691"/>
    <s v="Cunewalde"/>
    <x v="1"/>
    <n v="2366.3999999999996"/>
  </r>
  <r>
    <x v="3"/>
    <n v="10692"/>
    <s v="Berlin"/>
    <x v="1"/>
    <n v="878"/>
  </r>
  <r>
    <x v="6"/>
    <n v="10693"/>
    <s v="Seattle"/>
    <x v="5"/>
    <n v="582"/>
  </r>
  <r>
    <x v="6"/>
    <n v="10693"/>
    <s v="Seattle"/>
    <x v="5"/>
    <n v="379.95"/>
  </r>
  <r>
    <x v="0"/>
    <n v="10693"/>
    <s v="Seattle"/>
    <x v="5"/>
    <n v="918"/>
  </r>
  <r>
    <x v="4"/>
    <n v="10693"/>
    <s v="Seattle"/>
    <x v="5"/>
    <n v="191.25"/>
  </r>
  <r>
    <x v="2"/>
    <n v="10694"/>
    <s v="Cunewalde"/>
    <x v="1"/>
    <n v="2700"/>
  </r>
  <r>
    <x v="0"/>
    <n v="10694"/>
    <s v="Cunewalde"/>
    <x v="1"/>
    <n v="1375"/>
  </r>
  <r>
    <x v="5"/>
    <n v="10694"/>
    <s v="Cunewalde"/>
    <x v="1"/>
    <n v="750"/>
  </r>
  <r>
    <x v="3"/>
    <n v="10695"/>
    <s v="Helsinki"/>
    <x v="11"/>
    <n v="400"/>
  </r>
  <r>
    <x v="0"/>
    <n v="10695"/>
    <s v="Helsinki"/>
    <x v="11"/>
    <n v="152"/>
  </r>
  <r>
    <x v="5"/>
    <n v="10695"/>
    <s v="Helsinki"/>
    <x v="11"/>
    <n v="90"/>
  </r>
  <r>
    <x v="6"/>
    <n v="10696"/>
    <s v="Seattle"/>
    <x v="5"/>
    <n v="780"/>
  </r>
  <r>
    <x v="4"/>
    <n v="10696"/>
    <s v="Seattle"/>
    <x v="5"/>
    <n v="216"/>
  </r>
  <r>
    <x v="7"/>
    <n v="10697"/>
    <s v="I. de Margarita"/>
    <x v="3"/>
    <n v="48.3"/>
  </r>
  <r>
    <x v="5"/>
    <n v="10697"/>
    <s v="I. de Margarita"/>
    <x v="3"/>
    <n v="121.5"/>
  </r>
  <r>
    <x v="4"/>
    <n v="10697"/>
    <s v="I. de Margarita"/>
    <x v="3"/>
    <n v="298.125"/>
  </r>
  <r>
    <x v="5"/>
    <n v="10697"/>
    <s v="I. de Margarita"/>
    <x v="3"/>
    <n v="337.5"/>
  </r>
  <r>
    <x v="0"/>
    <n v="10698"/>
    <s v="Graz"/>
    <x v="9"/>
    <n v="315"/>
  </r>
  <r>
    <x v="6"/>
    <n v="10698"/>
    <s v="Graz"/>
    <x v="9"/>
    <n v="296.39999999999998"/>
  </r>
  <r>
    <x v="6"/>
    <n v="10698"/>
    <s v="Graz"/>
    <x v="9"/>
    <n v="1411.2059999999999"/>
  </r>
  <r>
    <x v="3"/>
    <n v="10698"/>
    <s v="Graz"/>
    <x v="9"/>
    <n v="1299.8374999999999"/>
  </r>
  <r>
    <x v="5"/>
    <n v="10698"/>
    <s v="Graz"/>
    <x v="9"/>
    <n v="114"/>
  </r>
  <r>
    <x v="7"/>
    <n v="10699"/>
    <s v="Leipzig"/>
    <x v="1"/>
    <n v="114"/>
  </r>
  <r>
    <x v="5"/>
    <n v="10700"/>
    <s v="Boise"/>
    <x v="5"/>
    <n v="72"/>
  </r>
  <r>
    <x v="5"/>
    <n v="10700"/>
    <s v="Boise"/>
    <x v="5"/>
    <n v="134.4"/>
  </r>
  <r>
    <x v="7"/>
    <n v="10700"/>
    <s v="Boise"/>
    <x v="5"/>
    <n v="400"/>
  </r>
  <r>
    <x v="0"/>
    <n v="10700"/>
    <s v="Boise"/>
    <x v="5"/>
    <n v="1032"/>
  </r>
  <r>
    <x v="0"/>
    <n v="10701"/>
    <s v="Cork"/>
    <x v="14"/>
    <n v="1963.5"/>
  </r>
  <r>
    <x v="0"/>
    <n v="10701"/>
    <s v="Cork"/>
    <x v="14"/>
    <n v="365.5"/>
  </r>
  <r>
    <x v="5"/>
    <n v="10701"/>
    <s v="Cork"/>
    <x v="14"/>
    <n v="535.5"/>
  </r>
  <r>
    <x v="3"/>
    <n v="10702"/>
    <s v="Berlin"/>
    <x v="1"/>
    <n v="60"/>
  </r>
  <r>
    <x v="5"/>
    <n v="10702"/>
    <s v="Berlin"/>
    <x v="1"/>
    <n v="270"/>
  </r>
  <r>
    <x v="5"/>
    <n v="10703"/>
    <s v="Bräcke"/>
    <x v="2"/>
    <n v="95"/>
  </r>
  <r>
    <x v="0"/>
    <n v="10703"/>
    <s v="Bräcke"/>
    <x v="2"/>
    <n v="1925"/>
  </r>
  <r>
    <x v="4"/>
    <n v="10703"/>
    <s v="Bräcke"/>
    <x v="2"/>
    <n v="525"/>
  </r>
  <r>
    <x v="3"/>
    <n v="10704"/>
    <s v="São Paulo"/>
    <x v="4"/>
    <n v="132"/>
  </r>
  <r>
    <x v="5"/>
    <n v="10704"/>
    <s v="São Paulo"/>
    <x v="4"/>
    <n v="157.5"/>
  </r>
  <r>
    <x v="7"/>
    <n v="10704"/>
    <s v="São Paulo"/>
    <x v="4"/>
    <n v="306"/>
  </r>
  <r>
    <x v="0"/>
    <n v="10705"/>
    <s v="San Cristóbal"/>
    <x v="3"/>
    <n v="250"/>
  </r>
  <r>
    <x v="0"/>
    <n v="10705"/>
    <s v="San Cristóbal"/>
    <x v="3"/>
    <n v="128"/>
  </r>
  <r>
    <x v="7"/>
    <n v="10706"/>
    <s v="Anchorage"/>
    <x v="5"/>
    <n v="349"/>
  </r>
  <r>
    <x v="5"/>
    <n v="10706"/>
    <s v="Anchorage"/>
    <x v="5"/>
    <n v="1104"/>
  </r>
  <r>
    <x v="0"/>
    <n v="10706"/>
    <s v="Anchorage"/>
    <x v="5"/>
    <n v="440"/>
  </r>
  <r>
    <x v="6"/>
    <n v="10707"/>
    <s v="London"/>
    <x v="13"/>
    <n v="504"/>
  </r>
  <r>
    <x v="1"/>
    <n v="10707"/>
    <s v="London"/>
    <x v="13"/>
    <n v="780"/>
  </r>
  <r>
    <x v="5"/>
    <n v="10707"/>
    <s v="London"/>
    <x v="13"/>
    <n v="357"/>
  </r>
  <r>
    <x v="3"/>
    <n v="10708"/>
    <s v="Portland"/>
    <x v="5"/>
    <n v="85.4"/>
  </r>
  <r>
    <x v="4"/>
    <n v="10708"/>
    <s v="Portland"/>
    <x v="5"/>
    <n v="95"/>
  </r>
  <r>
    <x v="3"/>
    <n v="10709"/>
    <s v="Campinas"/>
    <x v="4"/>
    <n v="1600"/>
  </r>
  <r>
    <x v="2"/>
    <n v="10709"/>
    <s v="Campinas"/>
    <x v="4"/>
    <n v="1484"/>
  </r>
  <r>
    <x v="0"/>
    <n v="10709"/>
    <s v="Campinas"/>
    <x v="4"/>
    <n v="340"/>
  </r>
  <r>
    <x v="7"/>
    <n v="10710"/>
    <s v="Torino"/>
    <x v="10"/>
    <n v="46"/>
  </r>
  <r>
    <x v="7"/>
    <n v="10710"/>
    <s v="Torino"/>
    <x v="10"/>
    <n v="47.5"/>
  </r>
  <r>
    <x v="7"/>
    <n v="10711"/>
    <s v="Boise"/>
    <x v="5"/>
    <n v="110.39999999999999"/>
  </r>
  <r>
    <x v="4"/>
    <n v="10711"/>
    <s v="Boise"/>
    <x v="5"/>
    <n v="405.3"/>
  </r>
  <r>
    <x v="6"/>
    <n v="10711"/>
    <s v="Boise"/>
    <x v="5"/>
    <n v="3935.9999999999995"/>
  </r>
  <r>
    <x v="6"/>
    <n v="10712"/>
    <s v="Cork"/>
    <x v="14"/>
    <n v="93.47999999999999"/>
  </r>
  <r>
    <x v="1"/>
    <n v="10712"/>
    <s v="Cork"/>
    <x v="14"/>
    <n v="1140"/>
  </r>
  <r>
    <x v="4"/>
    <n v="10713"/>
    <s v="Boise"/>
    <x v="5"/>
    <n v="558"/>
  </r>
  <r>
    <x v="7"/>
    <n v="10713"/>
    <s v="Boise"/>
    <x v="5"/>
    <n v="936.9"/>
  </r>
  <r>
    <x v="4"/>
    <n v="10713"/>
    <s v="Boise"/>
    <x v="5"/>
    <n v="1045"/>
  </r>
  <r>
    <x v="4"/>
    <n v="10713"/>
    <s v="Boise"/>
    <x v="5"/>
    <n v="288"/>
  </r>
  <r>
    <x v="5"/>
    <n v="10714"/>
    <s v="Boise"/>
    <x v="5"/>
    <n v="427.5"/>
  </r>
  <r>
    <x v="6"/>
    <n v="10714"/>
    <s v="Boise"/>
    <x v="5"/>
    <n v="789.75"/>
  </r>
  <r>
    <x v="7"/>
    <n v="10714"/>
    <s v="Boise"/>
    <x v="5"/>
    <n v="356.25"/>
  </r>
  <r>
    <x v="1"/>
    <n v="10714"/>
    <s v="Boise"/>
    <x v="5"/>
    <n v="513"/>
  </r>
  <r>
    <x v="4"/>
    <n v="10714"/>
    <s v="Boise"/>
    <x v="5"/>
    <n v="119.25"/>
  </r>
  <r>
    <x v="4"/>
    <n v="10715"/>
    <s v="Marseille"/>
    <x v="0"/>
    <n v="651"/>
  </r>
  <r>
    <x v="0"/>
    <n v="10715"/>
    <s v="Marseille"/>
    <x v="0"/>
    <n v="645"/>
  </r>
  <r>
    <x v="7"/>
    <n v="10716"/>
    <s v="Buenos Aires"/>
    <x v="20"/>
    <n v="50"/>
  </r>
  <r>
    <x v="2"/>
    <n v="10716"/>
    <s v="Buenos Aires"/>
    <x v="20"/>
    <n v="371"/>
  </r>
  <r>
    <x v="3"/>
    <n v="10716"/>
    <s v="Buenos Aires"/>
    <x v="20"/>
    <n v="285"/>
  </r>
  <r>
    <x v="7"/>
    <n v="10717"/>
    <s v="München"/>
    <x v="1"/>
    <n v="304"/>
  </r>
  <r>
    <x v="6"/>
    <n v="10717"/>
    <s v="München"/>
    <x v="1"/>
    <n v="111.75"/>
  </r>
  <r>
    <x v="0"/>
    <n v="10717"/>
    <s v="München"/>
    <x v="1"/>
    <n v="855"/>
  </r>
  <r>
    <x v="0"/>
    <n v="10718"/>
    <s v="Brandenburg"/>
    <x v="1"/>
    <n v="1368"/>
  </r>
  <r>
    <x v="7"/>
    <n v="10718"/>
    <s v="Brandenburg"/>
    <x v="1"/>
    <n v="349"/>
  </r>
  <r>
    <x v="4"/>
    <n v="10718"/>
    <s v="Brandenburg"/>
    <x v="1"/>
    <n v="760"/>
  </r>
  <r>
    <x v="7"/>
    <n v="10718"/>
    <s v="Brandenburg"/>
    <x v="1"/>
    <n v="986"/>
  </r>
  <r>
    <x v="4"/>
    <n v="10719"/>
    <s v="San Francisco"/>
    <x v="5"/>
    <n v="562.5"/>
  </r>
  <r>
    <x v="4"/>
    <n v="10719"/>
    <s v="San Francisco"/>
    <x v="5"/>
    <n v="58.252499999999998"/>
  </r>
  <r>
    <x v="6"/>
    <n v="10719"/>
    <s v="San Francisco"/>
    <x v="5"/>
    <n v="223.5"/>
  </r>
  <r>
    <x v="5"/>
    <n v="10720"/>
    <s v="Rio de Janeiro"/>
    <x v="4"/>
    <n v="378"/>
  </r>
  <r>
    <x v="0"/>
    <n v="10720"/>
    <s v="Rio de Janeiro"/>
    <x v="4"/>
    <n v="172"/>
  </r>
  <r>
    <x v="3"/>
    <n v="10721"/>
    <s v="Cunewalde"/>
    <x v="1"/>
    <n v="923.875"/>
  </r>
  <r>
    <x v="5"/>
    <n v="10722"/>
    <s v="Boise"/>
    <x v="5"/>
    <n v="57"/>
  </r>
  <r>
    <x v="0"/>
    <n v="10722"/>
    <s v="Boise"/>
    <x v="5"/>
    <n v="625"/>
  </r>
  <r>
    <x v="7"/>
    <n v="10722"/>
    <s v="Boise"/>
    <x v="5"/>
    <n v="562.5"/>
  </r>
  <r>
    <x v="5"/>
    <n v="10722"/>
    <s v="Boise"/>
    <x v="5"/>
    <n v="325.5"/>
  </r>
  <r>
    <x v="7"/>
    <n v="10723"/>
    <s v="Seattle"/>
    <x v="5"/>
    <n v="468.45"/>
  </r>
  <r>
    <x v="4"/>
    <n v="10724"/>
    <s v="Montréal"/>
    <x v="16"/>
    <n v="496"/>
  </r>
  <r>
    <x v="3"/>
    <n v="10724"/>
    <s v="Montréal"/>
    <x v="16"/>
    <n v="142.5"/>
  </r>
  <r>
    <x v="4"/>
    <n v="10725"/>
    <s v="São Paulo"/>
    <x v="4"/>
    <n v="115.80000000000001"/>
  </r>
  <r>
    <x v="1"/>
    <n v="10725"/>
    <s v="São Paulo"/>
    <x v="4"/>
    <n v="28"/>
  </r>
  <r>
    <x v="6"/>
    <n v="10725"/>
    <s v="São Paulo"/>
    <x v="4"/>
    <n v="144"/>
  </r>
  <r>
    <x v="3"/>
    <n v="10726"/>
    <s v="London"/>
    <x v="13"/>
    <n v="550"/>
  </r>
  <r>
    <x v="0"/>
    <n v="10726"/>
    <s v="London"/>
    <x v="13"/>
    <n v="105"/>
  </r>
  <r>
    <x v="6"/>
    <n v="10727"/>
    <s v="Reggio Emilia"/>
    <x v="10"/>
    <n v="741"/>
  </r>
  <r>
    <x v="1"/>
    <n v="10727"/>
    <s v="Reggio Emilia"/>
    <x v="10"/>
    <n v="361"/>
  </r>
  <r>
    <x v="0"/>
    <n v="10727"/>
    <s v="Reggio Emilia"/>
    <x v="10"/>
    <n v="522.5"/>
  </r>
  <r>
    <x v="4"/>
    <n v="10728"/>
    <s v="São Paulo"/>
    <x v="4"/>
    <n v="388.35"/>
  </r>
  <r>
    <x v="4"/>
    <n v="10728"/>
    <s v="São Paulo"/>
    <x v="4"/>
    <n v="110.39999999999999"/>
  </r>
  <r>
    <x v="6"/>
    <n v="10728"/>
    <s v="São Paulo"/>
    <x v="4"/>
    <n v="288"/>
  </r>
  <r>
    <x v="0"/>
    <n v="10728"/>
    <s v="São Paulo"/>
    <x v="4"/>
    <n v="510"/>
  </r>
  <r>
    <x v="5"/>
    <n v="10729"/>
    <s v="I. de Margarita"/>
    <x v="3"/>
    <n v="900"/>
  </r>
  <r>
    <x v="7"/>
    <n v="10729"/>
    <s v="I. de Margarita"/>
    <x v="3"/>
    <n v="300"/>
  </r>
  <r>
    <x v="7"/>
    <n v="10729"/>
    <s v="I. de Margarita"/>
    <x v="3"/>
    <n v="650"/>
  </r>
  <r>
    <x v="7"/>
    <n v="10730"/>
    <s v="Marseille"/>
    <x v="0"/>
    <n v="248.66249999999999"/>
  </r>
  <r>
    <x v="0"/>
    <n v="10730"/>
    <s v="Marseille"/>
    <x v="0"/>
    <n v="35.625"/>
  </r>
  <r>
    <x v="3"/>
    <n v="10730"/>
    <s v="Marseille"/>
    <x v="0"/>
    <n v="199.97499999999999"/>
  </r>
  <r>
    <x v="7"/>
    <n v="10731"/>
    <s v="Bern"/>
    <x v="7"/>
    <n v="380"/>
  </r>
  <r>
    <x v="2"/>
    <n v="10731"/>
    <s v="Bern"/>
    <x v="7"/>
    <n v="1510.5"/>
  </r>
  <r>
    <x v="5"/>
    <n v="10732"/>
    <s v="Marseille"/>
    <x v="0"/>
    <n v="360"/>
  </r>
  <r>
    <x v="2"/>
    <n v="10733"/>
    <s v="Luleå"/>
    <x v="2"/>
    <n v="372"/>
  </r>
  <r>
    <x v="2"/>
    <n v="10733"/>
    <s v="Luleå"/>
    <x v="2"/>
    <n v="912"/>
  </r>
  <r>
    <x v="1"/>
    <n v="10733"/>
    <s v="Luleå"/>
    <x v="2"/>
    <n v="175"/>
  </r>
  <r>
    <x v="3"/>
    <n v="10734"/>
    <s v="Campinas"/>
    <x v="4"/>
    <n v="750"/>
  </r>
  <r>
    <x v="4"/>
    <n v="10734"/>
    <s v="Campinas"/>
    <x v="4"/>
    <n v="388.35"/>
  </r>
  <r>
    <x v="5"/>
    <n v="10734"/>
    <s v="Campinas"/>
    <x v="4"/>
    <n v="360"/>
  </r>
  <r>
    <x v="3"/>
    <n v="10735"/>
    <s v="San Francisco"/>
    <x v="5"/>
    <n v="513"/>
  </r>
  <r>
    <x v="3"/>
    <n v="10735"/>
    <s v="San Francisco"/>
    <x v="5"/>
    <n v="23.400000000000002"/>
  </r>
  <r>
    <x v="3"/>
    <n v="10736"/>
    <s v="Cork"/>
    <x v="14"/>
    <n v="842"/>
  </r>
  <r>
    <x v="5"/>
    <n v="10736"/>
    <s v="Cork"/>
    <x v="14"/>
    <n v="155"/>
  </r>
  <r>
    <x v="4"/>
    <n v="10737"/>
    <s v="Reims"/>
    <x v="0"/>
    <n v="24"/>
  </r>
  <r>
    <x v="4"/>
    <n v="10737"/>
    <s v="Reims"/>
    <x v="0"/>
    <n v="115.80000000000001"/>
  </r>
  <r>
    <x v="7"/>
    <n v="10738"/>
    <s v="Paris"/>
    <x v="0"/>
    <n v="52.349999999999994"/>
  </r>
  <r>
    <x v="4"/>
    <n v="10739"/>
    <s v="Reims"/>
    <x v="0"/>
    <n v="114"/>
  </r>
  <r>
    <x v="1"/>
    <n v="10739"/>
    <s v="Reims"/>
    <x v="0"/>
    <n v="126"/>
  </r>
  <r>
    <x v="2"/>
    <n v="10740"/>
    <s v="Seattle"/>
    <x v="5"/>
    <n v="182.4"/>
  </r>
  <r>
    <x v="5"/>
    <n v="10740"/>
    <s v="Seattle"/>
    <x v="5"/>
    <n v="504"/>
  </r>
  <r>
    <x v="4"/>
    <n v="10740"/>
    <s v="Seattle"/>
    <x v="5"/>
    <n v="304"/>
  </r>
  <r>
    <x v="1"/>
    <n v="10740"/>
    <s v="Seattle"/>
    <x v="5"/>
    <n v="425.6"/>
  </r>
  <r>
    <x v="5"/>
    <n v="10741"/>
    <s v="London"/>
    <x v="13"/>
    <n v="228"/>
  </r>
  <r>
    <x v="3"/>
    <n v="10742"/>
    <s v="Tsawassen"/>
    <x v="16"/>
    <n v="200"/>
  </r>
  <r>
    <x v="0"/>
    <n v="10742"/>
    <s v="Tsawassen"/>
    <x v="16"/>
    <n v="1700"/>
  </r>
  <r>
    <x v="0"/>
    <n v="10742"/>
    <s v="Tsawassen"/>
    <x v="16"/>
    <n v="1218"/>
  </r>
  <r>
    <x v="4"/>
    <n v="10743"/>
    <s v="London"/>
    <x v="13"/>
    <n v="319.2"/>
  </r>
  <r>
    <x v="4"/>
    <n v="10744"/>
    <s v="Århus"/>
    <x v="17"/>
    <n v="736"/>
  </r>
  <r>
    <x v="4"/>
    <n v="10745"/>
    <s v="Cunewalde"/>
    <x v="1"/>
    <n v="1500"/>
  </r>
  <r>
    <x v="3"/>
    <n v="10745"/>
    <s v="Cunewalde"/>
    <x v="1"/>
    <n v="311.2"/>
  </r>
  <r>
    <x v="0"/>
    <n v="10745"/>
    <s v="Cunewalde"/>
    <x v="1"/>
    <n v="2475"/>
  </r>
  <r>
    <x v="0"/>
    <n v="10745"/>
    <s v="Cunewalde"/>
    <x v="1"/>
    <n v="243.59999999999997"/>
  </r>
  <r>
    <x v="4"/>
    <n v="10746"/>
    <s v="Bern"/>
    <x v="7"/>
    <n v="36"/>
  </r>
  <r>
    <x v="1"/>
    <n v="10746"/>
    <s v="Bern"/>
    <x v="7"/>
    <n v="392"/>
  </r>
  <r>
    <x v="7"/>
    <n v="10746"/>
    <s v="Bern"/>
    <x v="7"/>
    <n v="443.7"/>
  </r>
  <r>
    <x v="0"/>
    <n v="10746"/>
    <s v="Bern"/>
    <x v="7"/>
    <n v="1440"/>
  </r>
  <r>
    <x v="0"/>
    <n v="10747"/>
    <s v="Salzburg"/>
    <x v="9"/>
    <n v="100"/>
  </r>
  <r>
    <x v="4"/>
    <n v="10747"/>
    <s v="Salzburg"/>
    <x v="9"/>
    <n v="337.75"/>
  </r>
  <r>
    <x v="3"/>
    <n v="10747"/>
    <s v="Salzburg"/>
    <x v="9"/>
    <n v="395.09999999999997"/>
  </r>
  <r>
    <x v="0"/>
    <n v="10747"/>
    <s v="Salzburg"/>
    <x v="9"/>
    <n v="1080"/>
  </r>
  <r>
    <x v="1"/>
    <n v="10748"/>
    <s v="Boise"/>
    <x v="5"/>
    <n v="396"/>
  </r>
  <r>
    <x v="4"/>
    <n v="10748"/>
    <s v="Boise"/>
    <x v="5"/>
    <n v="736"/>
  </r>
  <r>
    <x v="1"/>
    <n v="10748"/>
    <s v="Boise"/>
    <x v="5"/>
    <n v="1064"/>
  </r>
  <r>
    <x v="1"/>
    <n v="10749"/>
    <s v="Cowes"/>
    <x v="13"/>
    <n v="570"/>
  </r>
  <r>
    <x v="0"/>
    <n v="10749"/>
    <s v="Cowes"/>
    <x v="13"/>
    <n v="330"/>
  </r>
  <r>
    <x v="5"/>
    <n v="10749"/>
    <s v="Cowes"/>
    <x v="13"/>
    <n v="180"/>
  </r>
  <r>
    <x v="2"/>
    <n v="10750"/>
    <s v="Oulu"/>
    <x v="11"/>
    <n v="98.8125"/>
  </r>
  <r>
    <x v="4"/>
    <n v="10750"/>
    <s v="Oulu"/>
    <x v="11"/>
    <n v="323"/>
  </r>
  <r>
    <x v="0"/>
    <n v="10750"/>
    <s v="Oulu"/>
    <x v="11"/>
    <n v="1168.75"/>
  </r>
  <r>
    <x v="7"/>
    <n v="10751"/>
    <s v="Genève"/>
    <x v="7"/>
    <n v="337.28399999999999"/>
  </r>
  <r>
    <x v="4"/>
    <n v="10751"/>
    <s v="Genève"/>
    <x v="7"/>
    <n v="776.7"/>
  </r>
  <r>
    <x v="7"/>
    <n v="10751"/>
    <s v="Genève"/>
    <x v="7"/>
    <n v="292.5"/>
  </r>
  <r>
    <x v="4"/>
    <n v="10751"/>
    <s v="Genève"/>
    <x v="7"/>
    <n v="225"/>
  </r>
  <r>
    <x v="5"/>
    <n v="10752"/>
    <s v="London"/>
    <x v="13"/>
    <n v="144"/>
  </r>
  <r>
    <x v="0"/>
    <n v="10752"/>
    <s v="London"/>
    <x v="13"/>
    <n v="108"/>
  </r>
  <r>
    <x v="4"/>
    <n v="10753"/>
    <s v="Torino"/>
    <x v="10"/>
    <n v="38"/>
  </r>
  <r>
    <x v="2"/>
    <n v="10753"/>
    <s v="Torino"/>
    <x v="10"/>
    <n v="50"/>
  </r>
  <r>
    <x v="4"/>
    <n v="10754"/>
    <s v="Bergamo"/>
    <x v="10"/>
    <n v="55.199999999999996"/>
  </r>
  <r>
    <x v="7"/>
    <n v="10755"/>
    <s v="Marseille"/>
    <x v="0"/>
    <n v="213.75"/>
  </r>
  <r>
    <x v="1"/>
    <n v="10755"/>
    <s v="Marseille"/>
    <x v="0"/>
    <n v="855"/>
  </r>
  <r>
    <x v="1"/>
    <n v="10755"/>
    <s v="Marseille"/>
    <x v="0"/>
    <n v="204.75"/>
  </r>
  <r>
    <x v="0"/>
    <n v="10755"/>
    <s v="Marseille"/>
    <x v="0"/>
    <n v="675"/>
  </r>
  <r>
    <x v="4"/>
    <n v="10756"/>
    <s v="Lander"/>
    <x v="5"/>
    <n v="1050"/>
  </r>
  <r>
    <x v="4"/>
    <n v="10756"/>
    <s v="Lander"/>
    <x v="5"/>
    <n v="304"/>
  </r>
  <r>
    <x v="7"/>
    <n v="10756"/>
    <s v="Lander"/>
    <x v="5"/>
    <n v="60"/>
  </r>
  <r>
    <x v="0"/>
    <n v="10756"/>
    <s v="Lander"/>
    <x v="5"/>
    <n v="576"/>
  </r>
  <r>
    <x v="5"/>
    <n v="10757"/>
    <s v="Boise"/>
    <x v="5"/>
    <n v="420"/>
  </r>
  <r>
    <x v="0"/>
    <n v="10757"/>
    <s v="Boise"/>
    <x v="5"/>
    <n v="385"/>
  </r>
  <r>
    <x v="7"/>
    <n v="10757"/>
    <s v="Boise"/>
    <x v="5"/>
    <n v="1479"/>
  </r>
  <r>
    <x v="1"/>
    <n v="10757"/>
    <s v="Boise"/>
    <x v="5"/>
    <n v="798"/>
  </r>
  <r>
    <x v="7"/>
    <n v="10758"/>
    <s v="Genève"/>
    <x v="7"/>
    <n v="624.6"/>
  </r>
  <r>
    <x v="1"/>
    <n v="10758"/>
    <s v="Genève"/>
    <x v="7"/>
    <n v="420"/>
  </r>
  <r>
    <x v="5"/>
    <n v="10758"/>
    <s v="Genève"/>
    <x v="7"/>
    <n v="600"/>
  </r>
  <r>
    <x v="0"/>
    <n v="10759"/>
    <s v="México D.F."/>
    <x v="6"/>
    <n v="320"/>
  </r>
  <r>
    <x v="7"/>
    <n v="10760"/>
    <s v="Bruxelles"/>
    <x v="8"/>
    <n v="126"/>
  </r>
  <r>
    <x v="7"/>
    <n v="10760"/>
    <s v="Bruxelles"/>
    <x v="8"/>
    <n v="1756"/>
  </r>
  <r>
    <x v="5"/>
    <n v="10760"/>
    <s v="Bruxelles"/>
    <x v="8"/>
    <n v="1035"/>
  </r>
  <r>
    <x v="7"/>
    <n v="10761"/>
    <s v="Albuquerque"/>
    <x v="5"/>
    <n v="367.5"/>
  </r>
  <r>
    <x v="5"/>
    <n v="10761"/>
    <s v="Albuquerque"/>
    <x v="5"/>
    <n v="139.5"/>
  </r>
  <r>
    <x v="5"/>
    <n v="10762"/>
    <s v="Bräcke"/>
    <x v="2"/>
    <n v="288"/>
  </r>
  <r>
    <x v="7"/>
    <n v="10762"/>
    <s v="Bräcke"/>
    <x v="2"/>
    <n v="285"/>
  </r>
  <r>
    <x v="2"/>
    <n v="10762"/>
    <s v="Bräcke"/>
    <x v="2"/>
    <n v="1484"/>
  </r>
  <r>
    <x v="1"/>
    <n v="10762"/>
    <s v="Bräcke"/>
    <x v="2"/>
    <n v="2280"/>
  </r>
  <r>
    <x v="7"/>
    <n v="10763"/>
    <s v="Lille"/>
    <x v="0"/>
    <n v="400"/>
  </r>
  <r>
    <x v="1"/>
    <n v="10763"/>
    <s v="Lille"/>
    <x v="0"/>
    <n v="126"/>
  </r>
  <r>
    <x v="5"/>
    <n v="10763"/>
    <s v="Lille"/>
    <x v="0"/>
    <n v="90"/>
  </r>
  <r>
    <x v="3"/>
    <n v="10764"/>
    <s v="Graz"/>
    <x v="9"/>
    <n v="180"/>
  </r>
  <r>
    <x v="5"/>
    <n v="10764"/>
    <s v="Graz"/>
    <x v="9"/>
    <n v="2106"/>
  </r>
  <r>
    <x v="3"/>
    <n v="10765"/>
    <s v="Cunewalde"/>
    <x v="1"/>
    <n v="1515.6000000000001"/>
  </r>
  <r>
    <x v="5"/>
    <n v="10766"/>
    <s v="Köln"/>
    <x v="1"/>
    <n v="760"/>
  </r>
  <r>
    <x v="2"/>
    <n v="10766"/>
    <s v="Köln"/>
    <x v="1"/>
    <n v="1050"/>
  </r>
  <r>
    <x v="7"/>
    <n v="10766"/>
    <s v="Köln"/>
    <x v="1"/>
    <n v="500"/>
  </r>
  <r>
    <x v="1"/>
    <n v="10767"/>
    <s v="Charleroi"/>
    <x v="8"/>
    <n v="28"/>
  </r>
  <r>
    <x v="1"/>
    <n v="10768"/>
    <s v="London"/>
    <x v="13"/>
    <n v="84"/>
  </r>
  <r>
    <x v="0"/>
    <n v="10768"/>
    <s v="London"/>
    <x v="13"/>
    <n v="625"/>
  </r>
  <r>
    <x v="0"/>
    <n v="10768"/>
    <s v="London"/>
    <x v="13"/>
    <n v="510"/>
  </r>
  <r>
    <x v="0"/>
    <n v="10768"/>
    <s v="London"/>
    <x v="13"/>
    <n v="258"/>
  </r>
  <r>
    <x v="4"/>
    <n v="10769"/>
    <s v="Århus"/>
    <x v="17"/>
    <n v="275.02499999999998"/>
  </r>
  <r>
    <x v="1"/>
    <n v="10769"/>
    <s v="Århus"/>
    <x v="17"/>
    <n v="99.75"/>
  </r>
  <r>
    <x v="3"/>
    <n v="10769"/>
    <s v="Århus"/>
    <x v="17"/>
    <n v="570"/>
  </r>
  <r>
    <x v="7"/>
    <n v="10769"/>
    <s v="Århus"/>
    <x v="17"/>
    <n v="739.5"/>
  </r>
  <r>
    <x v="0"/>
    <n v="10770"/>
    <s v="Rio de Janeiro"/>
    <x v="4"/>
    <n v="236.25"/>
  </r>
  <r>
    <x v="0"/>
    <n v="10771"/>
    <s v="Graz"/>
    <x v="9"/>
    <n v="344"/>
  </r>
  <r>
    <x v="6"/>
    <n v="10772"/>
    <s v="Frankfurt a.M. "/>
    <x v="1"/>
    <n v="2228.2200000000003"/>
  </r>
  <r>
    <x v="0"/>
    <n v="10772"/>
    <s v="Frankfurt a.M. "/>
    <x v="1"/>
    <n v="1375"/>
  </r>
  <r>
    <x v="6"/>
    <n v="10773"/>
    <s v="Graz"/>
    <x v="9"/>
    <n v="1287"/>
  </r>
  <r>
    <x v="0"/>
    <n v="10773"/>
    <s v="Graz"/>
    <x v="9"/>
    <n v="700"/>
  </r>
  <r>
    <x v="5"/>
    <n v="10773"/>
    <s v="Graz"/>
    <x v="9"/>
    <n v="43.400000000000006"/>
  </r>
  <r>
    <x v="0"/>
    <n v="10774"/>
    <s v="Bräcke"/>
    <x v="2"/>
    <n v="18.75"/>
  </r>
  <r>
    <x v="3"/>
    <n v="10774"/>
    <s v="Bräcke"/>
    <x v="2"/>
    <n v="850"/>
  </r>
  <r>
    <x v="4"/>
    <n v="10775"/>
    <s v="Butte"/>
    <x v="5"/>
    <n v="186"/>
  </r>
  <r>
    <x v="5"/>
    <n v="10775"/>
    <s v="Butte"/>
    <x v="5"/>
    <n v="42"/>
  </r>
  <r>
    <x v="0"/>
    <n v="10776"/>
    <s v="Graz"/>
    <x v="9"/>
    <n v="190"/>
  </r>
  <r>
    <x v="1"/>
    <n v="10776"/>
    <s v="Graz"/>
    <x v="9"/>
    <n v="159.6"/>
  </r>
  <r>
    <x v="4"/>
    <n v="10776"/>
    <s v="Graz"/>
    <x v="9"/>
    <n v="243.67499999999998"/>
  </r>
  <r>
    <x v="2"/>
    <n v="10776"/>
    <s v="Graz"/>
    <x v="9"/>
    <n v="6042"/>
  </r>
  <r>
    <x v="1"/>
    <n v="10777"/>
    <s v="Campinas"/>
    <x v="4"/>
    <n v="224"/>
  </r>
  <r>
    <x v="4"/>
    <n v="10778"/>
    <s v="Luleå"/>
    <x v="2"/>
    <n v="96.5"/>
  </r>
  <r>
    <x v="7"/>
    <n v="10779"/>
    <s v="Leipzig"/>
    <x v="1"/>
    <n v="349"/>
  </r>
  <r>
    <x v="7"/>
    <n v="10779"/>
    <s v="Leipzig"/>
    <x v="1"/>
    <n v="986"/>
  </r>
  <r>
    <x v="5"/>
    <n v="10780"/>
    <s v="Barquisimeto"/>
    <x v="3"/>
    <n v="525"/>
  </r>
  <r>
    <x v="3"/>
    <n v="10780"/>
    <s v="Barquisimeto"/>
    <x v="3"/>
    <n v="195"/>
  </r>
  <r>
    <x v="6"/>
    <n v="10781"/>
    <s v="Oulu"/>
    <x v="11"/>
    <n v="17.880000000000003"/>
  </r>
  <r>
    <x v="1"/>
    <n v="10781"/>
    <s v="Oulu"/>
    <x v="11"/>
    <n v="608"/>
  </r>
  <r>
    <x v="2"/>
    <n v="10781"/>
    <s v="Oulu"/>
    <x v="11"/>
    <n v="350"/>
  </r>
  <r>
    <x v="0"/>
    <n v="10782"/>
    <s v="Buenos Aires"/>
    <x v="20"/>
    <n v="12.5"/>
  </r>
  <r>
    <x v="0"/>
    <n v="10783"/>
    <s v="Rio de Janeiro"/>
    <x v="4"/>
    <n v="125"/>
  </r>
  <r>
    <x v="5"/>
    <n v="10783"/>
    <s v="Rio de Janeiro"/>
    <x v="4"/>
    <n v="1317.5"/>
  </r>
  <r>
    <x v="4"/>
    <n v="10784"/>
    <s v="Bergamo"/>
    <x v="10"/>
    <n v="570"/>
  </r>
  <r>
    <x v="5"/>
    <n v="10784"/>
    <s v="Bergamo"/>
    <x v="10"/>
    <n v="30.599999999999998"/>
  </r>
  <r>
    <x v="0"/>
    <n v="10784"/>
    <s v="Bergamo"/>
    <x v="10"/>
    <n v="887.4"/>
  </r>
  <r>
    <x v="4"/>
    <n v="10785"/>
    <s v="Caracas"/>
    <x v="3"/>
    <n v="310"/>
  </r>
  <r>
    <x v="5"/>
    <n v="10785"/>
    <s v="Caracas"/>
    <x v="3"/>
    <n v="77.5"/>
  </r>
  <r>
    <x v="3"/>
    <n v="10786"/>
    <s v="São Paulo"/>
    <x v="4"/>
    <n v="960"/>
  </r>
  <r>
    <x v="4"/>
    <n v="10786"/>
    <s v="São Paulo"/>
    <x v="4"/>
    <n v="310.68000000000006"/>
  </r>
  <r>
    <x v="5"/>
    <n v="10786"/>
    <s v="São Paulo"/>
    <x v="4"/>
    <n v="260.40000000000003"/>
  </r>
  <r>
    <x v="5"/>
    <n v="10787"/>
    <s v="Toulouse"/>
    <x v="0"/>
    <n v="270.75"/>
  </r>
  <r>
    <x v="6"/>
    <n v="10787"/>
    <s v="Toulouse"/>
    <x v="0"/>
    <n v="2352.0100000000002"/>
  </r>
  <r>
    <x v="7"/>
    <n v="10788"/>
    <s v="Cunewalde"/>
    <x v="1"/>
    <n v="436.99999999999994"/>
  </r>
  <r>
    <x v="5"/>
    <n v="10788"/>
    <s v="Cunewalde"/>
    <x v="1"/>
    <n v="294.5"/>
  </r>
  <r>
    <x v="4"/>
    <n v="10789"/>
    <s v="Lille"/>
    <x v="0"/>
    <n v="1875"/>
  </r>
  <r>
    <x v="5"/>
    <n v="10789"/>
    <s v="Lille"/>
    <x v="0"/>
    <n v="270"/>
  </r>
  <r>
    <x v="3"/>
    <n v="10789"/>
    <s v="Lille"/>
    <x v="0"/>
    <n v="1317"/>
  </r>
  <r>
    <x v="7"/>
    <n v="10789"/>
    <s v="Lille"/>
    <x v="0"/>
    <n v="225"/>
  </r>
  <r>
    <x v="2"/>
    <n v="10790"/>
    <s v="Campinas"/>
    <x v="4"/>
    <n v="76.5"/>
  </r>
  <r>
    <x v="1"/>
    <n v="10790"/>
    <s v="Campinas"/>
    <x v="4"/>
    <n v="646"/>
  </r>
  <r>
    <x v="6"/>
    <n v="10791"/>
    <s v="München"/>
    <x v="1"/>
    <n v="1646.4070000000002"/>
  </r>
  <r>
    <x v="4"/>
    <n v="10791"/>
    <s v="München"/>
    <x v="1"/>
    <n v="183.35"/>
  </r>
  <r>
    <x v="5"/>
    <n v="10792"/>
    <s v="Warszawa"/>
    <x v="18"/>
    <n v="190"/>
  </r>
  <r>
    <x v="6"/>
    <n v="10792"/>
    <s v="Warszawa"/>
    <x v="18"/>
    <n v="22.35"/>
  </r>
  <r>
    <x v="7"/>
    <n v="10792"/>
    <s v="Warszawa"/>
    <x v="18"/>
    <n v="187.5"/>
  </r>
  <r>
    <x v="4"/>
    <n v="10793"/>
    <s v="London"/>
    <x v="13"/>
    <n v="135.1"/>
  </r>
  <r>
    <x v="1"/>
    <n v="10793"/>
    <s v="London"/>
    <x v="13"/>
    <n v="56"/>
  </r>
  <r>
    <x v="2"/>
    <n v="10794"/>
    <s v="Rio de Janeiro"/>
    <x v="4"/>
    <n v="279"/>
  </r>
  <r>
    <x v="6"/>
    <n v="10794"/>
    <s v="Rio de Janeiro"/>
    <x v="4"/>
    <n v="35.760000000000005"/>
  </r>
  <r>
    <x v="7"/>
    <n v="10795"/>
    <s v="Graz"/>
    <x v="9"/>
    <n v="1134.25"/>
  </r>
  <r>
    <x v="6"/>
    <n v="10795"/>
    <s v="Graz"/>
    <x v="9"/>
    <n v="1023.75"/>
  </r>
  <r>
    <x v="7"/>
    <n v="10796"/>
    <s v="San Cristóbal"/>
    <x v="3"/>
    <n v="524.6640000000001"/>
  </r>
  <r>
    <x v="3"/>
    <n v="10796"/>
    <s v="San Cristóbal"/>
    <x v="3"/>
    <n v="194.5"/>
  </r>
  <r>
    <x v="1"/>
    <n v="10796"/>
    <s v="San Cristóbal"/>
    <x v="3"/>
    <n v="931"/>
  </r>
  <r>
    <x v="0"/>
    <n v="10796"/>
    <s v="San Cristóbal"/>
    <x v="3"/>
    <n v="691.2"/>
  </r>
  <r>
    <x v="0"/>
    <n v="10797"/>
    <s v="Aachen"/>
    <x v="1"/>
    <n v="420"/>
  </r>
  <r>
    <x v="7"/>
    <n v="10798"/>
    <s v="Cowes"/>
    <x v="13"/>
    <n v="98.6"/>
  </r>
  <r>
    <x v="0"/>
    <n v="10798"/>
    <s v="Cowes"/>
    <x v="13"/>
    <n v="348"/>
  </r>
  <r>
    <x v="4"/>
    <n v="10799"/>
    <s v="Brandenburg"/>
    <x v="1"/>
    <n v="102"/>
  </r>
  <r>
    <x v="5"/>
    <n v="10799"/>
    <s v="Brandenburg"/>
    <x v="1"/>
    <n v="76.5"/>
  </r>
  <r>
    <x v="0"/>
    <n v="10799"/>
    <s v="Brandenburg"/>
    <x v="1"/>
    <n v="1375"/>
  </r>
  <r>
    <x v="0"/>
    <n v="10800"/>
    <s v="London"/>
    <x v="13"/>
    <n v="945"/>
  </r>
  <r>
    <x v="2"/>
    <n v="10800"/>
    <s v="London"/>
    <x v="13"/>
    <n v="477"/>
  </r>
  <r>
    <x v="6"/>
    <n v="10800"/>
    <s v="London"/>
    <x v="13"/>
    <n v="46.935000000000002"/>
  </r>
  <r>
    <x v="6"/>
    <n v="10801"/>
    <s v="Madrid"/>
    <x v="12"/>
    <n v="1170"/>
  </r>
  <r>
    <x v="6"/>
    <n v="10801"/>
    <s v="Madrid"/>
    <x v="12"/>
    <n v="1856.8500000000001"/>
  </r>
  <r>
    <x v="4"/>
    <n v="10802"/>
    <s v="København"/>
    <x v="17"/>
    <n v="485.4375"/>
  </r>
  <r>
    <x v="2"/>
    <n v="10802"/>
    <s v="København"/>
    <x v="17"/>
    <n v="1192.5"/>
  </r>
  <r>
    <x v="6"/>
    <n v="10802"/>
    <s v="København"/>
    <x v="17"/>
    <n v="1080"/>
  </r>
  <r>
    <x v="7"/>
    <n v="10802"/>
    <s v="København"/>
    <x v="17"/>
    <n v="184.875"/>
  </r>
  <r>
    <x v="7"/>
    <n v="10803"/>
    <s v="Resende"/>
    <x v="4"/>
    <n v="209.75999999999996"/>
  </r>
  <r>
    <x v="7"/>
    <n v="10803"/>
    <s v="Resende"/>
    <x v="4"/>
    <n v="199.5"/>
  </r>
  <r>
    <x v="0"/>
    <n v="10803"/>
    <s v="Resende"/>
    <x v="4"/>
    <n v="783.75"/>
  </r>
  <r>
    <x v="4"/>
    <n v="10804"/>
    <s v="London"/>
    <x v="13"/>
    <n v="1116"/>
  </r>
  <r>
    <x v="2"/>
    <n v="10804"/>
    <s v="London"/>
    <x v="13"/>
    <n v="1094.4000000000001"/>
  </r>
  <r>
    <x v="7"/>
    <n v="10804"/>
    <s v="London"/>
    <x v="13"/>
    <n v="68"/>
  </r>
  <r>
    <x v="5"/>
    <n v="10805"/>
    <s v="Portland"/>
    <x v="5"/>
    <n v="140"/>
  </r>
  <r>
    <x v="5"/>
    <n v="10805"/>
    <s v="Portland"/>
    <x v="5"/>
    <n v="2635"/>
  </r>
  <r>
    <x v="5"/>
    <n v="10806"/>
    <s v="Lyon"/>
    <x v="0"/>
    <n v="285"/>
  </r>
  <r>
    <x v="3"/>
    <n v="10806"/>
    <s v="Lyon"/>
    <x v="0"/>
    <n v="42.1"/>
  </r>
  <r>
    <x v="2"/>
    <n v="10806"/>
    <s v="Lyon"/>
    <x v="0"/>
    <n v="112.5"/>
  </r>
  <r>
    <x v="4"/>
    <n v="10807"/>
    <s v="Torino"/>
    <x v="10"/>
    <n v="18.399999999999999"/>
  </r>
  <r>
    <x v="1"/>
    <n v="10808"/>
    <s v="Anchorage"/>
    <x v="5"/>
    <n v="646"/>
  </r>
  <r>
    <x v="5"/>
    <n v="10808"/>
    <s v="Anchorage"/>
    <x v="5"/>
    <n v="765"/>
  </r>
  <r>
    <x v="1"/>
    <n v="10809"/>
    <s v="Resende"/>
    <x v="4"/>
    <n v="140"/>
  </r>
  <r>
    <x v="4"/>
    <n v="10810"/>
    <s v="Vancouver"/>
    <x v="16"/>
    <n v="42"/>
  </r>
  <r>
    <x v="7"/>
    <n v="10810"/>
    <s v="Vancouver"/>
    <x v="16"/>
    <n v="70"/>
  </r>
  <r>
    <x v="5"/>
    <n v="10810"/>
    <s v="Vancouver"/>
    <x v="16"/>
    <n v="75"/>
  </r>
  <r>
    <x v="7"/>
    <n v="10811"/>
    <s v="I. de Margarita"/>
    <x v="3"/>
    <n v="138"/>
  </r>
  <r>
    <x v="1"/>
    <n v="10811"/>
    <s v="I. de Margarita"/>
    <x v="3"/>
    <n v="162"/>
  </r>
  <r>
    <x v="4"/>
    <n v="10811"/>
    <s v="I. de Margarita"/>
    <x v="3"/>
    <n v="552"/>
  </r>
  <r>
    <x v="0"/>
    <n v="10812"/>
    <s v="Reggio Emilia"/>
    <x v="10"/>
    <n v="180"/>
  </r>
  <r>
    <x v="0"/>
    <n v="10812"/>
    <s v="Reggio Emilia"/>
    <x v="10"/>
    <n v="1252.8"/>
  </r>
  <r>
    <x v="3"/>
    <n v="10812"/>
    <s v="Reggio Emilia"/>
    <x v="10"/>
    <n v="260"/>
  </r>
  <r>
    <x v="5"/>
    <n v="10813"/>
    <s v="Rio de Janeiro"/>
    <x v="4"/>
    <n v="182.4"/>
  </r>
  <r>
    <x v="4"/>
    <n v="10813"/>
    <s v="Rio de Janeiro"/>
    <x v="4"/>
    <n v="420"/>
  </r>
  <r>
    <x v="4"/>
    <n v="10814"/>
    <s v="Lyon"/>
    <x v="0"/>
    <n v="193"/>
  </r>
  <r>
    <x v="5"/>
    <n v="10814"/>
    <s v="Lyon"/>
    <x v="0"/>
    <n v="782"/>
  </r>
  <r>
    <x v="7"/>
    <n v="10814"/>
    <s v="Lyon"/>
    <x v="0"/>
    <n v="86.7"/>
  </r>
  <r>
    <x v="3"/>
    <n v="10814"/>
    <s v="Lyon"/>
    <x v="0"/>
    <n v="726.75"/>
  </r>
  <r>
    <x v="0"/>
    <n v="10815"/>
    <s v="Boise"/>
    <x v="5"/>
    <n v="40"/>
  </r>
  <r>
    <x v="5"/>
    <n v="10816"/>
    <s v="Eugene"/>
    <x v="5"/>
    <n v="7509.75"/>
  </r>
  <r>
    <x v="7"/>
    <n v="10816"/>
    <s v="Eugene"/>
    <x v="5"/>
    <n v="936.69999999999993"/>
  </r>
  <r>
    <x v="7"/>
    <n v="10817"/>
    <s v="Brandenburg"/>
    <x v="1"/>
    <n v="1061.82"/>
  </r>
  <r>
    <x v="5"/>
    <n v="10817"/>
    <s v="Brandenburg"/>
    <x v="1"/>
    <n v="7905"/>
  </r>
  <r>
    <x v="4"/>
    <n v="10817"/>
    <s v="Brandenburg"/>
    <x v="1"/>
    <n v="938.4"/>
  </r>
  <r>
    <x v="7"/>
    <n v="10817"/>
    <s v="Brandenburg"/>
    <x v="1"/>
    <n v="1047.625"/>
  </r>
  <r>
    <x v="0"/>
    <n v="10818"/>
    <s v="Bergamo"/>
    <x v="10"/>
    <n v="640"/>
  </r>
  <r>
    <x v="4"/>
    <n v="10818"/>
    <s v="Bergamo"/>
    <x v="10"/>
    <n v="193"/>
  </r>
  <r>
    <x v="5"/>
    <n v="10819"/>
    <s v="Buenos Aires"/>
    <x v="20"/>
    <n v="322"/>
  </r>
  <r>
    <x v="5"/>
    <n v="10819"/>
    <s v="Buenos Aires"/>
    <x v="20"/>
    <n v="155"/>
  </r>
  <r>
    <x v="1"/>
    <n v="10820"/>
    <s v="Albuquerque"/>
    <x v="5"/>
    <n v="1140"/>
  </r>
  <r>
    <x v="5"/>
    <n v="10821"/>
    <s v="Lander"/>
    <x v="5"/>
    <n v="360"/>
  </r>
  <r>
    <x v="2"/>
    <n v="10821"/>
    <s v="Lander"/>
    <x v="5"/>
    <n v="318"/>
  </r>
  <r>
    <x v="7"/>
    <n v="10822"/>
    <s v="Kirkland"/>
    <x v="5"/>
    <n v="147.89999999999998"/>
  </r>
  <r>
    <x v="5"/>
    <n v="10822"/>
    <s v="Kirkland"/>
    <x v="5"/>
    <n v="90"/>
  </r>
  <r>
    <x v="0"/>
    <n v="10823"/>
    <s v="Barquisimeto"/>
    <x v="3"/>
    <n v="378"/>
  </r>
  <r>
    <x v="1"/>
    <n v="10823"/>
    <s v="Barquisimeto"/>
    <x v="3"/>
    <n v="292.5"/>
  </r>
  <r>
    <x v="0"/>
    <n v="10823"/>
    <s v="Barquisimeto"/>
    <x v="3"/>
    <n v="1980"/>
  </r>
  <r>
    <x v="3"/>
    <n v="10823"/>
    <s v="Barquisimeto"/>
    <x v="3"/>
    <n v="175.5"/>
  </r>
  <r>
    <x v="4"/>
    <n v="10824"/>
    <s v="Bräcke"/>
    <x v="2"/>
    <n v="115.80000000000001"/>
  </r>
  <r>
    <x v="5"/>
    <n v="10824"/>
    <s v="Bräcke"/>
    <x v="2"/>
    <n v="135"/>
  </r>
  <r>
    <x v="7"/>
    <n v="10825"/>
    <s v="Aachen"/>
    <x v="1"/>
    <n v="374.76"/>
  </r>
  <r>
    <x v="6"/>
    <n v="10825"/>
    <s v="Aachen"/>
    <x v="1"/>
    <n v="656"/>
  </r>
  <r>
    <x v="0"/>
    <n v="10826"/>
    <s v="Strasbourg"/>
    <x v="0"/>
    <n v="437.5"/>
  </r>
  <r>
    <x v="1"/>
    <n v="10826"/>
    <s v="Strasbourg"/>
    <x v="0"/>
    <n v="292.5"/>
  </r>
  <r>
    <x v="4"/>
    <n v="10827"/>
    <s v="Marseille"/>
    <x v="0"/>
    <n v="465"/>
  </r>
  <r>
    <x v="5"/>
    <n v="10827"/>
    <s v="Marseille"/>
    <x v="0"/>
    <n v="378"/>
  </r>
  <r>
    <x v="7"/>
    <n v="10828"/>
    <s v="Buenos Aires"/>
    <x v="20"/>
    <n v="405"/>
  </r>
  <r>
    <x v="5"/>
    <n v="10828"/>
    <s v="Buenos Aires"/>
    <x v="20"/>
    <n v="527"/>
  </r>
  <r>
    <x v="5"/>
    <n v="10829"/>
    <s v="Cowes"/>
    <x v="13"/>
    <n v="190"/>
  </r>
  <r>
    <x v="3"/>
    <n v="10829"/>
    <s v="Cowes"/>
    <x v="13"/>
    <n v="800"/>
  </r>
  <r>
    <x v="4"/>
    <n v="10829"/>
    <s v="Cowes"/>
    <x v="13"/>
    <n v="60"/>
  </r>
  <r>
    <x v="0"/>
    <n v="10829"/>
    <s v="Cowes"/>
    <x v="13"/>
    <n v="714"/>
  </r>
  <r>
    <x v="3"/>
    <n v="10830"/>
    <s v="São Paulo"/>
    <x v="4"/>
    <n v="150"/>
  </r>
  <r>
    <x v="5"/>
    <n v="10830"/>
    <s v="São Paulo"/>
    <x v="4"/>
    <n v="504"/>
  </r>
  <r>
    <x v="0"/>
    <n v="10830"/>
    <s v="São Paulo"/>
    <x v="4"/>
    <n v="1020"/>
  </r>
  <r>
    <x v="7"/>
    <n v="10830"/>
    <s v="São Paulo"/>
    <x v="4"/>
    <n v="300"/>
  </r>
  <r>
    <x v="7"/>
    <n v="10831"/>
    <s v="Stavern"/>
    <x v="19"/>
    <n v="18.399999999999999"/>
  </r>
  <r>
    <x v="5"/>
    <n v="10831"/>
    <s v="Stavern"/>
    <x v="19"/>
    <n v="144"/>
  </r>
  <r>
    <x v="5"/>
    <n v="10831"/>
    <s v="Stavern"/>
    <x v="19"/>
    <n v="2108"/>
  </r>
  <r>
    <x v="5"/>
    <n v="10831"/>
    <s v="Stavern"/>
    <x v="19"/>
    <n v="414"/>
  </r>
  <r>
    <x v="4"/>
    <n v="10832"/>
    <s v="Toulouse"/>
    <x v="0"/>
    <n v="14.4"/>
  </r>
  <r>
    <x v="7"/>
    <n v="10832"/>
    <s v="Toulouse"/>
    <x v="0"/>
    <n v="112"/>
  </r>
  <r>
    <x v="3"/>
    <n v="10832"/>
    <s v="Toulouse"/>
    <x v="0"/>
    <n v="248.96"/>
  </r>
  <r>
    <x v="1"/>
    <n v="10832"/>
    <s v="Toulouse"/>
    <x v="0"/>
    <n v="99.75"/>
  </r>
  <r>
    <x v="2"/>
    <n v="10833"/>
    <s v="Köln"/>
    <x v="1"/>
    <n v="540"/>
  </r>
  <r>
    <x v="0"/>
    <n v="10833"/>
    <s v="Köln"/>
    <x v="1"/>
    <n v="101.25"/>
  </r>
  <r>
    <x v="6"/>
    <n v="10833"/>
    <s v="Köln"/>
    <x v="1"/>
    <n v="265.68"/>
  </r>
  <r>
    <x v="6"/>
    <n v="10834"/>
    <s v="São Paulo"/>
    <x v="4"/>
    <n v="940.80399999999997"/>
  </r>
  <r>
    <x v="4"/>
    <n v="10834"/>
    <s v="São Paulo"/>
    <x v="4"/>
    <n v="491.90999999999991"/>
  </r>
  <r>
    <x v="0"/>
    <n v="10835"/>
    <s v="Berlin"/>
    <x v="1"/>
    <n v="825"/>
  </r>
  <r>
    <x v="3"/>
    <n v="10835"/>
    <s v="Berlin"/>
    <x v="1"/>
    <n v="20.8"/>
  </r>
  <r>
    <x v="1"/>
    <n v="10836"/>
    <s v="Graz"/>
    <x v="9"/>
    <n v="1092"/>
  </r>
  <r>
    <x v="5"/>
    <n v="10836"/>
    <s v="Graz"/>
    <x v="9"/>
    <n v="108"/>
  </r>
  <r>
    <x v="1"/>
    <n v="10836"/>
    <s v="Graz"/>
    <x v="9"/>
    <n v="468"/>
  </r>
  <r>
    <x v="0"/>
    <n v="10836"/>
    <s v="Graz"/>
    <x v="9"/>
    <n v="2040"/>
  </r>
  <r>
    <x v="1"/>
    <n v="10836"/>
    <s v="Graz"/>
    <x v="9"/>
    <n v="997.5"/>
  </r>
  <r>
    <x v="4"/>
    <n v="10837"/>
    <s v="Luleå"/>
    <x v="2"/>
    <n v="36"/>
  </r>
  <r>
    <x v="4"/>
    <n v="10837"/>
    <s v="Luleå"/>
    <x v="2"/>
    <n v="459.99999999999994"/>
  </r>
  <r>
    <x v="7"/>
    <n v="10837"/>
    <s v="Luleå"/>
    <x v="2"/>
    <n v="285"/>
  </r>
  <r>
    <x v="5"/>
    <n v="10837"/>
    <s v="Luleå"/>
    <x v="2"/>
    <n v="283.5"/>
  </r>
  <r>
    <x v="5"/>
    <n v="10838"/>
    <s v="I. de Margarita"/>
    <x v="3"/>
    <n v="54"/>
  </r>
  <r>
    <x v="4"/>
    <n v="10838"/>
    <s v="I. de Margarita"/>
    <x v="3"/>
    <n v="1171.875"/>
  </r>
  <r>
    <x v="4"/>
    <n v="10838"/>
    <s v="I. de Margarita"/>
    <x v="3"/>
    <n v="712.5"/>
  </r>
  <r>
    <x v="4"/>
    <n v="10839"/>
    <s v="São Paulo"/>
    <x v="4"/>
    <n v="357.75"/>
  </r>
  <r>
    <x v="0"/>
    <n v="10839"/>
    <s v="São Paulo"/>
    <x v="4"/>
    <n v="469.8"/>
  </r>
  <r>
    <x v="7"/>
    <n v="10840"/>
    <s v="I. de Margarita"/>
    <x v="3"/>
    <n v="67.2"/>
  </r>
  <r>
    <x v="5"/>
    <n v="10840"/>
    <s v="I. de Margarita"/>
    <x v="3"/>
    <n v="144"/>
  </r>
  <r>
    <x v="4"/>
    <n v="10841"/>
    <s v="Charleroi"/>
    <x v="8"/>
    <n v="496"/>
  </r>
  <r>
    <x v="1"/>
    <n v="10841"/>
    <s v="Charleroi"/>
    <x v="8"/>
    <n v="1140"/>
  </r>
  <r>
    <x v="0"/>
    <n v="10841"/>
    <s v="Charleroi"/>
    <x v="8"/>
    <n v="2750"/>
  </r>
  <r>
    <x v="3"/>
    <n v="10841"/>
    <s v="Charleroi"/>
    <x v="8"/>
    <n v="195"/>
  </r>
  <r>
    <x v="0"/>
    <n v="10842"/>
    <s v="México D.F."/>
    <x v="6"/>
    <n v="315"/>
  </r>
  <r>
    <x v="5"/>
    <n v="10842"/>
    <s v="México D.F."/>
    <x v="6"/>
    <n v="230"/>
  </r>
  <r>
    <x v="7"/>
    <n v="10842"/>
    <s v="México D.F."/>
    <x v="6"/>
    <n v="250"/>
  </r>
  <r>
    <x v="5"/>
    <n v="10842"/>
    <s v="México D.F."/>
    <x v="6"/>
    <n v="180"/>
  </r>
  <r>
    <x v="2"/>
    <n v="10843"/>
    <s v="Lyon"/>
    <x v="0"/>
    <n v="159"/>
  </r>
  <r>
    <x v="1"/>
    <n v="10844"/>
    <s v="Salzburg"/>
    <x v="9"/>
    <n v="735"/>
  </r>
  <r>
    <x v="1"/>
    <n v="10845"/>
    <s v="Cunewalde"/>
    <x v="1"/>
    <n v="567"/>
  </r>
  <r>
    <x v="5"/>
    <n v="10845"/>
    <s v="Cunewalde"/>
    <x v="1"/>
    <n v="405"/>
  </r>
  <r>
    <x v="1"/>
    <n v="10845"/>
    <s v="Cunewalde"/>
    <x v="1"/>
    <n v="529.20000000000005"/>
  </r>
  <r>
    <x v="4"/>
    <n v="10845"/>
    <s v="Cunewalde"/>
    <x v="1"/>
    <n v="715.5"/>
  </r>
  <r>
    <x v="1"/>
    <n v="10845"/>
    <s v="Cunewalde"/>
    <x v="1"/>
    <n v="1596"/>
  </r>
  <r>
    <x v="3"/>
    <n v="10846"/>
    <s v="Charleroi"/>
    <x v="8"/>
    <n v="462"/>
  </r>
  <r>
    <x v="5"/>
    <n v="10846"/>
    <s v="Charleroi"/>
    <x v="8"/>
    <n v="450"/>
  </r>
  <r>
    <x v="2"/>
    <n v="10846"/>
    <s v="Charleroi"/>
    <x v="8"/>
    <n v="200"/>
  </r>
  <r>
    <x v="5"/>
    <n v="10847"/>
    <s v="Boise"/>
    <x v="5"/>
    <n v="1152"/>
  </r>
  <r>
    <x v="7"/>
    <n v="10847"/>
    <s v="Boise"/>
    <x v="5"/>
    <n v="88.32"/>
  </r>
  <r>
    <x v="4"/>
    <n v="10847"/>
    <s v="Boise"/>
    <x v="5"/>
    <n v="1248"/>
  </r>
  <r>
    <x v="4"/>
    <n v="10847"/>
    <s v="Boise"/>
    <x v="5"/>
    <n v="273.60000000000002"/>
  </r>
  <r>
    <x v="0"/>
    <n v="10847"/>
    <s v="Boise"/>
    <x v="5"/>
    <n v="1224"/>
  </r>
  <r>
    <x v="0"/>
    <n v="10847"/>
    <s v="Boise"/>
    <x v="5"/>
    <n v="946"/>
  </r>
  <r>
    <x v="3"/>
    <n v="10848"/>
    <s v="London"/>
    <x v="13"/>
    <n v="640.5"/>
  </r>
  <r>
    <x v="6"/>
    <n v="10848"/>
    <s v="London"/>
    <x v="13"/>
    <n v="291"/>
  </r>
  <r>
    <x v="3"/>
    <n v="10849"/>
    <s v="Brandenburg"/>
    <x v="1"/>
    <n v="490"/>
  </r>
  <r>
    <x v="7"/>
    <n v="10849"/>
    <s v="Brandenburg"/>
    <x v="1"/>
    <n v="477.81899999999996"/>
  </r>
  <r>
    <x v="7"/>
    <n v="10850"/>
    <s v="Lyon"/>
    <x v="0"/>
    <n v="238"/>
  </r>
  <r>
    <x v="0"/>
    <n v="10850"/>
    <s v="Lyon"/>
    <x v="0"/>
    <n v="8.5"/>
  </r>
  <r>
    <x v="5"/>
    <n v="10850"/>
    <s v="Lyon"/>
    <x v="0"/>
    <n v="382.5"/>
  </r>
  <r>
    <x v="5"/>
    <n v="10851"/>
    <s v="Rio de Janeiro"/>
    <x v="4"/>
    <n v="90.25"/>
  </r>
  <r>
    <x v="7"/>
    <n v="10851"/>
    <s v="Rio de Janeiro"/>
    <x v="4"/>
    <n v="133"/>
  </r>
  <r>
    <x v="1"/>
    <n v="10851"/>
    <s v="Rio de Janeiro"/>
    <x v="4"/>
    <n v="185.25"/>
  </r>
  <r>
    <x v="0"/>
    <n v="10851"/>
    <s v="Rio de Janeiro"/>
    <x v="4"/>
    <n v="2194.5"/>
  </r>
  <r>
    <x v="5"/>
    <n v="10852"/>
    <s v="Albuquerque"/>
    <x v="5"/>
    <n v="285"/>
  </r>
  <r>
    <x v="6"/>
    <n v="10852"/>
    <s v="Albuquerque"/>
    <x v="5"/>
    <n v="234"/>
  </r>
  <r>
    <x v="7"/>
    <n v="10852"/>
    <s v="Albuquerque"/>
    <x v="5"/>
    <n v="2465"/>
  </r>
  <r>
    <x v="4"/>
    <n v="10853"/>
    <s v="Mannheim"/>
    <x v="1"/>
    <n v="625"/>
  </r>
  <r>
    <x v="4"/>
    <n v="10854"/>
    <s v="Graz"/>
    <x v="9"/>
    <n v="2635"/>
  </r>
  <r>
    <x v="4"/>
    <n v="10854"/>
    <s v="Graz"/>
    <x v="9"/>
    <n v="331.5"/>
  </r>
  <r>
    <x v="7"/>
    <n v="10855"/>
    <s v="Anchorage"/>
    <x v="5"/>
    <n v="872.5"/>
  </r>
  <r>
    <x v="0"/>
    <n v="10855"/>
    <s v="Anchorage"/>
    <x v="5"/>
    <n v="175"/>
  </r>
  <r>
    <x v="1"/>
    <n v="10855"/>
    <s v="Anchorage"/>
    <x v="5"/>
    <n v="912"/>
  </r>
  <r>
    <x v="3"/>
    <n v="10855"/>
    <s v="Anchorage"/>
    <x v="5"/>
    <n v="268.38749999999999"/>
  </r>
  <r>
    <x v="5"/>
    <n v="10856"/>
    <s v="México D.F."/>
    <x v="6"/>
    <n v="380"/>
  </r>
  <r>
    <x v="1"/>
    <n v="10856"/>
    <s v="México D.F."/>
    <x v="6"/>
    <n v="280"/>
  </r>
  <r>
    <x v="3"/>
    <n v="10857"/>
    <s v="Luleå"/>
    <x v="2"/>
    <n v="300"/>
  </r>
  <r>
    <x v="7"/>
    <n v="10857"/>
    <s v="Luleå"/>
    <x v="2"/>
    <n v="819.78749999999991"/>
  </r>
  <r>
    <x v="6"/>
    <n v="10857"/>
    <s v="Luleå"/>
    <x v="2"/>
    <n v="928.42500000000007"/>
  </r>
  <r>
    <x v="2"/>
    <n v="10858"/>
    <s v="Versailles"/>
    <x v="0"/>
    <n v="150"/>
  </r>
  <r>
    <x v="7"/>
    <n v="10858"/>
    <s v="Versailles"/>
    <x v="0"/>
    <n v="439"/>
  </r>
  <r>
    <x v="5"/>
    <n v="10858"/>
    <s v="Versailles"/>
    <x v="0"/>
    <n v="60"/>
  </r>
  <r>
    <x v="5"/>
    <n v="10859"/>
    <s v="München"/>
    <x v="1"/>
    <n v="135"/>
  </r>
  <r>
    <x v="6"/>
    <n v="10859"/>
    <s v="München"/>
    <x v="1"/>
    <n v="195.5625"/>
  </r>
  <r>
    <x v="1"/>
    <n v="10859"/>
    <s v="München"/>
    <x v="1"/>
    <n v="748.125"/>
  </r>
  <r>
    <x v="2"/>
    <n v="10860"/>
    <s v="Nantes"/>
    <x v="0"/>
    <n v="159"/>
  </r>
  <r>
    <x v="5"/>
    <n v="10860"/>
    <s v="Nantes"/>
    <x v="0"/>
    <n v="360"/>
  </r>
  <r>
    <x v="6"/>
    <n v="10861"/>
    <s v="Seattle"/>
    <x v="5"/>
    <n v="1638"/>
  </r>
  <r>
    <x v="4"/>
    <n v="10861"/>
    <s v="Seattle"/>
    <x v="5"/>
    <n v="1250"/>
  </r>
  <r>
    <x v="7"/>
    <n v="10861"/>
    <s v="Seattle"/>
    <x v="5"/>
    <n v="400"/>
  </r>
  <r>
    <x v="0"/>
    <n v="10861"/>
    <s v="Seattle"/>
    <x v="5"/>
    <n v="87.5"/>
  </r>
  <r>
    <x v="7"/>
    <n v="10861"/>
    <s v="Seattle"/>
    <x v="5"/>
    <n v="147.89999999999998"/>
  </r>
  <r>
    <x v="0"/>
    <n v="10862"/>
    <s v="Frankfurt a.M. "/>
    <x v="1"/>
    <n v="525"/>
  </r>
  <r>
    <x v="1"/>
    <n v="10862"/>
    <s v="Frankfurt a.M. "/>
    <x v="1"/>
    <n v="56"/>
  </r>
  <r>
    <x v="5"/>
    <n v="10863"/>
    <s v="San Cristóbal"/>
    <x v="3"/>
    <n v="306"/>
  </r>
  <r>
    <x v="4"/>
    <n v="10863"/>
    <s v="San Cristóbal"/>
    <x v="3"/>
    <n v="135.15"/>
  </r>
  <r>
    <x v="5"/>
    <n v="10864"/>
    <s v="London"/>
    <x v="13"/>
    <n v="72"/>
  </r>
  <r>
    <x v="5"/>
    <n v="10864"/>
    <s v="London"/>
    <x v="13"/>
    <n v="210"/>
  </r>
  <r>
    <x v="5"/>
    <n v="10865"/>
    <s v="Cunewalde"/>
    <x v="1"/>
    <n v="15019.5"/>
  </r>
  <r>
    <x v="5"/>
    <n v="10865"/>
    <s v="Cunewalde"/>
    <x v="1"/>
    <n v="1368"/>
  </r>
  <r>
    <x v="5"/>
    <n v="10866"/>
    <s v="Luleå"/>
    <x v="2"/>
    <n v="299.25"/>
  </r>
  <r>
    <x v="5"/>
    <n v="10866"/>
    <s v="Luleå"/>
    <x v="2"/>
    <n v="20.25"/>
  </r>
  <r>
    <x v="4"/>
    <n v="10866"/>
    <s v="Luleå"/>
    <x v="2"/>
    <n v="776.69999999999993"/>
  </r>
  <r>
    <x v="6"/>
    <n v="10867"/>
    <s v="Portland"/>
    <x v="5"/>
    <n v="98.399999999999991"/>
  </r>
  <r>
    <x v="7"/>
    <n v="10868"/>
    <s v="São Paulo"/>
    <x v="4"/>
    <n v="624.6"/>
  </r>
  <r>
    <x v="5"/>
    <n v="10868"/>
    <s v="São Paulo"/>
    <x v="4"/>
    <n v="540"/>
  </r>
  <r>
    <x v="7"/>
    <n v="10868"/>
    <s v="São Paulo"/>
    <x v="4"/>
    <n v="756"/>
  </r>
  <r>
    <x v="5"/>
    <n v="10869"/>
    <s v="London"/>
    <x v="13"/>
    <n v="720"/>
  </r>
  <r>
    <x v="0"/>
    <n v="10869"/>
    <s v="London"/>
    <x v="13"/>
    <n v="210"/>
  </r>
  <r>
    <x v="1"/>
    <n v="10869"/>
    <s v="London"/>
    <x v="13"/>
    <n v="450"/>
  </r>
  <r>
    <x v="7"/>
    <n v="10869"/>
    <s v="London"/>
    <x v="13"/>
    <n v="250"/>
  </r>
  <r>
    <x v="5"/>
    <n v="10870"/>
    <s v="Warszawa"/>
    <x v="18"/>
    <n v="54"/>
  </r>
  <r>
    <x v="2"/>
    <n v="10870"/>
    <s v="Warszawa"/>
    <x v="18"/>
    <n v="106"/>
  </r>
  <r>
    <x v="3"/>
    <n v="10871"/>
    <s v="Marseille"/>
    <x v="0"/>
    <n v="1187.5"/>
  </r>
  <r>
    <x v="7"/>
    <n v="10871"/>
    <s v="Marseille"/>
    <x v="0"/>
    <n v="198.92999999999998"/>
  </r>
  <r>
    <x v="6"/>
    <n v="10871"/>
    <s v="Marseille"/>
    <x v="0"/>
    <n v="592.79999999999995"/>
  </r>
  <r>
    <x v="6"/>
    <n v="10872"/>
    <s v="Sevilla"/>
    <x v="12"/>
    <n v="228"/>
  </r>
  <r>
    <x v="7"/>
    <n v="10872"/>
    <s v="Sevilla"/>
    <x v="12"/>
    <n v="936.69999999999993"/>
  </r>
  <r>
    <x v="1"/>
    <n v="10872"/>
    <s v="Sevilla"/>
    <x v="12"/>
    <n v="473.8125"/>
  </r>
  <r>
    <x v="3"/>
    <n v="10872"/>
    <s v="Sevilla"/>
    <x v="12"/>
    <n v="419.94749999999999"/>
  </r>
  <r>
    <x v="7"/>
    <n v="10873"/>
    <s v="Helsinki"/>
    <x v="11"/>
    <n v="200"/>
  </r>
  <r>
    <x v="2"/>
    <n v="10873"/>
    <s v="Helsinki"/>
    <x v="11"/>
    <n v="136.80000000000001"/>
  </r>
  <r>
    <x v="4"/>
    <n v="10874"/>
    <s v="Sevilla"/>
    <x v="12"/>
    <n v="310"/>
  </r>
  <r>
    <x v="7"/>
    <n v="10875"/>
    <s v="Luleå"/>
    <x v="2"/>
    <n v="229.99999999999997"/>
  </r>
  <r>
    <x v="7"/>
    <n v="10875"/>
    <s v="Luleå"/>
    <x v="2"/>
    <n v="179.55"/>
  </r>
  <r>
    <x v="7"/>
    <n v="10875"/>
    <s v="Luleå"/>
    <x v="2"/>
    <n v="300"/>
  </r>
  <r>
    <x v="4"/>
    <n v="10876"/>
    <s v="Marseille"/>
    <x v="0"/>
    <n v="252"/>
  </r>
  <r>
    <x v="1"/>
    <n v="10876"/>
    <s v="Marseille"/>
    <x v="0"/>
    <n v="665"/>
  </r>
  <r>
    <x v="7"/>
    <n v="10877"/>
    <s v="Rio de Janeiro"/>
    <x v="4"/>
    <n v="392.625"/>
  </r>
  <r>
    <x v="4"/>
    <n v="10877"/>
    <s v="Rio de Janeiro"/>
    <x v="4"/>
    <n v="1562.5"/>
  </r>
  <r>
    <x v="7"/>
    <n v="10878"/>
    <s v="Cunewalde"/>
    <x v="1"/>
    <n v="1539"/>
  </r>
  <r>
    <x v="4"/>
    <n v="10879"/>
    <s v="Helsinki"/>
    <x v="11"/>
    <n v="220.79999999999998"/>
  </r>
  <r>
    <x v="3"/>
    <n v="10879"/>
    <s v="Helsinki"/>
    <x v="11"/>
    <n v="210.5"/>
  </r>
  <r>
    <x v="5"/>
    <n v="10879"/>
    <s v="Helsinki"/>
    <x v="11"/>
    <n v="180"/>
  </r>
  <r>
    <x v="1"/>
    <n v="10880"/>
    <s v="Bräcke"/>
    <x v="2"/>
    <n v="216"/>
  </r>
  <r>
    <x v="3"/>
    <n v="10880"/>
    <s v="Bräcke"/>
    <x v="2"/>
    <n v="684"/>
  </r>
  <r>
    <x v="5"/>
    <n v="10880"/>
    <s v="Bräcke"/>
    <x v="2"/>
    <n v="600"/>
  </r>
  <r>
    <x v="4"/>
    <n v="10881"/>
    <s v="Buenos Aires"/>
    <x v="20"/>
    <n v="150"/>
  </r>
  <r>
    <x v="1"/>
    <n v="10882"/>
    <s v="Boise"/>
    <x v="5"/>
    <n v="350"/>
  </r>
  <r>
    <x v="7"/>
    <n v="10882"/>
    <s v="Boise"/>
    <x v="5"/>
    <n v="340"/>
  </r>
  <r>
    <x v="6"/>
    <n v="10882"/>
    <s v="Boise"/>
    <x v="5"/>
    <n v="202.64"/>
  </r>
  <r>
    <x v="5"/>
    <n v="10883"/>
    <s v="Portland"/>
    <x v="5"/>
    <n v="36"/>
  </r>
  <r>
    <x v="7"/>
    <n v="10884"/>
    <s v="San Francisco"/>
    <x v="5"/>
    <n v="380"/>
  </r>
  <r>
    <x v="1"/>
    <n v="10884"/>
    <s v="San Francisco"/>
    <x v="5"/>
    <n v="758.09999999999991"/>
  </r>
  <r>
    <x v="3"/>
    <n v="10884"/>
    <s v="San Francisco"/>
    <x v="5"/>
    <n v="239.97"/>
  </r>
  <r>
    <x v="5"/>
    <n v="10885"/>
    <s v="Charleroi"/>
    <x v="8"/>
    <n v="380"/>
  </r>
  <r>
    <x v="5"/>
    <n v="10885"/>
    <s v="Charleroi"/>
    <x v="8"/>
    <n v="54"/>
  </r>
  <r>
    <x v="5"/>
    <n v="10885"/>
    <s v="Charleroi"/>
    <x v="8"/>
    <n v="450"/>
  </r>
  <r>
    <x v="3"/>
    <n v="10885"/>
    <s v="Charleroi"/>
    <x v="8"/>
    <n v="325"/>
  </r>
  <r>
    <x v="4"/>
    <n v="10886"/>
    <s v="Rio de Janeiro"/>
    <x v="4"/>
    <n v="2170"/>
  </r>
  <r>
    <x v="0"/>
    <n v="10886"/>
    <s v="Rio de Janeiro"/>
    <x v="4"/>
    <n v="437.5"/>
  </r>
  <r>
    <x v="3"/>
    <n v="10886"/>
    <s v="Rio de Janeiro"/>
    <x v="4"/>
    <n v="520"/>
  </r>
  <r>
    <x v="7"/>
    <n v="10887"/>
    <s v="Barcelona"/>
    <x v="12"/>
    <n v="70"/>
  </r>
  <r>
    <x v="5"/>
    <n v="10888"/>
    <s v="Sevilla"/>
    <x v="12"/>
    <n v="380"/>
  </r>
  <r>
    <x v="7"/>
    <n v="10888"/>
    <s v="Sevilla"/>
    <x v="12"/>
    <n v="225"/>
  </r>
  <r>
    <x v="0"/>
    <n v="10889"/>
    <s v="Albuquerque"/>
    <x v="5"/>
    <n v="840"/>
  </r>
  <r>
    <x v="5"/>
    <n v="10889"/>
    <s v="Albuquerque"/>
    <x v="5"/>
    <n v="10540"/>
  </r>
  <r>
    <x v="6"/>
    <n v="10890"/>
    <s v="Nantes"/>
    <x v="0"/>
    <n v="585"/>
  </r>
  <r>
    <x v="5"/>
    <n v="10890"/>
    <s v="Nantes"/>
    <x v="0"/>
    <n v="140"/>
  </r>
  <r>
    <x v="4"/>
    <n v="10890"/>
    <s v="Nantes"/>
    <x v="0"/>
    <n v="135.1"/>
  </r>
  <r>
    <x v="4"/>
    <n v="10891"/>
    <s v="Frankfurt a.M. "/>
    <x v="1"/>
    <n v="368.9325"/>
  </r>
  <r>
    <x v="0"/>
    <n v="10892"/>
    <s v="Bruxelles"/>
    <x v="8"/>
    <n v="2090"/>
  </r>
  <r>
    <x v="3"/>
    <n v="10893"/>
    <s v="Brandenburg"/>
    <x v="1"/>
    <n v="1200"/>
  </r>
  <r>
    <x v="5"/>
    <n v="10893"/>
    <s v="Brandenburg"/>
    <x v="1"/>
    <n v="45"/>
  </r>
  <r>
    <x v="6"/>
    <n v="10893"/>
    <s v="Brandenburg"/>
    <x v="1"/>
    <n v="2970.96"/>
  </r>
  <r>
    <x v="4"/>
    <n v="10893"/>
    <s v="Brandenburg"/>
    <x v="1"/>
    <n v="906.15"/>
  </r>
  <r>
    <x v="4"/>
    <n v="10893"/>
    <s v="Brandenburg"/>
    <x v="1"/>
    <n v="380"/>
  </r>
  <r>
    <x v="4"/>
    <n v="10894"/>
    <s v="Boise"/>
    <x v="5"/>
    <n v="159.6"/>
  </r>
  <r>
    <x v="0"/>
    <n v="10894"/>
    <s v="Boise"/>
    <x v="5"/>
    <n v="1710"/>
  </r>
  <r>
    <x v="5"/>
    <n v="10894"/>
    <s v="Boise"/>
    <x v="5"/>
    <n v="883.5"/>
  </r>
  <r>
    <x v="5"/>
    <n v="10895"/>
    <s v="Graz"/>
    <x v="9"/>
    <n v="495"/>
  </r>
  <r>
    <x v="5"/>
    <n v="10895"/>
    <s v="Graz"/>
    <x v="9"/>
    <n v="810"/>
  </r>
  <r>
    <x v="4"/>
    <n v="10895"/>
    <s v="Graz"/>
    <x v="9"/>
    <n v="1674.3999999999999"/>
  </r>
  <r>
    <x v="0"/>
    <n v="10895"/>
    <s v="Graz"/>
    <x v="9"/>
    <n v="3400"/>
  </r>
  <r>
    <x v="4"/>
    <n v="10896"/>
    <s v="Bruxelles"/>
    <x v="8"/>
    <n v="142.5"/>
  </r>
  <r>
    <x v="1"/>
    <n v="10896"/>
    <s v="Bruxelles"/>
    <x v="8"/>
    <n v="608"/>
  </r>
  <r>
    <x v="6"/>
    <n v="10897"/>
    <s v="Cork"/>
    <x v="14"/>
    <n v="9903.2000000000007"/>
  </r>
  <r>
    <x v="4"/>
    <n v="10897"/>
    <s v="Cork"/>
    <x v="14"/>
    <n v="932.04"/>
  </r>
  <r>
    <x v="4"/>
    <n v="10898"/>
    <s v="Buenos Aires"/>
    <x v="20"/>
    <n v="30"/>
  </r>
  <r>
    <x v="5"/>
    <n v="10899"/>
    <s v="Barquisimeto"/>
    <x v="3"/>
    <n v="122.39999999999999"/>
  </r>
  <r>
    <x v="5"/>
    <n v="10900"/>
    <s v="Resende"/>
    <x v="4"/>
    <n v="33.75"/>
  </r>
  <r>
    <x v="4"/>
    <n v="10901"/>
    <s v="San Cristóbal"/>
    <x v="3"/>
    <n v="289.5"/>
  </r>
  <r>
    <x v="0"/>
    <n v="10901"/>
    <s v="San Cristóbal"/>
    <x v="3"/>
    <n v="645"/>
  </r>
  <r>
    <x v="6"/>
    <n v="10902"/>
    <s v="Bräcke"/>
    <x v="2"/>
    <n v="612"/>
  </r>
  <r>
    <x v="7"/>
    <n v="10902"/>
    <s v="Bräcke"/>
    <x v="2"/>
    <n v="251.42999999999995"/>
  </r>
  <r>
    <x v="4"/>
    <n v="10903"/>
    <s v="Rio de Janeiro"/>
    <x v="4"/>
    <n v="240"/>
  </r>
  <r>
    <x v="3"/>
    <n v="10903"/>
    <s v="Rio de Janeiro"/>
    <x v="4"/>
    <n v="442.05"/>
  </r>
  <r>
    <x v="7"/>
    <n v="10903"/>
    <s v="Rio de Janeiro"/>
    <x v="4"/>
    <n v="250"/>
  </r>
  <r>
    <x v="4"/>
    <n v="10904"/>
    <s v="Seattle"/>
    <x v="5"/>
    <n v="198.75"/>
  </r>
  <r>
    <x v="7"/>
    <n v="10904"/>
    <s v="Seattle"/>
    <x v="5"/>
    <n v="1725.5"/>
  </r>
  <r>
    <x v="5"/>
    <n v="10905"/>
    <s v="Resende"/>
    <x v="4"/>
    <n v="342"/>
  </r>
  <r>
    <x v="3"/>
    <n v="10906"/>
    <s v="Warszawa"/>
    <x v="18"/>
    <n v="427.5"/>
  </r>
  <r>
    <x v="5"/>
    <n v="10907"/>
    <s v="Paris"/>
    <x v="0"/>
    <n v="108.5"/>
  </r>
  <r>
    <x v="2"/>
    <n v="10908"/>
    <s v="Reggio Emilia"/>
    <x v="10"/>
    <n v="570"/>
  </r>
  <r>
    <x v="1"/>
    <n v="10908"/>
    <s v="Reggio Emilia"/>
    <x v="10"/>
    <n v="93.1"/>
  </r>
  <r>
    <x v="2"/>
    <n v="10909"/>
    <s v="Stavern"/>
    <x v="19"/>
    <n v="360"/>
  </r>
  <r>
    <x v="7"/>
    <n v="10909"/>
    <s v="Stavern"/>
    <x v="19"/>
    <n v="261.75"/>
  </r>
  <r>
    <x v="4"/>
    <n v="10909"/>
    <s v="Stavern"/>
    <x v="19"/>
    <n v="48.25"/>
  </r>
  <r>
    <x v="7"/>
    <n v="10910"/>
    <s v="Helsinki"/>
    <x v="11"/>
    <n v="110.39999999999999"/>
  </r>
  <r>
    <x v="7"/>
    <n v="10910"/>
    <s v="Helsinki"/>
    <x v="11"/>
    <n v="200"/>
  </r>
  <r>
    <x v="3"/>
    <n v="10910"/>
    <s v="Helsinki"/>
    <x v="11"/>
    <n v="142.5"/>
  </r>
  <r>
    <x v="5"/>
    <n v="10911"/>
    <s v="Sevilla"/>
    <x v="12"/>
    <n v="180"/>
  </r>
  <r>
    <x v="6"/>
    <n v="10911"/>
    <s v="Sevilla"/>
    <x v="12"/>
    <n v="468"/>
  </r>
  <r>
    <x v="5"/>
    <n v="10911"/>
    <s v="Sevilla"/>
    <x v="12"/>
    <n v="210"/>
  </r>
  <r>
    <x v="0"/>
    <n v="10912"/>
    <s v="Cork"/>
    <x v="14"/>
    <n v="630"/>
  </r>
  <r>
    <x v="6"/>
    <n v="10912"/>
    <s v="Cork"/>
    <x v="14"/>
    <n v="5570.55"/>
  </r>
  <r>
    <x v="3"/>
    <n v="10913"/>
    <s v="São Paulo"/>
    <x v="4"/>
    <n v="495"/>
  </r>
  <r>
    <x v="0"/>
    <n v="10913"/>
    <s v="São Paulo"/>
    <x v="4"/>
    <n v="75"/>
  </r>
  <r>
    <x v="4"/>
    <n v="10913"/>
    <s v="São Paulo"/>
    <x v="4"/>
    <n v="198.75"/>
  </r>
  <r>
    <x v="0"/>
    <n v="10914"/>
    <s v="São Paulo"/>
    <x v="4"/>
    <n v="537.5"/>
  </r>
  <r>
    <x v="6"/>
    <n v="10915"/>
    <s v="México D.F."/>
    <x v="6"/>
    <n v="390"/>
  </r>
  <r>
    <x v="0"/>
    <n v="10915"/>
    <s v="México D.F."/>
    <x v="6"/>
    <n v="75"/>
  </r>
  <r>
    <x v="6"/>
    <n v="10915"/>
    <s v="México D.F."/>
    <x v="6"/>
    <n v="74.5"/>
  </r>
  <r>
    <x v="7"/>
    <n v="10916"/>
    <s v="Buenos Aires"/>
    <x v="20"/>
    <n v="104.69999999999999"/>
  </r>
  <r>
    <x v="0"/>
    <n v="10916"/>
    <s v="Buenos Aires"/>
    <x v="20"/>
    <n v="192"/>
  </r>
  <r>
    <x v="1"/>
    <n v="10916"/>
    <s v="Buenos Aires"/>
    <x v="20"/>
    <n v="390"/>
  </r>
  <r>
    <x v="4"/>
    <n v="10917"/>
    <s v="Madrid"/>
    <x v="12"/>
    <n v="25.89"/>
  </r>
  <r>
    <x v="0"/>
    <n v="10917"/>
    <s v="Madrid"/>
    <x v="12"/>
    <n v="340"/>
  </r>
  <r>
    <x v="5"/>
    <n v="10918"/>
    <s v="Tsawassen"/>
    <x v="16"/>
    <n v="810"/>
  </r>
  <r>
    <x v="0"/>
    <n v="10918"/>
    <s v="Tsawassen"/>
    <x v="16"/>
    <n v="637.5"/>
  </r>
  <r>
    <x v="7"/>
    <n v="10919"/>
    <s v="I. de Margarita"/>
    <x v="3"/>
    <n v="418.79999999999995"/>
  </r>
  <r>
    <x v="7"/>
    <n v="10919"/>
    <s v="I. de Margarita"/>
    <x v="3"/>
    <n v="336"/>
  </r>
  <r>
    <x v="4"/>
    <n v="10919"/>
    <s v="I. de Margarita"/>
    <x v="3"/>
    <n v="368"/>
  </r>
  <r>
    <x v="7"/>
    <n v="10920"/>
    <s v="London"/>
    <x v="13"/>
    <n v="390"/>
  </r>
  <r>
    <x v="5"/>
    <n v="10921"/>
    <s v="Århus"/>
    <x v="17"/>
    <n v="180"/>
  </r>
  <r>
    <x v="3"/>
    <n v="10921"/>
    <s v="Århus"/>
    <x v="17"/>
    <n v="1756"/>
  </r>
  <r>
    <x v="6"/>
    <n v="10922"/>
    <s v="Rio de Janeiro"/>
    <x v="4"/>
    <n v="585"/>
  </r>
  <r>
    <x v="5"/>
    <n v="10922"/>
    <s v="Rio de Janeiro"/>
    <x v="4"/>
    <n v="157.5"/>
  </r>
  <r>
    <x v="1"/>
    <n v="10923"/>
    <s v="Toulouse"/>
    <x v="0"/>
    <n v="112"/>
  </r>
  <r>
    <x v="5"/>
    <n v="10923"/>
    <s v="Toulouse"/>
    <x v="0"/>
    <n v="368"/>
  </r>
  <r>
    <x v="5"/>
    <n v="10923"/>
    <s v="Toulouse"/>
    <x v="0"/>
    <n v="268.8"/>
  </r>
  <r>
    <x v="4"/>
    <n v="10924"/>
    <s v="Luleå"/>
    <x v="2"/>
    <n v="558"/>
  </r>
  <r>
    <x v="2"/>
    <n v="10924"/>
    <s v="Luleå"/>
    <x v="2"/>
    <n v="1231.2"/>
  </r>
  <r>
    <x v="5"/>
    <n v="10924"/>
    <s v="Luleå"/>
    <x v="2"/>
    <n v="46.5"/>
  </r>
  <r>
    <x v="4"/>
    <n v="10925"/>
    <s v="Rio de Janeiro"/>
    <x v="4"/>
    <n v="403.75"/>
  </r>
  <r>
    <x v="1"/>
    <n v="10925"/>
    <s v="Rio de Janeiro"/>
    <x v="4"/>
    <n v="71.399999999999991"/>
  </r>
  <r>
    <x v="0"/>
    <n v="10926"/>
    <s v="México D.F."/>
    <x v="6"/>
    <n v="42"/>
  </r>
  <r>
    <x v="4"/>
    <n v="10926"/>
    <s v="México D.F."/>
    <x v="6"/>
    <n v="60"/>
  </r>
  <r>
    <x v="7"/>
    <n v="10926"/>
    <s v="México D.F."/>
    <x v="6"/>
    <n v="64.399999999999991"/>
  </r>
  <r>
    <x v="0"/>
    <n v="10926"/>
    <s v="México D.F."/>
    <x v="6"/>
    <n v="348"/>
  </r>
  <r>
    <x v="7"/>
    <n v="10927"/>
    <s v="Versailles"/>
    <x v="0"/>
    <n v="405"/>
  </r>
  <r>
    <x v="1"/>
    <n v="10927"/>
    <s v="Versailles"/>
    <x v="0"/>
    <n v="35"/>
  </r>
  <r>
    <x v="5"/>
    <n v="10927"/>
    <s v="Versailles"/>
    <x v="0"/>
    <n v="360"/>
  </r>
  <r>
    <x v="7"/>
    <n v="10928"/>
    <s v="Barcelona"/>
    <x v="12"/>
    <n v="47.5"/>
  </r>
  <r>
    <x v="5"/>
    <n v="10928"/>
    <s v="Barcelona"/>
    <x v="12"/>
    <n v="90"/>
  </r>
  <r>
    <x v="7"/>
    <n v="10929"/>
    <s v="München"/>
    <x v="1"/>
    <n v="600"/>
  </r>
  <r>
    <x v="5"/>
    <n v="10929"/>
    <s v="München"/>
    <x v="1"/>
    <n v="379.75"/>
  </r>
  <r>
    <x v="3"/>
    <n v="10929"/>
    <s v="München"/>
    <x v="1"/>
    <n v="195"/>
  </r>
  <r>
    <x v="7"/>
    <n v="10930"/>
    <s v="Charleroi"/>
    <x v="8"/>
    <n v="360"/>
  </r>
  <r>
    <x v="7"/>
    <n v="10930"/>
    <s v="Charleroi"/>
    <x v="8"/>
    <n v="1097.5"/>
  </r>
  <r>
    <x v="6"/>
    <n v="10930"/>
    <s v="Charleroi"/>
    <x v="8"/>
    <n v="480"/>
  </r>
  <r>
    <x v="4"/>
    <n v="10930"/>
    <s v="Charleroi"/>
    <x v="8"/>
    <n v="318"/>
  </r>
  <r>
    <x v="4"/>
    <n v="10931"/>
    <s v="Genève"/>
    <x v="7"/>
    <n v="214.2"/>
  </r>
  <r>
    <x v="1"/>
    <n v="10931"/>
    <s v="Genève"/>
    <x v="7"/>
    <n v="585"/>
  </r>
  <r>
    <x v="7"/>
    <n v="10932"/>
    <s v="Marseille"/>
    <x v="0"/>
    <n v="471.15000000000003"/>
  </r>
  <r>
    <x v="7"/>
    <n v="10932"/>
    <s v="Marseille"/>
    <x v="0"/>
    <n v="621.17999999999995"/>
  </r>
  <r>
    <x v="0"/>
    <n v="10932"/>
    <s v="Marseille"/>
    <x v="0"/>
    <n v="556.79999999999995"/>
  </r>
  <r>
    <x v="5"/>
    <n v="10932"/>
    <s v="Marseille"/>
    <x v="0"/>
    <n v="139.5"/>
  </r>
  <r>
    <x v="6"/>
    <n v="10933"/>
    <s v="Cowes"/>
    <x v="13"/>
    <n v="65.599999999999994"/>
  </r>
  <r>
    <x v="3"/>
    <n v="10933"/>
    <s v="Cowes"/>
    <x v="13"/>
    <n v="855"/>
  </r>
  <r>
    <x v="3"/>
    <n v="10934"/>
    <s v="Frankfurt a.M. "/>
    <x v="1"/>
    <n v="500"/>
  </r>
  <r>
    <x v="5"/>
    <n v="10935"/>
    <s v="Resende"/>
    <x v="4"/>
    <n v="378"/>
  </r>
  <r>
    <x v="4"/>
    <n v="10935"/>
    <s v="Resende"/>
    <x v="4"/>
    <n v="187.5"/>
  </r>
  <r>
    <x v="1"/>
    <n v="10935"/>
    <s v="Resende"/>
    <x v="4"/>
    <n v="54"/>
  </r>
  <r>
    <x v="4"/>
    <n v="10936"/>
    <s v="Eugene"/>
    <x v="5"/>
    <n v="456"/>
  </r>
  <r>
    <x v="2"/>
    <n v="10937"/>
    <s v="Buenos Aires"/>
    <x v="20"/>
    <n v="364.8"/>
  </r>
  <r>
    <x v="5"/>
    <n v="10937"/>
    <s v="Buenos Aires"/>
    <x v="20"/>
    <n v="280"/>
  </r>
  <r>
    <x v="4"/>
    <n v="10938"/>
    <s v="Cunewalde"/>
    <x v="1"/>
    <n v="90"/>
  </r>
  <r>
    <x v="5"/>
    <n v="10938"/>
    <s v="Cunewalde"/>
    <x v="1"/>
    <n v="828"/>
  </r>
  <r>
    <x v="0"/>
    <n v="10938"/>
    <s v="Cunewalde"/>
    <x v="1"/>
    <n v="1249.5"/>
  </r>
  <r>
    <x v="0"/>
    <n v="10938"/>
    <s v="Cunewalde"/>
    <x v="1"/>
    <n v="564.375"/>
  </r>
  <r>
    <x v="5"/>
    <n v="10939"/>
    <s v="Bergamo"/>
    <x v="10"/>
    <n v="161.5"/>
  </r>
  <r>
    <x v="5"/>
    <n v="10939"/>
    <s v="Bergamo"/>
    <x v="10"/>
    <n v="476"/>
  </r>
  <r>
    <x v="2"/>
    <n v="10940"/>
    <s v="Marseille"/>
    <x v="0"/>
    <n v="240"/>
  </r>
  <r>
    <x v="4"/>
    <n v="10940"/>
    <s v="Marseille"/>
    <x v="0"/>
    <n v="120"/>
  </r>
  <r>
    <x v="0"/>
    <n v="10941"/>
    <s v="Boise"/>
    <x v="5"/>
    <n v="412.5"/>
  </r>
  <r>
    <x v="7"/>
    <n v="10941"/>
    <s v="Boise"/>
    <x v="5"/>
    <n v="1109.25"/>
  </r>
  <r>
    <x v="7"/>
    <n v="10941"/>
    <s v="Boise"/>
    <x v="5"/>
    <n v="750"/>
  </r>
  <r>
    <x v="0"/>
    <n v="10941"/>
    <s v="Boise"/>
    <x v="5"/>
    <n v="1739.9999999999998"/>
  </r>
  <r>
    <x v="7"/>
    <n v="10942"/>
    <s v="Reggio Emilia"/>
    <x v="10"/>
    <n v="560"/>
  </r>
  <r>
    <x v="4"/>
    <n v="10943"/>
    <s v="London"/>
    <x v="13"/>
    <n v="90"/>
  </r>
  <r>
    <x v="1"/>
    <n v="10943"/>
    <s v="London"/>
    <x v="13"/>
    <n v="441"/>
  </r>
  <r>
    <x v="4"/>
    <n v="10943"/>
    <s v="London"/>
    <x v="13"/>
    <n v="180"/>
  </r>
  <r>
    <x v="0"/>
    <n v="10944"/>
    <s v="Tsawassen"/>
    <x v="16"/>
    <n v="78.75"/>
  </r>
  <r>
    <x v="3"/>
    <n v="10944"/>
    <s v="Tsawassen"/>
    <x v="16"/>
    <n v="262.57499999999999"/>
  </r>
  <r>
    <x v="1"/>
    <n v="10944"/>
    <s v="Tsawassen"/>
    <x v="16"/>
    <n v="684"/>
  </r>
  <r>
    <x v="4"/>
    <n v="10945"/>
    <s v="Leipzig"/>
    <x v="1"/>
    <n v="120"/>
  </r>
  <r>
    <x v="0"/>
    <n v="10945"/>
    <s v="Leipzig"/>
    <x v="1"/>
    <n v="125"/>
  </r>
  <r>
    <x v="4"/>
    <n v="10946"/>
    <s v="Århus"/>
    <x v="17"/>
    <n v="775"/>
  </r>
  <r>
    <x v="5"/>
    <n v="10946"/>
    <s v="Århus"/>
    <x v="17"/>
    <n v="112.5"/>
  </r>
  <r>
    <x v="3"/>
    <n v="10946"/>
    <s v="Århus"/>
    <x v="17"/>
    <n v="520"/>
  </r>
  <r>
    <x v="0"/>
    <n v="10947"/>
    <s v="London"/>
    <x v="13"/>
    <n v="220"/>
  </r>
  <r>
    <x v="7"/>
    <n v="10948"/>
    <s v="Sevilla"/>
    <x v="12"/>
    <n v="146.25"/>
  </r>
  <r>
    <x v="2"/>
    <n v="10948"/>
    <s v="Sevilla"/>
    <x v="12"/>
    <n v="2120"/>
  </r>
  <r>
    <x v="6"/>
    <n v="10948"/>
    <s v="Sevilla"/>
    <x v="12"/>
    <n v="96"/>
  </r>
  <r>
    <x v="3"/>
    <n v="10949"/>
    <s v="Tsawassen"/>
    <x v="16"/>
    <n v="300"/>
  </r>
  <r>
    <x v="4"/>
    <n v="10949"/>
    <s v="Tsawassen"/>
    <x v="16"/>
    <n v="930"/>
  </r>
  <r>
    <x v="6"/>
    <n v="10949"/>
    <s v="Tsawassen"/>
    <x v="16"/>
    <n v="234"/>
  </r>
  <r>
    <x v="7"/>
    <n v="10949"/>
    <s v="Tsawassen"/>
    <x v="16"/>
    <n v="2958"/>
  </r>
  <r>
    <x v="3"/>
    <n v="10950"/>
    <s v="Bergamo"/>
    <x v="10"/>
    <n v="110"/>
  </r>
  <r>
    <x v="0"/>
    <n v="10951"/>
    <s v="Genève"/>
    <x v="7"/>
    <n v="35.625"/>
  </r>
  <r>
    <x v="4"/>
    <n v="10951"/>
    <s v="Genève"/>
    <x v="7"/>
    <n v="55.005000000000003"/>
  </r>
  <r>
    <x v="5"/>
    <n v="10951"/>
    <s v="Genève"/>
    <x v="7"/>
    <n v="368.125"/>
  </r>
  <r>
    <x v="3"/>
    <n v="10952"/>
    <s v="Berlin"/>
    <x v="1"/>
    <n v="380"/>
  </r>
  <r>
    <x v="2"/>
    <n v="10952"/>
    <s v="Berlin"/>
    <x v="1"/>
    <n v="91.2"/>
  </r>
  <r>
    <x v="7"/>
    <n v="10953"/>
    <s v="London"/>
    <x v="13"/>
    <n v="3847.5"/>
  </r>
  <r>
    <x v="0"/>
    <n v="10953"/>
    <s v="London"/>
    <x v="13"/>
    <n v="593.75"/>
  </r>
  <r>
    <x v="7"/>
    <n v="10954"/>
    <s v="I. de Margarita"/>
    <x v="3"/>
    <n v="415.30999999999995"/>
  </r>
  <r>
    <x v="0"/>
    <n v="10954"/>
    <s v="I. de Margarita"/>
    <x v="3"/>
    <n v="265.625"/>
  </r>
  <r>
    <x v="4"/>
    <n v="10954"/>
    <s v="I. de Margarita"/>
    <x v="3"/>
    <n v="285"/>
  </r>
  <r>
    <x v="0"/>
    <n v="10954"/>
    <s v="I. de Margarita"/>
    <x v="3"/>
    <n v="693.6"/>
  </r>
  <r>
    <x v="5"/>
    <n v="10955"/>
    <s v="Bräcke"/>
    <x v="2"/>
    <n v="74.400000000000006"/>
  </r>
  <r>
    <x v="7"/>
    <n v="10956"/>
    <s v="Mannheim"/>
    <x v="1"/>
    <n v="120"/>
  </r>
  <r>
    <x v="7"/>
    <n v="10956"/>
    <s v="Mannheim"/>
    <x v="1"/>
    <n v="133"/>
  </r>
  <r>
    <x v="2"/>
    <n v="10956"/>
    <s v="Mannheim"/>
    <x v="1"/>
    <n v="424"/>
  </r>
  <r>
    <x v="4"/>
    <n v="10957"/>
    <s v="San Cristóbal"/>
    <x v="3"/>
    <n v="776.7"/>
  </r>
  <r>
    <x v="5"/>
    <n v="10957"/>
    <s v="San Cristóbal"/>
    <x v="3"/>
    <n v="720"/>
  </r>
  <r>
    <x v="1"/>
    <n v="10957"/>
    <s v="San Cristóbal"/>
    <x v="3"/>
    <n v="266"/>
  </r>
  <r>
    <x v="3"/>
    <n v="10958"/>
    <s v="Buenos Aires"/>
    <x v="20"/>
    <n v="427"/>
  </r>
  <r>
    <x v="2"/>
    <n v="10958"/>
    <s v="Buenos Aires"/>
    <x v="20"/>
    <n v="180"/>
  </r>
  <r>
    <x v="0"/>
    <n v="10958"/>
    <s v="Buenos Aires"/>
    <x v="20"/>
    <n v="174"/>
  </r>
  <r>
    <x v="5"/>
    <n v="10959"/>
    <s v="Campinas"/>
    <x v="4"/>
    <n v="131.75"/>
  </r>
  <r>
    <x v="5"/>
    <n v="10960"/>
    <s v="San Cristóbal"/>
    <x v="3"/>
    <n v="33.75"/>
  </r>
  <r>
    <x v="4"/>
    <n v="10960"/>
    <s v="San Cristóbal"/>
    <x v="3"/>
    <n v="231.60000000000002"/>
  </r>
  <r>
    <x v="1"/>
    <n v="10961"/>
    <s v="São Paulo"/>
    <x v="4"/>
    <n v="39.9"/>
  </r>
  <r>
    <x v="5"/>
    <n v="10961"/>
    <s v="São Paulo"/>
    <x v="4"/>
    <n v="1080"/>
  </r>
  <r>
    <x v="2"/>
    <n v="10962"/>
    <s v="Cunewalde"/>
    <x v="1"/>
    <n v="1350"/>
  </r>
  <r>
    <x v="4"/>
    <n v="10962"/>
    <s v="Cunewalde"/>
    <x v="1"/>
    <n v="462"/>
  </r>
  <r>
    <x v="6"/>
    <n v="10962"/>
    <s v="Cunewalde"/>
    <x v="1"/>
    <n v="656"/>
  </r>
  <r>
    <x v="0"/>
    <n v="10962"/>
    <s v="Cunewalde"/>
    <x v="1"/>
    <n v="324"/>
  </r>
  <r>
    <x v="5"/>
    <n v="10962"/>
    <s v="Cunewalde"/>
    <x v="1"/>
    <n v="792"/>
  </r>
  <r>
    <x v="0"/>
    <n v="10963"/>
    <s v="Lisboa"/>
    <x v="15"/>
    <n v="57.8"/>
  </r>
  <r>
    <x v="4"/>
    <n v="10964"/>
    <s v="Paris"/>
    <x v="0"/>
    <n v="375"/>
  </r>
  <r>
    <x v="5"/>
    <n v="10964"/>
    <s v="Paris"/>
    <x v="0"/>
    <n v="1317.5"/>
  </r>
  <r>
    <x v="0"/>
    <n v="10964"/>
    <s v="Paris"/>
    <x v="0"/>
    <n v="360"/>
  </r>
  <r>
    <x v="2"/>
    <n v="10965"/>
    <s v="Anchorage"/>
    <x v="5"/>
    <n v="848"/>
  </r>
  <r>
    <x v="4"/>
    <n v="10966"/>
    <s v="Bern"/>
    <x v="7"/>
    <n v="208"/>
  </r>
  <r>
    <x v="1"/>
    <n v="10966"/>
    <s v="Bern"/>
    <x v="7"/>
    <n v="387.59999999999997"/>
  </r>
  <r>
    <x v="7"/>
    <n v="10966"/>
    <s v="Bern"/>
    <x v="7"/>
    <n v="502.8599999999999"/>
  </r>
  <r>
    <x v="7"/>
    <n v="10967"/>
    <s v="Münster"/>
    <x v="1"/>
    <n v="110.39999999999999"/>
  </r>
  <r>
    <x v="7"/>
    <n v="10967"/>
    <s v="Münster"/>
    <x v="1"/>
    <n v="800"/>
  </r>
  <r>
    <x v="0"/>
    <n v="10968"/>
    <s v="Graz"/>
    <x v="9"/>
    <n v="1140"/>
  </r>
  <r>
    <x v="5"/>
    <n v="10968"/>
    <s v="Graz"/>
    <x v="9"/>
    <n v="135"/>
  </r>
  <r>
    <x v="1"/>
    <n v="10968"/>
    <s v="Graz"/>
    <x v="9"/>
    <n v="133"/>
  </r>
  <r>
    <x v="4"/>
    <n v="10969"/>
    <s v="São Paulo"/>
    <x v="4"/>
    <n v="108"/>
  </r>
  <r>
    <x v="1"/>
    <n v="10970"/>
    <s v="Madrid"/>
    <x v="12"/>
    <n v="224"/>
  </r>
  <r>
    <x v="6"/>
    <n v="10971"/>
    <s v="Nantes"/>
    <x v="0"/>
    <n v="1733.0600000000002"/>
  </r>
  <r>
    <x v="6"/>
    <n v="10972"/>
    <s v="Versailles"/>
    <x v="0"/>
    <n v="234"/>
  </r>
  <r>
    <x v="0"/>
    <n v="10972"/>
    <s v="Versailles"/>
    <x v="0"/>
    <n v="17.5"/>
  </r>
  <r>
    <x v="7"/>
    <n v="10973"/>
    <s v="Versailles"/>
    <x v="0"/>
    <n v="156.15"/>
  </r>
  <r>
    <x v="4"/>
    <n v="10973"/>
    <s v="Versailles"/>
    <x v="0"/>
    <n v="57.900000000000006"/>
  </r>
  <r>
    <x v="5"/>
    <n v="10973"/>
    <s v="Versailles"/>
    <x v="0"/>
    <n v="77.5"/>
  </r>
  <r>
    <x v="3"/>
    <n v="10974"/>
    <s v="Lander"/>
    <x v="5"/>
    <n v="439"/>
  </r>
  <r>
    <x v="3"/>
    <n v="10975"/>
    <s v="Tsawassen"/>
    <x v="16"/>
    <n v="640"/>
  </r>
  <r>
    <x v="5"/>
    <n v="10975"/>
    <s v="Tsawassen"/>
    <x v="16"/>
    <n v="77.5"/>
  </r>
  <r>
    <x v="2"/>
    <n v="10976"/>
    <s v="San Cristóbal"/>
    <x v="3"/>
    <n v="912"/>
  </r>
  <r>
    <x v="5"/>
    <n v="10977"/>
    <s v="Bräcke"/>
    <x v="2"/>
    <n v="540"/>
  </r>
  <r>
    <x v="7"/>
    <n v="10977"/>
    <s v="Bräcke"/>
    <x v="2"/>
    <n v="285"/>
  </r>
  <r>
    <x v="2"/>
    <n v="10977"/>
    <s v="Bräcke"/>
    <x v="2"/>
    <n v="530"/>
  </r>
  <r>
    <x v="3"/>
    <n v="10977"/>
    <s v="Bräcke"/>
    <x v="2"/>
    <n v="878"/>
  </r>
  <r>
    <x v="3"/>
    <n v="10978"/>
    <s v="Bruxelles"/>
    <x v="8"/>
    <n v="680"/>
  </r>
  <r>
    <x v="7"/>
    <n v="10978"/>
    <s v="Bruxelles"/>
    <x v="8"/>
    <n v="340"/>
  </r>
  <r>
    <x v="4"/>
    <n v="10978"/>
    <s v="Bruxelles"/>
    <x v="8"/>
    <n v="184"/>
  </r>
  <r>
    <x v="3"/>
    <n v="10978"/>
    <s v="Bruxelles"/>
    <x v="8"/>
    <n v="99.194999999999993"/>
  </r>
  <r>
    <x v="2"/>
    <n v="10979"/>
    <s v="Graz"/>
    <x v="9"/>
    <n v="540"/>
  </r>
  <r>
    <x v="0"/>
    <n v="10979"/>
    <s v="Graz"/>
    <x v="9"/>
    <n v="760"/>
  </r>
  <r>
    <x v="5"/>
    <n v="10979"/>
    <s v="Graz"/>
    <x v="9"/>
    <n v="360"/>
  </r>
  <r>
    <x v="7"/>
    <n v="10979"/>
    <s v="Graz"/>
    <x v="9"/>
    <n v="1317"/>
  </r>
  <r>
    <x v="0"/>
    <n v="10979"/>
    <s v="Graz"/>
    <x v="9"/>
    <n v="300"/>
  </r>
  <r>
    <x v="3"/>
    <n v="10979"/>
    <s v="Graz"/>
    <x v="9"/>
    <n v="1536.5"/>
  </r>
  <r>
    <x v="5"/>
    <n v="10980"/>
    <s v="Bräcke"/>
    <x v="2"/>
    <n v="248"/>
  </r>
  <r>
    <x v="5"/>
    <n v="10981"/>
    <s v="Rio de Janeiro"/>
    <x v="4"/>
    <n v="15810"/>
  </r>
  <r>
    <x v="2"/>
    <n v="10982"/>
    <s v="Tsawassen"/>
    <x v="16"/>
    <n v="600"/>
  </r>
  <r>
    <x v="5"/>
    <n v="10982"/>
    <s v="Tsawassen"/>
    <x v="16"/>
    <n v="414"/>
  </r>
  <r>
    <x v="4"/>
    <n v="10983"/>
    <s v="Boise"/>
    <x v="5"/>
    <n v="428.4"/>
  </r>
  <r>
    <x v="1"/>
    <n v="10983"/>
    <s v="Boise"/>
    <x v="5"/>
    <n v="292.5"/>
  </r>
  <r>
    <x v="7"/>
    <n v="10984"/>
    <s v="Boise"/>
    <x v="5"/>
    <n v="959.75"/>
  </r>
  <r>
    <x v="5"/>
    <n v="10984"/>
    <s v="Boise"/>
    <x v="5"/>
    <n v="90"/>
  </r>
  <r>
    <x v="4"/>
    <n v="10984"/>
    <s v="Boise"/>
    <x v="5"/>
    <n v="760"/>
  </r>
  <r>
    <x v="7"/>
    <n v="10985"/>
    <s v="Cork"/>
    <x v="14"/>
    <n v="565.38"/>
  </r>
  <r>
    <x v="4"/>
    <n v="10985"/>
    <s v="Cork"/>
    <x v="14"/>
    <n v="450"/>
  </r>
  <r>
    <x v="0"/>
    <n v="10985"/>
    <s v="Cork"/>
    <x v="14"/>
    <n v="1008"/>
  </r>
  <r>
    <x v="0"/>
    <n v="10986"/>
    <s v="Buenos Aires"/>
    <x v="20"/>
    <n v="630"/>
  </r>
  <r>
    <x v="7"/>
    <n v="10986"/>
    <s v="Buenos Aires"/>
    <x v="20"/>
    <n v="1215"/>
  </r>
  <r>
    <x v="5"/>
    <n v="10986"/>
    <s v="Buenos Aires"/>
    <x v="20"/>
    <n v="180"/>
  </r>
  <r>
    <x v="3"/>
    <n v="10986"/>
    <s v="Buenos Aires"/>
    <x v="20"/>
    <n v="195"/>
  </r>
  <r>
    <x v="2"/>
    <n v="10987"/>
    <s v="London"/>
    <x v="13"/>
    <n v="1800"/>
  </r>
  <r>
    <x v="5"/>
    <n v="10987"/>
    <s v="London"/>
    <x v="13"/>
    <n v="276"/>
  </r>
  <r>
    <x v="0"/>
    <n v="10987"/>
    <s v="London"/>
    <x v="13"/>
    <n v="696"/>
  </r>
  <r>
    <x v="2"/>
    <n v="10988"/>
    <s v="Albuquerque"/>
    <x v="5"/>
    <n v="1800"/>
  </r>
  <r>
    <x v="7"/>
    <n v="10988"/>
    <s v="Albuquerque"/>
    <x v="5"/>
    <n v="1774.8"/>
  </r>
  <r>
    <x v="3"/>
    <n v="10989"/>
    <s v="Rio de Janeiro"/>
    <x v="4"/>
    <n v="1000"/>
  </r>
  <r>
    <x v="0"/>
    <n v="10989"/>
    <s v="Rio de Janeiro"/>
    <x v="4"/>
    <n v="315"/>
  </r>
  <r>
    <x v="4"/>
    <n v="10989"/>
    <s v="Rio de Janeiro"/>
    <x v="4"/>
    <n v="38.6"/>
  </r>
  <r>
    <x v="7"/>
    <n v="10990"/>
    <s v="Graz"/>
    <x v="9"/>
    <n v="650"/>
  </r>
  <r>
    <x v="5"/>
    <n v="10990"/>
    <s v="Graz"/>
    <x v="9"/>
    <n v="714"/>
  </r>
  <r>
    <x v="6"/>
    <n v="10990"/>
    <s v="Graz"/>
    <x v="9"/>
    <n v="1326"/>
  </r>
  <r>
    <x v="3"/>
    <n v="10990"/>
    <s v="Graz"/>
    <x v="9"/>
    <n v="1598.85"/>
  </r>
  <r>
    <x v="5"/>
    <n v="10991"/>
    <s v="Cunewalde"/>
    <x v="1"/>
    <n v="760"/>
  </r>
  <r>
    <x v="5"/>
    <n v="10991"/>
    <s v="Cunewalde"/>
    <x v="1"/>
    <n v="240"/>
  </r>
  <r>
    <x v="5"/>
    <n v="10991"/>
    <s v="Cunewalde"/>
    <x v="1"/>
    <n v="1296"/>
  </r>
  <r>
    <x v="0"/>
    <n v="10992"/>
    <s v="Portland"/>
    <x v="5"/>
    <n v="69.599999999999994"/>
  </r>
  <r>
    <x v="6"/>
    <n v="10993"/>
    <s v="Bräcke"/>
    <x v="2"/>
    <n v="4642.125"/>
  </r>
  <r>
    <x v="4"/>
    <n v="10993"/>
    <s v="Bräcke"/>
    <x v="2"/>
    <n v="253.3125"/>
  </r>
  <r>
    <x v="0"/>
    <n v="10994"/>
    <s v="Århus"/>
    <x v="17"/>
    <n v="940.5"/>
  </r>
  <r>
    <x v="2"/>
    <n v="10995"/>
    <s v="México D.F."/>
    <x v="6"/>
    <n v="1060"/>
  </r>
  <r>
    <x v="0"/>
    <n v="10995"/>
    <s v="México D.F."/>
    <x v="6"/>
    <n v="136"/>
  </r>
  <r>
    <x v="1"/>
    <n v="10996"/>
    <s v="Cunewalde"/>
    <x v="1"/>
    <n v="560"/>
  </r>
  <r>
    <x v="0"/>
    <n v="10997"/>
    <s v="Barquisimeto"/>
    <x v="3"/>
    <n v="1600"/>
  </r>
  <r>
    <x v="4"/>
    <n v="10997"/>
    <s v="Barquisimeto"/>
    <x v="3"/>
    <n v="180"/>
  </r>
  <r>
    <x v="1"/>
    <n v="10997"/>
    <s v="Barquisimeto"/>
    <x v="3"/>
    <n v="105"/>
  </r>
  <r>
    <x v="5"/>
    <n v="10998"/>
    <s v="Warszawa"/>
    <x v="18"/>
    <n v="54"/>
  </r>
  <r>
    <x v="3"/>
    <n v="10998"/>
    <s v="Warszawa"/>
    <x v="18"/>
    <n v="199.5"/>
  </r>
  <r>
    <x v="2"/>
    <n v="10998"/>
    <s v="Warszawa"/>
    <x v="18"/>
    <n v="200"/>
  </r>
  <r>
    <x v="5"/>
    <n v="10998"/>
    <s v="Warszawa"/>
    <x v="18"/>
    <n v="232.5"/>
  </r>
  <r>
    <x v="4"/>
    <n v="10999"/>
    <s v="Köln"/>
    <x v="1"/>
    <n v="183.35"/>
  </r>
  <r>
    <x v="2"/>
    <n v="10999"/>
    <s v="Köln"/>
    <x v="1"/>
    <n v="755.25"/>
  </r>
  <r>
    <x v="3"/>
    <n v="10999"/>
    <s v="Köln"/>
    <x v="1"/>
    <n v="259.34999999999997"/>
  </r>
  <r>
    <x v="3"/>
    <n v="11000"/>
    <s v="Albuquerque"/>
    <x v="5"/>
    <n v="412.5"/>
  </r>
  <r>
    <x v="5"/>
    <n v="11000"/>
    <s v="Albuquerque"/>
    <x v="5"/>
    <n v="101.25"/>
  </r>
  <r>
    <x v="3"/>
    <n v="11000"/>
    <s v="Albuquerque"/>
    <x v="5"/>
    <n v="390"/>
  </r>
  <r>
    <x v="2"/>
    <n v="11001"/>
    <s v="Bräcke"/>
    <x v="2"/>
    <n v="1800"/>
  </r>
  <r>
    <x v="1"/>
    <n v="11001"/>
    <s v="Bräcke"/>
    <x v="2"/>
    <n v="525"/>
  </r>
  <r>
    <x v="4"/>
    <n v="11001"/>
    <s v="Bräcke"/>
    <x v="2"/>
    <n v="300"/>
  </r>
  <r>
    <x v="6"/>
    <n v="11001"/>
    <s v="Bräcke"/>
    <x v="2"/>
    <n v="144"/>
  </r>
  <r>
    <x v="4"/>
    <n v="11002"/>
    <s v="Boise"/>
    <x v="5"/>
    <n v="336"/>
  </r>
  <r>
    <x v="5"/>
    <n v="11002"/>
    <s v="Boise"/>
    <x v="5"/>
    <n v="229.5"/>
  </r>
  <r>
    <x v="1"/>
    <n v="11002"/>
    <s v="Boise"/>
    <x v="5"/>
    <n v="285.59999999999997"/>
  </r>
  <r>
    <x v="6"/>
    <n v="11002"/>
    <s v="Boise"/>
    <x v="5"/>
    <n v="960"/>
  </r>
  <r>
    <x v="5"/>
    <n v="11003"/>
    <s v="Butte"/>
    <x v="5"/>
    <n v="72"/>
  </r>
  <r>
    <x v="4"/>
    <n v="11003"/>
    <s v="Butte"/>
    <x v="5"/>
    <n v="184"/>
  </r>
  <r>
    <x v="1"/>
    <n v="11003"/>
    <s v="Butte"/>
    <x v="5"/>
    <n v="70"/>
  </r>
  <r>
    <x v="7"/>
    <n v="11004"/>
    <s v="Bruxelles"/>
    <x v="8"/>
    <n v="187.38"/>
  </r>
  <r>
    <x v="5"/>
    <n v="11004"/>
    <s v="Bruxelles"/>
    <x v="8"/>
    <n v="108"/>
  </r>
  <r>
    <x v="5"/>
    <n v="11005"/>
    <s v="Helsinki"/>
    <x v="11"/>
    <n v="36"/>
  </r>
  <r>
    <x v="0"/>
    <n v="11005"/>
    <s v="Helsinki"/>
    <x v="11"/>
    <n v="550"/>
  </r>
  <r>
    <x v="5"/>
    <n v="11006"/>
    <s v="Eugene"/>
    <x v="5"/>
    <n v="144"/>
  </r>
  <r>
    <x v="6"/>
    <n v="11006"/>
    <s v="Eugene"/>
    <x v="5"/>
    <n v="185.685"/>
  </r>
  <r>
    <x v="3"/>
    <n v="11007"/>
    <s v="Lisboa"/>
    <x v="15"/>
    <n v="1200"/>
  </r>
  <r>
    <x v="6"/>
    <n v="11007"/>
    <s v="Lisboa"/>
    <x v="15"/>
    <n v="1237.9000000000001"/>
  </r>
  <r>
    <x v="1"/>
    <n v="11007"/>
    <s v="Lisboa"/>
    <x v="15"/>
    <n v="196"/>
  </r>
  <r>
    <x v="2"/>
    <n v="11008"/>
    <s v="Graz"/>
    <x v="9"/>
    <n v="3032.3999999999996"/>
  </r>
  <r>
    <x v="5"/>
    <n v="11008"/>
    <s v="Graz"/>
    <x v="9"/>
    <n v="1197"/>
  </r>
  <r>
    <x v="0"/>
    <n v="11008"/>
    <s v="Graz"/>
    <x v="9"/>
    <n v="451.5"/>
  </r>
  <r>
    <x v="5"/>
    <n v="11009"/>
    <s v="Sevilla"/>
    <x v="12"/>
    <n v="54"/>
  </r>
  <r>
    <x v="4"/>
    <n v="11009"/>
    <s v="Sevilla"/>
    <x v="12"/>
    <n v="256.5"/>
  </r>
  <r>
    <x v="0"/>
    <n v="11009"/>
    <s v="Sevilla"/>
    <x v="12"/>
    <n v="306"/>
  </r>
  <r>
    <x v="2"/>
    <n v="11010"/>
    <s v="Reggio Emilia"/>
    <x v="10"/>
    <n v="600"/>
  </r>
  <r>
    <x v="5"/>
    <n v="11010"/>
    <s v="Reggio Emilia"/>
    <x v="10"/>
    <n v="45"/>
  </r>
  <r>
    <x v="4"/>
    <n v="11011"/>
    <s v="Berlin"/>
    <x v="1"/>
    <n v="503.5"/>
  </r>
  <r>
    <x v="0"/>
    <n v="11011"/>
    <s v="Berlin"/>
    <x v="1"/>
    <n v="430"/>
  </r>
  <r>
    <x v="7"/>
    <n v="11012"/>
    <s v="München"/>
    <x v="1"/>
    <n v="436.99999999999994"/>
  </r>
  <r>
    <x v="0"/>
    <n v="11012"/>
    <s v="München"/>
    <x v="1"/>
    <n v="1162.8"/>
  </r>
  <r>
    <x v="0"/>
    <n v="11012"/>
    <s v="München"/>
    <x v="1"/>
    <n v="1225.5"/>
  </r>
  <r>
    <x v="1"/>
    <n v="11013"/>
    <s v="Madrid"/>
    <x v="12"/>
    <n v="90"/>
  </r>
  <r>
    <x v="1"/>
    <n v="11013"/>
    <s v="Madrid"/>
    <x v="12"/>
    <n v="56"/>
  </r>
  <r>
    <x v="4"/>
    <n v="11013"/>
    <s v="Madrid"/>
    <x v="12"/>
    <n v="190"/>
  </r>
  <r>
    <x v="7"/>
    <n v="11013"/>
    <s v="Madrid"/>
    <x v="12"/>
    <n v="25"/>
  </r>
  <r>
    <x v="4"/>
    <n v="11014"/>
    <s v="I. de Margarita"/>
    <x v="3"/>
    <n v="243.18"/>
  </r>
  <r>
    <x v="4"/>
    <n v="11015"/>
    <s v="Stavern"/>
    <x v="19"/>
    <n v="388.35"/>
  </r>
  <r>
    <x v="3"/>
    <n v="11015"/>
    <s v="Stavern"/>
    <x v="19"/>
    <n v="234"/>
  </r>
  <r>
    <x v="0"/>
    <n v="11016"/>
    <s v="London"/>
    <x v="13"/>
    <n v="187.5"/>
  </r>
  <r>
    <x v="4"/>
    <n v="11016"/>
    <s v="London"/>
    <x v="13"/>
    <n v="304"/>
  </r>
  <r>
    <x v="3"/>
    <n v="11017"/>
    <s v="Graz"/>
    <x v="9"/>
    <n v="250"/>
  </r>
  <r>
    <x v="0"/>
    <n v="11017"/>
    <s v="Graz"/>
    <x v="9"/>
    <n v="6050"/>
  </r>
  <r>
    <x v="5"/>
    <n v="11017"/>
    <s v="Graz"/>
    <x v="9"/>
    <n v="450"/>
  </r>
  <r>
    <x v="0"/>
    <n v="11018"/>
    <s v="Portland"/>
    <x v="5"/>
    <n v="760"/>
  </r>
  <r>
    <x v="4"/>
    <n v="11018"/>
    <s v="Portland"/>
    <x v="5"/>
    <n v="625"/>
  </r>
  <r>
    <x v="1"/>
    <n v="11018"/>
    <s v="Portland"/>
    <x v="5"/>
    <n v="190"/>
  </r>
  <r>
    <x v="4"/>
    <n v="11019"/>
    <s v="Buenos Aires"/>
    <x v="20"/>
    <n v="36"/>
  </r>
  <r>
    <x v="7"/>
    <n v="11019"/>
    <s v="Buenos Aires"/>
    <x v="20"/>
    <n v="40"/>
  </r>
  <r>
    <x v="4"/>
    <n v="11020"/>
    <s v="Köln"/>
    <x v="1"/>
    <n v="632.4"/>
  </r>
  <r>
    <x v="5"/>
    <n v="11021"/>
    <s v="Cunewalde"/>
    <x v="1"/>
    <n v="156.75"/>
  </r>
  <r>
    <x v="7"/>
    <n v="11021"/>
    <s v="Cunewalde"/>
    <x v="1"/>
    <n v="1215"/>
  </r>
  <r>
    <x v="7"/>
    <n v="11021"/>
    <s v="Cunewalde"/>
    <x v="1"/>
    <n v="1967.49"/>
  </r>
  <r>
    <x v="2"/>
    <n v="11021"/>
    <s v="Cunewalde"/>
    <x v="1"/>
    <n v="1749"/>
  </r>
  <r>
    <x v="0"/>
    <n v="11021"/>
    <s v="Cunewalde"/>
    <x v="1"/>
    <n v="1218"/>
  </r>
  <r>
    <x v="7"/>
    <n v="11022"/>
    <s v="Rio de Janeiro"/>
    <x v="4"/>
    <n v="322"/>
  </r>
  <r>
    <x v="0"/>
    <n v="11022"/>
    <s v="Rio de Janeiro"/>
    <x v="4"/>
    <n v="1080"/>
  </r>
  <r>
    <x v="2"/>
    <n v="11023"/>
    <s v="London"/>
    <x v="13"/>
    <n v="120"/>
  </r>
  <r>
    <x v="5"/>
    <n v="11023"/>
    <s v="London"/>
    <x v="13"/>
    <n v="1380"/>
  </r>
  <r>
    <x v="7"/>
    <n v="11024"/>
    <s v="London"/>
    <x v="13"/>
    <n v="374.76"/>
  </r>
  <r>
    <x v="0"/>
    <n v="11024"/>
    <s v="London"/>
    <x v="13"/>
    <n v="75"/>
  </r>
  <r>
    <x v="3"/>
    <n v="11024"/>
    <s v="London"/>
    <x v="13"/>
    <n v="442.05"/>
  </r>
  <r>
    <x v="0"/>
    <n v="11024"/>
    <s v="London"/>
    <x v="13"/>
    <n v="1075"/>
  </r>
  <r>
    <x v="5"/>
    <n v="11025"/>
    <s v="Oulu"/>
    <x v="11"/>
    <n v="162"/>
  </r>
  <r>
    <x v="4"/>
    <n v="11025"/>
    <s v="Oulu"/>
    <x v="11"/>
    <n v="108"/>
  </r>
  <r>
    <x v="4"/>
    <n v="11026"/>
    <s v="Torino"/>
    <x v="10"/>
    <n v="500"/>
  </r>
  <r>
    <x v="2"/>
    <n v="11026"/>
    <s v="Torino"/>
    <x v="10"/>
    <n v="530"/>
  </r>
  <r>
    <x v="5"/>
    <n v="11027"/>
    <s v="Tsawassen"/>
    <x v="16"/>
    <n v="101.25"/>
  </r>
  <r>
    <x v="7"/>
    <n v="11027"/>
    <s v="Tsawassen"/>
    <x v="16"/>
    <n v="776.47499999999991"/>
  </r>
  <r>
    <x v="6"/>
    <n v="11028"/>
    <s v="Brandenburg"/>
    <x v="1"/>
    <n v="840"/>
  </r>
  <r>
    <x v="0"/>
    <n v="11028"/>
    <s v="Brandenburg"/>
    <x v="1"/>
    <n v="1320"/>
  </r>
  <r>
    <x v="1"/>
    <n v="11029"/>
    <s v="Bern"/>
    <x v="7"/>
    <n v="760"/>
  </r>
  <r>
    <x v="3"/>
    <n v="11029"/>
    <s v="Bern"/>
    <x v="7"/>
    <n v="526.79999999999995"/>
  </r>
  <r>
    <x v="5"/>
    <n v="11030"/>
    <s v="Boise"/>
    <x v="5"/>
    <n v="1425"/>
  </r>
  <r>
    <x v="3"/>
    <n v="11030"/>
    <s v="Boise"/>
    <x v="5"/>
    <n v="1494.5"/>
  </r>
  <r>
    <x v="6"/>
    <n v="11030"/>
    <s v="Boise"/>
    <x v="5"/>
    <n v="5570.55"/>
  </r>
  <r>
    <x v="0"/>
    <n v="11030"/>
    <s v="Boise"/>
    <x v="5"/>
    <n v="4125"/>
  </r>
  <r>
    <x v="5"/>
    <n v="11031"/>
    <s v="Boise"/>
    <x v="5"/>
    <n v="810"/>
  </r>
  <r>
    <x v="4"/>
    <n v="11031"/>
    <s v="Boise"/>
    <x v="5"/>
    <n v="480"/>
  </r>
  <r>
    <x v="5"/>
    <n v="11031"/>
    <s v="Boise"/>
    <x v="5"/>
    <n v="94.5"/>
  </r>
  <r>
    <x v="1"/>
    <n v="11031"/>
    <s v="Boise"/>
    <x v="5"/>
    <n v="665"/>
  </r>
  <r>
    <x v="0"/>
    <n v="11031"/>
    <s v="Boise"/>
    <x v="5"/>
    <n v="344"/>
  </r>
  <r>
    <x v="4"/>
    <n v="11032"/>
    <s v="Seattle"/>
    <x v="5"/>
    <n v="665"/>
  </r>
  <r>
    <x v="5"/>
    <n v="11032"/>
    <s v="Seattle"/>
    <x v="5"/>
    <n v="6587.5"/>
  </r>
  <r>
    <x v="0"/>
    <n v="11032"/>
    <s v="Seattle"/>
    <x v="5"/>
    <n v="1650"/>
  </r>
  <r>
    <x v="6"/>
    <n v="11033"/>
    <s v="Genève"/>
    <x v="7"/>
    <n v="2066.4"/>
  </r>
  <r>
    <x v="0"/>
    <n v="11033"/>
    <s v="Genève"/>
    <x v="7"/>
    <n v="1166.4000000000001"/>
  </r>
  <r>
    <x v="7"/>
    <n v="11034"/>
    <s v="Anchorage"/>
    <x v="5"/>
    <n v="135"/>
  </r>
  <r>
    <x v="3"/>
    <n v="11034"/>
    <s v="Anchorage"/>
    <x v="5"/>
    <n v="233.39999999999998"/>
  </r>
  <r>
    <x v="3"/>
    <n v="11034"/>
    <s v="Anchorage"/>
    <x v="5"/>
    <n v="171"/>
  </r>
  <r>
    <x v="5"/>
    <n v="11035"/>
    <s v="Charleroi"/>
    <x v="8"/>
    <n v="180"/>
  </r>
  <r>
    <x v="5"/>
    <n v="11035"/>
    <s v="Charleroi"/>
    <x v="8"/>
    <n v="1080"/>
  </r>
  <r>
    <x v="1"/>
    <n v="11035"/>
    <s v="Charleroi"/>
    <x v="8"/>
    <n v="420"/>
  </r>
  <r>
    <x v="6"/>
    <n v="11035"/>
    <s v="Charleroi"/>
    <x v="8"/>
    <n v="74.5"/>
  </r>
  <r>
    <x v="4"/>
    <n v="11036"/>
    <s v="Aachen"/>
    <x v="1"/>
    <n v="42"/>
  </r>
  <r>
    <x v="0"/>
    <n v="11036"/>
    <s v="Aachen"/>
    <x v="1"/>
    <n v="1650"/>
  </r>
  <r>
    <x v="5"/>
    <n v="11037"/>
    <s v="Sevilla"/>
    <x v="12"/>
    <n v="60"/>
  </r>
  <r>
    <x v="4"/>
    <n v="11038"/>
    <s v="Charleroi"/>
    <x v="8"/>
    <n v="73.600000000000009"/>
  </r>
  <r>
    <x v="1"/>
    <n v="11038"/>
    <s v="Charleroi"/>
    <x v="8"/>
    <n v="14"/>
  </r>
  <r>
    <x v="0"/>
    <n v="11038"/>
    <s v="Charleroi"/>
    <x v="8"/>
    <n v="645"/>
  </r>
  <r>
    <x v="2"/>
    <n v="11039"/>
    <s v="I. de Margarita"/>
    <x v="3"/>
    <n v="912"/>
  </r>
  <r>
    <x v="5"/>
    <n v="11039"/>
    <s v="I. de Margarita"/>
    <x v="3"/>
    <n v="432"/>
  </r>
  <r>
    <x v="7"/>
    <n v="11039"/>
    <s v="I. de Margarita"/>
    <x v="3"/>
    <n v="1200"/>
  </r>
  <r>
    <x v="1"/>
    <n v="11039"/>
    <s v="I. de Margarita"/>
    <x v="3"/>
    <n v="546"/>
  </r>
  <r>
    <x v="7"/>
    <n v="11040"/>
    <s v="Eugene"/>
    <x v="5"/>
    <n v="200"/>
  </r>
  <r>
    <x v="5"/>
    <n v="11041"/>
    <s v="Bern"/>
    <x v="7"/>
    <n v="456"/>
  </r>
  <r>
    <x v="3"/>
    <n v="11041"/>
    <s v="Bern"/>
    <x v="7"/>
    <n v="1317"/>
  </r>
  <r>
    <x v="3"/>
    <n v="11042"/>
    <s v="São Paulo"/>
    <x v="4"/>
    <n v="291.75"/>
  </r>
  <r>
    <x v="3"/>
    <n v="11042"/>
    <s v="São Paulo"/>
    <x v="4"/>
    <n v="114"/>
  </r>
  <r>
    <x v="0"/>
    <n v="11043"/>
    <s v="Paris"/>
    <x v="0"/>
    <n v="210"/>
  </r>
  <r>
    <x v="7"/>
    <n v="11044"/>
    <s v="Warszawa"/>
    <x v="18"/>
    <n v="591.59999999999991"/>
  </r>
  <r>
    <x v="0"/>
    <n v="11045"/>
    <s v="Tsawassen"/>
    <x v="16"/>
    <n v="37.5"/>
  </r>
  <r>
    <x v="2"/>
    <n v="11045"/>
    <s v="Tsawassen"/>
    <x v="16"/>
    <n v="1272"/>
  </r>
  <r>
    <x v="0"/>
    <n v="11046"/>
    <s v="Stuttgart"/>
    <x v="1"/>
    <n v="722"/>
  </r>
  <r>
    <x v="0"/>
    <n v="11046"/>
    <s v="Stuttgart"/>
    <x v="1"/>
    <n v="456"/>
  </r>
  <r>
    <x v="5"/>
    <n v="11046"/>
    <s v="Stuttgart"/>
    <x v="1"/>
    <n v="307.8"/>
  </r>
  <r>
    <x v="5"/>
    <n v="11047"/>
    <s v="London"/>
    <x v="13"/>
    <n v="337.5"/>
  </r>
  <r>
    <x v="3"/>
    <n v="11047"/>
    <s v="London"/>
    <x v="13"/>
    <n v="480.375"/>
  </r>
  <r>
    <x v="7"/>
    <n v="11048"/>
    <s v="Tsawassen"/>
    <x v="16"/>
    <n v="525"/>
  </r>
  <r>
    <x v="5"/>
    <n v="11049"/>
    <s v="Campinas"/>
    <x v="4"/>
    <n v="152"/>
  </r>
  <r>
    <x v="0"/>
    <n v="11049"/>
    <s v="Campinas"/>
    <x v="4"/>
    <n v="121.60000000000001"/>
  </r>
  <r>
    <x v="5"/>
    <n v="11050"/>
    <s v="Bräcke"/>
    <x v="2"/>
    <n v="810"/>
  </r>
  <r>
    <x v="5"/>
    <n v="11051"/>
    <s v="Toulouse"/>
    <x v="0"/>
    <n v="36"/>
  </r>
  <r>
    <x v="5"/>
    <n v="11052"/>
    <s v="Rio de Janeiro"/>
    <x v="4"/>
    <n v="1104"/>
  </r>
  <r>
    <x v="3"/>
    <n v="11052"/>
    <s v="Rio de Janeiro"/>
    <x v="4"/>
    <n v="228"/>
  </r>
  <r>
    <x v="4"/>
    <n v="11053"/>
    <s v="Salzburg"/>
    <x v="9"/>
    <n v="1750"/>
  </r>
  <r>
    <x v="0"/>
    <n v="11053"/>
    <s v="Salzburg"/>
    <x v="9"/>
    <n v="640"/>
  </r>
  <r>
    <x v="1"/>
    <n v="11053"/>
    <s v="Salzburg"/>
    <x v="9"/>
    <n v="665"/>
  </r>
  <r>
    <x v="0"/>
    <n v="11054"/>
    <s v="Buenos Aires"/>
    <x v="20"/>
    <n v="25"/>
  </r>
  <r>
    <x v="5"/>
    <n v="11054"/>
    <s v="Buenos Aires"/>
    <x v="20"/>
    <n v="280"/>
  </r>
  <r>
    <x v="5"/>
    <n v="11055"/>
    <s v="San Cristóbal"/>
    <x v="3"/>
    <n v="67.5"/>
  </r>
  <r>
    <x v="7"/>
    <n v="11055"/>
    <s v="San Cristóbal"/>
    <x v="3"/>
    <n v="210"/>
  </r>
  <r>
    <x v="2"/>
    <n v="11055"/>
    <s v="San Cristóbal"/>
    <x v="3"/>
    <n v="1060"/>
  </r>
  <r>
    <x v="1"/>
    <n v="11055"/>
    <s v="San Cristóbal"/>
    <x v="3"/>
    <n v="390"/>
  </r>
  <r>
    <x v="2"/>
    <n v="11056"/>
    <s v="London"/>
    <x v="13"/>
    <n v="1200"/>
  </r>
  <r>
    <x v="6"/>
    <n v="11056"/>
    <s v="London"/>
    <x v="13"/>
    <n v="840"/>
  </r>
  <r>
    <x v="0"/>
    <n v="11056"/>
    <s v="London"/>
    <x v="13"/>
    <n v="1700"/>
  </r>
  <r>
    <x v="5"/>
    <n v="11057"/>
    <s v="London"/>
    <x v="13"/>
    <n v="45"/>
  </r>
  <r>
    <x v="7"/>
    <n v="11058"/>
    <s v="Mannheim"/>
    <x v="1"/>
    <n v="30"/>
  </r>
  <r>
    <x v="0"/>
    <n v="11058"/>
    <s v="Mannheim"/>
    <x v="1"/>
    <n v="714"/>
  </r>
  <r>
    <x v="3"/>
    <n v="11058"/>
    <s v="Mannheim"/>
    <x v="1"/>
    <n v="114"/>
  </r>
  <r>
    <x v="4"/>
    <n v="11059"/>
    <s v="Rio de Janeiro"/>
    <x v="4"/>
    <n v="180"/>
  </r>
  <r>
    <x v="6"/>
    <n v="11059"/>
    <s v="Rio de Janeiro"/>
    <x v="4"/>
    <n v="468"/>
  </r>
  <r>
    <x v="0"/>
    <n v="11059"/>
    <s v="Rio de Janeiro"/>
    <x v="4"/>
    <n v="1190"/>
  </r>
  <r>
    <x v="0"/>
    <n v="11060"/>
    <s v="Torino"/>
    <x v="10"/>
    <n v="136"/>
  </r>
  <r>
    <x v="3"/>
    <n v="11060"/>
    <s v="Torino"/>
    <x v="10"/>
    <n v="130"/>
  </r>
  <r>
    <x v="0"/>
    <n v="11061"/>
    <s v="Eugene"/>
    <x v="5"/>
    <n v="510"/>
  </r>
  <r>
    <x v="6"/>
    <n v="11062"/>
    <s v="Reggio Emilia"/>
    <x v="10"/>
    <n v="262.40000000000003"/>
  </r>
  <r>
    <x v="5"/>
    <n v="11062"/>
    <s v="Reggio Emilia"/>
    <x v="10"/>
    <n v="144"/>
  </r>
  <r>
    <x v="5"/>
    <n v="11063"/>
    <s v="Cork"/>
    <x v="14"/>
    <n v="420"/>
  </r>
  <r>
    <x v="4"/>
    <n v="11063"/>
    <s v="Cork"/>
    <x v="14"/>
    <n v="662.4"/>
  </r>
  <r>
    <x v="4"/>
    <n v="11063"/>
    <s v="Cork"/>
    <x v="14"/>
    <n v="260.55"/>
  </r>
  <r>
    <x v="6"/>
    <n v="11064"/>
    <s v="Boise"/>
    <x v="5"/>
    <n v="2702.7000000000003"/>
  </r>
  <r>
    <x v="4"/>
    <n v="11064"/>
    <s v="Boise"/>
    <x v="5"/>
    <n v="115.80000000000001"/>
  </r>
  <r>
    <x v="6"/>
    <n v="11064"/>
    <s v="Boise"/>
    <x v="5"/>
    <n v="737.99999999999989"/>
  </r>
  <r>
    <x v="6"/>
    <n v="11064"/>
    <s v="Boise"/>
    <x v="5"/>
    <n v="86.4"/>
  </r>
  <r>
    <x v="7"/>
    <n v="11064"/>
    <s v="Boise"/>
    <x v="5"/>
    <n v="687.5"/>
  </r>
  <r>
    <x v="4"/>
    <n v="11065"/>
    <s v="Barquisimeto"/>
    <x v="3"/>
    <n v="77.67"/>
  </r>
  <r>
    <x v="6"/>
    <n v="11065"/>
    <s v="Barquisimeto"/>
    <x v="3"/>
    <n v="111.75"/>
  </r>
  <r>
    <x v="7"/>
    <n v="11066"/>
    <s v="Seattle"/>
    <x v="5"/>
    <n v="52.349999999999994"/>
  </r>
  <r>
    <x v="7"/>
    <n v="11066"/>
    <s v="Seattle"/>
    <x v="5"/>
    <n v="386.4"/>
  </r>
  <r>
    <x v="5"/>
    <n v="11066"/>
    <s v="Seattle"/>
    <x v="5"/>
    <n v="490"/>
  </r>
  <r>
    <x v="4"/>
    <n v="11067"/>
    <s v="Aachen"/>
    <x v="1"/>
    <n v="86.850000000000009"/>
  </r>
  <r>
    <x v="2"/>
    <n v="11068"/>
    <s v="São Paulo"/>
    <x v="4"/>
    <n v="310.08"/>
  </r>
  <r>
    <x v="5"/>
    <n v="11068"/>
    <s v="São Paulo"/>
    <x v="4"/>
    <n v="1407.6"/>
  </r>
  <r>
    <x v="3"/>
    <n v="11068"/>
    <s v="São Paulo"/>
    <x v="4"/>
    <n v="309.39999999999998"/>
  </r>
  <r>
    <x v="5"/>
    <n v="11069"/>
    <s v="México D.F."/>
    <x v="6"/>
    <n v="360"/>
  </r>
  <r>
    <x v="5"/>
    <n v="11070"/>
    <s v="Frankfurt a.M. "/>
    <x v="1"/>
    <n v="612"/>
  </r>
  <r>
    <x v="5"/>
    <n v="11070"/>
    <s v="Frankfurt a.M. "/>
    <x v="1"/>
    <n v="323"/>
  </r>
  <r>
    <x v="7"/>
    <n v="11070"/>
    <s v="Frankfurt a.M. "/>
    <x v="1"/>
    <n v="444.97499999999997"/>
  </r>
  <r>
    <x v="0"/>
    <n v="11070"/>
    <s v="Frankfurt a.M. "/>
    <x v="1"/>
    <n v="250"/>
  </r>
  <r>
    <x v="2"/>
    <n v="11071"/>
    <s v="Barquisimeto"/>
    <x v="3"/>
    <n v="427.5"/>
  </r>
  <r>
    <x v="4"/>
    <n v="11071"/>
    <s v="Barquisimeto"/>
    <x v="3"/>
    <n v="57"/>
  </r>
  <r>
    <x v="5"/>
    <n v="11072"/>
    <s v="Graz"/>
    <x v="9"/>
    <n v="152"/>
  </r>
  <r>
    <x v="4"/>
    <n v="11072"/>
    <s v="Graz"/>
    <x v="9"/>
    <n v="386"/>
  </r>
  <r>
    <x v="7"/>
    <n v="11072"/>
    <s v="Graz"/>
    <x v="9"/>
    <n v="357.5"/>
  </r>
  <r>
    <x v="1"/>
    <n v="11072"/>
    <s v="Graz"/>
    <x v="9"/>
    <n v="4322.5"/>
  </r>
  <r>
    <x v="0"/>
    <n v="11073"/>
    <s v="México D.F."/>
    <x v="6"/>
    <n v="210"/>
  </r>
  <r>
    <x v="5"/>
    <n v="11073"/>
    <s v="México D.F."/>
    <x v="6"/>
    <n v="90"/>
  </r>
  <r>
    <x v="7"/>
    <n v="11074"/>
    <s v="København"/>
    <x v="17"/>
    <n v="232.08499999999998"/>
  </r>
  <r>
    <x v="5"/>
    <n v="11075"/>
    <s v="Genève"/>
    <x v="7"/>
    <n v="161.5"/>
  </r>
  <r>
    <x v="4"/>
    <n v="11075"/>
    <s v="Genève"/>
    <x v="7"/>
    <n v="306"/>
  </r>
  <r>
    <x v="5"/>
    <n v="11075"/>
    <s v="Genève"/>
    <x v="7"/>
    <n v="30.599999999999998"/>
  </r>
  <r>
    <x v="3"/>
    <n v="11076"/>
    <s v="Marseille"/>
    <x v="0"/>
    <n v="375"/>
  </r>
  <r>
    <x v="2"/>
    <n v="11076"/>
    <s v="Marseille"/>
    <x v="0"/>
    <n v="348.75"/>
  </r>
  <r>
    <x v="7"/>
    <n v="11076"/>
    <s v="Marseille"/>
    <x v="0"/>
    <n v="69"/>
  </r>
  <r>
    <x v="5"/>
    <n v="11077"/>
    <s v="Albuquerque"/>
    <x v="5"/>
    <n v="364.8"/>
  </r>
  <r>
    <x v="3"/>
    <n v="11077"/>
    <s v="Albuquerque"/>
    <x v="5"/>
    <n v="40"/>
  </r>
  <r>
    <x v="3"/>
    <n v="11077"/>
    <s v="Albuquerque"/>
    <x v="5"/>
    <n v="22"/>
  </r>
  <r>
    <x v="3"/>
    <n v="11077"/>
    <s v="Albuquerque"/>
    <x v="5"/>
    <n v="24.5"/>
  </r>
  <r>
    <x v="2"/>
    <n v="11077"/>
    <s v="Albuquerque"/>
    <x v="5"/>
    <n v="28.5"/>
  </r>
  <r>
    <x v="3"/>
    <n v="11077"/>
    <s v="Albuquerque"/>
    <x v="5"/>
    <n v="72"/>
  </r>
  <r>
    <x v="4"/>
    <n v="11077"/>
    <s v="Albuquerque"/>
    <x v="5"/>
    <n v="31"/>
  </r>
  <r>
    <x v="0"/>
    <n v="11077"/>
    <s v="Albuquerque"/>
    <x v="5"/>
    <n v="72.2"/>
  </r>
  <r>
    <x v="4"/>
    <n v="11077"/>
    <s v="Albuquerque"/>
    <x v="5"/>
    <n v="24"/>
  </r>
  <r>
    <x v="2"/>
    <n v="11077"/>
    <s v="Albuquerque"/>
    <x v="5"/>
    <n v="22.552499999999998"/>
  </r>
  <r>
    <x v="7"/>
    <n v="11077"/>
    <s v="Albuquerque"/>
    <x v="5"/>
    <n v="33.852999999999994"/>
  </r>
  <r>
    <x v="7"/>
    <n v="11077"/>
    <s v="Albuquerque"/>
    <x v="5"/>
    <n v="77.759999999999991"/>
  </r>
  <r>
    <x v="1"/>
    <n v="11077"/>
    <s v="Albuquerque"/>
    <x v="5"/>
    <n v="18"/>
  </r>
  <r>
    <x v="0"/>
    <n v="11077"/>
    <s v="Albuquerque"/>
    <x v="5"/>
    <n v="32"/>
  </r>
  <r>
    <x v="5"/>
    <n v="11077"/>
    <s v="Albuquerque"/>
    <x v="5"/>
    <n v="34.199999999999996"/>
  </r>
  <r>
    <x v="4"/>
    <n v="11077"/>
    <s v="Albuquerque"/>
    <x v="5"/>
    <n v="28.950000000000003"/>
  </r>
  <r>
    <x v="4"/>
    <n v="11077"/>
    <s v="Albuquerque"/>
    <x v="5"/>
    <n v="35.28"/>
  </r>
  <r>
    <x v="1"/>
    <n v="11077"/>
    <s v="Albuquerque"/>
    <x v="5"/>
    <n v="14"/>
  </r>
  <r>
    <x v="6"/>
    <n v="11077"/>
    <s v="Albuquerque"/>
    <x v="5"/>
    <n v="48"/>
  </r>
  <r>
    <x v="0"/>
    <n v="11077"/>
    <s v="Albuquerque"/>
    <x v="5"/>
    <n v="63.919999999999995"/>
  </r>
  <r>
    <x v="1"/>
    <n v="11077"/>
    <s v="Albuquerque"/>
    <x v="5"/>
    <n v="64.504999999999995"/>
  </r>
  <r>
    <x v="3"/>
    <n v="11077"/>
    <s v="Albuquerque"/>
    <x v="5"/>
    <n v="17"/>
  </r>
  <r>
    <x v="4"/>
    <n v="11077"/>
    <s v="Albuquerque"/>
    <x v="5"/>
    <n v="29.7"/>
  </r>
  <r>
    <x v="5"/>
    <n v="11077"/>
    <s v="Albuquerque"/>
    <x v="5"/>
    <n v="31"/>
  </r>
  <r>
    <x v="3"/>
    <n v="11077"/>
    <s v="Albuquerque"/>
    <x v="5"/>
    <n v="26"/>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0">
  <r>
    <n v="10248"/>
    <x v="0"/>
    <n v="5"/>
    <x v="0"/>
    <d v="1994-09-01T00:00:00"/>
    <d v="1994-08-16T00:00:00"/>
    <n v="3"/>
    <n v="32.380000000000003"/>
    <s v="Vins et alcools Chevalier"/>
    <s v="59 rue de l'Abbaye"/>
    <s v="Reims"/>
    <s v=""/>
    <s v="51100"/>
    <x v="0"/>
    <s v="1994-08"/>
    <s v="France"/>
  </r>
  <r>
    <n v="10249"/>
    <x v="1"/>
    <n v="6"/>
    <x v="1"/>
    <d v="1994-09-16T00:00:00"/>
    <d v="1994-08-10T00:00:00"/>
    <n v="1"/>
    <n v="11.61"/>
    <s v="Toms Spezialitäten"/>
    <s v="Luisenstr. 48"/>
    <s v="Münster"/>
    <s v=""/>
    <s v="44087"/>
    <x v="0"/>
    <s v="1994-08"/>
    <s v="Germany"/>
  </r>
  <r>
    <n v="10250"/>
    <x v="2"/>
    <n v="4"/>
    <x v="2"/>
    <d v="1994-09-05T00:00:00"/>
    <d v="1994-08-12T00:00:00"/>
    <n v="2"/>
    <n v="65.83"/>
    <s v="Hanari Carnes"/>
    <s v="Rua do Paço, 67"/>
    <s v="Rio de Janeiro"/>
    <s v="RJ"/>
    <s v="05454-876"/>
    <x v="0"/>
    <s v="1994-08"/>
    <s v="Brazil"/>
  </r>
  <r>
    <n v="10251"/>
    <x v="3"/>
    <n v="3"/>
    <x v="2"/>
    <d v="1994-09-05T00:00:00"/>
    <d v="1994-08-15T00:00:00"/>
    <n v="1"/>
    <n v="41.34"/>
    <s v="Victuailles en stock"/>
    <s v="2, rue du Commerce"/>
    <s v="Lyon"/>
    <s v=""/>
    <s v="69004"/>
    <x v="0"/>
    <s v="1994-08"/>
    <s v="France"/>
  </r>
  <r>
    <n v="10252"/>
    <x v="4"/>
    <n v="4"/>
    <x v="3"/>
    <d v="1994-09-06T00:00:00"/>
    <d v="1994-08-11T00:00:00"/>
    <n v="2"/>
    <n v="51.3"/>
    <s v="Suprêmes délices"/>
    <s v="Boulevard Tirou, 255"/>
    <s v="Charleroi"/>
    <s v=""/>
    <s v="B-6000"/>
    <x v="0"/>
    <s v="1994-08"/>
    <s v="Belgium"/>
  </r>
  <r>
    <n v="10253"/>
    <x v="2"/>
    <n v="3"/>
    <x v="4"/>
    <d v="1994-08-24T00:00:00"/>
    <d v="1994-08-16T00:00:00"/>
    <n v="2"/>
    <n v="58.17"/>
    <s v="Hanari Carnes"/>
    <s v="Rua do Paço, 67"/>
    <s v="Rio de Janeiro"/>
    <s v="RJ"/>
    <s v="05454-876"/>
    <x v="0"/>
    <s v="1994-08"/>
    <s v="Brazil"/>
  </r>
  <r>
    <n v="10254"/>
    <x v="5"/>
    <n v="5"/>
    <x v="5"/>
    <d v="1994-09-08T00:00:00"/>
    <d v="1994-08-23T00:00:00"/>
    <n v="2"/>
    <n v="22.98"/>
    <s v="Chop-suey Chinese"/>
    <s v="Hauptstr. 31"/>
    <s v="Bern"/>
    <s v=""/>
    <s v="3012"/>
    <x v="0"/>
    <s v="1994-08"/>
    <s v="Switzerland"/>
  </r>
  <r>
    <n v="10255"/>
    <x v="6"/>
    <n v="9"/>
    <x v="6"/>
    <d v="1994-09-09T00:00:00"/>
    <d v="1994-08-15T00:00:00"/>
    <n v="3"/>
    <n v="148.33000000000001"/>
    <s v="Richter Supermarkt"/>
    <s v="Starenweg 5"/>
    <s v="Genève"/>
    <s v=""/>
    <s v="1204"/>
    <x v="0"/>
    <s v="1994-08"/>
    <s v="Switzerland"/>
  </r>
  <r>
    <n v="10256"/>
    <x v="7"/>
    <n v="3"/>
    <x v="7"/>
    <d v="1994-09-12T00:00:00"/>
    <d v="1994-08-17T00:00:00"/>
    <n v="2"/>
    <n v="13.97"/>
    <s v="Wellington Importadora"/>
    <s v="Rua do Mercado, 12"/>
    <s v="Resende"/>
    <s v="SP"/>
    <s v="08737-363"/>
    <x v="0"/>
    <s v="1994-08"/>
    <s v="Brazil"/>
  </r>
  <r>
    <n v="10257"/>
    <x v="8"/>
    <n v="4"/>
    <x v="8"/>
    <d v="1994-09-13T00:00:00"/>
    <d v="1994-08-22T00:00:00"/>
    <n v="3"/>
    <n v="81.91"/>
    <s v="HILARIÓN-Abastos"/>
    <s v="Carrera 22 con Ave. Carlos Soublette #8-35"/>
    <s v="San Cristóbal"/>
    <s v="Táchira"/>
    <s v="5022"/>
    <x v="0"/>
    <s v="1994-08"/>
    <s v="Venezuela"/>
  </r>
  <r>
    <n v="10258"/>
    <x v="9"/>
    <n v="1"/>
    <x v="9"/>
    <d v="1994-09-14T00:00:00"/>
    <d v="1994-08-23T00:00:00"/>
    <n v="1"/>
    <n v="140.51"/>
    <s v="Ernst Handel"/>
    <s v="Kirchgasse 6"/>
    <s v="Graz"/>
    <s v=""/>
    <s v="8010"/>
    <x v="0"/>
    <s v="1994-08"/>
    <s v="Austria"/>
  </r>
  <r>
    <n v="10259"/>
    <x v="10"/>
    <n v="4"/>
    <x v="10"/>
    <d v="1994-09-15T00:00:00"/>
    <d v="1994-08-25T00:00:00"/>
    <n v="3"/>
    <n v="3.25"/>
    <s v="Centro comercial Moctezuma"/>
    <s v="Sierras de Granada 9993"/>
    <s v="México D.F."/>
    <s v=""/>
    <s v="05022"/>
    <x v="1"/>
    <s v="1994-08"/>
    <s v="Mexico"/>
  </r>
  <r>
    <n v="10260"/>
    <x v="11"/>
    <n v="4"/>
    <x v="11"/>
    <d v="1994-09-16T00:00:00"/>
    <d v="1994-08-29T00:00:00"/>
    <n v="1"/>
    <n v="55.09"/>
    <s v="Ottilies Käseladen"/>
    <s v="Mehrheimerstr. 369"/>
    <s v="Köln"/>
    <s v=""/>
    <s v="50739"/>
    <x v="0"/>
    <s v="1994-08"/>
    <s v="Germany"/>
  </r>
  <r>
    <n v="10261"/>
    <x v="12"/>
    <n v="4"/>
    <x v="11"/>
    <d v="1994-09-16T00:00:00"/>
    <d v="1994-08-30T00:00:00"/>
    <n v="2"/>
    <n v="3.05"/>
    <s v="Que Delícia"/>
    <s v="Rua da Panificadora, 12"/>
    <s v="Rio de Janeiro"/>
    <s v="RJ"/>
    <s v="02389-673"/>
    <x v="0"/>
    <s v="1994-08"/>
    <s v="Brazil"/>
  </r>
  <r>
    <n v="10262"/>
    <x v="13"/>
    <n v="8"/>
    <x v="12"/>
    <d v="1994-09-19T00:00:00"/>
    <d v="1994-08-25T00:00:00"/>
    <n v="3"/>
    <n v="48.29"/>
    <s v="Rattlesnake Canyon Grocery"/>
    <s v="2817 Milton Dr."/>
    <s v="Albuquerque"/>
    <s v="NM"/>
    <s v="87110"/>
    <x v="0"/>
    <s v="1994-08"/>
    <s v="USA"/>
  </r>
  <r>
    <n v="10263"/>
    <x v="9"/>
    <n v="9"/>
    <x v="13"/>
    <d v="1994-09-20T00:00:00"/>
    <d v="1994-08-31T00:00:00"/>
    <n v="3"/>
    <n v="146.06"/>
    <s v="Ernst Handel"/>
    <s v="Kirchgasse 6"/>
    <s v="Graz"/>
    <s v=""/>
    <s v="8010"/>
    <x v="0"/>
    <s v="1994-08"/>
    <s v="Austria"/>
  </r>
  <r>
    <n v="10264"/>
    <x v="14"/>
    <n v="6"/>
    <x v="14"/>
    <d v="1994-09-21T00:00:00"/>
    <d v="1994-09-23T00:00:00"/>
    <n v="3"/>
    <n v="3.67"/>
    <s v="Folk och fä HB"/>
    <s v="Åkergatan 24"/>
    <s v="Bräcke"/>
    <s v=""/>
    <s v="S-844 67"/>
    <x v="0"/>
    <s v="1994-08"/>
    <s v="Sweden"/>
  </r>
  <r>
    <n v="10265"/>
    <x v="15"/>
    <n v="2"/>
    <x v="15"/>
    <d v="1994-09-22T00:00:00"/>
    <d v="1994-09-12T00:00:00"/>
    <n v="1"/>
    <n v="55.28"/>
    <s v="Blondel père et fils"/>
    <s v="24, place Kléber"/>
    <s v="Strasbourg"/>
    <s v=""/>
    <s v="67000"/>
    <x v="0"/>
    <s v="1994-08"/>
    <s v="France"/>
  </r>
  <r>
    <n v="10266"/>
    <x v="16"/>
    <n v="3"/>
    <x v="16"/>
    <d v="1994-10-07T00:00:00"/>
    <d v="1994-08-31T00:00:00"/>
    <n v="3"/>
    <n v="25.73"/>
    <s v="Wartian Herkku"/>
    <s v="Torikatu 38"/>
    <s v="Oulu"/>
    <s v=""/>
    <s v="90110"/>
    <x v="0"/>
    <s v="1994-08"/>
    <s v="Finland"/>
  </r>
  <r>
    <n v="10267"/>
    <x v="17"/>
    <n v="4"/>
    <x v="17"/>
    <d v="1994-09-26T00:00:00"/>
    <d v="1994-09-06T00:00:00"/>
    <n v="1"/>
    <n v="208.58"/>
    <s v="Frankenversand"/>
    <s v="Berliner Platz 43"/>
    <s v="München"/>
    <s v=""/>
    <s v="80805"/>
    <x v="0"/>
    <s v="1994-08"/>
    <s v="Germany"/>
  </r>
  <r>
    <n v="10268"/>
    <x v="18"/>
    <n v="8"/>
    <x v="18"/>
    <d v="1994-09-27T00:00:00"/>
    <d v="1994-09-02T00:00:00"/>
    <n v="3"/>
    <n v="66.290000000000006"/>
    <s v="GROSELLA-Restaurante"/>
    <s v="5ª Ave. Los Palos Grandes"/>
    <s v="Caracas"/>
    <s v="DF"/>
    <s v="1081"/>
    <x v="1"/>
    <s v="1994-08"/>
    <s v="Venezuela"/>
  </r>
  <r>
    <n v="10269"/>
    <x v="19"/>
    <n v="5"/>
    <x v="19"/>
    <d v="1994-09-14T00:00:00"/>
    <d v="1994-09-09T00:00:00"/>
    <n v="1"/>
    <n v="4.5599999999999996"/>
    <s v="White Clover Markets"/>
    <s v="1029 - 12th Ave. S."/>
    <s v="Seattle"/>
    <s v="WA"/>
    <s v="98124"/>
    <x v="0"/>
    <s v="1994-08"/>
    <s v="USA"/>
  </r>
  <r>
    <n v="10270"/>
    <x v="16"/>
    <n v="1"/>
    <x v="20"/>
    <d v="1994-09-29T00:00:00"/>
    <d v="1994-09-02T00:00:00"/>
    <n v="1"/>
    <n v="136.54"/>
    <s v="Wartian Herkku"/>
    <s v="Torikatu 38"/>
    <s v="Oulu"/>
    <s v=""/>
    <s v="90110"/>
    <x v="0"/>
    <s v="1994-09"/>
    <s v="Finland"/>
  </r>
  <r>
    <n v="10271"/>
    <x v="20"/>
    <n v="6"/>
    <x v="20"/>
    <d v="1994-09-29T00:00:00"/>
    <d v="1994-09-30T00:00:00"/>
    <n v="2"/>
    <n v="4.54"/>
    <s v="Split Rail Beer &amp; Ale"/>
    <s v="P.O. Box 555"/>
    <s v="Lander"/>
    <s v="WY"/>
    <s v="82520"/>
    <x v="0"/>
    <s v="1994-09"/>
    <s v="USA"/>
  </r>
  <r>
    <n v="10272"/>
    <x v="13"/>
    <n v="6"/>
    <x v="21"/>
    <d v="1994-09-30T00:00:00"/>
    <d v="1994-09-06T00:00:00"/>
    <n v="2"/>
    <n v="98.03"/>
    <s v="Rattlesnake Canyon Grocery"/>
    <s v="2817 Milton Dr."/>
    <s v="Albuquerque"/>
    <s v="NM"/>
    <s v="87110"/>
    <x v="0"/>
    <s v="1994-09"/>
    <s v="USA"/>
  </r>
  <r>
    <n v="10273"/>
    <x v="21"/>
    <n v="3"/>
    <x v="22"/>
    <d v="1994-10-03T00:00:00"/>
    <d v="1994-09-12T00:00:00"/>
    <n v="3"/>
    <n v="76.069999999999993"/>
    <s v="QUICK-Stop"/>
    <s v="Taucherstraße 10"/>
    <s v="Cunewalde"/>
    <s v=""/>
    <s v="01307"/>
    <x v="0"/>
    <s v="1994-09"/>
    <s v="Germany"/>
  </r>
  <r>
    <n v="10274"/>
    <x v="0"/>
    <n v="6"/>
    <x v="23"/>
    <d v="1994-10-04T00:00:00"/>
    <d v="1994-09-16T00:00:00"/>
    <n v="1"/>
    <n v="6.01"/>
    <s v="Vins et alcools Chevalier"/>
    <s v="59 rue de l'Abbaye"/>
    <s v="Reims"/>
    <s v=""/>
    <s v="51100"/>
    <x v="0"/>
    <s v="1994-09"/>
    <s v="France"/>
  </r>
  <r>
    <n v="10275"/>
    <x v="22"/>
    <n v="1"/>
    <x v="24"/>
    <d v="1994-10-05T00:00:00"/>
    <d v="1994-09-09T00:00:00"/>
    <n v="1"/>
    <n v="26.93"/>
    <s v="Magazzini Alimentari Riuniti"/>
    <s v="Via Ludovico il Moro 22"/>
    <s v="Bergamo"/>
    <s v=""/>
    <s v="24100"/>
    <x v="0"/>
    <s v="1994-09"/>
    <s v="Italy"/>
  </r>
  <r>
    <n v="10276"/>
    <x v="23"/>
    <n v="8"/>
    <x v="25"/>
    <d v="1994-09-22T00:00:00"/>
    <d v="1994-09-14T00:00:00"/>
    <n v="3"/>
    <n v="13.84"/>
    <s v="Tortuga Restaurante"/>
    <s v="Avda. Azteca 123"/>
    <s v="México D.F."/>
    <s v=""/>
    <s v="05033"/>
    <x v="0"/>
    <s v="1994-09"/>
    <s v="Mexico"/>
  </r>
  <r>
    <n v="10277"/>
    <x v="24"/>
    <n v="2"/>
    <x v="26"/>
    <d v="1994-10-07T00:00:00"/>
    <d v="1994-09-13T00:00:00"/>
    <n v="3"/>
    <n v="125.77"/>
    <s v="Morgenstern Gesundkost"/>
    <s v="Heerstr. 22"/>
    <s v="Leipzig"/>
    <s v=""/>
    <s v="04179"/>
    <x v="0"/>
    <s v="1994-09"/>
    <s v="Germany"/>
  </r>
  <r>
    <n v="10278"/>
    <x v="25"/>
    <n v="8"/>
    <x v="27"/>
    <d v="1994-10-10T00:00:00"/>
    <d v="1994-09-16T00:00:00"/>
    <n v="2"/>
    <n v="92.69"/>
    <s v="Berglunds snabbköp"/>
    <s v="Berguvsvägen  8"/>
    <s v="Luleå"/>
    <s v=""/>
    <s v="S-958 22"/>
    <x v="0"/>
    <s v="1994-09"/>
    <s v="Sweden"/>
  </r>
  <r>
    <n v="10279"/>
    <x v="26"/>
    <n v="8"/>
    <x v="28"/>
    <d v="1994-10-11T00:00:00"/>
    <d v="1994-09-16T00:00:00"/>
    <n v="2"/>
    <n v="25.83"/>
    <s v="Lehmanns Marktstand"/>
    <s v="Magazinweg 7"/>
    <s v="Frankfurt a.M. "/>
    <s v=""/>
    <s v="60528"/>
    <x v="0"/>
    <s v="1994-09"/>
    <s v="Germany"/>
  </r>
  <r>
    <n v="10280"/>
    <x v="25"/>
    <n v="2"/>
    <x v="29"/>
    <d v="1994-10-12T00:00:00"/>
    <d v="1994-10-13T00:00:00"/>
    <n v="1"/>
    <n v="8.98"/>
    <s v="Berglunds snabbköp"/>
    <s v="Berguvsvägen  8"/>
    <s v="Luleå"/>
    <s v=""/>
    <s v="S-958 22"/>
    <x v="0"/>
    <s v="1994-09"/>
    <s v="Sweden"/>
  </r>
  <r>
    <n v="10281"/>
    <x v="27"/>
    <n v="4"/>
    <x v="29"/>
    <d v="1994-09-28T00:00:00"/>
    <d v="1994-09-21T00:00:00"/>
    <n v="1"/>
    <n v="2.94"/>
    <s v="Romero y tomillo"/>
    <s v="Gran Vía, 1"/>
    <s v="Madrid"/>
    <s v=""/>
    <s v="28001"/>
    <x v="0"/>
    <s v="1994-09"/>
    <s v="Spain"/>
  </r>
  <r>
    <n v="10282"/>
    <x v="27"/>
    <n v="4"/>
    <x v="30"/>
    <d v="1994-10-13T00:00:00"/>
    <d v="1994-09-21T00:00:00"/>
    <n v="1"/>
    <n v="12.69"/>
    <s v="Romero y tomillo"/>
    <s v="Gran Vía, 1"/>
    <s v="Madrid"/>
    <s v=""/>
    <s v="28001"/>
    <x v="0"/>
    <s v="1994-09"/>
    <s v="Spain"/>
  </r>
  <r>
    <n v="10283"/>
    <x v="28"/>
    <n v="3"/>
    <x v="31"/>
    <d v="1994-10-14T00:00:00"/>
    <d v="1994-09-23T00:00:00"/>
    <n v="3"/>
    <n v="84.81"/>
    <s v="LILA-Supermercado"/>
    <s v="Carrera 52 con Ave. Bolívar #65-98 Llano Largo"/>
    <s v="Barquisimeto"/>
    <s v="Lara"/>
    <s v="3508"/>
    <x v="0"/>
    <s v="1994-09"/>
    <s v="Venezuela"/>
  </r>
  <r>
    <n v="10284"/>
    <x v="26"/>
    <n v="4"/>
    <x v="32"/>
    <d v="1994-10-17T00:00:00"/>
    <d v="1994-09-27T00:00:00"/>
    <n v="1"/>
    <n v="76.56"/>
    <s v="Lehmanns Marktstand"/>
    <s v="Magazinweg 7"/>
    <s v="Frankfurt a.M. "/>
    <s v=""/>
    <s v="60528"/>
    <x v="0"/>
    <s v="1994-09"/>
    <s v="Germany"/>
  </r>
  <r>
    <n v="10285"/>
    <x v="21"/>
    <n v="1"/>
    <x v="33"/>
    <d v="1994-10-18T00:00:00"/>
    <d v="1994-09-26T00:00:00"/>
    <n v="2"/>
    <n v="76.83"/>
    <s v="QUICK-Stop"/>
    <s v="Taucherstraße 10"/>
    <s v="Cunewalde"/>
    <s v=""/>
    <s v="01307"/>
    <x v="0"/>
    <s v="1994-09"/>
    <s v="Germany"/>
  </r>
  <r>
    <n v="10286"/>
    <x v="21"/>
    <n v="8"/>
    <x v="34"/>
    <d v="1994-10-19T00:00:00"/>
    <d v="1994-09-30T00:00:00"/>
    <n v="3"/>
    <n v="229.24"/>
    <s v="QUICK-Stop"/>
    <s v="Taucherstraße 10"/>
    <s v="Cunewalde"/>
    <s v=""/>
    <s v="01307"/>
    <x v="0"/>
    <s v="1994-09"/>
    <s v="Germany"/>
  </r>
  <r>
    <n v="10287"/>
    <x v="29"/>
    <n v="8"/>
    <x v="35"/>
    <d v="1994-10-20T00:00:00"/>
    <d v="1994-09-28T00:00:00"/>
    <n v="3"/>
    <n v="12.76"/>
    <s v="Ricardo Adocicados"/>
    <s v="Av. Copacabana, 267"/>
    <s v="Rio de Janeiro"/>
    <s v="RJ"/>
    <s v="02389-890"/>
    <x v="0"/>
    <s v="1994-09"/>
    <s v="Brazil"/>
  </r>
  <r>
    <n v="10288"/>
    <x v="30"/>
    <n v="4"/>
    <x v="36"/>
    <d v="1994-10-21T00:00:00"/>
    <d v="1994-10-04T00:00:00"/>
    <n v="1"/>
    <n v="7.45"/>
    <s v="Reggiani Caseifici"/>
    <s v="Strada Provinciale 124"/>
    <s v="Reggio Emilia"/>
    <s v=""/>
    <s v="42100"/>
    <x v="0"/>
    <s v="1994-09"/>
    <s v="Italy"/>
  </r>
  <r>
    <n v="10289"/>
    <x v="31"/>
    <n v="7"/>
    <x v="37"/>
    <d v="1994-10-24T00:00:00"/>
    <d v="1994-09-28T00:00:00"/>
    <n v="3"/>
    <n v="22.77"/>
    <s v="B's Beverages"/>
    <s v="Fauntleroy Circus"/>
    <s v="London"/>
    <s v=""/>
    <s v="EC2 5NT"/>
    <x v="0"/>
    <s v="1994-09"/>
    <s v="UK"/>
  </r>
  <r>
    <n v="10290"/>
    <x v="32"/>
    <n v="8"/>
    <x v="38"/>
    <d v="1994-10-25T00:00:00"/>
    <d v="1994-10-04T00:00:00"/>
    <n v="1"/>
    <n v="79.7"/>
    <s v="Comércio Mineiro"/>
    <s v="Av. dos Lusíadas, 23"/>
    <s v="São Paulo"/>
    <s v="SP"/>
    <s v="05432-043"/>
    <x v="0"/>
    <s v="1994-09"/>
    <s v="Brazil"/>
  </r>
  <r>
    <n v="10291"/>
    <x v="12"/>
    <n v="6"/>
    <x v="38"/>
    <d v="1994-10-25T00:00:00"/>
    <d v="1994-10-05T00:00:00"/>
    <n v="2"/>
    <n v="6.4"/>
    <s v="Que Delícia"/>
    <s v="Rua da Panificadora, 12"/>
    <s v="Rio de Janeiro"/>
    <s v="RJ"/>
    <s v="02389-673"/>
    <x v="0"/>
    <s v="1994-09"/>
    <s v="Brazil"/>
  </r>
  <r>
    <n v="10292"/>
    <x v="33"/>
    <n v="1"/>
    <x v="39"/>
    <d v="1994-10-26T00:00:00"/>
    <d v="1994-10-03T00:00:00"/>
    <n v="2"/>
    <n v="1.35"/>
    <s v="Tradição Hipermercados"/>
    <s v="Av. Inês de Castro, 414"/>
    <s v="São Paulo"/>
    <s v="SP"/>
    <s v="05634-030"/>
    <x v="0"/>
    <s v="1994-09"/>
    <s v="Brazil"/>
  </r>
  <r>
    <n v="10293"/>
    <x v="23"/>
    <n v="1"/>
    <x v="40"/>
    <d v="1994-10-27T00:00:00"/>
    <d v="1994-10-12T00:00:00"/>
    <n v="3"/>
    <n v="21.18"/>
    <s v="Tortuga Restaurante"/>
    <s v="Avda. Azteca 123"/>
    <s v="México D.F."/>
    <s v=""/>
    <s v="05033"/>
    <x v="0"/>
    <s v="1994-09"/>
    <s v="Mexico"/>
  </r>
  <r>
    <n v="10294"/>
    <x v="13"/>
    <n v="4"/>
    <x v="41"/>
    <d v="1994-10-28T00:00:00"/>
    <d v="1994-10-06T00:00:00"/>
    <n v="2"/>
    <n v="147.26"/>
    <s v="Rattlesnake Canyon Grocery"/>
    <s v="2817 Milton Dr."/>
    <s v="Albuquerque"/>
    <s v="NM"/>
    <s v="87110"/>
    <x v="0"/>
    <s v="1994-09"/>
    <s v="USA"/>
  </r>
  <r>
    <n v="10295"/>
    <x v="0"/>
    <n v="2"/>
    <x v="42"/>
    <d v="1994-10-31T00:00:00"/>
    <d v="1994-10-11T00:00:00"/>
    <n v="2"/>
    <n v="1.1499999999999999"/>
    <s v="Vins et alcools Chevalier"/>
    <s v="59 rue de l'Abbaye"/>
    <s v="Reims"/>
    <s v=""/>
    <s v="51100"/>
    <x v="0"/>
    <s v="1994-10"/>
    <s v="France"/>
  </r>
  <r>
    <n v="10296"/>
    <x v="28"/>
    <n v="6"/>
    <x v="43"/>
    <d v="1994-11-01T00:00:00"/>
    <d v="1994-10-12T00:00:00"/>
    <n v="1"/>
    <n v="0.12"/>
    <s v="LILA-Supermercado"/>
    <s v="Carrera 52 con Ave. Bolívar #65-98 Llano Largo"/>
    <s v="Barquisimeto"/>
    <s v="Lara"/>
    <s v="3508"/>
    <x v="0"/>
    <s v="1994-10"/>
    <s v="Venezuela"/>
  </r>
  <r>
    <n v="10297"/>
    <x v="15"/>
    <n v="5"/>
    <x v="44"/>
    <d v="1994-11-16T00:00:00"/>
    <d v="1994-10-11T00:00:00"/>
    <n v="2"/>
    <n v="5.74"/>
    <s v="Blondel père et fils"/>
    <s v="24, place Kléber"/>
    <s v="Strasbourg"/>
    <s v=""/>
    <s v="67000"/>
    <x v="0"/>
    <s v="1994-10"/>
    <s v="France"/>
  </r>
  <r>
    <n v="10298"/>
    <x v="34"/>
    <n v="6"/>
    <x v="45"/>
    <d v="1994-11-03T00:00:00"/>
    <d v="1994-10-12T00:00:00"/>
    <n v="2"/>
    <n v="168.22"/>
    <s v="Hungry Owl All-Night Grocers"/>
    <s v="8 Johnstown Road"/>
    <s v="Cork"/>
    <s v="Co. Cork"/>
    <s v=""/>
    <x v="0"/>
    <s v="1994-10"/>
    <s v="Ireland"/>
  </r>
  <r>
    <n v="10299"/>
    <x v="29"/>
    <n v="4"/>
    <x v="46"/>
    <d v="1994-11-04T00:00:00"/>
    <d v="1994-10-14T00:00:00"/>
    <n v="2"/>
    <n v="29.76"/>
    <s v="Ricardo Adocicados"/>
    <s v="Av. Copacabana, 267"/>
    <s v="Rio de Janeiro"/>
    <s v="RJ"/>
    <s v="02389-890"/>
    <x v="0"/>
    <s v="1994-10"/>
    <s v="Brazil"/>
  </r>
  <r>
    <n v="10300"/>
    <x v="22"/>
    <n v="2"/>
    <x v="47"/>
    <d v="1994-11-07T00:00:00"/>
    <d v="1994-10-19T00:00:00"/>
    <n v="2"/>
    <n v="17.68"/>
    <s v="Magazzini Alimentari Riuniti"/>
    <s v="Via Ludovico il Moro 22"/>
    <s v="Bergamo"/>
    <s v=""/>
    <s v="24100"/>
    <x v="0"/>
    <s v="1994-10"/>
    <s v="Italy"/>
  </r>
  <r>
    <n v="10301"/>
    <x v="35"/>
    <n v="8"/>
    <x v="47"/>
    <d v="1994-11-07T00:00:00"/>
    <d v="1994-10-18T00:00:00"/>
    <n v="2"/>
    <n v="45.08"/>
    <s v="Die Wandernde Kuh"/>
    <s v="Adenauerallee 900"/>
    <s v="Stuttgart"/>
    <s v=""/>
    <s v="70563"/>
    <x v="0"/>
    <s v="1994-10"/>
    <s v="Germany"/>
  </r>
  <r>
    <n v="10302"/>
    <x v="4"/>
    <n v="4"/>
    <x v="48"/>
    <d v="1994-11-08T00:00:00"/>
    <d v="1994-11-09T00:00:00"/>
    <n v="2"/>
    <n v="6.27"/>
    <s v="Suprêmes délices"/>
    <s v="Boulevard Tirou, 255"/>
    <s v="Charleroi"/>
    <s v=""/>
    <s v="B-6000"/>
    <x v="0"/>
    <s v="1994-10"/>
    <s v="Belgium"/>
  </r>
  <r>
    <n v="10303"/>
    <x v="36"/>
    <n v="7"/>
    <x v="49"/>
    <d v="1994-11-09T00:00:00"/>
    <d v="1994-10-19T00:00:00"/>
    <n v="2"/>
    <n v="107.83"/>
    <s v="Godos Cocina Típica"/>
    <s v="C/ Romero, 33"/>
    <s v="Sevilla"/>
    <s v=""/>
    <s v="41101"/>
    <x v="0"/>
    <s v="1994-10"/>
    <s v="Spain"/>
  </r>
  <r>
    <n v="10304"/>
    <x v="23"/>
    <n v="1"/>
    <x v="50"/>
    <d v="1994-11-10T00:00:00"/>
    <d v="1994-10-18T00:00:00"/>
    <n v="2"/>
    <n v="63.79"/>
    <s v="Tortuga Restaurante"/>
    <s v="Avda. Azteca 123"/>
    <s v="México D.F."/>
    <s v=""/>
    <s v="05033"/>
    <x v="0"/>
    <s v="1994-10"/>
    <s v="Mexico"/>
  </r>
  <r>
    <n v="10305"/>
    <x v="37"/>
    <n v="8"/>
    <x v="51"/>
    <d v="1994-11-11T00:00:00"/>
    <d v="1994-11-09T00:00:00"/>
    <n v="3"/>
    <n v="257.62"/>
    <s v="Old World Delicatessen"/>
    <s v="2743 Bering St."/>
    <s v="Anchorage"/>
    <s v="AK"/>
    <s v="99508"/>
    <x v="0"/>
    <s v="1994-10"/>
    <s v="USA"/>
  </r>
  <r>
    <n v="10306"/>
    <x v="27"/>
    <n v="1"/>
    <x v="52"/>
    <d v="1994-11-14T00:00:00"/>
    <d v="1994-10-24T00:00:00"/>
    <n v="3"/>
    <n v="7.56"/>
    <s v="Romero y tomillo"/>
    <s v="Gran Vía, 1"/>
    <s v="Madrid"/>
    <s v=""/>
    <s v="28001"/>
    <x v="0"/>
    <s v="1994-10"/>
    <s v="Spain"/>
  </r>
  <r>
    <n v="10307"/>
    <x v="38"/>
    <n v="2"/>
    <x v="53"/>
    <d v="1994-11-15T00:00:00"/>
    <d v="1994-10-26T00:00:00"/>
    <n v="2"/>
    <n v="0.56000000000000005"/>
    <s v="Lonesome Pine Restaurant"/>
    <s v="89 Chiaroscuro Rd."/>
    <s v="Portland"/>
    <s v="OR"/>
    <s v="97219"/>
    <x v="0"/>
    <s v="1994-10"/>
    <s v="USA"/>
  </r>
  <r>
    <n v="10308"/>
    <x v="39"/>
    <n v="7"/>
    <x v="54"/>
    <d v="1994-11-16T00:00:00"/>
    <d v="1994-10-25T00:00:00"/>
    <n v="3"/>
    <n v="1.61"/>
    <s v="Ana Trujillo Emparedados y helados"/>
    <s v="Avda. de la Constitución 2222"/>
    <s v="México D.F."/>
    <s v=""/>
    <s v="05021"/>
    <x v="1"/>
    <s v="1994-10"/>
    <s v="Mexico"/>
  </r>
  <r>
    <n v="10309"/>
    <x v="34"/>
    <n v="3"/>
    <x v="55"/>
    <d v="1994-11-17T00:00:00"/>
    <d v="1994-11-23T00:00:00"/>
    <n v="1"/>
    <n v="47.3"/>
    <s v="Hungry Owl All-Night Grocers"/>
    <s v="8 Johnstown Road"/>
    <s v="Cork"/>
    <s v="Co. Cork"/>
    <s v=""/>
    <x v="0"/>
    <s v="1994-10"/>
    <s v="Ireland"/>
  </r>
  <r>
    <n v="10310"/>
    <x v="40"/>
    <n v="8"/>
    <x v="56"/>
    <d v="1994-11-18T00:00:00"/>
    <d v="1994-10-28T00:00:00"/>
    <n v="2"/>
    <n v="17.52"/>
    <s v="The Big Cheese"/>
    <s v="89 Jefferson Way_x000a_Suite 2"/>
    <s v="Portland"/>
    <s v="OR"/>
    <s v="97201"/>
    <x v="1"/>
    <s v="1994-10"/>
    <s v="USA"/>
  </r>
  <r>
    <n v="10311"/>
    <x v="41"/>
    <n v="1"/>
    <x v="56"/>
    <d v="1994-11-04T00:00:00"/>
    <d v="1994-10-27T00:00:00"/>
    <n v="3"/>
    <n v="24.69"/>
    <s v="Du monde entier"/>
    <s v="67, rue des Cinquante Otages"/>
    <s v="Nantes"/>
    <s v=""/>
    <s v="44000"/>
    <x v="1"/>
    <s v="1994-10"/>
    <s v="France"/>
  </r>
  <r>
    <n v="10312"/>
    <x v="35"/>
    <n v="2"/>
    <x v="57"/>
    <d v="1994-11-21T00:00:00"/>
    <d v="1994-11-03T00:00:00"/>
    <n v="2"/>
    <n v="40.26"/>
    <s v="Die Wandernde Kuh"/>
    <s v="Adenauerallee 900"/>
    <s v="Stuttgart"/>
    <s v=""/>
    <s v="70563"/>
    <x v="0"/>
    <s v="1994-10"/>
    <s v="Germany"/>
  </r>
  <r>
    <n v="10313"/>
    <x v="21"/>
    <n v="2"/>
    <x v="58"/>
    <d v="1994-11-22T00:00:00"/>
    <d v="1994-11-04T00:00:00"/>
    <n v="2"/>
    <n v="1.96"/>
    <s v="QUICK-Stop"/>
    <s v="Taucherstraße 10"/>
    <s v="Cunewalde"/>
    <s v=""/>
    <s v="01307"/>
    <x v="0"/>
    <s v="1994-10"/>
    <s v="Germany"/>
  </r>
  <r>
    <n v="10314"/>
    <x v="13"/>
    <n v="1"/>
    <x v="59"/>
    <d v="1994-11-23T00:00:00"/>
    <d v="1994-11-04T00:00:00"/>
    <n v="2"/>
    <n v="74.16"/>
    <s v="Rattlesnake Canyon Grocery"/>
    <s v="2817 Milton Dr."/>
    <s v="Albuquerque"/>
    <s v="NM"/>
    <s v="87110"/>
    <x v="0"/>
    <s v="1994-10"/>
    <s v="USA"/>
  </r>
  <r>
    <n v="10315"/>
    <x v="42"/>
    <n v="4"/>
    <x v="60"/>
    <d v="1994-11-24T00:00:00"/>
    <d v="1994-11-03T00:00:00"/>
    <n v="2"/>
    <n v="41.76"/>
    <s v="Island Trading"/>
    <s v="Garden House_x000a_Crowther Way"/>
    <s v="Cowes"/>
    <s v="Isle of Wight"/>
    <s v="PO31 7PJ"/>
    <x v="0"/>
    <s v="1994-10"/>
    <s v="UK"/>
  </r>
  <r>
    <n v="10316"/>
    <x v="13"/>
    <n v="1"/>
    <x v="61"/>
    <d v="1994-11-25T00:00:00"/>
    <d v="1994-11-08T00:00:00"/>
    <n v="3"/>
    <n v="150.15"/>
    <s v="Rattlesnake Canyon Grocery"/>
    <s v="2817 Milton Dr."/>
    <s v="Albuquerque"/>
    <s v="NM"/>
    <s v="87110"/>
    <x v="0"/>
    <s v="1994-10"/>
    <s v="USA"/>
  </r>
  <r>
    <n v="10317"/>
    <x v="38"/>
    <n v="6"/>
    <x v="62"/>
    <d v="1994-11-28T00:00:00"/>
    <d v="1994-11-10T00:00:00"/>
    <n v="1"/>
    <n v="12.69"/>
    <s v="Lonesome Pine Restaurant"/>
    <s v="89 Chiaroscuro Rd."/>
    <s v="Portland"/>
    <s v="OR"/>
    <s v="97219"/>
    <x v="0"/>
    <s v="1994-10"/>
    <s v="USA"/>
  </r>
  <r>
    <n v="10318"/>
    <x v="42"/>
    <n v="8"/>
    <x v="63"/>
    <d v="1994-11-29T00:00:00"/>
    <d v="1994-11-04T00:00:00"/>
    <n v="2"/>
    <n v="4.7300000000000004"/>
    <s v="Island Trading"/>
    <s v="Garden House_x000a_Crowther Way"/>
    <s v="Cowes"/>
    <s v="Isle of Wight"/>
    <s v="PO31 7PJ"/>
    <x v="0"/>
    <s v="1994-11"/>
    <s v="UK"/>
  </r>
  <r>
    <n v="10319"/>
    <x v="23"/>
    <n v="7"/>
    <x v="64"/>
    <d v="1994-11-30T00:00:00"/>
    <d v="1994-11-11T00:00:00"/>
    <n v="3"/>
    <n v="64.5"/>
    <s v="Tortuga Restaurante"/>
    <s v="Avda. Azteca 123"/>
    <s v="México D.F."/>
    <s v=""/>
    <s v="05033"/>
    <x v="0"/>
    <s v="1994-11"/>
    <s v="Mexico"/>
  </r>
  <r>
    <n v="10320"/>
    <x v="16"/>
    <n v="5"/>
    <x v="65"/>
    <d v="1994-11-17T00:00:00"/>
    <d v="1994-11-18T00:00:00"/>
    <n v="3"/>
    <n v="34.57"/>
    <s v="Wartian Herkku"/>
    <s v="Torikatu 38"/>
    <s v="Oulu"/>
    <s v=""/>
    <s v="90110"/>
    <x v="0"/>
    <s v="1994-11"/>
    <s v="Finland"/>
  </r>
  <r>
    <n v="10321"/>
    <x v="42"/>
    <n v="3"/>
    <x v="65"/>
    <d v="1994-12-01T00:00:00"/>
    <d v="1994-11-11T00:00:00"/>
    <n v="2"/>
    <n v="3.43"/>
    <s v="Island Trading"/>
    <s v="Garden House_x000a_Crowther Way"/>
    <s v="Cowes"/>
    <s v="Isle of Wight"/>
    <s v="PO31 7PJ"/>
    <x v="0"/>
    <s v="1994-11"/>
    <s v="UK"/>
  </r>
  <r>
    <n v="10322"/>
    <x v="43"/>
    <n v="7"/>
    <x v="66"/>
    <d v="1994-12-02T00:00:00"/>
    <d v="1994-11-23T00:00:00"/>
    <n v="3"/>
    <n v="0.4"/>
    <s v="Pericles Comidas clásicas"/>
    <s v="Calle Dr. Jorge Cash 321"/>
    <s v="México D.F."/>
    <s v=""/>
    <s v="05033"/>
    <x v="0"/>
    <s v="1994-11"/>
    <s v="Mexico"/>
  </r>
  <r>
    <n v="10323"/>
    <x v="44"/>
    <n v="4"/>
    <x v="67"/>
    <d v="1994-12-05T00:00:00"/>
    <d v="1994-11-14T00:00:00"/>
    <n v="1"/>
    <n v="4.88"/>
    <s v="Königlich Essen"/>
    <s v="Maubelstr. 90"/>
    <s v="Brandenburg"/>
    <s v=""/>
    <s v="14776"/>
    <x v="0"/>
    <s v="1994-11"/>
    <s v="Germany"/>
  </r>
  <r>
    <n v="10324"/>
    <x v="45"/>
    <n v="9"/>
    <x v="68"/>
    <d v="1994-12-06T00:00:00"/>
    <d v="1994-11-10T00:00:00"/>
    <n v="1"/>
    <n v="214.27"/>
    <s v="Save-a-lot Markets"/>
    <s v="187 Suffolk Ln."/>
    <s v="Boise"/>
    <s v="ID"/>
    <s v="83720"/>
    <x v="0"/>
    <s v="1994-11"/>
    <s v="USA"/>
  </r>
  <r>
    <n v="10325"/>
    <x v="44"/>
    <n v="1"/>
    <x v="69"/>
    <d v="1994-11-23T00:00:00"/>
    <d v="1994-11-14T00:00:00"/>
    <n v="3"/>
    <n v="64.86"/>
    <s v="Königlich Essen"/>
    <s v="Maubelstr. 90"/>
    <s v="Brandenburg"/>
    <s v=""/>
    <s v="14776"/>
    <x v="0"/>
    <s v="1994-11"/>
    <s v="Germany"/>
  </r>
  <r>
    <n v="10326"/>
    <x v="46"/>
    <n v="4"/>
    <x v="70"/>
    <d v="1994-12-08T00:00:00"/>
    <d v="1994-11-14T00:00:00"/>
    <n v="2"/>
    <n v="77.92"/>
    <s v="Bólido Comidas preparadas"/>
    <s v="C/ Araquil, 67"/>
    <s v="Madrid"/>
    <s v=""/>
    <s v="28023"/>
    <x v="1"/>
    <s v="1994-11"/>
    <s v="Spain"/>
  </r>
  <r>
    <n v="10327"/>
    <x v="14"/>
    <n v="2"/>
    <x v="71"/>
    <d v="1994-12-09T00:00:00"/>
    <d v="1994-11-14T00:00:00"/>
    <n v="1"/>
    <n v="63.36"/>
    <s v="Folk och fä HB"/>
    <s v="Åkergatan 24"/>
    <s v="Bräcke"/>
    <s v=""/>
    <s v="S-844 67"/>
    <x v="0"/>
    <s v="1994-11"/>
    <s v="Sweden"/>
  </r>
  <r>
    <n v="10328"/>
    <x v="47"/>
    <n v="4"/>
    <x v="72"/>
    <d v="1994-12-12T00:00:00"/>
    <d v="1994-11-17T00:00:00"/>
    <n v="3"/>
    <n v="87.03"/>
    <s v="Furia Bacalhau e Frutos do Mar"/>
    <s v="Jardim das rosas n. 32"/>
    <s v="Lisboa"/>
    <s v=""/>
    <s v="1675"/>
    <x v="0"/>
    <s v="1994-11"/>
    <s v="Portugal"/>
  </r>
  <r>
    <n v="10329"/>
    <x v="20"/>
    <n v="4"/>
    <x v="73"/>
    <d v="1994-12-27T00:00:00"/>
    <d v="1994-11-23T00:00:00"/>
    <n v="2"/>
    <n v="191.67"/>
    <s v="Split Rail Beer &amp; Ale"/>
    <s v="P.O. Box 555"/>
    <s v="Lander"/>
    <s v="WY"/>
    <s v="82520"/>
    <x v="0"/>
    <s v="1994-11"/>
    <s v="USA"/>
  </r>
  <r>
    <n v="10330"/>
    <x v="28"/>
    <n v="3"/>
    <x v="74"/>
    <d v="1994-12-14T00:00:00"/>
    <d v="1994-11-28T00:00:00"/>
    <n v="1"/>
    <n v="12.75"/>
    <s v="LILA-Supermercado"/>
    <s v="Carrera 52 con Ave. Bolívar #65-98 Llano Largo"/>
    <s v="Barquisimeto"/>
    <s v="Lara"/>
    <s v="3508"/>
    <x v="0"/>
    <s v="1994-11"/>
    <s v="Venezuela"/>
  </r>
  <r>
    <n v="10331"/>
    <x v="48"/>
    <n v="9"/>
    <x v="74"/>
    <d v="1994-12-28T00:00:00"/>
    <d v="1994-11-21T00:00:00"/>
    <n v="1"/>
    <n v="10.19"/>
    <s v="Bon app'"/>
    <s v="12, rue des Bouchers"/>
    <s v="Marseille"/>
    <s v=""/>
    <s v="13008"/>
    <x v="0"/>
    <s v="1994-11"/>
    <s v="France"/>
  </r>
  <r>
    <n v="10332"/>
    <x v="49"/>
    <n v="3"/>
    <x v="75"/>
    <d v="1994-12-29T00:00:00"/>
    <d v="1994-11-21T00:00:00"/>
    <n v="2"/>
    <n v="52.84"/>
    <s v="Mère Paillarde"/>
    <s v="43 rue St. Laurent"/>
    <s v="Montréal"/>
    <s v="Québec"/>
    <s v="H1J 1C3"/>
    <x v="0"/>
    <s v="1994-11"/>
    <s v="Canada"/>
  </r>
  <r>
    <n v="10333"/>
    <x v="16"/>
    <n v="5"/>
    <x v="76"/>
    <d v="1994-12-16T00:00:00"/>
    <d v="1994-11-25T00:00:00"/>
    <n v="3"/>
    <n v="0.59"/>
    <s v="Wartian Herkku"/>
    <s v="Torikatu 38"/>
    <s v="Oulu"/>
    <s v=""/>
    <s v="90110"/>
    <x v="0"/>
    <s v="1994-11"/>
    <s v="Finland"/>
  </r>
  <r>
    <n v="10334"/>
    <x v="3"/>
    <n v="8"/>
    <x v="77"/>
    <d v="1994-12-19T00:00:00"/>
    <d v="1994-11-28T00:00:00"/>
    <n v="2"/>
    <n v="8.56"/>
    <s v="Victuailles en stock"/>
    <s v="2, rue du Commerce"/>
    <s v="Lyon"/>
    <s v=""/>
    <s v="69004"/>
    <x v="0"/>
    <s v="1994-11"/>
    <s v="France"/>
  </r>
  <r>
    <n v="10335"/>
    <x v="34"/>
    <n v="7"/>
    <x v="78"/>
    <d v="1994-12-20T00:00:00"/>
    <d v="1994-11-24T00:00:00"/>
    <n v="2"/>
    <n v="42.11"/>
    <s v="Hungry Owl All-Night Grocers"/>
    <s v="8 Johnstown Road"/>
    <s v="Cork"/>
    <s v="Co. Cork"/>
    <s v=""/>
    <x v="0"/>
    <s v="1994-11"/>
    <s v="Ireland"/>
  </r>
  <r>
    <n v="10336"/>
    <x v="50"/>
    <n v="7"/>
    <x v="79"/>
    <d v="1994-12-21T00:00:00"/>
    <d v="1994-11-25T00:00:00"/>
    <n v="2"/>
    <n v="15.51"/>
    <s v="Princesa Isabel Vinhos"/>
    <s v="Estrada da saúde n. 58"/>
    <s v="Lisboa"/>
    <s v=""/>
    <s v="1756"/>
    <x v="0"/>
    <s v="1994-11"/>
    <s v="Portugal"/>
  </r>
  <r>
    <n v="10337"/>
    <x v="17"/>
    <n v="4"/>
    <x v="80"/>
    <d v="1994-12-22T00:00:00"/>
    <d v="1994-11-29T00:00:00"/>
    <n v="3"/>
    <n v="108.26"/>
    <s v="Frankenversand"/>
    <s v="Berliner Platz 43"/>
    <s v="München"/>
    <s v=""/>
    <s v="80805"/>
    <x v="0"/>
    <s v="1994-11"/>
    <s v="Germany"/>
  </r>
  <r>
    <n v="10338"/>
    <x v="37"/>
    <n v="4"/>
    <x v="81"/>
    <d v="1994-12-23T00:00:00"/>
    <d v="1994-11-29T00:00:00"/>
    <n v="3"/>
    <n v="84.21"/>
    <s v="Old World Delicatessen"/>
    <s v="2743 Bering St."/>
    <s v="Anchorage"/>
    <s v="AK"/>
    <s v="99508"/>
    <x v="0"/>
    <s v="1994-11"/>
    <s v="USA"/>
  </r>
  <r>
    <n v="10339"/>
    <x v="49"/>
    <n v="2"/>
    <x v="82"/>
    <d v="1994-12-26T00:00:00"/>
    <d v="1994-12-05T00:00:00"/>
    <n v="2"/>
    <n v="15.66"/>
    <s v="Mère Paillarde"/>
    <s v="43 rue St. Laurent"/>
    <s v="Montréal"/>
    <s v="Québec"/>
    <s v="H1J 1C3"/>
    <x v="0"/>
    <s v="1994-11"/>
    <s v="Canada"/>
  </r>
  <r>
    <n v="10340"/>
    <x v="48"/>
    <n v="1"/>
    <x v="83"/>
    <d v="1994-12-27T00:00:00"/>
    <d v="1994-12-09T00:00:00"/>
    <n v="3"/>
    <n v="166.31"/>
    <s v="Bon app'"/>
    <s v="12, rue des Bouchers"/>
    <s v="Marseille"/>
    <s v=""/>
    <s v="13008"/>
    <x v="0"/>
    <s v="1994-11"/>
    <s v="France"/>
  </r>
  <r>
    <n v="10341"/>
    <x v="51"/>
    <n v="7"/>
    <x v="83"/>
    <d v="1994-12-27T00:00:00"/>
    <d v="1994-12-06T00:00:00"/>
    <n v="3"/>
    <n v="26.78"/>
    <s v="Simons bistro"/>
    <s v="Vinbæltet 34"/>
    <s v="København"/>
    <s v=""/>
    <s v="1734"/>
    <x v="0"/>
    <s v="1994-11"/>
    <s v="Denmark"/>
  </r>
  <r>
    <n v="10342"/>
    <x v="17"/>
    <n v="4"/>
    <x v="84"/>
    <d v="1994-12-14T00:00:00"/>
    <d v="1994-12-05T00:00:00"/>
    <n v="2"/>
    <n v="54.83"/>
    <s v="Frankenversand"/>
    <s v="Berliner Platz 43"/>
    <s v="München"/>
    <s v=""/>
    <s v="80805"/>
    <x v="0"/>
    <s v="1994-11"/>
    <s v="Germany"/>
  </r>
  <r>
    <n v="10343"/>
    <x v="26"/>
    <n v="4"/>
    <x v="85"/>
    <d v="1994-12-29T00:00:00"/>
    <d v="1994-12-07T00:00:00"/>
    <n v="1"/>
    <n v="110.37"/>
    <s v="Lehmanns Marktstand"/>
    <s v="Magazinweg 7"/>
    <s v="Frankfurt a.M. "/>
    <s v=""/>
    <s v="60528"/>
    <x v="0"/>
    <s v="1994-12"/>
    <s v="Germany"/>
  </r>
  <r>
    <n v="10344"/>
    <x v="19"/>
    <n v="4"/>
    <x v="86"/>
    <d v="1994-12-30T00:00:00"/>
    <d v="1994-12-06T00:00:00"/>
    <n v="2"/>
    <n v="23.29"/>
    <s v="White Clover Markets"/>
    <s v="1029 - 12th Ave. S."/>
    <s v="Seattle"/>
    <s v="WA"/>
    <s v="98124"/>
    <x v="0"/>
    <s v="1994-12"/>
    <s v="USA"/>
  </r>
  <r>
    <n v="10345"/>
    <x v="21"/>
    <n v="2"/>
    <x v="87"/>
    <d v="1995-01-02T00:00:00"/>
    <d v="1994-12-12T00:00:00"/>
    <n v="2"/>
    <n v="249.06"/>
    <s v="QUICK-Stop"/>
    <s v="Taucherstraße 10"/>
    <s v="Cunewalde"/>
    <s v=""/>
    <s v="01307"/>
    <x v="0"/>
    <s v="1994-12"/>
    <s v="Germany"/>
  </r>
  <r>
    <n v="10346"/>
    <x v="13"/>
    <n v="3"/>
    <x v="88"/>
    <d v="1995-01-17T00:00:00"/>
    <d v="1994-12-09T00:00:00"/>
    <n v="3"/>
    <n v="142.08000000000001"/>
    <s v="Rattlesnake Canyon Grocery"/>
    <s v="2817 Milton Dr."/>
    <s v="Albuquerque"/>
    <s v="NM"/>
    <s v="87110"/>
    <x v="0"/>
    <s v="1994-12"/>
    <s v="USA"/>
  </r>
  <r>
    <n v="10347"/>
    <x v="52"/>
    <n v="4"/>
    <x v="89"/>
    <d v="1995-01-04T00:00:00"/>
    <d v="1994-12-09T00:00:00"/>
    <n v="3"/>
    <n v="3.1"/>
    <s v="Familia Arquibaldo"/>
    <s v="Rua Orós, 92"/>
    <s v="São Paulo"/>
    <s v="SP"/>
    <s v="05442-030"/>
    <x v="0"/>
    <s v="1994-12"/>
    <s v="Brazil"/>
  </r>
  <r>
    <n v="10348"/>
    <x v="35"/>
    <n v="4"/>
    <x v="90"/>
    <d v="1995-01-05T00:00:00"/>
    <d v="1994-12-16T00:00:00"/>
    <n v="2"/>
    <n v="0.78"/>
    <s v="Die Wandernde Kuh"/>
    <s v="Adenauerallee 900"/>
    <s v="Stuttgart"/>
    <s v=""/>
    <s v="70563"/>
    <x v="0"/>
    <s v="1994-12"/>
    <s v="Germany"/>
  </r>
  <r>
    <n v="10349"/>
    <x v="20"/>
    <n v="7"/>
    <x v="91"/>
    <d v="1995-01-06T00:00:00"/>
    <d v="1994-12-16T00:00:00"/>
    <n v="1"/>
    <n v="8.6300000000000008"/>
    <s v="Split Rail Beer &amp; Ale"/>
    <s v="P.O. Box 555"/>
    <s v="Lander"/>
    <s v="WY"/>
    <s v="82520"/>
    <x v="0"/>
    <s v="1994-12"/>
    <s v="USA"/>
  </r>
  <r>
    <n v="10350"/>
    <x v="53"/>
    <n v="6"/>
    <x v="92"/>
    <d v="1995-01-09T00:00:00"/>
    <d v="1995-01-03T00:00:00"/>
    <n v="2"/>
    <n v="64.19"/>
    <s v="La maison d'Asie"/>
    <s v="1 rue Alsace-Lorraine"/>
    <s v="Toulouse"/>
    <s v=""/>
    <s v="31000"/>
    <x v="0"/>
    <s v="1994-12"/>
    <s v="France"/>
  </r>
  <r>
    <n v="10351"/>
    <x v="9"/>
    <n v="1"/>
    <x v="92"/>
    <d v="1995-01-09T00:00:00"/>
    <d v="1994-12-21T00:00:00"/>
    <n v="1"/>
    <n v="162.33000000000001"/>
    <s v="Ernst Handel"/>
    <s v="Kirchgasse 6"/>
    <s v="Graz"/>
    <s v=""/>
    <s v="8010"/>
    <x v="0"/>
    <s v="1994-12"/>
    <s v="Austria"/>
  </r>
  <r>
    <n v="10352"/>
    <x v="47"/>
    <n v="3"/>
    <x v="93"/>
    <d v="1994-12-27T00:00:00"/>
    <d v="1994-12-19T00:00:00"/>
    <n v="3"/>
    <n v="1.3"/>
    <s v="Furia Bacalhau e Frutos do Mar"/>
    <s v="Jardim das rosas n. 32"/>
    <s v="Lisboa"/>
    <s v=""/>
    <s v="1675"/>
    <x v="0"/>
    <s v="1994-12"/>
    <s v="Portugal"/>
  </r>
  <r>
    <n v="10353"/>
    <x v="54"/>
    <n v="7"/>
    <x v="94"/>
    <d v="1995-01-11T00:00:00"/>
    <d v="1994-12-26T00:00:00"/>
    <n v="3"/>
    <n v="360.63"/>
    <s v="Piccolo und mehr"/>
    <s v="Geislweg 14"/>
    <s v="Salzburg"/>
    <s v=""/>
    <s v="5020"/>
    <x v="0"/>
    <s v="1994-12"/>
    <s v="Austria"/>
  </r>
  <r>
    <n v="10354"/>
    <x v="43"/>
    <n v="8"/>
    <x v="95"/>
    <d v="1995-01-12T00:00:00"/>
    <d v="1994-12-21T00:00:00"/>
    <n v="3"/>
    <n v="53.8"/>
    <s v="Pericles Comidas clásicas"/>
    <s v="Calle Dr. Jorge Cash 321"/>
    <s v="México D.F."/>
    <s v=""/>
    <s v="05033"/>
    <x v="0"/>
    <s v="1994-12"/>
    <s v="Mexico"/>
  </r>
  <r>
    <n v="10355"/>
    <x v="55"/>
    <n v="6"/>
    <x v="96"/>
    <d v="1995-01-13T00:00:00"/>
    <d v="1994-12-21T00:00:00"/>
    <n v="1"/>
    <n v="41.95"/>
    <s v="Around the Horn"/>
    <s v="Brook Farm_x000a_Stratford St. Mary"/>
    <s v="Colchester"/>
    <s v="Essex"/>
    <s v="CO7 6JX"/>
    <x v="0"/>
    <s v="1994-12"/>
    <s v="UK"/>
  </r>
  <r>
    <n v="10356"/>
    <x v="35"/>
    <n v="6"/>
    <x v="97"/>
    <d v="1995-01-16T00:00:00"/>
    <d v="1994-12-28T00:00:00"/>
    <n v="2"/>
    <n v="36.71"/>
    <s v="Die Wandernde Kuh"/>
    <s v="Adenauerallee 900"/>
    <s v="Stuttgart"/>
    <s v=""/>
    <s v="70563"/>
    <x v="0"/>
    <s v="1994-12"/>
    <s v="Germany"/>
  </r>
  <r>
    <n v="10357"/>
    <x v="28"/>
    <n v="1"/>
    <x v="98"/>
    <d v="1995-01-17T00:00:00"/>
    <d v="1995-01-02T00:00:00"/>
    <n v="3"/>
    <n v="34.880000000000003"/>
    <s v="LILA-Supermercado"/>
    <s v="Carrera 52 con Ave. Bolívar #65-98 Llano Largo"/>
    <s v="Barquisimeto"/>
    <s v="Lara"/>
    <s v="3508"/>
    <x v="0"/>
    <s v="1994-12"/>
    <s v="Venezuela"/>
  </r>
  <r>
    <n v="10358"/>
    <x v="53"/>
    <n v="5"/>
    <x v="99"/>
    <d v="1995-01-18T00:00:00"/>
    <d v="1994-12-28T00:00:00"/>
    <n v="1"/>
    <n v="19.64"/>
    <s v="La maison d'Asie"/>
    <s v="1 rue Alsace-Lorraine"/>
    <s v="Toulouse"/>
    <s v=""/>
    <s v="31000"/>
    <x v="0"/>
    <s v="1994-12"/>
    <s v="France"/>
  </r>
  <r>
    <n v="10359"/>
    <x v="56"/>
    <n v="5"/>
    <x v="100"/>
    <d v="1995-01-19T00:00:00"/>
    <d v="1994-12-27T00:00:00"/>
    <n v="3"/>
    <n v="288.43"/>
    <s v="Seven Seas Imports"/>
    <s v="90 Wadhurst Rd."/>
    <s v="London"/>
    <s v=""/>
    <s v="OX15 4NB"/>
    <x v="0"/>
    <s v="1994-12"/>
    <s v="UK"/>
  </r>
  <r>
    <n v="10360"/>
    <x v="15"/>
    <n v="4"/>
    <x v="101"/>
    <d v="1995-01-20T00:00:00"/>
    <d v="1995-01-02T00:00:00"/>
    <n v="3"/>
    <n v="131.69999999999999"/>
    <s v="Blondel père et fils"/>
    <s v="24, place Kléber"/>
    <s v="Strasbourg"/>
    <s v=""/>
    <s v="67000"/>
    <x v="0"/>
    <s v="1994-12"/>
    <s v="France"/>
  </r>
  <r>
    <n v="10361"/>
    <x v="21"/>
    <n v="1"/>
    <x v="101"/>
    <d v="1995-01-20T00:00:00"/>
    <d v="1995-01-03T00:00:00"/>
    <n v="2"/>
    <n v="183.17"/>
    <s v="QUICK-Stop"/>
    <s v="Taucherstraße 10"/>
    <s v="Cunewalde"/>
    <s v=""/>
    <s v="01307"/>
    <x v="0"/>
    <s v="1994-12"/>
    <s v="Germany"/>
  </r>
  <r>
    <n v="10362"/>
    <x v="48"/>
    <n v="3"/>
    <x v="102"/>
    <d v="1995-01-23T00:00:00"/>
    <d v="1994-12-29T00:00:00"/>
    <n v="1"/>
    <n v="96.04"/>
    <s v="Bon app'"/>
    <s v="12, rue des Bouchers"/>
    <s v="Marseille"/>
    <s v=""/>
    <s v="13008"/>
    <x v="0"/>
    <s v="1994-12"/>
    <s v="France"/>
  </r>
  <r>
    <n v="10363"/>
    <x v="57"/>
    <n v="4"/>
    <x v="103"/>
    <d v="1995-01-24T00:00:00"/>
    <d v="1995-01-04T00:00:00"/>
    <n v="3"/>
    <n v="30.54"/>
    <s v="Drachenblut Delikatessen"/>
    <s v="Walserweg 21"/>
    <s v="Aachen"/>
    <s v=""/>
    <s v="52066"/>
    <x v="0"/>
    <s v="1994-12"/>
    <s v="Germany"/>
  </r>
  <r>
    <n v="10364"/>
    <x v="58"/>
    <n v="1"/>
    <x v="103"/>
    <d v="1995-02-07T00:00:00"/>
    <d v="1995-01-04T00:00:00"/>
    <n v="1"/>
    <n v="71.97"/>
    <s v="Eastern Connection"/>
    <s v="35 King George"/>
    <s v="London"/>
    <s v=""/>
    <s v="WX3 6FW"/>
    <x v="0"/>
    <s v="1994-12"/>
    <s v="UK"/>
  </r>
  <r>
    <n v="10365"/>
    <x v="59"/>
    <n v="3"/>
    <x v="104"/>
    <d v="1995-01-25T00:00:00"/>
    <d v="1995-01-02T00:00:00"/>
    <n v="2"/>
    <n v="22"/>
    <s v="Antonio Moreno Taquería"/>
    <s v="Mataderos  2312"/>
    <s v="México D.F."/>
    <s v=""/>
    <s v="05023"/>
    <x v="0"/>
    <s v="1994-12"/>
    <s v="Mexico"/>
  </r>
  <r>
    <n v="10366"/>
    <x v="60"/>
    <n v="8"/>
    <x v="105"/>
    <d v="1995-02-09T00:00:00"/>
    <d v="1995-01-30T00:00:00"/>
    <n v="2"/>
    <n v="10.14"/>
    <s v="Galería del gastronómo"/>
    <s v="Rambla de Cataluña, 23"/>
    <s v="Barcelona"/>
    <s v=""/>
    <s v="8022"/>
    <x v="0"/>
    <s v="1994-12"/>
    <s v="Spain"/>
  </r>
  <r>
    <n v="10367"/>
    <x v="61"/>
    <n v="7"/>
    <x v="105"/>
    <d v="1995-01-26T00:00:00"/>
    <d v="1995-01-02T00:00:00"/>
    <n v="3"/>
    <n v="13.55"/>
    <s v="Vaffeljernet"/>
    <s v="Smagsløget 45"/>
    <s v="Århus"/>
    <s v=""/>
    <s v="8200"/>
    <x v="0"/>
    <s v="1994-12"/>
    <s v="Denmark"/>
  </r>
  <r>
    <n v="10368"/>
    <x v="9"/>
    <n v="2"/>
    <x v="106"/>
    <d v="1995-01-27T00:00:00"/>
    <d v="1995-01-02T00:00:00"/>
    <n v="2"/>
    <n v="101.95"/>
    <s v="Ernst Handel"/>
    <s v="Kirchgasse 6"/>
    <s v="Graz"/>
    <s v=""/>
    <s v="8010"/>
    <x v="0"/>
    <s v="1994-12"/>
    <s v="Austria"/>
  </r>
  <r>
    <n v="10369"/>
    <x v="20"/>
    <n v="8"/>
    <x v="107"/>
    <d v="1995-01-30T00:00:00"/>
    <d v="1995-01-09T00:00:00"/>
    <n v="2"/>
    <n v="195.68"/>
    <s v="Split Rail Beer &amp; Ale"/>
    <s v="P.O. Box 555"/>
    <s v="Lander"/>
    <s v="WY"/>
    <s v="82520"/>
    <x v="0"/>
    <s v="1995-01"/>
    <s v="USA"/>
  </r>
  <r>
    <n v="10370"/>
    <x v="5"/>
    <n v="6"/>
    <x v="108"/>
    <d v="1995-01-31T00:00:00"/>
    <d v="1995-01-27T00:00:00"/>
    <n v="2"/>
    <n v="1.17"/>
    <s v="Chop-suey Chinese"/>
    <s v="Hauptstr. 31"/>
    <s v="Bern"/>
    <s v=""/>
    <s v="3012"/>
    <x v="0"/>
    <s v="1995-01"/>
    <s v="Switzerland"/>
  </r>
  <r>
    <n v="10371"/>
    <x v="53"/>
    <n v="1"/>
    <x v="108"/>
    <d v="1995-01-31T00:00:00"/>
    <d v="1995-01-24T00:00:00"/>
    <n v="1"/>
    <n v="0.45"/>
    <s v="La maison d'Asie"/>
    <s v="1 rue Alsace-Lorraine"/>
    <s v="Toulouse"/>
    <s v=""/>
    <s v="31000"/>
    <x v="0"/>
    <s v="1995-01"/>
    <s v="France"/>
  </r>
  <r>
    <n v="10372"/>
    <x v="62"/>
    <n v="5"/>
    <x v="109"/>
    <d v="1995-02-01T00:00:00"/>
    <d v="1995-01-09T00:00:00"/>
    <n v="2"/>
    <n v="890.78"/>
    <s v="Queen Cozinha"/>
    <s v="Alameda dos Canàrios, 891"/>
    <s v="São Paulo"/>
    <s v="SP"/>
    <s v="05487-020"/>
    <x v="0"/>
    <s v="1995-01"/>
    <s v="Brazil"/>
  </r>
  <r>
    <n v="10373"/>
    <x v="34"/>
    <n v="4"/>
    <x v="110"/>
    <d v="1995-02-02T00:00:00"/>
    <d v="1995-01-11T00:00:00"/>
    <n v="3"/>
    <n v="124.12"/>
    <s v="Hungry Owl All-Night Grocers"/>
    <s v="8 Johnstown Road"/>
    <s v="Cork"/>
    <s v="Co. Cork"/>
    <s v=""/>
    <x v="0"/>
    <s v="1995-01"/>
    <s v="Ireland"/>
  </r>
  <r>
    <n v="10374"/>
    <x v="63"/>
    <n v="1"/>
    <x v="110"/>
    <d v="1995-02-02T00:00:00"/>
    <d v="1995-01-09T00:00:00"/>
    <n v="3"/>
    <n v="3.94"/>
    <s v="Wolski Zajazd"/>
    <s v="ul. Filtrowa 68"/>
    <s v="Warszawa"/>
    <s v=""/>
    <s v="01-012"/>
    <x v="0"/>
    <s v="1995-01"/>
    <s v="Poland"/>
  </r>
  <r>
    <n v="10375"/>
    <x v="64"/>
    <n v="3"/>
    <x v="111"/>
    <d v="1995-02-03T00:00:00"/>
    <d v="1995-01-09T00:00:00"/>
    <n v="2"/>
    <n v="20.12"/>
    <s v="Hungry Coyote Import Store"/>
    <s v="City Center Plaza_x000a_516 Main St."/>
    <s v="Elgin"/>
    <s v="OR"/>
    <s v="97827"/>
    <x v="0"/>
    <s v="1995-01"/>
    <s v="USA"/>
  </r>
  <r>
    <n v="10376"/>
    <x v="49"/>
    <n v="1"/>
    <x v="112"/>
    <d v="1995-02-06T00:00:00"/>
    <d v="1995-01-13T00:00:00"/>
    <n v="2"/>
    <n v="20.39"/>
    <s v="Mère Paillarde"/>
    <s v="43 rue St. Laurent"/>
    <s v="Montréal"/>
    <s v="Québec"/>
    <s v="H1J 1C3"/>
    <x v="0"/>
    <s v="1995-01"/>
    <s v="Canada"/>
  </r>
  <r>
    <n v="10377"/>
    <x v="56"/>
    <n v="1"/>
    <x v="112"/>
    <d v="1995-02-06T00:00:00"/>
    <d v="1995-01-13T00:00:00"/>
    <n v="3"/>
    <n v="22.21"/>
    <s v="Seven Seas Imports"/>
    <s v="90 Wadhurst Rd."/>
    <s v="London"/>
    <s v=""/>
    <s v="OX15 4NB"/>
    <x v="0"/>
    <s v="1995-01"/>
    <s v="UK"/>
  </r>
  <r>
    <n v="10378"/>
    <x v="14"/>
    <n v="5"/>
    <x v="113"/>
    <d v="1995-02-07T00:00:00"/>
    <d v="1995-01-19T00:00:00"/>
    <n v="3"/>
    <n v="5.44"/>
    <s v="Folk och fä HB"/>
    <s v="Åkergatan 24"/>
    <s v="Bräcke"/>
    <s v=""/>
    <s v="S-844 67"/>
    <x v="0"/>
    <s v="1995-01"/>
    <s v="Sweden"/>
  </r>
  <r>
    <n v="10379"/>
    <x v="12"/>
    <n v="2"/>
    <x v="114"/>
    <d v="1995-02-08T00:00:00"/>
    <d v="1995-01-13T00:00:00"/>
    <n v="1"/>
    <n v="45.03"/>
    <s v="Que Delícia"/>
    <s v="Rua da Panificadora, 12"/>
    <s v="Rio de Janeiro"/>
    <s v="RJ"/>
    <s v="02389-673"/>
    <x v="0"/>
    <s v="1995-01"/>
    <s v="Brazil"/>
  </r>
  <r>
    <n v="10380"/>
    <x v="34"/>
    <n v="8"/>
    <x v="115"/>
    <d v="1995-02-09T00:00:00"/>
    <d v="1995-02-16T00:00:00"/>
    <n v="3"/>
    <n v="35.03"/>
    <s v="Hungry Owl All-Night Grocers"/>
    <s v="8 Johnstown Road"/>
    <s v="Cork"/>
    <s v="Co. Cork"/>
    <s v=""/>
    <x v="0"/>
    <s v="1995-01"/>
    <s v="Ireland"/>
  </r>
  <r>
    <n v="10381"/>
    <x v="28"/>
    <n v="3"/>
    <x v="115"/>
    <d v="1995-02-09T00:00:00"/>
    <d v="1995-01-13T00:00:00"/>
    <n v="3"/>
    <n v="7.99"/>
    <s v="LILA-Supermercado"/>
    <s v="Carrera 52 con Ave. Bolívar #65-98 Llano Largo"/>
    <s v="Barquisimeto"/>
    <s v="Lara"/>
    <s v="3508"/>
    <x v="0"/>
    <s v="1995-01"/>
    <s v="Venezuela"/>
  </r>
  <r>
    <n v="10382"/>
    <x v="9"/>
    <n v="4"/>
    <x v="116"/>
    <d v="1995-02-10T00:00:00"/>
    <d v="1995-01-16T00:00:00"/>
    <n v="1"/>
    <n v="94.77"/>
    <s v="Ernst Handel"/>
    <s v="Kirchgasse 6"/>
    <s v="Graz"/>
    <s v=""/>
    <s v="8010"/>
    <x v="0"/>
    <s v="1995-01"/>
    <s v="Austria"/>
  </r>
  <r>
    <n v="10383"/>
    <x v="55"/>
    <n v="8"/>
    <x v="117"/>
    <d v="1995-02-13T00:00:00"/>
    <d v="1995-01-18T00:00:00"/>
    <n v="3"/>
    <n v="34.24"/>
    <s v="Around the Horn"/>
    <s v="Brook Farm_x000a_Stratford St. Mary"/>
    <s v="Colchester"/>
    <s v="Essex"/>
    <s v="CO7 6JX"/>
    <x v="0"/>
    <s v="1995-01"/>
    <s v="UK"/>
  </r>
  <r>
    <n v="10384"/>
    <x v="25"/>
    <n v="3"/>
    <x v="117"/>
    <d v="1995-02-13T00:00:00"/>
    <d v="1995-01-20T00:00:00"/>
    <n v="3"/>
    <n v="168.64"/>
    <s v="Berglunds snabbköp"/>
    <s v="Berguvsvägen  8"/>
    <s v="Luleå"/>
    <s v=""/>
    <s v="S-958 22"/>
    <x v="0"/>
    <s v="1995-01"/>
    <s v="Sweden"/>
  </r>
  <r>
    <n v="10385"/>
    <x v="20"/>
    <n v="1"/>
    <x v="118"/>
    <d v="1995-02-14T00:00:00"/>
    <d v="1995-01-23T00:00:00"/>
    <n v="2"/>
    <n v="30.96"/>
    <s v="Split Rail Beer &amp; Ale"/>
    <s v="P.O. Box 555"/>
    <s v="Lander"/>
    <s v="WY"/>
    <s v="82520"/>
    <x v="0"/>
    <s v="1995-01"/>
    <s v="USA"/>
  </r>
  <r>
    <n v="10386"/>
    <x v="52"/>
    <n v="9"/>
    <x v="119"/>
    <d v="1995-02-01T00:00:00"/>
    <d v="1995-01-25T00:00:00"/>
    <n v="3"/>
    <n v="13.99"/>
    <s v="Familia Arquibaldo"/>
    <s v="Rua Orós, 92"/>
    <s v="São Paulo"/>
    <s v="SP"/>
    <s v="05442-030"/>
    <x v="0"/>
    <s v="1995-01"/>
    <s v="Brazil"/>
  </r>
  <r>
    <n v="10387"/>
    <x v="65"/>
    <n v="1"/>
    <x v="119"/>
    <d v="1995-02-15T00:00:00"/>
    <d v="1995-01-20T00:00:00"/>
    <n v="2"/>
    <n v="93.63"/>
    <s v="Santé Gourmet"/>
    <s v="Erling Skakkes gate 78"/>
    <s v="Stavern"/>
    <s v=""/>
    <s v="4110"/>
    <x v="0"/>
    <s v="1995-01"/>
    <s v="Norway"/>
  </r>
  <r>
    <n v="10388"/>
    <x v="56"/>
    <n v="2"/>
    <x v="120"/>
    <d v="1995-02-16T00:00:00"/>
    <d v="1995-01-20T00:00:00"/>
    <n v="1"/>
    <n v="34.86"/>
    <s v="Seven Seas Imports"/>
    <s v="90 Wadhurst Rd."/>
    <s v="London"/>
    <s v=""/>
    <s v="OX15 4NB"/>
    <x v="0"/>
    <s v="1995-01"/>
    <s v="UK"/>
  </r>
  <r>
    <n v="10389"/>
    <x v="66"/>
    <n v="4"/>
    <x v="121"/>
    <d v="1995-02-17T00:00:00"/>
    <d v="1995-01-24T00:00:00"/>
    <n v="2"/>
    <n v="47.42"/>
    <s v="Bottom-Dollar Markets"/>
    <s v="23 Tsawassen Blvd."/>
    <s v="Tsawassen"/>
    <s v="BC"/>
    <s v="T2F 8M4"/>
    <x v="0"/>
    <s v="1995-01"/>
    <s v="Canada"/>
  </r>
  <r>
    <n v="10390"/>
    <x v="9"/>
    <n v="6"/>
    <x v="122"/>
    <d v="1995-02-20T00:00:00"/>
    <d v="1995-01-26T00:00:00"/>
    <n v="1"/>
    <n v="126.38"/>
    <s v="Ernst Handel"/>
    <s v="Kirchgasse 6"/>
    <s v="Graz"/>
    <s v=""/>
    <s v="8010"/>
    <x v="0"/>
    <s v="1995-01"/>
    <s v="Austria"/>
  </r>
  <r>
    <n v="10391"/>
    <x v="57"/>
    <n v="3"/>
    <x v="122"/>
    <d v="1995-02-20T00:00:00"/>
    <d v="1995-01-31T00:00:00"/>
    <n v="3"/>
    <n v="5.45"/>
    <s v="Drachenblut Delikatessen"/>
    <s v="Walserweg 21"/>
    <s v="Aachen"/>
    <s v=""/>
    <s v="52066"/>
    <x v="0"/>
    <s v="1995-01"/>
    <s v="Germany"/>
  </r>
  <r>
    <n v="10392"/>
    <x v="54"/>
    <n v="2"/>
    <x v="123"/>
    <d v="1995-02-21T00:00:00"/>
    <d v="1995-02-01T00:00:00"/>
    <n v="3"/>
    <n v="122.46"/>
    <s v="Piccolo und mehr"/>
    <s v="Geislweg 14"/>
    <s v="Salzburg"/>
    <s v=""/>
    <s v="5020"/>
    <x v="0"/>
    <s v="1995-01"/>
    <s v="Austria"/>
  </r>
  <r>
    <n v="10393"/>
    <x v="45"/>
    <n v="1"/>
    <x v="124"/>
    <d v="1995-02-22T00:00:00"/>
    <d v="1995-02-03T00:00:00"/>
    <n v="3"/>
    <n v="126.56"/>
    <s v="Save-a-lot Markets"/>
    <s v="187 Suffolk Ln."/>
    <s v="Boise"/>
    <s v="ID"/>
    <s v="83720"/>
    <x v="0"/>
    <s v="1995-01"/>
    <s v="USA"/>
  </r>
  <r>
    <n v="10394"/>
    <x v="64"/>
    <n v="1"/>
    <x v="124"/>
    <d v="1995-02-22T00:00:00"/>
    <d v="1995-02-03T00:00:00"/>
    <n v="3"/>
    <n v="30.34"/>
    <s v="Hungry Coyote Import Store"/>
    <s v="City Center Plaza_x000a_516 Main St."/>
    <s v="Elgin"/>
    <s v="OR"/>
    <s v="97827"/>
    <x v="0"/>
    <s v="1995-01"/>
    <s v="USA"/>
  </r>
  <r>
    <n v="10395"/>
    <x v="8"/>
    <n v="6"/>
    <x v="125"/>
    <d v="1995-02-23T00:00:00"/>
    <d v="1995-02-03T00:00:00"/>
    <n v="1"/>
    <n v="184.41"/>
    <s v="HILARIÓN-Abastos"/>
    <s v="Carrera 22 con Ave. Carlos Soublette #8-35"/>
    <s v="San Cristóbal"/>
    <s v="Táchira"/>
    <s v="5022"/>
    <x v="0"/>
    <s v="1995-01"/>
    <s v="Venezuela"/>
  </r>
  <r>
    <n v="10396"/>
    <x v="17"/>
    <n v="1"/>
    <x v="126"/>
    <d v="1995-02-10T00:00:00"/>
    <d v="1995-02-06T00:00:00"/>
    <n v="3"/>
    <n v="135.35"/>
    <s v="Frankenversand"/>
    <s v="Berliner Platz 43"/>
    <s v="München"/>
    <s v=""/>
    <s v="80805"/>
    <x v="0"/>
    <s v="1995-01"/>
    <s v="Germany"/>
  </r>
  <r>
    <n v="10397"/>
    <x v="50"/>
    <n v="5"/>
    <x v="126"/>
    <d v="1995-02-24T00:00:00"/>
    <d v="1995-02-02T00:00:00"/>
    <n v="1"/>
    <n v="60.26"/>
    <s v="Princesa Isabel Vinhos"/>
    <s v="Estrada da saúde n. 58"/>
    <s v="Lisboa"/>
    <s v=""/>
    <s v="1756"/>
    <x v="0"/>
    <s v="1995-01"/>
    <s v="Portugal"/>
  </r>
  <r>
    <n v="10398"/>
    <x v="45"/>
    <n v="2"/>
    <x v="127"/>
    <d v="1995-02-27T00:00:00"/>
    <d v="1995-02-09T00:00:00"/>
    <n v="3"/>
    <n v="89.16"/>
    <s v="Save-a-lot Markets"/>
    <s v="187 Suffolk Ln."/>
    <s v="Boise"/>
    <s v="ID"/>
    <s v="83720"/>
    <x v="0"/>
    <s v="1995-01"/>
    <s v="USA"/>
  </r>
  <r>
    <n v="10399"/>
    <x v="61"/>
    <n v="8"/>
    <x v="128"/>
    <d v="1995-02-14T00:00:00"/>
    <d v="1995-02-08T00:00:00"/>
    <n v="3"/>
    <n v="27.36"/>
    <s v="Vaffeljernet"/>
    <s v="Smagsløget 45"/>
    <s v="Århus"/>
    <s v=""/>
    <s v="8200"/>
    <x v="0"/>
    <s v="1995-01"/>
    <s v="Denmark"/>
  </r>
  <r>
    <n v="10400"/>
    <x v="58"/>
    <n v="1"/>
    <x v="129"/>
    <d v="1995-03-01T00:00:00"/>
    <d v="1995-02-16T00:00:00"/>
    <n v="3"/>
    <n v="83.93"/>
    <s v="Eastern Connection"/>
    <s v="35 King George"/>
    <s v="London"/>
    <s v=""/>
    <s v="WX3 6FW"/>
    <x v="0"/>
    <s v="1995-02"/>
    <s v="UK"/>
  </r>
  <r>
    <n v="10401"/>
    <x v="13"/>
    <n v="1"/>
    <x v="129"/>
    <d v="1995-03-01T00:00:00"/>
    <d v="1995-02-10T00:00:00"/>
    <n v="1"/>
    <n v="12.51"/>
    <s v="Rattlesnake Canyon Grocery"/>
    <s v="2817 Milton Dr."/>
    <s v="Albuquerque"/>
    <s v="NM"/>
    <s v="87110"/>
    <x v="0"/>
    <s v="1995-02"/>
    <s v="USA"/>
  </r>
  <r>
    <n v="10402"/>
    <x v="9"/>
    <n v="8"/>
    <x v="130"/>
    <d v="1995-03-16T00:00:00"/>
    <d v="1995-02-10T00:00:00"/>
    <n v="2"/>
    <n v="67.88"/>
    <s v="Ernst Handel"/>
    <s v="Kirchgasse 6"/>
    <s v="Graz"/>
    <s v=""/>
    <s v="8010"/>
    <x v="0"/>
    <s v="1995-02"/>
    <s v="Austria"/>
  </r>
  <r>
    <n v="10403"/>
    <x v="9"/>
    <n v="4"/>
    <x v="131"/>
    <d v="1995-03-03T00:00:00"/>
    <d v="1995-02-09T00:00:00"/>
    <n v="3"/>
    <n v="73.790000000000006"/>
    <s v="Ernst Handel"/>
    <s v="Kirchgasse 6"/>
    <s v="Graz"/>
    <s v=""/>
    <s v="8010"/>
    <x v="0"/>
    <s v="1995-02"/>
    <s v="Austria"/>
  </r>
  <r>
    <n v="10404"/>
    <x v="22"/>
    <n v="2"/>
    <x v="131"/>
    <d v="1995-03-03T00:00:00"/>
    <d v="1995-02-08T00:00:00"/>
    <n v="1"/>
    <n v="155.97"/>
    <s v="Magazzini Alimentari Riuniti"/>
    <s v="Via Ludovico il Moro 22"/>
    <s v="Bergamo"/>
    <s v=""/>
    <s v="24100"/>
    <x v="0"/>
    <s v="1995-02"/>
    <s v="Italy"/>
  </r>
  <r>
    <n v="10405"/>
    <x v="67"/>
    <n v="1"/>
    <x v="132"/>
    <d v="1995-03-06T00:00:00"/>
    <d v="1995-02-22T00:00:00"/>
    <n v="1"/>
    <n v="34.82"/>
    <s v="LINO-Delicateses"/>
    <s v="Ave. 5 de Mayo Porlamar"/>
    <s v="I. de Margarita"/>
    <s v="Nueva Esparta"/>
    <s v="4980"/>
    <x v="0"/>
    <s v="1995-02"/>
    <s v="Venezuela"/>
  </r>
  <r>
    <n v="10406"/>
    <x v="62"/>
    <n v="7"/>
    <x v="133"/>
    <d v="1995-03-21T00:00:00"/>
    <d v="1995-02-13T00:00:00"/>
    <n v="1"/>
    <n v="108.04"/>
    <s v="Queen Cozinha"/>
    <s v="Alameda dos Canàrios, 891"/>
    <s v="São Paulo"/>
    <s v="SP"/>
    <s v="05487-020"/>
    <x v="0"/>
    <s v="1995-02"/>
    <s v="Brazil"/>
  </r>
  <r>
    <n v="10407"/>
    <x v="11"/>
    <n v="2"/>
    <x v="133"/>
    <d v="1995-03-07T00:00:00"/>
    <d v="1995-03-02T00:00:00"/>
    <n v="2"/>
    <n v="91.48"/>
    <s v="Ottilies Käseladen"/>
    <s v="Mehrheimerstr. 369"/>
    <s v="Köln"/>
    <s v=""/>
    <s v="50739"/>
    <x v="0"/>
    <s v="1995-02"/>
    <s v="Germany"/>
  </r>
  <r>
    <n v="10408"/>
    <x v="68"/>
    <n v="8"/>
    <x v="134"/>
    <d v="1995-03-08T00:00:00"/>
    <d v="1995-02-14T00:00:00"/>
    <n v="1"/>
    <n v="11.26"/>
    <s v="Folies gourmandes"/>
    <s v="184, chaussée de Tournai"/>
    <s v="Lille"/>
    <s v=""/>
    <s v="59000"/>
    <x v="0"/>
    <s v="1995-02"/>
    <s v="France"/>
  </r>
  <r>
    <n v="10409"/>
    <x v="69"/>
    <n v="3"/>
    <x v="135"/>
    <d v="1995-03-09T00:00:00"/>
    <d v="1995-02-14T00:00:00"/>
    <n v="1"/>
    <n v="29.83"/>
    <s v="Océano Atlántico Ltda."/>
    <s v="Ing. Gustavo Moncada 8585_x000a_Piso 20-A"/>
    <s v="Buenos Aires"/>
    <s v=""/>
    <s v="1010"/>
    <x v="0"/>
    <s v="1995-02"/>
    <s v="Argentina"/>
  </r>
  <r>
    <n v="10410"/>
    <x v="66"/>
    <n v="3"/>
    <x v="136"/>
    <d v="1995-03-10T00:00:00"/>
    <d v="1995-02-15T00:00:00"/>
    <n v="3"/>
    <n v="2.4"/>
    <s v="Bottom-Dollar Markets"/>
    <s v="23 Tsawassen Blvd."/>
    <s v="Tsawassen"/>
    <s v="BC"/>
    <s v="T2F 8M4"/>
    <x v="0"/>
    <s v="1995-02"/>
    <s v="Canada"/>
  </r>
  <r>
    <n v="10411"/>
    <x v="66"/>
    <n v="9"/>
    <x v="136"/>
    <d v="1995-03-10T00:00:00"/>
    <d v="1995-02-21T00:00:00"/>
    <n v="3"/>
    <n v="23.65"/>
    <s v="Bottom-Dollar Markets"/>
    <s v="23 Tsawassen Blvd."/>
    <s v="Tsawassen"/>
    <s v="BC"/>
    <s v="T2F 8M4"/>
    <x v="0"/>
    <s v="1995-02"/>
    <s v="Canada"/>
  </r>
  <r>
    <n v="10412"/>
    <x v="16"/>
    <n v="8"/>
    <x v="137"/>
    <d v="1995-03-13T00:00:00"/>
    <d v="1995-02-15T00:00:00"/>
    <n v="2"/>
    <n v="3.77"/>
    <s v="Wartian Herkku"/>
    <s v="Torikatu 38"/>
    <s v="Oulu"/>
    <s v=""/>
    <s v="90110"/>
    <x v="0"/>
    <s v="1995-02"/>
    <s v="Finland"/>
  </r>
  <r>
    <n v="10413"/>
    <x v="53"/>
    <n v="3"/>
    <x v="138"/>
    <d v="1995-03-14T00:00:00"/>
    <d v="1995-02-16T00:00:00"/>
    <n v="2"/>
    <n v="95.66"/>
    <s v="La maison d'Asie"/>
    <s v="1 rue Alsace-Lorraine"/>
    <s v="Toulouse"/>
    <s v=""/>
    <s v="31000"/>
    <x v="0"/>
    <s v="1995-02"/>
    <s v="France"/>
  </r>
  <r>
    <n v="10414"/>
    <x v="52"/>
    <n v="2"/>
    <x v="138"/>
    <d v="1995-03-14T00:00:00"/>
    <d v="1995-02-17T00:00:00"/>
    <n v="3"/>
    <n v="21.48"/>
    <s v="Familia Arquibaldo"/>
    <s v="Rua Orós, 92"/>
    <s v="São Paulo"/>
    <s v="SP"/>
    <s v="05442-030"/>
    <x v="0"/>
    <s v="1995-02"/>
    <s v="Brazil"/>
  </r>
  <r>
    <n v="10415"/>
    <x v="64"/>
    <n v="3"/>
    <x v="139"/>
    <d v="1995-03-15T00:00:00"/>
    <d v="1995-02-24T00:00:00"/>
    <n v="1"/>
    <n v="0.2"/>
    <s v="Hungry Coyote Import Store"/>
    <s v="City Center Plaza_x000a_516 Main St."/>
    <s v="Elgin"/>
    <s v="OR"/>
    <s v="97827"/>
    <x v="0"/>
    <s v="1995-02"/>
    <s v="USA"/>
  </r>
  <r>
    <n v="10416"/>
    <x v="16"/>
    <n v="8"/>
    <x v="140"/>
    <d v="1995-03-16T00:00:00"/>
    <d v="1995-02-27T00:00:00"/>
    <n v="3"/>
    <n v="22.72"/>
    <s v="Wartian Herkku"/>
    <s v="Torikatu 38"/>
    <s v="Oulu"/>
    <s v=""/>
    <s v="90110"/>
    <x v="0"/>
    <s v="1995-02"/>
    <s v="Finland"/>
  </r>
  <r>
    <n v="10417"/>
    <x v="51"/>
    <n v="4"/>
    <x v="140"/>
    <d v="1995-03-16T00:00:00"/>
    <d v="1995-02-28T00:00:00"/>
    <n v="3"/>
    <n v="70.290000000000006"/>
    <s v="Simons bistro"/>
    <s v="Vinbæltet 34"/>
    <s v="København"/>
    <s v=""/>
    <s v="1734"/>
    <x v="0"/>
    <s v="1995-02"/>
    <s v="Denmark"/>
  </r>
  <r>
    <n v="10418"/>
    <x v="21"/>
    <n v="4"/>
    <x v="141"/>
    <d v="1995-03-17T00:00:00"/>
    <d v="1995-02-24T00:00:00"/>
    <n v="1"/>
    <n v="17.55"/>
    <s v="QUICK-Stop"/>
    <s v="Taucherstraße 10"/>
    <s v="Cunewalde"/>
    <s v=""/>
    <s v="01307"/>
    <x v="0"/>
    <s v="1995-02"/>
    <s v="Germany"/>
  </r>
  <r>
    <n v="10419"/>
    <x v="6"/>
    <n v="4"/>
    <x v="142"/>
    <d v="1995-03-20T00:00:00"/>
    <d v="1995-03-02T00:00:00"/>
    <n v="2"/>
    <n v="137.35"/>
    <s v="Richter Supermarkt"/>
    <s v="Starenweg 5"/>
    <s v="Genève"/>
    <s v=""/>
    <s v="1204"/>
    <x v="0"/>
    <s v="1995-02"/>
    <s v="Switzerland"/>
  </r>
  <r>
    <n v="10420"/>
    <x v="7"/>
    <n v="3"/>
    <x v="143"/>
    <d v="1995-03-21T00:00:00"/>
    <d v="1995-02-27T00:00:00"/>
    <n v="1"/>
    <n v="44.12"/>
    <s v="Wellington Importadora"/>
    <s v="Rua do Mercado, 12"/>
    <s v="Resende"/>
    <s v="SP"/>
    <s v="08737-363"/>
    <x v="0"/>
    <s v="1995-02"/>
    <s v="Brazil"/>
  </r>
  <r>
    <n v="10421"/>
    <x v="12"/>
    <n v="8"/>
    <x v="143"/>
    <d v="1995-04-04T00:00:00"/>
    <d v="1995-02-27T00:00:00"/>
    <n v="1"/>
    <n v="99.23"/>
    <s v="Que Delícia"/>
    <s v="Rua da Panificadora, 12"/>
    <s v="Rio de Janeiro"/>
    <s v="RJ"/>
    <s v="02389-673"/>
    <x v="0"/>
    <s v="1995-02"/>
    <s v="Brazil"/>
  </r>
  <r>
    <n v="10422"/>
    <x v="70"/>
    <n v="2"/>
    <x v="144"/>
    <d v="1995-03-22T00:00:00"/>
    <d v="1995-03-03T00:00:00"/>
    <n v="1"/>
    <n v="3.02"/>
    <s v="Franchi S.p.A."/>
    <s v="Via Monte Bianco 34"/>
    <s v="Torino"/>
    <s v=""/>
    <s v="10100"/>
    <x v="0"/>
    <s v="1995-02"/>
    <s v="Italy"/>
  </r>
  <r>
    <n v="10423"/>
    <x v="71"/>
    <n v="6"/>
    <x v="145"/>
    <d v="1995-03-09T00:00:00"/>
    <d v="1995-03-27T00:00:00"/>
    <n v="3"/>
    <n v="24.5"/>
    <s v="Gourmet Lanchonetes"/>
    <s v="Av. Brasil, 442"/>
    <s v="Campinas"/>
    <s v="SP"/>
    <s v="04876-786"/>
    <x v="0"/>
    <s v="1995-02"/>
    <s v="Brazil"/>
  </r>
  <r>
    <n v="10424"/>
    <x v="49"/>
    <n v="7"/>
    <x v="145"/>
    <d v="1995-03-23T00:00:00"/>
    <d v="1995-02-27T00:00:00"/>
    <n v="2"/>
    <n v="370.61"/>
    <s v="Mère Paillarde"/>
    <s v="43 rue St. Laurent"/>
    <s v="Montréal"/>
    <s v="Québec"/>
    <s v="H1J 1C3"/>
    <x v="0"/>
    <s v="1995-02"/>
    <s v="Canada"/>
  </r>
  <r>
    <n v="10425"/>
    <x v="53"/>
    <n v="6"/>
    <x v="146"/>
    <d v="1995-03-24T00:00:00"/>
    <d v="1995-03-17T00:00:00"/>
    <n v="2"/>
    <n v="7.93"/>
    <s v="La maison d'Asie"/>
    <s v="1 rue Alsace-Lorraine"/>
    <s v="Toulouse"/>
    <s v=""/>
    <s v="31000"/>
    <x v="0"/>
    <s v="1995-02"/>
    <s v="France"/>
  </r>
  <r>
    <n v="10426"/>
    <x v="60"/>
    <n v="4"/>
    <x v="147"/>
    <d v="1995-03-27T00:00:00"/>
    <d v="1995-03-09T00:00:00"/>
    <n v="1"/>
    <n v="18.690000000000001"/>
    <s v="Galería del gastronómo"/>
    <s v="Rambla de Cataluña, 23"/>
    <s v="Barcelona"/>
    <s v=""/>
    <s v="8022"/>
    <x v="0"/>
    <s v="1995-02"/>
    <s v="Spain"/>
  </r>
  <r>
    <n v="10427"/>
    <x v="54"/>
    <n v="4"/>
    <x v="147"/>
    <d v="1995-03-27T00:00:00"/>
    <d v="1995-04-03T00:00:00"/>
    <n v="2"/>
    <n v="31.29"/>
    <s v="Piccolo und mehr"/>
    <s v="Geislweg 14"/>
    <s v="Salzburg"/>
    <s v=""/>
    <s v="5020"/>
    <x v="0"/>
    <s v="1995-02"/>
    <s v="Austria"/>
  </r>
  <r>
    <n v="10428"/>
    <x v="30"/>
    <n v="7"/>
    <x v="148"/>
    <d v="1995-03-28T00:00:00"/>
    <d v="1995-03-07T00:00:00"/>
    <n v="1"/>
    <n v="11.09"/>
    <s v="Reggiani Caseifici"/>
    <s v="Strada Provinciale 124"/>
    <s v="Reggio Emilia"/>
    <s v=""/>
    <s v="42100"/>
    <x v="0"/>
    <s v="1995-02"/>
    <s v="Italy"/>
  </r>
  <r>
    <n v="10429"/>
    <x v="34"/>
    <n v="3"/>
    <x v="149"/>
    <d v="1995-04-12T00:00:00"/>
    <d v="1995-03-10T00:00:00"/>
    <n v="2"/>
    <n v="56.63"/>
    <s v="Hungry Owl All-Night Grocers"/>
    <s v="8 Johnstown Road"/>
    <s v="Cork"/>
    <s v="Co. Cork"/>
    <s v=""/>
    <x v="0"/>
    <s v="1995-03"/>
    <s v="Ireland"/>
  </r>
  <r>
    <n v="10430"/>
    <x v="9"/>
    <n v="4"/>
    <x v="150"/>
    <d v="1995-03-16T00:00:00"/>
    <d v="1995-03-06T00:00:00"/>
    <n v="1"/>
    <n v="458.78"/>
    <s v="Ernst Handel"/>
    <s v="Kirchgasse 6"/>
    <s v="Graz"/>
    <s v=""/>
    <s v="8010"/>
    <x v="0"/>
    <s v="1995-03"/>
    <s v="Austria"/>
  </r>
  <r>
    <n v="10431"/>
    <x v="66"/>
    <n v="4"/>
    <x v="150"/>
    <d v="1995-03-16T00:00:00"/>
    <d v="1995-03-10T00:00:00"/>
    <n v="2"/>
    <n v="44.17"/>
    <s v="Bottom-Dollar Markets"/>
    <s v="23 Tsawassen Blvd."/>
    <s v="Tsawassen"/>
    <s v="BC"/>
    <s v="T2F 8M4"/>
    <x v="0"/>
    <s v="1995-03"/>
    <s v="Canada"/>
  </r>
  <r>
    <n v="10432"/>
    <x v="20"/>
    <n v="3"/>
    <x v="151"/>
    <d v="1995-03-17T00:00:00"/>
    <d v="1995-03-10T00:00:00"/>
    <n v="2"/>
    <n v="4.34"/>
    <s v="Split Rail Beer &amp; Ale"/>
    <s v="P.O. Box 555"/>
    <s v="Lander"/>
    <s v="WY"/>
    <s v="82520"/>
    <x v="0"/>
    <s v="1995-03"/>
    <s v="USA"/>
  </r>
  <r>
    <n v="10433"/>
    <x v="50"/>
    <n v="3"/>
    <x v="152"/>
    <d v="1995-04-03T00:00:00"/>
    <d v="1995-04-04T00:00:00"/>
    <n v="3"/>
    <n v="73.83"/>
    <s v="Princesa Isabel Vinhos"/>
    <s v="Estrada da saúde n. 58"/>
    <s v="Lisboa"/>
    <s v=""/>
    <s v="1756"/>
    <x v="0"/>
    <s v="1995-03"/>
    <s v="Portugal"/>
  </r>
  <r>
    <n v="10434"/>
    <x v="14"/>
    <n v="3"/>
    <x v="152"/>
    <d v="1995-04-03T00:00:00"/>
    <d v="1995-03-16T00:00:00"/>
    <n v="2"/>
    <n v="17.920000000000002"/>
    <s v="Folk och fä HB"/>
    <s v="Åkergatan 24"/>
    <s v="Bräcke"/>
    <s v=""/>
    <s v="S-844 67"/>
    <x v="0"/>
    <s v="1995-03"/>
    <s v="Sweden"/>
  </r>
  <r>
    <n v="10435"/>
    <x v="72"/>
    <n v="8"/>
    <x v="153"/>
    <d v="1995-04-18T00:00:00"/>
    <d v="1995-03-10T00:00:00"/>
    <n v="2"/>
    <n v="9.2100000000000009"/>
    <s v="Consolidated Holdings"/>
    <s v="Berkeley Gardens_x000a_12  Brewery "/>
    <s v="London"/>
    <s v=""/>
    <s v="WX1 6LT"/>
    <x v="1"/>
    <s v="1995-03"/>
    <s v="UK"/>
  </r>
  <r>
    <n v="10436"/>
    <x v="15"/>
    <n v="3"/>
    <x v="154"/>
    <d v="1995-04-05T00:00:00"/>
    <d v="1995-03-14T00:00:00"/>
    <n v="2"/>
    <n v="156.66"/>
    <s v="Blondel père et fils"/>
    <s v="24, place Kléber"/>
    <s v="Strasbourg"/>
    <s v=""/>
    <s v="67000"/>
    <x v="0"/>
    <s v="1995-03"/>
    <s v="France"/>
  </r>
  <r>
    <n v="10437"/>
    <x v="16"/>
    <n v="8"/>
    <x v="154"/>
    <d v="1995-04-05T00:00:00"/>
    <d v="1995-03-15T00:00:00"/>
    <n v="1"/>
    <n v="19.97"/>
    <s v="Wartian Herkku"/>
    <s v="Torikatu 38"/>
    <s v="Oulu"/>
    <s v=""/>
    <s v="90110"/>
    <x v="0"/>
    <s v="1995-03"/>
    <s v="Finland"/>
  </r>
  <r>
    <n v="10438"/>
    <x v="1"/>
    <n v="3"/>
    <x v="155"/>
    <d v="1995-04-06T00:00:00"/>
    <d v="1995-03-17T00:00:00"/>
    <n v="2"/>
    <n v="8.24"/>
    <s v="Toms Spezialitäten"/>
    <s v="Luisenstr. 48"/>
    <s v="Münster"/>
    <s v=""/>
    <s v="44087"/>
    <x v="0"/>
    <s v="1995-03"/>
    <s v="Germany"/>
  </r>
  <r>
    <n v="10439"/>
    <x v="49"/>
    <n v="6"/>
    <x v="156"/>
    <d v="1995-04-07T00:00:00"/>
    <d v="1995-03-13T00:00:00"/>
    <n v="3"/>
    <n v="4.07"/>
    <s v="Mère Paillarde"/>
    <s v="43 rue St. Laurent"/>
    <s v="Montréal"/>
    <s v="Québec"/>
    <s v="H1J 1C3"/>
    <x v="0"/>
    <s v="1995-03"/>
    <s v="Canada"/>
  </r>
  <r>
    <n v="10440"/>
    <x v="45"/>
    <n v="4"/>
    <x v="157"/>
    <d v="1995-04-10T00:00:00"/>
    <d v="1995-03-31T00:00:00"/>
    <n v="2"/>
    <n v="86.53"/>
    <s v="Save-a-lot Markets"/>
    <s v="187 Suffolk Ln."/>
    <s v="Boise"/>
    <s v="ID"/>
    <s v="83720"/>
    <x v="0"/>
    <s v="1995-03"/>
    <s v="USA"/>
  </r>
  <r>
    <n v="10441"/>
    <x v="37"/>
    <n v="3"/>
    <x v="157"/>
    <d v="1995-04-24T00:00:00"/>
    <d v="1995-04-14T00:00:00"/>
    <n v="2"/>
    <n v="73.02"/>
    <s v="Old World Delicatessen"/>
    <s v="2743 Bering St."/>
    <s v="Anchorage"/>
    <s v="AK"/>
    <s v="99508"/>
    <x v="0"/>
    <s v="1995-03"/>
    <s v="USA"/>
  </r>
  <r>
    <n v="10442"/>
    <x v="9"/>
    <n v="3"/>
    <x v="158"/>
    <d v="1995-04-11T00:00:00"/>
    <d v="1995-03-21T00:00:00"/>
    <n v="2"/>
    <n v="47.94"/>
    <s v="Ernst Handel"/>
    <s v="Kirchgasse 6"/>
    <s v="Graz"/>
    <s v=""/>
    <s v="8010"/>
    <x v="0"/>
    <s v="1995-03"/>
    <s v="Austria"/>
  </r>
  <r>
    <n v="10443"/>
    <x v="30"/>
    <n v="8"/>
    <x v="159"/>
    <d v="1995-04-12T00:00:00"/>
    <d v="1995-03-17T00:00:00"/>
    <n v="1"/>
    <n v="13.95"/>
    <s v="Reggiani Caseifici"/>
    <s v="Strada Provinciale 124"/>
    <s v="Reggio Emilia"/>
    <s v=""/>
    <s v="42100"/>
    <x v="0"/>
    <s v="1995-03"/>
    <s v="Italy"/>
  </r>
  <r>
    <n v="10444"/>
    <x v="25"/>
    <n v="3"/>
    <x v="159"/>
    <d v="1995-04-12T00:00:00"/>
    <d v="1995-03-24T00:00:00"/>
    <n v="3"/>
    <n v="3.5"/>
    <s v="Berglunds snabbköp"/>
    <s v="Berguvsvägen  8"/>
    <s v="Luleå"/>
    <s v=""/>
    <s v="S-958 22"/>
    <x v="0"/>
    <s v="1995-03"/>
    <s v="Sweden"/>
  </r>
  <r>
    <n v="10445"/>
    <x v="25"/>
    <n v="3"/>
    <x v="160"/>
    <d v="1995-04-13T00:00:00"/>
    <d v="1995-03-23T00:00:00"/>
    <n v="1"/>
    <n v="9.3000000000000007"/>
    <s v="Berglunds snabbköp"/>
    <s v="Berguvsvägen  8"/>
    <s v="Luleå"/>
    <s v=""/>
    <s v="S-958 22"/>
    <x v="0"/>
    <s v="1995-03"/>
    <s v="Sweden"/>
  </r>
  <r>
    <n v="10446"/>
    <x v="1"/>
    <n v="6"/>
    <x v="161"/>
    <d v="1995-04-14T00:00:00"/>
    <d v="1995-03-22T00:00:00"/>
    <n v="1"/>
    <n v="14.68"/>
    <s v="Toms Spezialitäten"/>
    <s v="Luisenstr. 48"/>
    <s v="Münster"/>
    <s v=""/>
    <s v="44087"/>
    <x v="0"/>
    <s v="1995-03"/>
    <s v="Germany"/>
  </r>
  <r>
    <n v="10447"/>
    <x v="29"/>
    <n v="4"/>
    <x v="161"/>
    <d v="1995-04-14T00:00:00"/>
    <d v="1995-04-07T00:00:00"/>
    <n v="2"/>
    <n v="68.66"/>
    <s v="Ricardo Adocicados"/>
    <s v="Av. Copacabana, 267"/>
    <s v="Rio de Janeiro"/>
    <s v="RJ"/>
    <s v="02389-890"/>
    <x v="0"/>
    <s v="1995-03"/>
    <s v="Brazil"/>
  </r>
  <r>
    <n v="10448"/>
    <x v="73"/>
    <n v="4"/>
    <x v="162"/>
    <d v="1995-04-17T00:00:00"/>
    <d v="1995-03-27T00:00:00"/>
    <n v="2"/>
    <n v="38.82"/>
    <s v="Rancho grande"/>
    <s v="Av. del Libertador 900"/>
    <s v="Buenos Aires"/>
    <s v=""/>
    <s v="1010"/>
    <x v="0"/>
    <s v="1995-03"/>
    <s v="Argentina"/>
  </r>
  <r>
    <n v="10449"/>
    <x v="15"/>
    <n v="3"/>
    <x v="163"/>
    <d v="1995-04-18T00:00:00"/>
    <d v="1995-03-30T00:00:00"/>
    <n v="2"/>
    <n v="53.3"/>
    <s v="Blondel père et fils"/>
    <s v="24, place Kléber"/>
    <s v="Strasbourg"/>
    <s v=""/>
    <s v="67000"/>
    <x v="0"/>
    <s v="1995-03"/>
    <s v="France"/>
  </r>
  <r>
    <n v="10450"/>
    <x v="3"/>
    <n v="8"/>
    <x v="164"/>
    <d v="1995-04-19T00:00:00"/>
    <d v="1995-04-11T00:00:00"/>
    <n v="2"/>
    <n v="7.23"/>
    <s v="Victuailles en stock"/>
    <s v="2, rue du Commerce"/>
    <s v="Lyon"/>
    <s v=""/>
    <s v="69004"/>
    <x v="0"/>
    <s v="1995-03"/>
    <s v="France"/>
  </r>
  <r>
    <n v="10451"/>
    <x v="21"/>
    <n v="4"/>
    <x v="164"/>
    <d v="1995-04-05T00:00:00"/>
    <d v="1995-04-12T00:00:00"/>
    <n v="3"/>
    <n v="189.09"/>
    <s v="QUICK-Stop"/>
    <s v="Taucherstraße 10"/>
    <s v="Cunewalde"/>
    <s v=""/>
    <s v="01307"/>
    <x v="0"/>
    <s v="1995-03"/>
    <s v="Germany"/>
  </r>
  <r>
    <n v="10452"/>
    <x v="45"/>
    <n v="8"/>
    <x v="165"/>
    <d v="1995-04-20T00:00:00"/>
    <d v="1995-03-29T00:00:00"/>
    <n v="1"/>
    <n v="140.26"/>
    <s v="Save-a-lot Markets"/>
    <s v="187 Suffolk Ln."/>
    <s v="Boise"/>
    <s v="ID"/>
    <s v="83720"/>
    <x v="0"/>
    <s v="1995-03"/>
    <s v="USA"/>
  </r>
  <r>
    <n v="10453"/>
    <x v="55"/>
    <n v="1"/>
    <x v="166"/>
    <d v="1995-04-21T00:00:00"/>
    <d v="1995-03-29T00:00:00"/>
    <n v="2"/>
    <n v="25.36"/>
    <s v="Around the Horn"/>
    <s v="Brook Farm_x000a_Stratford St. Mary"/>
    <s v="Colchester"/>
    <s v="Essex"/>
    <s v="CO7 6JX"/>
    <x v="0"/>
    <s v="1995-03"/>
    <s v="UK"/>
  </r>
  <r>
    <n v="10454"/>
    <x v="53"/>
    <n v="4"/>
    <x v="166"/>
    <d v="1995-04-21T00:00:00"/>
    <d v="1995-03-28T00:00:00"/>
    <n v="3"/>
    <n v="2.74"/>
    <s v="La maison d'Asie"/>
    <s v="1 rue Alsace-Lorraine"/>
    <s v="Toulouse"/>
    <s v=""/>
    <s v="31000"/>
    <x v="0"/>
    <s v="1995-03"/>
    <s v="France"/>
  </r>
  <r>
    <n v="10455"/>
    <x v="16"/>
    <n v="8"/>
    <x v="167"/>
    <d v="1995-05-08T00:00:00"/>
    <d v="1995-04-03T00:00:00"/>
    <n v="2"/>
    <n v="180.45"/>
    <s v="Wartian Herkku"/>
    <s v="Torikatu 38"/>
    <s v="Oulu"/>
    <s v=""/>
    <s v="90110"/>
    <x v="0"/>
    <s v="1995-03"/>
    <s v="Finland"/>
  </r>
  <r>
    <n v="10456"/>
    <x v="44"/>
    <n v="8"/>
    <x v="168"/>
    <d v="1995-05-09T00:00:00"/>
    <d v="1995-03-31T00:00:00"/>
    <n v="2"/>
    <n v="8.1199999999999992"/>
    <s v="Königlich Essen"/>
    <s v="Maubelstr. 90"/>
    <s v="Brandenburg"/>
    <s v=""/>
    <s v="14776"/>
    <x v="0"/>
    <s v="1995-03"/>
    <s v="Germany"/>
  </r>
  <r>
    <n v="10457"/>
    <x v="44"/>
    <n v="2"/>
    <x v="168"/>
    <d v="1995-04-25T00:00:00"/>
    <d v="1995-04-03T00:00:00"/>
    <n v="1"/>
    <n v="11.57"/>
    <s v="Königlich Essen"/>
    <s v="Maubelstr. 90"/>
    <s v="Brandenburg"/>
    <s v=""/>
    <s v="14776"/>
    <x v="0"/>
    <s v="1995-03"/>
    <s v="Germany"/>
  </r>
  <r>
    <n v="10458"/>
    <x v="4"/>
    <n v="7"/>
    <x v="169"/>
    <d v="1995-04-26T00:00:00"/>
    <d v="1995-04-04T00:00:00"/>
    <n v="3"/>
    <n v="147.06"/>
    <s v="Suprêmes délices"/>
    <s v="Boulevard Tirou, 255"/>
    <s v="Charleroi"/>
    <s v=""/>
    <s v="B-6000"/>
    <x v="0"/>
    <s v="1995-03"/>
    <s v="Belgium"/>
  </r>
  <r>
    <n v="10459"/>
    <x v="3"/>
    <n v="4"/>
    <x v="170"/>
    <d v="1995-04-27T00:00:00"/>
    <d v="1995-03-31T00:00:00"/>
    <n v="2"/>
    <n v="25.09"/>
    <s v="Victuailles en stock"/>
    <s v="2, rue du Commerce"/>
    <s v="Lyon"/>
    <s v=""/>
    <s v="69004"/>
    <x v="0"/>
    <s v="1995-03"/>
    <s v="France"/>
  </r>
  <r>
    <n v="10460"/>
    <x v="14"/>
    <n v="8"/>
    <x v="171"/>
    <d v="1995-04-28T00:00:00"/>
    <d v="1995-04-03T00:00:00"/>
    <n v="1"/>
    <n v="16.27"/>
    <s v="Folk och fä HB"/>
    <s v="Åkergatan 24"/>
    <s v="Bräcke"/>
    <s v=""/>
    <s v="S-844 67"/>
    <x v="0"/>
    <s v="1995-03"/>
    <s v="Sweden"/>
  </r>
  <r>
    <n v="10461"/>
    <x v="28"/>
    <n v="1"/>
    <x v="171"/>
    <d v="1995-04-28T00:00:00"/>
    <d v="1995-04-05T00:00:00"/>
    <n v="3"/>
    <n v="148.61000000000001"/>
    <s v="LILA-Supermercado"/>
    <s v="Carrera 52 con Ave. Bolívar #65-98 Llano Largo"/>
    <s v="Barquisimeto"/>
    <s v="Lara"/>
    <s v="3508"/>
    <x v="0"/>
    <s v="1995-03"/>
    <s v="Venezuela"/>
  </r>
  <r>
    <n v="10462"/>
    <x v="72"/>
    <n v="2"/>
    <x v="172"/>
    <d v="1995-05-01T00:00:00"/>
    <d v="1995-04-18T00:00:00"/>
    <n v="1"/>
    <n v="6.17"/>
    <s v="Consolidated Holdings"/>
    <s v="Berkeley Gardens_x000a_12  Brewery "/>
    <s v="London"/>
    <s v=""/>
    <s v="WX1 6LT"/>
    <x v="1"/>
    <s v="1995-04"/>
    <s v="UK"/>
  </r>
  <r>
    <n v="10463"/>
    <x v="4"/>
    <n v="5"/>
    <x v="173"/>
    <d v="1995-05-02T00:00:00"/>
    <d v="1995-04-06T00:00:00"/>
    <n v="3"/>
    <n v="14.78"/>
    <s v="Suprêmes délices"/>
    <s v="Boulevard Tirou, 255"/>
    <s v="Charleroi"/>
    <s v=""/>
    <s v="B-6000"/>
    <x v="0"/>
    <s v="1995-04"/>
    <s v="Belgium"/>
  </r>
  <r>
    <n v="10464"/>
    <x v="47"/>
    <n v="4"/>
    <x v="173"/>
    <d v="1995-05-02T00:00:00"/>
    <d v="1995-04-14T00:00:00"/>
    <n v="2"/>
    <n v="89"/>
    <s v="Furia Bacalhau e Frutos do Mar"/>
    <s v="Jardim das rosas n. 32"/>
    <s v="Lisboa"/>
    <s v=""/>
    <s v="1675"/>
    <x v="0"/>
    <s v="1995-04"/>
    <s v="Portugal"/>
  </r>
  <r>
    <n v="10465"/>
    <x v="61"/>
    <n v="1"/>
    <x v="174"/>
    <d v="1995-05-03T00:00:00"/>
    <d v="1995-04-14T00:00:00"/>
    <n v="3"/>
    <n v="145.04"/>
    <s v="Vaffeljernet"/>
    <s v="Smagsløget 45"/>
    <s v="Århus"/>
    <s v=""/>
    <s v="8200"/>
    <x v="0"/>
    <s v="1995-04"/>
    <s v="Denmark"/>
  </r>
  <r>
    <n v="10466"/>
    <x v="32"/>
    <n v="4"/>
    <x v="175"/>
    <d v="1995-05-04T00:00:00"/>
    <d v="1995-04-13T00:00:00"/>
    <n v="1"/>
    <n v="11.93"/>
    <s v="Comércio Mineiro"/>
    <s v="Av. dos Lusíadas, 23"/>
    <s v="São Paulo"/>
    <s v="SP"/>
    <s v="05432-043"/>
    <x v="0"/>
    <s v="1995-04"/>
    <s v="Brazil"/>
  </r>
  <r>
    <n v="10467"/>
    <x v="22"/>
    <n v="8"/>
    <x v="175"/>
    <d v="1995-05-04T00:00:00"/>
    <d v="1995-04-11T00:00:00"/>
    <n v="2"/>
    <n v="4.93"/>
    <s v="Magazzini Alimentari Riuniti"/>
    <s v="Via Ludovico il Moro 22"/>
    <s v="Bergamo"/>
    <s v=""/>
    <s v="24100"/>
    <x v="0"/>
    <s v="1995-04"/>
    <s v="Italy"/>
  </r>
  <r>
    <n v="10468"/>
    <x v="44"/>
    <n v="3"/>
    <x v="176"/>
    <d v="1995-05-05T00:00:00"/>
    <d v="1995-04-12T00:00:00"/>
    <n v="3"/>
    <n v="44.12"/>
    <s v="Königlich Essen"/>
    <s v="Maubelstr. 90"/>
    <s v="Brandenburg"/>
    <s v=""/>
    <s v="14776"/>
    <x v="0"/>
    <s v="1995-04"/>
    <s v="Germany"/>
  </r>
  <r>
    <n v="10469"/>
    <x v="19"/>
    <n v="1"/>
    <x v="177"/>
    <d v="1995-05-08T00:00:00"/>
    <d v="1995-04-14T00:00:00"/>
    <n v="1"/>
    <n v="60.18"/>
    <s v="White Clover Markets"/>
    <s v="1029 - 12th Ave. S."/>
    <s v="Seattle"/>
    <s v="WA"/>
    <s v="98124"/>
    <x v="0"/>
    <s v="1995-04"/>
    <s v="USA"/>
  </r>
  <r>
    <n v="10470"/>
    <x v="48"/>
    <n v="4"/>
    <x v="178"/>
    <d v="1995-05-09T00:00:00"/>
    <d v="1995-04-14T00:00:00"/>
    <n v="2"/>
    <n v="64.56"/>
    <s v="Bon app'"/>
    <s v="12, rue des Bouchers"/>
    <s v="Marseille"/>
    <s v=""/>
    <s v="13008"/>
    <x v="0"/>
    <s v="1995-04"/>
    <s v="France"/>
  </r>
  <r>
    <n v="10471"/>
    <x v="31"/>
    <n v="2"/>
    <x v="178"/>
    <d v="1995-05-09T00:00:00"/>
    <d v="1995-04-18T00:00:00"/>
    <n v="3"/>
    <n v="45.59"/>
    <s v="B's Beverages"/>
    <s v="Fauntleroy Circus"/>
    <s v="London"/>
    <s v=""/>
    <s v="EC2 5NT"/>
    <x v="0"/>
    <s v="1995-04"/>
    <s v="UK"/>
  </r>
  <r>
    <n v="10472"/>
    <x v="56"/>
    <n v="8"/>
    <x v="179"/>
    <d v="1995-05-10T00:00:00"/>
    <d v="1995-04-19T00:00:00"/>
    <n v="1"/>
    <n v="4.2"/>
    <s v="Seven Seas Imports"/>
    <s v="90 Wadhurst Rd."/>
    <s v="London"/>
    <s v=""/>
    <s v="OX15 4NB"/>
    <x v="0"/>
    <s v="1995-04"/>
    <s v="UK"/>
  </r>
  <r>
    <n v="10473"/>
    <x v="42"/>
    <n v="1"/>
    <x v="180"/>
    <d v="1995-04-27T00:00:00"/>
    <d v="1995-04-21T00:00:00"/>
    <n v="3"/>
    <n v="16.37"/>
    <s v="Island Trading"/>
    <s v="Garden House_x000a_Crowther Way"/>
    <s v="Cowes"/>
    <s v="Isle of Wight"/>
    <s v="PO31 7PJ"/>
    <x v="0"/>
    <s v="1995-04"/>
    <s v="UK"/>
  </r>
  <r>
    <n v="10474"/>
    <x v="43"/>
    <n v="5"/>
    <x v="180"/>
    <d v="1995-05-11T00:00:00"/>
    <d v="1995-04-21T00:00:00"/>
    <n v="2"/>
    <n v="83.49"/>
    <s v="Pericles Comidas clásicas"/>
    <s v="Calle Dr. Jorge Cash 321"/>
    <s v="México D.F."/>
    <s v=""/>
    <s v="05033"/>
    <x v="0"/>
    <s v="1995-04"/>
    <s v="Mexico"/>
  </r>
  <r>
    <n v="10475"/>
    <x v="4"/>
    <n v="9"/>
    <x v="181"/>
    <d v="1995-05-12T00:00:00"/>
    <d v="1995-05-05T00:00:00"/>
    <n v="1"/>
    <n v="68.52"/>
    <s v="Suprêmes délices"/>
    <s v="Boulevard Tirou, 255"/>
    <s v="Charleroi"/>
    <s v=""/>
    <s v="B-6000"/>
    <x v="0"/>
    <s v="1995-04"/>
    <s v="Belgium"/>
  </r>
  <r>
    <n v="10476"/>
    <x v="8"/>
    <n v="8"/>
    <x v="182"/>
    <d v="1995-05-15T00:00:00"/>
    <d v="1995-04-24T00:00:00"/>
    <n v="3"/>
    <n v="4.41"/>
    <s v="HILARIÓN-Abastos"/>
    <s v="Carrera 22 con Ave. Carlos Soublette #8-35"/>
    <s v="San Cristóbal"/>
    <s v="Táchira"/>
    <s v="5022"/>
    <x v="0"/>
    <s v="1995-04"/>
    <s v="Venezuela"/>
  </r>
  <r>
    <n v="10477"/>
    <x v="50"/>
    <n v="5"/>
    <x v="182"/>
    <d v="1995-05-15T00:00:00"/>
    <d v="1995-04-25T00:00:00"/>
    <n v="2"/>
    <n v="13.02"/>
    <s v="Princesa Isabel Vinhos"/>
    <s v="Estrada da saúde n. 58"/>
    <s v="Lisboa"/>
    <s v=""/>
    <s v="1756"/>
    <x v="0"/>
    <s v="1995-04"/>
    <s v="Portugal"/>
  </r>
  <r>
    <n v="10478"/>
    <x v="3"/>
    <n v="2"/>
    <x v="183"/>
    <d v="1995-05-02T00:00:00"/>
    <d v="1995-04-26T00:00:00"/>
    <n v="3"/>
    <n v="4.8099999999999996"/>
    <s v="Victuailles en stock"/>
    <s v="2, rue du Commerce"/>
    <s v="Lyon"/>
    <s v=""/>
    <s v="69004"/>
    <x v="0"/>
    <s v="1995-04"/>
    <s v="France"/>
  </r>
  <r>
    <n v="10479"/>
    <x v="13"/>
    <n v="3"/>
    <x v="184"/>
    <d v="1995-05-17T00:00:00"/>
    <d v="1995-04-21T00:00:00"/>
    <n v="3"/>
    <n v="708.95"/>
    <s v="Rattlesnake Canyon Grocery"/>
    <s v="2817 Milton Dr."/>
    <s v="Albuquerque"/>
    <s v="NM"/>
    <s v="87110"/>
    <x v="0"/>
    <s v="1995-04"/>
    <s v="USA"/>
  </r>
  <r>
    <n v="10480"/>
    <x v="68"/>
    <n v="6"/>
    <x v="185"/>
    <d v="1995-05-18T00:00:00"/>
    <d v="1995-04-24T00:00:00"/>
    <n v="2"/>
    <n v="1.35"/>
    <s v="Folies gourmandes"/>
    <s v="184, chaussée de Tournai"/>
    <s v="Lille"/>
    <s v=""/>
    <s v="59000"/>
    <x v="0"/>
    <s v="1995-04"/>
    <s v="France"/>
  </r>
  <r>
    <n v="10481"/>
    <x v="29"/>
    <n v="8"/>
    <x v="185"/>
    <d v="1995-05-18T00:00:00"/>
    <d v="1995-04-25T00:00:00"/>
    <n v="2"/>
    <n v="64.33"/>
    <s v="Ricardo Adocicados"/>
    <s v="Av. Copacabana, 267"/>
    <s v="Rio de Janeiro"/>
    <s v="RJ"/>
    <s v="02389-890"/>
    <x v="0"/>
    <s v="1995-04"/>
    <s v="Brazil"/>
  </r>
  <r>
    <n v="10482"/>
    <x v="74"/>
    <n v="1"/>
    <x v="186"/>
    <d v="1995-05-19T00:00:00"/>
    <d v="1995-05-11T00:00:00"/>
    <n v="3"/>
    <n v="7.48"/>
    <s v="Lazy K Kountry Store"/>
    <s v="12 Orchestra Terrace"/>
    <s v="Walla Walla"/>
    <s v="WA"/>
    <s v="99362"/>
    <x v="1"/>
    <s v="1995-04"/>
    <s v="USA"/>
  </r>
  <r>
    <n v="10483"/>
    <x v="19"/>
    <n v="7"/>
    <x v="187"/>
    <d v="1995-05-22T00:00:00"/>
    <d v="1995-05-26T00:00:00"/>
    <n v="2"/>
    <n v="15.28"/>
    <s v="White Clover Markets"/>
    <s v="1029 - 12th Ave. S."/>
    <s v="Seattle"/>
    <s v="WA"/>
    <s v="98124"/>
    <x v="0"/>
    <s v="1995-04"/>
    <s v="USA"/>
  </r>
  <r>
    <n v="10484"/>
    <x v="31"/>
    <n v="3"/>
    <x v="187"/>
    <d v="1995-05-22T00:00:00"/>
    <d v="1995-05-02T00:00:00"/>
    <n v="3"/>
    <n v="6.88"/>
    <s v="B's Beverages"/>
    <s v="Fauntleroy Circus"/>
    <s v="London"/>
    <s v=""/>
    <s v="EC2 5NT"/>
    <x v="0"/>
    <s v="1995-04"/>
    <s v="UK"/>
  </r>
  <r>
    <n v="10485"/>
    <x v="67"/>
    <n v="4"/>
    <x v="188"/>
    <d v="1995-05-09T00:00:00"/>
    <d v="1995-05-01T00:00:00"/>
    <n v="2"/>
    <n v="64.45"/>
    <s v="LINO-Delicateses"/>
    <s v="Ave. 5 de Mayo Porlamar"/>
    <s v="I. de Margarita"/>
    <s v="Nueva Esparta"/>
    <s v="4980"/>
    <x v="0"/>
    <s v="1995-04"/>
    <s v="Venezuela"/>
  </r>
  <r>
    <n v="10486"/>
    <x v="8"/>
    <n v="1"/>
    <x v="189"/>
    <d v="1995-05-24T00:00:00"/>
    <d v="1995-05-03T00:00:00"/>
    <n v="2"/>
    <n v="30.53"/>
    <s v="HILARIÓN-Abastos"/>
    <s v="Carrera 22 con Ave. Carlos Soublette #8-35"/>
    <s v="San Cristóbal"/>
    <s v="Táchira"/>
    <s v="5022"/>
    <x v="0"/>
    <s v="1995-04"/>
    <s v="Venezuela"/>
  </r>
  <r>
    <n v="10487"/>
    <x v="62"/>
    <n v="2"/>
    <x v="189"/>
    <d v="1995-05-24T00:00:00"/>
    <d v="1995-04-28T00:00:00"/>
    <n v="2"/>
    <n v="71.069999999999993"/>
    <s v="Queen Cozinha"/>
    <s v="Alameda dos Canàrios, 891"/>
    <s v="São Paulo"/>
    <s v="SP"/>
    <s v="05487-020"/>
    <x v="0"/>
    <s v="1995-04"/>
    <s v="Brazil"/>
  </r>
  <r>
    <n v="10488"/>
    <x v="17"/>
    <n v="8"/>
    <x v="190"/>
    <d v="1995-05-25T00:00:00"/>
    <d v="1995-05-03T00:00:00"/>
    <n v="2"/>
    <n v="4.93"/>
    <s v="Frankenversand"/>
    <s v="Berliner Platz 43"/>
    <s v="München"/>
    <s v=""/>
    <s v="80805"/>
    <x v="0"/>
    <s v="1995-04"/>
    <s v="Germany"/>
  </r>
  <r>
    <n v="10489"/>
    <x v="54"/>
    <n v="6"/>
    <x v="191"/>
    <d v="1995-05-26T00:00:00"/>
    <d v="1995-05-10T00:00:00"/>
    <n v="2"/>
    <n v="5.29"/>
    <s v="Piccolo und mehr"/>
    <s v="Geislweg 14"/>
    <s v="Salzburg"/>
    <s v=""/>
    <s v="5020"/>
    <x v="0"/>
    <s v="1995-04"/>
    <s v="Austria"/>
  </r>
  <r>
    <n v="10490"/>
    <x v="8"/>
    <n v="7"/>
    <x v="192"/>
    <d v="1995-05-29T00:00:00"/>
    <d v="1995-05-04T00:00:00"/>
    <n v="2"/>
    <n v="210.19"/>
    <s v="HILARIÓN-Abastos"/>
    <s v="Carrera 22 con Ave. Carlos Soublette #8-35"/>
    <s v="San Cristóbal"/>
    <s v="Táchira"/>
    <s v="5022"/>
    <x v="0"/>
    <s v="1995-05"/>
    <s v="Venezuela"/>
  </r>
  <r>
    <n v="10491"/>
    <x v="47"/>
    <n v="8"/>
    <x v="192"/>
    <d v="1995-05-29T00:00:00"/>
    <d v="1995-05-09T00:00:00"/>
    <n v="3"/>
    <n v="16.96"/>
    <s v="Furia Bacalhau e Frutos do Mar"/>
    <s v="Jardim das rosas n. 32"/>
    <s v="Lisboa"/>
    <s v=""/>
    <s v="1675"/>
    <x v="0"/>
    <s v="1995-05"/>
    <s v="Portugal"/>
  </r>
  <r>
    <n v="10492"/>
    <x v="66"/>
    <n v="3"/>
    <x v="193"/>
    <d v="1995-05-30T00:00:00"/>
    <d v="1995-05-12T00:00:00"/>
    <n v="1"/>
    <n v="62.89"/>
    <s v="Bottom-Dollar Markets"/>
    <s v="23 Tsawassen Blvd."/>
    <s v="Tsawassen"/>
    <s v="BC"/>
    <s v="T2F 8M4"/>
    <x v="0"/>
    <s v="1995-05"/>
    <s v="Canada"/>
  </r>
  <r>
    <n v="10493"/>
    <x v="53"/>
    <n v="4"/>
    <x v="194"/>
    <d v="1995-05-31T00:00:00"/>
    <d v="1995-05-11T00:00:00"/>
    <n v="3"/>
    <n v="10.64"/>
    <s v="La maison d'Asie"/>
    <s v="1 rue Alsace-Lorraine"/>
    <s v="Toulouse"/>
    <s v=""/>
    <s v="31000"/>
    <x v="0"/>
    <s v="1995-05"/>
    <s v="France"/>
  </r>
  <r>
    <n v="10494"/>
    <x v="32"/>
    <n v="4"/>
    <x v="194"/>
    <d v="1995-05-31T00:00:00"/>
    <d v="1995-05-10T00:00:00"/>
    <n v="2"/>
    <n v="65.989999999999995"/>
    <s v="Comércio Mineiro"/>
    <s v="Av. dos Lusíadas, 23"/>
    <s v="São Paulo"/>
    <s v="SP"/>
    <s v="05432-043"/>
    <x v="0"/>
    <s v="1995-05"/>
    <s v="Brazil"/>
  </r>
  <r>
    <n v="10495"/>
    <x v="75"/>
    <n v="3"/>
    <x v="195"/>
    <d v="1995-06-01T00:00:00"/>
    <d v="1995-05-12T00:00:00"/>
    <n v="3"/>
    <n v="4.6500000000000004"/>
    <s v="Laughing Bacchus Wine Cellars"/>
    <s v="2319 Elm St."/>
    <s v="Vancouver"/>
    <s v="BC"/>
    <s v="V3F 2K1"/>
    <x v="1"/>
    <s v="1995-05"/>
    <s v="Canada"/>
  </r>
  <r>
    <n v="10496"/>
    <x v="33"/>
    <n v="7"/>
    <x v="196"/>
    <d v="1995-06-02T00:00:00"/>
    <d v="1995-05-08T00:00:00"/>
    <n v="2"/>
    <n v="46.77"/>
    <s v="Tradição Hipermercados"/>
    <s v="Av. Inês de Castro, 414"/>
    <s v="São Paulo"/>
    <s v="SP"/>
    <s v="05634-030"/>
    <x v="0"/>
    <s v="1995-05"/>
    <s v="Brazil"/>
  </r>
  <r>
    <n v="10497"/>
    <x v="26"/>
    <n v="7"/>
    <x v="196"/>
    <d v="1995-06-02T00:00:00"/>
    <d v="1995-05-08T00:00:00"/>
    <n v="1"/>
    <n v="36.21"/>
    <s v="Lehmanns Marktstand"/>
    <s v="Magazinweg 7"/>
    <s v="Frankfurt a.M. "/>
    <s v=""/>
    <s v="60528"/>
    <x v="0"/>
    <s v="1995-05"/>
    <s v="Germany"/>
  </r>
  <r>
    <n v="10498"/>
    <x v="8"/>
    <n v="8"/>
    <x v="197"/>
    <d v="1995-06-05T00:00:00"/>
    <d v="1995-05-12T00:00:00"/>
    <n v="2"/>
    <n v="29.75"/>
    <s v="HILARIÓN-Abastos"/>
    <s v="Carrera 22 con Ave. Carlos Soublette #8-35"/>
    <s v="San Cristóbal"/>
    <s v="Táchira"/>
    <s v="5022"/>
    <x v="0"/>
    <s v="1995-05"/>
    <s v="Venezuela"/>
  </r>
  <r>
    <n v="10499"/>
    <x v="28"/>
    <n v="4"/>
    <x v="198"/>
    <d v="1995-06-06T00:00:00"/>
    <d v="1995-05-17T00:00:00"/>
    <n v="2"/>
    <n v="102.02"/>
    <s v="LILA-Supermercado"/>
    <s v="Carrera 52 con Ave. Bolívar #65-98 Llano Largo"/>
    <s v="Barquisimeto"/>
    <s v="Lara"/>
    <s v="3508"/>
    <x v="0"/>
    <s v="1995-05"/>
    <s v="Venezuela"/>
  </r>
  <r>
    <n v="10500"/>
    <x v="53"/>
    <n v="6"/>
    <x v="199"/>
    <d v="1995-06-07T00:00:00"/>
    <d v="1995-05-18T00:00:00"/>
    <n v="1"/>
    <n v="42.68"/>
    <s v="La maison d'Asie"/>
    <s v="1 rue Alsace-Lorraine"/>
    <s v="Toulouse"/>
    <s v=""/>
    <s v="31000"/>
    <x v="0"/>
    <s v="1995-05"/>
    <s v="France"/>
  </r>
  <r>
    <n v="10501"/>
    <x v="76"/>
    <n v="9"/>
    <x v="199"/>
    <d v="1995-06-07T00:00:00"/>
    <d v="1995-05-17T00:00:00"/>
    <n v="3"/>
    <n v="8.85"/>
    <s v="Blauer See Delikatessen"/>
    <s v="Forsterstr. 57"/>
    <s v="Mannheim"/>
    <s v=""/>
    <s v="68306"/>
    <x v="0"/>
    <s v="1995-05"/>
    <s v="Germany"/>
  </r>
  <r>
    <n v="10502"/>
    <x v="43"/>
    <n v="2"/>
    <x v="200"/>
    <d v="1995-06-08T00:00:00"/>
    <d v="1995-05-30T00:00:00"/>
    <n v="1"/>
    <n v="69.319999999999993"/>
    <s v="Pericles Comidas clásicas"/>
    <s v="Calle Dr. Jorge Cash 321"/>
    <s v="México D.F."/>
    <s v=""/>
    <s v="05033"/>
    <x v="0"/>
    <s v="1995-05"/>
    <s v="Mexico"/>
  </r>
  <r>
    <n v="10503"/>
    <x v="34"/>
    <n v="6"/>
    <x v="201"/>
    <d v="1995-06-09T00:00:00"/>
    <d v="1995-05-17T00:00:00"/>
    <n v="2"/>
    <n v="16.739999999999998"/>
    <s v="Hungry Owl All-Night Grocers"/>
    <s v="8 Johnstown Road"/>
    <s v="Cork"/>
    <s v="Co. Cork"/>
    <s v=""/>
    <x v="0"/>
    <s v="1995-05"/>
    <s v="Ireland"/>
  </r>
  <r>
    <n v="10504"/>
    <x v="19"/>
    <n v="4"/>
    <x v="201"/>
    <d v="1995-06-09T00:00:00"/>
    <d v="1995-05-19T00:00:00"/>
    <n v="3"/>
    <n v="59.13"/>
    <s v="White Clover Markets"/>
    <s v="1029 - 12th Ave. S."/>
    <s v="Seattle"/>
    <s v="WA"/>
    <s v="98124"/>
    <x v="0"/>
    <s v="1995-05"/>
    <s v="USA"/>
  </r>
  <r>
    <n v="10505"/>
    <x v="49"/>
    <n v="3"/>
    <x v="202"/>
    <d v="1995-06-12T00:00:00"/>
    <d v="1995-05-22T00:00:00"/>
    <n v="3"/>
    <n v="7.13"/>
    <s v="Mère Paillarde"/>
    <s v="43 rue St. Laurent"/>
    <s v="Montréal"/>
    <s v="Québec"/>
    <s v="H1J 1C3"/>
    <x v="0"/>
    <s v="1995-05"/>
    <s v="Canada"/>
  </r>
  <r>
    <n v="10506"/>
    <x v="44"/>
    <n v="9"/>
    <x v="203"/>
    <d v="1995-06-13T00:00:00"/>
    <d v="1995-06-02T00:00:00"/>
    <n v="2"/>
    <n v="21.19"/>
    <s v="Königlich Essen"/>
    <s v="Maubelstr. 90"/>
    <s v="Brandenburg"/>
    <s v=""/>
    <s v="14776"/>
    <x v="0"/>
    <s v="1995-05"/>
    <s v="Germany"/>
  </r>
  <r>
    <n v="10507"/>
    <x v="59"/>
    <n v="7"/>
    <x v="203"/>
    <d v="1995-06-13T00:00:00"/>
    <d v="1995-05-23T00:00:00"/>
    <n v="1"/>
    <n v="47.45"/>
    <s v="Antonio Moreno Taquería"/>
    <s v="Mataderos  2312"/>
    <s v="México D.F."/>
    <s v=""/>
    <s v="05023"/>
    <x v="0"/>
    <s v="1995-05"/>
    <s v="Mexico"/>
  </r>
  <r>
    <n v="10508"/>
    <x v="11"/>
    <n v="1"/>
    <x v="204"/>
    <d v="1995-06-14T00:00:00"/>
    <d v="1995-06-13T00:00:00"/>
    <n v="2"/>
    <n v="4.99"/>
    <s v="Ottilies Käseladen"/>
    <s v="Mehrheimerstr. 369"/>
    <s v="Köln"/>
    <s v=""/>
    <s v="50739"/>
    <x v="0"/>
    <s v="1995-05"/>
    <s v="Germany"/>
  </r>
  <r>
    <n v="10509"/>
    <x v="76"/>
    <n v="4"/>
    <x v="205"/>
    <d v="1995-06-15T00:00:00"/>
    <d v="1995-05-30T00:00:00"/>
    <n v="1"/>
    <n v="0.15"/>
    <s v="Blauer See Delikatessen"/>
    <s v="Forsterstr. 57"/>
    <s v="Mannheim"/>
    <s v=""/>
    <s v="68306"/>
    <x v="0"/>
    <s v="1995-05"/>
    <s v="Germany"/>
  </r>
  <r>
    <n v="10510"/>
    <x v="45"/>
    <n v="6"/>
    <x v="206"/>
    <d v="1995-06-16T00:00:00"/>
    <d v="1995-05-29T00:00:00"/>
    <n v="3"/>
    <n v="367.63"/>
    <s v="Save-a-lot Markets"/>
    <s v="187 Suffolk Ln."/>
    <s v="Boise"/>
    <s v="ID"/>
    <s v="83720"/>
    <x v="0"/>
    <s v="1995-05"/>
    <s v="USA"/>
  </r>
  <r>
    <n v="10511"/>
    <x v="48"/>
    <n v="4"/>
    <x v="206"/>
    <d v="1995-06-16T00:00:00"/>
    <d v="1995-05-22T00:00:00"/>
    <n v="3"/>
    <n v="350.64"/>
    <s v="Bon app'"/>
    <s v="12, rue des Bouchers"/>
    <s v="Marseille"/>
    <s v=""/>
    <s v="13008"/>
    <x v="0"/>
    <s v="1995-05"/>
    <s v="France"/>
  </r>
  <r>
    <n v="10512"/>
    <x v="52"/>
    <n v="7"/>
    <x v="207"/>
    <d v="1995-06-19T00:00:00"/>
    <d v="1995-05-25T00:00:00"/>
    <n v="2"/>
    <n v="3.53"/>
    <s v="Familia Arquibaldo"/>
    <s v="Rua Orós, 92"/>
    <s v="São Paulo"/>
    <s v="SP"/>
    <s v="05442-030"/>
    <x v="0"/>
    <s v="1995-05"/>
    <s v="Brazil"/>
  </r>
  <r>
    <n v="10513"/>
    <x v="35"/>
    <n v="7"/>
    <x v="208"/>
    <d v="1995-07-04T00:00:00"/>
    <d v="1995-05-29T00:00:00"/>
    <n v="1"/>
    <n v="105.65"/>
    <s v="Die Wandernde Kuh"/>
    <s v="Adenauerallee 900"/>
    <s v="Stuttgart"/>
    <s v=""/>
    <s v="70563"/>
    <x v="0"/>
    <s v="1995-05"/>
    <s v="Germany"/>
  </r>
  <r>
    <n v="10514"/>
    <x v="9"/>
    <n v="3"/>
    <x v="208"/>
    <d v="1995-06-20T00:00:00"/>
    <d v="1995-06-16T00:00:00"/>
    <n v="2"/>
    <n v="789.95"/>
    <s v="Ernst Handel"/>
    <s v="Kirchgasse 6"/>
    <s v="Graz"/>
    <s v=""/>
    <s v="8010"/>
    <x v="0"/>
    <s v="1995-05"/>
    <s v="Austria"/>
  </r>
  <r>
    <n v="10515"/>
    <x v="21"/>
    <n v="2"/>
    <x v="209"/>
    <d v="1995-06-07T00:00:00"/>
    <d v="1995-06-23T00:00:00"/>
    <n v="1"/>
    <n v="204.47"/>
    <s v="QUICK-Stop"/>
    <s v="Taucherstraße 10"/>
    <s v="Cunewalde"/>
    <s v=""/>
    <s v="01307"/>
    <x v="0"/>
    <s v="1995-05"/>
    <s v="Germany"/>
  </r>
  <r>
    <n v="10516"/>
    <x v="34"/>
    <n v="2"/>
    <x v="210"/>
    <d v="1995-06-22T00:00:00"/>
    <d v="1995-06-01T00:00:00"/>
    <n v="3"/>
    <n v="62.78"/>
    <s v="Hungry Owl All-Night Grocers"/>
    <s v="8 Johnstown Road"/>
    <s v="Cork"/>
    <s v="Co. Cork"/>
    <s v=""/>
    <x v="0"/>
    <s v="1995-05"/>
    <s v="Ireland"/>
  </r>
  <r>
    <n v="10517"/>
    <x v="77"/>
    <n v="3"/>
    <x v="210"/>
    <d v="1995-06-22T00:00:00"/>
    <d v="1995-05-30T00:00:00"/>
    <n v="3"/>
    <n v="32.07"/>
    <s v="North/South"/>
    <s v="South House_x000a_300 Queensbridge"/>
    <s v="London"/>
    <s v=""/>
    <s v="SW7 1RZ"/>
    <x v="1"/>
    <s v="1995-05"/>
    <s v="UK"/>
  </r>
  <r>
    <n v="10518"/>
    <x v="23"/>
    <n v="4"/>
    <x v="211"/>
    <d v="1995-06-09T00:00:00"/>
    <d v="1995-06-05T00:00:00"/>
    <n v="2"/>
    <n v="218.15"/>
    <s v="Tortuga Restaurante"/>
    <s v="Avda. Azteca 123"/>
    <s v="México D.F."/>
    <s v=""/>
    <s v="05033"/>
    <x v="0"/>
    <s v="1995-05"/>
    <s v="Mexico"/>
  </r>
  <r>
    <n v="10519"/>
    <x v="5"/>
    <n v="6"/>
    <x v="212"/>
    <d v="1995-06-26T00:00:00"/>
    <d v="1995-06-01T00:00:00"/>
    <n v="3"/>
    <n v="91.76"/>
    <s v="Chop-suey Chinese"/>
    <s v="Hauptstr. 31"/>
    <s v="Bern"/>
    <s v=""/>
    <s v="3012"/>
    <x v="0"/>
    <s v="1995-05"/>
    <s v="Switzerland"/>
  </r>
  <r>
    <n v="10520"/>
    <x v="65"/>
    <n v="7"/>
    <x v="213"/>
    <d v="1995-06-27T00:00:00"/>
    <d v="1995-06-01T00:00:00"/>
    <n v="1"/>
    <n v="13.37"/>
    <s v="Santé Gourmet"/>
    <s v="Erling Skakkes gate 78"/>
    <s v="Stavern"/>
    <s v=""/>
    <s v="4110"/>
    <x v="0"/>
    <s v="1995-05"/>
    <s v="Norway"/>
  </r>
  <r>
    <n v="10521"/>
    <x v="78"/>
    <n v="8"/>
    <x v="213"/>
    <d v="1995-06-27T00:00:00"/>
    <d v="1995-06-02T00:00:00"/>
    <n v="2"/>
    <n v="17.22"/>
    <s v="Cactus Comidas para llevar"/>
    <s v="Cerrito 333"/>
    <s v="Buenos Aires"/>
    <s v=""/>
    <s v="1010"/>
    <x v="0"/>
    <s v="1995-05"/>
    <s v="Argentina"/>
  </r>
  <r>
    <n v="10522"/>
    <x v="26"/>
    <n v="4"/>
    <x v="214"/>
    <d v="1995-06-28T00:00:00"/>
    <d v="1995-06-06T00:00:00"/>
    <n v="1"/>
    <n v="45.33"/>
    <s v="Lehmanns Marktstand"/>
    <s v="Magazinweg 7"/>
    <s v="Frankfurt a.M. "/>
    <s v=""/>
    <s v="60528"/>
    <x v="0"/>
    <s v="1995-05"/>
    <s v="Germany"/>
  </r>
  <r>
    <n v="10523"/>
    <x v="56"/>
    <n v="7"/>
    <x v="215"/>
    <d v="1995-06-29T00:00:00"/>
    <d v="1995-06-30T00:00:00"/>
    <n v="2"/>
    <n v="77.63"/>
    <s v="Seven Seas Imports"/>
    <s v="90 Wadhurst Rd."/>
    <s v="London"/>
    <s v=""/>
    <s v="OX15 4NB"/>
    <x v="0"/>
    <s v="1995-06"/>
    <s v="UK"/>
  </r>
  <r>
    <n v="10524"/>
    <x v="25"/>
    <n v="1"/>
    <x v="215"/>
    <d v="1995-06-29T00:00:00"/>
    <d v="1995-06-07T00:00:00"/>
    <n v="2"/>
    <n v="244.79"/>
    <s v="Berglunds snabbköp"/>
    <s v="Berguvsvägen  8"/>
    <s v="Luleå"/>
    <s v=""/>
    <s v="S-958 22"/>
    <x v="0"/>
    <s v="1995-06"/>
    <s v="Sweden"/>
  </r>
  <r>
    <n v="10525"/>
    <x v="48"/>
    <n v="1"/>
    <x v="216"/>
    <d v="1995-06-30T00:00:00"/>
    <d v="1995-06-23T00:00:00"/>
    <n v="2"/>
    <n v="11.06"/>
    <s v="Bon app'"/>
    <s v="12, rue des Bouchers"/>
    <s v="Marseille"/>
    <s v=""/>
    <s v="13008"/>
    <x v="0"/>
    <s v="1995-06"/>
    <s v="France"/>
  </r>
  <r>
    <n v="10526"/>
    <x v="16"/>
    <n v="4"/>
    <x v="217"/>
    <d v="1995-07-03T00:00:00"/>
    <d v="1995-06-15T00:00:00"/>
    <n v="2"/>
    <n v="58.59"/>
    <s v="Wartian Herkku"/>
    <s v="Torikatu 38"/>
    <s v="Oulu"/>
    <s v=""/>
    <s v="90110"/>
    <x v="0"/>
    <s v="1995-06"/>
    <s v="Finland"/>
  </r>
  <r>
    <n v="10527"/>
    <x v="21"/>
    <n v="7"/>
    <x v="217"/>
    <d v="1995-07-03T00:00:00"/>
    <d v="1995-06-07T00:00:00"/>
    <n v="1"/>
    <n v="41.9"/>
    <s v="QUICK-Stop"/>
    <s v="Taucherstraße 10"/>
    <s v="Cunewalde"/>
    <s v=""/>
    <s v="01307"/>
    <x v="0"/>
    <s v="1995-06"/>
    <s v="Germany"/>
  </r>
  <r>
    <n v="10528"/>
    <x v="79"/>
    <n v="6"/>
    <x v="218"/>
    <d v="1995-06-20T00:00:00"/>
    <d v="1995-06-09T00:00:00"/>
    <n v="2"/>
    <n v="3.35"/>
    <s v="Great Lakes Food Market"/>
    <s v="2732 Baker Blvd."/>
    <s v="Eugene"/>
    <s v="OR"/>
    <s v="97403"/>
    <x v="0"/>
    <s v="1995-06"/>
    <s v="USA"/>
  </r>
  <r>
    <n v="10529"/>
    <x v="80"/>
    <n v="5"/>
    <x v="219"/>
    <d v="1995-07-05T00:00:00"/>
    <d v="1995-06-09T00:00:00"/>
    <n v="2"/>
    <n v="66.69"/>
    <s v="Maison Dewey"/>
    <s v="Rue Joseph-Bens 532"/>
    <s v="Bruxelles"/>
    <s v=""/>
    <s v="B-1180"/>
    <x v="0"/>
    <s v="1995-06"/>
    <s v="Belgium"/>
  </r>
  <r>
    <n v="10530"/>
    <x v="54"/>
    <n v="3"/>
    <x v="220"/>
    <d v="1995-07-06T00:00:00"/>
    <d v="1995-06-12T00:00:00"/>
    <n v="2"/>
    <n v="339.22"/>
    <s v="Piccolo und mehr"/>
    <s v="Geislweg 14"/>
    <s v="Salzburg"/>
    <s v=""/>
    <s v="5020"/>
    <x v="0"/>
    <s v="1995-06"/>
    <s v="Austria"/>
  </r>
  <r>
    <n v="10531"/>
    <x v="69"/>
    <n v="7"/>
    <x v="220"/>
    <d v="1995-07-06T00:00:00"/>
    <d v="1995-06-19T00:00:00"/>
    <n v="1"/>
    <n v="8.1199999999999992"/>
    <s v="Océano Atlántico Ltda."/>
    <s v="Ing. Gustavo Moncada 8585_x000a_Piso 20-A"/>
    <s v="Buenos Aires"/>
    <s v=""/>
    <s v="1010"/>
    <x v="0"/>
    <s v="1995-06"/>
    <s v="Argentina"/>
  </r>
  <r>
    <n v="10532"/>
    <x v="58"/>
    <n v="7"/>
    <x v="221"/>
    <d v="1995-07-07T00:00:00"/>
    <d v="1995-06-12T00:00:00"/>
    <n v="3"/>
    <n v="74.459999999999994"/>
    <s v="Eastern Connection"/>
    <s v="35 King George"/>
    <s v="London"/>
    <s v=""/>
    <s v="WX3 6FW"/>
    <x v="0"/>
    <s v="1995-06"/>
    <s v="UK"/>
  </r>
  <r>
    <n v="10533"/>
    <x v="14"/>
    <n v="8"/>
    <x v="222"/>
    <d v="1995-07-10T00:00:00"/>
    <d v="1995-06-22T00:00:00"/>
    <n v="1"/>
    <n v="188.04"/>
    <s v="Folk och fä HB"/>
    <s v="Åkergatan 24"/>
    <s v="Bräcke"/>
    <s v=""/>
    <s v="S-844 67"/>
    <x v="0"/>
    <s v="1995-06"/>
    <s v="Sweden"/>
  </r>
  <r>
    <n v="10534"/>
    <x v="26"/>
    <n v="8"/>
    <x v="222"/>
    <d v="1995-07-10T00:00:00"/>
    <d v="1995-06-14T00:00:00"/>
    <n v="2"/>
    <n v="27.94"/>
    <s v="Lehmanns Marktstand"/>
    <s v="Magazinweg 7"/>
    <s v="Frankfurt a.M. "/>
    <s v=""/>
    <s v="60528"/>
    <x v="0"/>
    <s v="1995-06"/>
    <s v="Germany"/>
  </r>
  <r>
    <n v="10535"/>
    <x v="59"/>
    <n v="4"/>
    <x v="223"/>
    <d v="1995-07-11T00:00:00"/>
    <d v="1995-06-21T00:00:00"/>
    <n v="1"/>
    <n v="15.64"/>
    <s v="Antonio Moreno Taquería"/>
    <s v="Mataderos  2312"/>
    <s v="México D.F."/>
    <s v=""/>
    <s v="05023"/>
    <x v="0"/>
    <s v="1995-06"/>
    <s v="Mexico"/>
  </r>
  <r>
    <n v="10536"/>
    <x v="26"/>
    <n v="3"/>
    <x v="224"/>
    <d v="1995-07-12T00:00:00"/>
    <d v="1995-07-07T00:00:00"/>
    <n v="2"/>
    <n v="58.88"/>
    <s v="Lehmanns Marktstand"/>
    <s v="Magazinweg 7"/>
    <s v="Frankfurt a.M. "/>
    <s v=""/>
    <s v="60528"/>
    <x v="0"/>
    <s v="1995-06"/>
    <s v="Germany"/>
  </r>
  <r>
    <n v="10537"/>
    <x v="6"/>
    <n v="1"/>
    <x v="224"/>
    <d v="1995-06-28T00:00:00"/>
    <d v="1995-06-19T00:00:00"/>
    <n v="1"/>
    <n v="78.849999999999994"/>
    <s v="Richter Supermarkt"/>
    <s v="Starenweg 5"/>
    <s v="Genève"/>
    <s v=""/>
    <s v="1204"/>
    <x v="0"/>
    <s v="1995-06"/>
    <s v="Switzerland"/>
  </r>
  <r>
    <n v="10538"/>
    <x v="31"/>
    <n v="9"/>
    <x v="225"/>
    <d v="1995-07-13T00:00:00"/>
    <d v="1995-06-16T00:00:00"/>
    <n v="3"/>
    <n v="4.87"/>
    <s v="B's Beverages"/>
    <s v="Fauntleroy Circus"/>
    <s v="London"/>
    <s v=""/>
    <s v="EC2 5NT"/>
    <x v="0"/>
    <s v="1995-06"/>
    <s v="UK"/>
  </r>
  <r>
    <n v="10539"/>
    <x v="31"/>
    <n v="6"/>
    <x v="226"/>
    <d v="1995-07-14T00:00:00"/>
    <d v="1995-06-23T00:00:00"/>
    <n v="3"/>
    <n v="12.36"/>
    <s v="B's Beverages"/>
    <s v="Fauntleroy Circus"/>
    <s v="London"/>
    <s v=""/>
    <s v="EC2 5NT"/>
    <x v="0"/>
    <s v="1995-06"/>
    <s v="UK"/>
  </r>
  <r>
    <n v="10540"/>
    <x v="21"/>
    <n v="3"/>
    <x v="227"/>
    <d v="1995-07-17T00:00:00"/>
    <d v="1995-07-14T00:00:00"/>
    <n v="3"/>
    <n v="1007.64"/>
    <s v="QUICK-Stop"/>
    <s v="Taucherstraße 10"/>
    <s v="Cunewalde"/>
    <s v=""/>
    <s v="01307"/>
    <x v="0"/>
    <s v="1995-06"/>
    <s v="Germany"/>
  </r>
  <r>
    <n v="10541"/>
    <x v="2"/>
    <n v="2"/>
    <x v="227"/>
    <d v="1995-07-17T00:00:00"/>
    <d v="1995-06-29T00:00:00"/>
    <n v="1"/>
    <n v="68.650000000000006"/>
    <s v="Hanari Carnes"/>
    <s v="Rua do Paço, 67"/>
    <s v="Rio de Janeiro"/>
    <s v="RJ"/>
    <s v="05454-876"/>
    <x v="0"/>
    <s v="1995-06"/>
    <s v="Brazil"/>
  </r>
  <r>
    <n v="10542"/>
    <x v="44"/>
    <n v="1"/>
    <x v="228"/>
    <d v="1995-07-18T00:00:00"/>
    <d v="1995-06-26T00:00:00"/>
    <n v="3"/>
    <n v="10.95"/>
    <s v="Königlich Essen"/>
    <s v="Maubelstr. 90"/>
    <s v="Brandenburg"/>
    <s v=""/>
    <s v="14776"/>
    <x v="0"/>
    <s v="1995-06"/>
    <s v="Germany"/>
  </r>
  <r>
    <n v="10543"/>
    <x v="28"/>
    <n v="8"/>
    <x v="229"/>
    <d v="1995-07-19T00:00:00"/>
    <d v="1995-06-23T00:00:00"/>
    <n v="2"/>
    <n v="48.17"/>
    <s v="LILA-Supermercado"/>
    <s v="Carrera 52 con Ave. Bolívar #65-98 Llano Largo"/>
    <s v="Barquisimeto"/>
    <s v="Lara"/>
    <s v="3508"/>
    <x v="0"/>
    <s v="1995-06"/>
    <s v="Venezuela"/>
  </r>
  <r>
    <n v="10544"/>
    <x v="38"/>
    <n v="4"/>
    <x v="229"/>
    <d v="1995-07-19T00:00:00"/>
    <d v="1995-06-30T00:00:00"/>
    <n v="1"/>
    <n v="24.91"/>
    <s v="Lonesome Pine Restaurant"/>
    <s v="89 Chiaroscuro Rd."/>
    <s v="Portland"/>
    <s v="OR"/>
    <s v="97219"/>
    <x v="0"/>
    <s v="1995-06"/>
    <s v="USA"/>
  </r>
  <r>
    <n v="10545"/>
    <x v="74"/>
    <n v="8"/>
    <x v="230"/>
    <d v="1995-07-20T00:00:00"/>
    <d v="1995-07-27T00:00:00"/>
    <n v="2"/>
    <n v="11.92"/>
    <s v="Lazy K Kountry Store"/>
    <s v="12 Orchestra Terrace"/>
    <s v="Walla Walla"/>
    <s v="WA"/>
    <s v="99362"/>
    <x v="1"/>
    <s v="1995-06"/>
    <s v="USA"/>
  </r>
  <r>
    <n v="10546"/>
    <x v="3"/>
    <n v="1"/>
    <x v="231"/>
    <d v="1995-07-21T00:00:00"/>
    <d v="1995-06-27T00:00:00"/>
    <n v="3"/>
    <n v="194.72"/>
    <s v="Victuailles en stock"/>
    <s v="2, rue du Commerce"/>
    <s v="Lyon"/>
    <s v=""/>
    <s v="69004"/>
    <x v="0"/>
    <s v="1995-06"/>
    <s v="France"/>
  </r>
  <r>
    <n v="10547"/>
    <x v="56"/>
    <n v="3"/>
    <x v="231"/>
    <d v="1995-07-21T00:00:00"/>
    <d v="1995-07-03T00:00:00"/>
    <n v="2"/>
    <n v="178.43"/>
    <s v="Seven Seas Imports"/>
    <s v="90 Wadhurst Rd."/>
    <s v="London"/>
    <s v=""/>
    <s v="OX15 4NB"/>
    <x v="0"/>
    <s v="1995-06"/>
    <s v="UK"/>
  </r>
  <r>
    <n v="10548"/>
    <x v="1"/>
    <n v="3"/>
    <x v="232"/>
    <d v="1995-07-24T00:00:00"/>
    <d v="1995-07-03T00:00:00"/>
    <n v="2"/>
    <n v="1.43"/>
    <s v="Toms Spezialitäten"/>
    <s v="Luisenstr. 48"/>
    <s v="Münster"/>
    <s v=""/>
    <s v="44087"/>
    <x v="0"/>
    <s v="1995-06"/>
    <s v="Germany"/>
  </r>
  <r>
    <n v="10549"/>
    <x v="21"/>
    <n v="5"/>
    <x v="233"/>
    <d v="1995-07-11T00:00:00"/>
    <d v="1995-06-30T00:00:00"/>
    <n v="1"/>
    <n v="171.24"/>
    <s v="QUICK-Stop"/>
    <s v="Taucherstraße 10"/>
    <s v="Cunewalde"/>
    <s v=""/>
    <s v="01307"/>
    <x v="0"/>
    <s v="1995-06"/>
    <s v="Germany"/>
  </r>
  <r>
    <n v="10550"/>
    <x v="36"/>
    <n v="7"/>
    <x v="234"/>
    <d v="1995-07-26T00:00:00"/>
    <d v="1995-07-07T00:00:00"/>
    <n v="3"/>
    <n v="4.32"/>
    <s v="Godos Cocina Típica"/>
    <s v="C/ Romero, 33"/>
    <s v="Sevilla"/>
    <s v=""/>
    <s v="41101"/>
    <x v="0"/>
    <s v="1995-06"/>
    <s v="Spain"/>
  </r>
  <r>
    <n v="10551"/>
    <x v="47"/>
    <n v="4"/>
    <x v="234"/>
    <d v="1995-08-09T00:00:00"/>
    <d v="1995-07-07T00:00:00"/>
    <n v="3"/>
    <n v="72.95"/>
    <s v="Furia Bacalhau e Frutos do Mar"/>
    <s v="Jardim das rosas n. 32"/>
    <s v="Lisboa"/>
    <s v=""/>
    <s v="1675"/>
    <x v="0"/>
    <s v="1995-06"/>
    <s v="Portugal"/>
  </r>
  <r>
    <n v="10552"/>
    <x v="8"/>
    <n v="2"/>
    <x v="235"/>
    <d v="1995-07-27T00:00:00"/>
    <d v="1995-07-06T00:00:00"/>
    <n v="1"/>
    <n v="83.22"/>
    <s v="HILARIÓN-Abastos"/>
    <s v="Carrera 22 con Ave. Carlos Soublette #8-35"/>
    <s v="San Cristóbal"/>
    <s v="Táchira"/>
    <s v="5022"/>
    <x v="0"/>
    <s v="1995-06"/>
    <s v="Venezuela"/>
  </r>
  <r>
    <n v="10553"/>
    <x v="16"/>
    <n v="2"/>
    <x v="236"/>
    <d v="1995-07-28T00:00:00"/>
    <d v="1995-07-04T00:00:00"/>
    <n v="2"/>
    <n v="149.49"/>
    <s v="Wartian Herkku"/>
    <s v="Torikatu 38"/>
    <s v="Oulu"/>
    <s v=""/>
    <s v="90110"/>
    <x v="0"/>
    <s v="1995-06"/>
    <s v="Finland"/>
  </r>
  <r>
    <n v="10554"/>
    <x v="11"/>
    <n v="4"/>
    <x v="236"/>
    <d v="1995-07-28T00:00:00"/>
    <d v="1995-07-06T00:00:00"/>
    <n v="3"/>
    <n v="120.97"/>
    <s v="Ottilies Käseladen"/>
    <s v="Mehrheimerstr. 369"/>
    <s v="Köln"/>
    <s v=""/>
    <s v="50739"/>
    <x v="0"/>
    <s v="1995-06"/>
    <s v="Germany"/>
  </r>
  <r>
    <n v="10555"/>
    <x v="45"/>
    <n v="6"/>
    <x v="237"/>
    <d v="1995-07-31T00:00:00"/>
    <d v="1995-07-05T00:00:00"/>
    <n v="3"/>
    <n v="252.49"/>
    <s v="Save-a-lot Markets"/>
    <s v="187 Suffolk Ln."/>
    <s v="Boise"/>
    <s v="ID"/>
    <s v="83720"/>
    <x v="0"/>
    <s v="1995-07"/>
    <s v="USA"/>
  </r>
  <r>
    <n v="10556"/>
    <x v="51"/>
    <n v="2"/>
    <x v="238"/>
    <d v="1995-08-15T00:00:00"/>
    <d v="1995-07-14T00:00:00"/>
    <n v="1"/>
    <n v="9.8000000000000007"/>
    <s v="Simons bistro"/>
    <s v="Vinbæltet 34"/>
    <s v="København"/>
    <s v=""/>
    <s v="1734"/>
    <x v="0"/>
    <s v="1995-07"/>
    <s v="Denmark"/>
  </r>
  <r>
    <n v="10557"/>
    <x v="26"/>
    <n v="9"/>
    <x v="238"/>
    <d v="1995-07-18T00:00:00"/>
    <d v="1995-07-07T00:00:00"/>
    <n v="2"/>
    <n v="96.72"/>
    <s v="Lehmanns Marktstand"/>
    <s v="Magazinweg 7"/>
    <s v="Frankfurt a.M. "/>
    <s v=""/>
    <s v="60528"/>
    <x v="0"/>
    <s v="1995-07"/>
    <s v="Germany"/>
  </r>
  <r>
    <n v="10558"/>
    <x v="55"/>
    <n v="1"/>
    <x v="239"/>
    <d v="1995-08-02T00:00:00"/>
    <d v="1995-07-11T00:00:00"/>
    <n v="2"/>
    <n v="72.97"/>
    <s v="Around the Horn"/>
    <s v="Brook Farm_x000a_Stratford St. Mary"/>
    <s v="Colchester"/>
    <s v="Essex"/>
    <s v="CO7 6JX"/>
    <x v="0"/>
    <s v="1995-07"/>
    <s v="UK"/>
  </r>
  <r>
    <n v="10559"/>
    <x v="15"/>
    <n v="6"/>
    <x v="240"/>
    <d v="1995-08-03T00:00:00"/>
    <d v="1995-07-14T00:00:00"/>
    <n v="1"/>
    <n v="8.0500000000000007"/>
    <s v="Blondel père et fils"/>
    <s v="24, place Kléber"/>
    <s v="Strasbourg"/>
    <s v=""/>
    <s v="67000"/>
    <x v="0"/>
    <s v="1995-07"/>
    <s v="France"/>
  </r>
  <r>
    <n v="10560"/>
    <x v="17"/>
    <n v="8"/>
    <x v="241"/>
    <d v="1995-08-04T00:00:00"/>
    <d v="1995-07-10T00:00:00"/>
    <n v="1"/>
    <n v="36.65"/>
    <s v="Frankenversand"/>
    <s v="Berliner Platz 43"/>
    <s v="München"/>
    <s v=""/>
    <s v="80805"/>
    <x v="0"/>
    <s v="1995-07"/>
    <s v="Germany"/>
  </r>
  <r>
    <n v="10561"/>
    <x v="14"/>
    <n v="2"/>
    <x v="241"/>
    <d v="1995-08-04T00:00:00"/>
    <d v="1995-07-10T00:00:00"/>
    <n v="2"/>
    <n v="242.21"/>
    <s v="Folk och fä HB"/>
    <s v="Åkergatan 24"/>
    <s v="Bräcke"/>
    <s v=""/>
    <s v="S-844 67"/>
    <x v="0"/>
    <s v="1995-07"/>
    <s v="Sweden"/>
  </r>
  <r>
    <n v="10562"/>
    <x v="30"/>
    <n v="1"/>
    <x v="242"/>
    <d v="1995-08-07T00:00:00"/>
    <d v="1995-07-13T00:00:00"/>
    <n v="1"/>
    <n v="22.95"/>
    <s v="Reggiani Caseifici"/>
    <s v="Strada Provinciale 124"/>
    <s v="Reggio Emilia"/>
    <s v=""/>
    <s v="42100"/>
    <x v="0"/>
    <s v="1995-07"/>
    <s v="Italy"/>
  </r>
  <r>
    <n v="10563"/>
    <x v="29"/>
    <n v="2"/>
    <x v="243"/>
    <d v="1995-08-22T00:00:00"/>
    <d v="1995-07-25T00:00:00"/>
    <n v="2"/>
    <n v="60.43"/>
    <s v="Ricardo Adocicados"/>
    <s v="Av. Copacabana, 267"/>
    <s v="Rio de Janeiro"/>
    <s v="RJ"/>
    <s v="02389-890"/>
    <x v="0"/>
    <s v="1995-07"/>
    <s v="Brazil"/>
  </r>
  <r>
    <n v="10564"/>
    <x v="13"/>
    <n v="4"/>
    <x v="243"/>
    <d v="1995-08-08T00:00:00"/>
    <d v="1995-07-17T00:00:00"/>
    <n v="3"/>
    <n v="13.75"/>
    <s v="Rattlesnake Canyon Grocery"/>
    <s v="2817 Milton Dr."/>
    <s v="Albuquerque"/>
    <s v="NM"/>
    <s v="87110"/>
    <x v="0"/>
    <s v="1995-07"/>
    <s v="USA"/>
  </r>
  <r>
    <n v="10565"/>
    <x v="49"/>
    <n v="8"/>
    <x v="244"/>
    <d v="1995-08-09T00:00:00"/>
    <d v="1995-07-19T00:00:00"/>
    <n v="2"/>
    <n v="7.15"/>
    <s v="Mère Paillarde"/>
    <s v="43 rue St. Laurent"/>
    <s v="Montréal"/>
    <s v="Québec"/>
    <s v="H1J 1C3"/>
    <x v="0"/>
    <s v="1995-07"/>
    <s v="Canada"/>
  </r>
  <r>
    <n v="10566"/>
    <x v="15"/>
    <n v="9"/>
    <x v="245"/>
    <d v="1995-08-10T00:00:00"/>
    <d v="1995-07-19T00:00:00"/>
    <n v="1"/>
    <n v="88.4"/>
    <s v="Blondel père et fils"/>
    <s v="24, place Kléber"/>
    <s v="Strasbourg"/>
    <s v=""/>
    <s v="67000"/>
    <x v="0"/>
    <s v="1995-07"/>
    <s v="France"/>
  </r>
  <r>
    <n v="10567"/>
    <x v="34"/>
    <n v="1"/>
    <x v="245"/>
    <d v="1995-08-10T00:00:00"/>
    <d v="1995-07-18T00:00:00"/>
    <n v="1"/>
    <n v="33.97"/>
    <s v="Hungry Owl All-Night Grocers"/>
    <s v="8 Johnstown Road"/>
    <s v="Cork"/>
    <s v="Co. Cork"/>
    <s v=""/>
    <x v="0"/>
    <s v="1995-07"/>
    <s v="Ireland"/>
  </r>
  <r>
    <n v="10568"/>
    <x v="60"/>
    <n v="3"/>
    <x v="246"/>
    <d v="1995-08-11T00:00:00"/>
    <d v="1995-08-09T00:00:00"/>
    <n v="3"/>
    <n v="6.54"/>
    <s v="Galería del gastronómo"/>
    <s v="Rambla de Cataluña, 23"/>
    <s v="Barcelona"/>
    <s v=""/>
    <s v="8022"/>
    <x v="0"/>
    <s v="1995-07"/>
    <s v="Spain"/>
  </r>
  <r>
    <n v="10569"/>
    <x v="13"/>
    <n v="5"/>
    <x v="247"/>
    <d v="1995-08-14T00:00:00"/>
    <d v="1995-08-11T00:00:00"/>
    <n v="1"/>
    <n v="58.98"/>
    <s v="Rattlesnake Canyon Grocery"/>
    <s v="2817 Milton Dr."/>
    <s v="Albuquerque"/>
    <s v="NM"/>
    <s v="87110"/>
    <x v="0"/>
    <s v="1995-07"/>
    <s v="USA"/>
  </r>
  <r>
    <n v="10570"/>
    <x v="49"/>
    <n v="3"/>
    <x v="248"/>
    <d v="1995-08-15T00:00:00"/>
    <d v="1995-07-20T00:00:00"/>
    <n v="3"/>
    <n v="188.99"/>
    <s v="Mère Paillarde"/>
    <s v="43 rue St. Laurent"/>
    <s v="Montréal"/>
    <s v="Québec"/>
    <s v="H1J 1C3"/>
    <x v="0"/>
    <s v="1995-07"/>
    <s v="Canada"/>
  </r>
  <r>
    <n v="10571"/>
    <x v="9"/>
    <n v="8"/>
    <x v="248"/>
    <d v="1995-08-29T00:00:00"/>
    <d v="1995-08-04T00:00:00"/>
    <n v="3"/>
    <n v="26.06"/>
    <s v="Ernst Handel"/>
    <s v="Kirchgasse 6"/>
    <s v="Graz"/>
    <s v=""/>
    <s v="8010"/>
    <x v="0"/>
    <s v="1995-07"/>
    <s v="Austria"/>
  </r>
  <r>
    <n v="10572"/>
    <x v="25"/>
    <n v="3"/>
    <x v="249"/>
    <d v="1995-08-16T00:00:00"/>
    <d v="1995-07-26T00:00:00"/>
    <n v="2"/>
    <n v="116.43"/>
    <s v="Berglunds snabbköp"/>
    <s v="Berguvsvägen  8"/>
    <s v="Luleå"/>
    <s v=""/>
    <s v="S-958 22"/>
    <x v="0"/>
    <s v="1995-07"/>
    <s v="Sweden"/>
  </r>
  <r>
    <n v="10573"/>
    <x v="59"/>
    <n v="7"/>
    <x v="250"/>
    <d v="1995-08-17T00:00:00"/>
    <d v="1995-07-21T00:00:00"/>
    <n v="3"/>
    <n v="84.84"/>
    <s v="Antonio Moreno Taquería"/>
    <s v="Mataderos  2312"/>
    <s v="México D.F."/>
    <s v=""/>
    <s v="05023"/>
    <x v="0"/>
    <s v="1995-07"/>
    <s v="Mexico"/>
  </r>
  <r>
    <n v="10574"/>
    <x v="81"/>
    <n v="4"/>
    <x v="250"/>
    <d v="1995-08-17T00:00:00"/>
    <d v="1995-07-31T00:00:00"/>
    <n v="2"/>
    <n v="37.6"/>
    <s v="Trail's Head Gourmet Provisioners"/>
    <s v="722 DaVinci Blvd."/>
    <s v="Kirkland"/>
    <s v="WA"/>
    <s v="98034"/>
    <x v="1"/>
    <s v="1995-07"/>
    <s v="USA"/>
  </r>
  <r>
    <n v="10575"/>
    <x v="24"/>
    <n v="5"/>
    <x v="251"/>
    <d v="1995-08-04T00:00:00"/>
    <d v="1995-07-31T00:00:00"/>
    <n v="1"/>
    <n v="127.34"/>
    <s v="Morgenstern Gesundkost"/>
    <s v="Heerstr. 22"/>
    <s v="Leipzig"/>
    <s v=""/>
    <s v="04179"/>
    <x v="0"/>
    <s v="1995-07"/>
    <s v="Germany"/>
  </r>
  <r>
    <n v="10576"/>
    <x v="23"/>
    <n v="3"/>
    <x v="252"/>
    <d v="1995-08-07T00:00:00"/>
    <d v="1995-07-31T00:00:00"/>
    <n v="3"/>
    <n v="18.559999999999999"/>
    <s v="Tortuga Restaurante"/>
    <s v="Avda. Azteca 123"/>
    <s v="México D.F."/>
    <s v=""/>
    <s v="05033"/>
    <x v="0"/>
    <s v="1995-07"/>
    <s v="Mexico"/>
  </r>
  <r>
    <n v="10577"/>
    <x v="81"/>
    <n v="9"/>
    <x v="252"/>
    <d v="1995-09-04T00:00:00"/>
    <d v="1995-07-31T00:00:00"/>
    <n v="2"/>
    <n v="25.41"/>
    <s v="Trail's Head Gourmet Provisioners"/>
    <s v="722 DaVinci Blvd."/>
    <s v="Kirkland"/>
    <s v="WA"/>
    <s v="98034"/>
    <x v="1"/>
    <s v="1995-07"/>
    <s v="USA"/>
  </r>
  <r>
    <n v="10578"/>
    <x v="31"/>
    <n v="4"/>
    <x v="253"/>
    <d v="1995-08-22T00:00:00"/>
    <d v="1995-08-25T00:00:00"/>
    <n v="3"/>
    <n v="29.6"/>
    <s v="B's Beverages"/>
    <s v="Fauntleroy Circus"/>
    <s v="London"/>
    <s v=""/>
    <s v="EC2 5NT"/>
    <x v="0"/>
    <s v="1995-07"/>
    <s v="UK"/>
  </r>
  <r>
    <n v="10579"/>
    <x v="82"/>
    <n v="1"/>
    <x v="254"/>
    <d v="1995-08-23T00:00:00"/>
    <d v="1995-08-04T00:00:00"/>
    <n v="2"/>
    <n v="13.73"/>
    <s v="Let's Stop N Shop"/>
    <s v="87 Polk St._x000a_Suite 5"/>
    <s v="San Francisco"/>
    <s v="CA"/>
    <s v="94117"/>
    <x v="1"/>
    <s v="1995-07"/>
    <s v="USA"/>
  </r>
  <r>
    <n v="10580"/>
    <x v="11"/>
    <n v="4"/>
    <x v="255"/>
    <d v="1995-08-24T00:00:00"/>
    <d v="1995-08-01T00:00:00"/>
    <n v="3"/>
    <n v="75.89"/>
    <s v="Ottilies Käseladen"/>
    <s v="Mehrheimerstr. 369"/>
    <s v="Köln"/>
    <s v=""/>
    <s v="50739"/>
    <x v="0"/>
    <s v="1995-07"/>
    <s v="Germany"/>
  </r>
  <r>
    <n v="10581"/>
    <x v="52"/>
    <n v="3"/>
    <x v="255"/>
    <d v="1995-08-24T00:00:00"/>
    <d v="1995-08-02T00:00:00"/>
    <n v="1"/>
    <n v="3.01"/>
    <s v="Familia Arquibaldo"/>
    <s v="Rua Orós, 92"/>
    <s v="São Paulo"/>
    <s v="SP"/>
    <s v="05442-030"/>
    <x v="0"/>
    <s v="1995-07"/>
    <s v="Brazil"/>
  </r>
  <r>
    <n v="10582"/>
    <x v="76"/>
    <n v="3"/>
    <x v="256"/>
    <d v="1995-08-25T00:00:00"/>
    <d v="1995-08-14T00:00:00"/>
    <n v="2"/>
    <n v="27.71"/>
    <s v="Blauer See Delikatessen"/>
    <s v="Forsterstr. 57"/>
    <s v="Mannheim"/>
    <s v=""/>
    <s v="68306"/>
    <x v="0"/>
    <s v="1995-07"/>
    <s v="Germany"/>
  </r>
  <r>
    <n v="10583"/>
    <x v="16"/>
    <n v="2"/>
    <x v="257"/>
    <d v="1995-08-28T00:00:00"/>
    <d v="1995-08-04T00:00:00"/>
    <n v="2"/>
    <n v="7.28"/>
    <s v="Wartian Herkku"/>
    <s v="Torikatu 38"/>
    <s v="Oulu"/>
    <s v=""/>
    <s v="90110"/>
    <x v="0"/>
    <s v="1995-07"/>
    <s v="Finland"/>
  </r>
  <r>
    <n v="10584"/>
    <x v="15"/>
    <n v="4"/>
    <x v="257"/>
    <d v="1995-08-28T00:00:00"/>
    <d v="1995-08-04T00:00:00"/>
    <n v="1"/>
    <n v="59.14"/>
    <s v="Blondel père et fils"/>
    <s v="24, place Kléber"/>
    <s v="Strasbourg"/>
    <s v=""/>
    <s v="67000"/>
    <x v="0"/>
    <s v="1995-07"/>
    <s v="France"/>
  </r>
  <r>
    <n v="10585"/>
    <x v="7"/>
    <n v="7"/>
    <x v="258"/>
    <d v="1995-08-29T00:00:00"/>
    <d v="1995-08-10T00:00:00"/>
    <n v="1"/>
    <n v="13.41"/>
    <s v="Wellington Importadora"/>
    <s v="Rua do Mercado, 12"/>
    <s v="Resende"/>
    <s v="SP"/>
    <s v="08737-363"/>
    <x v="0"/>
    <s v="1995-08"/>
    <s v="Brazil"/>
  </r>
  <r>
    <n v="10586"/>
    <x v="30"/>
    <n v="9"/>
    <x v="259"/>
    <d v="1995-08-30T00:00:00"/>
    <d v="1995-08-09T00:00:00"/>
    <n v="1"/>
    <n v="0.48"/>
    <s v="Reggiani Caseifici"/>
    <s v="Strada Provinciale 124"/>
    <s v="Reggio Emilia"/>
    <s v=""/>
    <s v="42100"/>
    <x v="0"/>
    <s v="1995-08"/>
    <s v="Italy"/>
  </r>
  <r>
    <n v="10587"/>
    <x v="12"/>
    <n v="1"/>
    <x v="259"/>
    <d v="1995-08-30T00:00:00"/>
    <d v="1995-08-09T00:00:00"/>
    <n v="1"/>
    <n v="62.52"/>
    <s v="Que Delícia"/>
    <s v="Rua da Panificadora, 12"/>
    <s v="Rio de Janeiro"/>
    <s v="RJ"/>
    <s v="02389-673"/>
    <x v="0"/>
    <s v="1995-08"/>
    <s v="Brazil"/>
  </r>
  <r>
    <n v="10588"/>
    <x v="21"/>
    <n v="2"/>
    <x v="260"/>
    <d v="1995-08-31T00:00:00"/>
    <d v="1995-08-10T00:00:00"/>
    <n v="3"/>
    <n v="194.67"/>
    <s v="QUICK-Stop"/>
    <s v="Taucherstraße 10"/>
    <s v="Cunewalde"/>
    <s v=""/>
    <s v="01307"/>
    <x v="0"/>
    <s v="1995-08"/>
    <s v="Germany"/>
  </r>
  <r>
    <n v="10589"/>
    <x v="79"/>
    <n v="8"/>
    <x v="261"/>
    <d v="1995-09-01T00:00:00"/>
    <d v="1995-08-14T00:00:00"/>
    <n v="2"/>
    <n v="4.42"/>
    <s v="Great Lakes Food Market"/>
    <s v="2732 Baker Blvd."/>
    <s v="Eugene"/>
    <s v="OR"/>
    <s v="97403"/>
    <x v="0"/>
    <s v="1995-08"/>
    <s v="USA"/>
  </r>
  <r>
    <n v="10590"/>
    <x v="49"/>
    <n v="4"/>
    <x v="262"/>
    <d v="1995-09-04T00:00:00"/>
    <d v="1995-08-14T00:00:00"/>
    <n v="3"/>
    <n v="44.77"/>
    <s v="Mère Paillarde"/>
    <s v="43 rue St. Laurent"/>
    <s v="Montréal"/>
    <s v="Québec"/>
    <s v="H1J 1C3"/>
    <x v="0"/>
    <s v="1995-08"/>
    <s v="Canada"/>
  </r>
  <r>
    <n v="10591"/>
    <x v="61"/>
    <n v="1"/>
    <x v="262"/>
    <d v="1995-08-21T00:00:00"/>
    <d v="1995-08-16T00:00:00"/>
    <n v="1"/>
    <n v="55.92"/>
    <s v="Vaffeljernet"/>
    <s v="Smagsløget 45"/>
    <s v="Århus"/>
    <s v=""/>
    <s v="8200"/>
    <x v="0"/>
    <s v="1995-08"/>
    <s v="Denmark"/>
  </r>
  <r>
    <n v="10592"/>
    <x v="26"/>
    <n v="3"/>
    <x v="263"/>
    <d v="1995-09-05T00:00:00"/>
    <d v="1995-08-16T00:00:00"/>
    <n v="1"/>
    <n v="32.1"/>
    <s v="Lehmanns Marktstand"/>
    <s v="Magazinweg 7"/>
    <s v="Frankfurt a.M. "/>
    <s v=""/>
    <s v="60528"/>
    <x v="0"/>
    <s v="1995-08"/>
    <s v="Germany"/>
  </r>
  <r>
    <n v="10593"/>
    <x v="26"/>
    <n v="7"/>
    <x v="264"/>
    <d v="1995-09-06T00:00:00"/>
    <d v="1995-09-13T00:00:00"/>
    <n v="2"/>
    <n v="174.2"/>
    <s v="Lehmanns Marktstand"/>
    <s v="Magazinweg 7"/>
    <s v="Frankfurt a.M. "/>
    <s v=""/>
    <s v="60528"/>
    <x v="0"/>
    <s v="1995-08"/>
    <s v="Germany"/>
  </r>
  <r>
    <n v="10594"/>
    <x v="37"/>
    <n v="3"/>
    <x v="264"/>
    <d v="1995-09-06T00:00:00"/>
    <d v="1995-08-16T00:00:00"/>
    <n v="2"/>
    <n v="5.24"/>
    <s v="Old World Delicatessen"/>
    <s v="2743 Bering St."/>
    <s v="Anchorage"/>
    <s v="AK"/>
    <s v="99508"/>
    <x v="0"/>
    <s v="1995-08"/>
    <s v="USA"/>
  </r>
  <r>
    <n v="10595"/>
    <x v="9"/>
    <n v="2"/>
    <x v="265"/>
    <d v="1995-09-07T00:00:00"/>
    <d v="1995-08-14T00:00:00"/>
    <n v="1"/>
    <n v="96.78"/>
    <s v="Ernst Handel"/>
    <s v="Kirchgasse 6"/>
    <s v="Graz"/>
    <s v=""/>
    <s v="8010"/>
    <x v="0"/>
    <s v="1995-08"/>
    <s v="Austria"/>
  </r>
  <r>
    <n v="10596"/>
    <x v="19"/>
    <n v="8"/>
    <x v="266"/>
    <d v="1995-09-08T00:00:00"/>
    <d v="1995-09-12T00:00:00"/>
    <n v="1"/>
    <n v="16.34"/>
    <s v="White Clover Markets"/>
    <s v="1029 - 12th Ave. S."/>
    <s v="Seattle"/>
    <s v="WA"/>
    <s v="98124"/>
    <x v="0"/>
    <s v="1995-08"/>
    <s v="USA"/>
  </r>
  <r>
    <n v="10597"/>
    <x v="54"/>
    <n v="7"/>
    <x v="266"/>
    <d v="1995-09-08T00:00:00"/>
    <d v="1995-08-18T00:00:00"/>
    <n v="3"/>
    <n v="35.119999999999997"/>
    <s v="Piccolo und mehr"/>
    <s v="Geislweg 14"/>
    <s v="Salzburg"/>
    <s v=""/>
    <s v="5020"/>
    <x v="0"/>
    <s v="1995-08"/>
    <s v="Austria"/>
  </r>
  <r>
    <n v="10598"/>
    <x v="13"/>
    <n v="1"/>
    <x v="267"/>
    <d v="1995-09-11T00:00:00"/>
    <d v="1995-08-18T00:00:00"/>
    <n v="3"/>
    <n v="44.42"/>
    <s v="Rattlesnake Canyon Grocery"/>
    <s v="2817 Milton Dr."/>
    <s v="Albuquerque"/>
    <s v="NM"/>
    <s v="87110"/>
    <x v="0"/>
    <s v="1995-08"/>
    <s v="USA"/>
  </r>
  <r>
    <n v="10599"/>
    <x v="31"/>
    <n v="6"/>
    <x v="268"/>
    <d v="1995-09-26T00:00:00"/>
    <d v="1995-08-21T00:00:00"/>
    <n v="3"/>
    <n v="29.98"/>
    <s v="B's Beverages"/>
    <s v="Fauntleroy Circus"/>
    <s v="London"/>
    <s v=""/>
    <s v="EC2 5NT"/>
    <x v="0"/>
    <s v="1995-08"/>
    <s v="UK"/>
  </r>
  <r>
    <n v="10600"/>
    <x v="64"/>
    <n v="4"/>
    <x v="269"/>
    <d v="1995-09-13T00:00:00"/>
    <d v="1995-08-21T00:00:00"/>
    <n v="1"/>
    <n v="45.13"/>
    <s v="Hungry Coyote Import Store"/>
    <s v="City Center Plaza_x000a_516 Main St."/>
    <s v="Elgin"/>
    <s v="OR"/>
    <s v="97827"/>
    <x v="0"/>
    <s v="1995-08"/>
    <s v="USA"/>
  </r>
  <r>
    <n v="10601"/>
    <x v="8"/>
    <n v="7"/>
    <x v="269"/>
    <d v="1995-09-27T00:00:00"/>
    <d v="1995-08-22T00:00:00"/>
    <n v="1"/>
    <n v="58.3"/>
    <s v="HILARIÓN-Abastos"/>
    <s v="Carrera 22 con Ave. Carlos Soublette #8-35"/>
    <s v="San Cristóbal"/>
    <s v="Táchira"/>
    <s v="5022"/>
    <x v="0"/>
    <s v="1995-08"/>
    <s v="Venezuela"/>
  </r>
  <r>
    <n v="10602"/>
    <x v="61"/>
    <n v="8"/>
    <x v="270"/>
    <d v="1995-09-14T00:00:00"/>
    <d v="1995-08-22T00:00:00"/>
    <n v="2"/>
    <n v="2.92"/>
    <s v="Vaffeljernet"/>
    <s v="Smagsløget 45"/>
    <s v="Århus"/>
    <s v=""/>
    <s v="8200"/>
    <x v="0"/>
    <s v="1995-08"/>
    <s v="Denmark"/>
  </r>
  <r>
    <n v="10603"/>
    <x v="45"/>
    <n v="8"/>
    <x v="271"/>
    <d v="1995-09-15T00:00:00"/>
    <d v="1995-09-08T00:00:00"/>
    <n v="2"/>
    <n v="48.77"/>
    <s v="Save-a-lot Markets"/>
    <s v="187 Suffolk Ln."/>
    <s v="Boise"/>
    <s v="ID"/>
    <s v="83720"/>
    <x v="0"/>
    <s v="1995-08"/>
    <s v="USA"/>
  </r>
  <r>
    <n v="10604"/>
    <x v="47"/>
    <n v="1"/>
    <x v="271"/>
    <d v="1995-09-15T00:00:00"/>
    <d v="1995-08-29T00:00:00"/>
    <n v="1"/>
    <n v="7.46"/>
    <s v="Furia Bacalhau e Frutos do Mar"/>
    <s v="Jardim das rosas n. 32"/>
    <s v="Lisboa"/>
    <s v=""/>
    <s v="1675"/>
    <x v="0"/>
    <s v="1995-08"/>
    <s v="Portugal"/>
  </r>
  <r>
    <n v="10605"/>
    <x v="49"/>
    <n v="1"/>
    <x v="272"/>
    <d v="1995-09-18T00:00:00"/>
    <d v="1995-08-29T00:00:00"/>
    <n v="2"/>
    <n v="379.13"/>
    <s v="Mère Paillarde"/>
    <s v="43 rue St. Laurent"/>
    <s v="Montréal"/>
    <s v="Québec"/>
    <s v="H1J 1C3"/>
    <x v="0"/>
    <s v="1995-08"/>
    <s v="Canada"/>
  </r>
  <r>
    <n v="10606"/>
    <x v="33"/>
    <n v="4"/>
    <x v="273"/>
    <d v="1995-09-19T00:00:00"/>
    <d v="1995-08-31T00:00:00"/>
    <n v="3"/>
    <n v="79.400000000000006"/>
    <s v="Tradição Hipermercados"/>
    <s v="Av. Inês de Castro, 414"/>
    <s v="São Paulo"/>
    <s v="SP"/>
    <s v="05634-030"/>
    <x v="0"/>
    <s v="1995-08"/>
    <s v="Brazil"/>
  </r>
  <r>
    <n v="10607"/>
    <x v="45"/>
    <n v="5"/>
    <x v="273"/>
    <d v="1995-09-19T00:00:00"/>
    <d v="1995-08-25T00:00:00"/>
    <n v="1"/>
    <n v="200.24"/>
    <s v="Save-a-lot Markets"/>
    <s v="187 Suffolk Ln."/>
    <s v="Boise"/>
    <s v="ID"/>
    <s v="83720"/>
    <x v="0"/>
    <s v="1995-08"/>
    <s v="USA"/>
  </r>
  <r>
    <n v="10608"/>
    <x v="1"/>
    <n v="4"/>
    <x v="274"/>
    <d v="1995-09-20T00:00:00"/>
    <d v="1995-09-01T00:00:00"/>
    <n v="2"/>
    <n v="27.79"/>
    <s v="Toms Spezialitäten"/>
    <s v="Luisenstr. 48"/>
    <s v="Münster"/>
    <s v=""/>
    <s v="44087"/>
    <x v="0"/>
    <s v="1995-08"/>
    <s v="Germany"/>
  </r>
  <r>
    <n v="10609"/>
    <x v="41"/>
    <n v="7"/>
    <x v="275"/>
    <d v="1995-09-21T00:00:00"/>
    <d v="1995-08-30T00:00:00"/>
    <n v="2"/>
    <n v="1.85"/>
    <s v="Du monde entier"/>
    <s v="67, rue des Cinquante Otages"/>
    <s v="Nantes"/>
    <s v=""/>
    <s v="44000"/>
    <x v="1"/>
    <s v="1995-08"/>
    <s v="France"/>
  </r>
  <r>
    <n v="10610"/>
    <x v="53"/>
    <n v="8"/>
    <x v="276"/>
    <d v="1995-09-22T00:00:00"/>
    <d v="1995-09-06T00:00:00"/>
    <n v="1"/>
    <n v="26.78"/>
    <s v="La maison d'Asie"/>
    <s v="1 rue Alsace-Lorraine"/>
    <s v="Toulouse"/>
    <s v=""/>
    <s v="31000"/>
    <x v="0"/>
    <s v="1995-08"/>
    <s v="France"/>
  </r>
  <r>
    <n v="10611"/>
    <x v="63"/>
    <n v="6"/>
    <x v="276"/>
    <d v="1995-09-22T00:00:00"/>
    <d v="1995-09-01T00:00:00"/>
    <n v="2"/>
    <n v="80.650000000000006"/>
    <s v="Wolski Zajazd"/>
    <s v="ul. Filtrowa 68"/>
    <s v="Warszawa"/>
    <s v=""/>
    <s v="01-012"/>
    <x v="0"/>
    <s v="1995-08"/>
    <s v="Poland"/>
  </r>
  <r>
    <n v="10612"/>
    <x v="45"/>
    <n v="1"/>
    <x v="277"/>
    <d v="1995-09-25T00:00:00"/>
    <d v="1995-09-01T00:00:00"/>
    <n v="2"/>
    <n v="544.08000000000004"/>
    <s v="Save-a-lot Markets"/>
    <s v="187 Suffolk Ln."/>
    <s v="Boise"/>
    <s v="ID"/>
    <s v="83720"/>
    <x v="0"/>
    <s v="1995-08"/>
    <s v="USA"/>
  </r>
  <r>
    <n v="10613"/>
    <x v="8"/>
    <n v="4"/>
    <x v="278"/>
    <d v="1995-09-26T00:00:00"/>
    <d v="1995-09-01T00:00:00"/>
    <n v="2"/>
    <n v="8.11"/>
    <s v="HILARIÓN-Abastos"/>
    <s v="Carrera 22 con Ave. Carlos Soublette #8-35"/>
    <s v="San Cristóbal"/>
    <s v="Táchira"/>
    <s v="5022"/>
    <x v="0"/>
    <s v="1995-08"/>
    <s v="Venezuela"/>
  </r>
  <r>
    <n v="10614"/>
    <x v="76"/>
    <n v="8"/>
    <x v="278"/>
    <d v="1995-09-26T00:00:00"/>
    <d v="1995-09-01T00:00:00"/>
    <n v="3"/>
    <n v="1.93"/>
    <s v="Blauer See Delikatessen"/>
    <s v="Forsterstr. 57"/>
    <s v="Mannheim"/>
    <s v=""/>
    <s v="68306"/>
    <x v="0"/>
    <s v="1995-08"/>
    <s v="Germany"/>
  </r>
  <r>
    <n v="10615"/>
    <x v="83"/>
    <n v="2"/>
    <x v="279"/>
    <d v="1995-09-27T00:00:00"/>
    <d v="1995-09-06T00:00:00"/>
    <n v="3"/>
    <n v="0.75"/>
    <s v="Wilman Kala"/>
    <s v="Keskuskatu 45"/>
    <s v="Helsinki"/>
    <s v=""/>
    <s v="21240"/>
    <x v="0"/>
    <s v="1995-08"/>
    <s v="Finland"/>
  </r>
  <r>
    <n v="10616"/>
    <x v="79"/>
    <n v="1"/>
    <x v="280"/>
    <d v="1995-09-28T00:00:00"/>
    <d v="1995-09-05T00:00:00"/>
    <n v="2"/>
    <n v="116.53"/>
    <s v="Great Lakes Food Market"/>
    <s v="2732 Baker Blvd."/>
    <s v="Eugene"/>
    <s v="OR"/>
    <s v="97403"/>
    <x v="0"/>
    <s v="1995-08"/>
    <s v="USA"/>
  </r>
  <r>
    <n v="10617"/>
    <x v="79"/>
    <n v="4"/>
    <x v="280"/>
    <d v="1995-09-28T00:00:00"/>
    <d v="1995-09-04T00:00:00"/>
    <n v="2"/>
    <n v="18.53"/>
    <s v="Great Lakes Food Market"/>
    <s v="2732 Baker Blvd."/>
    <s v="Eugene"/>
    <s v="OR"/>
    <s v="97403"/>
    <x v="0"/>
    <s v="1995-08"/>
    <s v="USA"/>
  </r>
  <r>
    <n v="10618"/>
    <x v="49"/>
    <n v="1"/>
    <x v="281"/>
    <d v="1995-10-13T00:00:00"/>
    <d v="1995-09-08T00:00:00"/>
    <n v="1"/>
    <n v="154.68"/>
    <s v="Mère Paillarde"/>
    <s v="43 rue St. Laurent"/>
    <s v="Montréal"/>
    <s v="Québec"/>
    <s v="H1J 1C3"/>
    <x v="0"/>
    <s v="1995-09"/>
    <s v="Canada"/>
  </r>
  <r>
    <n v="10619"/>
    <x v="49"/>
    <n v="3"/>
    <x v="282"/>
    <d v="1995-10-02T00:00:00"/>
    <d v="1995-09-07T00:00:00"/>
    <n v="3"/>
    <n v="91.05"/>
    <s v="Mère Paillarde"/>
    <s v="43 rue St. Laurent"/>
    <s v="Montréal"/>
    <s v="Québec"/>
    <s v="H1J 1C3"/>
    <x v="0"/>
    <s v="1995-09"/>
    <s v="Canada"/>
  </r>
  <r>
    <n v="10620"/>
    <x v="75"/>
    <n v="2"/>
    <x v="283"/>
    <d v="1995-10-03T00:00:00"/>
    <d v="1995-09-14T00:00:00"/>
    <n v="3"/>
    <n v="0.94"/>
    <s v="Laughing Bacchus Wine Cellars"/>
    <s v="2319 Elm St."/>
    <s v="Vancouver"/>
    <s v="BC"/>
    <s v="V3F 2K1"/>
    <x v="1"/>
    <s v="1995-09"/>
    <s v="Canada"/>
  </r>
  <r>
    <n v="10621"/>
    <x v="42"/>
    <n v="4"/>
    <x v="283"/>
    <d v="1995-10-03T00:00:00"/>
    <d v="1995-09-11T00:00:00"/>
    <n v="2"/>
    <n v="23.73"/>
    <s v="Island Trading"/>
    <s v="Garden House_x000a_Crowther Way"/>
    <s v="Cowes"/>
    <s v="Isle of Wight"/>
    <s v="PO31 7PJ"/>
    <x v="0"/>
    <s v="1995-09"/>
    <s v="UK"/>
  </r>
  <r>
    <n v="10622"/>
    <x v="29"/>
    <n v="4"/>
    <x v="284"/>
    <d v="1995-10-04T00:00:00"/>
    <d v="1995-09-11T00:00:00"/>
    <n v="3"/>
    <n v="50.97"/>
    <s v="Ricardo Adocicados"/>
    <s v="Av. Copacabana, 267"/>
    <s v="Rio de Janeiro"/>
    <s v="RJ"/>
    <s v="02389-890"/>
    <x v="0"/>
    <s v="1995-09"/>
    <s v="Brazil"/>
  </r>
  <r>
    <n v="10623"/>
    <x v="17"/>
    <n v="8"/>
    <x v="285"/>
    <d v="1995-10-05T00:00:00"/>
    <d v="1995-09-12T00:00:00"/>
    <n v="2"/>
    <n v="97.18"/>
    <s v="Frankenversand"/>
    <s v="Berliner Platz 43"/>
    <s v="München"/>
    <s v=""/>
    <s v="80805"/>
    <x v="0"/>
    <s v="1995-09"/>
    <s v="Germany"/>
  </r>
  <r>
    <n v="10624"/>
    <x v="84"/>
    <n v="4"/>
    <x v="285"/>
    <d v="1995-10-05T00:00:00"/>
    <d v="1995-09-19T00:00:00"/>
    <n v="2"/>
    <n v="94.8"/>
    <s v="The Cracker Box"/>
    <s v="55 Grizzly Peak Rd."/>
    <s v="Butte"/>
    <s v="MT"/>
    <s v="59801"/>
    <x v="1"/>
    <s v="1995-09"/>
    <s v="USA"/>
  </r>
  <r>
    <n v="10625"/>
    <x v="39"/>
    <n v="3"/>
    <x v="286"/>
    <d v="1995-10-06T00:00:00"/>
    <d v="1995-09-14T00:00:00"/>
    <n v="1"/>
    <n v="43.9"/>
    <s v="Ana Trujillo Emparedados y helados"/>
    <s v="Avda. de la Constitución 2222"/>
    <s v="México D.F."/>
    <s v=""/>
    <s v="05021"/>
    <x v="1"/>
    <s v="1995-09"/>
    <s v="Mexico"/>
  </r>
  <r>
    <n v="10626"/>
    <x v="25"/>
    <n v="1"/>
    <x v="287"/>
    <d v="1995-10-09T00:00:00"/>
    <d v="1995-09-20T00:00:00"/>
    <n v="2"/>
    <n v="138.69"/>
    <s v="Berglunds snabbköp"/>
    <s v="Berguvsvägen  8"/>
    <s v="Luleå"/>
    <s v=""/>
    <s v="S-958 22"/>
    <x v="0"/>
    <s v="1995-09"/>
    <s v="Sweden"/>
  </r>
  <r>
    <n v="10627"/>
    <x v="45"/>
    <n v="8"/>
    <x v="287"/>
    <d v="1995-10-23T00:00:00"/>
    <d v="1995-09-21T00:00:00"/>
    <n v="3"/>
    <n v="107.46"/>
    <s v="Save-a-lot Markets"/>
    <s v="187 Suffolk Ln."/>
    <s v="Boise"/>
    <s v="ID"/>
    <s v="83720"/>
    <x v="0"/>
    <s v="1995-09"/>
    <s v="USA"/>
  </r>
  <r>
    <n v="10628"/>
    <x v="15"/>
    <n v="4"/>
    <x v="288"/>
    <d v="1995-10-10T00:00:00"/>
    <d v="1995-09-20T00:00:00"/>
    <n v="3"/>
    <n v="30.36"/>
    <s v="Blondel père et fils"/>
    <s v="24, place Kléber"/>
    <s v="Strasbourg"/>
    <s v=""/>
    <s v="67000"/>
    <x v="0"/>
    <s v="1995-09"/>
    <s v="France"/>
  </r>
  <r>
    <n v="10629"/>
    <x v="36"/>
    <n v="4"/>
    <x v="288"/>
    <d v="1995-10-10T00:00:00"/>
    <d v="1995-09-20T00:00:00"/>
    <n v="3"/>
    <n v="85.46"/>
    <s v="Godos Cocina Típica"/>
    <s v="C/ Romero, 33"/>
    <s v="Sevilla"/>
    <s v=""/>
    <s v="41101"/>
    <x v="0"/>
    <s v="1995-09"/>
    <s v="Spain"/>
  </r>
  <r>
    <n v="10630"/>
    <x v="44"/>
    <n v="1"/>
    <x v="289"/>
    <d v="1995-10-11T00:00:00"/>
    <d v="1995-09-19T00:00:00"/>
    <n v="2"/>
    <n v="32.35"/>
    <s v="Königlich Essen"/>
    <s v="Maubelstr. 90"/>
    <s v="Brandenburg"/>
    <s v=""/>
    <s v="14776"/>
    <x v="0"/>
    <s v="1995-09"/>
    <s v="Germany"/>
  </r>
  <r>
    <n v="10631"/>
    <x v="53"/>
    <n v="8"/>
    <x v="290"/>
    <d v="1995-10-12T00:00:00"/>
    <d v="1995-09-15T00:00:00"/>
    <n v="1"/>
    <n v="0.87"/>
    <s v="La maison d'Asie"/>
    <s v="1 rue Alsace-Lorraine"/>
    <s v="Toulouse"/>
    <s v=""/>
    <s v="31000"/>
    <x v="0"/>
    <s v="1995-09"/>
    <s v="France"/>
  </r>
  <r>
    <n v="10632"/>
    <x v="35"/>
    <n v="8"/>
    <x v="290"/>
    <d v="1995-10-12T00:00:00"/>
    <d v="1995-09-19T00:00:00"/>
    <n v="1"/>
    <n v="41.38"/>
    <s v="Die Wandernde Kuh"/>
    <s v="Adenauerallee 900"/>
    <s v="Stuttgart"/>
    <s v=""/>
    <s v="70563"/>
    <x v="0"/>
    <s v="1995-09"/>
    <s v="Germany"/>
  </r>
  <r>
    <n v="10633"/>
    <x v="9"/>
    <n v="7"/>
    <x v="291"/>
    <d v="1995-10-13T00:00:00"/>
    <d v="1995-09-18T00:00:00"/>
    <n v="3"/>
    <n v="477.9"/>
    <s v="Ernst Handel"/>
    <s v="Kirchgasse 6"/>
    <s v="Graz"/>
    <s v=""/>
    <s v="8010"/>
    <x v="0"/>
    <s v="1995-09"/>
    <s v="Austria"/>
  </r>
  <r>
    <n v="10634"/>
    <x v="68"/>
    <n v="4"/>
    <x v="291"/>
    <d v="1995-10-13T00:00:00"/>
    <d v="1995-09-21T00:00:00"/>
    <n v="3"/>
    <n v="487.38"/>
    <s v="Folies gourmandes"/>
    <s v="184, chaussée de Tournai"/>
    <s v="Lille"/>
    <s v=""/>
    <s v="59000"/>
    <x v="0"/>
    <s v="1995-09"/>
    <s v="France"/>
  </r>
  <r>
    <n v="10635"/>
    <x v="22"/>
    <n v="8"/>
    <x v="292"/>
    <d v="1995-10-16T00:00:00"/>
    <d v="1995-09-21T00:00:00"/>
    <n v="3"/>
    <n v="47.46"/>
    <s v="Magazzini Alimentari Riuniti"/>
    <s v="Via Ludovico il Moro 22"/>
    <s v="Bergamo"/>
    <s v=""/>
    <s v="24100"/>
    <x v="0"/>
    <s v="1995-09"/>
    <s v="Italy"/>
  </r>
  <r>
    <n v="10636"/>
    <x v="16"/>
    <n v="4"/>
    <x v="293"/>
    <d v="1995-10-17T00:00:00"/>
    <d v="1995-09-26T00:00:00"/>
    <n v="1"/>
    <n v="1.1499999999999999"/>
    <s v="Wartian Herkku"/>
    <s v="Torikatu 38"/>
    <s v="Oulu"/>
    <s v=""/>
    <s v="90110"/>
    <x v="0"/>
    <s v="1995-09"/>
    <s v="Finland"/>
  </r>
  <r>
    <n v="10637"/>
    <x v="62"/>
    <n v="6"/>
    <x v="293"/>
    <d v="1995-10-17T00:00:00"/>
    <d v="1995-09-26T00:00:00"/>
    <n v="1"/>
    <n v="201.29"/>
    <s v="Queen Cozinha"/>
    <s v="Alameda dos Canàrios, 891"/>
    <s v="São Paulo"/>
    <s v="SP"/>
    <s v="05487-020"/>
    <x v="0"/>
    <s v="1995-09"/>
    <s v="Brazil"/>
  </r>
  <r>
    <n v="10638"/>
    <x v="67"/>
    <n v="3"/>
    <x v="294"/>
    <d v="1995-10-18T00:00:00"/>
    <d v="1995-10-02T00:00:00"/>
    <n v="1"/>
    <n v="158.44"/>
    <s v="LINO-Delicateses"/>
    <s v="Ave. 5 de Mayo Porlamar"/>
    <s v="I. de Margarita"/>
    <s v="Nueva Esparta"/>
    <s v="4980"/>
    <x v="0"/>
    <s v="1995-09"/>
    <s v="Venezuela"/>
  </r>
  <r>
    <n v="10639"/>
    <x v="65"/>
    <n v="7"/>
    <x v="294"/>
    <d v="1995-10-18T00:00:00"/>
    <d v="1995-09-27T00:00:00"/>
    <n v="3"/>
    <n v="38.64"/>
    <s v="Santé Gourmet"/>
    <s v="Erling Skakkes gate 78"/>
    <s v="Stavern"/>
    <s v=""/>
    <s v="4110"/>
    <x v="0"/>
    <s v="1995-09"/>
    <s v="Norway"/>
  </r>
  <r>
    <n v="10640"/>
    <x v="35"/>
    <n v="4"/>
    <x v="295"/>
    <d v="1995-10-19T00:00:00"/>
    <d v="1995-09-28T00:00:00"/>
    <n v="1"/>
    <n v="23.55"/>
    <s v="Die Wandernde Kuh"/>
    <s v="Adenauerallee 900"/>
    <s v="Stuttgart"/>
    <s v=""/>
    <s v="70563"/>
    <x v="0"/>
    <s v="1995-09"/>
    <s v="Germany"/>
  </r>
  <r>
    <n v="10641"/>
    <x v="8"/>
    <n v="4"/>
    <x v="296"/>
    <d v="1995-10-20T00:00:00"/>
    <d v="1995-09-26T00:00:00"/>
    <n v="2"/>
    <n v="179.61"/>
    <s v="HILARIÓN-Abastos"/>
    <s v="Carrera 22 con Ave. Carlos Soublette #8-35"/>
    <s v="San Cristóbal"/>
    <s v="Táchira"/>
    <s v="5022"/>
    <x v="0"/>
    <s v="1995-09"/>
    <s v="Venezuela"/>
  </r>
  <r>
    <n v="10642"/>
    <x v="51"/>
    <n v="7"/>
    <x v="296"/>
    <d v="1995-10-20T00:00:00"/>
    <d v="1995-10-06T00:00:00"/>
    <n v="3"/>
    <n v="41.89"/>
    <s v="Simons bistro"/>
    <s v="Vinbæltet 34"/>
    <s v="København"/>
    <s v=""/>
    <s v="1734"/>
    <x v="0"/>
    <s v="1995-09"/>
    <s v="Denmark"/>
  </r>
  <r>
    <n v="10643"/>
    <x v="85"/>
    <n v="6"/>
    <x v="297"/>
    <d v="1995-10-23T00:00:00"/>
    <d v="1995-10-03T00:00:00"/>
    <n v="1"/>
    <n v="29.46"/>
    <s v="Alfreds Futterkiste"/>
    <s v="Obere Str. 57"/>
    <s v="Berlin"/>
    <s v=""/>
    <s v="12209"/>
    <x v="0"/>
    <s v="1995-09"/>
    <s v="Germany"/>
  </r>
  <r>
    <n v="10644"/>
    <x v="7"/>
    <n v="3"/>
    <x v="297"/>
    <d v="1995-10-23T00:00:00"/>
    <d v="1995-10-02T00:00:00"/>
    <n v="2"/>
    <n v="0.14000000000000001"/>
    <s v="Wellington Importadora"/>
    <s v="Rua do Mercado, 12"/>
    <s v="Resende"/>
    <s v="SP"/>
    <s v="08737-363"/>
    <x v="0"/>
    <s v="1995-09"/>
    <s v="Brazil"/>
  </r>
  <r>
    <n v="10645"/>
    <x v="2"/>
    <n v="4"/>
    <x v="298"/>
    <d v="1995-10-24T00:00:00"/>
    <d v="1995-10-03T00:00:00"/>
    <n v="1"/>
    <n v="12.41"/>
    <s v="Hanari Carnes"/>
    <s v="Rua do Paço, 67"/>
    <s v="Rio de Janeiro"/>
    <s v="RJ"/>
    <s v="05454-876"/>
    <x v="0"/>
    <s v="1995-09"/>
    <s v="Brazil"/>
  </r>
  <r>
    <n v="10646"/>
    <x v="34"/>
    <n v="9"/>
    <x v="299"/>
    <d v="1995-11-08T00:00:00"/>
    <d v="1995-10-04T00:00:00"/>
    <n v="3"/>
    <n v="142.33000000000001"/>
    <s v="Hungry Owl All-Night Grocers"/>
    <s v="8 Johnstown Road"/>
    <s v="Cork"/>
    <s v="Co. Cork"/>
    <s v=""/>
    <x v="0"/>
    <s v="1995-09"/>
    <s v="Ireland"/>
  </r>
  <r>
    <n v="10647"/>
    <x v="12"/>
    <n v="4"/>
    <x v="299"/>
    <d v="1995-10-11T00:00:00"/>
    <d v="1995-10-04T00:00:00"/>
    <n v="2"/>
    <n v="45.54"/>
    <s v="Que Delícia"/>
    <s v="Rua da Panificadora, 12"/>
    <s v="Rio de Janeiro"/>
    <s v="RJ"/>
    <s v="02389-673"/>
    <x v="0"/>
    <s v="1995-09"/>
    <s v="Brazil"/>
  </r>
  <r>
    <n v="10648"/>
    <x v="29"/>
    <n v="5"/>
    <x v="300"/>
    <d v="1995-11-09T00:00:00"/>
    <d v="1995-10-10T00:00:00"/>
    <n v="2"/>
    <n v="14.25"/>
    <s v="Ricardo Adocicados"/>
    <s v="Av. Copacabana, 267"/>
    <s v="Rio de Janeiro"/>
    <s v="RJ"/>
    <s v="02389-890"/>
    <x v="0"/>
    <s v="1995-09"/>
    <s v="Brazil"/>
  </r>
  <r>
    <n v="10649"/>
    <x v="80"/>
    <n v="5"/>
    <x v="300"/>
    <d v="1995-10-26T00:00:00"/>
    <d v="1995-09-29T00:00:00"/>
    <n v="3"/>
    <n v="6.2"/>
    <s v="Maison Dewey"/>
    <s v="Rue Joseph-Bens 532"/>
    <s v="Bruxelles"/>
    <s v=""/>
    <s v="B-1180"/>
    <x v="0"/>
    <s v="1995-09"/>
    <s v="Belgium"/>
  </r>
  <r>
    <n v="10650"/>
    <x v="52"/>
    <n v="5"/>
    <x v="301"/>
    <d v="1995-10-27T00:00:00"/>
    <d v="1995-10-04T00:00:00"/>
    <n v="3"/>
    <n v="176.81"/>
    <s v="Familia Arquibaldo"/>
    <s v="Rua Orós, 92"/>
    <s v="São Paulo"/>
    <s v="SP"/>
    <s v="05442-030"/>
    <x v="0"/>
    <s v="1995-09"/>
    <s v="Brazil"/>
  </r>
  <r>
    <n v="10651"/>
    <x v="35"/>
    <n v="8"/>
    <x v="302"/>
    <d v="1995-10-30T00:00:00"/>
    <d v="1995-10-12T00:00:00"/>
    <n v="2"/>
    <n v="20.6"/>
    <s v="Die Wandernde Kuh"/>
    <s v="Adenauerallee 900"/>
    <s v="Stuttgart"/>
    <s v=""/>
    <s v="70563"/>
    <x v="0"/>
    <s v="1995-10"/>
    <s v="Germany"/>
  </r>
  <r>
    <n v="10652"/>
    <x v="71"/>
    <n v="4"/>
    <x v="302"/>
    <d v="1995-10-30T00:00:00"/>
    <d v="1995-10-09T00:00:00"/>
    <n v="2"/>
    <n v="7.14"/>
    <s v="Gourmet Lanchonetes"/>
    <s v="Av. Brasil, 442"/>
    <s v="Campinas"/>
    <s v="SP"/>
    <s v="04876-786"/>
    <x v="0"/>
    <s v="1995-10"/>
    <s v="Brazil"/>
  </r>
  <r>
    <n v="10653"/>
    <x v="17"/>
    <n v="1"/>
    <x v="303"/>
    <d v="1995-10-31T00:00:00"/>
    <d v="1995-10-20T00:00:00"/>
    <n v="1"/>
    <n v="93.25"/>
    <s v="Frankenversand"/>
    <s v="Berliner Platz 43"/>
    <s v="München"/>
    <s v=""/>
    <s v="80805"/>
    <x v="0"/>
    <s v="1995-10"/>
    <s v="Germany"/>
  </r>
  <r>
    <n v="10654"/>
    <x v="25"/>
    <n v="5"/>
    <x v="303"/>
    <d v="1995-10-31T00:00:00"/>
    <d v="1995-10-12T00:00:00"/>
    <n v="1"/>
    <n v="55.26"/>
    <s v="Berglunds snabbköp"/>
    <s v="Berguvsvägen  8"/>
    <s v="Luleå"/>
    <s v=""/>
    <s v="S-958 22"/>
    <x v="0"/>
    <s v="1995-10"/>
    <s v="Sweden"/>
  </r>
  <r>
    <n v="10655"/>
    <x v="30"/>
    <n v="1"/>
    <x v="304"/>
    <d v="1995-11-01T00:00:00"/>
    <d v="1995-10-12T00:00:00"/>
    <n v="2"/>
    <n v="4.41"/>
    <s v="Reggiani Caseifici"/>
    <s v="Strada Provinciale 124"/>
    <s v="Reggio Emilia"/>
    <s v=""/>
    <s v="42100"/>
    <x v="0"/>
    <s v="1995-10"/>
    <s v="Italy"/>
  </r>
  <r>
    <n v="10656"/>
    <x v="79"/>
    <n v="6"/>
    <x v="305"/>
    <d v="1995-11-02T00:00:00"/>
    <d v="1995-10-11T00:00:00"/>
    <n v="1"/>
    <n v="57.15"/>
    <s v="Great Lakes Food Market"/>
    <s v="2732 Baker Blvd."/>
    <s v="Eugene"/>
    <s v="OR"/>
    <s v="97403"/>
    <x v="0"/>
    <s v="1995-10"/>
    <s v="USA"/>
  </r>
  <r>
    <n v="10657"/>
    <x v="45"/>
    <n v="2"/>
    <x v="305"/>
    <d v="1995-11-02T00:00:00"/>
    <d v="1995-10-16T00:00:00"/>
    <n v="2"/>
    <n v="352.69"/>
    <s v="Save-a-lot Markets"/>
    <s v="187 Suffolk Ln."/>
    <s v="Boise"/>
    <s v="ID"/>
    <s v="83720"/>
    <x v="0"/>
    <s v="1995-10"/>
    <s v="USA"/>
  </r>
  <r>
    <n v="10658"/>
    <x v="21"/>
    <n v="4"/>
    <x v="306"/>
    <d v="1995-11-03T00:00:00"/>
    <d v="1995-10-09T00:00:00"/>
    <n v="1"/>
    <n v="364.15"/>
    <s v="QUICK-Stop"/>
    <s v="Taucherstraße 10"/>
    <s v="Cunewalde"/>
    <s v=""/>
    <s v="01307"/>
    <x v="0"/>
    <s v="1995-10"/>
    <s v="Germany"/>
  </r>
  <r>
    <n v="10659"/>
    <x v="62"/>
    <n v="7"/>
    <x v="306"/>
    <d v="1995-11-03T00:00:00"/>
    <d v="1995-10-11T00:00:00"/>
    <n v="2"/>
    <n v="105.81"/>
    <s v="Queen Cozinha"/>
    <s v="Alameda dos Canàrios, 891"/>
    <s v="São Paulo"/>
    <s v="SP"/>
    <s v="05487-020"/>
    <x v="0"/>
    <s v="1995-10"/>
    <s v="Brazil"/>
  </r>
  <r>
    <n v="10660"/>
    <x v="64"/>
    <n v="8"/>
    <x v="307"/>
    <d v="1995-11-06T00:00:00"/>
    <d v="1995-11-15T00:00:00"/>
    <n v="1"/>
    <n v="111.29"/>
    <s v="Hungry Coyote Import Store"/>
    <s v="City Center Plaza_x000a_516 Main St."/>
    <s v="Elgin"/>
    <s v="OR"/>
    <s v="97827"/>
    <x v="0"/>
    <s v="1995-10"/>
    <s v="USA"/>
  </r>
  <r>
    <n v="10661"/>
    <x v="34"/>
    <n v="7"/>
    <x v="308"/>
    <d v="1995-11-07T00:00:00"/>
    <d v="1995-10-16T00:00:00"/>
    <n v="3"/>
    <n v="17.55"/>
    <s v="Hungry Owl All-Night Grocers"/>
    <s v="8 Johnstown Road"/>
    <s v="Cork"/>
    <s v="Co. Cork"/>
    <s v=""/>
    <x v="0"/>
    <s v="1995-10"/>
    <s v="Ireland"/>
  </r>
  <r>
    <n v="10662"/>
    <x v="38"/>
    <n v="3"/>
    <x v="308"/>
    <d v="1995-11-07T00:00:00"/>
    <d v="1995-10-19T00:00:00"/>
    <n v="2"/>
    <n v="1.28"/>
    <s v="Lonesome Pine Restaurant"/>
    <s v="89 Chiaroscuro Rd."/>
    <s v="Portland"/>
    <s v="OR"/>
    <s v="97219"/>
    <x v="0"/>
    <s v="1995-10"/>
    <s v="USA"/>
  </r>
  <r>
    <n v="10663"/>
    <x v="48"/>
    <n v="2"/>
    <x v="309"/>
    <d v="1995-10-25T00:00:00"/>
    <d v="1995-11-03T00:00:00"/>
    <n v="2"/>
    <n v="113.15"/>
    <s v="Bon app'"/>
    <s v="12, rue des Bouchers"/>
    <s v="Marseille"/>
    <s v=""/>
    <s v="13008"/>
    <x v="0"/>
    <s v="1995-10"/>
    <s v="France"/>
  </r>
  <r>
    <n v="10664"/>
    <x v="47"/>
    <n v="1"/>
    <x v="309"/>
    <d v="1995-11-08T00:00:00"/>
    <d v="1995-10-20T00:00:00"/>
    <n v="3"/>
    <n v="1.27"/>
    <s v="Furia Bacalhau e Frutos do Mar"/>
    <s v="Jardim das rosas n. 32"/>
    <s v="Lisboa"/>
    <s v=""/>
    <s v="1675"/>
    <x v="0"/>
    <s v="1995-10"/>
    <s v="Portugal"/>
  </r>
  <r>
    <n v="10665"/>
    <x v="38"/>
    <n v="1"/>
    <x v="310"/>
    <d v="1995-11-09T00:00:00"/>
    <d v="1995-10-18T00:00:00"/>
    <n v="2"/>
    <n v="26.31"/>
    <s v="Lonesome Pine Restaurant"/>
    <s v="89 Chiaroscuro Rd."/>
    <s v="Portland"/>
    <s v="OR"/>
    <s v="97219"/>
    <x v="0"/>
    <s v="1995-10"/>
    <s v="USA"/>
  </r>
  <r>
    <n v="10666"/>
    <x v="6"/>
    <n v="7"/>
    <x v="311"/>
    <d v="1995-11-10T00:00:00"/>
    <d v="1995-10-23T00:00:00"/>
    <n v="2"/>
    <n v="232.42"/>
    <s v="Richter Supermarkt"/>
    <s v="Starenweg 5"/>
    <s v="Genève"/>
    <s v=""/>
    <s v="1204"/>
    <x v="0"/>
    <s v="1995-10"/>
    <s v="Switzerland"/>
  </r>
  <r>
    <n v="10667"/>
    <x v="9"/>
    <n v="7"/>
    <x v="311"/>
    <d v="1995-11-10T00:00:00"/>
    <d v="1995-10-20T00:00:00"/>
    <n v="1"/>
    <n v="78.09"/>
    <s v="Ernst Handel"/>
    <s v="Kirchgasse 6"/>
    <s v="Graz"/>
    <s v=""/>
    <s v="8010"/>
    <x v="0"/>
    <s v="1995-10"/>
    <s v="Austria"/>
  </r>
  <r>
    <n v="10668"/>
    <x v="35"/>
    <n v="1"/>
    <x v="312"/>
    <d v="1995-11-13T00:00:00"/>
    <d v="1995-10-24T00:00:00"/>
    <n v="2"/>
    <n v="47.22"/>
    <s v="Die Wandernde Kuh"/>
    <s v="Adenauerallee 900"/>
    <s v="Stuttgart"/>
    <s v=""/>
    <s v="70563"/>
    <x v="0"/>
    <s v="1995-10"/>
    <s v="Germany"/>
  </r>
  <r>
    <n v="10669"/>
    <x v="51"/>
    <n v="2"/>
    <x v="312"/>
    <d v="1995-11-13T00:00:00"/>
    <d v="1995-10-23T00:00:00"/>
    <n v="1"/>
    <n v="24.39"/>
    <s v="Simons bistro"/>
    <s v="Vinbæltet 34"/>
    <s v="København"/>
    <s v=""/>
    <s v="1734"/>
    <x v="0"/>
    <s v="1995-10"/>
    <s v="Denmark"/>
  </r>
  <r>
    <n v="10670"/>
    <x v="17"/>
    <n v="4"/>
    <x v="313"/>
    <d v="1995-11-14T00:00:00"/>
    <d v="1995-10-19T00:00:00"/>
    <n v="1"/>
    <n v="203.48"/>
    <s v="Frankenversand"/>
    <s v="Berliner Platz 43"/>
    <s v="München"/>
    <s v=""/>
    <s v="80805"/>
    <x v="0"/>
    <s v="1995-10"/>
    <s v="Germany"/>
  </r>
  <r>
    <n v="10671"/>
    <x v="86"/>
    <n v="1"/>
    <x v="314"/>
    <d v="1995-11-15T00:00:00"/>
    <d v="1995-10-25T00:00:00"/>
    <n v="1"/>
    <n v="30.34"/>
    <s v="France restauration"/>
    <s v="54, rue Royale"/>
    <s v="Nantes"/>
    <s v=""/>
    <s v="44000"/>
    <x v="1"/>
    <s v="1995-10"/>
    <s v="France"/>
  </r>
  <r>
    <n v="10672"/>
    <x v="25"/>
    <n v="9"/>
    <x v="314"/>
    <d v="1995-11-01T00:00:00"/>
    <d v="1995-10-27T00:00:00"/>
    <n v="2"/>
    <n v="95.75"/>
    <s v="Berglunds snabbköp"/>
    <s v="Berguvsvägen  8"/>
    <s v="Luleå"/>
    <s v=""/>
    <s v="S-958 22"/>
    <x v="0"/>
    <s v="1995-10"/>
    <s v="Sweden"/>
  </r>
  <r>
    <n v="10673"/>
    <x v="83"/>
    <n v="2"/>
    <x v="315"/>
    <d v="1995-11-16T00:00:00"/>
    <d v="1995-10-20T00:00:00"/>
    <n v="1"/>
    <n v="22.76"/>
    <s v="Wilman Kala"/>
    <s v="Keskuskatu 45"/>
    <s v="Helsinki"/>
    <s v=""/>
    <s v="21240"/>
    <x v="0"/>
    <s v="1995-10"/>
    <s v="Finland"/>
  </r>
  <r>
    <n v="10674"/>
    <x v="42"/>
    <n v="4"/>
    <x v="315"/>
    <d v="1995-11-16T00:00:00"/>
    <d v="1995-10-31T00:00:00"/>
    <n v="2"/>
    <n v="0.9"/>
    <s v="Island Trading"/>
    <s v="Garden House_x000a_Crowther Way"/>
    <s v="Cowes"/>
    <s v="Isle of Wight"/>
    <s v="PO31 7PJ"/>
    <x v="0"/>
    <s v="1995-10"/>
    <s v="UK"/>
  </r>
  <r>
    <n v="10675"/>
    <x v="17"/>
    <n v="5"/>
    <x v="316"/>
    <d v="1995-11-17T00:00:00"/>
    <d v="1995-10-24T00:00:00"/>
    <n v="2"/>
    <n v="31.85"/>
    <s v="Frankenversand"/>
    <s v="Berliner Platz 43"/>
    <s v="München"/>
    <s v=""/>
    <s v="80805"/>
    <x v="0"/>
    <s v="1995-10"/>
    <s v="Germany"/>
  </r>
  <r>
    <n v="10676"/>
    <x v="23"/>
    <n v="2"/>
    <x v="317"/>
    <d v="1995-11-20T00:00:00"/>
    <d v="1995-10-30T00:00:00"/>
    <n v="2"/>
    <n v="2.0099999999999998"/>
    <s v="Tortuga Restaurante"/>
    <s v="Avda. Azteca 123"/>
    <s v="México D.F."/>
    <s v=""/>
    <s v="05033"/>
    <x v="0"/>
    <s v="1995-10"/>
    <s v="Mexico"/>
  </r>
  <r>
    <n v="10677"/>
    <x v="59"/>
    <n v="1"/>
    <x v="317"/>
    <d v="1995-11-20T00:00:00"/>
    <d v="1995-10-27T00:00:00"/>
    <n v="3"/>
    <n v="4.03"/>
    <s v="Antonio Moreno Taquería"/>
    <s v="Mataderos  2312"/>
    <s v="México D.F."/>
    <s v=""/>
    <s v="05023"/>
    <x v="0"/>
    <s v="1995-10"/>
    <s v="Mexico"/>
  </r>
  <r>
    <n v="10678"/>
    <x v="45"/>
    <n v="7"/>
    <x v="318"/>
    <d v="1995-11-21T00:00:00"/>
    <d v="1995-11-16T00:00:00"/>
    <n v="3"/>
    <n v="388.98"/>
    <s v="Save-a-lot Markets"/>
    <s v="187 Suffolk Ln."/>
    <s v="Boise"/>
    <s v="ID"/>
    <s v="83720"/>
    <x v="0"/>
    <s v="1995-10"/>
    <s v="USA"/>
  </r>
  <r>
    <n v="10679"/>
    <x v="15"/>
    <n v="8"/>
    <x v="318"/>
    <d v="1995-11-21T00:00:00"/>
    <d v="1995-10-31T00:00:00"/>
    <n v="3"/>
    <n v="27.94"/>
    <s v="Blondel père et fils"/>
    <s v="24, place Kléber"/>
    <s v="Strasbourg"/>
    <s v=""/>
    <s v="67000"/>
    <x v="0"/>
    <s v="1995-10"/>
    <s v="France"/>
  </r>
  <r>
    <n v="10680"/>
    <x v="37"/>
    <n v="1"/>
    <x v="319"/>
    <d v="1995-11-22T00:00:00"/>
    <d v="1995-10-27T00:00:00"/>
    <n v="1"/>
    <n v="26.61"/>
    <s v="Old World Delicatessen"/>
    <s v="2743 Bering St."/>
    <s v="Anchorage"/>
    <s v="AK"/>
    <s v="99508"/>
    <x v="0"/>
    <s v="1995-10"/>
    <s v="USA"/>
  </r>
  <r>
    <n v="10681"/>
    <x v="79"/>
    <n v="3"/>
    <x v="320"/>
    <d v="1995-11-23T00:00:00"/>
    <d v="1995-10-31T00:00:00"/>
    <n v="3"/>
    <n v="76.13"/>
    <s v="Great Lakes Food Market"/>
    <s v="2732 Baker Blvd."/>
    <s v="Eugene"/>
    <s v="OR"/>
    <s v="97403"/>
    <x v="0"/>
    <s v="1995-10"/>
    <s v="USA"/>
  </r>
  <r>
    <n v="10682"/>
    <x v="59"/>
    <n v="3"/>
    <x v="320"/>
    <d v="1995-11-23T00:00:00"/>
    <d v="1995-11-01T00:00:00"/>
    <n v="2"/>
    <n v="36.130000000000003"/>
    <s v="Antonio Moreno Taquería"/>
    <s v="Mataderos  2312"/>
    <s v="México D.F."/>
    <s v=""/>
    <s v="05023"/>
    <x v="0"/>
    <s v="1995-10"/>
    <s v="Mexico"/>
  </r>
  <r>
    <n v="10683"/>
    <x v="41"/>
    <n v="2"/>
    <x v="321"/>
    <d v="1995-11-24T00:00:00"/>
    <d v="1995-11-01T00:00:00"/>
    <n v="1"/>
    <n v="4.4000000000000004"/>
    <s v="Du monde entier"/>
    <s v="67, rue des Cinquante Otages"/>
    <s v="Nantes"/>
    <s v=""/>
    <s v="44000"/>
    <x v="1"/>
    <s v="1995-10"/>
    <s v="France"/>
  </r>
  <r>
    <n v="10684"/>
    <x v="11"/>
    <n v="3"/>
    <x v="321"/>
    <d v="1995-11-24T00:00:00"/>
    <d v="1995-10-31T00:00:00"/>
    <n v="1"/>
    <n v="145.63"/>
    <s v="Ottilies Käseladen"/>
    <s v="Mehrheimerstr. 369"/>
    <s v="Köln"/>
    <s v=""/>
    <s v="50739"/>
    <x v="0"/>
    <s v="1995-10"/>
    <s v="Germany"/>
  </r>
  <r>
    <n v="10685"/>
    <x v="71"/>
    <n v="4"/>
    <x v="322"/>
    <d v="1995-11-13T00:00:00"/>
    <d v="1995-11-03T00:00:00"/>
    <n v="2"/>
    <n v="33.75"/>
    <s v="Gourmet Lanchonetes"/>
    <s v="Av. Brasil, 442"/>
    <s v="Campinas"/>
    <s v="SP"/>
    <s v="04876-786"/>
    <x v="0"/>
    <s v="1995-10"/>
    <s v="Brazil"/>
  </r>
  <r>
    <n v="10686"/>
    <x v="54"/>
    <n v="2"/>
    <x v="323"/>
    <d v="1995-11-28T00:00:00"/>
    <d v="1995-11-08T00:00:00"/>
    <n v="1"/>
    <n v="96.5"/>
    <s v="Piccolo und mehr"/>
    <s v="Geislweg 14"/>
    <s v="Salzburg"/>
    <s v=""/>
    <s v="5020"/>
    <x v="0"/>
    <s v="1995-10"/>
    <s v="Austria"/>
  </r>
  <r>
    <n v="10687"/>
    <x v="34"/>
    <n v="9"/>
    <x v="323"/>
    <d v="1995-11-28T00:00:00"/>
    <d v="1995-11-30T00:00:00"/>
    <n v="2"/>
    <n v="296.43"/>
    <s v="Hungry Owl All-Night Grocers"/>
    <s v="8 Johnstown Road"/>
    <s v="Cork"/>
    <s v="Co. Cork"/>
    <s v=""/>
    <x v="0"/>
    <s v="1995-10"/>
    <s v="Ireland"/>
  </r>
  <r>
    <n v="10688"/>
    <x v="61"/>
    <n v="4"/>
    <x v="324"/>
    <d v="1995-11-15T00:00:00"/>
    <d v="1995-11-07T00:00:00"/>
    <n v="2"/>
    <n v="299.08999999999997"/>
    <s v="Vaffeljernet"/>
    <s v="Smagsløget 45"/>
    <s v="Århus"/>
    <s v=""/>
    <s v="8200"/>
    <x v="0"/>
    <s v="1995-11"/>
    <s v="Denmark"/>
  </r>
  <r>
    <n v="10689"/>
    <x v="25"/>
    <n v="1"/>
    <x v="324"/>
    <d v="1995-11-29T00:00:00"/>
    <d v="1995-11-07T00:00:00"/>
    <n v="2"/>
    <n v="13.42"/>
    <s v="Berglunds snabbköp"/>
    <s v="Berguvsvägen  8"/>
    <s v="Luleå"/>
    <s v=""/>
    <s v="S-958 22"/>
    <x v="0"/>
    <s v="1995-11"/>
    <s v="Sweden"/>
  </r>
  <r>
    <n v="10690"/>
    <x v="2"/>
    <n v="1"/>
    <x v="325"/>
    <d v="1995-11-30T00:00:00"/>
    <d v="1995-11-03T00:00:00"/>
    <n v="1"/>
    <n v="15.8"/>
    <s v="Hanari Carnes"/>
    <s v="Rua do Paço, 67"/>
    <s v="Rio de Janeiro"/>
    <s v="RJ"/>
    <s v="05454-876"/>
    <x v="0"/>
    <s v="1995-11"/>
    <s v="Brazil"/>
  </r>
  <r>
    <n v="10691"/>
    <x v="21"/>
    <n v="2"/>
    <x v="326"/>
    <d v="1995-12-15T00:00:00"/>
    <d v="1995-11-22T00:00:00"/>
    <n v="2"/>
    <n v="810.05"/>
    <s v="QUICK-Stop"/>
    <s v="Taucherstraße 10"/>
    <s v="Cunewalde"/>
    <s v=""/>
    <s v="01307"/>
    <x v="0"/>
    <s v="1995-11"/>
    <s v="Germany"/>
  </r>
  <r>
    <n v="10692"/>
    <x v="85"/>
    <n v="4"/>
    <x v="326"/>
    <d v="1995-12-01T00:00:00"/>
    <d v="1995-11-13T00:00:00"/>
    <n v="2"/>
    <n v="61.02"/>
    <s v="Alfred's Futterkiste"/>
    <s v="Obere Str. 57"/>
    <s v="Berlin"/>
    <s v=""/>
    <s v="12209"/>
    <x v="0"/>
    <s v="1995-11"/>
    <s v="Germany"/>
  </r>
  <r>
    <n v="10693"/>
    <x v="19"/>
    <n v="3"/>
    <x v="327"/>
    <d v="1995-11-20T00:00:00"/>
    <d v="1995-11-10T00:00:00"/>
    <n v="3"/>
    <n v="139.34"/>
    <s v="White Clover Markets"/>
    <s v="1029 - 12th Ave. S."/>
    <s v="Seattle"/>
    <s v="WA"/>
    <s v="98124"/>
    <x v="0"/>
    <s v="1995-11"/>
    <s v="USA"/>
  </r>
  <r>
    <n v="10694"/>
    <x v="21"/>
    <n v="8"/>
    <x v="327"/>
    <d v="1995-12-04T00:00:00"/>
    <d v="1995-11-09T00:00:00"/>
    <n v="3"/>
    <n v="398.36"/>
    <s v="QUICK-Stop"/>
    <s v="Taucherstraße 10"/>
    <s v="Cunewalde"/>
    <s v=""/>
    <s v="01307"/>
    <x v="0"/>
    <s v="1995-11"/>
    <s v="Germany"/>
  </r>
  <r>
    <n v="10695"/>
    <x v="83"/>
    <n v="7"/>
    <x v="328"/>
    <d v="1995-12-19T00:00:00"/>
    <d v="1995-11-14T00:00:00"/>
    <n v="1"/>
    <n v="16.72"/>
    <s v="Wilman Kala"/>
    <s v="Keskuskatu 45"/>
    <s v="Helsinki"/>
    <s v=""/>
    <s v="21240"/>
    <x v="0"/>
    <s v="1995-11"/>
    <s v="Finland"/>
  </r>
  <r>
    <n v="10696"/>
    <x v="19"/>
    <n v="8"/>
    <x v="329"/>
    <d v="1995-12-20T00:00:00"/>
    <d v="1995-11-14T00:00:00"/>
    <n v="3"/>
    <n v="102.55"/>
    <s v="White Clover Markets"/>
    <s v="1029 - 12th Ave. S."/>
    <s v="Seattle"/>
    <s v="WA"/>
    <s v="98124"/>
    <x v="0"/>
    <s v="1995-11"/>
    <s v="USA"/>
  </r>
  <r>
    <n v="10697"/>
    <x v="67"/>
    <n v="3"/>
    <x v="329"/>
    <d v="1995-12-06T00:00:00"/>
    <d v="1995-11-14T00:00:00"/>
    <n v="1"/>
    <n v="45.52"/>
    <s v="LINO-Delicateses"/>
    <s v="Ave. 5 de Mayo Porlamar"/>
    <s v="I. de Margarita"/>
    <s v="Nueva Esparta"/>
    <s v="4980"/>
    <x v="0"/>
    <s v="1995-11"/>
    <s v="Venezuela"/>
  </r>
  <r>
    <n v="10698"/>
    <x v="9"/>
    <n v="4"/>
    <x v="330"/>
    <d v="1995-12-07T00:00:00"/>
    <d v="1995-11-17T00:00:00"/>
    <n v="1"/>
    <n v="272.47000000000003"/>
    <s v="Ernst Handel"/>
    <s v="Kirchgasse 6"/>
    <s v="Graz"/>
    <s v=""/>
    <s v="8010"/>
    <x v="0"/>
    <s v="1995-11"/>
    <s v="Austria"/>
  </r>
  <r>
    <n v="10699"/>
    <x v="24"/>
    <n v="3"/>
    <x v="330"/>
    <d v="1995-12-07T00:00:00"/>
    <d v="1995-11-13T00:00:00"/>
    <n v="3"/>
    <n v="0.57999999999999996"/>
    <s v="Morgenstern Gesundkost"/>
    <s v="Heerstr. 22"/>
    <s v="Leipzig"/>
    <s v=""/>
    <s v="04179"/>
    <x v="0"/>
    <s v="1995-11"/>
    <s v="Germany"/>
  </r>
  <r>
    <n v="10700"/>
    <x v="45"/>
    <n v="3"/>
    <x v="331"/>
    <d v="1995-12-08T00:00:00"/>
    <d v="1995-11-16T00:00:00"/>
    <n v="1"/>
    <n v="65.099999999999994"/>
    <s v="Save-a-lot Markets"/>
    <s v="187 Suffolk Ln."/>
    <s v="Boise"/>
    <s v="ID"/>
    <s v="83720"/>
    <x v="0"/>
    <s v="1995-11"/>
    <s v="USA"/>
  </r>
  <r>
    <n v="10701"/>
    <x v="34"/>
    <n v="6"/>
    <x v="332"/>
    <d v="1995-11-27T00:00:00"/>
    <d v="1995-11-15T00:00:00"/>
    <n v="3"/>
    <n v="220.31"/>
    <s v="Hungry Owl All-Night Grocers"/>
    <s v="8 Johnstown Road"/>
    <s v="Cork"/>
    <s v="Co. Cork"/>
    <s v=""/>
    <x v="0"/>
    <s v="1995-11"/>
    <s v="Ireland"/>
  </r>
  <r>
    <n v="10702"/>
    <x v="85"/>
    <n v="4"/>
    <x v="332"/>
    <d v="1995-12-25T00:00:00"/>
    <d v="1995-11-21T00:00:00"/>
    <n v="1"/>
    <n v="23.94"/>
    <s v="Alfred's Futterkiste"/>
    <s v="Obere Str. 57"/>
    <s v="Berlin"/>
    <s v=""/>
    <s v="12209"/>
    <x v="0"/>
    <s v="1995-11"/>
    <s v="Germany"/>
  </r>
  <r>
    <n v="10703"/>
    <x v="14"/>
    <n v="6"/>
    <x v="333"/>
    <d v="1995-12-12T00:00:00"/>
    <d v="1995-11-20T00:00:00"/>
    <n v="2"/>
    <n v="152.30000000000001"/>
    <s v="Folk och fä HB"/>
    <s v="Åkergatan 24"/>
    <s v="Bräcke"/>
    <s v=""/>
    <s v="S-844 67"/>
    <x v="0"/>
    <s v="1995-11"/>
    <s v="Sweden"/>
  </r>
  <r>
    <n v="10704"/>
    <x v="62"/>
    <n v="6"/>
    <x v="333"/>
    <d v="1995-12-12T00:00:00"/>
    <d v="1995-12-08T00:00:00"/>
    <n v="1"/>
    <n v="4.78"/>
    <s v="Queen Cozinha"/>
    <s v="Alameda dos Canàrios, 891"/>
    <s v="São Paulo"/>
    <s v="SP"/>
    <s v="05487-020"/>
    <x v="0"/>
    <s v="1995-11"/>
    <s v="Brazil"/>
  </r>
  <r>
    <n v="10705"/>
    <x v="8"/>
    <n v="9"/>
    <x v="334"/>
    <d v="1995-12-13T00:00:00"/>
    <d v="1995-12-19T00:00:00"/>
    <n v="2"/>
    <n v="3.52"/>
    <s v="HILARIÓN-Abastos"/>
    <s v="Carrera 22 con Ave. Carlos Soublette #8-35"/>
    <s v="San Cristóbal"/>
    <s v="Táchira"/>
    <s v="5022"/>
    <x v="0"/>
    <s v="1995-11"/>
    <s v="Venezuela"/>
  </r>
  <r>
    <n v="10706"/>
    <x v="37"/>
    <n v="8"/>
    <x v="335"/>
    <d v="1995-12-14T00:00:00"/>
    <d v="1995-11-21T00:00:00"/>
    <n v="3"/>
    <n v="135.63"/>
    <s v="Old World Delicatessen"/>
    <s v="2743 Bering St."/>
    <s v="Anchorage"/>
    <s v="AK"/>
    <s v="99508"/>
    <x v="0"/>
    <s v="1995-11"/>
    <s v="USA"/>
  </r>
  <r>
    <n v="10707"/>
    <x v="55"/>
    <n v="4"/>
    <x v="335"/>
    <d v="1995-11-30T00:00:00"/>
    <d v="1995-11-23T00:00:00"/>
    <n v="3"/>
    <n v="21.74"/>
    <s v="Around the Horn"/>
    <s v="Brook Farm_x000a_Stratford St. Mary"/>
    <s v="Colchester"/>
    <s v="Essex"/>
    <s v="CO7 6JX"/>
    <x v="0"/>
    <s v="1995-11"/>
    <s v="UK"/>
  </r>
  <r>
    <n v="10708"/>
    <x v="40"/>
    <n v="6"/>
    <x v="336"/>
    <d v="1995-12-29T00:00:00"/>
    <d v="1995-12-06T00:00:00"/>
    <n v="2"/>
    <n v="2.96"/>
    <s v="The Big Cheese"/>
    <s v="89 Jefferson Way_x000a_Suite 2"/>
    <s v="Portland"/>
    <s v="OR"/>
    <s v="97201"/>
    <x v="1"/>
    <s v="1995-11"/>
    <s v="USA"/>
  </r>
  <r>
    <n v="10709"/>
    <x v="71"/>
    <n v="1"/>
    <x v="336"/>
    <d v="1995-12-15T00:00:00"/>
    <d v="1995-12-21T00:00:00"/>
    <n v="3"/>
    <n v="210.8"/>
    <s v="Gourmet Lanchonetes"/>
    <s v="Av. Brasil, 442"/>
    <s v="Campinas"/>
    <s v="SP"/>
    <s v="04876-786"/>
    <x v="0"/>
    <s v="1995-11"/>
    <s v="Brazil"/>
  </r>
  <r>
    <n v="10710"/>
    <x v="70"/>
    <n v="1"/>
    <x v="337"/>
    <d v="1995-12-18T00:00:00"/>
    <d v="1995-11-23T00:00:00"/>
    <n v="1"/>
    <n v="4.9800000000000004"/>
    <s v="Franchi S.p.A."/>
    <s v="Via Monte Bianco 34"/>
    <s v="Torino"/>
    <s v=""/>
    <s v="10100"/>
    <x v="0"/>
    <s v="1995-11"/>
    <s v="Italy"/>
  </r>
  <r>
    <n v="10711"/>
    <x v="45"/>
    <n v="5"/>
    <x v="338"/>
    <d v="1996-01-02T00:00:00"/>
    <d v="1995-11-29T00:00:00"/>
    <n v="2"/>
    <n v="52.41"/>
    <s v="Save-a-lot Markets"/>
    <s v="187 Suffolk Ln."/>
    <s v="Boise"/>
    <s v="ID"/>
    <s v="83720"/>
    <x v="0"/>
    <s v="1995-11"/>
    <s v="USA"/>
  </r>
  <r>
    <n v="10712"/>
    <x v="34"/>
    <n v="3"/>
    <x v="338"/>
    <d v="1995-12-19T00:00:00"/>
    <d v="1995-12-01T00:00:00"/>
    <n v="1"/>
    <n v="89.93"/>
    <s v="Hungry Owl All-Night Grocers"/>
    <s v="8 Johnstown Road"/>
    <s v="Cork"/>
    <s v="Co. Cork"/>
    <s v=""/>
    <x v="0"/>
    <s v="1995-11"/>
    <s v="Ireland"/>
  </r>
  <r>
    <n v="10713"/>
    <x v="45"/>
    <n v="1"/>
    <x v="339"/>
    <d v="1995-12-20T00:00:00"/>
    <d v="1995-11-24T00:00:00"/>
    <n v="1"/>
    <n v="167.05"/>
    <s v="Save-a-lot Markets"/>
    <s v="187 Suffolk Ln."/>
    <s v="Boise"/>
    <s v="ID"/>
    <s v="83720"/>
    <x v="0"/>
    <s v="1995-11"/>
    <s v="USA"/>
  </r>
  <r>
    <n v="10714"/>
    <x v="45"/>
    <n v="5"/>
    <x v="339"/>
    <d v="1995-12-20T00:00:00"/>
    <d v="1995-11-27T00:00:00"/>
    <n v="3"/>
    <n v="24.49"/>
    <s v="Save-a-lot Markets"/>
    <s v="187 Suffolk Ln."/>
    <s v="Boise"/>
    <s v="ID"/>
    <s v="83720"/>
    <x v="0"/>
    <s v="1995-11"/>
    <s v="USA"/>
  </r>
  <r>
    <n v="10715"/>
    <x v="48"/>
    <n v="3"/>
    <x v="340"/>
    <d v="1995-12-07T00:00:00"/>
    <d v="1995-11-29T00:00:00"/>
    <n v="1"/>
    <n v="63.2"/>
    <s v="Bon app'"/>
    <s v="12, rue des Bouchers"/>
    <s v="Marseille"/>
    <s v=""/>
    <s v="13008"/>
    <x v="0"/>
    <s v="1995-11"/>
    <s v="France"/>
  </r>
  <r>
    <n v="10716"/>
    <x v="73"/>
    <n v="4"/>
    <x v="341"/>
    <d v="1995-12-22T00:00:00"/>
    <d v="1995-11-27T00:00:00"/>
    <n v="2"/>
    <n v="22.57"/>
    <s v="Rancho grande"/>
    <s v="Av. del Libertador 900"/>
    <s v="Buenos Aires"/>
    <s v=""/>
    <s v="1010"/>
    <x v="0"/>
    <s v="1995-11"/>
    <s v="Argentina"/>
  </r>
  <r>
    <n v="10717"/>
    <x v="17"/>
    <n v="1"/>
    <x v="341"/>
    <d v="1995-12-22T00:00:00"/>
    <d v="1995-11-29T00:00:00"/>
    <n v="2"/>
    <n v="59.25"/>
    <s v="Frankenversand"/>
    <s v="Berliner Platz 43"/>
    <s v="München"/>
    <s v=""/>
    <s v="80805"/>
    <x v="0"/>
    <s v="1995-11"/>
    <s v="Germany"/>
  </r>
  <r>
    <n v="10718"/>
    <x v="44"/>
    <n v="1"/>
    <x v="342"/>
    <d v="1995-12-25T00:00:00"/>
    <d v="1995-11-29T00:00:00"/>
    <n v="3"/>
    <n v="170.88"/>
    <s v="Königlich Essen"/>
    <s v="Maubelstr. 90"/>
    <s v="Brandenburg"/>
    <s v=""/>
    <s v="14776"/>
    <x v="0"/>
    <s v="1995-11"/>
    <s v="Germany"/>
  </r>
  <r>
    <n v="10719"/>
    <x v="82"/>
    <n v="8"/>
    <x v="342"/>
    <d v="1995-12-25T00:00:00"/>
    <d v="1995-12-06T00:00:00"/>
    <n v="2"/>
    <n v="51.44"/>
    <s v="Let's Stop N Shop"/>
    <s v="87 Polk St._x000a_Suite 5"/>
    <s v="San Francisco"/>
    <s v="CA"/>
    <s v="94117"/>
    <x v="1"/>
    <s v="1995-11"/>
    <s v="USA"/>
  </r>
  <r>
    <n v="10720"/>
    <x v="12"/>
    <n v="8"/>
    <x v="343"/>
    <d v="1995-12-12T00:00:00"/>
    <d v="1995-12-06T00:00:00"/>
    <n v="2"/>
    <n v="9.5299999999999994"/>
    <s v="Que Delícia"/>
    <s v="Rua da Panificadora, 12"/>
    <s v="Rio de Janeiro"/>
    <s v="RJ"/>
    <s v="02389-673"/>
    <x v="0"/>
    <s v="1995-11"/>
    <s v="Brazil"/>
  </r>
  <r>
    <n v="10721"/>
    <x v="21"/>
    <n v="5"/>
    <x v="344"/>
    <d v="1995-12-27T00:00:00"/>
    <d v="1995-12-01T00:00:00"/>
    <n v="3"/>
    <n v="48.92"/>
    <s v="QUICK-Stop"/>
    <s v="Taucherstraße 10"/>
    <s v="Cunewalde"/>
    <s v=""/>
    <s v="01307"/>
    <x v="0"/>
    <s v="1995-11"/>
    <s v="Germany"/>
  </r>
  <r>
    <n v="10722"/>
    <x v="45"/>
    <n v="8"/>
    <x v="344"/>
    <d v="1996-01-10T00:00:00"/>
    <d v="1995-12-05T00:00:00"/>
    <n v="1"/>
    <n v="74.58"/>
    <s v="Save-a-lot Markets"/>
    <s v="187 Suffolk Ln."/>
    <s v="Boise"/>
    <s v="ID"/>
    <s v="83720"/>
    <x v="0"/>
    <s v="1995-11"/>
    <s v="USA"/>
  </r>
  <r>
    <n v="10723"/>
    <x v="19"/>
    <n v="3"/>
    <x v="345"/>
    <d v="1995-12-28T00:00:00"/>
    <d v="1995-12-26T00:00:00"/>
    <n v="1"/>
    <n v="21.72"/>
    <s v="White Clover Markets"/>
    <s v="1029 - 12th Ave. S."/>
    <s v="Seattle"/>
    <s v="WA"/>
    <s v="98124"/>
    <x v="0"/>
    <s v="1995-11"/>
    <s v="USA"/>
  </r>
  <r>
    <n v="10724"/>
    <x v="49"/>
    <n v="8"/>
    <x v="345"/>
    <d v="1996-01-11T00:00:00"/>
    <d v="1995-12-06T00:00:00"/>
    <n v="2"/>
    <n v="57.75"/>
    <s v="Mère Paillarde"/>
    <s v="43 rue St. Laurent"/>
    <s v="Montréal"/>
    <s v="Québec"/>
    <s v="H1J 1C3"/>
    <x v="0"/>
    <s v="1995-11"/>
    <s v="Canada"/>
  </r>
  <r>
    <n v="10725"/>
    <x v="52"/>
    <n v="4"/>
    <x v="346"/>
    <d v="1995-12-29T00:00:00"/>
    <d v="1995-12-06T00:00:00"/>
    <n v="3"/>
    <n v="10.83"/>
    <s v="Familia Arquibaldo"/>
    <s v="Rua Orós, 92"/>
    <s v="São Paulo"/>
    <s v="SP"/>
    <s v="05442-030"/>
    <x v="0"/>
    <s v="1995-12"/>
    <s v="Brazil"/>
  </r>
  <r>
    <n v="10726"/>
    <x v="58"/>
    <n v="4"/>
    <x v="347"/>
    <d v="1995-12-18T00:00:00"/>
    <d v="1996-01-05T00:00:00"/>
    <n v="1"/>
    <n v="16.559999999999999"/>
    <s v="Eastern Connection"/>
    <s v="35 King George"/>
    <s v="London"/>
    <s v=""/>
    <s v="WX3 6FW"/>
    <x v="0"/>
    <s v="1995-12"/>
    <s v="UK"/>
  </r>
  <r>
    <n v="10727"/>
    <x v="30"/>
    <n v="2"/>
    <x v="347"/>
    <d v="1996-01-01T00:00:00"/>
    <d v="1996-01-05T00:00:00"/>
    <n v="1"/>
    <n v="89.9"/>
    <s v="Reggiani Caseifici"/>
    <s v="Strada Provinciale 124"/>
    <s v="Reggio Emilia"/>
    <s v=""/>
    <s v="42100"/>
    <x v="0"/>
    <s v="1995-12"/>
    <s v="Italy"/>
  </r>
  <r>
    <n v="10728"/>
    <x v="62"/>
    <n v="4"/>
    <x v="348"/>
    <d v="1996-01-02T00:00:00"/>
    <d v="1995-12-12T00:00:00"/>
    <n v="2"/>
    <n v="58.33"/>
    <s v="Queen Cozinha"/>
    <s v="Alameda dos Canàrios, 891"/>
    <s v="São Paulo"/>
    <s v="SP"/>
    <s v="05487-020"/>
    <x v="0"/>
    <s v="1995-12"/>
    <s v="Brazil"/>
  </r>
  <r>
    <n v="10729"/>
    <x v="67"/>
    <n v="8"/>
    <x v="348"/>
    <d v="1996-01-16T00:00:00"/>
    <d v="1995-12-15T00:00:00"/>
    <n v="3"/>
    <n v="141.06"/>
    <s v="LINO-Delicateses"/>
    <s v="Ave. 5 de Mayo Porlamar"/>
    <s v="I. de Margarita"/>
    <s v="Nueva Esparta"/>
    <s v="4980"/>
    <x v="0"/>
    <s v="1995-12"/>
    <s v="Venezuela"/>
  </r>
  <r>
    <n v="10730"/>
    <x v="48"/>
    <n v="5"/>
    <x v="349"/>
    <d v="1996-01-03T00:00:00"/>
    <d v="1995-12-15T00:00:00"/>
    <n v="1"/>
    <n v="20.12"/>
    <s v="Bon app'"/>
    <s v="12, rue des Bouchers"/>
    <s v="Marseille"/>
    <s v=""/>
    <s v="13008"/>
    <x v="0"/>
    <s v="1995-12"/>
    <s v="France"/>
  </r>
  <r>
    <n v="10731"/>
    <x v="5"/>
    <n v="7"/>
    <x v="350"/>
    <d v="1996-01-04T00:00:00"/>
    <d v="1995-12-15T00:00:00"/>
    <n v="1"/>
    <n v="96.65"/>
    <s v="Chop-suey Chinese"/>
    <s v="Hauptstr. 31"/>
    <s v="Bern"/>
    <s v=""/>
    <s v="3012"/>
    <x v="0"/>
    <s v="1995-12"/>
    <s v="Switzerland"/>
  </r>
  <r>
    <n v="10732"/>
    <x v="48"/>
    <n v="3"/>
    <x v="350"/>
    <d v="1996-01-04T00:00:00"/>
    <d v="1995-12-08T00:00:00"/>
    <n v="1"/>
    <n v="16.97"/>
    <s v="Bon app'"/>
    <s v="12, rue des Bouchers"/>
    <s v="Marseille"/>
    <s v=""/>
    <s v="13008"/>
    <x v="0"/>
    <s v="1995-12"/>
    <s v="France"/>
  </r>
  <r>
    <n v="10733"/>
    <x v="25"/>
    <n v="1"/>
    <x v="351"/>
    <d v="1996-01-05T00:00:00"/>
    <d v="1995-12-11T00:00:00"/>
    <n v="3"/>
    <n v="110.11"/>
    <s v="Berglunds snabbköp"/>
    <s v="Berguvsvägen  8"/>
    <s v="Luleå"/>
    <s v=""/>
    <s v="S-958 22"/>
    <x v="0"/>
    <s v="1995-12"/>
    <s v="Sweden"/>
  </r>
  <r>
    <n v="10734"/>
    <x v="71"/>
    <n v="2"/>
    <x v="351"/>
    <d v="1996-01-05T00:00:00"/>
    <d v="1995-12-13T00:00:00"/>
    <n v="3"/>
    <n v="1.63"/>
    <s v="Gourmet Lanchonetes"/>
    <s v="Av. Brasil, 442"/>
    <s v="Campinas"/>
    <s v="SP"/>
    <s v="04876-786"/>
    <x v="0"/>
    <s v="1995-12"/>
    <s v="Brazil"/>
  </r>
  <r>
    <n v="10735"/>
    <x v="82"/>
    <n v="6"/>
    <x v="352"/>
    <d v="1996-01-08T00:00:00"/>
    <d v="1995-12-22T00:00:00"/>
    <n v="2"/>
    <n v="45.97"/>
    <s v="Let's Stop N Shop"/>
    <s v="87 Polk St._x000a_Suite 5"/>
    <s v="San Francisco"/>
    <s v="CA"/>
    <s v="94117"/>
    <x v="1"/>
    <s v="1995-12"/>
    <s v="USA"/>
  </r>
  <r>
    <n v="10736"/>
    <x v="34"/>
    <n v="9"/>
    <x v="353"/>
    <d v="1996-01-09T00:00:00"/>
    <d v="1995-12-22T00:00:00"/>
    <n v="2"/>
    <n v="44.1"/>
    <s v="Hungry Owl All-Night Grocers"/>
    <s v="8 Johnstown Road"/>
    <s v="Cork"/>
    <s v="Co. Cork"/>
    <s v=""/>
    <x v="0"/>
    <s v="1995-12"/>
    <s v="Ireland"/>
  </r>
  <r>
    <n v="10737"/>
    <x v="0"/>
    <n v="2"/>
    <x v="353"/>
    <d v="1996-01-09T00:00:00"/>
    <d v="1995-12-19T00:00:00"/>
    <n v="2"/>
    <n v="7.79"/>
    <s v="Vins et alcools Chevalier"/>
    <s v="59 rue de l'Abbaye"/>
    <s v="Reims"/>
    <s v=""/>
    <s v="51100"/>
    <x v="0"/>
    <s v="1995-12"/>
    <s v="France"/>
  </r>
  <r>
    <n v="10738"/>
    <x v="87"/>
    <n v="2"/>
    <x v="354"/>
    <d v="1996-01-10T00:00:00"/>
    <d v="1995-12-19T00:00:00"/>
    <n v="1"/>
    <n v="2.91"/>
    <s v="Spécialités du monde"/>
    <s v="25, rue Lauriston"/>
    <s v="Paris"/>
    <s v=""/>
    <s v="75016"/>
    <x v="1"/>
    <s v="1995-12"/>
    <s v="France"/>
  </r>
  <r>
    <n v="10739"/>
    <x v="0"/>
    <n v="3"/>
    <x v="354"/>
    <d v="1996-01-10T00:00:00"/>
    <d v="1995-12-18T00:00:00"/>
    <n v="3"/>
    <n v="11.08"/>
    <s v="Vins et alcools Chevalier"/>
    <s v="59 rue de l'Abbaye"/>
    <s v="Reims"/>
    <s v=""/>
    <s v="51100"/>
    <x v="0"/>
    <s v="1995-12"/>
    <s v="France"/>
  </r>
  <r>
    <n v="10740"/>
    <x v="19"/>
    <n v="4"/>
    <x v="355"/>
    <d v="1996-01-11T00:00:00"/>
    <d v="1995-12-26T00:00:00"/>
    <n v="2"/>
    <n v="81.88"/>
    <s v="White Clover Markets"/>
    <s v="1029 - 12th Ave. S."/>
    <s v="Seattle"/>
    <s v="WA"/>
    <s v="98124"/>
    <x v="0"/>
    <s v="1995-12"/>
    <s v="USA"/>
  </r>
  <r>
    <n v="10741"/>
    <x v="55"/>
    <n v="4"/>
    <x v="356"/>
    <d v="1995-12-29T00:00:00"/>
    <d v="1995-12-19T00:00:00"/>
    <n v="3"/>
    <n v="10.96"/>
    <s v="Around the Horn"/>
    <s v="Brook Farm_x000a_Stratford St. Mary"/>
    <s v="Colchester"/>
    <s v="Essex"/>
    <s v="CO7 6JX"/>
    <x v="0"/>
    <s v="1995-12"/>
    <s v="UK"/>
  </r>
  <r>
    <n v="10742"/>
    <x v="66"/>
    <n v="3"/>
    <x v="356"/>
    <d v="1996-01-12T00:00:00"/>
    <d v="1995-12-19T00:00:00"/>
    <n v="3"/>
    <n v="243.73"/>
    <s v="Bottom-Dollar Markets"/>
    <s v="23 Tsawassen Blvd."/>
    <s v="Tsawassen"/>
    <s v="BC"/>
    <s v="T2F 8M4"/>
    <x v="0"/>
    <s v="1995-12"/>
    <s v="Canada"/>
  </r>
  <r>
    <n v="10743"/>
    <x v="55"/>
    <n v="1"/>
    <x v="357"/>
    <d v="1996-01-15T00:00:00"/>
    <d v="1995-12-22T00:00:00"/>
    <n v="2"/>
    <n v="23.72"/>
    <s v="Around the Horn"/>
    <s v="Brook Farm_x000a_Stratford St. Mary"/>
    <s v="Colchester"/>
    <s v="Essex"/>
    <s v="CO7 6JX"/>
    <x v="0"/>
    <s v="1995-12"/>
    <s v="UK"/>
  </r>
  <r>
    <n v="10744"/>
    <x v="61"/>
    <n v="6"/>
    <x v="357"/>
    <d v="1996-01-15T00:00:00"/>
    <d v="1995-12-25T00:00:00"/>
    <n v="1"/>
    <n v="69.19"/>
    <s v="Vaffeljernet"/>
    <s v="Smagsløget 45"/>
    <s v="Århus"/>
    <s v=""/>
    <s v="8200"/>
    <x v="0"/>
    <s v="1995-12"/>
    <s v="Denmark"/>
  </r>
  <r>
    <n v="10745"/>
    <x v="21"/>
    <n v="9"/>
    <x v="358"/>
    <d v="1996-01-16T00:00:00"/>
    <d v="1995-12-28T00:00:00"/>
    <n v="1"/>
    <n v="3.52"/>
    <s v="QUICK-Stop"/>
    <s v="Taucherstraße 10"/>
    <s v="Cunewalde"/>
    <s v=""/>
    <s v="01307"/>
    <x v="0"/>
    <s v="1995-12"/>
    <s v="Germany"/>
  </r>
  <r>
    <n v="10746"/>
    <x v="5"/>
    <n v="1"/>
    <x v="359"/>
    <d v="1996-01-17T00:00:00"/>
    <d v="1995-12-22T00:00:00"/>
    <n v="3"/>
    <n v="31.43"/>
    <s v="Chop-suey Chinese"/>
    <s v="Hauptstr. 31"/>
    <s v="Bern"/>
    <s v=""/>
    <s v="3012"/>
    <x v="0"/>
    <s v="1995-12"/>
    <s v="Switzerland"/>
  </r>
  <r>
    <n v="10747"/>
    <x v="54"/>
    <n v="6"/>
    <x v="359"/>
    <d v="1996-01-17T00:00:00"/>
    <d v="1995-12-27T00:00:00"/>
    <n v="1"/>
    <n v="117.33"/>
    <s v="Piccolo und mehr"/>
    <s v="Geislweg 14"/>
    <s v="Salzburg"/>
    <s v=""/>
    <s v="5020"/>
    <x v="0"/>
    <s v="1995-12"/>
    <s v="Austria"/>
  </r>
  <r>
    <n v="10748"/>
    <x v="45"/>
    <n v="3"/>
    <x v="360"/>
    <d v="1996-01-18T00:00:00"/>
    <d v="1995-12-29T00:00:00"/>
    <n v="1"/>
    <n v="232.55"/>
    <s v="Save-a-lot Markets"/>
    <s v="187 Suffolk Ln."/>
    <s v="Boise"/>
    <s v="ID"/>
    <s v="83720"/>
    <x v="0"/>
    <s v="1995-12"/>
    <s v="USA"/>
  </r>
  <r>
    <n v="10749"/>
    <x v="42"/>
    <n v="4"/>
    <x v="360"/>
    <d v="1996-01-18T00:00:00"/>
    <d v="1996-01-19T00:00:00"/>
    <n v="2"/>
    <n v="61.53"/>
    <s v="Island Trading"/>
    <s v="Garden House_x000a_Crowther Way"/>
    <s v="Cowes"/>
    <s v="Isle of Wight"/>
    <s v="PO31 7PJ"/>
    <x v="0"/>
    <s v="1995-12"/>
    <s v="UK"/>
  </r>
  <r>
    <n v="10750"/>
    <x v="16"/>
    <n v="9"/>
    <x v="361"/>
    <d v="1996-01-19T00:00:00"/>
    <d v="1995-12-25T00:00:00"/>
    <n v="1"/>
    <n v="79.3"/>
    <s v="Wartian Herkku"/>
    <s v="Torikatu 38"/>
    <s v="Oulu"/>
    <s v=""/>
    <s v="90110"/>
    <x v="0"/>
    <s v="1995-12"/>
    <s v="Finland"/>
  </r>
  <r>
    <n v="10751"/>
    <x v="6"/>
    <n v="3"/>
    <x v="362"/>
    <d v="1996-01-22T00:00:00"/>
    <d v="1996-01-03T00:00:00"/>
    <n v="3"/>
    <n v="130.79"/>
    <s v="Richter Supermarkt"/>
    <s v="Starenweg 5"/>
    <s v="Genève"/>
    <s v=""/>
    <s v="1204"/>
    <x v="0"/>
    <s v="1995-12"/>
    <s v="Switzerland"/>
  </r>
  <r>
    <n v="10752"/>
    <x v="77"/>
    <n v="2"/>
    <x v="362"/>
    <d v="1996-01-22T00:00:00"/>
    <d v="1995-12-29T00:00:00"/>
    <n v="3"/>
    <n v="1.39"/>
    <s v="North/South"/>
    <s v="South House_x000a_300 Queensbridge"/>
    <s v="London"/>
    <s v=""/>
    <s v="SW7 1RZ"/>
    <x v="1"/>
    <s v="1995-12"/>
    <s v="UK"/>
  </r>
  <r>
    <n v="10753"/>
    <x v="70"/>
    <n v="3"/>
    <x v="363"/>
    <d v="1996-01-23T00:00:00"/>
    <d v="1995-12-28T00:00:00"/>
    <n v="1"/>
    <n v="7.7"/>
    <s v="Franchi S.p.A."/>
    <s v="Via Monte Bianco 34"/>
    <s v="Torino"/>
    <s v=""/>
    <s v="10100"/>
    <x v="0"/>
    <s v="1995-12"/>
    <s v="Italy"/>
  </r>
  <r>
    <n v="10754"/>
    <x v="22"/>
    <n v="6"/>
    <x v="363"/>
    <d v="1996-01-23T00:00:00"/>
    <d v="1995-12-28T00:00:00"/>
    <n v="3"/>
    <n v="2.38"/>
    <s v="Magazzini Alimentari Riuniti"/>
    <s v="Via Ludovico il Moro 22"/>
    <s v="Bergamo"/>
    <s v=""/>
    <s v="24100"/>
    <x v="0"/>
    <s v="1995-12"/>
    <s v="Italy"/>
  </r>
  <r>
    <n v="10755"/>
    <x v="48"/>
    <n v="4"/>
    <x v="364"/>
    <d v="1996-01-24T00:00:00"/>
    <d v="1995-12-29T00:00:00"/>
    <n v="2"/>
    <n v="16.71"/>
    <s v="Bon app'"/>
    <s v="12, rue des Bouchers"/>
    <s v="Marseille"/>
    <s v=""/>
    <s v="13008"/>
    <x v="0"/>
    <s v="1995-12"/>
    <s v="France"/>
  </r>
  <r>
    <n v="10756"/>
    <x v="20"/>
    <n v="8"/>
    <x v="365"/>
    <d v="1996-01-25T00:00:00"/>
    <d v="1996-01-02T00:00:00"/>
    <n v="2"/>
    <n v="73.209999999999994"/>
    <s v="Split Rail Beer &amp; Ale"/>
    <s v="P.O. Box 555"/>
    <s v="Lander"/>
    <s v="WY"/>
    <s v="82520"/>
    <x v="0"/>
    <s v="1995-12"/>
    <s v="USA"/>
  </r>
  <r>
    <n v="10757"/>
    <x v="45"/>
    <n v="6"/>
    <x v="365"/>
    <d v="1996-01-25T00:00:00"/>
    <d v="1996-01-15T00:00:00"/>
    <n v="1"/>
    <n v="8.19"/>
    <s v="Save-a-lot Markets"/>
    <s v="187 Suffolk Ln."/>
    <s v="Boise"/>
    <s v="ID"/>
    <s v="83720"/>
    <x v="0"/>
    <s v="1995-12"/>
    <s v="USA"/>
  </r>
  <r>
    <n v="10758"/>
    <x v="6"/>
    <n v="3"/>
    <x v="366"/>
    <d v="1996-01-26T00:00:00"/>
    <d v="1996-01-04T00:00:00"/>
    <n v="3"/>
    <n v="138.16999999999999"/>
    <s v="Richter Supermarkt"/>
    <s v="Starenweg 5"/>
    <s v="Genève"/>
    <s v=""/>
    <s v="1204"/>
    <x v="0"/>
    <s v="1995-12"/>
    <s v="Switzerland"/>
  </r>
  <r>
    <n v="10759"/>
    <x v="39"/>
    <n v="3"/>
    <x v="366"/>
    <d v="1996-01-26T00:00:00"/>
    <d v="1996-01-12T00:00:00"/>
    <n v="3"/>
    <n v="11.99"/>
    <s v="Ana Trujillo Emparedados y helados"/>
    <s v="Avda. de la Constitución 2222"/>
    <s v="México D.F."/>
    <s v=""/>
    <s v="05021"/>
    <x v="1"/>
    <s v="1995-12"/>
    <s v="Mexico"/>
  </r>
  <r>
    <n v="10760"/>
    <x v="80"/>
    <n v="4"/>
    <x v="367"/>
    <d v="1996-01-29T00:00:00"/>
    <d v="1996-01-10T00:00:00"/>
    <n v="1"/>
    <n v="155.63999999999999"/>
    <s v="Maison Dewey"/>
    <s v="Rue Joseph-Bens 532"/>
    <s v="Bruxelles"/>
    <s v=""/>
    <s v="B-1180"/>
    <x v="0"/>
    <s v="1996-01"/>
    <s v="Belgium"/>
  </r>
  <r>
    <n v="10761"/>
    <x v="13"/>
    <n v="5"/>
    <x v="368"/>
    <d v="1996-01-30T00:00:00"/>
    <d v="1996-01-08T00:00:00"/>
    <n v="2"/>
    <n v="18.66"/>
    <s v="Rattlesnake Canyon Grocery"/>
    <s v="2817 Milton Dr."/>
    <s v="Albuquerque"/>
    <s v="NM"/>
    <s v="87110"/>
    <x v="0"/>
    <s v="1996-01"/>
    <s v="USA"/>
  </r>
  <r>
    <n v="10762"/>
    <x v="14"/>
    <n v="3"/>
    <x v="368"/>
    <d v="1996-01-30T00:00:00"/>
    <d v="1996-01-09T00:00:00"/>
    <n v="1"/>
    <n v="328.74"/>
    <s v="Folk och fä HB"/>
    <s v="Åkergatan 24"/>
    <s v="Bräcke"/>
    <s v=""/>
    <s v="S-844 67"/>
    <x v="0"/>
    <s v="1996-01"/>
    <s v="Sweden"/>
  </r>
  <r>
    <n v="10763"/>
    <x v="68"/>
    <n v="3"/>
    <x v="369"/>
    <d v="1996-01-31T00:00:00"/>
    <d v="1996-01-08T00:00:00"/>
    <n v="3"/>
    <n v="37.35"/>
    <s v="Folies gourmandes"/>
    <s v="184, chaussée de Tournai"/>
    <s v="Lille"/>
    <s v=""/>
    <s v="59000"/>
    <x v="0"/>
    <s v="1996-01"/>
    <s v="France"/>
  </r>
  <r>
    <n v="10764"/>
    <x v="9"/>
    <n v="6"/>
    <x v="369"/>
    <d v="1996-01-31T00:00:00"/>
    <d v="1996-01-08T00:00:00"/>
    <n v="3"/>
    <n v="145.44999999999999"/>
    <s v="Ernst Handel"/>
    <s v="Kirchgasse 6"/>
    <s v="Graz"/>
    <s v=""/>
    <s v="8010"/>
    <x v="0"/>
    <s v="1996-01"/>
    <s v="Austria"/>
  </r>
  <r>
    <n v="10765"/>
    <x v="21"/>
    <n v="3"/>
    <x v="370"/>
    <d v="1996-02-01T00:00:00"/>
    <d v="1996-01-09T00:00:00"/>
    <n v="3"/>
    <n v="42.74"/>
    <s v="QUICK-Stop"/>
    <s v="Taucherstraße 10"/>
    <s v="Cunewalde"/>
    <s v=""/>
    <s v="01307"/>
    <x v="0"/>
    <s v="1996-01"/>
    <s v="Germany"/>
  </r>
  <r>
    <n v="10766"/>
    <x v="11"/>
    <n v="4"/>
    <x v="371"/>
    <d v="1996-02-02T00:00:00"/>
    <d v="1996-01-09T00:00:00"/>
    <n v="1"/>
    <n v="157.55000000000001"/>
    <s v="Ottilies Käseladen"/>
    <s v="Mehrheimerstr. 369"/>
    <s v="Köln"/>
    <s v=""/>
    <s v="50739"/>
    <x v="0"/>
    <s v="1996-01"/>
    <s v="Germany"/>
  </r>
  <r>
    <n v="10767"/>
    <x v="4"/>
    <n v="4"/>
    <x v="371"/>
    <d v="1996-02-02T00:00:00"/>
    <d v="1996-01-15T00:00:00"/>
    <n v="3"/>
    <n v="1.59"/>
    <s v="Suprêmes délices"/>
    <s v="Boulevard Tirou, 255"/>
    <s v="Charleroi"/>
    <s v=""/>
    <s v="B-6000"/>
    <x v="0"/>
    <s v="1996-01"/>
    <s v="Belgium"/>
  </r>
  <r>
    <n v="10768"/>
    <x v="55"/>
    <n v="3"/>
    <x v="372"/>
    <d v="1996-02-05T00:00:00"/>
    <d v="1996-01-15T00:00:00"/>
    <n v="2"/>
    <n v="146.32"/>
    <s v="Around the Horn"/>
    <s v="Brook Farm_x000a_Stratford St. Mary"/>
    <s v="Colchester"/>
    <s v="Essex"/>
    <s v="CO7 6JX"/>
    <x v="0"/>
    <s v="1996-01"/>
    <s v="UK"/>
  </r>
  <r>
    <n v="10769"/>
    <x v="61"/>
    <n v="3"/>
    <x v="372"/>
    <d v="1996-02-05T00:00:00"/>
    <d v="1996-01-12T00:00:00"/>
    <n v="1"/>
    <n v="65.06"/>
    <s v="Vaffeljernet"/>
    <s v="Smagsløget 45"/>
    <s v="Århus"/>
    <s v=""/>
    <s v="8200"/>
    <x v="0"/>
    <s v="1996-01"/>
    <s v="Denmark"/>
  </r>
  <r>
    <n v="10770"/>
    <x v="2"/>
    <n v="8"/>
    <x v="373"/>
    <d v="1996-02-06T00:00:00"/>
    <d v="1996-01-17T00:00:00"/>
    <n v="3"/>
    <n v="5.32"/>
    <s v="Hanari Carnes"/>
    <s v="Rua do Paço, 67"/>
    <s v="Rio de Janeiro"/>
    <s v="RJ"/>
    <s v="05454-876"/>
    <x v="0"/>
    <s v="1996-01"/>
    <s v="Brazil"/>
  </r>
  <r>
    <n v="10771"/>
    <x v="9"/>
    <n v="9"/>
    <x v="374"/>
    <d v="1996-02-07T00:00:00"/>
    <d v="1996-02-02T00:00:00"/>
    <n v="2"/>
    <n v="11.19"/>
    <s v="Ernst Handel"/>
    <s v="Kirchgasse 6"/>
    <s v="Graz"/>
    <s v=""/>
    <s v="8010"/>
    <x v="0"/>
    <s v="1996-01"/>
    <s v="Austria"/>
  </r>
  <r>
    <n v="10772"/>
    <x v="26"/>
    <n v="3"/>
    <x v="374"/>
    <d v="1996-02-07T00:00:00"/>
    <d v="1996-01-19T00:00:00"/>
    <n v="2"/>
    <n v="91.28"/>
    <s v="Lehmanns Marktstand"/>
    <s v="Magazinweg 7"/>
    <s v="Frankfurt a.M. "/>
    <s v=""/>
    <s v="60528"/>
    <x v="0"/>
    <s v="1996-01"/>
    <s v="Germany"/>
  </r>
  <r>
    <n v="10773"/>
    <x v="9"/>
    <n v="1"/>
    <x v="375"/>
    <d v="1996-02-08T00:00:00"/>
    <d v="1996-01-16T00:00:00"/>
    <n v="3"/>
    <n v="96.43"/>
    <s v="Ernst Handel"/>
    <s v="Kirchgasse 6"/>
    <s v="Graz"/>
    <s v=""/>
    <s v="8010"/>
    <x v="0"/>
    <s v="1996-01"/>
    <s v="Austria"/>
  </r>
  <r>
    <n v="10774"/>
    <x v="14"/>
    <n v="4"/>
    <x v="375"/>
    <d v="1996-01-25T00:00:00"/>
    <d v="1996-01-12T00:00:00"/>
    <n v="1"/>
    <n v="48.2"/>
    <s v="Folk och fä HB"/>
    <s v="Åkergatan 24"/>
    <s v="Bräcke"/>
    <s v=""/>
    <s v="S-844 67"/>
    <x v="0"/>
    <s v="1996-01"/>
    <s v="Sweden"/>
  </r>
  <r>
    <n v="10775"/>
    <x v="84"/>
    <n v="7"/>
    <x v="376"/>
    <d v="1996-02-09T00:00:00"/>
    <d v="1996-01-26T00:00:00"/>
    <n v="1"/>
    <n v="20.25"/>
    <s v="The Cracker Box"/>
    <s v="55 Grizzly Peak Rd."/>
    <s v="Butte"/>
    <s v="MT"/>
    <s v="59801"/>
    <x v="1"/>
    <s v="1996-01"/>
    <s v="USA"/>
  </r>
  <r>
    <n v="10776"/>
    <x v="9"/>
    <n v="1"/>
    <x v="377"/>
    <d v="1996-02-12T00:00:00"/>
    <d v="1996-01-18T00:00:00"/>
    <n v="3"/>
    <n v="351.53"/>
    <s v="Ernst Handel"/>
    <s v="Kirchgasse 6"/>
    <s v="Graz"/>
    <s v=""/>
    <s v="8010"/>
    <x v="0"/>
    <s v="1996-01"/>
    <s v="Austria"/>
  </r>
  <r>
    <n v="10777"/>
    <x v="71"/>
    <n v="7"/>
    <x v="377"/>
    <d v="1996-01-29T00:00:00"/>
    <d v="1996-02-21T00:00:00"/>
    <n v="2"/>
    <n v="3.01"/>
    <s v="Gourmet Lanchonetes"/>
    <s v="Av. Brasil, 442"/>
    <s v="Campinas"/>
    <s v="SP"/>
    <s v="04876-786"/>
    <x v="0"/>
    <s v="1996-01"/>
    <s v="Brazil"/>
  </r>
  <r>
    <n v="10778"/>
    <x v="25"/>
    <n v="3"/>
    <x v="378"/>
    <d v="1996-02-13T00:00:00"/>
    <d v="1996-01-24T00:00:00"/>
    <n v="1"/>
    <n v="6.79"/>
    <s v="Berglunds snabbköp"/>
    <s v="Berguvsvägen  8"/>
    <s v="Luleå"/>
    <s v=""/>
    <s v="S-958 22"/>
    <x v="0"/>
    <s v="1996-01"/>
    <s v="Sweden"/>
  </r>
  <r>
    <n v="10779"/>
    <x v="24"/>
    <n v="3"/>
    <x v="378"/>
    <d v="1996-02-13T00:00:00"/>
    <d v="1996-02-14T00:00:00"/>
    <n v="2"/>
    <n v="58.13"/>
    <s v="Morgenstern Gesundkost"/>
    <s v="Heerstr. 22"/>
    <s v="Leipzig"/>
    <s v=""/>
    <s v="04179"/>
    <x v="0"/>
    <s v="1996-01"/>
    <s v="Germany"/>
  </r>
  <r>
    <n v="10780"/>
    <x v="28"/>
    <n v="2"/>
    <x v="378"/>
    <d v="1996-01-30T00:00:00"/>
    <d v="1996-01-25T00:00:00"/>
    <n v="1"/>
    <n v="42.13"/>
    <s v="LILA-Supermercado"/>
    <s v="Carrera 52 con Ave. Bolívar #65-98 Llano Largo"/>
    <s v="Barquisimeto"/>
    <s v="Lara"/>
    <s v="3508"/>
    <x v="0"/>
    <s v="1996-01"/>
    <s v="Venezuela"/>
  </r>
  <r>
    <n v="10781"/>
    <x v="16"/>
    <n v="2"/>
    <x v="379"/>
    <d v="1996-02-14T00:00:00"/>
    <d v="1996-01-19T00:00:00"/>
    <n v="3"/>
    <n v="73.16"/>
    <s v="Wartian Herkku"/>
    <s v="Torikatu 38"/>
    <s v="Oulu"/>
    <s v=""/>
    <s v="90110"/>
    <x v="0"/>
    <s v="1996-01"/>
    <s v="Finland"/>
  </r>
  <r>
    <n v="10782"/>
    <x v="78"/>
    <n v="9"/>
    <x v="379"/>
    <d v="1996-02-14T00:00:00"/>
    <d v="1996-01-22T00:00:00"/>
    <n v="3"/>
    <n v="1.1000000000000001"/>
    <s v="Cactus Comidas para llevar"/>
    <s v="Cerrito 333"/>
    <s v="Buenos Aires"/>
    <s v=""/>
    <s v="1010"/>
    <x v="0"/>
    <s v="1996-01"/>
    <s v="Argentina"/>
  </r>
  <r>
    <n v="10783"/>
    <x v="2"/>
    <n v="4"/>
    <x v="380"/>
    <d v="1996-02-15T00:00:00"/>
    <d v="1996-01-19T00:00:00"/>
    <n v="2"/>
    <n v="124.98"/>
    <s v="Hanari Carnes"/>
    <s v="Rua do Paço, 67"/>
    <s v="Rio de Janeiro"/>
    <s v="RJ"/>
    <s v="05454-876"/>
    <x v="0"/>
    <s v="1996-01"/>
    <s v="Brazil"/>
  </r>
  <r>
    <n v="10784"/>
    <x v="22"/>
    <n v="4"/>
    <x v="380"/>
    <d v="1996-02-15T00:00:00"/>
    <d v="1996-01-22T00:00:00"/>
    <n v="3"/>
    <n v="70.09"/>
    <s v="Magazzini Alimentari Riuniti"/>
    <s v="Via Ludovico il Moro 22"/>
    <s v="Bergamo"/>
    <s v=""/>
    <s v="24100"/>
    <x v="0"/>
    <s v="1996-01"/>
    <s v="Italy"/>
  </r>
  <r>
    <n v="10785"/>
    <x v="18"/>
    <n v="1"/>
    <x v="380"/>
    <d v="1996-02-15T00:00:00"/>
    <d v="1996-01-24T00:00:00"/>
    <n v="3"/>
    <n v="1.51"/>
    <s v="GROSELLA-Restaurante"/>
    <s v="5ª Ave. Los Palos Grandes"/>
    <s v="Caracas"/>
    <s v="DF"/>
    <s v="1081"/>
    <x v="1"/>
    <s v="1996-01"/>
    <s v="Venezuela"/>
  </r>
  <r>
    <n v="10786"/>
    <x v="62"/>
    <n v="8"/>
    <x v="381"/>
    <d v="1996-02-16T00:00:00"/>
    <d v="1996-01-23T00:00:00"/>
    <n v="1"/>
    <n v="110.87"/>
    <s v="Queen Cozinha"/>
    <s v="Alameda dos Canàrios, 891"/>
    <s v="São Paulo"/>
    <s v="SP"/>
    <s v="05487-020"/>
    <x v="0"/>
    <s v="1996-01"/>
    <s v="Brazil"/>
  </r>
  <r>
    <n v="10787"/>
    <x v="53"/>
    <n v="2"/>
    <x v="381"/>
    <d v="1996-02-02T00:00:00"/>
    <d v="1996-01-26T00:00:00"/>
    <n v="1"/>
    <n v="249.93"/>
    <s v="La maison d'Asie"/>
    <s v="1 rue Alsace-Lorraine"/>
    <s v="Toulouse"/>
    <s v=""/>
    <s v="31000"/>
    <x v="0"/>
    <s v="1996-01"/>
    <s v="France"/>
  </r>
  <r>
    <n v="10788"/>
    <x v="21"/>
    <n v="1"/>
    <x v="382"/>
    <d v="1996-02-19T00:00:00"/>
    <d v="1996-02-19T00:00:00"/>
    <n v="2"/>
    <n v="42.7"/>
    <s v="QUICK-Stop"/>
    <s v="Taucherstraße 10"/>
    <s v="Cunewalde"/>
    <s v=""/>
    <s v="01307"/>
    <x v="0"/>
    <s v="1996-01"/>
    <s v="Germany"/>
  </r>
  <r>
    <n v="10789"/>
    <x v="68"/>
    <n v="1"/>
    <x v="382"/>
    <d v="1996-02-19T00:00:00"/>
    <d v="1996-01-31T00:00:00"/>
    <n v="2"/>
    <n v="100.6"/>
    <s v="Folies gourmandes"/>
    <s v="184, chaussée de Tournai"/>
    <s v="Lille"/>
    <s v=""/>
    <s v="59000"/>
    <x v="0"/>
    <s v="1996-01"/>
    <s v="France"/>
  </r>
  <r>
    <n v="10790"/>
    <x v="71"/>
    <n v="6"/>
    <x v="382"/>
    <d v="1996-02-19T00:00:00"/>
    <d v="1996-01-26T00:00:00"/>
    <n v="1"/>
    <n v="28.23"/>
    <s v="Gourmet Lanchonetes"/>
    <s v="Av. Brasil, 442"/>
    <s v="Campinas"/>
    <s v="SP"/>
    <s v="04876-786"/>
    <x v="0"/>
    <s v="1996-01"/>
    <s v="Brazil"/>
  </r>
  <r>
    <n v="10791"/>
    <x v="17"/>
    <n v="6"/>
    <x v="383"/>
    <d v="1996-02-20T00:00:00"/>
    <d v="1996-02-01T00:00:00"/>
    <n v="2"/>
    <n v="16.850000000000001"/>
    <s v="Frankenversand"/>
    <s v="Berliner Platz 43"/>
    <s v="München"/>
    <s v=""/>
    <s v="80805"/>
    <x v="0"/>
    <s v="1996-01"/>
    <s v="Germany"/>
  </r>
  <r>
    <n v="10792"/>
    <x v="63"/>
    <n v="1"/>
    <x v="383"/>
    <d v="1996-02-20T00:00:00"/>
    <d v="1996-01-31T00:00:00"/>
    <n v="3"/>
    <n v="23.79"/>
    <s v="Wolski Zajazd"/>
    <s v="ul. Filtrowa 68"/>
    <s v="Warszawa"/>
    <s v=""/>
    <s v="01-012"/>
    <x v="0"/>
    <s v="1996-01"/>
    <s v="Poland"/>
  </r>
  <r>
    <n v="10793"/>
    <x v="55"/>
    <n v="3"/>
    <x v="384"/>
    <d v="1996-02-21T00:00:00"/>
    <d v="1996-02-08T00:00:00"/>
    <n v="3"/>
    <n v="4.5199999999999996"/>
    <s v="Around the Horn"/>
    <s v="Brook Farm_x000a_Stratford St. Mary"/>
    <s v="Colchester"/>
    <s v="Essex"/>
    <s v="CO7 6JX"/>
    <x v="0"/>
    <s v="1996-01"/>
    <s v="UK"/>
  </r>
  <r>
    <n v="10794"/>
    <x v="12"/>
    <n v="6"/>
    <x v="384"/>
    <d v="1996-02-21T00:00:00"/>
    <d v="1996-02-02T00:00:00"/>
    <n v="1"/>
    <n v="21.49"/>
    <s v="Que Delícia"/>
    <s v="Rua da Panificadora, 12"/>
    <s v="Rio de Janeiro"/>
    <s v="RJ"/>
    <s v="02389-673"/>
    <x v="0"/>
    <s v="1996-01"/>
    <s v="Brazil"/>
  </r>
  <r>
    <n v="10795"/>
    <x v="9"/>
    <n v="8"/>
    <x v="384"/>
    <d v="1996-02-21T00:00:00"/>
    <d v="1996-02-20T00:00:00"/>
    <n v="2"/>
    <n v="126.66"/>
    <s v="Ernst Handel"/>
    <s v="Kirchgasse 6"/>
    <s v="Graz"/>
    <s v=""/>
    <s v="8010"/>
    <x v="0"/>
    <s v="1996-01"/>
    <s v="Austria"/>
  </r>
  <r>
    <n v="10796"/>
    <x v="8"/>
    <n v="3"/>
    <x v="385"/>
    <d v="1996-02-22T00:00:00"/>
    <d v="1996-02-14T00:00:00"/>
    <n v="1"/>
    <n v="26.52"/>
    <s v="HILARIÓN-Abastos"/>
    <s v="Carrera 22 con Ave. Carlos Soublette #8-35"/>
    <s v="San Cristóbal"/>
    <s v="Táchira"/>
    <s v="5022"/>
    <x v="0"/>
    <s v="1996-01"/>
    <s v="Venezuela"/>
  </r>
  <r>
    <n v="10797"/>
    <x v="57"/>
    <n v="7"/>
    <x v="385"/>
    <d v="1996-02-22T00:00:00"/>
    <d v="1996-02-05T00:00:00"/>
    <n v="2"/>
    <n v="33.35"/>
    <s v="Drachenblut Delikatessen"/>
    <s v="Walserweg 21"/>
    <s v="Aachen"/>
    <s v=""/>
    <s v="52066"/>
    <x v="0"/>
    <s v="1996-01"/>
    <s v="Germany"/>
  </r>
  <r>
    <n v="10798"/>
    <x v="42"/>
    <n v="2"/>
    <x v="386"/>
    <d v="1996-02-23T00:00:00"/>
    <d v="1996-02-05T00:00:00"/>
    <n v="1"/>
    <n v="2.33"/>
    <s v="Island Trading"/>
    <s v="Garden House_x000a_Crowther Way"/>
    <s v="Cowes"/>
    <s v="Isle of Wight"/>
    <s v="PO31 7PJ"/>
    <x v="0"/>
    <s v="1996-01"/>
    <s v="UK"/>
  </r>
  <r>
    <n v="10799"/>
    <x v="44"/>
    <n v="9"/>
    <x v="386"/>
    <d v="1996-03-08T00:00:00"/>
    <d v="1996-02-05T00:00:00"/>
    <n v="3"/>
    <n v="30.76"/>
    <s v="Königlich Essen"/>
    <s v="Maubelstr. 90"/>
    <s v="Brandenburg"/>
    <s v=""/>
    <s v="14776"/>
    <x v="0"/>
    <s v="1996-01"/>
    <s v="Germany"/>
  </r>
  <r>
    <n v="10800"/>
    <x v="56"/>
    <n v="1"/>
    <x v="386"/>
    <d v="1996-02-23T00:00:00"/>
    <d v="1996-02-05T00:00:00"/>
    <n v="3"/>
    <n v="137.44"/>
    <s v="Seven Seas Imports"/>
    <s v="90 Wadhurst Rd."/>
    <s v="London"/>
    <s v=""/>
    <s v="OX15 4NB"/>
    <x v="0"/>
    <s v="1996-01"/>
    <s v="UK"/>
  </r>
  <r>
    <n v="10801"/>
    <x v="46"/>
    <n v="4"/>
    <x v="387"/>
    <d v="1996-02-26T00:00:00"/>
    <d v="1996-01-31T00:00:00"/>
    <n v="2"/>
    <n v="97.09"/>
    <s v="Bólido Comidas preparadas"/>
    <s v="C/ Araquil, 67"/>
    <s v="Madrid"/>
    <s v=""/>
    <s v="28023"/>
    <x v="1"/>
    <s v="1996-01"/>
    <s v="Spain"/>
  </r>
  <r>
    <n v="10802"/>
    <x v="51"/>
    <n v="4"/>
    <x v="387"/>
    <d v="1996-02-26T00:00:00"/>
    <d v="1996-02-02T00:00:00"/>
    <n v="2"/>
    <n v="257.26"/>
    <s v="Simons bistro"/>
    <s v="Vinbæltet 34"/>
    <s v="København"/>
    <s v=""/>
    <s v="1734"/>
    <x v="0"/>
    <s v="1996-01"/>
    <s v="Denmark"/>
  </r>
  <r>
    <n v="10803"/>
    <x v="7"/>
    <n v="4"/>
    <x v="388"/>
    <d v="1996-02-27T00:00:00"/>
    <d v="1996-02-06T00:00:00"/>
    <n v="1"/>
    <n v="55.23"/>
    <s v="Wellington Importadora"/>
    <s v="Rua do Mercado, 12"/>
    <s v="Resende"/>
    <s v="SP"/>
    <s v="08737-363"/>
    <x v="0"/>
    <s v="1996-01"/>
    <s v="Brazil"/>
  </r>
  <r>
    <n v="10804"/>
    <x v="56"/>
    <n v="6"/>
    <x v="388"/>
    <d v="1996-02-27T00:00:00"/>
    <d v="1996-02-07T00:00:00"/>
    <n v="2"/>
    <n v="27.33"/>
    <s v="Seven Seas Imports"/>
    <s v="90 Wadhurst Rd."/>
    <s v="London"/>
    <s v=""/>
    <s v="OX15 4NB"/>
    <x v="0"/>
    <s v="1996-01"/>
    <s v="UK"/>
  </r>
  <r>
    <n v="10805"/>
    <x v="40"/>
    <n v="2"/>
    <x v="388"/>
    <d v="1996-02-27T00:00:00"/>
    <d v="1996-02-09T00:00:00"/>
    <n v="3"/>
    <n v="237.34"/>
    <s v="The Big Cheese"/>
    <s v="89 Jefferson Way_x000a_Suite 2"/>
    <s v="Portland"/>
    <s v="OR"/>
    <s v="97201"/>
    <x v="1"/>
    <s v="1996-01"/>
    <s v="USA"/>
  </r>
  <r>
    <n v="10806"/>
    <x v="3"/>
    <n v="3"/>
    <x v="389"/>
    <d v="1996-02-28T00:00:00"/>
    <d v="1996-02-05T00:00:00"/>
    <n v="2"/>
    <n v="22.11"/>
    <s v="Victuailles en stock"/>
    <s v="2, rue du Commerce"/>
    <s v="Lyon"/>
    <s v=""/>
    <s v="69004"/>
    <x v="0"/>
    <s v="1996-01"/>
    <s v="France"/>
  </r>
  <r>
    <n v="10807"/>
    <x v="70"/>
    <n v="4"/>
    <x v="389"/>
    <d v="1996-02-28T00:00:00"/>
    <d v="1996-03-01T00:00:00"/>
    <n v="1"/>
    <n v="1.36"/>
    <s v="Franchi S.p.A."/>
    <s v="Via Monte Bianco 34"/>
    <s v="Torino"/>
    <s v=""/>
    <s v="10100"/>
    <x v="0"/>
    <s v="1996-01"/>
    <s v="Italy"/>
  </r>
  <r>
    <n v="10808"/>
    <x v="37"/>
    <n v="2"/>
    <x v="390"/>
    <d v="1996-02-29T00:00:00"/>
    <d v="1996-02-09T00:00:00"/>
    <n v="3"/>
    <n v="45.53"/>
    <s v="Old World Delicatessen"/>
    <s v="2743 Bering St."/>
    <s v="Anchorage"/>
    <s v="AK"/>
    <s v="99508"/>
    <x v="0"/>
    <s v="1996-02"/>
    <s v="USA"/>
  </r>
  <r>
    <n v="10809"/>
    <x v="7"/>
    <n v="7"/>
    <x v="390"/>
    <d v="1996-02-29T00:00:00"/>
    <d v="1996-02-07T00:00:00"/>
    <n v="1"/>
    <n v="4.87"/>
    <s v="Wellington Importadora"/>
    <s v="Rua do Mercado, 12"/>
    <s v="Resende"/>
    <s v="SP"/>
    <s v="08737-363"/>
    <x v="0"/>
    <s v="1996-02"/>
    <s v="Brazil"/>
  </r>
  <r>
    <n v="10810"/>
    <x v="75"/>
    <n v="2"/>
    <x v="390"/>
    <d v="1996-02-29T00:00:00"/>
    <d v="1996-02-07T00:00:00"/>
    <n v="3"/>
    <n v="4.33"/>
    <s v="Laughing Bacchus Wine Cellars"/>
    <s v="2319 Elm St."/>
    <s v="Vancouver"/>
    <s v="BC"/>
    <s v="V3F 2K1"/>
    <x v="1"/>
    <s v="1996-02"/>
    <s v="Canada"/>
  </r>
  <r>
    <n v="10811"/>
    <x v="67"/>
    <n v="8"/>
    <x v="391"/>
    <d v="1996-03-01T00:00:00"/>
    <d v="1996-02-08T00:00:00"/>
    <n v="1"/>
    <n v="31.22"/>
    <s v="LINO-Delicateses"/>
    <s v="Ave. 5 de Mayo Porlamar"/>
    <s v="I. de Margarita"/>
    <s v="Nueva Esparta"/>
    <s v="4980"/>
    <x v="0"/>
    <s v="1996-02"/>
    <s v="Venezuela"/>
  </r>
  <r>
    <n v="10812"/>
    <x v="30"/>
    <n v="5"/>
    <x v="391"/>
    <d v="1996-03-01T00:00:00"/>
    <d v="1996-02-12T00:00:00"/>
    <n v="1"/>
    <n v="59.78"/>
    <s v="Reggiani Caseifici"/>
    <s v="Strada Provinciale 124"/>
    <s v="Reggio Emilia"/>
    <s v=""/>
    <s v="42100"/>
    <x v="0"/>
    <s v="1996-02"/>
    <s v="Italy"/>
  </r>
  <r>
    <n v="10813"/>
    <x v="29"/>
    <n v="1"/>
    <x v="392"/>
    <d v="1996-03-04T00:00:00"/>
    <d v="1996-02-09T00:00:00"/>
    <n v="1"/>
    <n v="47.38"/>
    <s v="Ricardo Adocicados"/>
    <s v="Av. Copacabana, 267"/>
    <s v="Rio de Janeiro"/>
    <s v="RJ"/>
    <s v="02389-890"/>
    <x v="0"/>
    <s v="1996-02"/>
    <s v="Brazil"/>
  </r>
  <r>
    <n v="10814"/>
    <x v="3"/>
    <n v="3"/>
    <x v="392"/>
    <d v="1996-03-04T00:00:00"/>
    <d v="1996-02-14T00:00:00"/>
    <n v="3"/>
    <n v="130.94"/>
    <s v="Victuailles en stock"/>
    <s v="2, rue du Commerce"/>
    <s v="Lyon"/>
    <s v=""/>
    <s v="69004"/>
    <x v="0"/>
    <s v="1996-02"/>
    <s v="France"/>
  </r>
  <r>
    <n v="10815"/>
    <x v="45"/>
    <n v="2"/>
    <x v="392"/>
    <d v="1996-03-04T00:00:00"/>
    <d v="1996-02-14T00:00:00"/>
    <n v="3"/>
    <n v="14.62"/>
    <s v="Save-a-lot Markets"/>
    <s v="187 Suffolk Ln."/>
    <s v="Boise"/>
    <s v="ID"/>
    <s v="83720"/>
    <x v="0"/>
    <s v="1996-02"/>
    <s v="USA"/>
  </r>
  <r>
    <n v="10816"/>
    <x v="79"/>
    <n v="4"/>
    <x v="393"/>
    <d v="1996-03-05T00:00:00"/>
    <d v="1996-03-06T00:00:00"/>
    <n v="2"/>
    <n v="719.78"/>
    <s v="Great Lakes Food Market"/>
    <s v="2732 Baker Blvd."/>
    <s v="Eugene"/>
    <s v="OR"/>
    <s v="97403"/>
    <x v="0"/>
    <s v="1996-02"/>
    <s v="USA"/>
  </r>
  <r>
    <n v="10817"/>
    <x v="44"/>
    <n v="3"/>
    <x v="393"/>
    <d v="1996-02-20T00:00:00"/>
    <d v="1996-02-13T00:00:00"/>
    <n v="2"/>
    <n v="306.07"/>
    <s v="Königlich Essen"/>
    <s v="Maubelstr. 90"/>
    <s v="Brandenburg"/>
    <s v=""/>
    <s v="14776"/>
    <x v="0"/>
    <s v="1996-02"/>
    <s v="Germany"/>
  </r>
  <r>
    <n v="10818"/>
    <x v="22"/>
    <n v="7"/>
    <x v="394"/>
    <d v="1996-03-06T00:00:00"/>
    <d v="1996-02-12T00:00:00"/>
    <n v="3"/>
    <n v="65.48"/>
    <s v="Magazzini Alimentari Riuniti"/>
    <s v="Via Ludovico il Moro 22"/>
    <s v="Bergamo"/>
    <s v=""/>
    <s v="24100"/>
    <x v="0"/>
    <s v="1996-02"/>
    <s v="Italy"/>
  </r>
  <r>
    <n v="10819"/>
    <x v="78"/>
    <n v="2"/>
    <x v="394"/>
    <d v="1996-03-06T00:00:00"/>
    <d v="1996-02-16T00:00:00"/>
    <n v="3"/>
    <n v="19.760000000000002"/>
    <s v="Cactus Comidas para llevar"/>
    <s v="Cerrito 333"/>
    <s v="Buenos Aires"/>
    <s v=""/>
    <s v="1010"/>
    <x v="0"/>
    <s v="1996-02"/>
    <s v="Argentina"/>
  </r>
  <r>
    <n v="10820"/>
    <x v="13"/>
    <n v="3"/>
    <x v="394"/>
    <d v="1996-03-06T00:00:00"/>
    <d v="1996-02-13T00:00:00"/>
    <n v="2"/>
    <n v="37.520000000000003"/>
    <s v="Rattlesnake Canyon Grocery"/>
    <s v="2817 Milton Dr."/>
    <s v="Albuquerque"/>
    <s v="NM"/>
    <s v="87110"/>
    <x v="0"/>
    <s v="1996-02"/>
    <s v="USA"/>
  </r>
  <r>
    <n v="10821"/>
    <x v="20"/>
    <n v="1"/>
    <x v="395"/>
    <d v="1996-03-07T00:00:00"/>
    <d v="1996-02-15T00:00:00"/>
    <n v="1"/>
    <n v="36.68"/>
    <s v="Split Rail Beer &amp; Ale"/>
    <s v="P.O. Box 555"/>
    <s v="Lander"/>
    <s v="WY"/>
    <s v="82520"/>
    <x v="0"/>
    <s v="1996-02"/>
    <s v="USA"/>
  </r>
  <r>
    <n v="10822"/>
    <x v="81"/>
    <n v="6"/>
    <x v="395"/>
    <d v="1996-03-07T00:00:00"/>
    <d v="1996-02-16T00:00:00"/>
    <n v="3"/>
    <n v="7"/>
    <s v="Trail's Head Gourmet Provisioners"/>
    <s v="722 DaVinci Blvd."/>
    <s v="Kirkland"/>
    <s v="WA"/>
    <s v="98034"/>
    <x v="1"/>
    <s v="1996-02"/>
    <s v="USA"/>
  </r>
  <r>
    <n v="10823"/>
    <x v="28"/>
    <n v="5"/>
    <x v="396"/>
    <d v="1996-03-08T00:00:00"/>
    <d v="1996-02-13T00:00:00"/>
    <n v="2"/>
    <n v="163.97"/>
    <s v="LILA-Supermercado"/>
    <s v="Carrera 52 con Ave. Bolívar #65-98 Llano Largo"/>
    <s v="Barquisimeto"/>
    <s v="Lara"/>
    <s v="3508"/>
    <x v="0"/>
    <s v="1996-02"/>
    <s v="Venezuela"/>
  </r>
  <r>
    <n v="10824"/>
    <x v="14"/>
    <n v="8"/>
    <x v="396"/>
    <d v="1996-03-08T00:00:00"/>
    <d v="1996-03-01T00:00:00"/>
    <n v="1"/>
    <n v="1.23"/>
    <s v="Folk och fä HB"/>
    <s v="Åkergatan 24"/>
    <s v="Bräcke"/>
    <s v=""/>
    <s v="S-844 67"/>
    <x v="0"/>
    <s v="1996-02"/>
    <s v="Sweden"/>
  </r>
  <r>
    <n v="10825"/>
    <x v="57"/>
    <n v="1"/>
    <x v="396"/>
    <d v="1996-03-08T00:00:00"/>
    <d v="1996-02-14T00:00:00"/>
    <n v="1"/>
    <n v="79.25"/>
    <s v="Drachenblut Delikatessen"/>
    <s v="Walserweg 21"/>
    <s v="Aachen"/>
    <s v=""/>
    <s v="52066"/>
    <x v="0"/>
    <s v="1996-02"/>
    <s v="Germany"/>
  </r>
  <r>
    <n v="10826"/>
    <x v="15"/>
    <n v="6"/>
    <x v="397"/>
    <d v="1996-03-11T00:00:00"/>
    <d v="1996-03-08T00:00:00"/>
    <n v="1"/>
    <n v="7.09"/>
    <s v="Blondel père et fils"/>
    <s v="24, place Kléber"/>
    <s v="Strasbourg"/>
    <s v=""/>
    <s v="67000"/>
    <x v="0"/>
    <s v="1996-02"/>
    <s v="France"/>
  </r>
  <r>
    <n v="10827"/>
    <x v="48"/>
    <n v="1"/>
    <x v="397"/>
    <d v="1996-02-26T00:00:00"/>
    <d v="1996-03-08T00:00:00"/>
    <n v="2"/>
    <n v="63.54"/>
    <s v="Bon app'"/>
    <s v="12, rue des Bouchers"/>
    <s v="Marseille"/>
    <s v=""/>
    <s v="13008"/>
    <x v="0"/>
    <s v="1996-02"/>
    <s v="France"/>
  </r>
  <r>
    <n v="10828"/>
    <x v="73"/>
    <n v="9"/>
    <x v="398"/>
    <d v="1996-02-27T00:00:00"/>
    <d v="1996-03-06T00:00:00"/>
    <n v="1"/>
    <n v="90.85"/>
    <s v="Rancho grande"/>
    <s v="Av. del Libertador 900"/>
    <s v="Buenos Aires"/>
    <s v=""/>
    <s v="1010"/>
    <x v="0"/>
    <s v="1996-02"/>
    <s v="Argentina"/>
  </r>
  <r>
    <n v="10829"/>
    <x v="42"/>
    <n v="9"/>
    <x v="398"/>
    <d v="1996-03-12T00:00:00"/>
    <d v="1996-02-23T00:00:00"/>
    <n v="1"/>
    <n v="154.72"/>
    <s v="Island Trading"/>
    <s v="Garden House_x000a_Crowther Way"/>
    <s v="Cowes"/>
    <s v="Isle of Wight"/>
    <s v="PO31 7PJ"/>
    <x v="0"/>
    <s v="1996-02"/>
    <s v="UK"/>
  </r>
  <r>
    <n v="10830"/>
    <x v="33"/>
    <n v="4"/>
    <x v="398"/>
    <d v="1996-03-26T00:00:00"/>
    <d v="1996-02-21T00:00:00"/>
    <n v="2"/>
    <n v="81.83"/>
    <s v="Tradição Hipermercados"/>
    <s v="Av. Inês de Castro, 414"/>
    <s v="São Paulo"/>
    <s v="SP"/>
    <s v="05634-030"/>
    <x v="0"/>
    <s v="1996-02"/>
    <s v="Brazil"/>
  </r>
  <r>
    <n v="10831"/>
    <x v="65"/>
    <n v="3"/>
    <x v="399"/>
    <d v="1996-03-13T00:00:00"/>
    <d v="1996-02-23T00:00:00"/>
    <n v="2"/>
    <n v="72.19"/>
    <s v="Santé Gourmet"/>
    <s v="Erling Skakkes gate 78"/>
    <s v="Stavern"/>
    <s v=""/>
    <s v="4110"/>
    <x v="0"/>
    <s v="1996-02"/>
    <s v="Norway"/>
  </r>
  <r>
    <n v="10832"/>
    <x v="53"/>
    <n v="2"/>
    <x v="399"/>
    <d v="1996-03-13T00:00:00"/>
    <d v="1996-02-19T00:00:00"/>
    <n v="2"/>
    <n v="43.26"/>
    <s v="La maison d'Asie"/>
    <s v="1 rue Alsace-Lorraine"/>
    <s v="Toulouse"/>
    <s v=""/>
    <s v="31000"/>
    <x v="0"/>
    <s v="1996-02"/>
    <s v="France"/>
  </r>
  <r>
    <n v="10833"/>
    <x v="11"/>
    <n v="6"/>
    <x v="400"/>
    <d v="1996-03-14T00:00:00"/>
    <d v="1996-02-23T00:00:00"/>
    <n v="2"/>
    <n v="71.489999999999995"/>
    <s v="Ottilies Käseladen"/>
    <s v="Mehrheimerstr. 369"/>
    <s v="Köln"/>
    <s v=""/>
    <s v="50739"/>
    <x v="0"/>
    <s v="1996-02"/>
    <s v="Germany"/>
  </r>
  <r>
    <n v="10834"/>
    <x v="33"/>
    <n v="1"/>
    <x v="400"/>
    <d v="1996-03-14T00:00:00"/>
    <d v="1996-02-19T00:00:00"/>
    <n v="3"/>
    <n v="29.78"/>
    <s v="Tradição Hipermercados"/>
    <s v="Av. Inês de Castro, 414"/>
    <s v="São Paulo"/>
    <s v="SP"/>
    <s v="05634-030"/>
    <x v="0"/>
    <s v="1996-02"/>
    <s v="Brazil"/>
  </r>
  <r>
    <n v="10835"/>
    <x v="85"/>
    <n v="1"/>
    <x v="400"/>
    <d v="1996-03-14T00:00:00"/>
    <d v="1996-02-21T00:00:00"/>
    <n v="3"/>
    <n v="69.53"/>
    <s v="Alfred's Futterkiste"/>
    <s v="Obere Str. 57"/>
    <s v="Berlin"/>
    <s v=""/>
    <s v="12209"/>
    <x v="0"/>
    <s v="1996-02"/>
    <s v="Germany"/>
  </r>
  <r>
    <n v="10836"/>
    <x v="9"/>
    <n v="7"/>
    <x v="401"/>
    <d v="1996-03-15T00:00:00"/>
    <d v="1996-02-21T00:00:00"/>
    <n v="1"/>
    <n v="411.88"/>
    <s v="Ernst Handel"/>
    <s v="Kirchgasse 6"/>
    <s v="Graz"/>
    <s v=""/>
    <s v="8010"/>
    <x v="0"/>
    <s v="1996-02"/>
    <s v="Austria"/>
  </r>
  <r>
    <n v="10837"/>
    <x v="25"/>
    <n v="9"/>
    <x v="401"/>
    <d v="1996-03-15T00:00:00"/>
    <d v="1996-02-23T00:00:00"/>
    <n v="3"/>
    <n v="13.32"/>
    <s v="Berglunds snabbköp"/>
    <s v="Berguvsvägen  8"/>
    <s v="Luleå"/>
    <s v=""/>
    <s v="S-958 22"/>
    <x v="0"/>
    <s v="1996-02"/>
    <s v="Sweden"/>
  </r>
  <r>
    <n v="10838"/>
    <x v="67"/>
    <n v="3"/>
    <x v="402"/>
    <d v="1996-03-18T00:00:00"/>
    <d v="1996-02-23T00:00:00"/>
    <n v="3"/>
    <n v="59.28"/>
    <s v="LINO-Delicateses"/>
    <s v="Ave. 5 de Mayo Porlamar"/>
    <s v="I. de Margarita"/>
    <s v="Nueva Esparta"/>
    <s v="4980"/>
    <x v="0"/>
    <s v="1996-02"/>
    <s v="Venezuela"/>
  </r>
  <r>
    <n v="10839"/>
    <x v="33"/>
    <n v="3"/>
    <x v="402"/>
    <d v="1996-03-18T00:00:00"/>
    <d v="1996-02-22T00:00:00"/>
    <n v="3"/>
    <n v="35.43"/>
    <s v="Tradição Hipermercados"/>
    <s v="Av. Inês de Castro, 414"/>
    <s v="São Paulo"/>
    <s v="SP"/>
    <s v="05634-030"/>
    <x v="0"/>
    <s v="1996-02"/>
    <s v="Brazil"/>
  </r>
  <r>
    <n v="10840"/>
    <x v="67"/>
    <n v="4"/>
    <x v="402"/>
    <d v="1996-04-01T00:00:00"/>
    <d v="1996-03-18T00:00:00"/>
    <n v="2"/>
    <n v="2.71"/>
    <s v="LINO-Delicateses"/>
    <s v="Ave. 5 de Mayo Porlamar"/>
    <s v="I. de Margarita"/>
    <s v="Nueva Esparta"/>
    <s v="4980"/>
    <x v="0"/>
    <s v="1996-02"/>
    <s v="Venezuela"/>
  </r>
  <r>
    <n v="10841"/>
    <x v="4"/>
    <n v="5"/>
    <x v="403"/>
    <d v="1996-03-19T00:00:00"/>
    <d v="1996-02-29T00:00:00"/>
    <n v="2"/>
    <n v="424.3"/>
    <s v="Suprêmes délices"/>
    <s v="Boulevard Tirou, 255"/>
    <s v="Charleroi"/>
    <s v=""/>
    <s v="B-6000"/>
    <x v="0"/>
    <s v="1996-02"/>
    <s v="Belgium"/>
  </r>
  <r>
    <n v="10842"/>
    <x v="23"/>
    <n v="1"/>
    <x v="403"/>
    <d v="1996-03-19T00:00:00"/>
    <d v="1996-02-29T00:00:00"/>
    <n v="3"/>
    <n v="54.42"/>
    <s v="Tortuga Restaurante"/>
    <s v="Avda. Azteca 123"/>
    <s v="México D.F."/>
    <s v=""/>
    <s v="05033"/>
    <x v="0"/>
    <s v="1996-02"/>
    <s v="Mexico"/>
  </r>
  <r>
    <n v="10843"/>
    <x v="3"/>
    <n v="4"/>
    <x v="404"/>
    <d v="1996-03-20T00:00:00"/>
    <d v="1996-02-26T00:00:00"/>
    <n v="2"/>
    <n v="9.26"/>
    <s v="Victuailles en stock"/>
    <s v="2, rue du Commerce"/>
    <s v="Lyon"/>
    <s v=""/>
    <s v="69004"/>
    <x v="0"/>
    <s v="1996-02"/>
    <s v="France"/>
  </r>
  <r>
    <n v="10844"/>
    <x v="54"/>
    <n v="8"/>
    <x v="404"/>
    <d v="1996-03-20T00:00:00"/>
    <d v="1996-02-26T00:00:00"/>
    <n v="2"/>
    <n v="25.22"/>
    <s v="Piccolo und mehr"/>
    <s v="Geislweg 14"/>
    <s v="Salzburg"/>
    <s v=""/>
    <s v="5020"/>
    <x v="0"/>
    <s v="1996-02"/>
    <s v="Austria"/>
  </r>
  <r>
    <n v="10845"/>
    <x v="21"/>
    <n v="8"/>
    <x v="404"/>
    <d v="1996-03-06T00:00:00"/>
    <d v="1996-03-01T00:00:00"/>
    <n v="1"/>
    <n v="212.98"/>
    <s v="QUICK-Stop"/>
    <s v="Taucherstraße 10"/>
    <s v="Cunewalde"/>
    <s v=""/>
    <s v="01307"/>
    <x v="0"/>
    <s v="1996-02"/>
    <s v="Germany"/>
  </r>
  <r>
    <n v="10846"/>
    <x v="4"/>
    <n v="2"/>
    <x v="405"/>
    <d v="1996-04-04T00:00:00"/>
    <d v="1996-02-23T00:00:00"/>
    <n v="3"/>
    <n v="56.46"/>
    <s v="Suprêmes délices"/>
    <s v="Boulevard Tirou, 255"/>
    <s v="Charleroi"/>
    <s v=""/>
    <s v="B-6000"/>
    <x v="0"/>
    <s v="1996-02"/>
    <s v="Belgium"/>
  </r>
  <r>
    <n v="10847"/>
    <x v="45"/>
    <n v="4"/>
    <x v="405"/>
    <d v="1996-03-07T00:00:00"/>
    <d v="1996-03-12T00:00:00"/>
    <n v="3"/>
    <n v="487.57"/>
    <s v="Save-a-lot Markets"/>
    <s v="187 Suffolk Ln."/>
    <s v="Boise"/>
    <s v="ID"/>
    <s v="83720"/>
    <x v="0"/>
    <s v="1996-02"/>
    <s v="USA"/>
  </r>
  <r>
    <n v="10848"/>
    <x v="72"/>
    <n v="7"/>
    <x v="406"/>
    <d v="1996-03-22T00:00:00"/>
    <d v="1996-02-29T00:00:00"/>
    <n v="2"/>
    <n v="38.24"/>
    <s v="Consolidated Holdings"/>
    <s v="Berkeley Gardens_x000a_12  Brewery "/>
    <s v="London"/>
    <s v=""/>
    <s v="WX1 6LT"/>
    <x v="1"/>
    <s v="1996-02"/>
    <s v="UK"/>
  </r>
  <r>
    <n v="10849"/>
    <x v="44"/>
    <n v="9"/>
    <x v="406"/>
    <d v="1996-03-22T00:00:00"/>
    <d v="1996-03-01T00:00:00"/>
    <n v="2"/>
    <n v="0.56000000000000005"/>
    <s v="Königlich Essen"/>
    <s v="Maubelstr. 90"/>
    <s v="Brandenburg"/>
    <s v=""/>
    <s v="14776"/>
    <x v="0"/>
    <s v="1996-02"/>
    <s v="Germany"/>
  </r>
  <r>
    <n v="10850"/>
    <x v="3"/>
    <n v="1"/>
    <x v="406"/>
    <d v="1996-04-05T00:00:00"/>
    <d v="1996-03-01T00:00:00"/>
    <n v="1"/>
    <n v="49.19"/>
    <s v="Victuailles en stock"/>
    <s v="2, rue du Commerce"/>
    <s v="Lyon"/>
    <s v=""/>
    <s v="69004"/>
    <x v="0"/>
    <s v="1996-02"/>
    <s v="France"/>
  </r>
  <r>
    <n v="10851"/>
    <x v="29"/>
    <n v="5"/>
    <x v="407"/>
    <d v="1996-03-25T00:00:00"/>
    <d v="1996-03-04T00:00:00"/>
    <n v="1"/>
    <n v="160.55000000000001"/>
    <s v="Ricardo Adocicados"/>
    <s v="Av. Copacabana, 267"/>
    <s v="Rio de Janeiro"/>
    <s v="RJ"/>
    <s v="02389-890"/>
    <x v="0"/>
    <s v="1996-02"/>
    <s v="Brazil"/>
  </r>
  <r>
    <n v="10852"/>
    <x v="13"/>
    <n v="8"/>
    <x v="407"/>
    <d v="1996-03-11T00:00:00"/>
    <d v="1996-03-01T00:00:00"/>
    <n v="1"/>
    <n v="174.05"/>
    <s v="Rattlesnake Canyon Grocery"/>
    <s v="2817 Milton Dr."/>
    <s v="Albuquerque"/>
    <s v="NM"/>
    <s v="87110"/>
    <x v="0"/>
    <s v="1996-02"/>
    <s v="USA"/>
  </r>
  <r>
    <n v="10853"/>
    <x v="76"/>
    <n v="9"/>
    <x v="408"/>
    <d v="1996-03-26T00:00:00"/>
    <d v="1996-03-05T00:00:00"/>
    <n v="2"/>
    <n v="53.83"/>
    <s v="Blauer See Delikatessen"/>
    <s v="Forsterstr. 57"/>
    <s v="Mannheim"/>
    <s v=""/>
    <s v="68306"/>
    <x v="0"/>
    <s v="1996-02"/>
    <s v="Germany"/>
  </r>
  <r>
    <n v="10854"/>
    <x v="9"/>
    <n v="3"/>
    <x v="408"/>
    <d v="1996-03-26T00:00:00"/>
    <d v="1996-03-07T00:00:00"/>
    <n v="2"/>
    <n v="100.22"/>
    <s v="Ernst Handel"/>
    <s v="Kirchgasse 6"/>
    <s v="Graz"/>
    <s v=""/>
    <s v="8010"/>
    <x v="0"/>
    <s v="1996-02"/>
    <s v="Austria"/>
  </r>
  <r>
    <n v="10855"/>
    <x v="37"/>
    <n v="3"/>
    <x v="408"/>
    <d v="1996-03-26T00:00:00"/>
    <d v="1996-03-06T00:00:00"/>
    <n v="1"/>
    <n v="170.97"/>
    <s v="Old World Delicatessen"/>
    <s v="2743 Bering St."/>
    <s v="Anchorage"/>
    <s v="AK"/>
    <s v="99508"/>
    <x v="0"/>
    <s v="1996-02"/>
    <s v="USA"/>
  </r>
  <r>
    <n v="10856"/>
    <x v="59"/>
    <n v="3"/>
    <x v="409"/>
    <d v="1996-03-27T00:00:00"/>
    <d v="1996-03-12T00:00:00"/>
    <n v="2"/>
    <n v="58.43"/>
    <s v="Antonio Moreno Taquería"/>
    <s v="Mataderos  2312"/>
    <s v="México D.F."/>
    <s v=""/>
    <s v="05023"/>
    <x v="0"/>
    <s v="1996-02"/>
    <s v="Mexico"/>
  </r>
  <r>
    <n v="10857"/>
    <x v="25"/>
    <n v="8"/>
    <x v="409"/>
    <d v="1996-03-27T00:00:00"/>
    <d v="1996-03-08T00:00:00"/>
    <n v="2"/>
    <n v="188.85"/>
    <s v="Berglunds snabbköp"/>
    <s v="Berguvsvägen  8"/>
    <s v="Luleå"/>
    <s v=""/>
    <s v="S-958 22"/>
    <x v="0"/>
    <s v="1996-02"/>
    <s v="Sweden"/>
  </r>
  <r>
    <n v="10858"/>
    <x v="88"/>
    <n v="2"/>
    <x v="410"/>
    <d v="1996-03-28T00:00:00"/>
    <d v="1996-03-05T00:00:00"/>
    <n v="1"/>
    <n v="52.51"/>
    <s v="La corne d'abondance"/>
    <s v="67, avenue de l'Europe"/>
    <s v="Versailles"/>
    <s v=""/>
    <s v="78000"/>
    <x v="1"/>
    <s v="1996-02"/>
    <s v="France"/>
  </r>
  <r>
    <n v="10859"/>
    <x v="17"/>
    <n v="1"/>
    <x v="410"/>
    <d v="1996-03-28T00:00:00"/>
    <d v="1996-03-04T00:00:00"/>
    <n v="2"/>
    <n v="76.099999999999994"/>
    <s v="Frankenversand"/>
    <s v="Berliner Platz 43"/>
    <s v="München"/>
    <s v=""/>
    <s v="80805"/>
    <x v="0"/>
    <s v="1996-02"/>
    <s v="Germany"/>
  </r>
  <r>
    <n v="10860"/>
    <x v="86"/>
    <n v="3"/>
    <x v="410"/>
    <d v="1996-03-28T00:00:00"/>
    <d v="1996-03-06T00:00:00"/>
    <n v="3"/>
    <n v="19.260000000000002"/>
    <s v="France restauration"/>
    <s v="54, rue Royale"/>
    <s v="Nantes"/>
    <s v=""/>
    <s v="44000"/>
    <x v="1"/>
    <s v="1996-02"/>
    <s v="France"/>
  </r>
  <r>
    <n v="10861"/>
    <x v="19"/>
    <n v="4"/>
    <x v="411"/>
    <d v="1996-03-29T00:00:00"/>
    <d v="1996-03-19T00:00:00"/>
    <n v="2"/>
    <n v="14.93"/>
    <s v="White Clover Markets"/>
    <s v="1029 - 12th Ave. S."/>
    <s v="Seattle"/>
    <s v="WA"/>
    <s v="98124"/>
    <x v="0"/>
    <s v="1996-03"/>
    <s v="USA"/>
  </r>
  <r>
    <n v="10862"/>
    <x v="26"/>
    <n v="8"/>
    <x v="411"/>
    <d v="1996-04-12T00:00:00"/>
    <d v="1996-03-04T00:00:00"/>
    <n v="2"/>
    <n v="53.23"/>
    <s v="Lehmanns Marktstand"/>
    <s v="Magazinweg 7"/>
    <s v="Frankfurt a.M. "/>
    <s v=""/>
    <s v="60528"/>
    <x v="0"/>
    <s v="1996-03"/>
    <s v="Germany"/>
  </r>
  <r>
    <n v="10863"/>
    <x v="8"/>
    <n v="4"/>
    <x v="412"/>
    <d v="1996-04-01T00:00:00"/>
    <d v="1996-03-19T00:00:00"/>
    <n v="2"/>
    <n v="30.26"/>
    <s v="HILARIÓN-Abastos"/>
    <s v="Carrera 22 con Ave. Carlos Soublette #8-35"/>
    <s v="San Cristóbal"/>
    <s v="Táchira"/>
    <s v="5022"/>
    <x v="0"/>
    <s v="1996-03"/>
    <s v="Venezuela"/>
  </r>
  <r>
    <n v="10864"/>
    <x v="55"/>
    <n v="4"/>
    <x v="412"/>
    <d v="1996-04-01T00:00:00"/>
    <d v="1996-03-11T00:00:00"/>
    <n v="2"/>
    <n v="3.04"/>
    <s v="Around the Horn"/>
    <s v="Brook Farm_x000a_Stratford St. Mary"/>
    <s v="Colchester"/>
    <s v="Essex"/>
    <s v="CO7 6JX"/>
    <x v="0"/>
    <s v="1996-03"/>
    <s v="UK"/>
  </r>
  <r>
    <n v="10865"/>
    <x v="21"/>
    <n v="2"/>
    <x v="412"/>
    <d v="1996-03-18T00:00:00"/>
    <d v="1996-03-14T00:00:00"/>
    <n v="1"/>
    <n v="348.14"/>
    <s v="QUICK-Stop"/>
    <s v="Taucherstraße 10"/>
    <s v="Cunewalde"/>
    <s v=""/>
    <s v="01307"/>
    <x v="0"/>
    <s v="1996-03"/>
    <s v="Germany"/>
  </r>
  <r>
    <n v="10866"/>
    <x v="25"/>
    <n v="5"/>
    <x v="413"/>
    <d v="1996-04-02T00:00:00"/>
    <d v="1996-03-14T00:00:00"/>
    <n v="1"/>
    <n v="109.11"/>
    <s v="Berglunds snabbköp"/>
    <s v="Berguvsvägen  8"/>
    <s v="Luleå"/>
    <s v=""/>
    <s v="S-958 22"/>
    <x v="0"/>
    <s v="1996-03"/>
    <s v="Sweden"/>
  </r>
  <r>
    <n v="10867"/>
    <x v="38"/>
    <n v="6"/>
    <x v="413"/>
    <d v="1996-04-16T00:00:00"/>
    <d v="1996-03-13T00:00:00"/>
    <n v="1"/>
    <n v="1.93"/>
    <s v="Lonesome Pine Restaurant"/>
    <s v="89 Chiaroscuro Rd."/>
    <s v="Portland"/>
    <s v="OR"/>
    <s v="97219"/>
    <x v="0"/>
    <s v="1996-03"/>
    <s v="USA"/>
  </r>
  <r>
    <n v="10868"/>
    <x v="62"/>
    <n v="7"/>
    <x v="414"/>
    <d v="1996-04-03T00:00:00"/>
    <d v="1996-03-25T00:00:00"/>
    <n v="2"/>
    <n v="191.27"/>
    <s v="Queen Cozinha"/>
    <s v="Alameda dos Canàrios, 891"/>
    <s v="São Paulo"/>
    <s v="SP"/>
    <s v="05487-020"/>
    <x v="0"/>
    <s v="1996-03"/>
    <s v="Brazil"/>
  </r>
  <r>
    <n v="10869"/>
    <x v="56"/>
    <n v="5"/>
    <x v="414"/>
    <d v="1996-04-03T00:00:00"/>
    <d v="1996-03-11T00:00:00"/>
    <n v="1"/>
    <n v="143.28"/>
    <s v="Seven Seas Imports"/>
    <s v="90 Wadhurst Rd."/>
    <s v="London"/>
    <s v=""/>
    <s v="OX15 4NB"/>
    <x v="0"/>
    <s v="1996-03"/>
    <s v="UK"/>
  </r>
  <r>
    <n v="10870"/>
    <x v="63"/>
    <n v="5"/>
    <x v="414"/>
    <d v="1996-04-03T00:00:00"/>
    <d v="1996-03-15T00:00:00"/>
    <n v="3"/>
    <n v="12.04"/>
    <s v="Wolski Zajazd"/>
    <s v="ul. Filtrowa 68"/>
    <s v="Warszawa"/>
    <s v=""/>
    <s v="01-012"/>
    <x v="0"/>
    <s v="1996-03"/>
    <s v="Poland"/>
  </r>
  <r>
    <n v="10871"/>
    <x v="48"/>
    <n v="9"/>
    <x v="415"/>
    <d v="1996-04-04T00:00:00"/>
    <d v="1996-03-12T00:00:00"/>
    <n v="2"/>
    <n v="112.27"/>
    <s v="Bon app'"/>
    <s v="12, rue des Bouchers"/>
    <s v="Marseille"/>
    <s v=""/>
    <s v="13008"/>
    <x v="0"/>
    <s v="1996-03"/>
    <s v="France"/>
  </r>
  <r>
    <n v="10872"/>
    <x v="36"/>
    <n v="5"/>
    <x v="415"/>
    <d v="1996-04-04T00:00:00"/>
    <d v="1996-03-11T00:00:00"/>
    <n v="2"/>
    <n v="175.32"/>
    <s v="Godos Cocina Típica"/>
    <s v="C/ Romero, 33"/>
    <s v="Sevilla"/>
    <s v=""/>
    <s v="41101"/>
    <x v="0"/>
    <s v="1996-03"/>
    <s v="Spain"/>
  </r>
  <r>
    <n v="10873"/>
    <x v="83"/>
    <n v="4"/>
    <x v="416"/>
    <d v="1996-04-05T00:00:00"/>
    <d v="1996-03-11T00:00:00"/>
    <n v="1"/>
    <n v="0.82"/>
    <s v="Wilman Kala"/>
    <s v="Keskuskatu 45"/>
    <s v="Helsinki"/>
    <s v=""/>
    <s v="21240"/>
    <x v="0"/>
    <s v="1996-03"/>
    <s v="Finland"/>
  </r>
  <r>
    <n v="10874"/>
    <x v="36"/>
    <n v="5"/>
    <x v="416"/>
    <d v="1996-04-05T00:00:00"/>
    <d v="1996-03-13T00:00:00"/>
    <n v="2"/>
    <n v="19.579999999999998"/>
    <s v="Godos Cocina Típica"/>
    <s v="C/ Romero, 33"/>
    <s v="Sevilla"/>
    <s v=""/>
    <s v="41101"/>
    <x v="0"/>
    <s v="1996-03"/>
    <s v="Spain"/>
  </r>
  <r>
    <n v="10875"/>
    <x v="25"/>
    <n v="4"/>
    <x v="416"/>
    <d v="1996-04-05T00:00:00"/>
    <d v="1996-04-02T00:00:00"/>
    <n v="2"/>
    <n v="32.369999999999997"/>
    <s v="Berglunds snabbköp"/>
    <s v="Berguvsvägen  8"/>
    <s v="Luleå"/>
    <s v=""/>
    <s v="S-958 22"/>
    <x v="0"/>
    <s v="1996-03"/>
    <s v="Sweden"/>
  </r>
  <r>
    <n v="10876"/>
    <x v="48"/>
    <n v="7"/>
    <x v="417"/>
    <d v="1996-04-08T00:00:00"/>
    <d v="1996-03-14T00:00:00"/>
    <n v="3"/>
    <n v="60.42"/>
    <s v="Bon app'"/>
    <s v="12, rue des Bouchers"/>
    <s v="Marseille"/>
    <s v=""/>
    <s v="13008"/>
    <x v="0"/>
    <s v="1996-03"/>
    <s v="France"/>
  </r>
  <r>
    <n v="10877"/>
    <x v="29"/>
    <n v="1"/>
    <x v="417"/>
    <d v="1996-04-08T00:00:00"/>
    <d v="1996-03-21T00:00:00"/>
    <n v="1"/>
    <n v="38.06"/>
    <s v="Ricardo Adocicados"/>
    <s v="Av. Copacabana, 267"/>
    <s v="Rio de Janeiro"/>
    <s v="RJ"/>
    <s v="02389-890"/>
    <x v="0"/>
    <s v="1996-03"/>
    <s v="Brazil"/>
  </r>
  <r>
    <n v="10878"/>
    <x v="21"/>
    <n v="4"/>
    <x v="418"/>
    <d v="1996-04-09T00:00:00"/>
    <d v="1996-03-14T00:00:00"/>
    <n v="1"/>
    <n v="46.69"/>
    <s v="QUICK-Stop"/>
    <s v="Taucherstraße 10"/>
    <s v="Cunewalde"/>
    <s v=""/>
    <s v="01307"/>
    <x v="0"/>
    <s v="1996-03"/>
    <s v="Germany"/>
  </r>
  <r>
    <n v="10879"/>
    <x v="83"/>
    <n v="3"/>
    <x v="418"/>
    <d v="1996-04-09T00:00:00"/>
    <d v="1996-03-14T00:00:00"/>
    <n v="3"/>
    <n v="8.5"/>
    <s v="Wilman Kala"/>
    <s v="Keskuskatu 45"/>
    <s v="Helsinki"/>
    <s v=""/>
    <s v="21240"/>
    <x v="0"/>
    <s v="1996-03"/>
    <s v="Finland"/>
  </r>
  <r>
    <n v="10880"/>
    <x v="14"/>
    <n v="7"/>
    <x v="418"/>
    <d v="1996-04-23T00:00:00"/>
    <d v="1996-03-20T00:00:00"/>
    <n v="1"/>
    <n v="88.01"/>
    <s v="Folk och fä HB"/>
    <s v="Åkergatan 24"/>
    <s v="Bräcke"/>
    <s v=""/>
    <s v="S-844 67"/>
    <x v="0"/>
    <s v="1996-03"/>
    <s v="Sweden"/>
  </r>
  <r>
    <n v="10881"/>
    <x v="78"/>
    <n v="4"/>
    <x v="419"/>
    <d v="1996-04-10T00:00:00"/>
    <d v="1996-03-20T00:00:00"/>
    <n v="1"/>
    <n v="2.84"/>
    <s v="Cactus Comidas para llevar"/>
    <s v="Cerrito 333"/>
    <s v="Buenos Aires"/>
    <s v=""/>
    <s v="1010"/>
    <x v="0"/>
    <s v="1996-03"/>
    <s v="Argentina"/>
  </r>
  <r>
    <n v="10882"/>
    <x v="45"/>
    <n v="4"/>
    <x v="419"/>
    <d v="1996-04-10T00:00:00"/>
    <d v="1996-03-22T00:00:00"/>
    <n v="3"/>
    <n v="23.1"/>
    <s v="Save-a-lot Markets"/>
    <s v="187 Suffolk Ln."/>
    <s v="Boise"/>
    <s v="ID"/>
    <s v="83720"/>
    <x v="0"/>
    <s v="1996-03"/>
    <s v="USA"/>
  </r>
  <r>
    <n v="10883"/>
    <x v="38"/>
    <n v="8"/>
    <x v="420"/>
    <d v="1996-04-11T00:00:00"/>
    <d v="1996-03-22T00:00:00"/>
    <n v="3"/>
    <n v="0.53"/>
    <s v="Lonesome Pine Restaurant"/>
    <s v="89 Chiaroscuro Rd."/>
    <s v="Portland"/>
    <s v="OR"/>
    <s v="97219"/>
    <x v="0"/>
    <s v="1996-03"/>
    <s v="USA"/>
  </r>
  <r>
    <n v="10884"/>
    <x v="82"/>
    <n v="4"/>
    <x v="420"/>
    <d v="1996-04-11T00:00:00"/>
    <d v="1996-03-15T00:00:00"/>
    <n v="2"/>
    <n v="90.97"/>
    <s v="Let's Stop N Shop"/>
    <s v="87 Polk St._x000a_Suite 5"/>
    <s v="San Francisco"/>
    <s v="CA"/>
    <s v="94117"/>
    <x v="1"/>
    <s v="1996-03"/>
    <s v="USA"/>
  </r>
  <r>
    <n v="10885"/>
    <x v="4"/>
    <n v="6"/>
    <x v="420"/>
    <d v="1996-04-11T00:00:00"/>
    <d v="1996-03-20T00:00:00"/>
    <n v="3"/>
    <n v="5.64"/>
    <s v="Suprêmes délices"/>
    <s v="Boulevard Tirou, 255"/>
    <s v="Charleroi"/>
    <s v=""/>
    <s v="B-6000"/>
    <x v="0"/>
    <s v="1996-03"/>
    <s v="Belgium"/>
  </r>
  <r>
    <n v="10886"/>
    <x v="2"/>
    <n v="1"/>
    <x v="421"/>
    <d v="1996-04-12T00:00:00"/>
    <d v="1996-04-01T00:00:00"/>
    <n v="1"/>
    <n v="4.99"/>
    <s v="Hanari Carnes"/>
    <s v="Rua do Paço, 67"/>
    <s v="Rio de Janeiro"/>
    <s v="RJ"/>
    <s v="05454-876"/>
    <x v="0"/>
    <s v="1996-03"/>
    <s v="Brazil"/>
  </r>
  <r>
    <n v="10887"/>
    <x v="60"/>
    <n v="8"/>
    <x v="421"/>
    <d v="1996-04-12T00:00:00"/>
    <d v="1996-03-18T00:00:00"/>
    <n v="3"/>
    <n v="1.25"/>
    <s v="Galería del gastronómo"/>
    <s v="Rambla de Cataluña, 23"/>
    <s v="Barcelona"/>
    <s v=""/>
    <s v="8022"/>
    <x v="0"/>
    <s v="1996-03"/>
    <s v="Spain"/>
  </r>
  <r>
    <n v="10888"/>
    <x v="36"/>
    <n v="1"/>
    <x v="422"/>
    <d v="1996-04-15T00:00:00"/>
    <d v="1996-03-25T00:00:00"/>
    <n v="2"/>
    <n v="51.87"/>
    <s v="Godos Cocina Típica"/>
    <s v="C/ Romero, 33"/>
    <s v="Sevilla"/>
    <s v=""/>
    <s v="41101"/>
    <x v="0"/>
    <s v="1996-03"/>
    <s v="Spain"/>
  </r>
  <r>
    <n v="10889"/>
    <x v="13"/>
    <n v="9"/>
    <x v="422"/>
    <d v="1996-04-15T00:00:00"/>
    <d v="1996-03-25T00:00:00"/>
    <n v="3"/>
    <n v="280.61"/>
    <s v="Rattlesnake Canyon Grocery"/>
    <s v="2817 Milton Dr."/>
    <s v="Albuquerque"/>
    <s v="NM"/>
    <s v="87110"/>
    <x v="0"/>
    <s v="1996-03"/>
    <s v="USA"/>
  </r>
  <r>
    <n v="10890"/>
    <x v="41"/>
    <n v="7"/>
    <x v="422"/>
    <d v="1996-04-15T00:00:00"/>
    <d v="1996-03-20T00:00:00"/>
    <n v="1"/>
    <n v="32.76"/>
    <s v="Du monde entier"/>
    <s v="67, rue des Cinquante Otages"/>
    <s v="Nantes"/>
    <s v=""/>
    <s v="44000"/>
    <x v="1"/>
    <s v="1996-03"/>
    <s v="France"/>
  </r>
  <r>
    <n v="10891"/>
    <x v="26"/>
    <n v="7"/>
    <x v="423"/>
    <d v="1996-04-16T00:00:00"/>
    <d v="1996-03-21T00:00:00"/>
    <n v="2"/>
    <n v="20.37"/>
    <s v="Lehmanns Marktstand"/>
    <s v="Magazinweg 7"/>
    <s v="Frankfurt a.M. "/>
    <s v=""/>
    <s v="60528"/>
    <x v="0"/>
    <s v="1996-03"/>
    <s v="Germany"/>
  </r>
  <r>
    <n v="10892"/>
    <x v="80"/>
    <n v="4"/>
    <x v="423"/>
    <d v="1996-04-16T00:00:00"/>
    <d v="1996-03-21T00:00:00"/>
    <n v="2"/>
    <n v="120.27"/>
    <s v="Maison Dewey"/>
    <s v="Rue Joseph-Bens 532"/>
    <s v="Bruxelles"/>
    <s v=""/>
    <s v="B-1180"/>
    <x v="0"/>
    <s v="1996-03"/>
    <s v="Belgium"/>
  </r>
  <r>
    <n v="10893"/>
    <x v="44"/>
    <n v="9"/>
    <x v="424"/>
    <d v="1996-04-17T00:00:00"/>
    <d v="1996-03-22T00:00:00"/>
    <n v="2"/>
    <n v="77.78"/>
    <s v="Königlich Essen"/>
    <s v="Maubelstr. 90"/>
    <s v="Brandenburg"/>
    <s v=""/>
    <s v="14776"/>
    <x v="0"/>
    <s v="1996-03"/>
    <s v="Germany"/>
  </r>
  <r>
    <n v="10894"/>
    <x v="45"/>
    <n v="1"/>
    <x v="424"/>
    <d v="1996-04-17T00:00:00"/>
    <d v="1996-03-22T00:00:00"/>
    <n v="1"/>
    <n v="116.13"/>
    <s v="Save-a-lot Markets"/>
    <s v="187 Suffolk Ln."/>
    <s v="Boise"/>
    <s v="ID"/>
    <s v="83720"/>
    <x v="0"/>
    <s v="1996-03"/>
    <s v="USA"/>
  </r>
  <r>
    <n v="10895"/>
    <x v="9"/>
    <n v="3"/>
    <x v="424"/>
    <d v="1996-04-17T00:00:00"/>
    <d v="1996-03-25T00:00:00"/>
    <n v="1"/>
    <n v="162.75"/>
    <s v="Ernst Handel"/>
    <s v="Kirchgasse 6"/>
    <s v="Graz"/>
    <s v=""/>
    <s v="8010"/>
    <x v="0"/>
    <s v="1996-03"/>
    <s v="Austria"/>
  </r>
  <r>
    <n v="10896"/>
    <x v="80"/>
    <n v="7"/>
    <x v="425"/>
    <d v="1996-04-18T00:00:00"/>
    <d v="1996-03-29T00:00:00"/>
    <n v="3"/>
    <n v="32.450000000000003"/>
    <s v="Maison Dewey"/>
    <s v="Rue Joseph-Bens 532"/>
    <s v="Bruxelles"/>
    <s v=""/>
    <s v="B-1180"/>
    <x v="0"/>
    <s v="1996-03"/>
    <s v="Belgium"/>
  </r>
  <r>
    <n v="10897"/>
    <x v="34"/>
    <n v="3"/>
    <x v="425"/>
    <d v="1996-04-18T00:00:00"/>
    <d v="1996-03-27T00:00:00"/>
    <n v="2"/>
    <n v="603.54"/>
    <s v="Hungry Owl All-Night Grocers"/>
    <s v="8 Johnstown Road"/>
    <s v="Cork"/>
    <s v="Co. Cork"/>
    <s v=""/>
    <x v="0"/>
    <s v="1996-03"/>
    <s v="Ireland"/>
  </r>
  <r>
    <n v="10898"/>
    <x v="69"/>
    <n v="4"/>
    <x v="426"/>
    <d v="1996-04-19T00:00:00"/>
    <d v="1996-04-05T00:00:00"/>
    <n v="2"/>
    <n v="1.27"/>
    <s v="Océano Atlántico Ltda."/>
    <s v="Ing. Gustavo Moncada 8585_x000a_Piso 20-A"/>
    <s v="Buenos Aires"/>
    <s v=""/>
    <s v="1010"/>
    <x v="0"/>
    <s v="1996-03"/>
    <s v="Argentina"/>
  </r>
  <r>
    <n v="10899"/>
    <x v="28"/>
    <n v="5"/>
    <x v="426"/>
    <d v="1996-04-19T00:00:00"/>
    <d v="1996-03-28T00:00:00"/>
    <n v="3"/>
    <n v="1.21"/>
    <s v="LILA-Supermercado"/>
    <s v="Carrera 52 con Ave. Bolívar #65-98 Llano Largo"/>
    <s v="Barquisimeto"/>
    <s v="Lara"/>
    <s v="3508"/>
    <x v="0"/>
    <s v="1996-03"/>
    <s v="Venezuela"/>
  </r>
  <r>
    <n v="10900"/>
    <x v="7"/>
    <n v="1"/>
    <x v="426"/>
    <d v="1996-04-19T00:00:00"/>
    <d v="1996-04-03T00:00:00"/>
    <n v="2"/>
    <n v="1.66"/>
    <s v="Wellington Importadora"/>
    <s v="Rua do Mercado, 12"/>
    <s v="Resende"/>
    <s v="SP"/>
    <s v="08737-363"/>
    <x v="0"/>
    <s v="1996-03"/>
    <s v="Brazil"/>
  </r>
  <r>
    <n v="10901"/>
    <x v="8"/>
    <n v="4"/>
    <x v="427"/>
    <d v="1996-04-22T00:00:00"/>
    <d v="1996-03-28T00:00:00"/>
    <n v="1"/>
    <n v="62.09"/>
    <s v="HILARIÓN-Abastos"/>
    <s v="Carrera 22 con Ave. Carlos Soublette #8-35"/>
    <s v="San Cristóbal"/>
    <s v="Táchira"/>
    <s v="5022"/>
    <x v="0"/>
    <s v="1996-03"/>
    <s v="Venezuela"/>
  </r>
  <r>
    <n v="10902"/>
    <x v="14"/>
    <n v="1"/>
    <x v="427"/>
    <d v="1996-04-22T00:00:00"/>
    <d v="1996-04-02T00:00:00"/>
    <n v="1"/>
    <n v="44.15"/>
    <s v="Folk och fä HB"/>
    <s v="Åkergatan 24"/>
    <s v="Bräcke"/>
    <s v=""/>
    <s v="S-844 67"/>
    <x v="0"/>
    <s v="1996-03"/>
    <s v="Sweden"/>
  </r>
  <r>
    <n v="10903"/>
    <x v="2"/>
    <n v="3"/>
    <x v="428"/>
    <d v="1996-04-23T00:00:00"/>
    <d v="1996-04-03T00:00:00"/>
    <n v="3"/>
    <n v="36.71"/>
    <s v="Hanari Carnes"/>
    <s v="Rua do Paço, 67"/>
    <s v="Rio de Janeiro"/>
    <s v="RJ"/>
    <s v="05454-876"/>
    <x v="0"/>
    <s v="1996-03"/>
    <s v="Brazil"/>
  </r>
  <r>
    <n v="10904"/>
    <x v="19"/>
    <n v="3"/>
    <x v="428"/>
    <d v="1996-04-23T00:00:00"/>
    <d v="1996-03-29T00:00:00"/>
    <n v="3"/>
    <n v="162.94999999999999"/>
    <s v="White Clover Markets"/>
    <s v="1029 - 12th Ave. S."/>
    <s v="Seattle"/>
    <s v="WA"/>
    <s v="98124"/>
    <x v="0"/>
    <s v="1996-03"/>
    <s v="USA"/>
  </r>
  <r>
    <n v="10905"/>
    <x v="7"/>
    <n v="9"/>
    <x v="428"/>
    <d v="1996-04-23T00:00:00"/>
    <d v="1996-04-05T00:00:00"/>
    <n v="2"/>
    <n v="13.72"/>
    <s v="Wellington Importadora"/>
    <s v="Rua do Mercado, 12"/>
    <s v="Resende"/>
    <s v="SP"/>
    <s v="08737-363"/>
    <x v="0"/>
    <s v="1996-03"/>
    <s v="Brazil"/>
  </r>
  <r>
    <n v="10906"/>
    <x v="63"/>
    <n v="4"/>
    <x v="429"/>
    <d v="1996-04-10T00:00:00"/>
    <d v="1996-04-02T00:00:00"/>
    <n v="3"/>
    <n v="26.29"/>
    <s v="Wolski Zajazd"/>
    <s v="ul. Filtrowa 68"/>
    <s v="Warszawa"/>
    <s v=""/>
    <s v="01-012"/>
    <x v="0"/>
    <s v="1996-03"/>
    <s v="Poland"/>
  </r>
  <r>
    <n v="10907"/>
    <x v="87"/>
    <n v="6"/>
    <x v="429"/>
    <d v="1996-04-24T00:00:00"/>
    <d v="1996-03-29T00:00:00"/>
    <n v="3"/>
    <n v="9.19"/>
    <s v="Spécialités du monde"/>
    <s v="25, rue Lauriston"/>
    <s v="Paris"/>
    <s v=""/>
    <s v="75016"/>
    <x v="1"/>
    <s v="1996-03"/>
    <s v="France"/>
  </r>
  <r>
    <n v="10908"/>
    <x v="30"/>
    <n v="4"/>
    <x v="430"/>
    <d v="1996-04-25T00:00:00"/>
    <d v="1996-04-05T00:00:00"/>
    <n v="2"/>
    <n v="32.96"/>
    <s v="Reggiani Caseifici"/>
    <s v="Strada Provinciale 124"/>
    <s v="Reggio Emilia"/>
    <s v=""/>
    <s v="42100"/>
    <x v="0"/>
    <s v="1996-03"/>
    <s v="Italy"/>
  </r>
  <r>
    <n v="10909"/>
    <x v="65"/>
    <n v="1"/>
    <x v="430"/>
    <d v="1996-04-25T00:00:00"/>
    <d v="1996-04-09T00:00:00"/>
    <n v="2"/>
    <n v="53.05"/>
    <s v="Santé Gourmet"/>
    <s v="Erling Skakkes gate 78"/>
    <s v="Stavern"/>
    <s v=""/>
    <s v="4110"/>
    <x v="0"/>
    <s v="1996-03"/>
    <s v="Norway"/>
  </r>
  <r>
    <n v="10910"/>
    <x v="83"/>
    <n v="1"/>
    <x v="430"/>
    <d v="1996-04-25T00:00:00"/>
    <d v="1996-04-03T00:00:00"/>
    <n v="3"/>
    <n v="38.11"/>
    <s v="Wilman Kala"/>
    <s v="Keskuskatu 45"/>
    <s v="Helsinki"/>
    <s v=""/>
    <s v="21240"/>
    <x v="0"/>
    <s v="1996-03"/>
    <s v="Finland"/>
  </r>
  <r>
    <n v="10911"/>
    <x v="36"/>
    <n v="3"/>
    <x v="430"/>
    <d v="1996-04-25T00:00:00"/>
    <d v="1996-04-04T00:00:00"/>
    <n v="1"/>
    <n v="38.19"/>
    <s v="Godos Cocina Típica"/>
    <s v="C/ Romero, 33"/>
    <s v="Sevilla"/>
    <s v=""/>
    <s v="41101"/>
    <x v="0"/>
    <s v="1996-03"/>
    <s v="Spain"/>
  </r>
  <r>
    <n v="10912"/>
    <x v="34"/>
    <n v="2"/>
    <x v="430"/>
    <d v="1996-04-25T00:00:00"/>
    <d v="1996-04-17T00:00:00"/>
    <n v="2"/>
    <n v="580.91"/>
    <s v="Hungry Owl All-Night Grocers"/>
    <s v="8 Johnstown Road"/>
    <s v="Cork"/>
    <s v="Co. Cork"/>
    <s v=""/>
    <x v="0"/>
    <s v="1996-03"/>
    <s v="Ireland"/>
  </r>
  <r>
    <n v="10913"/>
    <x v="62"/>
    <n v="4"/>
    <x v="430"/>
    <d v="1996-04-25T00:00:00"/>
    <d v="1996-04-03T00:00:00"/>
    <n v="1"/>
    <n v="33.049999999999997"/>
    <s v="Queen Cozinha"/>
    <s v="Alameda dos Canàrios, 891"/>
    <s v="São Paulo"/>
    <s v="SP"/>
    <s v="05487-020"/>
    <x v="0"/>
    <s v="1996-03"/>
    <s v="Brazil"/>
  </r>
  <r>
    <n v="10914"/>
    <x v="62"/>
    <n v="6"/>
    <x v="431"/>
    <d v="1996-04-26T00:00:00"/>
    <d v="1996-04-01T00:00:00"/>
    <n v="1"/>
    <n v="21.19"/>
    <s v="Queen Cozinha"/>
    <s v="Alameda dos Canàrios, 891"/>
    <s v="São Paulo"/>
    <s v="SP"/>
    <s v="05487-020"/>
    <x v="0"/>
    <s v="1996-03"/>
    <s v="Brazil"/>
  </r>
  <r>
    <n v="10915"/>
    <x v="23"/>
    <n v="2"/>
    <x v="431"/>
    <d v="1996-04-26T00:00:00"/>
    <d v="1996-04-01T00:00:00"/>
    <n v="2"/>
    <n v="3.51"/>
    <s v="Tortuga Restaurante"/>
    <s v="Avda. Azteca 123"/>
    <s v="México D.F."/>
    <s v=""/>
    <s v="05033"/>
    <x v="0"/>
    <s v="1996-03"/>
    <s v="Mexico"/>
  </r>
  <r>
    <n v="10916"/>
    <x v="73"/>
    <n v="1"/>
    <x v="431"/>
    <d v="1996-04-26T00:00:00"/>
    <d v="1996-04-08T00:00:00"/>
    <n v="2"/>
    <n v="63.77"/>
    <s v="Rancho grande"/>
    <s v="Av. del Libertador 900"/>
    <s v="Buenos Aires"/>
    <s v=""/>
    <s v="1010"/>
    <x v="0"/>
    <s v="1996-03"/>
    <s v="Argentina"/>
  </r>
  <r>
    <n v="10917"/>
    <x v="27"/>
    <n v="4"/>
    <x v="432"/>
    <d v="1996-04-29T00:00:00"/>
    <d v="1996-04-10T00:00:00"/>
    <n v="2"/>
    <n v="8.2899999999999991"/>
    <s v="Romero y tomillo"/>
    <s v="Gran Vía, 1"/>
    <s v="Madrid"/>
    <s v=""/>
    <s v="28001"/>
    <x v="0"/>
    <s v="1996-04"/>
    <s v="Spain"/>
  </r>
  <r>
    <n v="10918"/>
    <x v="66"/>
    <n v="3"/>
    <x v="432"/>
    <d v="1996-04-29T00:00:00"/>
    <d v="1996-04-10T00:00:00"/>
    <n v="3"/>
    <n v="48.83"/>
    <s v="Bottom-Dollar Markets"/>
    <s v="23 Tsawassen Blvd."/>
    <s v="Tsawassen"/>
    <s v="BC"/>
    <s v="T2F 8M4"/>
    <x v="0"/>
    <s v="1996-04"/>
    <s v="Canada"/>
  </r>
  <r>
    <n v="10919"/>
    <x v="67"/>
    <n v="2"/>
    <x v="432"/>
    <d v="1996-04-29T00:00:00"/>
    <d v="1996-04-03T00:00:00"/>
    <n v="2"/>
    <n v="19.8"/>
    <s v="LINO-Delicateses"/>
    <s v="Ave. 5 de Mayo Porlamar"/>
    <s v="I. de Margarita"/>
    <s v="Nueva Esparta"/>
    <s v="4980"/>
    <x v="0"/>
    <s v="1996-04"/>
    <s v="Venezuela"/>
  </r>
  <r>
    <n v="10920"/>
    <x v="55"/>
    <n v="4"/>
    <x v="433"/>
    <d v="1996-04-30T00:00:00"/>
    <d v="1996-04-08T00:00:00"/>
    <n v="2"/>
    <n v="29.61"/>
    <s v="Around the Horn"/>
    <s v="Brook Farm_x000a_Stratford St. Mary"/>
    <s v="Colchester"/>
    <s v="Essex"/>
    <s v="CO7 6JX"/>
    <x v="0"/>
    <s v="1996-04"/>
    <s v="UK"/>
  </r>
  <r>
    <n v="10921"/>
    <x v="61"/>
    <n v="1"/>
    <x v="433"/>
    <d v="1996-05-14T00:00:00"/>
    <d v="1996-04-08T00:00:00"/>
    <n v="1"/>
    <n v="176.48"/>
    <s v="Vaffeljernet"/>
    <s v="Smagsløget 45"/>
    <s v="Århus"/>
    <s v=""/>
    <s v="8200"/>
    <x v="0"/>
    <s v="1996-04"/>
    <s v="Denmark"/>
  </r>
  <r>
    <n v="10922"/>
    <x v="2"/>
    <n v="5"/>
    <x v="433"/>
    <d v="1996-04-30T00:00:00"/>
    <d v="1996-04-04T00:00:00"/>
    <n v="3"/>
    <n v="62.74"/>
    <s v="Hanari Carnes"/>
    <s v="Rua do Paço, 67"/>
    <s v="Rio de Janeiro"/>
    <s v="RJ"/>
    <s v="05454-876"/>
    <x v="0"/>
    <s v="1996-04"/>
    <s v="Brazil"/>
  </r>
  <r>
    <n v="10923"/>
    <x v="53"/>
    <n v="7"/>
    <x v="433"/>
    <d v="1996-05-14T00:00:00"/>
    <d v="1996-04-12T00:00:00"/>
    <n v="3"/>
    <n v="68.260000000000005"/>
    <s v="La maison d'Asie"/>
    <s v="1 rue Alsace-Lorraine"/>
    <s v="Toulouse"/>
    <s v=""/>
    <s v="31000"/>
    <x v="0"/>
    <s v="1996-04"/>
    <s v="France"/>
  </r>
  <r>
    <n v="10924"/>
    <x v="25"/>
    <n v="3"/>
    <x v="434"/>
    <d v="1996-05-01T00:00:00"/>
    <d v="1996-05-08T00:00:00"/>
    <n v="2"/>
    <n v="151.52000000000001"/>
    <s v="Berglunds snabbköp"/>
    <s v="Berguvsvägen  8"/>
    <s v="Luleå"/>
    <s v=""/>
    <s v="S-958 22"/>
    <x v="0"/>
    <s v="1996-04"/>
    <s v="Sweden"/>
  </r>
  <r>
    <n v="10925"/>
    <x v="2"/>
    <n v="3"/>
    <x v="434"/>
    <d v="1996-05-01T00:00:00"/>
    <d v="1996-04-12T00:00:00"/>
    <n v="1"/>
    <n v="2.27"/>
    <s v="Hanari Carnes"/>
    <s v="Rua do Paço, 67"/>
    <s v="Rio de Janeiro"/>
    <s v="RJ"/>
    <s v="05454-876"/>
    <x v="0"/>
    <s v="1996-04"/>
    <s v="Brazil"/>
  </r>
  <r>
    <n v="10926"/>
    <x v="39"/>
    <n v="4"/>
    <x v="434"/>
    <d v="1996-05-01T00:00:00"/>
    <d v="1996-04-10T00:00:00"/>
    <n v="3"/>
    <n v="39.92"/>
    <s v="Ana Trujillo Emparedados y helados"/>
    <s v="Avda. de la Constitución 2222"/>
    <s v="México D.F."/>
    <s v=""/>
    <s v="05021"/>
    <x v="1"/>
    <s v="1996-04"/>
    <s v="Mexico"/>
  </r>
  <r>
    <n v="10927"/>
    <x v="88"/>
    <n v="4"/>
    <x v="435"/>
    <d v="1996-05-02T00:00:00"/>
    <d v="1996-05-08T00:00:00"/>
    <n v="1"/>
    <n v="19.79"/>
    <s v="La corne d'abondance"/>
    <s v="67, avenue de l'Europe"/>
    <s v="Versailles"/>
    <s v=""/>
    <s v="78000"/>
    <x v="1"/>
    <s v="1996-04"/>
    <s v="France"/>
  </r>
  <r>
    <n v="10928"/>
    <x v="60"/>
    <n v="1"/>
    <x v="435"/>
    <d v="1996-05-02T00:00:00"/>
    <d v="1996-04-17T00:00:00"/>
    <n v="1"/>
    <n v="1.36"/>
    <s v="Galería del gastronómo"/>
    <s v="Rambla de Cataluña, 23"/>
    <s v="Barcelona"/>
    <s v=""/>
    <s v="8022"/>
    <x v="0"/>
    <s v="1996-04"/>
    <s v="Spain"/>
  </r>
  <r>
    <n v="10929"/>
    <x v="17"/>
    <n v="6"/>
    <x v="435"/>
    <d v="1996-05-02T00:00:00"/>
    <d v="1996-04-11T00:00:00"/>
    <n v="1"/>
    <n v="33.93"/>
    <s v="Frankenversand"/>
    <s v="Berliner Platz 43"/>
    <s v="München"/>
    <s v=""/>
    <s v="80805"/>
    <x v="0"/>
    <s v="1996-04"/>
    <s v="Germany"/>
  </r>
  <r>
    <n v="10930"/>
    <x v="4"/>
    <n v="4"/>
    <x v="436"/>
    <d v="1996-05-17T00:00:00"/>
    <d v="1996-04-17T00:00:00"/>
    <n v="3"/>
    <n v="15.55"/>
    <s v="Suprêmes délices"/>
    <s v="Boulevard Tirou, 255"/>
    <s v="Charleroi"/>
    <s v=""/>
    <s v="B-6000"/>
    <x v="0"/>
    <s v="1996-04"/>
    <s v="Belgium"/>
  </r>
  <r>
    <n v="10931"/>
    <x v="6"/>
    <n v="4"/>
    <x v="436"/>
    <d v="1996-04-19T00:00:00"/>
    <d v="1996-04-18T00:00:00"/>
    <n v="2"/>
    <n v="13.6"/>
    <s v="Richter Supermarkt"/>
    <s v="Starenweg 5"/>
    <s v="Genève"/>
    <s v=""/>
    <s v="1204"/>
    <x v="0"/>
    <s v="1996-04"/>
    <s v="Switzerland"/>
  </r>
  <r>
    <n v="10932"/>
    <x v="48"/>
    <n v="8"/>
    <x v="436"/>
    <d v="1996-05-03T00:00:00"/>
    <d v="1996-04-23T00:00:00"/>
    <n v="1"/>
    <n v="134.63999999999999"/>
    <s v="Bon app'"/>
    <s v="12, rue des Bouchers"/>
    <s v="Marseille"/>
    <s v=""/>
    <s v="13008"/>
    <x v="0"/>
    <s v="1996-04"/>
    <s v="France"/>
  </r>
  <r>
    <n v="10933"/>
    <x v="42"/>
    <n v="6"/>
    <x v="436"/>
    <d v="1996-05-03T00:00:00"/>
    <d v="1996-04-15T00:00:00"/>
    <n v="3"/>
    <n v="54.15"/>
    <s v="Island Trading"/>
    <s v="Garden House_x000a_Crowther Way"/>
    <s v="Cowes"/>
    <s v="Isle of Wight"/>
    <s v="PO31 7PJ"/>
    <x v="0"/>
    <s v="1996-04"/>
    <s v="UK"/>
  </r>
  <r>
    <n v="10934"/>
    <x v="26"/>
    <n v="3"/>
    <x v="437"/>
    <d v="1996-05-06T00:00:00"/>
    <d v="1996-04-11T00:00:00"/>
    <n v="3"/>
    <n v="32.01"/>
    <s v="Lehmanns Marktstand"/>
    <s v="Magazinweg 7"/>
    <s v="Frankfurt a.M. "/>
    <s v=""/>
    <s v="60528"/>
    <x v="0"/>
    <s v="1996-04"/>
    <s v="Germany"/>
  </r>
  <r>
    <n v="10935"/>
    <x v="7"/>
    <n v="4"/>
    <x v="437"/>
    <d v="1996-05-06T00:00:00"/>
    <d v="1996-04-17T00:00:00"/>
    <n v="3"/>
    <n v="47.59"/>
    <s v="Wellington Importadora"/>
    <s v="Rua do Mercado, 12"/>
    <s v="Resende"/>
    <s v="SP"/>
    <s v="08737-363"/>
    <x v="0"/>
    <s v="1996-04"/>
    <s v="Brazil"/>
  </r>
  <r>
    <n v="10936"/>
    <x v="79"/>
    <n v="3"/>
    <x v="437"/>
    <d v="1996-05-06T00:00:00"/>
    <d v="1996-04-17T00:00:00"/>
    <n v="2"/>
    <n v="33.68"/>
    <s v="Great Lakes Food Market"/>
    <s v="2732 Baker Blvd."/>
    <s v="Eugene"/>
    <s v="OR"/>
    <s v="97403"/>
    <x v="0"/>
    <s v="1996-04"/>
    <s v="USA"/>
  </r>
  <r>
    <n v="10937"/>
    <x v="78"/>
    <n v="7"/>
    <x v="438"/>
    <d v="1996-04-23T00:00:00"/>
    <d v="1996-04-12T00:00:00"/>
    <n v="3"/>
    <n v="31.51"/>
    <s v="Cactus Comidas para llevar"/>
    <s v="Cerrito 333"/>
    <s v="Buenos Aires"/>
    <s v=""/>
    <s v="1010"/>
    <x v="0"/>
    <s v="1996-04"/>
    <s v="Argentina"/>
  </r>
  <r>
    <n v="10938"/>
    <x v="21"/>
    <n v="3"/>
    <x v="438"/>
    <d v="1996-05-07T00:00:00"/>
    <d v="1996-04-15T00:00:00"/>
    <n v="2"/>
    <n v="31.89"/>
    <s v="QUICK-Stop"/>
    <s v="Taucherstraße 10"/>
    <s v="Cunewalde"/>
    <s v=""/>
    <s v="01307"/>
    <x v="0"/>
    <s v="1996-04"/>
    <s v="Germany"/>
  </r>
  <r>
    <n v="10939"/>
    <x v="22"/>
    <n v="2"/>
    <x v="438"/>
    <d v="1996-05-07T00:00:00"/>
    <d v="1996-04-12T00:00:00"/>
    <n v="2"/>
    <n v="76.33"/>
    <s v="Magazzini Alimentari Riuniti"/>
    <s v="Via Ludovico il Moro 22"/>
    <s v="Bergamo"/>
    <s v=""/>
    <s v="24100"/>
    <x v="0"/>
    <s v="1996-04"/>
    <s v="Italy"/>
  </r>
  <r>
    <n v="10940"/>
    <x v="48"/>
    <n v="8"/>
    <x v="439"/>
    <d v="1996-05-08T00:00:00"/>
    <d v="1996-04-22T00:00:00"/>
    <n v="3"/>
    <n v="19.77"/>
    <s v="Bon app'"/>
    <s v="12, rue des Bouchers"/>
    <s v="Marseille"/>
    <s v=""/>
    <s v="13008"/>
    <x v="0"/>
    <s v="1996-04"/>
    <s v="France"/>
  </r>
  <r>
    <n v="10941"/>
    <x v="45"/>
    <n v="7"/>
    <x v="439"/>
    <d v="1996-05-08T00:00:00"/>
    <d v="1996-04-19T00:00:00"/>
    <n v="2"/>
    <n v="400.81"/>
    <s v="Save-a-lot Markets"/>
    <s v="187 Suffolk Ln."/>
    <s v="Boise"/>
    <s v="ID"/>
    <s v="83720"/>
    <x v="0"/>
    <s v="1996-04"/>
    <s v="USA"/>
  </r>
  <r>
    <n v="10942"/>
    <x v="30"/>
    <n v="9"/>
    <x v="439"/>
    <d v="1996-05-08T00:00:00"/>
    <d v="1996-04-17T00:00:00"/>
    <n v="3"/>
    <n v="17.95"/>
    <s v="Reggiani Caseifici"/>
    <s v="Strada Provinciale 124"/>
    <s v="Reggio Emilia"/>
    <s v=""/>
    <s v="42100"/>
    <x v="0"/>
    <s v="1996-04"/>
    <s v="Italy"/>
  </r>
  <r>
    <n v="10943"/>
    <x v="31"/>
    <n v="4"/>
    <x v="439"/>
    <d v="1996-05-08T00:00:00"/>
    <d v="1996-04-18T00:00:00"/>
    <n v="2"/>
    <n v="2.17"/>
    <s v="B's Beverages"/>
    <s v="Fauntleroy Circus"/>
    <s v="London"/>
    <s v=""/>
    <s v="EC2 5NT"/>
    <x v="0"/>
    <s v="1996-04"/>
    <s v="UK"/>
  </r>
  <r>
    <n v="10944"/>
    <x v="66"/>
    <n v="6"/>
    <x v="440"/>
    <d v="1996-04-25T00:00:00"/>
    <d v="1996-04-12T00:00:00"/>
    <n v="3"/>
    <n v="52.92"/>
    <s v="Bottom-Dollar Markets"/>
    <s v="23 Tsawassen Blvd."/>
    <s v="Tsawassen"/>
    <s v="BC"/>
    <s v="T2F 8M4"/>
    <x v="0"/>
    <s v="1996-04"/>
    <s v="Canada"/>
  </r>
  <r>
    <n v="10945"/>
    <x v="24"/>
    <n v="4"/>
    <x v="440"/>
    <d v="1996-05-09T00:00:00"/>
    <d v="1996-04-17T00:00:00"/>
    <n v="1"/>
    <n v="10.220000000000001"/>
    <s v="Morgenstern Gesundkost"/>
    <s v="Heerstr. 22"/>
    <s v="Leipzig"/>
    <s v=""/>
    <s v="04179"/>
    <x v="0"/>
    <s v="1996-04"/>
    <s v="Germany"/>
  </r>
  <r>
    <n v="10946"/>
    <x v="61"/>
    <n v="1"/>
    <x v="440"/>
    <d v="1996-05-09T00:00:00"/>
    <d v="1996-04-18T00:00:00"/>
    <n v="2"/>
    <n v="27.2"/>
    <s v="Vaffeljernet"/>
    <s v="Smagsløget 45"/>
    <s v="Århus"/>
    <s v=""/>
    <s v="8200"/>
    <x v="0"/>
    <s v="1996-04"/>
    <s v="Denmark"/>
  </r>
  <r>
    <n v="10947"/>
    <x v="31"/>
    <n v="3"/>
    <x v="441"/>
    <d v="1996-05-10T00:00:00"/>
    <d v="1996-04-15T00:00:00"/>
    <n v="2"/>
    <n v="3.26"/>
    <s v="B's Beverages"/>
    <s v="Fauntleroy Circus"/>
    <s v="London"/>
    <s v=""/>
    <s v="EC2 5NT"/>
    <x v="0"/>
    <s v="1996-04"/>
    <s v="UK"/>
  </r>
  <r>
    <n v="10948"/>
    <x v="36"/>
    <n v="3"/>
    <x v="441"/>
    <d v="1996-05-10T00:00:00"/>
    <d v="1996-04-18T00:00:00"/>
    <n v="3"/>
    <n v="23.39"/>
    <s v="Godos Cocina Típica"/>
    <s v="C/ Romero, 33"/>
    <s v="Sevilla"/>
    <s v=""/>
    <s v="41101"/>
    <x v="0"/>
    <s v="1996-04"/>
    <s v="Spain"/>
  </r>
  <r>
    <n v="10949"/>
    <x v="66"/>
    <n v="2"/>
    <x v="441"/>
    <d v="1996-05-10T00:00:00"/>
    <d v="1996-04-16T00:00:00"/>
    <n v="3"/>
    <n v="74.44"/>
    <s v="Bottom-Dollar Markets"/>
    <s v="23 Tsawassen Blvd."/>
    <s v="Tsawassen"/>
    <s v="BC"/>
    <s v="T2F 8M4"/>
    <x v="0"/>
    <s v="1996-04"/>
    <s v="Canada"/>
  </r>
  <r>
    <n v="10950"/>
    <x v="22"/>
    <n v="1"/>
    <x v="442"/>
    <d v="1996-05-13T00:00:00"/>
    <d v="1996-04-22T00:00:00"/>
    <n v="2"/>
    <n v="2.5"/>
    <s v="Magazzini Alimentari Riuniti"/>
    <s v="Via Ludovico il Moro 22"/>
    <s v="Bergamo"/>
    <s v=""/>
    <s v="24100"/>
    <x v="0"/>
    <s v="1996-04"/>
    <s v="Italy"/>
  </r>
  <r>
    <n v="10951"/>
    <x v="6"/>
    <n v="9"/>
    <x v="442"/>
    <d v="1996-05-27T00:00:00"/>
    <d v="1996-05-07T00:00:00"/>
    <n v="2"/>
    <n v="30.85"/>
    <s v="Richter Supermarkt"/>
    <s v="Starenweg 5"/>
    <s v="Genève"/>
    <s v=""/>
    <s v="1204"/>
    <x v="0"/>
    <s v="1996-04"/>
    <s v="Switzerland"/>
  </r>
  <r>
    <n v="10952"/>
    <x v="85"/>
    <n v="1"/>
    <x v="442"/>
    <d v="1996-05-27T00:00:00"/>
    <d v="1996-04-23T00:00:00"/>
    <n v="1"/>
    <n v="40.42"/>
    <s v="Alfred's Futterkiste"/>
    <s v="Obere Str. 57"/>
    <s v="Berlin"/>
    <s v=""/>
    <s v="12209"/>
    <x v="0"/>
    <s v="1996-04"/>
    <s v="Germany"/>
  </r>
  <r>
    <n v="10953"/>
    <x v="55"/>
    <n v="9"/>
    <x v="442"/>
    <d v="1996-04-29T00:00:00"/>
    <d v="1996-04-24T00:00:00"/>
    <n v="2"/>
    <n v="23.72"/>
    <s v="Around the Horn"/>
    <s v="Brook Farm_x000a_Stratford St. Mary"/>
    <s v="Colchester"/>
    <s v="Essex"/>
    <s v="CO7 6JX"/>
    <x v="0"/>
    <s v="1996-04"/>
    <s v="UK"/>
  </r>
  <r>
    <n v="10954"/>
    <x v="67"/>
    <n v="5"/>
    <x v="443"/>
    <d v="1996-05-28T00:00:00"/>
    <d v="1996-04-19T00:00:00"/>
    <n v="1"/>
    <n v="27.91"/>
    <s v="LINO-Delicateses"/>
    <s v="Ave. 5 de Mayo Porlamar"/>
    <s v="I. de Margarita"/>
    <s v="Nueva Esparta"/>
    <s v="4980"/>
    <x v="0"/>
    <s v="1996-04"/>
    <s v="Venezuela"/>
  </r>
  <r>
    <n v="10955"/>
    <x v="14"/>
    <n v="8"/>
    <x v="443"/>
    <d v="1996-05-14T00:00:00"/>
    <d v="1996-04-19T00:00:00"/>
    <n v="2"/>
    <n v="3.26"/>
    <s v="Folk och fä HB"/>
    <s v="Åkergatan 24"/>
    <s v="Bräcke"/>
    <s v=""/>
    <s v="S-844 67"/>
    <x v="0"/>
    <s v="1996-04"/>
    <s v="Sweden"/>
  </r>
  <r>
    <n v="10956"/>
    <x v="76"/>
    <n v="6"/>
    <x v="443"/>
    <d v="1996-05-28T00:00:00"/>
    <d v="1996-04-19T00:00:00"/>
    <n v="2"/>
    <n v="44.65"/>
    <s v="Blauer See Delikatessen"/>
    <s v="Forsterstr. 57"/>
    <s v="Mannheim"/>
    <s v=""/>
    <s v="68306"/>
    <x v="0"/>
    <s v="1996-04"/>
    <s v="Germany"/>
  </r>
  <r>
    <n v="10957"/>
    <x v="8"/>
    <n v="8"/>
    <x v="444"/>
    <d v="1996-05-15T00:00:00"/>
    <d v="1996-04-26T00:00:00"/>
    <n v="3"/>
    <n v="105.36"/>
    <s v="HILARIÓN-Abastos"/>
    <s v="Carrera 22 con Ave. Carlos Soublette #8-35"/>
    <s v="San Cristóbal"/>
    <s v="Táchira"/>
    <s v="5022"/>
    <x v="0"/>
    <s v="1996-04"/>
    <s v="Venezuela"/>
  </r>
  <r>
    <n v="10958"/>
    <x v="69"/>
    <n v="7"/>
    <x v="444"/>
    <d v="1996-05-15T00:00:00"/>
    <d v="1996-04-26T00:00:00"/>
    <n v="2"/>
    <n v="49.56"/>
    <s v="Océano Atlántico Ltda."/>
    <s v="Ing. Gustavo Moncada 8585_x000a_Piso 20-A"/>
    <s v="Buenos Aires"/>
    <s v=""/>
    <s v="1010"/>
    <x v="0"/>
    <s v="1996-04"/>
    <s v="Argentina"/>
  </r>
  <r>
    <n v="10959"/>
    <x v="71"/>
    <n v="6"/>
    <x v="444"/>
    <d v="1996-05-29T00:00:00"/>
    <d v="1996-04-22T00:00:00"/>
    <n v="2"/>
    <n v="4.9800000000000004"/>
    <s v="Gourmet Lanchonetes"/>
    <s v="Av. Brasil, 442"/>
    <s v="Campinas"/>
    <s v="SP"/>
    <s v="04876-786"/>
    <x v="0"/>
    <s v="1996-04"/>
    <s v="Brazil"/>
  </r>
  <r>
    <n v="10960"/>
    <x v="8"/>
    <n v="3"/>
    <x v="445"/>
    <d v="1996-05-02T00:00:00"/>
    <d v="1996-05-08T00:00:00"/>
    <n v="1"/>
    <n v="2.08"/>
    <s v="HILARIÓN-Abastos"/>
    <s v="Carrera 22 con Ave. Carlos Soublette #8-35"/>
    <s v="San Cristóbal"/>
    <s v="Táchira"/>
    <s v="5022"/>
    <x v="0"/>
    <s v="1996-04"/>
    <s v="Venezuela"/>
  </r>
  <r>
    <n v="10961"/>
    <x v="62"/>
    <n v="8"/>
    <x v="445"/>
    <d v="1996-05-16T00:00:00"/>
    <d v="1996-04-29T00:00:00"/>
    <n v="1"/>
    <n v="104.47"/>
    <s v="Queen Cozinha"/>
    <s v="Alameda dos Canàrios, 891"/>
    <s v="São Paulo"/>
    <s v="SP"/>
    <s v="05487-020"/>
    <x v="0"/>
    <s v="1996-04"/>
    <s v="Brazil"/>
  </r>
  <r>
    <n v="10962"/>
    <x v="21"/>
    <n v="8"/>
    <x v="445"/>
    <d v="1996-05-16T00:00:00"/>
    <d v="1996-04-22T00:00:00"/>
    <n v="2"/>
    <n v="275.79000000000002"/>
    <s v="QUICK-Stop"/>
    <s v="Taucherstraße 10"/>
    <s v="Cunewalde"/>
    <s v=""/>
    <s v="01307"/>
    <x v="0"/>
    <s v="1996-04"/>
    <s v="Germany"/>
  </r>
  <r>
    <n v="10963"/>
    <x v="47"/>
    <n v="9"/>
    <x v="445"/>
    <d v="1996-05-16T00:00:00"/>
    <d v="1996-04-25T00:00:00"/>
    <n v="3"/>
    <n v="2.7"/>
    <s v="Furia Bacalhau e Frutos do Mar"/>
    <s v="Jardim das rosas n. 32"/>
    <s v="Lisboa"/>
    <s v=""/>
    <s v="1675"/>
    <x v="0"/>
    <s v="1996-04"/>
    <s v="Portugal"/>
  </r>
  <r>
    <n v="10964"/>
    <x v="87"/>
    <n v="3"/>
    <x v="446"/>
    <d v="1996-05-17T00:00:00"/>
    <d v="1996-04-23T00:00:00"/>
    <n v="2"/>
    <n v="87.38"/>
    <s v="Spécialités du monde"/>
    <s v="25, rue Lauriston"/>
    <s v="Paris"/>
    <s v=""/>
    <s v="75016"/>
    <x v="1"/>
    <s v="1996-04"/>
    <s v="France"/>
  </r>
  <r>
    <n v="10965"/>
    <x v="37"/>
    <n v="6"/>
    <x v="446"/>
    <d v="1996-05-17T00:00:00"/>
    <d v="1996-04-29T00:00:00"/>
    <n v="3"/>
    <n v="144.38"/>
    <s v="Old World Delicatessen"/>
    <s v="2743 Bering St."/>
    <s v="Anchorage"/>
    <s v="AK"/>
    <s v="99508"/>
    <x v="0"/>
    <s v="1996-04"/>
    <s v="USA"/>
  </r>
  <r>
    <n v="10966"/>
    <x v="5"/>
    <n v="4"/>
    <x v="446"/>
    <d v="1996-05-17T00:00:00"/>
    <d v="1996-05-08T00:00:00"/>
    <n v="1"/>
    <n v="27.19"/>
    <s v="Chop-suey Chinese"/>
    <s v="Hauptstr. 31"/>
    <s v="Bern"/>
    <s v=""/>
    <s v="3012"/>
    <x v="0"/>
    <s v="1996-04"/>
    <s v="Switzerland"/>
  </r>
  <r>
    <n v="10967"/>
    <x v="1"/>
    <n v="2"/>
    <x v="447"/>
    <d v="1996-05-20T00:00:00"/>
    <d v="1996-05-02T00:00:00"/>
    <n v="2"/>
    <n v="62.22"/>
    <s v="Toms Spezialitäten"/>
    <s v="Luisenstr. 48"/>
    <s v="Münster"/>
    <s v=""/>
    <s v="44087"/>
    <x v="0"/>
    <s v="1996-04"/>
    <s v="Germany"/>
  </r>
  <r>
    <n v="10968"/>
    <x v="9"/>
    <n v="1"/>
    <x v="447"/>
    <d v="1996-05-20T00:00:00"/>
    <d v="1996-05-01T00:00:00"/>
    <n v="3"/>
    <n v="74.599999999999994"/>
    <s v="Ernst Handel"/>
    <s v="Kirchgasse 6"/>
    <s v="Graz"/>
    <s v=""/>
    <s v="8010"/>
    <x v="0"/>
    <s v="1996-04"/>
    <s v="Austria"/>
  </r>
  <r>
    <n v="10969"/>
    <x v="32"/>
    <n v="1"/>
    <x v="447"/>
    <d v="1996-05-20T00:00:00"/>
    <d v="1996-04-29T00:00:00"/>
    <n v="2"/>
    <n v="0.21"/>
    <s v="Comércio Mineiro"/>
    <s v="Av. dos Lusíadas, 23"/>
    <s v="São Paulo"/>
    <s v="SP"/>
    <s v="05432-043"/>
    <x v="0"/>
    <s v="1996-04"/>
    <s v="Brazil"/>
  </r>
  <r>
    <n v="10970"/>
    <x v="46"/>
    <n v="9"/>
    <x v="448"/>
    <d v="1996-05-07T00:00:00"/>
    <d v="1996-05-24T00:00:00"/>
    <n v="1"/>
    <n v="16.16"/>
    <s v="Bólido Comidas preparadas"/>
    <s v="C/ Araquil, 67"/>
    <s v="Madrid"/>
    <s v=""/>
    <s v="28023"/>
    <x v="1"/>
    <s v="1996-04"/>
    <s v="Spain"/>
  </r>
  <r>
    <n v="10971"/>
    <x v="86"/>
    <n v="2"/>
    <x v="448"/>
    <d v="1996-05-21T00:00:00"/>
    <d v="1996-05-02T00:00:00"/>
    <n v="2"/>
    <n v="121.82"/>
    <s v="France restauration"/>
    <s v="54, rue Royale"/>
    <s v="Nantes"/>
    <s v=""/>
    <s v="44000"/>
    <x v="1"/>
    <s v="1996-04"/>
    <s v="France"/>
  </r>
  <r>
    <n v="10972"/>
    <x v="88"/>
    <n v="4"/>
    <x v="448"/>
    <d v="1996-05-21T00:00:00"/>
    <d v="1996-04-25T00:00:00"/>
    <n v="2"/>
    <n v="0.02"/>
    <s v="La corne d'abondance"/>
    <s v="67, avenue de l'Europe"/>
    <s v="Versailles"/>
    <s v=""/>
    <s v="78000"/>
    <x v="1"/>
    <s v="1996-04"/>
    <s v="France"/>
  </r>
  <r>
    <n v="10973"/>
    <x v="88"/>
    <n v="6"/>
    <x v="448"/>
    <d v="1996-05-21T00:00:00"/>
    <d v="1996-04-26T00:00:00"/>
    <n v="2"/>
    <n v="15.17"/>
    <s v="La corne d'abondance"/>
    <s v="67, avenue de l'Europe"/>
    <s v="Versailles"/>
    <s v=""/>
    <s v="78000"/>
    <x v="1"/>
    <s v="1996-04"/>
    <s v="France"/>
  </r>
  <r>
    <n v="10974"/>
    <x v="20"/>
    <n v="3"/>
    <x v="449"/>
    <d v="1996-05-08T00:00:00"/>
    <d v="1996-05-03T00:00:00"/>
    <n v="3"/>
    <n v="12.96"/>
    <s v="Split Rail Beer &amp; Ale"/>
    <s v="P.O. Box 555"/>
    <s v="Lander"/>
    <s v="WY"/>
    <s v="82520"/>
    <x v="0"/>
    <s v="1996-04"/>
    <s v="USA"/>
  </r>
  <r>
    <n v="10975"/>
    <x v="66"/>
    <n v="1"/>
    <x v="449"/>
    <d v="1996-05-22T00:00:00"/>
    <d v="1996-04-26T00:00:00"/>
    <n v="3"/>
    <n v="32.270000000000003"/>
    <s v="Bottom-Dollar Markets"/>
    <s v="23 Tsawassen Blvd."/>
    <s v="Tsawassen"/>
    <s v="BC"/>
    <s v="T2F 8M4"/>
    <x v="0"/>
    <s v="1996-04"/>
    <s v="Canada"/>
  </r>
  <r>
    <n v="10976"/>
    <x v="8"/>
    <n v="1"/>
    <x v="449"/>
    <d v="1996-06-05T00:00:00"/>
    <d v="1996-05-03T00:00:00"/>
    <n v="1"/>
    <n v="37.97"/>
    <s v="HILARIÓN-Abastos"/>
    <s v="Carrera 22 con Ave. Carlos Soublette #8-35"/>
    <s v="San Cristóbal"/>
    <s v="Táchira"/>
    <s v="5022"/>
    <x v="0"/>
    <s v="1996-04"/>
    <s v="Venezuela"/>
  </r>
  <r>
    <n v="10977"/>
    <x v="14"/>
    <n v="8"/>
    <x v="450"/>
    <d v="1996-05-23T00:00:00"/>
    <d v="1996-05-10T00:00:00"/>
    <n v="3"/>
    <n v="208.5"/>
    <s v="Folk och fä HB"/>
    <s v="Åkergatan 24"/>
    <s v="Bräcke"/>
    <s v=""/>
    <s v="S-844 67"/>
    <x v="0"/>
    <s v="1996-04"/>
    <s v="Sweden"/>
  </r>
  <r>
    <n v="10978"/>
    <x v="80"/>
    <n v="9"/>
    <x v="450"/>
    <d v="1996-05-23T00:00:00"/>
    <d v="1996-05-23T00:00:00"/>
    <n v="2"/>
    <n v="32.82"/>
    <s v="Maison Dewey"/>
    <s v="Rue Joseph-Bens 532"/>
    <s v="Bruxelles"/>
    <s v=""/>
    <s v="B-1180"/>
    <x v="0"/>
    <s v="1996-04"/>
    <s v="Belgium"/>
  </r>
  <r>
    <n v="10979"/>
    <x v="9"/>
    <n v="8"/>
    <x v="450"/>
    <d v="1996-05-23T00:00:00"/>
    <d v="1996-04-30T00:00:00"/>
    <n v="2"/>
    <n v="353.07"/>
    <s v="Ernst Handel"/>
    <s v="Kirchgasse 6"/>
    <s v="Graz"/>
    <s v=""/>
    <s v="8010"/>
    <x v="0"/>
    <s v="1996-04"/>
    <s v="Austria"/>
  </r>
  <r>
    <n v="10980"/>
    <x v="14"/>
    <n v="4"/>
    <x v="451"/>
    <d v="1996-06-07T00:00:00"/>
    <d v="1996-05-17T00:00:00"/>
    <n v="1"/>
    <n v="1.26"/>
    <s v="Folk och fä HB"/>
    <s v="Åkergatan 24"/>
    <s v="Bräcke"/>
    <s v=""/>
    <s v="S-844 67"/>
    <x v="0"/>
    <s v="1996-04"/>
    <s v="Sweden"/>
  </r>
  <r>
    <n v="10981"/>
    <x v="2"/>
    <n v="1"/>
    <x v="451"/>
    <d v="1996-05-24T00:00:00"/>
    <d v="1996-05-02T00:00:00"/>
    <n v="2"/>
    <n v="193.37"/>
    <s v="Hanari Carnes"/>
    <s v="Rua do Paço, 67"/>
    <s v="Rio de Janeiro"/>
    <s v="RJ"/>
    <s v="05454-876"/>
    <x v="0"/>
    <s v="1996-04"/>
    <s v="Brazil"/>
  </r>
  <r>
    <n v="10982"/>
    <x v="66"/>
    <n v="2"/>
    <x v="451"/>
    <d v="1996-05-24T00:00:00"/>
    <d v="1996-05-08T00:00:00"/>
    <n v="1"/>
    <n v="14.01"/>
    <s v="Bottom-Dollar Markets"/>
    <s v="23 Tsawassen Blvd."/>
    <s v="Tsawassen"/>
    <s v="BC"/>
    <s v="T2F 8M4"/>
    <x v="0"/>
    <s v="1996-04"/>
    <s v="Canada"/>
  </r>
  <r>
    <n v="10983"/>
    <x v="45"/>
    <n v="2"/>
    <x v="451"/>
    <d v="1996-05-24T00:00:00"/>
    <d v="1996-05-06T00:00:00"/>
    <n v="2"/>
    <n v="657.54"/>
    <s v="Save-a-lot Markets"/>
    <s v="187 Suffolk Ln."/>
    <s v="Boise"/>
    <s v="ID"/>
    <s v="83720"/>
    <x v="0"/>
    <s v="1996-04"/>
    <s v="USA"/>
  </r>
  <r>
    <n v="10984"/>
    <x v="45"/>
    <n v="1"/>
    <x v="452"/>
    <d v="1996-05-27T00:00:00"/>
    <d v="1996-05-03T00:00:00"/>
    <n v="3"/>
    <n v="211.22"/>
    <s v="Save-a-lot Markets"/>
    <s v="187 Suffolk Ln."/>
    <s v="Boise"/>
    <s v="ID"/>
    <s v="83720"/>
    <x v="0"/>
    <s v="1996-04"/>
    <s v="USA"/>
  </r>
  <r>
    <n v="10985"/>
    <x v="34"/>
    <n v="2"/>
    <x v="452"/>
    <d v="1996-05-27T00:00:00"/>
    <d v="1996-05-02T00:00:00"/>
    <n v="1"/>
    <n v="91.51"/>
    <s v="Hungry Owl All-Night Grocers"/>
    <s v="8 Johnstown Road"/>
    <s v="Cork"/>
    <s v="Co. Cork"/>
    <s v=""/>
    <x v="0"/>
    <s v="1996-04"/>
    <s v="Ireland"/>
  </r>
  <r>
    <n v="10986"/>
    <x v="69"/>
    <n v="8"/>
    <x v="452"/>
    <d v="1996-05-27T00:00:00"/>
    <d v="1996-05-21T00:00:00"/>
    <n v="2"/>
    <n v="217.86"/>
    <s v="Océano Atlántico Ltda."/>
    <s v="Ing. Gustavo Moncada 8585_x000a_Piso 20-A"/>
    <s v="Buenos Aires"/>
    <s v=""/>
    <s v="1010"/>
    <x v="0"/>
    <s v="1996-04"/>
    <s v="Argentina"/>
  </r>
  <r>
    <n v="10987"/>
    <x v="58"/>
    <n v="8"/>
    <x v="453"/>
    <d v="1996-05-28T00:00:00"/>
    <d v="1996-05-06T00:00:00"/>
    <n v="1"/>
    <n v="185.48"/>
    <s v="Eastern Connection"/>
    <s v="35 King George"/>
    <s v="London"/>
    <s v=""/>
    <s v="WX3 6FW"/>
    <x v="0"/>
    <s v="1996-04"/>
    <s v="UK"/>
  </r>
  <r>
    <n v="10988"/>
    <x v="13"/>
    <n v="3"/>
    <x v="453"/>
    <d v="1996-05-28T00:00:00"/>
    <d v="1996-05-10T00:00:00"/>
    <n v="2"/>
    <n v="61.14"/>
    <s v="Rattlesnake Canyon Grocery"/>
    <s v="2817 Milton Dr."/>
    <s v="Albuquerque"/>
    <s v="NM"/>
    <s v="87110"/>
    <x v="0"/>
    <s v="1996-04"/>
    <s v="USA"/>
  </r>
  <r>
    <n v="10989"/>
    <x v="12"/>
    <n v="2"/>
    <x v="453"/>
    <d v="1996-05-28T00:00:00"/>
    <d v="1996-05-02T00:00:00"/>
    <n v="1"/>
    <n v="34.76"/>
    <s v="Que Delícia"/>
    <s v="Rua da Panificadora, 12"/>
    <s v="Rio de Janeiro"/>
    <s v="RJ"/>
    <s v="02389-673"/>
    <x v="0"/>
    <s v="1996-04"/>
    <s v="Brazil"/>
  </r>
  <r>
    <n v="10990"/>
    <x v="9"/>
    <n v="2"/>
    <x v="454"/>
    <d v="1996-06-12T00:00:00"/>
    <d v="1996-05-07T00:00:00"/>
    <n v="3"/>
    <n v="117.61"/>
    <s v="Ernst Handel"/>
    <s v="Kirchgasse 6"/>
    <s v="Graz"/>
    <s v=""/>
    <s v="8010"/>
    <x v="0"/>
    <s v="1996-05"/>
    <s v="Austria"/>
  </r>
  <r>
    <n v="10991"/>
    <x v="21"/>
    <n v="1"/>
    <x v="454"/>
    <d v="1996-05-29T00:00:00"/>
    <d v="1996-05-07T00:00:00"/>
    <n v="1"/>
    <n v="38.51"/>
    <s v="QUICK-Stop"/>
    <s v="Taucherstraße 10"/>
    <s v="Cunewalde"/>
    <s v=""/>
    <s v="01307"/>
    <x v="0"/>
    <s v="1996-05"/>
    <s v="Germany"/>
  </r>
  <r>
    <n v="10992"/>
    <x v="40"/>
    <n v="1"/>
    <x v="454"/>
    <d v="1996-05-29T00:00:00"/>
    <d v="1996-05-03T00:00:00"/>
    <n v="3"/>
    <n v="4.2699999999999996"/>
    <s v="The Big Cheese"/>
    <s v="89 Jefferson Way_x000a_Suite 2"/>
    <s v="Portland"/>
    <s v="OR"/>
    <s v="97201"/>
    <x v="1"/>
    <s v="1996-05"/>
    <s v="USA"/>
  </r>
  <r>
    <n v="10993"/>
    <x v="14"/>
    <n v="7"/>
    <x v="454"/>
    <d v="1996-05-29T00:00:00"/>
    <d v="1996-05-10T00:00:00"/>
    <n v="3"/>
    <n v="8.81"/>
    <s v="Folk och fä HB"/>
    <s v="Åkergatan 24"/>
    <s v="Bräcke"/>
    <s v=""/>
    <s v="S-844 67"/>
    <x v="0"/>
    <s v="1996-05"/>
    <s v="Sweden"/>
  </r>
  <r>
    <n v="10994"/>
    <x v="61"/>
    <n v="2"/>
    <x v="455"/>
    <d v="1996-05-16T00:00:00"/>
    <d v="1996-05-09T00:00:00"/>
    <n v="3"/>
    <n v="65.53"/>
    <s v="Vaffeljernet"/>
    <s v="Smagsløget 45"/>
    <s v="Århus"/>
    <s v=""/>
    <s v="8200"/>
    <x v="0"/>
    <s v="1996-05"/>
    <s v="Denmark"/>
  </r>
  <r>
    <n v="10995"/>
    <x v="43"/>
    <n v="1"/>
    <x v="455"/>
    <d v="1996-05-30T00:00:00"/>
    <d v="1996-05-06T00:00:00"/>
    <n v="3"/>
    <n v="46"/>
    <s v="Pericles Comidas clásicas"/>
    <s v="Calle Dr. Jorge Cash 321"/>
    <s v="México D.F."/>
    <s v=""/>
    <s v="05033"/>
    <x v="0"/>
    <s v="1996-05"/>
    <s v="Mexico"/>
  </r>
  <r>
    <n v="10996"/>
    <x v="21"/>
    <n v="4"/>
    <x v="455"/>
    <d v="1996-05-30T00:00:00"/>
    <d v="1996-05-10T00:00:00"/>
    <n v="2"/>
    <n v="1.1200000000000001"/>
    <s v="QUICK-Stop"/>
    <s v="Taucherstraße 10"/>
    <s v="Cunewalde"/>
    <s v=""/>
    <s v="01307"/>
    <x v="0"/>
    <s v="1996-05"/>
    <s v="Germany"/>
  </r>
  <r>
    <n v="10997"/>
    <x v="28"/>
    <n v="8"/>
    <x v="456"/>
    <d v="1996-06-14T00:00:00"/>
    <d v="1996-05-13T00:00:00"/>
    <n v="2"/>
    <n v="73.91"/>
    <s v="LILA-Supermercado"/>
    <s v="Carrera 52 con Ave. Bolívar #65-98 Llano Largo"/>
    <s v="Barquisimeto"/>
    <s v="Lara"/>
    <s v="3508"/>
    <x v="0"/>
    <s v="1996-05"/>
    <s v="Venezuela"/>
  </r>
  <r>
    <n v="10998"/>
    <x v="63"/>
    <n v="8"/>
    <x v="456"/>
    <d v="1996-05-17T00:00:00"/>
    <d v="1996-05-17T00:00:00"/>
    <n v="2"/>
    <n v="20.309999999999999"/>
    <s v="Wolski Zajazd"/>
    <s v="ul. Filtrowa 68"/>
    <s v="Warszawa"/>
    <s v=""/>
    <s v="01-012"/>
    <x v="0"/>
    <s v="1996-05"/>
    <s v="Poland"/>
  </r>
  <r>
    <n v="10999"/>
    <x v="11"/>
    <n v="6"/>
    <x v="456"/>
    <d v="1996-05-31T00:00:00"/>
    <d v="1996-05-10T00:00:00"/>
    <n v="2"/>
    <n v="96.35"/>
    <s v="Ottilies Käseladen"/>
    <s v="Mehrheimerstr. 369"/>
    <s v="Köln"/>
    <s v=""/>
    <s v="50739"/>
    <x v="0"/>
    <s v="1996-05"/>
    <s v="Germany"/>
  </r>
  <r>
    <n v="11000"/>
    <x v="13"/>
    <n v="2"/>
    <x v="457"/>
    <d v="1996-06-03T00:00:00"/>
    <d v="1996-05-14T00:00:00"/>
    <n v="3"/>
    <n v="55.12"/>
    <s v="Rattlesnake Canyon Grocery"/>
    <s v="2817 Milton Dr."/>
    <s v="Albuquerque"/>
    <s v="NM"/>
    <s v="87110"/>
    <x v="0"/>
    <s v="1996-05"/>
    <s v="USA"/>
  </r>
  <r>
    <n v="11001"/>
    <x v="14"/>
    <n v="2"/>
    <x v="457"/>
    <d v="1996-06-03T00:00:00"/>
    <d v="1996-05-14T00:00:00"/>
    <n v="2"/>
    <n v="197.3"/>
    <s v="Folk och fä HB"/>
    <s v="Åkergatan 24"/>
    <s v="Bräcke"/>
    <s v=""/>
    <s v="S-844 67"/>
    <x v="0"/>
    <s v="1996-05"/>
    <s v="Sweden"/>
  </r>
  <r>
    <n v="11002"/>
    <x v="45"/>
    <n v="4"/>
    <x v="457"/>
    <d v="1996-06-03T00:00:00"/>
    <d v="1996-05-16T00:00:00"/>
    <n v="1"/>
    <n v="141.16"/>
    <s v="Save-a-lot Markets"/>
    <s v="187 Suffolk Ln."/>
    <s v="Boise"/>
    <s v="ID"/>
    <s v="83720"/>
    <x v="0"/>
    <s v="1996-05"/>
    <s v="USA"/>
  </r>
  <r>
    <n v="11003"/>
    <x v="84"/>
    <n v="3"/>
    <x v="457"/>
    <d v="1996-06-03T00:00:00"/>
    <d v="1996-05-08T00:00:00"/>
    <n v="3"/>
    <n v="14.91"/>
    <s v="The Cracker Box"/>
    <s v="55 Grizzly Peak Rd."/>
    <s v="Butte"/>
    <s v="MT"/>
    <s v="59801"/>
    <x v="1"/>
    <s v="1996-05"/>
    <s v="USA"/>
  </r>
  <r>
    <n v="11004"/>
    <x v="80"/>
    <n v="3"/>
    <x v="458"/>
    <d v="1996-06-04T00:00:00"/>
    <d v="1996-05-20T00:00:00"/>
    <n v="1"/>
    <n v="44.84"/>
    <s v="Maison Dewey"/>
    <s v="Rue Joseph-Bens 532"/>
    <s v="Bruxelles"/>
    <s v=""/>
    <s v="B-1180"/>
    <x v="0"/>
    <s v="1996-05"/>
    <s v="Belgium"/>
  </r>
  <r>
    <n v="11005"/>
    <x v="83"/>
    <n v="2"/>
    <x v="458"/>
    <d v="1996-06-04T00:00:00"/>
    <d v="1996-05-10T00:00:00"/>
    <n v="1"/>
    <n v="0.75"/>
    <s v="Wilman Kala"/>
    <s v="Keskuskatu 45"/>
    <s v="Helsinki"/>
    <s v=""/>
    <s v="21240"/>
    <x v="0"/>
    <s v="1996-05"/>
    <s v="Finland"/>
  </r>
  <r>
    <n v="11006"/>
    <x v="79"/>
    <n v="3"/>
    <x v="458"/>
    <d v="1996-06-04T00:00:00"/>
    <d v="1996-05-15T00:00:00"/>
    <n v="2"/>
    <n v="25.19"/>
    <s v="Great Lakes Food Market"/>
    <s v="2732 Baker Blvd."/>
    <s v="Eugene"/>
    <s v="OR"/>
    <s v="97403"/>
    <x v="0"/>
    <s v="1996-05"/>
    <s v="USA"/>
  </r>
  <r>
    <n v="11007"/>
    <x v="50"/>
    <n v="8"/>
    <x v="459"/>
    <d v="1996-06-05T00:00:00"/>
    <d v="1996-05-13T00:00:00"/>
    <n v="2"/>
    <n v="202.24"/>
    <s v="Princesa Isabel Vinhos"/>
    <s v="Estrada da saúde n. 58"/>
    <s v="Lisboa"/>
    <s v=""/>
    <s v="1756"/>
    <x v="0"/>
    <s v="1996-05"/>
    <s v="Portugal"/>
  </r>
  <r>
    <n v="11008"/>
    <x v="9"/>
    <n v="7"/>
    <x v="459"/>
    <d v="1996-06-05T00:00:00"/>
    <m/>
    <n v="3"/>
    <n v="79.459999999999994"/>
    <s v="Ernst Handel"/>
    <s v="Kirchgasse 6"/>
    <s v="Graz"/>
    <s v=""/>
    <s v="8010"/>
    <x v="0"/>
    <s v="1996-05"/>
    <s v="Austria"/>
  </r>
  <r>
    <n v="11009"/>
    <x v="36"/>
    <n v="2"/>
    <x v="459"/>
    <d v="1996-06-05T00:00:00"/>
    <d v="1996-05-10T00:00:00"/>
    <n v="1"/>
    <n v="59.11"/>
    <s v="Godos Cocina Típica"/>
    <s v="C/ Romero, 33"/>
    <s v="Sevilla"/>
    <s v=""/>
    <s v="41101"/>
    <x v="0"/>
    <s v="1996-05"/>
    <s v="Spain"/>
  </r>
  <r>
    <n v="11010"/>
    <x v="30"/>
    <n v="2"/>
    <x v="460"/>
    <d v="1996-06-06T00:00:00"/>
    <d v="1996-05-21T00:00:00"/>
    <n v="2"/>
    <n v="28.71"/>
    <s v="Reggiani Caseifici"/>
    <s v="Strada Provinciale 124"/>
    <s v="Reggio Emilia"/>
    <s v=""/>
    <s v="42100"/>
    <x v="0"/>
    <s v="1996-05"/>
    <s v="Italy"/>
  </r>
  <r>
    <n v="11011"/>
    <x v="85"/>
    <n v="3"/>
    <x v="460"/>
    <d v="1996-06-06T00:00:00"/>
    <d v="1996-05-13T00:00:00"/>
    <n v="1"/>
    <n v="1.21"/>
    <s v="Alfred's Futterkiste"/>
    <s v="Obere Str. 57"/>
    <s v="Berlin"/>
    <s v=""/>
    <s v="12209"/>
    <x v="0"/>
    <s v="1996-05"/>
    <s v="Germany"/>
  </r>
  <r>
    <n v="11012"/>
    <x v="17"/>
    <n v="1"/>
    <x v="460"/>
    <d v="1996-05-23T00:00:00"/>
    <d v="1996-05-17T00:00:00"/>
    <n v="3"/>
    <n v="242.95"/>
    <s v="Frankenversand"/>
    <s v="Berliner Platz 43"/>
    <s v="München"/>
    <s v=""/>
    <s v="80805"/>
    <x v="0"/>
    <s v="1996-05"/>
    <s v="Germany"/>
  </r>
  <r>
    <n v="11013"/>
    <x v="27"/>
    <n v="2"/>
    <x v="460"/>
    <d v="1996-06-06T00:00:00"/>
    <d v="1996-05-10T00:00:00"/>
    <n v="1"/>
    <n v="32.99"/>
    <s v="Romero y tomillo"/>
    <s v="Gran Vía, 1"/>
    <s v="Madrid"/>
    <s v=""/>
    <s v="28001"/>
    <x v="0"/>
    <s v="1996-05"/>
    <s v="Spain"/>
  </r>
  <r>
    <n v="11014"/>
    <x v="67"/>
    <n v="2"/>
    <x v="461"/>
    <d v="1996-06-07T00:00:00"/>
    <d v="1996-05-15T00:00:00"/>
    <n v="3"/>
    <n v="23.6"/>
    <s v="LINO-Delicateses"/>
    <s v="Ave. 5 de Mayo Porlamar"/>
    <s v="I. de Margarita"/>
    <s v="Nueva Esparta"/>
    <s v="4980"/>
    <x v="0"/>
    <s v="1996-05"/>
    <s v="Venezuela"/>
  </r>
  <r>
    <n v="11015"/>
    <x v="65"/>
    <n v="2"/>
    <x v="461"/>
    <d v="1996-05-24T00:00:00"/>
    <d v="1996-05-20T00:00:00"/>
    <n v="2"/>
    <n v="4.62"/>
    <s v="Santé Gourmet"/>
    <s v="Erling Skakkes gate 78"/>
    <s v="Stavern"/>
    <s v=""/>
    <s v="4110"/>
    <x v="0"/>
    <s v="1996-05"/>
    <s v="Norway"/>
  </r>
  <r>
    <n v="11016"/>
    <x v="55"/>
    <n v="9"/>
    <x v="461"/>
    <d v="1996-06-07T00:00:00"/>
    <d v="1996-05-13T00:00:00"/>
    <n v="2"/>
    <n v="33.799999999999997"/>
    <s v="Around the Horn"/>
    <s v="Brook Farm_x000a_Stratford St. Mary"/>
    <s v="Colchester"/>
    <s v="Essex"/>
    <s v="CO7 6JX"/>
    <x v="0"/>
    <s v="1996-05"/>
    <s v="UK"/>
  </r>
  <r>
    <n v="11017"/>
    <x v="9"/>
    <n v="9"/>
    <x v="462"/>
    <d v="1996-06-10T00:00:00"/>
    <d v="1996-05-20T00:00:00"/>
    <n v="2"/>
    <n v="754.26"/>
    <s v="Ernst Handel"/>
    <s v="Kirchgasse 6"/>
    <s v="Graz"/>
    <s v=""/>
    <s v="8010"/>
    <x v="0"/>
    <s v="1996-05"/>
    <s v="Austria"/>
  </r>
  <r>
    <n v="11018"/>
    <x v="38"/>
    <n v="4"/>
    <x v="462"/>
    <d v="1996-06-10T00:00:00"/>
    <d v="1996-05-16T00:00:00"/>
    <n v="2"/>
    <n v="11.65"/>
    <s v="Lonesome Pine Restaurant"/>
    <s v="89 Chiaroscuro Rd."/>
    <s v="Portland"/>
    <s v="OR"/>
    <s v="97219"/>
    <x v="0"/>
    <s v="1996-05"/>
    <s v="USA"/>
  </r>
  <r>
    <n v="11019"/>
    <x v="73"/>
    <n v="6"/>
    <x v="462"/>
    <d v="1996-06-10T00:00:00"/>
    <m/>
    <n v="3"/>
    <n v="3.17"/>
    <s v="Rancho grande"/>
    <s v="Av. del Libertador 900"/>
    <s v="Buenos Aires"/>
    <s v=""/>
    <s v="1010"/>
    <x v="0"/>
    <s v="1996-05"/>
    <s v="Argentina"/>
  </r>
  <r>
    <n v="11020"/>
    <x v="11"/>
    <n v="2"/>
    <x v="463"/>
    <d v="1996-06-11T00:00:00"/>
    <d v="1996-05-16T00:00:00"/>
    <n v="2"/>
    <n v="43.3"/>
    <s v="Ottilies Käseladen"/>
    <s v="Mehrheimerstr. 369"/>
    <s v="Köln"/>
    <s v=""/>
    <s v="50739"/>
    <x v="0"/>
    <s v="1996-05"/>
    <s v="Germany"/>
  </r>
  <r>
    <n v="11021"/>
    <x v="21"/>
    <n v="3"/>
    <x v="463"/>
    <d v="1996-06-11T00:00:00"/>
    <d v="1996-05-21T00:00:00"/>
    <n v="1"/>
    <n v="297.18"/>
    <s v="QUICK-Stop"/>
    <s v="Taucherstraße 10"/>
    <s v="Cunewalde"/>
    <s v=""/>
    <s v="01307"/>
    <x v="0"/>
    <s v="1996-05"/>
    <s v="Germany"/>
  </r>
  <r>
    <n v="11022"/>
    <x v="2"/>
    <n v="9"/>
    <x v="463"/>
    <d v="1996-06-11T00:00:00"/>
    <d v="1996-06-03T00:00:00"/>
    <n v="2"/>
    <n v="6.27"/>
    <s v="Hanari Carnes"/>
    <s v="Rua do Paço, 67"/>
    <s v="Rio de Janeiro"/>
    <s v="RJ"/>
    <s v="05454-876"/>
    <x v="0"/>
    <s v="1996-05"/>
    <s v="Brazil"/>
  </r>
  <r>
    <n v="11023"/>
    <x v="31"/>
    <n v="1"/>
    <x v="463"/>
    <d v="1996-05-28T00:00:00"/>
    <d v="1996-05-24T00:00:00"/>
    <n v="2"/>
    <n v="123.83"/>
    <s v="B's Beverages"/>
    <s v="Fauntleroy Circus"/>
    <s v="London"/>
    <s v=""/>
    <s v="EC2 5NT"/>
    <x v="0"/>
    <s v="1996-05"/>
    <s v="UK"/>
  </r>
  <r>
    <n v="11024"/>
    <x v="58"/>
    <n v="4"/>
    <x v="464"/>
    <d v="1996-06-12T00:00:00"/>
    <d v="1996-05-20T00:00:00"/>
    <n v="1"/>
    <n v="74.36"/>
    <s v="Eastern Connection"/>
    <s v="35 King George"/>
    <s v="London"/>
    <s v=""/>
    <s v="WX3 6FW"/>
    <x v="0"/>
    <s v="1996-05"/>
    <s v="UK"/>
  </r>
  <r>
    <n v="11025"/>
    <x v="16"/>
    <n v="6"/>
    <x v="464"/>
    <d v="1996-06-12T00:00:00"/>
    <d v="1996-05-24T00:00:00"/>
    <n v="3"/>
    <n v="29.17"/>
    <s v="Wartian Herkku"/>
    <s v="Torikatu 38"/>
    <s v="Oulu"/>
    <s v=""/>
    <s v="90110"/>
    <x v="0"/>
    <s v="1996-05"/>
    <s v="Finland"/>
  </r>
  <r>
    <n v="11026"/>
    <x v="70"/>
    <n v="4"/>
    <x v="464"/>
    <d v="1996-06-12T00:00:00"/>
    <d v="1996-05-28T00:00:00"/>
    <n v="1"/>
    <n v="47.09"/>
    <s v="Franchi S.p.A."/>
    <s v="Via Monte Bianco 34"/>
    <s v="Torino"/>
    <s v=""/>
    <s v="10100"/>
    <x v="0"/>
    <s v="1996-05"/>
    <s v="Italy"/>
  </r>
  <r>
    <n v="11027"/>
    <x v="66"/>
    <n v="1"/>
    <x v="465"/>
    <d v="1996-06-13T00:00:00"/>
    <d v="1996-05-20T00:00:00"/>
    <n v="1"/>
    <n v="52.52"/>
    <s v="Bottom-Dollar Markets"/>
    <s v="23 Tsawassen Blvd."/>
    <s v="Tsawassen"/>
    <s v="BC"/>
    <s v="T2F 8M4"/>
    <x v="0"/>
    <s v="1996-05"/>
    <s v="Canada"/>
  </r>
  <r>
    <n v="11028"/>
    <x v="44"/>
    <n v="2"/>
    <x v="465"/>
    <d v="1996-06-13T00:00:00"/>
    <d v="1996-05-22T00:00:00"/>
    <n v="1"/>
    <n v="29.59"/>
    <s v="Königlich Essen"/>
    <s v="Maubelstr. 90"/>
    <s v="Brandenburg"/>
    <s v=""/>
    <s v="14776"/>
    <x v="0"/>
    <s v="1996-05"/>
    <s v="Germany"/>
  </r>
  <r>
    <n v="11029"/>
    <x v="5"/>
    <n v="4"/>
    <x v="465"/>
    <d v="1996-06-13T00:00:00"/>
    <d v="1996-05-27T00:00:00"/>
    <n v="1"/>
    <n v="47.84"/>
    <s v="Chop-suey Chinese"/>
    <s v="Hauptstr. 31"/>
    <s v="Bern"/>
    <s v=""/>
    <s v="3012"/>
    <x v="0"/>
    <s v="1996-05"/>
    <s v="Switzerland"/>
  </r>
  <r>
    <n v="11030"/>
    <x v="45"/>
    <n v="7"/>
    <x v="466"/>
    <d v="1996-06-14T00:00:00"/>
    <d v="1996-05-27T00:00:00"/>
    <n v="2"/>
    <n v="830.75"/>
    <s v="Save-a-lot Markets"/>
    <s v="187 Suffolk Ln."/>
    <s v="Boise"/>
    <s v="ID"/>
    <s v="83720"/>
    <x v="0"/>
    <s v="1996-05"/>
    <s v="USA"/>
  </r>
  <r>
    <n v="11031"/>
    <x v="45"/>
    <n v="6"/>
    <x v="466"/>
    <d v="1996-06-14T00:00:00"/>
    <d v="1996-05-24T00:00:00"/>
    <n v="2"/>
    <n v="227.22"/>
    <s v="Save-a-lot Markets"/>
    <s v="187 Suffolk Ln."/>
    <s v="Boise"/>
    <s v="ID"/>
    <s v="83720"/>
    <x v="0"/>
    <s v="1996-05"/>
    <s v="USA"/>
  </r>
  <r>
    <n v="11032"/>
    <x v="19"/>
    <n v="2"/>
    <x v="466"/>
    <d v="1996-06-14T00:00:00"/>
    <d v="1996-05-23T00:00:00"/>
    <n v="3"/>
    <n v="606.19000000000005"/>
    <s v="White Clover Markets"/>
    <s v="1029 - 12th Ave. S."/>
    <s v="Seattle"/>
    <s v="WA"/>
    <s v="98124"/>
    <x v="0"/>
    <s v="1996-05"/>
    <s v="USA"/>
  </r>
  <r>
    <n v="11033"/>
    <x v="6"/>
    <n v="7"/>
    <x v="466"/>
    <d v="1996-06-14T00:00:00"/>
    <d v="1996-05-23T00:00:00"/>
    <n v="3"/>
    <n v="84.74"/>
    <s v="Richter Supermarkt"/>
    <s v="Starenweg 5"/>
    <s v="Genève"/>
    <s v=""/>
    <s v="1204"/>
    <x v="0"/>
    <s v="1996-05"/>
    <s v="Switzerland"/>
  </r>
  <r>
    <n v="11034"/>
    <x v="37"/>
    <n v="8"/>
    <x v="467"/>
    <d v="1996-07-01T00:00:00"/>
    <d v="1996-05-27T00:00:00"/>
    <n v="1"/>
    <n v="40.32"/>
    <s v="Old World Delicatessen"/>
    <s v="2743 Bering St."/>
    <s v="Anchorage"/>
    <s v="AK"/>
    <s v="99508"/>
    <x v="0"/>
    <s v="1996-05"/>
    <s v="USA"/>
  </r>
  <r>
    <n v="11035"/>
    <x v="4"/>
    <n v="2"/>
    <x v="467"/>
    <d v="1996-06-17T00:00:00"/>
    <d v="1996-05-24T00:00:00"/>
    <n v="2"/>
    <n v="0.17"/>
    <s v="Suprêmes délices"/>
    <s v="Boulevard Tirou, 255"/>
    <s v="Charleroi"/>
    <s v=""/>
    <s v="B-6000"/>
    <x v="0"/>
    <s v="1996-05"/>
    <s v="Belgium"/>
  </r>
  <r>
    <n v="11036"/>
    <x v="57"/>
    <n v="8"/>
    <x v="467"/>
    <d v="1996-06-17T00:00:00"/>
    <d v="1996-05-22T00:00:00"/>
    <n v="3"/>
    <n v="149.47"/>
    <s v="Drachenblut Delikatessen"/>
    <s v="Walserweg 21"/>
    <s v="Aachen"/>
    <s v=""/>
    <s v="52066"/>
    <x v="0"/>
    <s v="1996-05"/>
    <s v="Germany"/>
  </r>
  <r>
    <n v="11037"/>
    <x v="36"/>
    <n v="7"/>
    <x v="468"/>
    <d v="1996-06-18T00:00:00"/>
    <d v="1996-05-27T00:00:00"/>
    <n v="1"/>
    <n v="3.2"/>
    <s v="Godos Cocina Típica"/>
    <s v="C/ Romero, 33"/>
    <s v="Sevilla"/>
    <s v=""/>
    <s v="41101"/>
    <x v="0"/>
    <s v="1996-05"/>
    <s v="Spain"/>
  </r>
  <r>
    <n v="11038"/>
    <x v="4"/>
    <n v="1"/>
    <x v="468"/>
    <d v="1996-06-18T00:00:00"/>
    <d v="1996-05-30T00:00:00"/>
    <n v="2"/>
    <n v="29.59"/>
    <s v="Suprêmes délices"/>
    <s v="Boulevard Tirou, 255"/>
    <s v="Charleroi"/>
    <s v=""/>
    <s v="B-6000"/>
    <x v="0"/>
    <s v="1996-05"/>
    <s v="Belgium"/>
  </r>
  <r>
    <n v="11039"/>
    <x v="67"/>
    <n v="1"/>
    <x v="468"/>
    <d v="1996-06-18T00:00:00"/>
    <m/>
    <n v="2"/>
    <n v="65"/>
    <s v="LINO-Delicateses"/>
    <s v="Ave. 5 de Mayo Porlamar"/>
    <s v="I. de Margarita"/>
    <s v="Nueva Esparta"/>
    <s v="4980"/>
    <x v="0"/>
    <s v="1996-05"/>
    <s v="Venezuela"/>
  </r>
  <r>
    <n v="11040"/>
    <x v="79"/>
    <n v="4"/>
    <x v="469"/>
    <d v="1996-06-19T00:00:00"/>
    <m/>
    <n v="3"/>
    <n v="18.84"/>
    <s v="Great Lakes Food Market"/>
    <s v="2732 Baker Blvd."/>
    <s v="Eugene"/>
    <s v="OR"/>
    <s v="97403"/>
    <x v="0"/>
    <s v="1996-05"/>
    <s v="USA"/>
  </r>
  <r>
    <n v="11041"/>
    <x v="5"/>
    <n v="3"/>
    <x v="469"/>
    <d v="1996-06-19T00:00:00"/>
    <d v="1996-05-28T00:00:00"/>
    <n v="2"/>
    <n v="48.22"/>
    <s v="Chop-suey Chinese"/>
    <s v="Hauptstr. 31"/>
    <s v="Bern"/>
    <s v=""/>
    <s v="3012"/>
    <x v="0"/>
    <s v="1996-05"/>
    <s v="Switzerland"/>
  </r>
  <r>
    <n v="11042"/>
    <x v="32"/>
    <n v="2"/>
    <x v="469"/>
    <d v="1996-06-05T00:00:00"/>
    <d v="1996-05-31T00:00:00"/>
    <n v="1"/>
    <n v="29.99"/>
    <s v="Comércio Mineiro"/>
    <s v="Av. dos Lusíadas, 23"/>
    <s v="São Paulo"/>
    <s v="SP"/>
    <s v="05432-043"/>
    <x v="0"/>
    <s v="1996-05"/>
    <s v="Brazil"/>
  </r>
  <r>
    <n v="11043"/>
    <x v="87"/>
    <n v="5"/>
    <x v="469"/>
    <d v="1996-06-19T00:00:00"/>
    <d v="1996-05-29T00:00:00"/>
    <n v="2"/>
    <n v="8.8000000000000007"/>
    <s v="Spécialités du monde"/>
    <s v="25, rue Lauriston"/>
    <s v="Paris"/>
    <s v=""/>
    <s v="75016"/>
    <x v="1"/>
    <s v="1996-05"/>
    <s v="France"/>
  </r>
  <r>
    <n v="11044"/>
    <x v="63"/>
    <n v="4"/>
    <x v="470"/>
    <d v="1996-06-20T00:00:00"/>
    <d v="1996-05-31T00:00:00"/>
    <n v="1"/>
    <n v="8.7200000000000006"/>
    <s v="Wolski Zajazd"/>
    <s v="ul. Filtrowa 68"/>
    <s v="Warszawa"/>
    <s v=""/>
    <s v="01-012"/>
    <x v="0"/>
    <s v="1996-05"/>
    <s v="Poland"/>
  </r>
  <r>
    <n v="11045"/>
    <x v="66"/>
    <n v="6"/>
    <x v="470"/>
    <d v="1996-06-20T00:00:00"/>
    <m/>
    <n v="2"/>
    <n v="70.58"/>
    <s v="Bottom-Dollar Markets"/>
    <s v="23 Tsawassen Blvd."/>
    <s v="Tsawassen"/>
    <s v="BC"/>
    <s v="T2F 8M4"/>
    <x v="0"/>
    <s v="1996-05"/>
    <s v="Canada"/>
  </r>
  <r>
    <n v="11046"/>
    <x v="35"/>
    <n v="8"/>
    <x v="470"/>
    <d v="1996-06-20T00:00:00"/>
    <d v="1996-05-24T00:00:00"/>
    <n v="2"/>
    <n v="71.64"/>
    <s v="Die Wandernde Kuh"/>
    <s v="Adenauerallee 900"/>
    <s v="Stuttgart"/>
    <s v=""/>
    <s v="70563"/>
    <x v="0"/>
    <s v="1996-05"/>
    <s v="Germany"/>
  </r>
  <r>
    <n v="11047"/>
    <x v="58"/>
    <n v="7"/>
    <x v="471"/>
    <d v="1996-06-21T00:00:00"/>
    <d v="1996-05-31T00:00:00"/>
    <n v="3"/>
    <n v="46.62"/>
    <s v="Eastern Connection"/>
    <s v="35 King George"/>
    <s v="London"/>
    <s v=""/>
    <s v="WX3 6FW"/>
    <x v="0"/>
    <s v="1996-05"/>
    <s v="UK"/>
  </r>
  <r>
    <n v="11048"/>
    <x v="66"/>
    <n v="7"/>
    <x v="471"/>
    <d v="1996-06-21T00:00:00"/>
    <d v="1996-05-30T00:00:00"/>
    <n v="3"/>
    <n v="24.12"/>
    <s v="Bottom-Dollar Markets"/>
    <s v="23 Tsawassen Blvd."/>
    <s v="Tsawassen"/>
    <s v="BC"/>
    <s v="T2F 8M4"/>
    <x v="0"/>
    <s v="1996-05"/>
    <s v="Canada"/>
  </r>
  <r>
    <n v="11049"/>
    <x v="71"/>
    <n v="3"/>
    <x v="471"/>
    <d v="1996-06-21T00:00:00"/>
    <d v="1996-06-03T00:00:00"/>
    <n v="1"/>
    <n v="8.34"/>
    <s v="Gourmet Lanchonetes"/>
    <s v="Av. Brasil, 442"/>
    <s v="Campinas"/>
    <s v="SP"/>
    <s v="04876-786"/>
    <x v="0"/>
    <s v="1996-05"/>
    <s v="Brazil"/>
  </r>
  <r>
    <n v="11050"/>
    <x v="14"/>
    <n v="8"/>
    <x v="472"/>
    <d v="1996-06-24T00:00:00"/>
    <d v="1996-06-04T00:00:00"/>
    <n v="2"/>
    <n v="59.41"/>
    <s v="Folk och fä HB"/>
    <s v="Åkergatan 24"/>
    <s v="Bräcke"/>
    <s v=""/>
    <s v="S-844 67"/>
    <x v="0"/>
    <s v="1996-05"/>
    <s v="Sweden"/>
  </r>
  <r>
    <n v="11051"/>
    <x v="53"/>
    <n v="7"/>
    <x v="472"/>
    <d v="1996-06-24T00:00:00"/>
    <m/>
    <n v="3"/>
    <n v="2.79"/>
    <s v="La maison d'Asie"/>
    <s v="1 rue Alsace-Lorraine"/>
    <s v="Toulouse"/>
    <s v=""/>
    <s v="31000"/>
    <x v="0"/>
    <s v="1996-05"/>
    <s v="France"/>
  </r>
  <r>
    <n v="11052"/>
    <x v="2"/>
    <n v="3"/>
    <x v="472"/>
    <d v="1996-06-24T00:00:00"/>
    <d v="1996-05-31T00:00:00"/>
    <n v="1"/>
    <n v="67.260000000000005"/>
    <s v="Hanari Carnes"/>
    <s v="Rua do Paço, 67"/>
    <s v="Rio de Janeiro"/>
    <s v="RJ"/>
    <s v="05454-876"/>
    <x v="0"/>
    <s v="1996-05"/>
    <s v="Brazil"/>
  </r>
  <r>
    <n v="11053"/>
    <x v="54"/>
    <n v="2"/>
    <x v="472"/>
    <d v="1996-06-24T00:00:00"/>
    <d v="1996-05-29T00:00:00"/>
    <n v="2"/>
    <n v="53.05"/>
    <s v="Piccolo und mehr"/>
    <s v="Geislweg 14"/>
    <s v="Salzburg"/>
    <s v=""/>
    <s v="5020"/>
    <x v="0"/>
    <s v="1996-05"/>
    <s v="Austria"/>
  </r>
  <r>
    <n v="11054"/>
    <x v="78"/>
    <n v="8"/>
    <x v="473"/>
    <d v="1996-06-25T00:00:00"/>
    <m/>
    <n v="1"/>
    <n v="0.33"/>
    <s v="Cactus Comidas para llevar"/>
    <s v="Cerrito 333"/>
    <s v="Buenos Aires"/>
    <s v=""/>
    <s v="1010"/>
    <x v="0"/>
    <s v="1996-05"/>
    <s v="Argentina"/>
  </r>
  <r>
    <n v="11055"/>
    <x v="8"/>
    <n v="7"/>
    <x v="473"/>
    <d v="1996-06-25T00:00:00"/>
    <d v="1996-06-04T00:00:00"/>
    <n v="2"/>
    <n v="120.92"/>
    <s v="HILARIÓN-Abastos"/>
    <s v="Carrera 22 con Ave. Carlos Soublette #8-35"/>
    <s v="San Cristóbal"/>
    <s v="Táchira"/>
    <s v="5022"/>
    <x v="0"/>
    <s v="1996-05"/>
    <s v="Venezuela"/>
  </r>
  <r>
    <n v="11056"/>
    <x v="58"/>
    <n v="8"/>
    <x v="473"/>
    <d v="1996-06-11T00:00:00"/>
    <d v="1996-05-31T00:00:00"/>
    <n v="2"/>
    <n v="278.95999999999998"/>
    <s v="Eastern Connection"/>
    <s v="35 King George"/>
    <s v="London"/>
    <s v=""/>
    <s v="WX3 6FW"/>
    <x v="0"/>
    <s v="1996-05"/>
    <s v="UK"/>
  </r>
  <r>
    <n v="11057"/>
    <x v="77"/>
    <n v="3"/>
    <x v="474"/>
    <d v="1996-06-26T00:00:00"/>
    <d v="1996-05-31T00:00:00"/>
    <n v="3"/>
    <n v="4.13"/>
    <s v="North/South"/>
    <s v="South House_x000a_300 Queensbridge"/>
    <s v="London"/>
    <s v=""/>
    <s v="SW7 1RZ"/>
    <x v="1"/>
    <s v="1996-05"/>
    <s v="UK"/>
  </r>
  <r>
    <n v="11058"/>
    <x v="76"/>
    <n v="9"/>
    <x v="474"/>
    <d v="1996-06-26T00:00:00"/>
    <m/>
    <n v="3"/>
    <n v="31.14"/>
    <s v="Blauer See Delikatessen"/>
    <s v="Forsterstr. 57"/>
    <s v="Mannheim"/>
    <s v=""/>
    <s v="68306"/>
    <x v="0"/>
    <s v="1996-05"/>
    <s v="Germany"/>
  </r>
  <r>
    <n v="11059"/>
    <x v="29"/>
    <n v="2"/>
    <x v="474"/>
    <d v="1996-07-10T00:00:00"/>
    <m/>
    <n v="2"/>
    <n v="85.8"/>
    <s v="Ricardo Adocicados"/>
    <s v="Av. Copacabana, 267"/>
    <s v="Rio de Janeiro"/>
    <s v="RJ"/>
    <s v="02389-890"/>
    <x v="0"/>
    <s v="1996-05"/>
    <s v="Brazil"/>
  </r>
  <r>
    <n v="11060"/>
    <x v="70"/>
    <n v="2"/>
    <x v="475"/>
    <d v="1996-06-27T00:00:00"/>
    <d v="1996-06-03T00:00:00"/>
    <n v="2"/>
    <n v="10.98"/>
    <s v="Franchi S.p.A."/>
    <s v="Via Monte Bianco 34"/>
    <s v="Torino"/>
    <s v=""/>
    <s v="10100"/>
    <x v="0"/>
    <s v="1996-05"/>
    <s v="Italy"/>
  </r>
  <r>
    <n v="11061"/>
    <x v="79"/>
    <n v="4"/>
    <x v="475"/>
    <d v="1996-07-11T00:00:00"/>
    <m/>
    <n v="3"/>
    <n v="14.01"/>
    <s v="Great Lakes Food Market"/>
    <s v="2732 Baker Blvd."/>
    <s v="Eugene"/>
    <s v="OR"/>
    <s v="97403"/>
    <x v="0"/>
    <s v="1996-05"/>
    <s v="USA"/>
  </r>
  <r>
    <n v="11062"/>
    <x v="30"/>
    <n v="4"/>
    <x v="475"/>
    <d v="1996-06-27T00:00:00"/>
    <m/>
    <n v="2"/>
    <n v="29.93"/>
    <s v="Reggiani Caseifici"/>
    <s v="Strada Provinciale 124"/>
    <s v="Reggio Emilia"/>
    <s v=""/>
    <s v="42100"/>
    <x v="0"/>
    <s v="1996-05"/>
    <s v="Italy"/>
  </r>
  <r>
    <n v="11063"/>
    <x v="34"/>
    <n v="3"/>
    <x v="475"/>
    <d v="1996-06-27T00:00:00"/>
    <d v="1996-06-05T00:00:00"/>
    <n v="2"/>
    <n v="81.73"/>
    <s v="Hungry Owl All-Night Grocers"/>
    <s v="8 Johnstown Road"/>
    <s v="Cork"/>
    <s v="Co. Cork"/>
    <s v=""/>
    <x v="0"/>
    <s v="1996-05"/>
    <s v="Ireland"/>
  </r>
  <r>
    <n v="11064"/>
    <x v="45"/>
    <n v="1"/>
    <x v="476"/>
    <d v="1996-06-28T00:00:00"/>
    <d v="1996-06-03T00:00:00"/>
    <n v="1"/>
    <n v="30.09"/>
    <s v="Save-a-lot Markets"/>
    <s v="187 Suffolk Ln."/>
    <s v="Boise"/>
    <s v="ID"/>
    <s v="83720"/>
    <x v="0"/>
    <s v="1996-05"/>
    <s v="USA"/>
  </r>
  <r>
    <n v="11065"/>
    <x v="28"/>
    <n v="8"/>
    <x v="476"/>
    <d v="1996-06-28T00:00:00"/>
    <m/>
    <n v="1"/>
    <n v="12.91"/>
    <s v="LILA-Supermercado"/>
    <s v="Carrera 52 con Ave. Bolívar #65-98 Llano Largo"/>
    <s v="Barquisimeto"/>
    <s v="Lara"/>
    <s v="3508"/>
    <x v="0"/>
    <s v="1996-05"/>
    <s v="Venezuela"/>
  </r>
  <r>
    <n v="11066"/>
    <x v="19"/>
    <n v="7"/>
    <x v="476"/>
    <d v="1996-06-28T00:00:00"/>
    <d v="1996-06-03T00:00:00"/>
    <n v="2"/>
    <n v="44.72"/>
    <s v="White Clover Markets"/>
    <s v="1029 - 12th Ave. S."/>
    <s v="Seattle"/>
    <s v="WA"/>
    <s v="98124"/>
    <x v="0"/>
    <s v="1996-05"/>
    <s v="USA"/>
  </r>
  <r>
    <n v="11067"/>
    <x v="57"/>
    <n v="1"/>
    <x v="477"/>
    <d v="1996-06-17T00:00:00"/>
    <d v="1996-06-05T00:00:00"/>
    <n v="2"/>
    <n v="7.98"/>
    <s v="Drachenblut Delikatessen"/>
    <s v="Walserweg 21"/>
    <s v="Aachen"/>
    <s v=""/>
    <s v="52066"/>
    <x v="0"/>
    <s v="1996-06"/>
    <s v="Germany"/>
  </r>
  <r>
    <n v="11068"/>
    <x v="62"/>
    <n v="8"/>
    <x v="477"/>
    <d v="1996-07-01T00:00:00"/>
    <m/>
    <n v="2"/>
    <n v="81.75"/>
    <s v="Queen Cozinha"/>
    <s v="Alameda dos Canàrios, 891"/>
    <s v="São Paulo"/>
    <s v="SP"/>
    <s v="05487-020"/>
    <x v="0"/>
    <s v="1996-06"/>
    <s v="Brazil"/>
  </r>
  <r>
    <n v="11069"/>
    <x v="23"/>
    <n v="1"/>
    <x v="477"/>
    <d v="1996-07-01T00:00:00"/>
    <d v="1996-06-05T00:00:00"/>
    <n v="2"/>
    <n v="15.67"/>
    <s v="Tortuga Restaurante"/>
    <s v="Avda. Azteca 123"/>
    <s v="México D.F."/>
    <s v=""/>
    <s v="05033"/>
    <x v="0"/>
    <s v="1996-06"/>
    <s v="Mexico"/>
  </r>
  <r>
    <n v="11070"/>
    <x v="26"/>
    <n v="2"/>
    <x v="478"/>
    <d v="1996-07-02T00:00:00"/>
    <m/>
    <n v="1"/>
    <n v="136"/>
    <s v="Lehmanns Marktstand"/>
    <s v="Magazinweg 7"/>
    <s v="Frankfurt a.M. "/>
    <s v=""/>
    <s v="60528"/>
    <x v="0"/>
    <s v="1996-06"/>
    <s v="Germany"/>
  </r>
  <r>
    <n v="11071"/>
    <x v="28"/>
    <n v="1"/>
    <x v="478"/>
    <d v="1996-07-02T00:00:00"/>
    <m/>
    <n v="1"/>
    <n v="0.93"/>
    <s v="LILA-Supermercado"/>
    <s v="Carrera 52 con Ave. Bolívar #65-98 Llano Largo"/>
    <s v="Barquisimeto"/>
    <s v="Lara"/>
    <s v="3508"/>
    <x v="0"/>
    <s v="1996-06"/>
    <s v="Venezuela"/>
  </r>
  <r>
    <n v="11072"/>
    <x v="9"/>
    <n v="4"/>
    <x v="478"/>
    <d v="1996-07-02T00:00:00"/>
    <m/>
    <n v="2"/>
    <n v="258.64"/>
    <s v="Ernst Handel"/>
    <s v="Kirchgasse 6"/>
    <s v="Graz"/>
    <s v=""/>
    <s v="8010"/>
    <x v="0"/>
    <s v="1996-06"/>
    <s v="Austria"/>
  </r>
  <r>
    <n v="11073"/>
    <x v="43"/>
    <n v="2"/>
    <x v="478"/>
    <d v="1996-07-02T00:00:00"/>
    <m/>
    <n v="2"/>
    <n v="24.95"/>
    <s v="Pericles Comidas clásicas"/>
    <s v="Calle Dr. Jorge Cash 321"/>
    <s v="México D.F."/>
    <s v=""/>
    <s v="05033"/>
    <x v="0"/>
    <s v="1996-06"/>
    <s v="Mexico"/>
  </r>
  <r>
    <n v="11074"/>
    <x v="51"/>
    <n v="7"/>
    <x v="479"/>
    <d v="1996-07-03T00:00:00"/>
    <m/>
    <n v="2"/>
    <n v="18.440000000000001"/>
    <s v="Simons bistro"/>
    <s v="Vinbæltet 34"/>
    <s v="København"/>
    <s v=""/>
    <s v="1734"/>
    <x v="0"/>
    <s v="1996-06"/>
    <s v="Denmark"/>
  </r>
  <r>
    <n v="11075"/>
    <x v="6"/>
    <n v="8"/>
    <x v="479"/>
    <d v="1996-07-03T00:00:00"/>
    <m/>
    <n v="2"/>
    <n v="6.19"/>
    <s v="Richter Supermarkt"/>
    <s v="Starenweg 5"/>
    <s v="Genève"/>
    <s v=""/>
    <s v="1204"/>
    <x v="0"/>
    <s v="1996-06"/>
    <s v="Switzerland"/>
  </r>
  <r>
    <n v="11076"/>
    <x v="48"/>
    <n v="4"/>
    <x v="479"/>
    <d v="1996-07-03T00:00:00"/>
    <m/>
    <n v="2"/>
    <n v="38.28"/>
    <s v="Bon app'"/>
    <s v="12, rue des Bouchers"/>
    <s v="Marseille"/>
    <s v=""/>
    <s v="13008"/>
    <x v="0"/>
    <s v="1996-06"/>
    <s v="France"/>
  </r>
  <r>
    <n v="11077"/>
    <x v="13"/>
    <n v="1"/>
    <x v="479"/>
    <d v="1996-07-03T00:00:00"/>
    <m/>
    <n v="2"/>
    <n v="8.5299999999999994"/>
    <s v="Rattlesnake Canyon Grocery"/>
    <s v="2817 Milton Dr."/>
    <s v="Albuquerque"/>
    <s v="NM"/>
    <s v="87110"/>
    <x v="0"/>
    <s v="1996-06"/>
    <s v="USA"/>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1"/>
    <s v="Exotic Liquids"/>
    <m/>
    <x v="0"/>
    <n v="1"/>
    <s v="Chai"/>
    <n v="18"/>
  </r>
  <r>
    <n v="1"/>
    <s v="Exotic Liquids"/>
    <m/>
    <x v="0"/>
    <n v="2"/>
    <s v="Chang"/>
    <n v="19"/>
  </r>
  <r>
    <n v="1"/>
    <s v="Exotic Liquids"/>
    <m/>
    <x v="0"/>
    <n v="3"/>
    <s v="Aniseed Syrup"/>
    <n v="10"/>
  </r>
  <r>
    <n v="2"/>
    <s v="New Orleans Cajun Delights"/>
    <s v="LA"/>
    <x v="1"/>
    <n v="4"/>
    <s v="Chef Anton's Cajun Seasoning"/>
    <n v="22"/>
  </r>
  <r>
    <n v="2"/>
    <s v="New Orleans Cajun Delights"/>
    <s v="LA"/>
    <x v="1"/>
    <n v="5"/>
    <s v="Chef Anton's Gumbo Mix"/>
    <n v="21.35"/>
  </r>
  <r>
    <n v="2"/>
    <s v="New Orleans Cajun Delights"/>
    <s v="LA"/>
    <x v="1"/>
    <n v="65"/>
    <s v="Louisiana Fiery Hot Pepper Sauce"/>
    <n v="21.05"/>
  </r>
  <r>
    <n v="2"/>
    <s v="New Orleans Cajun Delights"/>
    <s v="LA"/>
    <x v="1"/>
    <n v="66"/>
    <s v="Louisiana Hot Spiced Okra"/>
    <n v="17"/>
  </r>
  <r>
    <n v="3"/>
    <s v="Grandma Kelly's Homestead"/>
    <s v="MI"/>
    <x v="1"/>
    <n v="6"/>
    <s v="Grandma's Boysenberry Spread"/>
    <n v="25"/>
  </r>
  <r>
    <n v="3"/>
    <s v="Grandma Kelly's Homestead"/>
    <s v="MI"/>
    <x v="1"/>
    <n v="7"/>
    <s v="Uncle Bob's Organic Dried Pears"/>
    <n v="30"/>
  </r>
  <r>
    <n v="3"/>
    <s v="Grandma Kelly's Homestead"/>
    <s v="MI"/>
    <x v="1"/>
    <n v="8"/>
    <s v="Northwoods Cranberry Sauce"/>
    <n v="40"/>
  </r>
  <r>
    <n v="4"/>
    <s v="Tokyo Traders"/>
    <m/>
    <x v="2"/>
    <n v="9"/>
    <s v="Mishi Kobe Niku"/>
    <n v="97"/>
  </r>
  <r>
    <n v="4"/>
    <s v="Tokyo Traders"/>
    <m/>
    <x v="2"/>
    <n v="10"/>
    <s v="Ikura"/>
    <n v="31"/>
  </r>
  <r>
    <n v="4"/>
    <s v="Tokyo Traders"/>
    <m/>
    <x v="2"/>
    <n v="74"/>
    <s v="Longlife Tofu"/>
    <n v="10"/>
  </r>
  <r>
    <n v="5"/>
    <s v="Cooperativa de Quesos 'Las Cabras'"/>
    <s v="Asturias"/>
    <x v="3"/>
    <n v="11"/>
    <s v="Queso Cabrales"/>
    <n v="21"/>
  </r>
  <r>
    <n v="5"/>
    <s v="Cooperativa de Quesos 'Las Cabras'"/>
    <s v="Asturias"/>
    <x v="3"/>
    <n v="12"/>
    <s v="Queso Manchego La Pastora"/>
    <n v="38"/>
  </r>
  <r>
    <n v="6"/>
    <s v="Mayumi's"/>
    <m/>
    <x v="2"/>
    <n v="13"/>
    <s v="Konbu"/>
    <n v="6"/>
  </r>
  <r>
    <n v="6"/>
    <s v="Mayumi's"/>
    <m/>
    <x v="2"/>
    <n v="14"/>
    <s v="Tofu"/>
    <n v="23.25"/>
  </r>
  <r>
    <n v="6"/>
    <s v="Mayumi's"/>
    <m/>
    <x v="2"/>
    <n v="15"/>
    <s v="Genen Shouyu"/>
    <n v="15.5"/>
  </r>
  <r>
    <n v="7"/>
    <s v="Pavlova, Ltd."/>
    <s v="Victoria"/>
    <x v="4"/>
    <n v="16"/>
    <s v="Pavlova"/>
    <n v="17.45"/>
  </r>
  <r>
    <n v="7"/>
    <s v="Pavlova, Ltd."/>
    <s v="Victoria"/>
    <x v="4"/>
    <n v="17"/>
    <s v="Alice Mutton"/>
    <n v="39"/>
  </r>
  <r>
    <n v="7"/>
    <s v="Pavlova, Ltd."/>
    <s v="Victoria"/>
    <x v="4"/>
    <n v="18"/>
    <s v="Carnarvon Tigers"/>
    <n v="62.5"/>
  </r>
  <r>
    <n v="7"/>
    <s v="Pavlova, Ltd."/>
    <s v="Victoria"/>
    <x v="4"/>
    <n v="63"/>
    <s v="Vegie-spread"/>
    <n v="43.9"/>
  </r>
  <r>
    <n v="7"/>
    <s v="Pavlova, Ltd."/>
    <s v="Victoria"/>
    <x v="4"/>
    <n v="70"/>
    <s v="Outback Lager"/>
    <n v="15"/>
  </r>
  <r>
    <n v="8"/>
    <s v="Specialty Biscuits, Ltd."/>
    <m/>
    <x v="0"/>
    <n v="19"/>
    <s v="Teatime Chocolate Biscuits"/>
    <n v="9.1999999999999993"/>
  </r>
  <r>
    <n v="8"/>
    <s v="Specialty Biscuits, Ltd."/>
    <m/>
    <x v="0"/>
    <n v="20"/>
    <s v="Sir Rodney's Marmalade"/>
    <n v="81"/>
  </r>
  <r>
    <n v="8"/>
    <s v="Specialty Biscuits, Ltd."/>
    <m/>
    <x v="0"/>
    <n v="21"/>
    <s v="Sir Rodney's Scones"/>
    <n v="10"/>
  </r>
  <r>
    <n v="8"/>
    <s v="Specialty Biscuits, Ltd."/>
    <m/>
    <x v="0"/>
    <n v="68"/>
    <s v="Scottish Longbreads"/>
    <n v="12.5"/>
  </r>
  <r>
    <n v="9"/>
    <s v="PB Knäckebröd AB"/>
    <m/>
    <x v="5"/>
    <n v="22"/>
    <s v="Gustaf's Knäckebröd"/>
    <n v="21"/>
  </r>
  <r>
    <n v="9"/>
    <s v="PB Knäckebröd AB"/>
    <m/>
    <x v="5"/>
    <n v="23"/>
    <s v="Tunnbröd"/>
    <n v="9"/>
  </r>
  <r>
    <n v="10"/>
    <s v="Refrescos Americanas LTDA"/>
    <m/>
    <x v="6"/>
    <n v="24"/>
    <s v="Guaraná Fantástica"/>
    <n v="4.5"/>
  </r>
  <r>
    <n v="11"/>
    <s v="Heli Süßwaren GmbH &amp; Co. KG"/>
    <m/>
    <x v="7"/>
    <n v="25"/>
    <s v="NuNuCa Nuß-Nougat-Creme"/>
    <n v="14"/>
  </r>
  <r>
    <n v="11"/>
    <s v="Heli Süßwaren GmbH &amp; Co. KG"/>
    <m/>
    <x v="7"/>
    <n v="26"/>
    <s v="Gumbär Gummibärchen"/>
    <n v="31.23"/>
  </r>
  <r>
    <n v="11"/>
    <s v="Heli Süßwaren GmbH &amp; Co. KG"/>
    <m/>
    <x v="7"/>
    <n v="27"/>
    <s v="Schoggi Schokolade"/>
    <n v="43.9"/>
  </r>
  <r>
    <n v="12"/>
    <s v="Plutzer Lebensmittelgroßmärkte AG"/>
    <m/>
    <x v="7"/>
    <n v="28"/>
    <s v="Rössle Sauerkraut"/>
    <n v="45.6"/>
  </r>
  <r>
    <n v="12"/>
    <s v="Plutzer Lebensmittelgroßmärkte AG"/>
    <m/>
    <x v="7"/>
    <n v="29"/>
    <s v="Thüringer Rostbratwurst"/>
    <n v="123.79"/>
  </r>
  <r>
    <n v="12"/>
    <s v="Plutzer Lebensmittelgroßmärkte AG"/>
    <m/>
    <x v="7"/>
    <n v="64"/>
    <s v="Wimmers gute Semmelknödel"/>
    <n v="33.25"/>
  </r>
  <r>
    <n v="12"/>
    <s v="Plutzer Lebensmittelgroßmärkte AG"/>
    <m/>
    <x v="7"/>
    <n v="75"/>
    <s v="Rhönbräu Klosterbier"/>
    <n v="7.75"/>
  </r>
  <r>
    <n v="12"/>
    <s v="Plutzer Lebensmittelgroßmärkte AG"/>
    <m/>
    <x v="7"/>
    <n v="77"/>
    <s v="Original Frankfurter grüne Soße"/>
    <n v="13"/>
  </r>
  <r>
    <n v="13"/>
    <s v="Nord-Ost-Fisch Handelsgesellschaft mbH"/>
    <m/>
    <x v="7"/>
    <n v="30"/>
    <s v="Nord-Ost Matjeshering"/>
    <n v="25.89"/>
  </r>
  <r>
    <n v="14"/>
    <s v="Formaggi Fortini s.r.l."/>
    <m/>
    <x v="8"/>
    <n v="31"/>
    <s v="Gorgonzola Telino"/>
    <n v="12.5"/>
  </r>
  <r>
    <n v="14"/>
    <s v="Formaggi Fortini s.r.l."/>
    <m/>
    <x v="8"/>
    <n v="32"/>
    <s v="Mascarpone Fabioli"/>
    <n v="32"/>
  </r>
  <r>
    <n v="14"/>
    <s v="Formaggi Fortini s.r.l."/>
    <m/>
    <x v="8"/>
    <n v="72"/>
    <s v="Mozzarella di Giovanni"/>
    <n v="34.799999999999997"/>
  </r>
  <r>
    <n v="15"/>
    <s v="Norske Meierier"/>
    <m/>
    <x v="9"/>
    <n v="33"/>
    <s v="Geitost"/>
    <n v="2.5"/>
  </r>
  <r>
    <n v="15"/>
    <s v="Norske Meierier"/>
    <m/>
    <x v="9"/>
    <n v="69"/>
    <s v="Gudbrandsdalsost"/>
    <n v="36"/>
  </r>
  <r>
    <n v="15"/>
    <s v="Norske Meierier"/>
    <m/>
    <x v="9"/>
    <n v="71"/>
    <s v="Fløtemysost"/>
    <n v="21.5"/>
  </r>
  <r>
    <n v="16"/>
    <s v="Bigfoot Breweries"/>
    <s v="OR"/>
    <x v="1"/>
    <n v="34"/>
    <s v="Sasquatch Ale"/>
    <n v="14"/>
  </r>
  <r>
    <n v="16"/>
    <s v="Bigfoot Breweries"/>
    <s v="OR"/>
    <x v="1"/>
    <n v="35"/>
    <s v="Steeleye Stout"/>
    <n v="18"/>
  </r>
  <r>
    <n v="16"/>
    <s v="Bigfoot Breweries"/>
    <s v="OR"/>
    <x v="1"/>
    <n v="67"/>
    <s v="Laughing Lumberjack Lager"/>
    <n v="14"/>
  </r>
  <r>
    <n v="17"/>
    <s v="Svensk Sjöföda AB"/>
    <m/>
    <x v="10"/>
    <n v="36"/>
    <s v="Inlagd Sill"/>
    <n v="19"/>
  </r>
  <r>
    <n v="17"/>
    <s v="Svensk Sjöföda AB"/>
    <m/>
    <x v="10"/>
    <n v="37"/>
    <s v="Gravad lax"/>
    <n v="26"/>
  </r>
  <r>
    <n v="17"/>
    <s v="Svensk Sjöföda AB"/>
    <m/>
    <x v="10"/>
    <n v="73"/>
    <s v="Röd Kaviar"/>
    <n v="15"/>
  </r>
  <r>
    <n v="18"/>
    <s v="Aux joyeux ecclésiastiques"/>
    <m/>
    <x v="11"/>
    <n v="38"/>
    <s v="Côte de Blaye"/>
    <n v="263.5"/>
  </r>
  <r>
    <n v="18"/>
    <s v="Aux joyeux ecclésiastiques"/>
    <m/>
    <x v="11"/>
    <n v="39"/>
    <s v="Chartreuse verte"/>
    <n v="18"/>
  </r>
  <r>
    <n v="19"/>
    <s v="New England Seafood Cannery"/>
    <s v="MA"/>
    <x v="1"/>
    <n v="40"/>
    <s v="Boston Crab Meat"/>
    <n v="18.399999999999999"/>
  </r>
  <r>
    <n v="19"/>
    <s v="New England Seafood Cannery"/>
    <s v="MA"/>
    <x v="1"/>
    <n v="41"/>
    <s v="Jack's New England Clam Chowder"/>
    <n v="9.65"/>
  </r>
  <r>
    <n v="20"/>
    <s v="Leka Trading"/>
    <m/>
    <x v="12"/>
    <n v="42"/>
    <s v="Singaporean Hokkien Fried Mee"/>
    <n v="14"/>
  </r>
  <r>
    <n v="20"/>
    <s v="Leka Trading"/>
    <m/>
    <x v="12"/>
    <n v="43"/>
    <s v="Ipoh Coffee"/>
    <n v="46"/>
  </r>
  <r>
    <n v="20"/>
    <s v="Leka Trading"/>
    <m/>
    <x v="12"/>
    <n v="44"/>
    <s v="Gula Malacca"/>
    <n v="19.45"/>
  </r>
  <r>
    <n v="21"/>
    <s v="Lyngbysild"/>
    <m/>
    <x v="13"/>
    <n v="45"/>
    <s v="Røgede sild"/>
    <n v="9.5"/>
  </r>
  <r>
    <n v="21"/>
    <s v="Lyngbysild"/>
    <m/>
    <x v="13"/>
    <n v="46"/>
    <s v="Spegesild"/>
    <n v="12"/>
  </r>
  <r>
    <n v="22"/>
    <s v="Zaanse Snoepfabriek"/>
    <m/>
    <x v="14"/>
    <n v="47"/>
    <s v="Zaanse koeken"/>
    <n v="9.5"/>
  </r>
  <r>
    <n v="22"/>
    <s v="Zaanse Snoepfabriek"/>
    <m/>
    <x v="14"/>
    <n v="48"/>
    <s v="Chocolade"/>
    <n v="12.75"/>
  </r>
  <r>
    <n v="23"/>
    <s v="Karkki Oy"/>
    <m/>
    <x v="15"/>
    <n v="49"/>
    <s v="Maxilaku"/>
    <n v="20"/>
  </r>
  <r>
    <n v="23"/>
    <s v="Karkki Oy"/>
    <m/>
    <x v="15"/>
    <n v="50"/>
    <s v="Valkoinen suklaa"/>
    <n v="16.25"/>
  </r>
  <r>
    <n v="23"/>
    <s v="Karkki Oy"/>
    <m/>
    <x v="15"/>
    <n v="76"/>
    <s v="Lakkalikööri"/>
    <n v="18"/>
  </r>
  <r>
    <n v="24"/>
    <s v="G'day, Mate"/>
    <s v="NSW"/>
    <x v="4"/>
    <n v="51"/>
    <s v="Manjimup Dried Apples"/>
    <n v="53"/>
  </r>
  <r>
    <n v="24"/>
    <s v="G'day, Mate"/>
    <s v="NSW"/>
    <x v="4"/>
    <n v="52"/>
    <s v="Filo Mix"/>
    <n v="7"/>
  </r>
  <r>
    <n v="24"/>
    <s v="G'day, Mate"/>
    <s v="NSW"/>
    <x v="4"/>
    <n v="53"/>
    <s v="Perth Pasties"/>
    <n v="32.799999999999997"/>
  </r>
  <r>
    <n v="25"/>
    <s v="Ma Maison"/>
    <s v="Québec"/>
    <x v="16"/>
    <n v="54"/>
    <s v="Tourtière"/>
    <n v="7.45"/>
  </r>
  <r>
    <n v="25"/>
    <s v="Ma Maison"/>
    <s v="Québec"/>
    <x v="16"/>
    <n v="55"/>
    <s v="Pâté chinois"/>
    <n v="24"/>
  </r>
  <r>
    <n v="26"/>
    <s v="Pasta Buttini s.r.l."/>
    <m/>
    <x v="8"/>
    <n v="56"/>
    <s v="Gnocchi di nonna Alice"/>
    <n v="38"/>
  </r>
  <r>
    <n v="26"/>
    <s v="Pasta Buttini s.r.l."/>
    <m/>
    <x v="8"/>
    <n v="57"/>
    <s v="Ravioli Angelo"/>
    <n v="19.5"/>
  </r>
  <r>
    <n v="27"/>
    <s v="Escargots Nouveaux"/>
    <m/>
    <x v="11"/>
    <n v="58"/>
    <s v="Escargots de Bourgogne"/>
    <n v="13.25"/>
  </r>
  <r>
    <n v="28"/>
    <s v="Gai pâturage"/>
    <m/>
    <x v="11"/>
    <n v="59"/>
    <s v="Raclette Courdavault"/>
    <n v="55"/>
  </r>
  <r>
    <n v="28"/>
    <s v="Gai pâturage"/>
    <m/>
    <x v="11"/>
    <n v="60"/>
    <s v="Camembert Pierrot"/>
    <n v="34"/>
  </r>
  <r>
    <n v="29"/>
    <s v="Forêts d'érables"/>
    <s v="Québec"/>
    <x v="16"/>
    <n v="61"/>
    <s v="Sirop d'érable"/>
    <n v="28.5"/>
  </r>
  <r>
    <n v="29"/>
    <s v="Forêts d'érables"/>
    <s v="Québec"/>
    <x v="16"/>
    <n v="62"/>
    <s v="Tarte au sucre"/>
    <n v="49.3"/>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1"/>
    <x v="0"/>
    <n v="1"/>
    <s v="Chai"/>
    <n v="1"/>
    <x v="0"/>
  </r>
  <r>
    <n v="1"/>
    <x v="0"/>
    <n v="2"/>
    <s v="Chang"/>
    <n v="1"/>
    <x v="0"/>
  </r>
  <r>
    <n v="1"/>
    <x v="0"/>
    <n v="3"/>
    <s v="Aniseed Syrup"/>
    <n v="2"/>
    <x v="1"/>
  </r>
  <r>
    <n v="2"/>
    <x v="1"/>
    <n v="4"/>
    <s v="Chef Anton's Cajun Seasoning"/>
    <n v="2"/>
    <x v="1"/>
  </r>
  <r>
    <n v="2"/>
    <x v="1"/>
    <n v="5"/>
    <s v="Chef Anton's Gumbo Mix"/>
    <n v="2"/>
    <x v="1"/>
  </r>
  <r>
    <n v="2"/>
    <x v="1"/>
    <n v="65"/>
    <s v="Louisiana Fiery Hot Pepper Sauce"/>
    <n v="2"/>
    <x v="1"/>
  </r>
  <r>
    <n v="2"/>
    <x v="1"/>
    <n v="66"/>
    <s v="Louisiana Hot Spiced Okra"/>
    <n v="2"/>
    <x v="1"/>
  </r>
  <r>
    <n v="3"/>
    <x v="2"/>
    <n v="6"/>
    <s v="Grandma's Boysenberry Spread"/>
    <n v="2"/>
    <x v="1"/>
  </r>
  <r>
    <n v="3"/>
    <x v="2"/>
    <n v="7"/>
    <s v="Uncle Bob's Organic Dried Pears"/>
    <n v="7"/>
    <x v="2"/>
  </r>
  <r>
    <n v="3"/>
    <x v="2"/>
    <n v="8"/>
    <s v="Northwoods Cranberry Sauce"/>
    <n v="2"/>
    <x v="1"/>
  </r>
  <r>
    <n v="4"/>
    <x v="3"/>
    <n v="9"/>
    <s v="Mishi Kobe Niku"/>
    <n v="6"/>
    <x v="3"/>
  </r>
  <r>
    <n v="4"/>
    <x v="3"/>
    <n v="10"/>
    <s v="Ikura"/>
    <n v="8"/>
    <x v="4"/>
  </r>
  <r>
    <n v="4"/>
    <x v="3"/>
    <n v="74"/>
    <s v="Longlife Tofu"/>
    <n v="7"/>
    <x v="2"/>
  </r>
  <r>
    <n v="5"/>
    <x v="4"/>
    <n v="11"/>
    <s v="Queso Cabrales"/>
    <n v="4"/>
    <x v="5"/>
  </r>
  <r>
    <n v="5"/>
    <x v="4"/>
    <n v="12"/>
    <s v="Queso Manchego La Pastora"/>
    <n v="4"/>
    <x v="5"/>
  </r>
  <r>
    <n v="6"/>
    <x v="5"/>
    <n v="13"/>
    <s v="Konbu"/>
    <n v="8"/>
    <x v="4"/>
  </r>
  <r>
    <n v="6"/>
    <x v="5"/>
    <n v="14"/>
    <s v="Tofu"/>
    <n v="7"/>
    <x v="2"/>
  </r>
  <r>
    <n v="6"/>
    <x v="5"/>
    <n v="15"/>
    <s v="Genen Shouyu"/>
    <n v="2"/>
    <x v="1"/>
  </r>
  <r>
    <n v="7"/>
    <x v="6"/>
    <n v="16"/>
    <s v="Pavlova"/>
    <n v="3"/>
    <x v="6"/>
  </r>
  <r>
    <n v="7"/>
    <x v="6"/>
    <n v="17"/>
    <s v="Alice Mutton"/>
    <n v="6"/>
    <x v="3"/>
  </r>
  <r>
    <n v="7"/>
    <x v="6"/>
    <n v="18"/>
    <s v="Carnarvon Tigers"/>
    <n v="8"/>
    <x v="4"/>
  </r>
  <r>
    <n v="7"/>
    <x v="6"/>
    <n v="63"/>
    <s v="Vegie-spread"/>
    <n v="2"/>
    <x v="1"/>
  </r>
  <r>
    <n v="7"/>
    <x v="6"/>
    <n v="70"/>
    <s v="Outback Lager"/>
    <n v="1"/>
    <x v="0"/>
  </r>
  <r>
    <n v="8"/>
    <x v="7"/>
    <n v="19"/>
    <s v="Teatime Chocolate Biscuits"/>
    <n v="3"/>
    <x v="6"/>
  </r>
  <r>
    <n v="8"/>
    <x v="7"/>
    <n v="20"/>
    <s v="Sir Rodney's Marmalade"/>
    <n v="3"/>
    <x v="6"/>
  </r>
  <r>
    <n v="8"/>
    <x v="7"/>
    <n v="21"/>
    <s v="Sir Rodney's Scones"/>
    <n v="3"/>
    <x v="6"/>
  </r>
  <r>
    <n v="8"/>
    <x v="7"/>
    <n v="68"/>
    <s v="Scottish Longbreads"/>
    <n v="3"/>
    <x v="6"/>
  </r>
  <r>
    <n v="9"/>
    <x v="8"/>
    <n v="22"/>
    <s v="Gustaf's Knäckebröd"/>
    <n v="5"/>
    <x v="7"/>
  </r>
  <r>
    <n v="9"/>
    <x v="8"/>
    <n v="23"/>
    <s v="Tunnbröd"/>
    <n v="5"/>
    <x v="7"/>
  </r>
  <r>
    <n v="10"/>
    <x v="9"/>
    <n v="24"/>
    <s v="Guaraná Fantástica"/>
    <n v="1"/>
    <x v="0"/>
  </r>
  <r>
    <n v="11"/>
    <x v="10"/>
    <n v="25"/>
    <s v="NuNuCa Nuß-Nougat-Creme"/>
    <n v="3"/>
    <x v="6"/>
  </r>
  <r>
    <n v="11"/>
    <x v="10"/>
    <n v="26"/>
    <s v="Gumbär Gummibärchen"/>
    <n v="3"/>
    <x v="6"/>
  </r>
  <r>
    <n v="11"/>
    <x v="10"/>
    <n v="27"/>
    <s v="Schoggi Schokolade"/>
    <n v="3"/>
    <x v="6"/>
  </r>
  <r>
    <n v="12"/>
    <x v="11"/>
    <n v="28"/>
    <s v="Rössle Sauerkraut"/>
    <n v="7"/>
    <x v="2"/>
  </r>
  <r>
    <n v="12"/>
    <x v="11"/>
    <n v="29"/>
    <s v="Thüringer Rostbratwurst"/>
    <n v="6"/>
    <x v="3"/>
  </r>
  <r>
    <n v="12"/>
    <x v="11"/>
    <n v="64"/>
    <s v="Wimmers gute Semmelknödel"/>
    <n v="5"/>
    <x v="7"/>
  </r>
  <r>
    <n v="12"/>
    <x v="11"/>
    <n v="75"/>
    <s v="Rhönbräu Klosterbier"/>
    <n v="1"/>
    <x v="0"/>
  </r>
  <r>
    <n v="12"/>
    <x v="11"/>
    <n v="77"/>
    <s v="Original Frankfurter grüne Soße"/>
    <n v="2"/>
    <x v="1"/>
  </r>
  <r>
    <n v="13"/>
    <x v="12"/>
    <n v="30"/>
    <s v="Nord-Ost Matjeshering"/>
    <n v="8"/>
    <x v="4"/>
  </r>
  <r>
    <n v="14"/>
    <x v="13"/>
    <n v="31"/>
    <s v="Gorgonzola Telino"/>
    <n v="4"/>
    <x v="5"/>
  </r>
  <r>
    <n v="14"/>
    <x v="13"/>
    <n v="32"/>
    <s v="Mascarpone Fabioli"/>
    <n v="4"/>
    <x v="5"/>
  </r>
  <r>
    <n v="14"/>
    <x v="13"/>
    <n v="72"/>
    <s v="Mozzarella di Giovanni"/>
    <n v="4"/>
    <x v="5"/>
  </r>
  <r>
    <n v="15"/>
    <x v="14"/>
    <n v="33"/>
    <s v="Geitost"/>
    <n v="4"/>
    <x v="5"/>
  </r>
  <r>
    <n v="15"/>
    <x v="14"/>
    <n v="69"/>
    <s v="Gudbrandsdalsost"/>
    <n v="4"/>
    <x v="5"/>
  </r>
  <r>
    <n v="15"/>
    <x v="14"/>
    <n v="71"/>
    <s v="Fløtemysost"/>
    <n v="4"/>
    <x v="5"/>
  </r>
  <r>
    <n v="16"/>
    <x v="15"/>
    <n v="34"/>
    <s v="Sasquatch Ale"/>
    <n v="1"/>
    <x v="0"/>
  </r>
  <r>
    <n v="16"/>
    <x v="15"/>
    <n v="35"/>
    <s v="Steeleye Stout"/>
    <n v="1"/>
    <x v="0"/>
  </r>
  <r>
    <n v="16"/>
    <x v="15"/>
    <n v="67"/>
    <s v="Laughing Lumberjack Lager"/>
    <n v="1"/>
    <x v="0"/>
  </r>
  <r>
    <n v="17"/>
    <x v="16"/>
    <n v="36"/>
    <s v="Inlagd Sill"/>
    <n v="8"/>
    <x v="4"/>
  </r>
  <r>
    <n v="17"/>
    <x v="16"/>
    <n v="37"/>
    <s v="Gravad lax"/>
    <n v="8"/>
    <x v="4"/>
  </r>
  <r>
    <n v="17"/>
    <x v="16"/>
    <n v="73"/>
    <s v="Röd Kaviar"/>
    <n v="8"/>
    <x v="4"/>
  </r>
  <r>
    <n v="18"/>
    <x v="17"/>
    <n v="38"/>
    <s v="Côte de Blaye"/>
    <n v="1"/>
    <x v="0"/>
  </r>
  <r>
    <n v="18"/>
    <x v="17"/>
    <n v="39"/>
    <s v="Chartreuse verte"/>
    <n v="1"/>
    <x v="0"/>
  </r>
  <r>
    <n v="19"/>
    <x v="18"/>
    <n v="40"/>
    <s v="Boston Crab Meat"/>
    <n v="8"/>
    <x v="4"/>
  </r>
  <r>
    <n v="19"/>
    <x v="18"/>
    <n v="41"/>
    <s v="Jack's New England Clam Chowder"/>
    <n v="8"/>
    <x v="4"/>
  </r>
  <r>
    <n v="20"/>
    <x v="19"/>
    <n v="42"/>
    <s v="Singaporean Hokkien Fried Mee"/>
    <n v="5"/>
    <x v="7"/>
  </r>
  <r>
    <n v="20"/>
    <x v="19"/>
    <n v="43"/>
    <s v="Ipoh Coffee"/>
    <n v="1"/>
    <x v="0"/>
  </r>
  <r>
    <n v="20"/>
    <x v="19"/>
    <n v="44"/>
    <s v="Gula Malacca"/>
    <n v="2"/>
    <x v="1"/>
  </r>
  <r>
    <n v="21"/>
    <x v="20"/>
    <n v="45"/>
    <s v="Røgede sild"/>
    <n v="8"/>
    <x v="4"/>
  </r>
  <r>
    <n v="21"/>
    <x v="20"/>
    <n v="46"/>
    <s v="Spegesild"/>
    <n v="8"/>
    <x v="4"/>
  </r>
  <r>
    <n v="22"/>
    <x v="21"/>
    <n v="47"/>
    <s v="Zaanse koeken"/>
    <n v="3"/>
    <x v="6"/>
  </r>
  <r>
    <n v="22"/>
    <x v="21"/>
    <n v="48"/>
    <s v="Chocolade"/>
    <n v="3"/>
    <x v="6"/>
  </r>
  <r>
    <n v="23"/>
    <x v="22"/>
    <n v="49"/>
    <s v="Maxilaku"/>
    <n v="3"/>
    <x v="6"/>
  </r>
  <r>
    <n v="23"/>
    <x v="22"/>
    <n v="50"/>
    <s v="Valkoinen suklaa"/>
    <n v="3"/>
    <x v="6"/>
  </r>
  <r>
    <n v="23"/>
    <x v="22"/>
    <n v="76"/>
    <s v="Lakkalikööri"/>
    <n v="1"/>
    <x v="0"/>
  </r>
  <r>
    <n v="24"/>
    <x v="23"/>
    <n v="51"/>
    <s v="Manjimup Dried Apples"/>
    <n v="7"/>
    <x v="2"/>
  </r>
  <r>
    <n v="24"/>
    <x v="23"/>
    <n v="52"/>
    <s v="Filo Mix"/>
    <n v="5"/>
    <x v="7"/>
  </r>
  <r>
    <n v="24"/>
    <x v="23"/>
    <n v="53"/>
    <s v="Perth Pasties"/>
    <n v="6"/>
    <x v="3"/>
  </r>
  <r>
    <n v="25"/>
    <x v="24"/>
    <n v="54"/>
    <s v="Tourtière"/>
    <n v="6"/>
    <x v="3"/>
  </r>
  <r>
    <n v="25"/>
    <x v="24"/>
    <n v="55"/>
    <s v="Pâté chinois"/>
    <n v="6"/>
    <x v="3"/>
  </r>
  <r>
    <n v="26"/>
    <x v="25"/>
    <n v="56"/>
    <s v="Gnocchi di nonna Alice"/>
    <n v="5"/>
    <x v="7"/>
  </r>
  <r>
    <n v="26"/>
    <x v="25"/>
    <n v="57"/>
    <s v="Ravioli Angelo"/>
    <n v="5"/>
    <x v="7"/>
  </r>
  <r>
    <n v="27"/>
    <x v="26"/>
    <n v="58"/>
    <s v="Escargots de Bourgogne"/>
    <n v="8"/>
    <x v="4"/>
  </r>
  <r>
    <n v="28"/>
    <x v="27"/>
    <n v="59"/>
    <s v="Raclette Courdavault"/>
    <n v="4"/>
    <x v="5"/>
  </r>
  <r>
    <n v="28"/>
    <x v="27"/>
    <n v="60"/>
    <s v="Camembert Pierrot"/>
    <n v="4"/>
    <x v="5"/>
  </r>
  <r>
    <n v="29"/>
    <x v="28"/>
    <n v="61"/>
    <s v="Sirop d'érable"/>
    <n v="2"/>
    <x v="1"/>
  </r>
  <r>
    <n v="29"/>
    <x v="28"/>
    <n v="62"/>
    <s v="Tarte au sucre"/>
    <n v="3"/>
    <x v="6"/>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1"/>
    <s v="Exotic Liquids"/>
    <m/>
    <x v="0"/>
    <n v="1"/>
    <s v="Chai"/>
    <n v="1"/>
    <n v="18"/>
    <x v="0"/>
  </r>
  <r>
    <n v="1"/>
    <s v="Exotic Liquids"/>
    <m/>
    <x v="0"/>
    <n v="2"/>
    <s v="Chang"/>
    <n v="1"/>
    <n v="19"/>
    <x v="0"/>
  </r>
  <r>
    <n v="1"/>
    <s v="Exotic Liquids"/>
    <m/>
    <x v="0"/>
    <n v="3"/>
    <s v="Aniseed Syrup"/>
    <n v="2"/>
    <n v="10"/>
    <x v="1"/>
  </r>
  <r>
    <n v="2"/>
    <s v="New Orleans Cajun Delights"/>
    <s v="LA"/>
    <x v="1"/>
    <n v="4"/>
    <s v="Chef Anton's Cajun Seasoning"/>
    <n v="2"/>
    <n v="22"/>
    <x v="1"/>
  </r>
  <r>
    <n v="2"/>
    <s v="New Orleans Cajun Delights"/>
    <s v="LA"/>
    <x v="1"/>
    <n v="5"/>
    <s v="Chef Anton's Gumbo Mix"/>
    <n v="2"/>
    <n v="21.35"/>
    <x v="1"/>
  </r>
  <r>
    <n v="2"/>
    <s v="New Orleans Cajun Delights"/>
    <s v="LA"/>
    <x v="1"/>
    <n v="65"/>
    <s v="Louisiana Fiery Hot Pepper Sauce"/>
    <n v="2"/>
    <n v="21.05"/>
    <x v="1"/>
  </r>
  <r>
    <n v="2"/>
    <s v="New Orleans Cajun Delights"/>
    <s v="LA"/>
    <x v="1"/>
    <n v="66"/>
    <s v="Louisiana Hot Spiced Okra"/>
    <n v="2"/>
    <n v="17"/>
    <x v="1"/>
  </r>
  <r>
    <n v="3"/>
    <s v="Grandma Kelly's Homestead"/>
    <s v="MI"/>
    <x v="1"/>
    <n v="6"/>
    <s v="Grandma's Boysenberry Spread"/>
    <n v="2"/>
    <n v="25"/>
    <x v="1"/>
  </r>
  <r>
    <n v="3"/>
    <s v="Grandma Kelly's Homestead"/>
    <s v="MI"/>
    <x v="1"/>
    <n v="7"/>
    <s v="Uncle Bob's Organic Dried Pears"/>
    <n v="7"/>
    <n v="30"/>
    <x v="2"/>
  </r>
  <r>
    <n v="3"/>
    <s v="Grandma Kelly's Homestead"/>
    <s v="MI"/>
    <x v="1"/>
    <n v="8"/>
    <s v="Northwoods Cranberry Sauce"/>
    <n v="2"/>
    <n v="40"/>
    <x v="1"/>
  </r>
  <r>
    <n v="4"/>
    <s v="Tokyo Traders"/>
    <m/>
    <x v="2"/>
    <n v="9"/>
    <s v="Mishi Kobe Niku"/>
    <n v="6"/>
    <n v="97"/>
    <x v="3"/>
  </r>
  <r>
    <n v="4"/>
    <s v="Tokyo Traders"/>
    <m/>
    <x v="2"/>
    <n v="10"/>
    <s v="Ikura"/>
    <n v="8"/>
    <n v="31"/>
    <x v="4"/>
  </r>
  <r>
    <n v="4"/>
    <s v="Tokyo Traders"/>
    <m/>
    <x v="2"/>
    <n v="74"/>
    <s v="Longlife Tofu"/>
    <n v="7"/>
    <n v="10"/>
    <x v="2"/>
  </r>
  <r>
    <n v="5"/>
    <s v="Cooperativa de Quesos 'Las Cabras'"/>
    <s v="Asturias"/>
    <x v="3"/>
    <n v="11"/>
    <s v="Queso Cabrales"/>
    <n v="4"/>
    <n v="21"/>
    <x v="5"/>
  </r>
  <r>
    <n v="5"/>
    <s v="Cooperativa de Quesos 'Las Cabras'"/>
    <s v="Asturias"/>
    <x v="3"/>
    <n v="12"/>
    <s v="Queso Manchego La Pastora"/>
    <n v="4"/>
    <n v="38"/>
    <x v="5"/>
  </r>
  <r>
    <n v="6"/>
    <s v="Mayumi's"/>
    <m/>
    <x v="2"/>
    <n v="13"/>
    <s v="Konbu"/>
    <n v="8"/>
    <n v="6"/>
    <x v="4"/>
  </r>
  <r>
    <n v="6"/>
    <s v="Mayumi's"/>
    <m/>
    <x v="2"/>
    <n v="14"/>
    <s v="Tofu"/>
    <n v="7"/>
    <n v="23.25"/>
    <x v="2"/>
  </r>
  <r>
    <n v="6"/>
    <s v="Mayumi's"/>
    <m/>
    <x v="2"/>
    <n v="15"/>
    <s v="Genen Shouyu"/>
    <n v="2"/>
    <n v="15.5"/>
    <x v="1"/>
  </r>
  <r>
    <n v="7"/>
    <s v="Pavlova, Ltd."/>
    <s v="Victoria"/>
    <x v="4"/>
    <n v="16"/>
    <s v="Pavlova"/>
    <n v="3"/>
    <n v="17.45"/>
    <x v="6"/>
  </r>
  <r>
    <n v="7"/>
    <s v="Pavlova, Ltd."/>
    <s v="Victoria"/>
    <x v="4"/>
    <n v="17"/>
    <s v="Alice Mutton"/>
    <n v="6"/>
    <n v="39"/>
    <x v="3"/>
  </r>
  <r>
    <n v="7"/>
    <s v="Pavlova, Ltd."/>
    <s v="Victoria"/>
    <x v="4"/>
    <n v="18"/>
    <s v="Carnarvon Tigers"/>
    <n v="8"/>
    <n v="62.5"/>
    <x v="4"/>
  </r>
  <r>
    <n v="7"/>
    <s v="Pavlova, Ltd."/>
    <s v="Victoria"/>
    <x v="4"/>
    <n v="63"/>
    <s v="Vegie-spread"/>
    <n v="2"/>
    <n v="43.9"/>
    <x v="1"/>
  </r>
  <r>
    <n v="7"/>
    <s v="Pavlova, Ltd."/>
    <s v="Victoria"/>
    <x v="4"/>
    <n v="70"/>
    <s v="Outback Lager"/>
    <n v="1"/>
    <n v="15"/>
    <x v="0"/>
  </r>
  <r>
    <n v="8"/>
    <s v="Specialty Biscuits, Ltd."/>
    <m/>
    <x v="0"/>
    <n v="19"/>
    <s v="Teatime Chocolate Biscuits"/>
    <n v="3"/>
    <n v="9.1999999999999993"/>
    <x v="6"/>
  </r>
  <r>
    <n v="8"/>
    <s v="Specialty Biscuits, Ltd."/>
    <m/>
    <x v="0"/>
    <n v="20"/>
    <s v="Sir Rodney's Marmalade"/>
    <n v="3"/>
    <n v="81"/>
    <x v="6"/>
  </r>
  <r>
    <n v="8"/>
    <s v="Specialty Biscuits, Ltd."/>
    <m/>
    <x v="0"/>
    <n v="21"/>
    <s v="Sir Rodney's Scones"/>
    <n v="3"/>
    <n v="10"/>
    <x v="6"/>
  </r>
  <r>
    <n v="8"/>
    <s v="Specialty Biscuits, Ltd."/>
    <m/>
    <x v="0"/>
    <n v="68"/>
    <s v="Scottish Longbreads"/>
    <n v="3"/>
    <n v="12.5"/>
    <x v="6"/>
  </r>
  <r>
    <n v="9"/>
    <s v="PB Knäckebröd AB"/>
    <m/>
    <x v="5"/>
    <n v="22"/>
    <s v="Gustaf's Knäckebröd"/>
    <n v="5"/>
    <n v="21"/>
    <x v="7"/>
  </r>
  <r>
    <n v="9"/>
    <s v="PB Knäckebröd AB"/>
    <m/>
    <x v="5"/>
    <n v="23"/>
    <s v="Tunnbröd"/>
    <n v="5"/>
    <n v="9"/>
    <x v="7"/>
  </r>
  <r>
    <n v="10"/>
    <s v="Refrescos Americanas LTDA"/>
    <m/>
    <x v="6"/>
    <n v="24"/>
    <s v="Guaraná Fantástica"/>
    <n v="1"/>
    <n v="4.5"/>
    <x v="0"/>
  </r>
  <r>
    <n v="11"/>
    <s v="Heli Süßwaren GmbH &amp; Co. KG"/>
    <m/>
    <x v="7"/>
    <n v="25"/>
    <s v="NuNuCa Nuß-Nougat-Creme"/>
    <n v="3"/>
    <n v="14"/>
    <x v="6"/>
  </r>
  <r>
    <n v="11"/>
    <s v="Heli Süßwaren GmbH &amp; Co. KG"/>
    <m/>
    <x v="7"/>
    <n v="26"/>
    <s v="Gumbär Gummibärchen"/>
    <n v="3"/>
    <n v="31.23"/>
    <x v="6"/>
  </r>
  <r>
    <n v="11"/>
    <s v="Heli Süßwaren GmbH &amp; Co. KG"/>
    <m/>
    <x v="7"/>
    <n v="27"/>
    <s v="Schoggi Schokolade"/>
    <n v="3"/>
    <n v="43.9"/>
    <x v="6"/>
  </r>
  <r>
    <n v="12"/>
    <s v="Plutzer Lebensmittelgroßmärkte AG"/>
    <m/>
    <x v="7"/>
    <n v="28"/>
    <s v="Rössle Sauerkraut"/>
    <n v="7"/>
    <n v="45.6"/>
    <x v="2"/>
  </r>
  <r>
    <n v="12"/>
    <s v="Plutzer Lebensmittelgroßmärkte AG"/>
    <m/>
    <x v="7"/>
    <n v="29"/>
    <s v="Thüringer Rostbratwurst"/>
    <n v="6"/>
    <n v="123.79"/>
    <x v="3"/>
  </r>
  <r>
    <n v="12"/>
    <s v="Plutzer Lebensmittelgroßmärkte AG"/>
    <m/>
    <x v="7"/>
    <n v="64"/>
    <s v="Wimmers gute Semmelknödel"/>
    <n v="5"/>
    <n v="33.25"/>
    <x v="7"/>
  </r>
  <r>
    <n v="12"/>
    <s v="Plutzer Lebensmittelgroßmärkte AG"/>
    <m/>
    <x v="7"/>
    <n v="75"/>
    <s v="Rhönbräu Klosterbier"/>
    <n v="1"/>
    <n v="7.75"/>
    <x v="0"/>
  </r>
  <r>
    <n v="12"/>
    <s v="Plutzer Lebensmittelgroßmärkte AG"/>
    <m/>
    <x v="7"/>
    <n v="77"/>
    <s v="Original Frankfurter grüne Soße"/>
    <n v="2"/>
    <n v="13"/>
    <x v="1"/>
  </r>
  <r>
    <n v="13"/>
    <s v="Nord-Ost-Fisch Handelsgesellschaft mbH"/>
    <m/>
    <x v="7"/>
    <n v="30"/>
    <s v="Nord-Ost Matjeshering"/>
    <n v="8"/>
    <n v="25.89"/>
    <x v="4"/>
  </r>
  <r>
    <n v="14"/>
    <s v="Formaggi Fortini s.r.l."/>
    <m/>
    <x v="8"/>
    <n v="31"/>
    <s v="Gorgonzola Telino"/>
    <n v="4"/>
    <n v="12.5"/>
    <x v="5"/>
  </r>
  <r>
    <n v="14"/>
    <s v="Formaggi Fortini s.r.l."/>
    <m/>
    <x v="8"/>
    <n v="32"/>
    <s v="Mascarpone Fabioli"/>
    <n v="4"/>
    <n v="32"/>
    <x v="5"/>
  </r>
  <r>
    <n v="14"/>
    <s v="Formaggi Fortini s.r.l."/>
    <m/>
    <x v="8"/>
    <n v="72"/>
    <s v="Mozzarella di Giovanni"/>
    <n v="4"/>
    <n v="34.799999999999997"/>
    <x v="5"/>
  </r>
  <r>
    <n v="15"/>
    <s v="Norske Meierier"/>
    <m/>
    <x v="9"/>
    <n v="33"/>
    <s v="Geitost"/>
    <n v="4"/>
    <n v="2.5"/>
    <x v="5"/>
  </r>
  <r>
    <n v="15"/>
    <s v="Norske Meierier"/>
    <m/>
    <x v="9"/>
    <n v="69"/>
    <s v="Gudbrandsdalsost"/>
    <n v="4"/>
    <n v="36"/>
    <x v="5"/>
  </r>
  <r>
    <n v="15"/>
    <s v="Norske Meierier"/>
    <m/>
    <x v="9"/>
    <n v="71"/>
    <s v="Fløtemysost"/>
    <n v="4"/>
    <n v="21.5"/>
    <x v="5"/>
  </r>
  <r>
    <n v="16"/>
    <s v="Bigfoot Breweries"/>
    <s v="OR"/>
    <x v="1"/>
    <n v="34"/>
    <s v="Sasquatch Ale"/>
    <n v="1"/>
    <n v="14"/>
    <x v="0"/>
  </r>
  <r>
    <n v="16"/>
    <s v="Bigfoot Breweries"/>
    <s v="OR"/>
    <x v="1"/>
    <n v="35"/>
    <s v="Steeleye Stout"/>
    <n v="1"/>
    <n v="18"/>
    <x v="0"/>
  </r>
  <r>
    <n v="16"/>
    <s v="Bigfoot Breweries"/>
    <s v="OR"/>
    <x v="1"/>
    <n v="67"/>
    <s v="Laughing Lumberjack Lager"/>
    <n v="1"/>
    <n v="14"/>
    <x v="0"/>
  </r>
  <r>
    <n v="17"/>
    <s v="Svensk Sjöföda AB"/>
    <m/>
    <x v="10"/>
    <n v="36"/>
    <s v="Inlagd Sill"/>
    <n v="8"/>
    <n v="19"/>
    <x v="4"/>
  </r>
  <r>
    <n v="17"/>
    <s v="Svensk Sjöföda AB"/>
    <m/>
    <x v="10"/>
    <n v="37"/>
    <s v="Gravad lax"/>
    <n v="8"/>
    <n v="26"/>
    <x v="4"/>
  </r>
  <r>
    <n v="17"/>
    <s v="Svensk Sjöföda AB"/>
    <m/>
    <x v="10"/>
    <n v="73"/>
    <s v="Röd Kaviar"/>
    <n v="8"/>
    <n v="15"/>
    <x v="4"/>
  </r>
  <r>
    <n v="18"/>
    <s v="Aux joyeux ecclésiastiques"/>
    <m/>
    <x v="11"/>
    <n v="38"/>
    <s v="Côte de Blaye"/>
    <n v="1"/>
    <n v="263.5"/>
    <x v="0"/>
  </r>
  <r>
    <n v="18"/>
    <s v="Aux joyeux ecclésiastiques"/>
    <m/>
    <x v="11"/>
    <n v="39"/>
    <s v="Chartreuse verte"/>
    <n v="1"/>
    <n v="18"/>
    <x v="0"/>
  </r>
  <r>
    <n v="19"/>
    <s v="New England Seafood Cannery"/>
    <s v="MA"/>
    <x v="1"/>
    <n v="40"/>
    <s v="Boston Crab Meat"/>
    <n v="8"/>
    <n v="18.399999999999999"/>
    <x v="4"/>
  </r>
  <r>
    <n v="19"/>
    <s v="New England Seafood Cannery"/>
    <s v="MA"/>
    <x v="1"/>
    <n v="41"/>
    <s v="Jack's New England Clam Chowder"/>
    <n v="8"/>
    <n v="9.65"/>
    <x v="4"/>
  </r>
  <r>
    <n v="20"/>
    <s v="Leka Trading"/>
    <m/>
    <x v="12"/>
    <n v="42"/>
    <s v="Singaporean Hokkien Fried Mee"/>
    <n v="5"/>
    <n v="14"/>
    <x v="7"/>
  </r>
  <r>
    <n v="20"/>
    <s v="Leka Trading"/>
    <m/>
    <x v="12"/>
    <n v="43"/>
    <s v="Ipoh Coffee"/>
    <n v="1"/>
    <n v="46"/>
    <x v="0"/>
  </r>
  <r>
    <n v="20"/>
    <s v="Leka Trading"/>
    <m/>
    <x v="12"/>
    <n v="44"/>
    <s v="Gula Malacca"/>
    <n v="2"/>
    <n v="19.45"/>
    <x v="1"/>
  </r>
  <r>
    <n v="21"/>
    <s v="Lyngbysild"/>
    <m/>
    <x v="13"/>
    <n v="45"/>
    <s v="Røgede sild"/>
    <n v="8"/>
    <n v="9.5"/>
    <x v="4"/>
  </r>
  <r>
    <n v="21"/>
    <s v="Lyngbysild"/>
    <m/>
    <x v="13"/>
    <n v="46"/>
    <s v="Spegesild"/>
    <n v="8"/>
    <n v="12"/>
    <x v="4"/>
  </r>
  <r>
    <n v="22"/>
    <s v="Zaanse Snoepfabriek"/>
    <m/>
    <x v="14"/>
    <n v="47"/>
    <s v="Zaanse koeken"/>
    <n v="3"/>
    <n v="9.5"/>
    <x v="6"/>
  </r>
  <r>
    <n v="22"/>
    <s v="Zaanse Snoepfabriek"/>
    <m/>
    <x v="14"/>
    <n v="48"/>
    <s v="Chocolade"/>
    <n v="3"/>
    <n v="12.75"/>
    <x v="6"/>
  </r>
  <r>
    <n v="23"/>
    <s v="Karkki Oy"/>
    <m/>
    <x v="15"/>
    <n v="49"/>
    <s v="Maxilaku"/>
    <n v="3"/>
    <n v="20"/>
    <x v="6"/>
  </r>
  <r>
    <n v="23"/>
    <s v="Karkki Oy"/>
    <m/>
    <x v="15"/>
    <n v="50"/>
    <s v="Valkoinen suklaa"/>
    <n v="3"/>
    <n v="16.25"/>
    <x v="6"/>
  </r>
  <r>
    <n v="23"/>
    <s v="Karkki Oy"/>
    <m/>
    <x v="15"/>
    <n v="76"/>
    <s v="Lakkalikööri"/>
    <n v="1"/>
    <n v="18"/>
    <x v="0"/>
  </r>
  <r>
    <n v="24"/>
    <s v="G'day, Mate"/>
    <s v="NSW"/>
    <x v="4"/>
    <n v="51"/>
    <s v="Manjimup Dried Apples"/>
    <n v="7"/>
    <n v="53"/>
    <x v="2"/>
  </r>
  <r>
    <n v="24"/>
    <s v="G'day, Mate"/>
    <s v="NSW"/>
    <x v="4"/>
    <n v="52"/>
    <s v="Filo Mix"/>
    <n v="5"/>
    <n v="7"/>
    <x v="7"/>
  </r>
  <r>
    <n v="24"/>
    <s v="G'day, Mate"/>
    <s v="NSW"/>
    <x v="4"/>
    <n v="53"/>
    <s v="Perth Pasties"/>
    <n v="6"/>
    <n v="32.799999999999997"/>
    <x v="3"/>
  </r>
  <r>
    <n v="25"/>
    <s v="Ma Maison"/>
    <s v="Québec"/>
    <x v="16"/>
    <n v="54"/>
    <s v="Tourtière"/>
    <n v="6"/>
    <n v="7.45"/>
    <x v="3"/>
  </r>
  <r>
    <n v="25"/>
    <s v="Ma Maison"/>
    <s v="Québec"/>
    <x v="16"/>
    <n v="55"/>
    <s v="Pâté chinois"/>
    <n v="6"/>
    <n v="24"/>
    <x v="3"/>
  </r>
  <r>
    <n v="26"/>
    <s v="Pasta Buttini s.r.l."/>
    <m/>
    <x v="8"/>
    <n v="56"/>
    <s v="Gnocchi di nonna Alice"/>
    <n v="5"/>
    <n v="38"/>
    <x v="7"/>
  </r>
  <r>
    <n v="26"/>
    <s v="Pasta Buttini s.r.l."/>
    <m/>
    <x v="8"/>
    <n v="57"/>
    <s v="Ravioli Angelo"/>
    <n v="5"/>
    <n v="19.5"/>
    <x v="7"/>
  </r>
  <r>
    <n v="27"/>
    <s v="Escargots Nouveaux"/>
    <m/>
    <x v="11"/>
    <n v="58"/>
    <s v="Escargots de Bourgogne"/>
    <n v="8"/>
    <n v="13.25"/>
    <x v="4"/>
  </r>
  <r>
    <n v="28"/>
    <s v="Gai pâturage"/>
    <m/>
    <x v="11"/>
    <n v="59"/>
    <s v="Raclette Courdavault"/>
    <n v="4"/>
    <n v="55"/>
    <x v="5"/>
  </r>
  <r>
    <n v="28"/>
    <s v="Gai pâturage"/>
    <m/>
    <x v="11"/>
    <n v="60"/>
    <s v="Camembert Pierrot"/>
    <n v="4"/>
    <n v="34"/>
    <x v="5"/>
  </r>
  <r>
    <n v="29"/>
    <s v="Forêts d'érables"/>
    <s v="Québec"/>
    <x v="16"/>
    <n v="61"/>
    <s v="Sirop d'érable"/>
    <n v="2"/>
    <n v="28.5"/>
    <x v="1"/>
  </r>
  <r>
    <n v="29"/>
    <s v="Forêts d'érables"/>
    <s v="Québec"/>
    <x v="16"/>
    <n v="62"/>
    <s v="Tarte au sucre"/>
    <n v="3"/>
    <n v="49.3"/>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23BF6B-C084-4ABC-BBAB-D06A4A5191D1}" name="PivotTable3" cacheId="24" applyNumberFormats="0" applyBorderFormats="0" applyFontFormats="0" applyPatternFormats="0" applyAlignmentFormats="0" applyWidthHeightFormats="1" dataCaption="Values" tag="e28f1b32-7fd0-4ee3-9fc1-c1ef8c17cda0" updatedVersion="8" minRefreshableVersion="3" useAutoFormatting="1" subtotalHiddenItems="1" colGrandTotals="0" itemPrintTitles="1" createdVersion="8" indent="0" outline="1" outlineData="1" multipleFieldFilters="0" chartFormat="13">
  <location ref="A3:C93" firstHeaderRow="0" firstDataRow="1" firstDataCol="1"/>
  <pivotFields count="3">
    <pivotField axis="axisRow" allDrilled="1"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90">
    <i>
      <x v="60"/>
    </i>
    <i>
      <x v="19"/>
    </i>
    <i>
      <x v="68"/>
    </i>
    <i>
      <x v="62"/>
    </i>
    <i>
      <x v="35"/>
    </i>
    <i>
      <x v="32"/>
    </i>
    <i>
      <x v="37"/>
    </i>
    <i>
      <x v="22"/>
    </i>
    <i>
      <x v="49"/>
    </i>
    <i>
      <x v="86"/>
    </i>
    <i>
      <x v="23"/>
    </i>
    <i>
      <x v="59"/>
    </i>
    <i>
      <x v="4"/>
    </i>
    <i>
      <x v="73"/>
    </i>
    <i>
      <x v="56"/>
    </i>
    <i>
      <x v="33"/>
    </i>
    <i>
      <x v="8"/>
    </i>
    <i>
      <x v="9"/>
    </i>
    <i>
      <x v="65"/>
    </i>
    <i>
      <x v="42"/>
    </i>
    <i>
      <x v="6"/>
    </i>
    <i>
      <x v="30"/>
    </i>
    <i>
      <x v="70"/>
    </i>
    <i>
      <x v="45"/>
    </i>
    <i>
      <x v="69"/>
    </i>
    <i>
      <x v="44"/>
    </i>
    <i>
      <x v="80"/>
    </i>
    <i>
      <x v="84"/>
    </i>
    <i>
      <x v="53"/>
    </i>
    <i>
      <x v="18"/>
    </i>
    <i>
      <x v="3"/>
    </i>
    <i>
      <x v="54"/>
    </i>
    <i>
      <x v="64"/>
    </i>
    <i>
      <x v="13"/>
    </i>
    <i>
      <x v="21"/>
    </i>
    <i>
      <x v="28"/>
    </i>
    <i>
      <x v="72"/>
    </i>
    <i>
      <x v="77"/>
    </i>
    <i>
      <x v="48"/>
    </i>
    <i>
      <x v="83"/>
    </i>
    <i>
      <x v="39"/>
    </i>
    <i>
      <x v="81"/>
    </i>
    <i>
      <x v="29"/>
    </i>
    <i>
      <x v="47"/>
    </i>
    <i>
      <x v="63"/>
    </i>
    <i>
      <x v="2"/>
    </i>
    <i>
      <x v="78"/>
    </i>
    <i>
      <x v="58"/>
    </i>
    <i>
      <x v="26"/>
    </i>
    <i>
      <x v="36"/>
    </i>
    <i>
      <x v="10"/>
    </i>
    <i>
      <x v="85"/>
    </i>
    <i>
      <x v="67"/>
    </i>
    <i>
      <x v="57"/>
    </i>
    <i>
      <x v="50"/>
    </i>
    <i>
      <x v="76"/>
    </i>
    <i>
      <x/>
    </i>
    <i>
      <x v="46"/>
    </i>
    <i>
      <x v="55"/>
    </i>
    <i>
      <x v="7"/>
    </i>
    <i>
      <x v="20"/>
    </i>
    <i>
      <x v="14"/>
    </i>
    <i>
      <x v="16"/>
    </i>
    <i>
      <x v="88"/>
    </i>
    <i>
      <x v="52"/>
    </i>
    <i>
      <x v="74"/>
    </i>
    <i>
      <x v="5"/>
    </i>
    <i>
      <x v="24"/>
    </i>
    <i>
      <x v="87"/>
    </i>
    <i>
      <x v="43"/>
    </i>
    <i>
      <x v="34"/>
    </i>
    <i>
      <x v="61"/>
    </i>
    <i>
      <x v="71"/>
    </i>
    <i>
      <x v="38"/>
    </i>
    <i>
      <x v="75"/>
    </i>
    <i>
      <x v="11"/>
    </i>
    <i>
      <x v="15"/>
    </i>
    <i>
      <x v="17"/>
    </i>
    <i>
      <x v="79"/>
    </i>
    <i>
      <x v="25"/>
    </i>
    <i>
      <x v="31"/>
    </i>
    <i>
      <x v="82"/>
    </i>
    <i>
      <x v="66"/>
    </i>
    <i>
      <x v="1"/>
    </i>
    <i>
      <x v="27"/>
    </i>
    <i>
      <x v="51"/>
    </i>
    <i>
      <x v="40"/>
    </i>
    <i>
      <x v="41"/>
    </i>
    <i>
      <x v="12"/>
    </i>
    <i t="grand">
      <x/>
    </i>
  </rowItems>
  <colFields count="1">
    <field x="-2"/>
  </colFields>
  <colItems count="2">
    <i>
      <x/>
    </i>
    <i i="1">
      <x v="1"/>
    </i>
  </colItems>
  <dataFields count="2">
    <dataField name="Sum of Sales Amount" fld="2" baseField="0" baseItem="0"/>
    <dataField name="Count of OrderID" fld="1" subtotal="count" baseField="0" baseItem="0"/>
  </dataFields>
  <formats count="2">
    <format dxfId="136">
      <pivotArea collapsedLevelsAreSubtotals="1" fieldPosition="0">
        <references count="1">
          <reference field="0" count="10">
            <x v="19"/>
            <x v="22"/>
            <x v="32"/>
            <x v="35"/>
            <x v="37"/>
            <x v="49"/>
            <x v="60"/>
            <x v="62"/>
            <x v="68"/>
            <x v="86"/>
          </reference>
        </references>
      </pivotArea>
    </format>
    <format dxfId="135">
      <pivotArea dataOnly="0" labelOnly="1" fieldPosition="0">
        <references count="1">
          <reference field="0" count="10">
            <x v="19"/>
            <x v="22"/>
            <x v="32"/>
            <x v="35"/>
            <x v="37"/>
            <x v="49"/>
            <x v="60"/>
            <x v="62"/>
            <x v="68"/>
            <x v="8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Hierarchies count="16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customers  2]"/>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9DC185-806F-4E5C-8E99-35DF3E8F4975}" name="PivotTable1" cacheId="21" applyNumberFormats="0" applyBorderFormats="0" applyFontFormats="0" applyPatternFormats="0" applyAlignmentFormats="0" applyWidthHeightFormats="1" dataCaption="Values" tag="65db5516-9156-4cd3-b496-ea1e2c27b17d" updatedVersion="8" minRefreshableVersion="3" useAutoFormatting="1" subtotalHiddenItems="1" itemPrintTitles="1" createdVersion="8" indent="0" outline="1" outlineData="1" multipleFieldFilters="0" chartFormat="4">
  <location ref="A1:D92" firstHeaderRow="0" firstDataRow="1" firstDataCol="1"/>
  <pivotFields count="5">
    <pivotField axis="axisRow" allDrilled="1"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Row" allDrilled="1" showAll="0" dataSourceSort="1" defaultSubtotal="0" defaultAttributeDrillState="1">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s>
    </pivotField>
    <pivotField dataField="1" showAll="0" defaultSubtotal="0"/>
    <pivotField dataField="1" showAll="0" defaultSubtotal="0"/>
    <pivotField dataField="1" showAll="0" defaultSubtotal="0"/>
  </pivotFields>
  <rowFields count="2">
    <field x="0"/>
    <field x="1"/>
  </rowFields>
  <rowItems count="91">
    <i>
      <x/>
    </i>
    <i r="1">
      <x v="13"/>
    </i>
    <i>
      <x v="1"/>
    </i>
    <i r="1">
      <x v="25"/>
    </i>
    <i r="1">
      <x v="53"/>
    </i>
    <i>
      <x v="2"/>
    </i>
    <i r="1">
      <x v="12"/>
    </i>
    <i r="1">
      <x v="17"/>
    </i>
    <i>
      <x v="3"/>
    </i>
    <i r="1">
      <x v="15"/>
    </i>
    <i r="1">
      <x v="51"/>
    </i>
    <i r="1">
      <x v="52"/>
    </i>
    <i r="1">
      <x v="56"/>
    </i>
    <i>
      <x v="4"/>
    </i>
    <i r="1">
      <x v="42"/>
    </i>
    <i r="1">
      <x v="64"/>
    </i>
    <i r="1">
      <x v="65"/>
    </i>
    <i>
      <x v="5"/>
    </i>
    <i r="1">
      <x v="3"/>
    </i>
    <i r="1">
      <x v="29"/>
    </i>
    <i>
      <x v="6"/>
    </i>
    <i r="1">
      <x v="26"/>
    </i>
    <i r="1">
      <x v="46"/>
    </i>
    <i>
      <x v="7"/>
    </i>
    <i r="1">
      <x v="33"/>
    </i>
    <i r="1">
      <x v="37"/>
    </i>
    <i r="1">
      <x v="40"/>
    </i>
    <i r="1">
      <x v="45"/>
    </i>
    <i r="1">
      <x v="47"/>
    </i>
    <i r="1">
      <x v="50"/>
    </i>
    <i r="1">
      <x v="60"/>
    </i>
    <i r="1">
      <x v="63"/>
    </i>
    <i r="1">
      <x v="66"/>
    </i>
    <i>
      <x v="8"/>
    </i>
    <i r="1">
      <x/>
    </i>
    <i r="1">
      <x v="7"/>
    </i>
    <i r="1">
      <x v="11"/>
    </i>
    <i r="1">
      <x v="20"/>
    </i>
    <i r="1">
      <x v="23"/>
    </i>
    <i r="1">
      <x v="30"/>
    </i>
    <i r="1">
      <x v="32"/>
    </i>
    <i r="1">
      <x v="39"/>
    </i>
    <i r="1">
      <x v="43"/>
    </i>
    <i r="1">
      <x v="44"/>
    </i>
    <i r="1">
      <x v="61"/>
    </i>
    <i>
      <x v="9"/>
    </i>
    <i r="1">
      <x v="18"/>
    </i>
    <i>
      <x v="10"/>
    </i>
    <i r="1">
      <x v="6"/>
    </i>
    <i r="1">
      <x v="49"/>
    </i>
    <i r="1">
      <x v="62"/>
    </i>
    <i>
      <x v="11"/>
    </i>
    <i r="1">
      <x v="41"/>
    </i>
    <i>
      <x v="12"/>
    </i>
    <i r="1">
      <x v="59"/>
    </i>
    <i>
      <x v="13"/>
    </i>
    <i r="1">
      <x v="68"/>
    </i>
    <i>
      <x v="14"/>
    </i>
    <i r="1">
      <x v="34"/>
    </i>
    <i>
      <x v="15"/>
    </i>
    <i r="1">
      <x v="4"/>
    </i>
    <i r="1">
      <x v="38"/>
    </i>
    <i r="1">
      <x v="58"/>
    </i>
    <i>
      <x v="16"/>
    </i>
    <i r="1">
      <x v="10"/>
    </i>
    <i r="1">
      <x v="36"/>
    </i>
    <i>
      <x v="17"/>
    </i>
    <i r="1">
      <x v="8"/>
    </i>
    <i r="1">
      <x v="24"/>
    </i>
    <i>
      <x v="18"/>
    </i>
    <i r="1">
      <x v="19"/>
    </i>
    <i r="1">
      <x v="35"/>
    </i>
    <i>
      <x v="19"/>
    </i>
    <i r="1">
      <x v="1"/>
    </i>
    <i r="1">
      <x v="2"/>
    </i>
    <i r="1">
      <x v="9"/>
    </i>
    <i r="1">
      <x v="14"/>
    </i>
    <i r="1">
      <x v="21"/>
    </i>
    <i r="1">
      <x v="22"/>
    </i>
    <i r="1">
      <x v="28"/>
    </i>
    <i r="1">
      <x v="31"/>
    </i>
    <i r="1">
      <x v="48"/>
    </i>
    <i r="1">
      <x v="55"/>
    </i>
    <i r="1">
      <x v="57"/>
    </i>
    <i r="1">
      <x v="67"/>
    </i>
    <i>
      <x v="20"/>
    </i>
    <i r="1">
      <x v="5"/>
    </i>
    <i r="1">
      <x v="16"/>
    </i>
    <i r="1">
      <x v="27"/>
    </i>
    <i r="1">
      <x v="54"/>
    </i>
    <i t="grand">
      <x/>
    </i>
  </rowItems>
  <colFields count="1">
    <field x="-2"/>
  </colFields>
  <colItems count="3">
    <i>
      <x/>
    </i>
    <i i="1">
      <x v="1"/>
    </i>
    <i i="2">
      <x v="2"/>
    </i>
  </colItems>
  <dataFields count="3">
    <dataField fld="2" subtotal="count" baseField="0" baseItem="0"/>
    <dataField fld="3" subtotal="count" baseField="0" baseItem="0"/>
    <dataField name="AOV(Average order Value)" fld="4" subtotal="count" baseField="0" baseItem="0"/>
  </dataField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Hierarchies count="16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AOV(Average order Val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7"/>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2]"/>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A96367-7C70-4F29-9F9E-622F4486C0E0}"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8:O16" firstHeaderRow="0" firstDataRow="1" firstDataCol="1"/>
  <pivotFields count="10">
    <pivotField dataField="1" showAll="0"/>
    <pivotField dataField="1" showAll="0"/>
    <pivotField dataField="1" showAll="0"/>
    <pivotField showAll="0"/>
    <pivotField showAll="0"/>
    <pivotField showAll="0"/>
    <pivotField showAll="0"/>
    <pivotField showAll="0"/>
    <pivotField showAll="0"/>
    <pivotField axis="axisRow" showAll="0" sortType="descending">
      <items count="8">
        <item x="5"/>
        <item x="4"/>
        <item x="2"/>
        <item x="3"/>
        <item x="6"/>
        <item x="1"/>
        <item x="0"/>
        <item t="default"/>
      </items>
      <autoSortScope>
        <pivotArea dataOnly="0" outline="0" fieldPosition="0">
          <references count="1">
            <reference field="4294967294" count="1" selected="0">
              <x v="1"/>
            </reference>
          </references>
        </pivotArea>
      </autoSortScope>
    </pivotField>
  </pivotFields>
  <rowFields count="1">
    <field x="9"/>
  </rowFields>
  <rowItems count="8">
    <i>
      <x v="1"/>
    </i>
    <i>
      <x v="2"/>
    </i>
    <i>
      <x v="4"/>
    </i>
    <i>
      <x v="3"/>
    </i>
    <i>
      <x v="6"/>
    </i>
    <i>
      <x v="5"/>
    </i>
    <i>
      <x/>
    </i>
    <i t="grand">
      <x/>
    </i>
  </rowItems>
  <colFields count="1">
    <field x="-2"/>
  </colFields>
  <colItems count="3">
    <i>
      <x/>
    </i>
    <i i="1">
      <x v="1"/>
    </i>
    <i i="2">
      <x v="2"/>
    </i>
  </colItems>
  <dataFields count="3">
    <dataField name="Count of CustomerID" fld="0" subtotal="count" baseField="0" baseItem="0"/>
    <dataField name="Sum of TotalSpend" fld="1" baseField="0" baseItem="0" numFmtId="2"/>
    <dataField name="Sum of OrderCount" fld="2" baseField="0" baseItem="0"/>
  </dataFields>
  <formats count="2">
    <format dxfId="134">
      <pivotArea collapsedLevelsAreSubtotals="1" fieldPosition="0">
        <references count="2">
          <reference field="4294967294" count="1" selected="0">
            <x v="1"/>
          </reference>
          <reference field="9" count="1">
            <x v="0"/>
          </reference>
        </references>
      </pivotArea>
    </format>
    <format dxfId="133">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893C0B-F3A2-4875-A764-EBEBC7486000}"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4:F13" firstHeaderRow="1" firstDataRow="1" firstDataCol="1"/>
  <pivotFields count="3">
    <pivotField showAll="0"/>
    <pivotField axis="axisRow" showAll="0" sortType="descending">
      <items count="9">
        <item x="1"/>
        <item x="4"/>
        <item x="6"/>
        <item x="0"/>
        <item x="2"/>
        <item x="7"/>
        <item x="3"/>
        <item x="5"/>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9">
    <i>
      <x/>
    </i>
    <i>
      <x v="3"/>
    </i>
    <i>
      <x v="2"/>
    </i>
    <i>
      <x v="5"/>
    </i>
    <i>
      <x v="7"/>
    </i>
    <i>
      <x v="1"/>
    </i>
    <i>
      <x v="6"/>
    </i>
    <i>
      <x v="4"/>
    </i>
    <i t="grand">
      <x/>
    </i>
  </rowItems>
  <colItems count="1">
    <i/>
  </colItems>
  <dataFields count="1">
    <dataField name="Sum of Revenue" fld="2" showDataAs="percentOfTotal" baseField="0" baseItem="0" numFmtId="10"/>
  </dataFields>
  <chartFormats count="2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7"/>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4"/>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1" count="1" selected="0">
            <x v="0"/>
          </reference>
        </references>
      </pivotArea>
    </chartFormat>
    <chartFormat chart="3" format="20">
      <pivotArea type="data" outline="0" fieldPosition="0">
        <references count="2">
          <reference field="4294967294" count="1" selected="0">
            <x v="0"/>
          </reference>
          <reference field="1" count="1" selected="0">
            <x v="3"/>
          </reference>
        </references>
      </pivotArea>
    </chartFormat>
    <chartFormat chart="3" format="21">
      <pivotArea type="data" outline="0" fieldPosition="0">
        <references count="2">
          <reference field="4294967294" count="1" selected="0">
            <x v="0"/>
          </reference>
          <reference field="1" count="1" selected="0">
            <x v="2"/>
          </reference>
        </references>
      </pivotArea>
    </chartFormat>
    <chartFormat chart="3" format="22">
      <pivotArea type="data" outline="0" fieldPosition="0">
        <references count="2">
          <reference field="4294967294" count="1" selected="0">
            <x v="0"/>
          </reference>
          <reference field="1" count="1" selected="0">
            <x v="5"/>
          </reference>
        </references>
      </pivotArea>
    </chartFormat>
    <chartFormat chart="3" format="23">
      <pivotArea type="data" outline="0" fieldPosition="0">
        <references count="2">
          <reference field="4294967294" count="1" selected="0">
            <x v="0"/>
          </reference>
          <reference field="1" count="1" selected="0">
            <x v="7"/>
          </reference>
        </references>
      </pivotArea>
    </chartFormat>
    <chartFormat chart="3" format="24">
      <pivotArea type="data" outline="0" fieldPosition="0">
        <references count="2">
          <reference field="4294967294" count="1" selected="0">
            <x v="0"/>
          </reference>
          <reference field="1" count="1" selected="0">
            <x v="1"/>
          </reference>
        </references>
      </pivotArea>
    </chartFormat>
    <chartFormat chart="3" format="25">
      <pivotArea type="data" outline="0" fieldPosition="0">
        <references count="2">
          <reference field="4294967294" count="1" selected="0">
            <x v="0"/>
          </reference>
          <reference field="1" count="1" selected="0">
            <x v="6"/>
          </reference>
        </references>
      </pivotArea>
    </chartFormat>
    <chartFormat chart="3" format="26">
      <pivotArea type="data" outline="0" fieldPosition="0">
        <references count="2">
          <reference field="4294967294" count="1" selected="0">
            <x v="0"/>
          </reference>
          <reference field="1" count="1" selected="0">
            <x v="4"/>
          </reference>
        </references>
      </pivotArea>
    </chartFormat>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1" count="1" selected="0">
            <x v="0"/>
          </reference>
        </references>
      </pivotArea>
    </chartFormat>
    <chartFormat chart="9" format="38">
      <pivotArea type="data" outline="0" fieldPosition="0">
        <references count="2">
          <reference field="4294967294" count="1" selected="0">
            <x v="0"/>
          </reference>
          <reference field="1" count="1" selected="0">
            <x v="3"/>
          </reference>
        </references>
      </pivotArea>
    </chartFormat>
    <chartFormat chart="9" format="39">
      <pivotArea type="data" outline="0" fieldPosition="0">
        <references count="2">
          <reference field="4294967294" count="1" selected="0">
            <x v="0"/>
          </reference>
          <reference field="1" count="1" selected="0">
            <x v="2"/>
          </reference>
        </references>
      </pivotArea>
    </chartFormat>
    <chartFormat chart="9" format="40">
      <pivotArea type="data" outline="0" fieldPosition="0">
        <references count="2">
          <reference field="4294967294" count="1" selected="0">
            <x v="0"/>
          </reference>
          <reference field="1" count="1" selected="0">
            <x v="5"/>
          </reference>
        </references>
      </pivotArea>
    </chartFormat>
    <chartFormat chart="9" format="41">
      <pivotArea type="data" outline="0" fieldPosition="0">
        <references count="2">
          <reference field="4294967294" count="1" selected="0">
            <x v="0"/>
          </reference>
          <reference field="1" count="1" selected="0">
            <x v="7"/>
          </reference>
        </references>
      </pivotArea>
    </chartFormat>
    <chartFormat chart="9" format="42">
      <pivotArea type="data" outline="0" fieldPosition="0">
        <references count="2">
          <reference field="4294967294" count="1" selected="0">
            <x v="0"/>
          </reference>
          <reference field="1" count="1" selected="0">
            <x v="1"/>
          </reference>
        </references>
      </pivotArea>
    </chartFormat>
    <chartFormat chart="9" format="43">
      <pivotArea type="data" outline="0" fieldPosition="0">
        <references count="2">
          <reference field="4294967294" count="1" selected="0">
            <x v="0"/>
          </reference>
          <reference field="1" count="1" selected="0">
            <x v="6"/>
          </reference>
        </references>
      </pivotArea>
    </chartFormat>
    <chartFormat chart="9" format="44">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13D42B-18F8-433E-96CE-D5724A8E18EB}"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N4:O82" firstHeaderRow="1" firstDataRow="1" firstDataCol="1"/>
  <pivotFields count="3">
    <pivotField axis="axisRow" showAll="0" sortType="descending">
      <items count="78">
        <item x="22"/>
        <item x="57"/>
        <item x="40"/>
        <item x="17"/>
        <item x="59"/>
        <item x="52"/>
        <item x="2"/>
        <item x="19"/>
        <item x="62"/>
        <item x="6"/>
        <item x="74"/>
        <item x="67"/>
        <item x="64"/>
        <item x="65"/>
        <item x="44"/>
        <item x="15"/>
        <item x="50"/>
        <item x="41"/>
        <item x="18"/>
        <item x="63"/>
        <item x="36"/>
        <item x="23"/>
        <item x="60"/>
        <item x="45"/>
        <item x="68"/>
        <item x="10"/>
        <item x="12"/>
        <item x="27"/>
        <item x="42"/>
        <item x="7"/>
        <item x="16"/>
        <item x="43"/>
        <item x="51"/>
        <item x="25"/>
        <item x="9"/>
        <item x="61"/>
        <item x="5"/>
        <item x="35"/>
        <item x="21"/>
        <item x="76"/>
        <item x="1"/>
        <item x="34"/>
        <item x="71"/>
        <item x="66"/>
        <item x="30"/>
        <item x="39"/>
        <item x="24"/>
        <item x="20"/>
        <item x="29"/>
        <item x="0"/>
        <item x="14"/>
        <item x="28"/>
        <item x="11"/>
        <item x="48"/>
        <item x="47"/>
        <item x="73"/>
        <item x="32"/>
        <item x="53"/>
        <item x="31"/>
        <item x="56"/>
        <item x="3"/>
        <item x="13"/>
        <item x="26"/>
        <item x="75"/>
        <item x="54"/>
        <item x="37"/>
        <item x="38"/>
        <item x="49"/>
        <item x="33"/>
        <item x="4"/>
        <item x="55"/>
        <item x="70"/>
        <item x="8"/>
        <item x="72"/>
        <item x="46"/>
        <item x="58"/>
        <item x="69"/>
        <item t="default"/>
      </items>
      <autoSortScope>
        <pivotArea dataOnly="0" outline="0" fieldPosition="0">
          <references count="1">
            <reference field="4294967294" count="1" selected="0">
              <x v="0"/>
            </reference>
          </references>
        </pivotArea>
      </autoSortScope>
    </pivotField>
    <pivotField showAll="0" sortType="descending">
      <items count="9">
        <item x="1"/>
        <item x="4"/>
        <item x="6"/>
        <item x="0"/>
        <item x="2"/>
        <item x="7"/>
        <item x="3"/>
        <item x="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78">
    <i>
      <x v="11"/>
    </i>
    <i>
      <x v="68"/>
    </i>
    <i>
      <x v="51"/>
    </i>
    <i>
      <x v="66"/>
    </i>
    <i>
      <x v="3"/>
    </i>
    <i>
      <x v="17"/>
    </i>
    <i>
      <x v="36"/>
    </i>
    <i>
      <x/>
    </i>
    <i>
      <x v="4"/>
    </i>
    <i>
      <x v="56"/>
    </i>
    <i>
      <x v="40"/>
    </i>
    <i>
      <x v="28"/>
    </i>
    <i>
      <x v="61"/>
    </i>
    <i>
      <x v="72"/>
    </i>
    <i>
      <x v="75"/>
    </i>
    <i>
      <x v="22"/>
    </i>
    <i>
      <x v="26"/>
    </i>
    <i>
      <x v="48"/>
    </i>
    <i>
      <x v="24"/>
    </i>
    <i>
      <x v="14"/>
    </i>
    <i>
      <x v="2"/>
    </i>
    <i>
      <x v="46"/>
    </i>
    <i>
      <x v="47"/>
    </i>
    <i>
      <x v="74"/>
    </i>
    <i>
      <x v="6"/>
    </i>
    <i>
      <x v="31"/>
    </i>
    <i>
      <x v="58"/>
    </i>
    <i>
      <x v="18"/>
    </i>
    <i>
      <x v="63"/>
    </i>
    <i>
      <x v="34"/>
    </i>
    <i>
      <x v="65"/>
    </i>
    <i>
      <x v="27"/>
    </i>
    <i>
      <x v="41"/>
    </i>
    <i>
      <x v="49"/>
    </i>
    <i>
      <x v="5"/>
    </i>
    <i>
      <x v="42"/>
    </i>
    <i>
      <x v="7"/>
    </i>
    <i>
      <x v="50"/>
    </i>
    <i>
      <x v="45"/>
    </i>
    <i>
      <x v="23"/>
    </i>
    <i>
      <x v="38"/>
    </i>
    <i>
      <x v="44"/>
    </i>
    <i>
      <x v="62"/>
    </i>
    <i>
      <x v="59"/>
    </i>
    <i>
      <x v="29"/>
    </i>
    <i>
      <x v="60"/>
    </i>
    <i>
      <x v="8"/>
    </i>
    <i>
      <x v="37"/>
    </i>
    <i>
      <x v="53"/>
    </i>
    <i>
      <x v="69"/>
    </i>
    <i>
      <x v="52"/>
    </i>
    <i>
      <x v="39"/>
    </i>
    <i>
      <x v="19"/>
    </i>
    <i>
      <x v="25"/>
    </i>
    <i>
      <x v="57"/>
    </i>
    <i>
      <x v="64"/>
    </i>
    <i>
      <x v="12"/>
    </i>
    <i>
      <x v="67"/>
    </i>
    <i>
      <x v="9"/>
    </i>
    <i>
      <x v="30"/>
    </i>
    <i>
      <x v="70"/>
    </i>
    <i>
      <x v="71"/>
    </i>
    <i>
      <x v="21"/>
    </i>
    <i>
      <x v="55"/>
    </i>
    <i>
      <x v="54"/>
    </i>
    <i>
      <x v="76"/>
    </i>
    <i>
      <x v="43"/>
    </i>
    <i>
      <x v="73"/>
    </i>
    <i>
      <x v="35"/>
    </i>
    <i>
      <x v="13"/>
    </i>
    <i>
      <x v="1"/>
    </i>
    <i>
      <x v="20"/>
    </i>
    <i>
      <x v="33"/>
    </i>
    <i>
      <x v="32"/>
    </i>
    <i>
      <x v="16"/>
    </i>
    <i>
      <x v="15"/>
    </i>
    <i>
      <x v="10"/>
    </i>
    <i t="grand">
      <x/>
    </i>
  </rowItems>
  <colItems count="1">
    <i/>
  </colItems>
  <dataFields count="1">
    <dataField name="Sum of Revenue" fld="2" showDataAs="percentOfTotal" baseField="0" baseItem="0" numFmtId="10"/>
  </dataFields>
  <formats count="4">
    <format dxfId="125">
      <pivotArea collapsedLevelsAreSubtotals="1" fieldPosition="0">
        <references count="1">
          <reference field="0" count="10">
            <x v="0"/>
            <x v="1"/>
            <x v="2"/>
            <x v="3"/>
            <x v="4"/>
            <x v="5"/>
            <x v="6"/>
            <x v="7"/>
            <x v="8"/>
            <x v="9"/>
          </reference>
        </references>
      </pivotArea>
    </format>
    <format dxfId="124">
      <pivotArea dataOnly="0" labelOnly="1" fieldPosition="0">
        <references count="1">
          <reference field="0" count="10">
            <x v="0"/>
            <x v="1"/>
            <x v="2"/>
            <x v="3"/>
            <x v="4"/>
            <x v="5"/>
            <x v="6"/>
            <x v="7"/>
            <x v="8"/>
            <x v="9"/>
          </reference>
        </references>
      </pivotArea>
    </format>
    <format dxfId="123">
      <pivotArea collapsedLevelsAreSubtotals="1" fieldPosition="0">
        <references count="1">
          <reference field="0" count="10">
            <x v="0"/>
            <x v="3"/>
            <x v="4"/>
            <x v="11"/>
            <x v="17"/>
            <x v="36"/>
            <x v="51"/>
            <x v="56"/>
            <x v="66"/>
            <x v="68"/>
          </reference>
        </references>
      </pivotArea>
    </format>
    <format dxfId="122">
      <pivotArea dataOnly="0" labelOnly="1" fieldPosition="0">
        <references count="1">
          <reference field="0" count="10">
            <x v="0"/>
            <x v="3"/>
            <x v="4"/>
            <x v="11"/>
            <x v="17"/>
            <x v="36"/>
            <x v="51"/>
            <x v="56"/>
            <x v="66"/>
            <x v="68"/>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F92E2E-A536-43B8-A540-FCB4EDA6E23C}" name="Country × Category – % Revenue Shar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4:Q27" firstHeaderRow="1" firstDataRow="2" firstDataCol="1"/>
  <pivotFields count="5">
    <pivotField axis="axisCol" showAll="0">
      <items count="9">
        <item x="5"/>
        <item x="3"/>
        <item x="7"/>
        <item x="0"/>
        <item x="1"/>
        <item x="6"/>
        <item x="2"/>
        <item x="4"/>
        <item t="default"/>
      </items>
    </pivotField>
    <pivotField showAll="0"/>
    <pivotField showAll="0"/>
    <pivotField axis="axisRow" showAll="0" sortType="descending">
      <items count="22">
        <item x="20"/>
        <item x="9"/>
        <item x="8"/>
        <item x="4"/>
        <item x="16"/>
        <item x="17"/>
        <item x="11"/>
        <item x="0"/>
        <item x="1"/>
        <item x="14"/>
        <item x="10"/>
        <item x="6"/>
        <item x="19"/>
        <item x="18"/>
        <item x="15"/>
        <item x="12"/>
        <item x="2"/>
        <item x="7"/>
        <item x="13"/>
        <item x="5"/>
        <item x="3"/>
        <item t="default"/>
      </items>
      <autoSortScope>
        <pivotArea dataOnly="0" outline="0" fieldPosition="0">
          <references count="2">
            <reference field="4294967294" count="1" selected="0">
              <x v="0"/>
            </reference>
            <reference field="0" count="1" selected="0">
              <x v="1"/>
            </reference>
          </references>
        </pivotArea>
      </autoSortScope>
    </pivotField>
    <pivotField dataField="1" showAll="0"/>
  </pivotFields>
  <rowFields count="1">
    <field x="3"/>
  </rowFields>
  <rowItems count="22">
    <i>
      <x v="8"/>
    </i>
    <i>
      <x v="19"/>
    </i>
    <i>
      <x v="1"/>
    </i>
    <i>
      <x v="3"/>
    </i>
    <i>
      <x v="7"/>
    </i>
    <i>
      <x v="4"/>
    </i>
    <i>
      <x v="16"/>
    </i>
    <i>
      <x v="18"/>
    </i>
    <i>
      <x v="5"/>
    </i>
    <i>
      <x v="14"/>
    </i>
    <i>
      <x v="9"/>
    </i>
    <i>
      <x v="2"/>
    </i>
    <i>
      <x v="17"/>
    </i>
    <i>
      <x v="20"/>
    </i>
    <i>
      <x v="6"/>
    </i>
    <i>
      <x v="15"/>
    </i>
    <i>
      <x v="10"/>
    </i>
    <i>
      <x v="11"/>
    </i>
    <i>
      <x/>
    </i>
    <i>
      <x v="13"/>
    </i>
    <i>
      <x v="12"/>
    </i>
    <i t="grand">
      <x/>
    </i>
  </rowItems>
  <colFields count="1">
    <field x="0"/>
  </colFields>
  <colItems count="9">
    <i>
      <x/>
    </i>
    <i>
      <x v="1"/>
    </i>
    <i>
      <x v="2"/>
    </i>
    <i>
      <x v="3"/>
    </i>
    <i>
      <x v="4"/>
    </i>
    <i>
      <x v="5"/>
    </i>
    <i>
      <x v="6"/>
    </i>
    <i>
      <x v="7"/>
    </i>
    <i t="grand">
      <x/>
    </i>
  </colItems>
  <dataFields count="1">
    <dataField name="Sum of Revenue" fld="4" showDataAs="percentOfRow" baseField="3" baseItem="0" numFmtId="10"/>
  </dataFields>
  <conditionalFormats count="1">
    <conditionalFormat scope="field" priority="3">
      <pivotAreas count="1">
        <pivotArea outline="0" collapsedLevelsAreSubtotals="1" fieldPosition="0">
          <references count="3">
            <reference field="4294967294" count="1" selected="0">
              <x v="0"/>
            </reference>
            <reference field="0" count="0" selected="0"/>
            <reference field="3" count="0" selected="0"/>
          </references>
        </pivotArea>
      </pivotAreas>
    </conditionalFormat>
  </conditionalFormat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8FAF36-70B0-4655-BAF9-DA2B713C5A97}"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31:Q54" firstHeaderRow="1" firstDataRow="2" firstDataCol="1"/>
  <pivotFields count="5">
    <pivotField axis="axisCol" showAll="0">
      <items count="9">
        <item x="5"/>
        <item x="3"/>
        <item x="7"/>
        <item x="0"/>
        <item x="1"/>
        <item x="6"/>
        <item x="2"/>
        <item x="4"/>
        <item t="default"/>
      </items>
    </pivotField>
    <pivotField showAll="0"/>
    <pivotField showAll="0"/>
    <pivotField axis="axisRow" showAll="0" sortType="descending">
      <items count="22">
        <item x="20"/>
        <item x="9"/>
        <item x="8"/>
        <item x="4"/>
        <item x="16"/>
        <item x="17"/>
        <item x="11"/>
        <item x="0"/>
        <item x="1"/>
        <item x="14"/>
        <item x="10"/>
        <item x="6"/>
        <item x="19"/>
        <item x="18"/>
        <item x="15"/>
        <item x="12"/>
        <item x="2"/>
        <item x="7"/>
        <item x="13"/>
        <item x="5"/>
        <item x="3"/>
        <item t="default"/>
      </items>
      <autoSortScope>
        <pivotArea dataOnly="0" outline="0" fieldPosition="0">
          <references count="2">
            <reference field="4294967294" count="1" selected="0">
              <x v="0"/>
            </reference>
            <reference field="0" count="1" selected="0">
              <x v="1"/>
            </reference>
          </references>
        </pivotArea>
      </autoSortScope>
    </pivotField>
    <pivotField dataField="1" showAll="0"/>
  </pivotFields>
  <rowFields count="1">
    <field x="3"/>
  </rowFields>
  <rowItems count="22">
    <i>
      <x v="8"/>
    </i>
    <i>
      <x v="19"/>
    </i>
    <i>
      <x v="1"/>
    </i>
    <i>
      <x v="3"/>
    </i>
    <i>
      <x v="7"/>
    </i>
    <i>
      <x v="4"/>
    </i>
    <i>
      <x v="16"/>
    </i>
    <i>
      <x v="18"/>
    </i>
    <i>
      <x v="5"/>
    </i>
    <i>
      <x v="14"/>
    </i>
    <i>
      <x v="9"/>
    </i>
    <i>
      <x v="2"/>
    </i>
    <i>
      <x v="17"/>
    </i>
    <i>
      <x v="20"/>
    </i>
    <i>
      <x v="6"/>
    </i>
    <i>
      <x v="15"/>
    </i>
    <i>
      <x v="10"/>
    </i>
    <i>
      <x v="11"/>
    </i>
    <i>
      <x/>
    </i>
    <i>
      <x v="13"/>
    </i>
    <i>
      <x v="12"/>
    </i>
    <i t="grand">
      <x/>
    </i>
  </rowItems>
  <colFields count="1">
    <field x="0"/>
  </colFields>
  <colItems count="9">
    <i>
      <x/>
    </i>
    <i>
      <x v="1"/>
    </i>
    <i>
      <x v="2"/>
    </i>
    <i>
      <x v="3"/>
    </i>
    <i>
      <x v="4"/>
    </i>
    <i>
      <x v="5"/>
    </i>
    <i>
      <x v="6"/>
    </i>
    <i>
      <x v="7"/>
    </i>
    <i t="grand">
      <x/>
    </i>
  </colItems>
  <dataFields count="1">
    <dataField name="Sum of Revenue" fld="4" showDataAs="percentOfCol" baseField="3" baseItem="0" numFmtId="10"/>
  </dataFields>
  <conditionalFormats count="1">
    <conditionalFormat scope="field" priority="1">
      <pivotAreas count="1">
        <pivotArea outline="0" collapsedLevelsAreSubtotals="1" fieldPosition="0">
          <references count="3">
            <reference field="4294967294" count="1" selected="0">
              <x v="0"/>
            </reference>
            <reference field="0" count="0" selected="0"/>
            <reference field="3" count="0" selected="0"/>
          </references>
        </pivotArea>
      </pivotAreas>
    </conditionalFormat>
  </conditionalFormat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0436C7-27F6-4A56-B976-938CE5512FFD}" name="PivotTable2"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Y4:AC9" firstHeaderRow="1" firstDataRow="2" firstDataCol="2"/>
  <pivotFields count="19">
    <pivotField dataField="1" compact="0" outline="0" showAll="0"/>
    <pivotField compact="0" outline="0" showAll="0"/>
    <pivotField compact="0" outline="0" showAll="0"/>
    <pivotField compact="0" numFmtId="14" outline="0"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3">
        <item x="1"/>
        <item x="0"/>
        <item t="default"/>
      </items>
    </pivotField>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6">
        <item sd="0" x="0"/>
        <item sd="0" x="1"/>
        <item sd="0" x="2"/>
        <item sd="0" x="3"/>
        <item sd="0" x="4"/>
        <item t="default"/>
      </items>
    </pivotField>
  </pivotFields>
  <rowFields count="2">
    <field x="18"/>
    <field x="16"/>
  </rowFields>
  <rowItems count="4">
    <i>
      <x v="1"/>
    </i>
    <i>
      <x v="2"/>
    </i>
    <i>
      <x v="3"/>
    </i>
    <i t="grand">
      <x/>
    </i>
  </rowItems>
  <colFields count="1">
    <field x="13"/>
  </colFields>
  <colItems count="3">
    <i>
      <x/>
    </i>
    <i>
      <x v="1"/>
    </i>
    <i t="grand">
      <x/>
    </i>
  </colItems>
  <dataFields count="1">
    <dataField name="Count of OrderID" fld="0" subtotal="count" baseField="18" baseItem="1"/>
  </dataFields>
  <chartFormats count="8">
    <chartFormat chart="5" format="0" series="1">
      <pivotArea type="data" outline="0" fieldPosition="0">
        <references count="2">
          <reference field="4294967294" count="1" selected="0">
            <x v="0"/>
          </reference>
          <reference field="13" count="1" selected="0">
            <x v="0"/>
          </reference>
        </references>
      </pivotArea>
    </chartFormat>
    <chartFormat chart="5" format="1" series="1">
      <pivotArea type="data" outline="0" fieldPosition="0">
        <references count="2">
          <reference field="4294967294" count="1" selected="0">
            <x v="0"/>
          </reference>
          <reference field="13" count="1" selected="0">
            <x v="1"/>
          </reference>
        </references>
      </pivotArea>
    </chartFormat>
    <chartFormat chart="8" format="4" series="1">
      <pivotArea type="data" outline="0" fieldPosition="0">
        <references count="2">
          <reference field="4294967294" count="1" selected="0">
            <x v="0"/>
          </reference>
          <reference field="13" count="1" selected="0">
            <x v="0"/>
          </reference>
        </references>
      </pivotArea>
    </chartFormat>
    <chartFormat chart="8" format="5" series="1">
      <pivotArea type="data" outline="0" fieldPosition="0">
        <references count="2">
          <reference field="4294967294" count="1" selected="0">
            <x v="0"/>
          </reference>
          <reference field="13" count="1" selected="0">
            <x v="1"/>
          </reference>
        </references>
      </pivotArea>
    </chartFormat>
    <chartFormat chart="8" format="6">
      <pivotArea type="data" outline="0" fieldPosition="0">
        <references count="3">
          <reference field="4294967294" count="1" selected="0">
            <x v="0"/>
          </reference>
          <reference field="13" count="1" selected="0">
            <x v="1"/>
          </reference>
          <reference field="18" count="1" selected="0">
            <x v="2"/>
          </reference>
        </references>
      </pivotArea>
    </chartFormat>
    <chartFormat chart="8" format="7">
      <pivotArea type="data" outline="0" fieldPosition="0">
        <references count="3">
          <reference field="4294967294" count="1" selected="0">
            <x v="0"/>
          </reference>
          <reference field="13" count="1" selected="0">
            <x v="1"/>
          </reference>
          <reference field="18" count="1" selected="0">
            <x v="3"/>
          </reference>
        </references>
      </pivotArea>
    </chartFormat>
    <chartFormat chart="11" format="10" series="1">
      <pivotArea type="data" outline="0" fieldPosition="0">
        <references count="2">
          <reference field="4294967294" count="1" selected="0">
            <x v="0"/>
          </reference>
          <reference field="13" count="1" selected="0">
            <x v="0"/>
          </reference>
        </references>
      </pivotArea>
    </chartFormat>
    <chartFormat chart="11" format="1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5743DF-A4FF-4273-AF1F-8013229E1294}" name="Customer_Summa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S94" firstHeaderRow="1" firstDataRow="1" firstDataCol="1"/>
  <pivotFields count="19">
    <pivotField dataField="1" showAll="0"/>
    <pivotField axis="axisRow" showAll="0">
      <items count="90">
        <item x="85"/>
        <item x="39"/>
        <item x="59"/>
        <item x="55"/>
        <item x="25"/>
        <item x="76"/>
        <item x="15"/>
        <item x="46"/>
        <item x="48"/>
        <item x="66"/>
        <item x="31"/>
        <item x="78"/>
        <item x="10"/>
        <item x="5"/>
        <item x="32"/>
        <item x="72"/>
        <item x="57"/>
        <item x="41"/>
        <item x="58"/>
        <item x="9"/>
        <item x="52"/>
        <item x="68"/>
        <item x="14"/>
        <item x="17"/>
        <item x="86"/>
        <item x="70"/>
        <item x="47"/>
        <item x="60"/>
        <item x="36"/>
        <item x="71"/>
        <item x="79"/>
        <item x="18"/>
        <item x="2"/>
        <item x="8"/>
        <item x="64"/>
        <item x="34"/>
        <item x="42"/>
        <item x="44"/>
        <item x="88"/>
        <item x="53"/>
        <item x="75"/>
        <item x="74"/>
        <item x="26"/>
        <item x="82"/>
        <item x="28"/>
        <item x="67"/>
        <item x="38"/>
        <item x="22"/>
        <item x="80"/>
        <item x="49"/>
        <item x="24"/>
        <item x="77"/>
        <item x="69"/>
        <item x="37"/>
        <item x="11"/>
        <item x="43"/>
        <item x="54"/>
        <item x="50"/>
        <item x="12"/>
        <item x="62"/>
        <item x="21"/>
        <item x="73"/>
        <item x="13"/>
        <item x="30"/>
        <item x="29"/>
        <item x="6"/>
        <item x="27"/>
        <item x="65"/>
        <item x="45"/>
        <item x="56"/>
        <item x="51"/>
        <item x="87"/>
        <item x="20"/>
        <item x="4"/>
        <item x="40"/>
        <item x="84"/>
        <item x="1"/>
        <item x="23"/>
        <item x="33"/>
        <item x="81"/>
        <item x="61"/>
        <item x="3"/>
        <item x="0"/>
        <item x="35"/>
        <item x="16"/>
        <item x="7"/>
        <item x="19"/>
        <item x="83"/>
        <item x="63"/>
        <item t="default"/>
      </items>
    </pivotField>
    <pivotField showAll="0"/>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t="grand">
      <x/>
    </i>
  </rowItems>
  <colItems count="1">
    <i/>
  </colItems>
  <dataFields count="1">
    <dataField name="Count of Order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A84DF6-75AE-4AD7-9CC1-B0C7AF75B274}"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16:K21" firstHeaderRow="1" firstDataRow="1" firstDataCol="1"/>
  <pivotFields count="17">
    <pivotField dataField="1" showAll="0"/>
    <pivotField showAll="0"/>
    <pivotField showAll="0"/>
    <pivotField axis="axisRow"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s>
  <rowFields count="1">
    <field x="3"/>
  </rowFields>
  <rowItems count="5">
    <i>
      <x v="2"/>
    </i>
    <i>
      <x v="3"/>
    </i>
    <i>
      <x/>
    </i>
    <i>
      <x v="1"/>
    </i>
    <i t="grand">
      <x/>
    </i>
  </rowItems>
  <colItems count="1">
    <i/>
  </colItems>
  <dataFields count="1">
    <dataField name="Count of EmployeeID"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E84A09-3A6B-4B05-B175-FD809AEAF0B4}"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3:C21" firstHeaderRow="1" firstDataRow="1" firstDataCol="1"/>
  <pivotFields count="17">
    <pivotField dataField="1" showAll="0"/>
    <pivotField showAll="0"/>
    <pivotField showAll="0"/>
    <pivotField showAll="0"/>
    <pivotField showAll="0"/>
    <pivotField numFmtId="14" showAll="0"/>
    <pivotField numFmtId="14" showAll="0"/>
    <pivotField showAll="0"/>
    <pivotField axis="axisRow" showAll="0">
      <items count="6">
        <item x="2"/>
        <item x="4"/>
        <item x="3"/>
        <item x="0"/>
        <item x="1"/>
        <item t="default"/>
      </items>
    </pivotField>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2">
    <field x="11"/>
    <field x="8"/>
  </rowFields>
  <rowItems count="8">
    <i>
      <x v="1"/>
    </i>
    <i r="1">
      <x/>
    </i>
    <i r="1">
      <x v="2"/>
    </i>
    <i r="1">
      <x v="3"/>
    </i>
    <i r="1">
      <x v="4"/>
    </i>
    <i>
      <x/>
    </i>
    <i r="1">
      <x v="1"/>
    </i>
    <i t="grand">
      <x/>
    </i>
  </rowItems>
  <colItems count="1">
    <i/>
  </colItems>
  <dataFields count="1">
    <dataField name="Count of EmployeeID" fld="0" subtotal="count" baseField="11"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79AF89-8426-4F01-8278-976460457EC5}" name="Hirings_Trends_bytitle"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3:G24" firstHeaderRow="1" firstDataRow="2" firstDataCol="1"/>
  <pivotFields count="19">
    <pivotField dataField="1" showAll="0"/>
    <pivotField showAll="0"/>
    <pivotField showAll="0"/>
    <pivotField axis="axisCol" showAll="0">
      <items count="5">
        <item x="3"/>
        <item x="2"/>
        <item x="0"/>
        <item x="1"/>
        <item t="default"/>
      </items>
    </pivotField>
    <pivotField showAll="0"/>
    <pivotField numFmtId="14" showAll="0"/>
    <pivotField numFmtId="14" showAll="0">
      <items count="9">
        <item x="2"/>
        <item x="0"/>
        <item x="1"/>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x="5"/>
        <item t="default"/>
      </items>
    </pivotField>
    <pivotField axis="axisRow" showAll="0">
      <items count="6">
        <item x="0"/>
        <item x="1"/>
        <item x="2"/>
        <item x="3"/>
        <item x="4"/>
        <item t="default"/>
      </items>
    </pivotField>
  </pivotFields>
  <rowFields count="2">
    <field x="18"/>
    <field x="17"/>
  </rowFields>
  <rowItems count="10">
    <i>
      <x v="1"/>
    </i>
    <i r="1">
      <x v="2"/>
    </i>
    <i r="1">
      <x v="3"/>
    </i>
    <i>
      <x v="2"/>
    </i>
    <i r="1">
      <x v="2"/>
    </i>
    <i r="1">
      <x v="4"/>
    </i>
    <i>
      <x v="3"/>
    </i>
    <i r="1">
      <x v="1"/>
    </i>
    <i r="1">
      <x v="4"/>
    </i>
    <i t="grand">
      <x/>
    </i>
  </rowItems>
  <colFields count="1">
    <field x="3"/>
  </colFields>
  <colItems count="5">
    <i>
      <x/>
    </i>
    <i>
      <x v="1"/>
    </i>
    <i>
      <x v="2"/>
    </i>
    <i>
      <x v="3"/>
    </i>
    <i t="grand">
      <x/>
    </i>
  </colItems>
  <dataFields count="1">
    <dataField name="Count of EmployeeID" fld="0" subtotal="count" showDataAs="percentOfRow" baseField="17" baseItem="2"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3D175BB-4900-46C9-BFE1-F6716C4E6AD6}" name="PivotTable10"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D38:I44" firstHeaderRow="1" firstDataRow="2" firstDataCol="1"/>
  <pivotFields count="17">
    <pivotField dataField="1" compact="0" outline="0" showAll="0"/>
    <pivotField compact="0" outline="0" showAll="0"/>
    <pivotField compact="0" outline="0" showAll="0"/>
    <pivotField axis="axisRow" compact="0" outline="0" showAll="0">
      <items count="5">
        <item x="3"/>
        <item x="2"/>
        <item x="0"/>
        <item x="1"/>
        <item t="default"/>
      </items>
    </pivotField>
    <pivotField axis="axisCol" compact="0" outline="0" showAll="0">
      <items count="5">
        <item x="1"/>
        <item x="3"/>
        <item x="2"/>
        <item x="0"/>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5">
    <i>
      <x/>
    </i>
    <i>
      <x v="1"/>
    </i>
    <i>
      <x v="2"/>
    </i>
    <i>
      <x v="3"/>
    </i>
    <i t="grand">
      <x/>
    </i>
  </rowItems>
  <colFields count="1">
    <field x="4"/>
  </colFields>
  <colItems count="5">
    <i>
      <x/>
    </i>
    <i>
      <x v="1"/>
    </i>
    <i>
      <x v="2"/>
    </i>
    <i>
      <x v="3"/>
    </i>
    <i t="grand">
      <x/>
    </i>
  </colItems>
  <dataFields count="1">
    <dataField name="Count of EmployeeID" fld="0" subtotal="count" baseField="3" baseItem="0"/>
  </dataFields>
  <conditionalFormats count="1">
    <conditionalFormat priority="1">
      <pivotAreas count="1">
        <pivotArea type="data" collapsedLevelsAreSubtotals="1" fieldPosition="0">
          <references count="2">
            <reference field="4294967294" count="1" selected="0">
              <x v="0"/>
            </reference>
            <reference field="3" count="4">
              <x v="0"/>
              <x v="1"/>
              <x v="2"/>
              <x v="3"/>
            </reference>
          </references>
        </pivotArea>
      </pivotAreas>
    </conditionalFormat>
  </conditionalFormat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A7F4A3E-5B0C-4C7A-869B-8187896730A5}"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14:J19" firstHeaderRow="1" firstDataRow="1" firstDataCol="1"/>
  <pivotFields count="17">
    <pivotField dataField="1" showAll="0"/>
    <pivotField showAll="0"/>
    <pivotField showAll="0"/>
    <pivotField showAll="0"/>
    <pivotField axis="axisRow" showAll="0" sortType="ascending">
      <items count="5">
        <item x="1"/>
        <item x="3"/>
        <item x="2"/>
        <item x="0"/>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s>
  <rowFields count="1">
    <field x="4"/>
  </rowFields>
  <rowItems count="5">
    <i>
      <x v="2"/>
    </i>
    <i>
      <x/>
    </i>
    <i>
      <x v="1"/>
    </i>
    <i>
      <x v="3"/>
    </i>
    <i t="grand">
      <x/>
    </i>
  </rowItems>
  <colItems count="1">
    <i/>
  </colItems>
  <dataFields count="1">
    <dataField name="Count of EmployeeID" fld="0" subtotal="count" baseField="4"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99FE5C1-F774-4C18-8E40-3DD276C2A71F}"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3:C18" firstHeaderRow="1" firstDataRow="1" firstDataCol="1"/>
  <pivotFields count="17">
    <pivotField dataField="1" showAll="0"/>
    <pivotField showAll="0"/>
    <pivotField showAll="0"/>
    <pivotField axis="axisRow" showAll="0" sortType="a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s>
  <rowFields count="1">
    <field x="3"/>
  </rowFields>
  <rowItems count="5">
    <i>
      <x v="1"/>
    </i>
    <i>
      <x v="3"/>
    </i>
    <i>
      <x/>
    </i>
    <i>
      <x v="2"/>
    </i>
    <i t="grand">
      <x/>
    </i>
  </rowItems>
  <colItems count="1">
    <i/>
  </colItems>
  <dataFields count="1">
    <dataField name="Count of EmployeeID"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5845CF4-3750-477B-8999-D5190E07E0AA}"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N82" firstHeaderRow="0" firstDataRow="1" firstDataCol="1"/>
  <pivotFields count="10">
    <pivotField showAll="0"/>
    <pivotField dataField="1" showAll="0"/>
    <pivotField showAll="0"/>
    <pivotField showAll="0"/>
    <pivotField showAll="0"/>
    <pivotField axis="axisRow" showAll="0">
      <items count="78">
        <item x="22"/>
        <item x="57"/>
        <item x="40"/>
        <item x="17"/>
        <item x="59"/>
        <item x="52"/>
        <item x="2"/>
        <item x="19"/>
        <item x="62"/>
        <item x="6"/>
        <item x="74"/>
        <item x="67"/>
        <item x="64"/>
        <item x="65"/>
        <item x="44"/>
        <item x="15"/>
        <item x="50"/>
        <item x="41"/>
        <item x="18"/>
        <item x="63"/>
        <item x="36"/>
        <item x="23"/>
        <item x="60"/>
        <item x="45"/>
        <item x="68"/>
        <item x="10"/>
        <item x="12"/>
        <item x="27"/>
        <item x="42"/>
        <item x="7"/>
        <item x="16"/>
        <item x="43"/>
        <item x="51"/>
        <item x="25"/>
        <item x="9"/>
        <item x="61"/>
        <item x="5"/>
        <item x="35"/>
        <item x="21"/>
        <item x="76"/>
        <item x="1"/>
        <item x="34"/>
        <item x="71"/>
        <item x="66"/>
        <item x="30"/>
        <item x="39"/>
        <item x="24"/>
        <item x="20"/>
        <item x="29"/>
        <item x="0"/>
        <item x="14"/>
        <item x="28"/>
        <item x="11"/>
        <item x="48"/>
        <item x="47"/>
        <item x="73"/>
        <item x="32"/>
        <item x="53"/>
        <item x="31"/>
        <item x="56"/>
        <item x="3"/>
        <item x="13"/>
        <item x="26"/>
        <item x="75"/>
        <item x="54"/>
        <item x="37"/>
        <item x="38"/>
        <item x="49"/>
        <item x="33"/>
        <item x="4"/>
        <item x="55"/>
        <item x="70"/>
        <item x="8"/>
        <item x="72"/>
        <item x="46"/>
        <item x="58"/>
        <item x="69"/>
        <item t="default"/>
      </items>
    </pivotField>
    <pivotField showAll="0"/>
    <pivotField showAll="0"/>
    <pivotField showAll="0"/>
    <pivotField dataField="1" showAll="0"/>
  </pivotFields>
  <rowFields count="1">
    <field x="5"/>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2"/>
  </colFields>
  <colItems count="2">
    <i>
      <x/>
    </i>
    <i i="1">
      <x v="1"/>
    </i>
  </colItems>
  <dataFields count="2">
    <dataField name="Sum of Quantity" fld="1" baseField="0" baseItem="0"/>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E495A17-8E3B-44E5-AF79-3D3C84859C1E}"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30" firstHeaderRow="1" firstDataRow="1" firstDataCol="1"/>
  <pivotFields count="8">
    <pivotField showAll="0"/>
    <pivotField showAll="0"/>
    <pivotField showAll="0"/>
    <pivotField dataField="1" showAll="0"/>
    <pivotField showAll="0"/>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7"/>
    <field x="6"/>
  </rowFields>
  <rowItems count="27">
    <i>
      <x v="1"/>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t="grand">
      <x/>
    </i>
  </rowItems>
  <colItems count="1">
    <i/>
  </colItems>
  <dataFields count="1">
    <dataField name="Sum of Quantity" fld="3"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A4CF06D-FB25-4A60-A6FA-696B768C36B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5:P83" firstHeaderRow="0" firstDataRow="1" firstDataCol="1"/>
  <pivotFields count="12">
    <pivotField showAll="0"/>
    <pivotField showAll="0"/>
    <pivotField showAll="0"/>
    <pivotField dataField="1" showAll="0"/>
    <pivotField showAll="0"/>
    <pivotField axis="axisRow"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6"/>
        <item x="19"/>
        <item x="22"/>
        <item x="0"/>
        <item x="36"/>
        <item x="21"/>
        <item x="8"/>
        <item x="48"/>
        <item x="47"/>
        <item x="73"/>
        <item x="44"/>
        <item x="53"/>
        <item x="24"/>
        <item x="56"/>
        <item x="1"/>
        <item x="9"/>
        <item x="27"/>
        <item x="75"/>
        <item x="54"/>
        <item x="31"/>
        <item x="29"/>
        <item x="49"/>
        <item x="39"/>
        <item x="3"/>
        <item x="55"/>
        <item x="70"/>
        <item x="32"/>
        <item x="72"/>
        <item x="46"/>
        <item x="58"/>
        <item x="69"/>
        <item t="default"/>
      </items>
    </pivotField>
    <pivotField showAll="0"/>
    <pivotField showAll="0"/>
    <pivotField dataField="1" showAll="0"/>
    <pivotField showAll="0"/>
    <pivotField showAll="0"/>
    <pivotField showAll="0"/>
  </pivotFields>
  <rowFields count="1">
    <field x="5"/>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2"/>
  </colFields>
  <colItems count="2">
    <i>
      <x/>
    </i>
    <i i="1">
      <x v="1"/>
    </i>
  </colItems>
  <dataFields count="2">
    <dataField name="Sum of Quantity" fld="3" baseField="0" baseItem="0"/>
    <dataField name="Sum of Revenu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5798144-877C-4478-899B-193AF7A0152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3:J21" firstHeaderRow="1" firstDataRow="1" firstDataCol="1"/>
  <pivotFields count="7">
    <pivotField showAll="0"/>
    <pivotField showAll="0"/>
    <pivotField showAll="0"/>
    <pivotField axis="axisRow" showAll="0">
      <items count="18">
        <item x="4"/>
        <item x="6"/>
        <item x="16"/>
        <item x="13"/>
        <item x="15"/>
        <item x="11"/>
        <item x="7"/>
        <item x="8"/>
        <item x="2"/>
        <item x="14"/>
        <item x="9"/>
        <item x="12"/>
        <item x="3"/>
        <item x="10"/>
        <item x="5"/>
        <item x="0"/>
        <item x="1"/>
        <item t="default"/>
      </items>
    </pivotField>
    <pivotField showAll="0"/>
    <pivotField showAll="0"/>
    <pivotField dataFiel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UnitPrice" fld="6" subtotal="average" baseField="3"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DCA1D9D-850B-4FCB-BDED-D285FC886151}"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4:AL14" firstHeaderRow="1" firstDataRow="2" firstDataCol="1"/>
  <pivotFields count="6">
    <pivotField showAll="0"/>
    <pivotField axis="axisCol" showAll="0">
      <items count="30">
        <item x="17"/>
        <item x="15"/>
        <item x="4"/>
        <item x="26"/>
        <item x="0"/>
        <item x="28"/>
        <item x="13"/>
        <item x="27"/>
        <item x="23"/>
        <item x="2"/>
        <item x="10"/>
        <item x="22"/>
        <item x="19"/>
        <item x="20"/>
        <item x="24"/>
        <item x="5"/>
        <item x="18"/>
        <item x="1"/>
        <item x="12"/>
        <item x="14"/>
        <item x="25"/>
        <item x="6"/>
        <item x="8"/>
        <item x="11"/>
        <item x="9"/>
        <item x="7"/>
        <item x="16"/>
        <item x="3"/>
        <item x="21"/>
        <item t="default"/>
      </items>
    </pivotField>
    <pivotField dataField="1" showAll="0"/>
    <pivotField showAll="0"/>
    <pivotField showAll="0"/>
    <pivotField axis="axisRow" showAll="0">
      <items count="9">
        <item x="0"/>
        <item x="1"/>
        <item x="6"/>
        <item x="5"/>
        <item x="7"/>
        <item x="3"/>
        <item x="2"/>
        <item x="4"/>
        <item t="default"/>
      </items>
    </pivotField>
  </pivotFields>
  <rowFields count="1">
    <field x="5"/>
  </rowFields>
  <rowItems count="9">
    <i>
      <x/>
    </i>
    <i>
      <x v="1"/>
    </i>
    <i>
      <x v="2"/>
    </i>
    <i>
      <x v="3"/>
    </i>
    <i>
      <x v="4"/>
    </i>
    <i>
      <x v="5"/>
    </i>
    <i>
      <x v="6"/>
    </i>
    <i>
      <x v="7"/>
    </i>
    <i t="grand">
      <x/>
    </i>
  </rowItems>
  <colFields count="1">
    <field x="1"/>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colItems>
  <dataFields count="1">
    <dataField name="Sum of ProductID" fld="2" baseField="0" baseItem="0"/>
  </dataFields>
  <chartFormats count="29">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7" format="2" series="1">
      <pivotArea type="data" outline="0" fieldPosition="0">
        <references count="2">
          <reference field="4294967294" count="1" selected="0">
            <x v="0"/>
          </reference>
          <reference field="1" count="1" selected="0">
            <x v="2"/>
          </reference>
        </references>
      </pivotArea>
    </chartFormat>
    <chartFormat chart="7" format="3" series="1">
      <pivotArea type="data" outline="0" fieldPosition="0">
        <references count="2">
          <reference field="4294967294" count="1" selected="0">
            <x v="0"/>
          </reference>
          <reference field="1" count="1" selected="0">
            <x v="3"/>
          </reference>
        </references>
      </pivotArea>
    </chartFormat>
    <chartFormat chart="7" format="4" series="1">
      <pivotArea type="data" outline="0" fieldPosition="0">
        <references count="2">
          <reference field="4294967294" count="1" selected="0">
            <x v="0"/>
          </reference>
          <reference field="1" count="1" selected="0">
            <x v="4"/>
          </reference>
        </references>
      </pivotArea>
    </chartFormat>
    <chartFormat chart="7" format="5" series="1">
      <pivotArea type="data" outline="0" fieldPosition="0">
        <references count="2">
          <reference field="4294967294" count="1" selected="0">
            <x v="0"/>
          </reference>
          <reference field="1" count="1" selected="0">
            <x v="5"/>
          </reference>
        </references>
      </pivotArea>
    </chartFormat>
    <chartFormat chart="7" format="6" series="1">
      <pivotArea type="data" outline="0" fieldPosition="0">
        <references count="2">
          <reference field="4294967294" count="1" selected="0">
            <x v="0"/>
          </reference>
          <reference field="1" count="1" selected="0">
            <x v="6"/>
          </reference>
        </references>
      </pivotArea>
    </chartFormat>
    <chartFormat chart="7" format="7" series="1">
      <pivotArea type="data" outline="0" fieldPosition="0">
        <references count="2">
          <reference field="4294967294" count="1" selected="0">
            <x v="0"/>
          </reference>
          <reference field="1" count="1" selected="0">
            <x v="7"/>
          </reference>
        </references>
      </pivotArea>
    </chartFormat>
    <chartFormat chart="7" format="8" series="1">
      <pivotArea type="data" outline="0" fieldPosition="0">
        <references count="2">
          <reference field="4294967294" count="1" selected="0">
            <x v="0"/>
          </reference>
          <reference field="1" count="1" selected="0">
            <x v="8"/>
          </reference>
        </references>
      </pivotArea>
    </chartFormat>
    <chartFormat chart="7" format="9" series="1">
      <pivotArea type="data" outline="0" fieldPosition="0">
        <references count="2">
          <reference field="4294967294" count="1" selected="0">
            <x v="0"/>
          </reference>
          <reference field="1" count="1" selected="0">
            <x v="9"/>
          </reference>
        </references>
      </pivotArea>
    </chartFormat>
    <chartFormat chart="7" format="10" series="1">
      <pivotArea type="data" outline="0" fieldPosition="0">
        <references count="2">
          <reference field="4294967294" count="1" selected="0">
            <x v="0"/>
          </reference>
          <reference field="1" count="1" selected="0">
            <x v="10"/>
          </reference>
        </references>
      </pivotArea>
    </chartFormat>
    <chartFormat chart="7" format="11" series="1">
      <pivotArea type="data" outline="0" fieldPosition="0">
        <references count="2">
          <reference field="4294967294" count="1" selected="0">
            <x v="0"/>
          </reference>
          <reference field="1" count="1" selected="0">
            <x v="11"/>
          </reference>
        </references>
      </pivotArea>
    </chartFormat>
    <chartFormat chart="7" format="12" series="1">
      <pivotArea type="data" outline="0" fieldPosition="0">
        <references count="2">
          <reference field="4294967294" count="1" selected="0">
            <x v="0"/>
          </reference>
          <reference field="1" count="1" selected="0">
            <x v="12"/>
          </reference>
        </references>
      </pivotArea>
    </chartFormat>
    <chartFormat chart="7" format="13" series="1">
      <pivotArea type="data" outline="0" fieldPosition="0">
        <references count="2">
          <reference field="4294967294" count="1" selected="0">
            <x v="0"/>
          </reference>
          <reference field="1" count="1" selected="0">
            <x v="13"/>
          </reference>
        </references>
      </pivotArea>
    </chartFormat>
    <chartFormat chart="7" format="14" series="1">
      <pivotArea type="data" outline="0" fieldPosition="0">
        <references count="2">
          <reference field="4294967294" count="1" selected="0">
            <x v="0"/>
          </reference>
          <reference field="1" count="1" selected="0">
            <x v="14"/>
          </reference>
        </references>
      </pivotArea>
    </chartFormat>
    <chartFormat chart="7" format="15" series="1">
      <pivotArea type="data" outline="0" fieldPosition="0">
        <references count="2">
          <reference field="4294967294" count="1" selected="0">
            <x v="0"/>
          </reference>
          <reference field="1" count="1" selected="0">
            <x v="15"/>
          </reference>
        </references>
      </pivotArea>
    </chartFormat>
    <chartFormat chart="7" format="16" series="1">
      <pivotArea type="data" outline="0" fieldPosition="0">
        <references count="2">
          <reference field="4294967294" count="1" selected="0">
            <x v="0"/>
          </reference>
          <reference field="1" count="1" selected="0">
            <x v="16"/>
          </reference>
        </references>
      </pivotArea>
    </chartFormat>
    <chartFormat chart="7" format="17" series="1">
      <pivotArea type="data" outline="0" fieldPosition="0">
        <references count="2">
          <reference field="4294967294" count="1" selected="0">
            <x v="0"/>
          </reference>
          <reference field="1" count="1" selected="0">
            <x v="17"/>
          </reference>
        </references>
      </pivotArea>
    </chartFormat>
    <chartFormat chart="7" format="18" series="1">
      <pivotArea type="data" outline="0" fieldPosition="0">
        <references count="2">
          <reference field="4294967294" count="1" selected="0">
            <x v="0"/>
          </reference>
          <reference field="1" count="1" selected="0">
            <x v="18"/>
          </reference>
        </references>
      </pivotArea>
    </chartFormat>
    <chartFormat chart="7" format="19" series="1">
      <pivotArea type="data" outline="0" fieldPosition="0">
        <references count="2">
          <reference field="4294967294" count="1" selected="0">
            <x v="0"/>
          </reference>
          <reference field="1" count="1" selected="0">
            <x v="19"/>
          </reference>
        </references>
      </pivotArea>
    </chartFormat>
    <chartFormat chart="7" format="20" series="1">
      <pivotArea type="data" outline="0" fieldPosition="0">
        <references count="2">
          <reference field="4294967294" count="1" selected="0">
            <x v="0"/>
          </reference>
          <reference field="1" count="1" selected="0">
            <x v="20"/>
          </reference>
        </references>
      </pivotArea>
    </chartFormat>
    <chartFormat chart="7" format="21" series="1">
      <pivotArea type="data" outline="0" fieldPosition="0">
        <references count="2">
          <reference field="4294967294" count="1" selected="0">
            <x v="0"/>
          </reference>
          <reference field="1" count="1" selected="0">
            <x v="21"/>
          </reference>
        </references>
      </pivotArea>
    </chartFormat>
    <chartFormat chart="7" format="22" series="1">
      <pivotArea type="data" outline="0" fieldPosition="0">
        <references count="2">
          <reference field="4294967294" count="1" selected="0">
            <x v="0"/>
          </reference>
          <reference field="1" count="1" selected="0">
            <x v="22"/>
          </reference>
        </references>
      </pivotArea>
    </chartFormat>
    <chartFormat chart="7" format="23" series="1">
      <pivotArea type="data" outline="0" fieldPosition="0">
        <references count="2">
          <reference field="4294967294" count="1" selected="0">
            <x v="0"/>
          </reference>
          <reference field="1" count="1" selected="0">
            <x v="23"/>
          </reference>
        </references>
      </pivotArea>
    </chartFormat>
    <chartFormat chart="7" format="24" series="1">
      <pivotArea type="data" outline="0" fieldPosition="0">
        <references count="2">
          <reference field="4294967294" count="1" selected="0">
            <x v="0"/>
          </reference>
          <reference field="1" count="1" selected="0">
            <x v="24"/>
          </reference>
        </references>
      </pivotArea>
    </chartFormat>
    <chartFormat chart="7" format="25" series="1">
      <pivotArea type="data" outline="0" fieldPosition="0">
        <references count="2">
          <reference field="4294967294" count="1" selected="0">
            <x v="0"/>
          </reference>
          <reference field="1" count="1" selected="0">
            <x v="25"/>
          </reference>
        </references>
      </pivotArea>
    </chartFormat>
    <chartFormat chart="7" format="26" series="1">
      <pivotArea type="data" outline="0" fieldPosition="0">
        <references count="2">
          <reference field="4294967294" count="1" selected="0">
            <x v="0"/>
          </reference>
          <reference field="1" count="1" selected="0">
            <x v="26"/>
          </reference>
        </references>
      </pivotArea>
    </chartFormat>
    <chartFormat chart="7" format="27" series="1">
      <pivotArea type="data" outline="0" fieldPosition="0">
        <references count="2">
          <reference field="4294967294" count="1" selected="0">
            <x v="0"/>
          </reference>
          <reference field="1" count="1" selected="0">
            <x v="27"/>
          </reference>
        </references>
      </pivotArea>
    </chartFormat>
    <chartFormat chart="7" format="28" series="1">
      <pivotArea type="data" outline="0" fieldPosition="0">
        <references count="2">
          <reference field="4294967294" count="1" selected="0">
            <x v="0"/>
          </reference>
          <reference field="1"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8FDF891-D37D-4FE7-9A0A-8CC65A21599B}"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4:T23" firstHeaderRow="1" firstDataRow="2" firstDataCol="1"/>
  <pivotFields count="9">
    <pivotField showAll="0"/>
    <pivotField showAll="0"/>
    <pivotField showAll="0"/>
    <pivotField axis="axisRow" showAll="0">
      <items count="18">
        <item x="4"/>
        <item x="6"/>
        <item x="16"/>
        <item x="13"/>
        <item x="15"/>
        <item x="11"/>
        <item x="7"/>
        <item x="8"/>
        <item x="2"/>
        <item x="14"/>
        <item x="9"/>
        <item x="12"/>
        <item x="3"/>
        <item x="10"/>
        <item x="5"/>
        <item x="0"/>
        <item x="1"/>
        <item t="default"/>
      </items>
    </pivotField>
    <pivotField showAll="0"/>
    <pivotField showAll="0"/>
    <pivotField showAll="0"/>
    <pivotField dataField="1" showAll="0"/>
    <pivotField axis="axisCol" showAll="0">
      <items count="9">
        <item x="0"/>
        <item x="1"/>
        <item x="6"/>
        <item x="5"/>
        <item x="7"/>
        <item x="3"/>
        <item x="2"/>
        <item x="4"/>
        <item t="default"/>
      </items>
    </pivotField>
  </pivotFields>
  <rowFields count="1">
    <field x="3"/>
  </rowFields>
  <rowItems count="18">
    <i>
      <x/>
    </i>
    <i>
      <x v="1"/>
    </i>
    <i>
      <x v="2"/>
    </i>
    <i>
      <x v="3"/>
    </i>
    <i>
      <x v="4"/>
    </i>
    <i>
      <x v="5"/>
    </i>
    <i>
      <x v="6"/>
    </i>
    <i>
      <x v="7"/>
    </i>
    <i>
      <x v="8"/>
    </i>
    <i>
      <x v="9"/>
    </i>
    <i>
      <x v="10"/>
    </i>
    <i>
      <x v="11"/>
    </i>
    <i>
      <x v="12"/>
    </i>
    <i>
      <x v="13"/>
    </i>
    <i>
      <x v="14"/>
    </i>
    <i>
      <x v="15"/>
    </i>
    <i>
      <x v="16"/>
    </i>
    <i t="grand">
      <x/>
    </i>
  </rowItems>
  <colFields count="1">
    <field x="8"/>
  </colFields>
  <colItems count="9">
    <i>
      <x/>
    </i>
    <i>
      <x v="1"/>
    </i>
    <i>
      <x v="2"/>
    </i>
    <i>
      <x v="3"/>
    </i>
    <i>
      <x v="4"/>
    </i>
    <i>
      <x v="5"/>
    </i>
    <i>
      <x v="6"/>
    </i>
    <i>
      <x v="7"/>
    </i>
    <i t="grand">
      <x/>
    </i>
  </colItems>
  <dataFields count="1">
    <dataField name="Average of UnitPrice" fld="7" subtotal="average" baseField="3" baseItem="0"/>
  </dataFields>
  <chartFormats count="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BC03E21-465A-45F6-AC0E-B5BF698B13F3}" name="PivotTable2"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9:N10"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Amount" fld="0" baseField="0" baseItem="0"/>
    <dataField name="Distinct Count of OrderID" fld="1" subtotal="count" baseField="0" baseItem="1">
      <extLst>
        <ext xmlns:x15="http://schemas.microsoft.com/office/spreadsheetml/2010/11/main" uri="{FABC7310-3BB5-11E1-824E-6D434824019B}">
          <x15:dataField isCountDistinct="1"/>
        </ext>
      </extLst>
    </dataField>
    <dataField name="Distinct Count of CustomerID" fld="2" subtotal="count" baseField="0" baseItem="1">
      <extLst>
        <ext xmlns:x15="http://schemas.microsoft.com/office/spreadsheetml/2010/11/main" uri="{FABC7310-3BB5-11E1-824E-6D434824019B}">
          <x15:dataField isCountDistinct="1"/>
        </ext>
      </extLst>
    </dataField>
    <dataField name="Distinct Count of EmployeeID" fld="3" subtotal="count" baseField="0" baseItem="1">
      <extLst>
        <ext xmlns:x15="http://schemas.microsoft.com/office/spreadsheetml/2010/11/main" uri="{FABC7310-3BB5-11E1-824E-6D434824019B}">
          <x15:dataField isCountDistinct="1"/>
        </ext>
      </extLst>
    </dataField>
  </dataFields>
  <pivotHierarchies count="16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rrelation].[Country].&amp;[Fin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PI].[ProductID].&amp;[4]"/>
      </members>
    </pivotHierarchy>
    <pivotHierarchy dragToData="1"/>
    <pivotHierarchy dragToData="1"/>
    <pivotHierarchy dragToData="1"/>
    <pivotHierarchy multipleItemSelectionAllowed="1" dragToData="1">
      <members count="1" level="1">
        <member name="[KPI].[OrderDate].&amp;[1995-10-30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OrderID"/>
    <pivotHierarchy dragToData="1"/>
    <pivotHierarchy dragToData="1" caption="Distinct Count of CustomerID"/>
    <pivotHierarchy dragToData="1"/>
    <pivotHierarchy dragToData="1" caption="Distinct Count of EmployeeID"/>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alysis.xlsx!KPI">
        <x15:activeTabTopLevelEntity name="[KPI]"/>
        <x15:activeTabTopLevelEntity name="[correla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8E6397C-6320-4B2A-898F-1468849CBCE0}" autoFormatId="16" applyNumberFormats="0" applyBorderFormats="0" applyFontFormats="0" applyPatternFormats="0" applyAlignmentFormats="0" applyWidthHeightFormats="0">
  <queryTableRefresh nextId="5">
    <queryTableFields count="4">
      <queryTableField id="1" name="CategoryID" tableColumnId="1"/>
      <queryTableField id="2" name="CategoryName" tableColumnId="2"/>
      <queryTableField id="3" name="Description" tableColumnId="3"/>
      <queryTableField id="4" name="Pictur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8" xr16:uid="{51A61E43-1A4E-4C3E-9DEF-42B25CBBA299}" autoFormatId="16" applyNumberFormats="0" applyBorderFormats="0" applyFontFormats="0" applyPatternFormats="0" applyAlignmentFormats="0" applyWidthHeightFormats="0">
  <queryTableRefresh nextId="18">
    <queryTableFields count="17">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Photo" tableColumnId="15"/>
      <queryTableField id="16" name="Notes" tableColumnId="16"/>
      <queryTableField id="17" name="ReportsTo"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4" xr16:uid="{9BB03E31-8F80-46BF-B39C-4A8B92A2E72D}" autoFormatId="16" applyNumberFormats="0" applyBorderFormats="0" applyFontFormats="0" applyPatternFormats="0" applyAlignmentFormats="0" applyWidthHeightFormats="0">
  <queryTableRefresh nextId="8">
    <queryTableFields count="6">
      <queryTableField id="1" name="OrderID" tableColumnId="1"/>
      <queryTableField id="2" name="ProductID" tableColumnId="2"/>
      <queryTableField id="3" name="UnitPrice" tableColumnId="3"/>
      <queryTableField id="4" name="Quantity" tableColumnId="4"/>
      <queryTableField id="6" dataBound="0" tableColumnId="6"/>
      <queryTableField id="5" name="Discount"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6" xr16:uid="{848797AA-B72F-4565-9242-74F3F131527F}" autoFormatId="16" applyNumberFormats="0" applyBorderFormats="0" applyFontFormats="0" applyPatternFormats="0" applyAlignmentFormats="0" applyWidthHeightFormats="0">
  <queryTableRefresh nextId="15">
    <queryTableFields count="14">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3" xr16:uid="{30DD8057-776F-4BB6-BBDE-CFE6DD65E381}" autoFormatId="16" applyNumberFormats="0" applyBorderFormats="0" applyFontFormats="0" applyPatternFormats="0" applyAlignmentFormats="0" applyWidthHeightFormats="0">
  <queryTableRefresh nextId="11">
    <queryTableFields count="10">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6" xr16:uid="{AC6EEAC6-4C43-422B-B97C-A0B59523E577}" autoFormatId="16" applyNumberFormats="0" applyBorderFormats="0" applyFontFormats="0" applyPatternFormats="0" applyAlignmentFormats="0" applyWidthHeightFormats="0">
  <queryTableRefresh nextId="4">
    <queryTableFields count="3">
      <queryTableField id="1" name="ShipperID" tableColumnId="1"/>
      <queryTableField id="2" name="CompanyName" tableColumnId="2"/>
      <queryTableField id="3" name="Phon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32" xr16:uid="{46DD7E07-4ECB-4303-BD68-542B9D000C92}" autoFormatId="16" applyNumberFormats="0" applyBorderFormats="0" applyFontFormats="0" applyPatternFormats="0" applyAlignmentFormats="0" applyWidthHeightFormats="0">
  <queryTableRefresh nextId="13">
    <queryTableFields count="12">
      <queryTableField id="1" name="Suppli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 id="12" name="HomePage" tableColumnId="1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5" xr16:uid="{8A66F12E-13B8-4544-A781-8D11F8B44996}" autoFormatId="16" applyNumberFormats="0" applyBorderFormats="0" applyFontFormats="0" applyPatternFormats="0" applyAlignmentFormats="0" applyWidthHeightFormats="0">
  <queryTableRefresh nextId="4">
    <queryTableFields count="3">
      <queryTableField id="1" name="ProductName" tableColumnId="1"/>
      <queryTableField id="2" name="CategoryName" tableColumnId="2"/>
      <queryTableField id="3" name="Revenue" tableColumnId="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3" xr16:uid="{CFD8452F-AC19-4A1F-A431-5B9D10F100F6}" autoFormatId="16" applyNumberFormats="0" applyBorderFormats="0" applyFontFormats="0" applyPatternFormats="0" applyAlignmentFormats="0" applyWidthHeightFormats="0">
  <queryTableRefresh nextId="6">
    <queryTableFields count="5">
      <queryTableField id="1" name="CategoryName" tableColumnId="1"/>
      <queryTableField id="2" name="OrderID" tableColumnId="2"/>
      <queryTableField id="3" name="City" tableColumnId="3"/>
      <queryTableField id="4" name="Country" tableColumnId="4"/>
      <queryTableField id="5" name="Revenu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8" xr16:uid="{169F4B9A-C85F-46A4-B787-BA398A42EDC4}" autoFormatId="16" applyNumberFormats="0" applyBorderFormats="0" applyFontFormats="0" applyPatternFormats="0" applyAlignmentFormats="0" applyWidthHeightFormats="0">
  <queryTableRefresh nextId="18">
    <queryTableFields count="16">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5" dataBound="0" tableColumnId="15"/>
      <queryTableField id="17" dataBound="0" tableColumnId="17"/>
      <queryTableField id="14" name="ShipCountry" tableColumnId="1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0" xr16:uid="{212359C6-CB59-418B-A8F2-15D538FFFB95}" autoFormatId="16" applyNumberFormats="0" applyBorderFormats="0" applyFontFormats="0" applyPatternFormats="0" applyAlignmentFormats="0" applyWidthHeightFormats="0">
  <queryTableRefresh nextId="18">
    <queryTableFields count="17">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Photo" tableColumnId="15"/>
      <queryTableField id="16" name="Notes" tableColumnId="16"/>
      <queryTableField id="17" name="ReportsTo" tableColumnId="1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1" xr16:uid="{0929DCED-6354-44AD-9F26-B5AFEA4B099E}" autoFormatId="16" applyNumberFormats="0" applyBorderFormats="0" applyFontFormats="0" applyPatternFormats="0" applyAlignmentFormats="0" applyWidthHeightFormats="0">
  <queryTableRefresh nextId="18">
    <queryTableFields count="17">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Photo" tableColumnId="15"/>
      <queryTableField id="16" name="Notes" tableColumnId="16"/>
      <queryTableField id="17" name="ReportsTo" tableColumnId="17"/>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2" xr16:uid="{D2051D8E-D172-4788-86E6-81848B648B28}" autoFormatId="16" applyNumberFormats="0" applyBorderFormats="0" applyFontFormats="0" applyPatternFormats="0" applyAlignmentFormats="0" applyWidthHeightFormats="0">
  <queryTableRefresh nextId="18">
    <queryTableFields count="17">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Photo" tableColumnId="15"/>
      <queryTableField id="16" name="Notes" tableColumnId="16"/>
      <queryTableField id="17" name="ReportsTo" tableColumnId="17"/>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22" xr16:uid="{CD910BF0-3949-4C1E-BA8B-14BCFA3985D4}" autoFormatId="16" applyNumberFormats="0" applyBorderFormats="0" applyFontFormats="0" applyPatternFormats="0" applyAlignmentFormats="0" applyWidthHeightFormats="0">
  <queryTableRefresh nextId="12">
    <queryTableFields count="10">
      <queryTableField id="1" name="UnitPrice" tableColumnId="1"/>
      <queryTableField id="2" name="Quantity" tableColumnId="2"/>
      <queryTableField id="3" name="Discount" tableColumnId="3"/>
      <queryTableField id="4" name="ProductPrice" tableColumnId="4"/>
      <queryTableField id="5" name="CategoryName" tableColumnId="5"/>
      <queryTableField id="6" name="ProductName" tableColumnId="6"/>
      <queryTableField id="8" dataBound="0" tableColumnId="8"/>
      <queryTableField id="9" dataBound="0" tableColumnId="9"/>
      <queryTableField id="10" dataBound="0" tableColumnId="10"/>
      <queryTableField id="7" name="Revenue" tableColumnId="7"/>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2" connectionId="36" xr16:uid="{23B9AB78-72CD-4ABF-A3A9-03FAB251DA95}" autoFormatId="16" applyNumberFormats="0" applyBorderFormats="0" applyFontFormats="0" applyPatternFormats="0" applyAlignmentFormats="0" applyWidthHeightFormats="0">
  <queryTableRefresh nextId="4">
    <queryTableFields count="3">
      <queryTableField id="1" name="Price vs Revenue" tableColumnId="1"/>
      <queryTableField id="2" name="UnitsOnOrder vs Revenue" tableColumnId="2"/>
      <queryTableField id="3" name="Stock vs Revenue" tableColumnId="3"/>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3" connectionId="37" xr16:uid="{CF6D706A-486E-4653-82DB-24E3A0ECA4BF}" autoFormatId="16" applyNumberFormats="0" applyBorderFormats="0" applyFontFormats="0" applyPatternFormats="0" applyAlignmentFormats="0" applyWidthHeightFormats="0">
  <queryTableRefresh nextId="4">
    <queryTableFields count="3">
      <queryTableField id="1" name="Price vs Revenue" tableColumnId="1"/>
      <queryTableField id="2" name="UnitsOnOrder vs Revenue" tableColumnId="2"/>
      <queryTableField id="3" name="Stock vs Revenue" tableColumnId="3"/>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6" xr16:uid="{3228BE90-2C21-4C14-9DCE-594FA70D1B0D}" autoFormatId="16" applyNumberFormats="0" applyBorderFormats="0" applyFontFormats="0" applyPatternFormats="0" applyAlignmentFormats="0" applyWidthHeightFormats="0">
  <queryTableRefresh nextId="7">
    <queryTableFields count="6">
      <queryTableField id="1" name="OrderID" tableColumnId="1"/>
      <queryTableField id="2" name="ProductID" tableColumnId="2"/>
      <queryTableField id="3" name="UnitPrice" tableColumnId="3"/>
      <queryTableField id="4" name="Quantity" tableColumnId="4"/>
      <queryTableField id="5" name="Discount" tableColumnId="5"/>
      <queryTableField id="6" name="OrderDate" tableColumnId="6"/>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20" xr16:uid="{80B653F1-F132-40EC-8F23-DB3404DAF3F1}" autoFormatId="16" applyNumberFormats="0" applyBorderFormats="0" applyFontFormats="0" applyPatternFormats="0" applyAlignmentFormats="0" applyWidthHeightFormats="0">
  <queryTableRefresh nextId="13">
    <queryTableFields count="12">
      <queryTableField id="1" name="OrderID" tableColumnId="1"/>
      <queryTableField id="2" name="ProductID" tableColumnId="2"/>
      <queryTableField id="3" name="UnitPrice" tableColumnId="3"/>
      <queryTableField id="4" name="Quantity" tableColumnId="4"/>
      <queryTableField id="5" name="Discount" tableColumnId="5"/>
      <queryTableField id="6" name="ProductName" tableColumnId="6"/>
      <queryTableField id="7" name="CategoryID" tableColumnId="7"/>
      <queryTableField id="8" name="CategoryName" tableColumnId="8"/>
      <queryTableField id="9" name="Revenue" tableColumnId="9"/>
      <queryTableField id="11" dataBound="0" tableColumnId="11"/>
      <queryTableField id="12" dataBound="0" tableColumnId="12"/>
      <queryTableField id="10" name="UnitsSold" tableColumnId="10"/>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34" xr16:uid="{75886D76-D7AC-4213-82EE-E18A487CB742}" autoFormatId="16" applyNumberFormats="0" applyBorderFormats="0" applyFontFormats="0" applyPatternFormats="0" applyAlignmentFormats="0" applyWidthHeightFormats="0">
  <queryTableRefresh nextId="8">
    <queryTableFields count="7">
      <queryTableField id="1" name="SupplierID" tableColumnId="1"/>
      <queryTableField id="2" name="CompanyName" tableColumnId="2"/>
      <queryTableField id="3" name="Region" tableColumnId="3"/>
      <queryTableField id="4" name="Country" tableColumnId="4"/>
      <queryTableField id="5" name="ProductID" tableColumnId="5"/>
      <queryTableField id="6" name="ProductName" tableColumnId="6"/>
      <queryTableField id="7" name="UnitPrice" tableColumnId="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7" xr16:uid="{B57B477E-B147-47F5-A25A-EDE360116949}" autoFormatId="16" applyNumberFormats="0" applyBorderFormats="0" applyFontFormats="0" applyPatternFormats="0" applyAlignmentFormats="0" applyWidthHeightFormats="0">
  <queryTableRefresh nextId="7">
    <queryTableFields count="6">
      <queryTableField id="1" name="SupplierID" tableColumnId="1"/>
      <queryTableField id="2" name="CompanyName" tableColumnId="2"/>
      <queryTableField id="3" name="ProductID" tableColumnId="3"/>
      <queryTableField id="4" name="ProductName" tableColumnId="4"/>
      <queryTableField id="5" name="CategoryID" tableColumnId="5"/>
      <queryTableField id="6" name="CategoryName" tableColumnId="6"/>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connectionId="28" xr16:uid="{E6070ECB-0A3D-4645-9F6C-84A1E28DDF8D}" autoFormatId="16" applyNumberFormats="0" applyBorderFormats="0" applyFontFormats="0" applyPatternFormats="0" applyAlignmentFormats="0" applyWidthHeightFormats="0">
  <queryTableRefresh nextId="10">
    <queryTableFields count="9">
      <queryTableField id="1" name="SupplierID" tableColumnId="1"/>
      <queryTableField id="2" name="CompanyName" tableColumnId="2"/>
      <queryTableField id="3" name="Region" tableColumnId="3"/>
      <queryTableField id="4" name="Country" tableColumnId="4"/>
      <queryTableField id="5" name="ProductID" tableColumnId="5"/>
      <queryTableField id="6" name="ProductName" tableColumnId="6"/>
      <queryTableField id="7" name="CategoryID" tableColumnId="7"/>
      <queryTableField id="8" name="UnitPrice" tableColumnId="8"/>
      <queryTableField id="9" name="CategoryName" tableColumnId="9"/>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 connectionId="13" xr16:uid="{1CC8702A-873D-4CA7-B2D0-7B565B00EC80}" autoFormatId="16" applyNumberFormats="0" applyBorderFormats="0" applyFontFormats="0" applyPatternFormats="0" applyAlignmentFormats="0" applyWidthHeightFormats="0">
  <queryTableRefresh nextId="10">
    <queryTableFields count="9">
      <queryTableField id="1" name="OrderID" tableColumnId="1"/>
      <queryTableField id="2" name="ProductID" tableColumnId="2"/>
      <queryTableField id="3" name="UnitPrice" tableColumnId="3"/>
      <queryTableField id="4" name="Quantity" tableColumnId="4"/>
      <queryTableField id="5" name="Discount" tableColumnId="5"/>
      <queryTableField id="6" name="OrderDate" tableColumnId="6"/>
      <queryTableField id="7" name="CustomerID" tableColumnId="7"/>
      <queryTableField id="9" dataBound="0" tableColumnId="9"/>
      <queryTableField id="8" name="EmployeeI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 xr10:uid="{6829C2EC-1963-4440-9771-D214DD136032}" sourceName="OrderDate">
  <pivotTables>
    <pivotTable tabId="35" name="PivotTable2"/>
    <pivotTable tabId="35" name="Customer_Summary"/>
  </pivotTables>
  <data>
    <tabular pivotCacheId="1184959583">
      <items count="48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7714AB7-5C41-40AF-9285-D421242DBBEC}" sourceName="Country">
  <pivotTables>
    <pivotTable tabId="41" name="PivotTable1"/>
  </pivotTables>
  <data>
    <tabular pivotCacheId="1149977611">
      <items count="17">
        <i x="4" s="1"/>
        <i x="6" s="1"/>
        <i x="16" s="1"/>
        <i x="13" s="1"/>
        <i x="15" s="1"/>
        <i x="11" s="1"/>
        <i x="7" s="1"/>
        <i x="8" s="1"/>
        <i x="2" s="1"/>
        <i x="14" s="1"/>
        <i x="9" s="1"/>
        <i x="12" s="1"/>
        <i x="3" s="1"/>
        <i x="10" s="1"/>
        <i x="5"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7634D74C-C219-4FD4-9E58-77BCC515EAD8}" sourceName="CategoryName">
  <pivotTables>
    <pivotTable tabId="31" name="PivotTable2"/>
    <pivotTable tabId="31" name="PivotTable4"/>
  </pivotTables>
  <data>
    <tabular pivotCacheId="1572444085">
      <items count="8">
        <i x="1" s="1"/>
        <i x="4" s="1"/>
        <i x="6" s="1"/>
        <i x="0" s="1"/>
        <i x="2" s="1"/>
        <i x="7"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Date" xr10:uid="{F1DD9173-3A89-4BC7-8CD0-70F3195B8875}" cache="Slicer_OrderDate" caption="OrderDate" startItem="8" rowHeight="247650"/>
  <slicer name="Country" xr10:uid="{9505FABA-D4AE-46DB-8FBF-2AA4FE9963F0}" cache="Slicer_Country" caption="Country" rowHeight="247650"/>
  <slicer name="CategoryName" xr10:uid="{EA8B5D47-B59C-443D-8A8F-4D25290C70CD}" cache="Slicer_CategoryName" caption="CategoryName"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5753EA-DF3B-4608-AF93-EBE55E92C6DF}" name="categories" displayName="categories" ref="A1:D9" tableType="queryTable" totalsRowShown="0">
  <autoFilter ref="A1:D9" xr:uid="{E95753EA-DF3B-4608-AF93-EBE55E92C6DF}"/>
  <tableColumns count="4">
    <tableColumn id="1" xr3:uid="{5B7C9571-6E28-45A2-92F4-FFC3E25EEEA0}" uniqueName="1" name="CategoryID" queryTableFieldId="1"/>
    <tableColumn id="2" xr3:uid="{D32F1DC0-F940-478C-8817-269AC6128C70}" uniqueName="2" name="CategoryName" queryTableFieldId="2" dataDxfId="192"/>
    <tableColumn id="3" xr3:uid="{60BCD887-369C-48F2-83E7-912035043317}" uniqueName="3" name="Description" queryTableFieldId="3" dataDxfId="191"/>
    <tableColumn id="4" xr3:uid="{B691479D-1CDF-4861-A6DE-CB85D2111E08}" uniqueName="4" name="Picture" queryTableFieldId="4" dataDxfId="19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30AB721-C4A2-4850-9B95-BCC9B06509B2}" name="customers__3" displayName="customers__3" ref="A1:M92" totalsRowShown="0">
  <autoFilter ref="A1:M92" xr:uid="{330AB721-C4A2-4850-9B95-BCC9B06509B2}"/>
  <tableColumns count="13">
    <tableColumn id="1" xr3:uid="{3F3E1E94-0911-4D4A-9707-B5C91D4BD022}" name="CustomerID" dataDxfId="189"/>
    <tableColumn id="2" xr3:uid="{50E5C9AB-0699-444F-997F-60347B1830FD}" name="CompanyName" dataDxfId="188"/>
    <tableColumn id="3" xr3:uid="{4FD31A5B-2E91-4F02-82E1-299A29C01502}" name="ContactName" dataDxfId="187"/>
    <tableColumn id="4" xr3:uid="{EA8F097D-E232-4A7C-8E10-4B98E0BBE1DA}" name="ContactTitle" dataDxfId="186"/>
    <tableColumn id="5" xr3:uid="{97480D6F-38F5-4B3B-922C-6F132AD0A564}" name="Address" dataDxfId="185"/>
    <tableColumn id="6" xr3:uid="{3467B8C5-BA7E-42D4-91BC-63E801FB736A}" name="City" dataDxfId="184"/>
    <tableColumn id="7" xr3:uid="{1680D70B-F974-45C0-AF24-76A486E1BA13}" name="Region" dataDxfId="183"/>
    <tableColumn id="8" xr3:uid="{4A8B3F0F-8591-42E5-B330-A2C18C9F9158}" name="PostalCode" dataDxfId="182"/>
    <tableColumn id="9" xr3:uid="{F6E49575-3AF1-4B76-9ACE-ED2B833288A8}" name="Country" dataDxfId="181"/>
    <tableColumn id="10" xr3:uid="{F574650A-41A6-456F-93E7-41CCB9A1CF12}" name="Phone" dataDxfId="180"/>
    <tableColumn id="11" xr3:uid="{21EF0EB7-2D6D-47D1-B031-F2D0E377DA7B}" name="Fax" dataDxfId="179"/>
    <tableColumn id="12" xr3:uid="{3C6297EE-72CE-428F-AE63-C57FA719594F}" name="Image" dataDxfId="178"/>
    <tableColumn id="13" xr3:uid="{08CE5D9D-E952-41A8-AB26-44F11442BD85}" name="ImageThumbnail" dataDxfId="17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9E04A00-0DE0-455A-90E5-42AB924E3898}" name="employees" displayName="employees" ref="A1:Q10" tableType="queryTable" totalsRowShown="0">
  <autoFilter ref="A1:Q10" xr:uid="{C9E04A00-0DE0-455A-90E5-42AB924E3898}"/>
  <tableColumns count="17">
    <tableColumn id="1" xr3:uid="{031C5D7A-90B7-43E1-895E-C88B683A732D}" uniqueName="1" name="EmployeeID" queryTableFieldId="1"/>
    <tableColumn id="2" xr3:uid="{74F211A3-E835-4C6B-80A0-80ED2D4D4666}" uniqueName="2" name="LastName" queryTableFieldId="2" dataDxfId="176"/>
    <tableColumn id="3" xr3:uid="{A1D4890F-A7EF-494E-8119-D0AA8F1B6908}" uniqueName="3" name="FirstName" queryTableFieldId="3" dataDxfId="175"/>
    <tableColumn id="4" xr3:uid="{6E2A0DC4-2A89-4685-8A9C-AB3B1B933859}" uniqueName="4" name="Title" queryTableFieldId="4" dataDxfId="174"/>
    <tableColumn id="5" xr3:uid="{4D40DBDF-D53A-4798-B6C0-667A5687CF5F}" uniqueName="5" name="TitleOfCourtesy" queryTableFieldId="5" dataDxfId="173"/>
    <tableColumn id="6" xr3:uid="{6D1006E5-1B0C-458A-ADC7-5FEE038E5AE5}" uniqueName="6" name="BirthDate" queryTableFieldId="6" dataDxfId="172"/>
    <tableColumn id="7" xr3:uid="{01BDAA55-3CBE-40B5-8A01-BD701E47E776}" uniqueName="7" name="HireDate" queryTableFieldId="7" dataDxfId="171"/>
    <tableColumn id="8" xr3:uid="{642A5476-1FE6-4434-A5C5-2ADA9C005E52}" uniqueName="8" name="Address" queryTableFieldId="8" dataDxfId="170"/>
    <tableColumn id="9" xr3:uid="{261E43EB-3555-4D48-B1B2-2B6002C7B762}" uniqueName="9" name="City" queryTableFieldId="9" dataDxfId="169"/>
    <tableColumn id="10" xr3:uid="{7E51B1ED-1289-490E-8FA3-3F0E39011FF0}" uniqueName="10" name="Region" queryTableFieldId="10" dataDxfId="168"/>
    <tableColumn id="11" xr3:uid="{91F98B3E-938A-4356-9CB3-AB07083143A1}" uniqueName="11" name="PostalCode" queryTableFieldId="11" dataDxfId="167"/>
    <tableColumn id="12" xr3:uid="{72A3F3B7-F78C-4E6F-93B9-0DD879DAA907}" uniqueName="12" name="Country" queryTableFieldId="12" dataDxfId="166"/>
    <tableColumn id="13" xr3:uid="{A8D89768-309B-4E3E-80B2-9196A9E04A45}" uniqueName="13" name="HomePhone" queryTableFieldId="13" dataDxfId="165"/>
    <tableColumn id="14" xr3:uid="{E8363F5B-24B5-4CF3-BE91-AFF1AE8AFBD2}" uniqueName="14" name="Extension" queryTableFieldId="14"/>
    <tableColumn id="15" xr3:uid="{7996ABB0-B78E-4345-A7A9-00B6F121D993}" uniqueName="15" name="Photo" queryTableFieldId="15" dataDxfId="164"/>
    <tableColumn id="16" xr3:uid="{0B6CD0AD-5D66-4117-A84F-0ABB01BD8E8F}" uniqueName="16" name="Notes" queryTableFieldId="16" dataDxfId="163"/>
    <tableColumn id="17" xr3:uid="{F63C29C3-6C2E-4C2F-ADDE-BF085E934EB4}" uniqueName="17" name="ReportsTo"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9B9EB3-5007-45F0-9FC6-EAE9759FA958}" name="order_details" displayName="order_details" ref="A1:F2156" tableType="queryTable" totalsRowShown="0">
  <autoFilter ref="A1:F2156" xr:uid="{359B9EB3-5007-45F0-9FC6-EAE9759FA958}"/>
  <tableColumns count="6">
    <tableColumn id="1" xr3:uid="{8E04FAEB-3207-45CD-B1F1-5CEFA23BCA51}" uniqueName="1" name="OrderID" queryTableFieldId="1"/>
    <tableColumn id="2" xr3:uid="{0A6F57EC-F037-43E5-882B-8035B891C04E}" uniqueName="2" name="ProductID" queryTableFieldId="2"/>
    <tableColumn id="3" xr3:uid="{0D8E1C1D-360F-43F1-BE5B-7C7F95E5601B}" uniqueName="3" name="UnitPrice" queryTableFieldId="3"/>
    <tableColumn id="4" xr3:uid="{D74476BE-AFE4-495E-8180-3A00AB5E12FF}" uniqueName="4" name="Quantity" queryTableFieldId="4"/>
    <tableColumn id="6" xr3:uid="{9E957545-B2E2-438F-865B-0DF2BB89B1B9}" uniqueName="6" name="Sales Amount" queryTableFieldId="6" dataDxfId="162">
      <calculatedColumnFormula xml:space="preserve"> order_details[[#This Row],[UnitPrice]] * order_details[[#This Row],[Quantity]] * (1 - order_details[[#This Row],[Discount]])</calculatedColumnFormula>
    </tableColumn>
    <tableColumn id="5" xr3:uid="{641FA1CD-C9C1-4AB3-BA9C-DECC1A44334E}" uniqueName="5" name="Discount"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5628B75-7D85-4898-9E8A-342472DD5582}" name="orders" displayName="orders" ref="A1:N831" tableType="queryTable" totalsRowShown="0">
  <autoFilter ref="A1:N831" xr:uid="{A5628B75-7D85-4898-9E8A-342472DD5582}"/>
  <tableColumns count="14">
    <tableColumn id="1" xr3:uid="{F217F158-14FB-4813-8F7B-17E878AAE66E}" uniqueName="1" name="OrderID" queryTableFieldId="1"/>
    <tableColumn id="2" xr3:uid="{E225CF58-5342-4800-A90D-AD2CD658E5FE}" uniqueName="2" name="CustomerID" queryTableFieldId="2" dataDxfId="161"/>
    <tableColumn id="3" xr3:uid="{17BA9DBF-B8E0-4AD2-A28E-67B9F31F5C7E}" uniqueName="3" name="EmployeeID" queryTableFieldId="3"/>
    <tableColumn id="4" xr3:uid="{FF6F02C0-CD01-4872-A6B4-F68A9CACB597}" uniqueName="4" name="OrderDate" queryTableFieldId="4" dataDxfId="160"/>
    <tableColumn id="5" xr3:uid="{6C313308-D5FC-43B0-9954-6B40C6E00A59}" uniqueName="5" name="RequiredDate" queryTableFieldId="5" dataDxfId="159"/>
    <tableColumn id="6" xr3:uid="{F6C67425-6207-4B87-9C4F-25F39BBAC6CB}" uniqueName="6" name="ShippedDate" queryTableFieldId="6" dataDxfId="158"/>
    <tableColumn id="7" xr3:uid="{07054E62-FCB4-4A8D-B00B-7C1765E738AA}" uniqueName="7" name="ShipVia" queryTableFieldId="7"/>
    <tableColumn id="8" xr3:uid="{516D6BC7-1B9E-4176-B189-5A9098274865}" uniqueName="8" name="Freight" queryTableFieldId="8"/>
    <tableColumn id="9" xr3:uid="{62B88CE9-AF8E-43EF-A159-C58510668099}" uniqueName="9" name="ShipName" queryTableFieldId="9" dataDxfId="157"/>
    <tableColumn id="10" xr3:uid="{A7300905-E8B8-40B4-AC98-51B70816A2BA}" uniqueName="10" name="ShipAddress" queryTableFieldId="10" dataDxfId="156"/>
    <tableColumn id="11" xr3:uid="{A303F367-98A6-4794-93A9-43CE19F7466A}" uniqueName="11" name="ShipCity" queryTableFieldId="11" dataDxfId="155"/>
    <tableColumn id="12" xr3:uid="{6BFB279D-7EA1-45D1-9549-4E1335DE3850}" uniqueName="12" name="ShipRegion" queryTableFieldId="12" dataDxfId="154"/>
    <tableColumn id="13" xr3:uid="{CF9B90C7-F2FD-4CA0-AD21-21E500F678B5}" uniqueName="13" name="ShipPostalCode" queryTableFieldId="13" dataDxfId="153"/>
    <tableColumn id="14" xr3:uid="{E794D70A-6F5F-450D-AF4C-38E6BF603270}" uniqueName="14" name="ShipCountry" queryTableFieldId="14" dataDxfId="15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29E761D-D197-47F8-8CA0-B2EB5230E235}" name="products" displayName="products" ref="A1:J78" tableType="queryTable" totalsRowShown="0">
  <autoFilter ref="A1:J78" xr:uid="{B29E761D-D197-47F8-8CA0-B2EB5230E235}"/>
  <tableColumns count="10">
    <tableColumn id="1" xr3:uid="{8D5D6836-CC6D-4CCE-8905-72673A953E1F}" uniqueName="1" name="ProductID" queryTableFieldId="1"/>
    <tableColumn id="2" xr3:uid="{2BED5A6F-BEBB-4233-903C-13C1DF9DAEC5}" uniqueName="2" name="ProductName" queryTableFieldId="2" dataDxfId="151"/>
    <tableColumn id="3" xr3:uid="{10C7DF8D-23FE-4E9E-8516-155C166C8690}" uniqueName="3" name="SupplierID" queryTableFieldId="3"/>
    <tableColumn id="4" xr3:uid="{FF99040D-92B6-4C65-9729-0AE1C3459102}" uniqueName="4" name="CategoryID" queryTableFieldId="4"/>
    <tableColumn id="5" xr3:uid="{4B232C96-231F-49A3-B2D0-1EF83C537870}" uniqueName="5" name="QuantityPerUnit" queryTableFieldId="5" dataDxfId="150"/>
    <tableColumn id="6" xr3:uid="{1B8EAA48-6ADB-40F8-B366-09194831818E}" uniqueName="6" name="UnitPrice" queryTableFieldId="6"/>
    <tableColumn id="7" xr3:uid="{1505D794-6DF2-435A-AFBA-5C6D0F3EAD2E}" uniqueName="7" name="UnitsInStock" queryTableFieldId="7"/>
    <tableColumn id="8" xr3:uid="{5DF5ED7C-0190-4F55-AD61-55CE0D40E172}" uniqueName="8" name="UnitsOnOrder" queryTableFieldId="8"/>
    <tableColumn id="9" xr3:uid="{7757BA3C-4839-4F3C-B945-F6CB1A3BABB1}" uniqueName="9" name="ReorderLevel" queryTableFieldId="9"/>
    <tableColumn id="10" xr3:uid="{0CC64126-2609-4487-86DF-F3DA6935874D}" uniqueName="10" name="Discontinued" queryTableField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89B5EA5-023D-4314-82D1-8E400D9B16F0}" name="shippers" displayName="shippers" ref="A1:C4" tableType="queryTable" totalsRowShown="0">
  <autoFilter ref="A1:C4" xr:uid="{C89B5EA5-023D-4314-82D1-8E400D9B16F0}"/>
  <tableColumns count="3">
    <tableColumn id="1" xr3:uid="{9F3CE27D-AA8C-460F-B9E0-7C005E2B8C96}" uniqueName="1" name="ShipperID" queryTableFieldId="1"/>
    <tableColumn id="2" xr3:uid="{F78B87A6-8679-47E8-99C8-03E4FD74BBC0}" uniqueName="2" name="CompanyName" queryTableFieldId="2" dataDxfId="149"/>
    <tableColumn id="3" xr3:uid="{BD9BD1DA-65DF-4E98-BF98-8BDD64D0FBEC}" uniqueName="3" name="Phone" queryTableFieldId="3" dataDxfId="14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DC3D820-7B0D-4C4B-8515-4FD677169240}" name="suppliers" displayName="suppliers" ref="A1:L30" tableType="queryTable" totalsRowShown="0">
  <autoFilter ref="A1:L30" xr:uid="{ADC3D820-7B0D-4C4B-8515-4FD677169240}"/>
  <tableColumns count="12">
    <tableColumn id="1" xr3:uid="{1127094A-3BE5-4D79-A670-E5D32C52F482}" uniqueName="1" name="SupplierID" queryTableFieldId="1"/>
    <tableColumn id="2" xr3:uid="{DEDA3B4C-3B16-460C-9DF9-30BDF6CB2B90}" uniqueName="2" name="CompanyName" queryTableFieldId="2" dataDxfId="147"/>
    <tableColumn id="3" xr3:uid="{26F0AA73-7460-4769-81F6-555786C20540}" uniqueName="3" name="ContactName" queryTableFieldId="3" dataDxfId="146"/>
    <tableColumn id="4" xr3:uid="{C2DAC841-456D-434E-B3FC-0B51CF527F58}" uniqueName="4" name="ContactTitle" queryTableFieldId="4" dataDxfId="145"/>
    <tableColumn id="5" xr3:uid="{7B6B20D6-E318-4531-AF44-98B8E67D2589}" uniqueName="5" name="Address" queryTableFieldId="5" dataDxfId="144"/>
    <tableColumn id="6" xr3:uid="{08525DC4-AC3D-488C-A0D1-CD7510EF8097}" uniqueName="6" name="City" queryTableFieldId="6" dataDxfId="143"/>
    <tableColumn id="7" xr3:uid="{BF47CA2E-D688-4ABE-9ACC-ED9E5CD99669}" uniqueName="7" name="Region" queryTableFieldId="7" dataDxfId="142"/>
    <tableColumn id="8" xr3:uid="{1A5186D2-10D7-4B36-A337-2BA7F6EA3C80}" uniqueName="8" name="PostalCode" queryTableFieldId="8" dataDxfId="141"/>
    <tableColumn id="9" xr3:uid="{A4D38EFC-2626-4B07-B1F3-560F07AA01F4}" uniqueName="9" name="Country" queryTableFieldId="9" dataDxfId="140"/>
    <tableColumn id="10" xr3:uid="{728CF7A4-3268-4D00-83B0-257D44E5FDAF}" uniqueName="10" name="Phone" queryTableFieldId="10" dataDxfId="139"/>
    <tableColumn id="11" xr3:uid="{023CA4F5-3833-4E99-AA46-D3B3FA476036}" uniqueName="11" name="Fax" queryTableFieldId="11" dataDxfId="138"/>
    <tableColumn id="12" xr3:uid="{B0494552-3FB0-4E82-9E98-885C90B19CE4}" uniqueName="12" name="HomePage" queryTableFieldId="12" dataDxfId="13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4B29964-9574-4334-A139-FFA1200BE1E0}" name="orders_expanded_1" displayName="orders_expanded_1" ref="A1:J90" totalsRowShown="0">
  <autoFilter ref="A1:J90" xr:uid="{54B29964-9574-4334-A139-FFA1200BE1E0}"/>
  <tableColumns count="10">
    <tableColumn id="1" xr3:uid="{05409C5E-41AB-4E52-A66C-CDA6833751A0}" name="CustomerID" dataDxfId="132"/>
    <tableColumn id="2" xr3:uid="{9ECA38B4-E4EA-4F6A-8D2E-4CFCC9603A7D}" name="TotalSpend"/>
    <tableColumn id="3" xr3:uid="{E186BCCF-0F61-4AA8-A926-028E43F64A1A}" name="OrderCount"/>
    <tableColumn id="4" xr3:uid="{F6B5A270-704D-44EA-B4B7-B44E7B3D7783}" name="FavCategory" dataDxfId="131"/>
    <tableColumn id="5" xr3:uid="{3755599C-4426-4A97-924F-24901A28E3B8}" name="CompanyName" dataDxfId="130"/>
    <tableColumn id="6" xr3:uid="{72253B0B-FD48-4EFC-936F-6315455EB067}" name="City" dataDxfId="129"/>
    <tableColumn id="7" xr3:uid="{E0493ED0-5944-47CA-AC33-4262FA80CB3D}" name="Country" dataDxfId="128"/>
    <tableColumn id="8" xr3:uid="{1C767283-85DB-486D-BD7C-20D7B462EBBF}" name="SpendTier" dataDxfId="127"/>
    <tableColumn id="9" xr3:uid="{DA3CF56A-6400-4C1C-8DFF-79306C86A898}" name="FreqTier" dataDxfId="126"/>
    <tableColumn id="10" xr3:uid="{374CE77B-0BC7-40F4-88F2-417721DE190B}" name="Segment"/>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7481986-4D96-48EC-B74B-DDEB1DFADCD4}" name="Sales_Fact" displayName="Sales_Fact" ref="A1:C2156" tableType="queryTable" totalsRowShown="0">
  <autoFilter ref="A1:C2156" xr:uid="{E7481986-4D96-48EC-B74B-DDEB1DFADCD4}"/>
  <tableColumns count="3">
    <tableColumn id="1" xr3:uid="{0232DC11-101C-447D-BE46-C65E3207D059}" uniqueName="1" name="ProductName" queryTableFieldId="1" dataDxfId="121"/>
    <tableColumn id="2" xr3:uid="{8EDA9E7A-9C4B-492B-8CF7-CFB4277509E1}" uniqueName="2" name="CategoryName" queryTableFieldId="2" dataDxfId="120"/>
    <tableColumn id="3" xr3:uid="{FC5DA95F-C6E1-4CE9-880D-2D43D86CBDCB}" uniqueName="3" name="Revenue" queryTableFieldId="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5CEE8E9-8E10-429A-BA93-AC778E83BA14}" name="correlation" displayName="correlation" ref="A1:E2156" tableType="queryTable" totalsRowShown="0">
  <autoFilter ref="A1:E2156" xr:uid="{F5CEE8E9-8E10-429A-BA93-AC778E83BA14}"/>
  <tableColumns count="5">
    <tableColumn id="1" xr3:uid="{89A70E3E-1A51-4A79-BA4D-19EFA60B7E3B}" uniqueName="1" name="CategoryName" queryTableFieldId="1" dataDxfId="119"/>
    <tableColumn id="2" xr3:uid="{EA78DFDA-1584-4884-AC19-921331492B52}" uniqueName="2" name="OrderID" queryTableFieldId="2"/>
    <tableColumn id="3" xr3:uid="{85060EB1-909C-4A9E-882C-D19E42A8BE9B}" uniqueName="3" name="City" queryTableFieldId="3" dataDxfId="118"/>
    <tableColumn id="4" xr3:uid="{8C1E08D5-90A4-45E2-A9DE-C53EC7A0FBAB}" uniqueName="4" name="Country" queryTableFieldId="4" dataDxfId="117"/>
    <tableColumn id="5" xr3:uid="{43D695E1-6A4B-49BD-8E97-9DB4791468CB}" uniqueName="5" name="Revenue" queryTableFieldId="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D058D4-14ED-4496-A521-6C07BC1F8C87}" name="orders3" displayName="orders3" ref="A1:P831" tableType="queryTable" totalsRowShown="0">
  <autoFilter ref="A1:P831" xr:uid="{A5628B75-7D85-4898-9E8A-342472DD5582}"/>
  <tableColumns count="16">
    <tableColumn id="1" xr3:uid="{A65DFBCA-ECCB-41F7-8C2B-E6D7457297A6}" uniqueName="1" name="OrderID" queryTableFieldId="1"/>
    <tableColumn id="2" xr3:uid="{46873675-2CD8-417B-9BE0-404A72D1CEDF}" uniqueName="2" name="CustomerID" queryTableFieldId="2" dataDxfId="116"/>
    <tableColumn id="3" xr3:uid="{A46134A8-0E14-4B5A-A3EF-784A07EED447}" uniqueName="3" name="EmployeeID" queryTableFieldId="3"/>
    <tableColumn id="4" xr3:uid="{F8F0532D-A54C-4881-A157-64A9C02D1F42}" uniqueName="4" name="OrderDate" queryTableFieldId="4" dataDxfId="115"/>
    <tableColumn id="5" xr3:uid="{64C4251E-1A55-4EF3-A621-F6D4D4AFF345}" uniqueName="5" name="RequiredDate" queryTableFieldId="5" dataDxfId="114"/>
    <tableColumn id="6" xr3:uid="{FB237A7E-0068-4E91-A7C7-1A6E939DD7E5}" uniqueName="6" name="ShippedDate" queryTableFieldId="6" dataDxfId="113"/>
    <tableColumn id="7" xr3:uid="{DFF80CED-584F-4516-B770-ACF2F5079E41}" uniqueName="7" name="ShipVia" queryTableFieldId="7"/>
    <tableColumn id="8" xr3:uid="{717F5D01-B923-493E-B11D-D2621AAB4046}" uniqueName="8" name="Freight" queryTableFieldId="8"/>
    <tableColumn id="9" xr3:uid="{6427E48B-A802-4975-AE97-7EB91AD97A31}" uniqueName="9" name="ShipName" queryTableFieldId="9" dataDxfId="112"/>
    <tableColumn id="10" xr3:uid="{898B4773-B9AB-4664-91FE-0AB1F84470A1}" uniqueName="10" name="ShipAddress" queryTableFieldId="10" dataDxfId="111"/>
    <tableColumn id="11" xr3:uid="{8DDCBCB5-EB74-45EE-9087-D90F4673B35E}" uniqueName="11" name="ShipCity" queryTableFieldId="11" dataDxfId="110"/>
    <tableColumn id="12" xr3:uid="{924F08DF-723A-41C4-88B5-91FC43F586AC}" uniqueName="12" name="ShipRegion" queryTableFieldId="12" dataDxfId="109"/>
    <tableColumn id="13" xr3:uid="{CF0D57F3-58E6-4385-87AD-116947B38A1E}" uniqueName="13" name="ShipPostalCode" queryTableFieldId="13" dataDxfId="108"/>
    <tableColumn id="15" xr3:uid="{A3303842-1EC8-42AC-AAF0-EAF5FBD3DD41}" uniqueName="15" name="Segment" queryTableFieldId="15" dataDxfId="107">
      <calculatedColumnFormula>_xlfn.XLOOKUP(orders3[[#This Row],[CustomerID]], Customer_Summary[Row Labels], Customer_Summary[Segment], 0, 0)</calculatedColumnFormula>
    </tableColumn>
    <tableColumn id="17" xr3:uid="{7C80A670-D698-4D3A-8E5A-1CC8241A056D}" uniqueName="17" name="OrderMonth" queryTableFieldId="17" dataDxfId="106">
      <calculatedColumnFormula>TEXT(orders3[[#This Row],[OrderDate]],"yyyy-mm")</calculatedColumnFormula>
    </tableColumn>
    <tableColumn id="14" xr3:uid="{A7DA4D7E-9461-4A4C-BC84-7D2F8B2E5023}" uniqueName="14" name="ShipCountry" queryTableFieldId="14" dataDxfId="10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05D9636-F627-4FC2-9D3F-55F51B854961}" name="Customer_Summary" displayName="Customer_Summary" ref="U4:W93" totalsRowShown="0" headerRowDxfId="104" headerRowBorderDxfId="103" tableBorderDxfId="102">
  <autoFilter ref="U4:W93" xr:uid="{D05D9636-F627-4FC2-9D3F-55F51B854961}"/>
  <tableColumns count="3">
    <tableColumn id="1" xr3:uid="{F7FDF127-0FED-49D3-BF63-D12277BC3589}" name="Row Labels" dataDxfId="101"/>
    <tableColumn id="3" xr3:uid="{6BA07296-20E5-46D7-874F-F44AD43B6D65}" name="Segment" dataDxfId="100">
      <calculatedColumnFormula>IF(Customer_Summary[[#This Row],[Count of OrderID]]&lt;5,"New","Repeat")</calculatedColumnFormula>
    </tableColumn>
    <tableColumn id="2" xr3:uid="{EE56D891-D06C-4CA2-86C3-391754A64F75}" name="Count of OrderID" dataDxfId="9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8CB6598-8EA2-4844-BEEA-608131137375}" name="employees15" displayName="employees15" ref="A1:Q10" tableType="queryTable" totalsRowShown="0">
  <autoFilter ref="A1:Q10" xr:uid="{C9E04A00-0DE0-455A-90E5-42AB924E3898}"/>
  <tableColumns count="17">
    <tableColumn id="1" xr3:uid="{147BBE4C-F1CA-429B-91AC-2AB880206AF0}" uniqueName="1" name="EmployeeID" queryTableFieldId="1"/>
    <tableColumn id="2" xr3:uid="{661D3AF8-6948-4139-851B-4459FC359EF9}" uniqueName="2" name="LastName" queryTableFieldId="2" dataDxfId="98"/>
    <tableColumn id="3" xr3:uid="{E1BAF913-221A-45C6-AF0A-C361EC386E3C}" uniqueName="3" name="FirstName" queryTableFieldId="3" dataDxfId="97"/>
    <tableColumn id="4" xr3:uid="{A99F4ABD-C238-4DC5-8C36-FF87D49A5354}" uniqueName="4" name="Title" queryTableFieldId="4" dataDxfId="96"/>
    <tableColumn id="5" xr3:uid="{A1341D4F-0029-4D24-ABCC-D0D120EB358F}" uniqueName="5" name="TitleOfCourtesy" queryTableFieldId="5" dataDxfId="95"/>
    <tableColumn id="6" xr3:uid="{30096367-71B4-4C48-822F-F25429FD0B90}" uniqueName="6" name="BirthDate" queryTableFieldId="6" dataDxfId="94"/>
    <tableColumn id="7" xr3:uid="{90AA09B3-59C7-4C4A-816E-27B601E8C2E6}" uniqueName="7" name="HireDate" queryTableFieldId="7" dataDxfId="93"/>
    <tableColumn id="8" xr3:uid="{E8C08B63-5968-42CC-A7A0-9807F060952A}" uniqueName="8" name="Address" queryTableFieldId="8" dataDxfId="92"/>
    <tableColumn id="9" xr3:uid="{B945C634-14AD-462A-995A-E2CFAC219502}" uniqueName="9" name="City" queryTableFieldId="9" dataDxfId="91"/>
    <tableColumn id="10" xr3:uid="{5C6AE2B4-CA73-496E-BC4B-B47F6266FA66}" uniqueName="10" name="Region" queryTableFieldId="10" dataDxfId="90"/>
    <tableColumn id="11" xr3:uid="{8864C451-1A06-4C03-9D3B-542388BD3DD5}" uniqueName="11" name="PostalCode" queryTableFieldId="11" dataDxfId="89"/>
    <tableColumn id="12" xr3:uid="{0DFDC310-3B75-4388-94FC-A1D2F7B0421E}" uniqueName="12" name="Country" queryTableFieldId="12" dataDxfId="88"/>
    <tableColumn id="13" xr3:uid="{1154CB46-BA9E-40B3-8CC4-ABC2D6CF8E1F}" uniqueName="13" name="HomePhone" queryTableFieldId="13" dataDxfId="87"/>
    <tableColumn id="14" xr3:uid="{87339C0B-110E-45D3-8EAB-FF2A16615F5F}" uniqueName="14" name="Extension" queryTableFieldId="14"/>
    <tableColumn id="15" xr3:uid="{E308C530-BF62-4C13-89FE-E96D045A83D2}" uniqueName="15" name="Photo" queryTableFieldId="15" dataDxfId="86"/>
    <tableColumn id="16" xr3:uid="{BD6FFA73-7F8B-40A1-B604-7EF9DEBC0E6C}" uniqueName="16" name="Notes" queryTableFieldId="16" dataDxfId="85"/>
    <tableColumn id="17" xr3:uid="{B75035AB-7DB5-4C9A-B19F-F23C463CE7AE}" uniqueName="17" name="ReportsTo" queryTableField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FA5FED2-5BBB-4DE0-A11F-0224DCBAE4C9}" name="employees16" displayName="employees16" ref="A1:Q10" tableType="queryTable" totalsRowShown="0">
  <autoFilter ref="A1:Q10" xr:uid="{C9E04A00-0DE0-455A-90E5-42AB924E3898}"/>
  <tableColumns count="17">
    <tableColumn id="1" xr3:uid="{F6EB6B77-5868-48E0-A5A0-BACD63BE19D9}" uniqueName="1" name="EmployeeID" queryTableFieldId="1"/>
    <tableColumn id="2" xr3:uid="{07F035E3-0D29-4FBD-8CC2-4F59E382106C}" uniqueName="2" name="LastName" queryTableFieldId="2" dataDxfId="84"/>
    <tableColumn id="3" xr3:uid="{538E73AB-A6FF-4242-A8F9-7BF2875EC092}" uniqueName="3" name="FirstName" queryTableFieldId="3" dataDxfId="83"/>
    <tableColumn id="4" xr3:uid="{D143FE8E-BE63-40DB-90FB-9CB1AFA79288}" uniqueName="4" name="Title" queryTableFieldId="4" dataDxfId="82"/>
    <tableColumn id="5" xr3:uid="{4E55786C-4034-4B27-8047-1FE923D9A24F}" uniqueName="5" name="TitleOfCourtesy" queryTableFieldId="5" dataDxfId="81"/>
    <tableColumn id="6" xr3:uid="{A93C520C-5D12-46E0-82FB-795021965C0F}" uniqueName="6" name="BirthDate" queryTableFieldId="6" dataDxfId="80"/>
    <tableColumn id="7" xr3:uid="{E786D449-A75D-4150-BE1A-826FD1361404}" uniqueName="7" name="HireDate" queryTableFieldId="7" dataDxfId="79"/>
    <tableColumn id="8" xr3:uid="{A1D3106F-A9F7-44D3-90F1-A3A0E804204D}" uniqueName="8" name="Address" queryTableFieldId="8" dataDxfId="78"/>
    <tableColumn id="9" xr3:uid="{D0B9A208-FFD4-4D4B-98C2-FC804DA726D0}" uniqueName="9" name="City" queryTableFieldId="9" dataDxfId="77"/>
    <tableColumn id="10" xr3:uid="{F3159CC5-1F9C-4F6E-82F1-1A4EC8FFD1EF}" uniqueName="10" name="Region" queryTableFieldId="10" dataDxfId="76"/>
    <tableColumn id="11" xr3:uid="{18E0B380-B34E-4B3A-89F1-283B4E017DEE}" uniqueName="11" name="PostalCode" queryTableFieldId="11" dataDxfId="75"/>
    <tableColumn id="12" xr3:uid="{96BBB073-B27E-4E0F-B50E-79EA814DBDA2}" uniqueName="12" name="Country" queryTableFieldId="12" dataDxfId="74"/>
    <tableColumn id="13" xr3:uid="{4D815B07-F36A-46B5-8207-B0DBB8BF85E2}" uniqueName="13" name="HomePhone" queryTableFieldId="13" dataDxfId="73"/>
    <tableColumn id="14" xr3:uid="{A8AEB676-C9FB-4950-AFFE-18F702AC3A2D}" uniqueName="14" name="Extension" queryTableFieldId="14"/>
    <tableColumn id="15" xr3:uid="{1499F90D-8A03-4613-8F28-827E833873B0}" uniqueName="15" name="Photo" queryTableFieldId="15" dataDxfId="72"/>
    <tableColumn id="16" xr3:uid="{29AEA002-8E3E-4774-B6AC-512018847AAB}" uniqueName="16" name="Notes" queryTableFieldId="16" dataDxfId="71"/>
    <tableColumn id="17" xr3:uid="{92828974-851A-4413-A269-4EF39616A7E6}" uniqueName="17" name="ReportsTo" queryTableFieldId="1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D2A4592-2FA8-41B7-BC40-FE89BFD91C76}" name="employees1617" displayName="employees1617" ref="A1:Q10" tableType="queryTable" totalsRowShown="0">
  <autoFilter ref="A1:Q10" xr:uid="{DD2A4592-2FA8-41B7-BC40-FE89BFD91C76}"/>
  <tableColumns count="17">
    <tableColumn id="1" xr3:uid="{7B2B19E7-9FC3-4A72-893F-78D9A6CEF117}" uniqueName="1" name="EmployeeID" queryTableFieldId="1"/>
    <tableColumn id="2" xr3:uid="{4AA22E53-5D08-4B01-A69A-04FF3384FA04}" uniqueName="2" name="LastName" queryTableFieldId="2" dataDxfId="70"/>
    <tableColumn id="3" xr3:uid="{E1B0F178-F4FC-47AE-9C93-F656F6852276}" uniqueName="3" name="FirstName" queryTableFieldId="3" dataDxfId="69"/>
    <tableColumn id="4" xr3:uid="{726BB11C-4207-45BF-855B-47DFDB35DE5D}" uniqueName="4" name="Title" queryTableFieldId="4" dataDxfId="68"/>
    <tableColumn id="5" xr3:uid="{D4275F1A-FBBD-4BBF-A936-FDD8ACA12227}" uniqueName="5" name="TitleOfCourtesy" queryTableFieldId="5" dataDxfId="67"/>
    <tableColumn id="6" xr3:uid="{1D5E73DE-ACD2-42EB-92AB-E250E0F86650}" uniqueName="6" name="BirthDate" queryTableFieldId="6" dataDxfId="66"/>
    <tableColumn id="7" xr3:uid="{EBD6F4A4-2A7A-4A55-B8D9-FAC17F174CC9}" uniqueName="7" name="HireDate" queryTableFieldId="7" dataDxfId="65"/>
    <tableColumn id="8" xr3:uid="{6179C4D9-E9F3-4193-A55F-943A03DC91F3}" uniqueName="8" name="Address" queryTableFieldId="8" dataDxfId="64"/>
    <tableColumn id="9" xr3:uid="{078AB6A3-5269-4299-BA89-15C996545712}" uniqueName="9" name="City" queryTableFieldId="9" dataDxfId="63"/>
    <tableColumn id="10" xr3:uid="{07DB0F2E-DE68-467A-A055-50014815ED54}" uniqueName="10" name="Region" queryTableFieldId="10" dataDxfId="62"/>
    <tableColumn id="11" xr3:uid="{69BBEB7B-592B-4E77-8AFB-399F51503ED6}" uniqueName="11" name="PostalCode" queryTableFieldId="11" dataDxfId="61"/>
    <tableColumn id="12" xr3:uid="{E6293166-B58E-4F85-9235-BDD0DEE929B4}" uniqueName="12" name="Country" queryTableFieldId="12" dataDxfId="60"/>
    <tableColumn id="13" xr3:uid="{470A963B-EB88-4116-9D60-27444BBD40B0}" uniqueName="13" name="HomePhone" queryTableFieldId="13" dataDxfId="59"/>
    <tableColumn id="14" xr3:uid="{0E5C05A8-2FB7-4A8E-A496-DEF647E15354}" uniqueName="14" name="Extension" queryTableFieldId="14"/>
    <tableColumn id="15" xr3:uid="{401DE862-55E2-4CFF-9883-F575C803FF20}" uniqueName="15" name="Photo" queryTableFieldId="15" dataDxfId="58"/>
    <tableColumn id="16" xr3:uid="{DDF14BEA-90BF-474D-B2AE-2B82866C105B}" uniqueName="16" name="Notes" queryTableFieldId="16" dataDxfId="57"/>
    <tableColumn id="17" xr3:uid="{33945617-2349-47A5-AD13-336DFB788D2B}" uniqueName="17" name="ReportsTo" queryTableFieldId="1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646BD7B0-5232-4A4D-9FFF-2CD3EDF13060}" name="Product_summary" displayName="Product_summary" ref="A4:J2159" tableType="queryTable" totalsRowShown="0">
  <autoFilter ref="A4:J2159" xr:uid="{646BD7B0-5232-4A4D-9FFF-2CD3EDF13060}"/>
  <tableColumns count="10">
    <tableColumn id="1" xr3:uid="{E85A1AAD-DA39-4DBA-BCED-FD48711F001B}" uniqueName="1" name="UnitPrice" queryTableFieldId="1"/>
    <tableColumn id="2" xr3:uid="{62755571-6FEC-4F22-A07B-DEA5C954773D}" uniqueName="2" name="Quantity" queryTableFieldId="2"/>
    <tableColumn id="3" xr3:uid="{2CB56A67-FC59-4980-A9F3-A5149CC94EC9}" uniqueName="3" name="Discount" queryTableFieldId="3"/>
    <tableColumn id="4" xr3:uid="{D3E7B6CF-9D48-4E78-AE22-74F1A7A9A87F}" uniqueName="4" name="ProductPrice" queryTableFieldId="4"/>
    <tableColumn id="5" xr3:uid="{0D8949FE-9DA0-4DC7-A83A-75E561377925}" uniqueName="5" name="CategoryName" queryTableFieldId="5" dataDxfId="56"/>
    <tableColumn id="6" xr3:uid="{4BBA3EF7-4527-422C-BE65-65C165F24C66}" uniqueName="6" name="ProductName" queryTableFieldId="6" dataDxfId="55"/>
    <tableColumn id="8" xr3:uid="{137C8C45-46CB-42D9-85DA-F2E493765C89}" uniqueName="8" name="UnitsInStock" queryTableFieldId="8" dataDxfId="54">
      <calculatedColumnFormula>_xlfn.XLOOKUP(Product_summary[[#This Row],[ProductName]], products[ProductName], products[UnitsInStock])</calculatedColumnFormula>
    </tableColumn>
    <tableColumn id="9" xr3:uid="{9C7D0FD0-1EB4-46AB-8B09-92BC26D78B9C}" uniqueName="9" name="UnitsOnOrder" queryTableFieldId="9" dataDxfId="53">
      <calculatedColumnFormula>_xlfn.XLOOKUP(Product_summary[[#This Row],[ProductName]], products[ProductName], products[UnitsOnOrder])</calculatedColumnFormula>
    </tableColumn>
    <tableColumn id="10" xr3:uid="{15AF87FC-E7BB-477C-BC5B-47658AA80C82}" uniqueName="10" name="ReorderLevel" queryTableFieldId="10" dataDxfId="52">
      <calculatedColumnFormula>_xlfn.XLOOKUP(Product_summary[[#This Row],[ProductName]], products[ProductName], products[ReorderLevel])</calculatedColumnFormula>
    </tableColumn>
    <tableColumn id="7" xr3:uid="{F3648215-7826-4841-B9D9-4F3CADCB9A23}" uniqueName="7" name="Revenue" queryTableFieldId="7"/>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831708F-B001-4C29-B418-35DB1B599295}" name="Summary_of_product" displayName="Summary_of_product" ref="P4:U81" totalsRowShown="0" headerRowBorderDxfId="51" tableBorderDxfId="50" totalsRowBorderDxfId="49">
  <autoFilter ref="P4:U81" xr:uid="{1831708F-B001-4C29-B418-35DB1B599295}"/>
  <tableColumns count="6">
    <tableColumn id="1" xr3:uid="{C058B6D3-25C5-4937-93E8-342348585B50}" name="RowLabels" dataDxfId="48"/>
    <tableColumn id="2" xr3:uid="{B57F6DB4-DE4F-495B-80D2-21DDD2CD485D}" name="Sum of Quantity" dataDxfId="47"/>
    <tableColumn id="4" xr3:uid="{0D23D428-E132-4C8B-A68D-1D86D41C9103}" name="UnitsInStock" dataDxfId="46">
      <calculatedColumnFormula>_xlfn.XLOOKUP(Summary_of_product[[#This Row],[RowLabels]], products[ProductName], products[UnitsInStock], "Not found", 0)</calculatedColumnFormula>
    </tableColumn>
    <tableColumn id="5" xr3:uid="{27AACC24-F9E0-47CE-BBA9-24A0628AE96D}" name="UnitsOnOrder" dataDxfId="45">
      <calculatedColumnFormula>_xlfn.XLOOKUP(Summary_of_product[[#This Row],[RowLabels]], products[ProductName], products[UnitsOnOrder], "Not found", 0)</calculatedColumnFormula>
    </tableColumn>
    <tableColumn id="7" xr3:uid="{B25B1F12-D897-40B1-8863-DEA46562998C}" name="ReorderLevel" dataDxfId="44">
      <calculatedColumnFormula>_xlfn.XLOOKUP(Summary_of_product[[#This Row],[RowLabels]], products[ProductName], products[ReorderLevel], "Not found", 0)</calculatedColumnFormula>
    </tableColumn>
    <tableColumn id="3" xr3:uid="{C58108CC-FCA8-4202-A04A-42235F7623AA}" name="Sum of Revenue" dataDxfId="43"/>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948EEAE-5CA1-4C2E-9835-9FBB4AC691EE}" name="Table20" displayName="Table20" ref="Y5:AA7" totalsRowShown="0" headerRowDxfId="42" headerRowBorderDxfId="41" tableBorderDxfId="40" totalsRowBorderDxfId="39">
  <autoFilter ref="Y5:AA7" xr:uid="{C948EEAE-5CA1-4C2E-9835-9FBB4AC691EE}"/>
  <tableColumns count="3">
    <tableColumn id="1" xr3:uid="{B1700666-C2BC-44C9-A337-55808B262780}" name="Column1">
      <calculatedColumnFormula>CORREL(Product_summary[ProductPrice], Product_summary[Revenue])</calculatedColumnFormula>
    </tableColumn>
    <tableColumn id="3" xr3:uid="{C36EC79E-0BB7-433A-83C0-A20B578EABEE}" name="Column2">
      <calculatedColumnFormula>CORREL(Product_summary[UnitsOnOrder], Product_summary[Revenue])</calculatedColumnFormula>
    </tableColumn>
    <tableColumn id="5" xr3:uid="{1A61FD2F-649B-4395-9994-2CDA78DE0DEB}" name="Column3">
      <calculatedColumnFormula>CORREL(Product_summary[UnitsInStock], Product_summary[Revenue])</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B7BE4D8-8AA4-4AF7-B6F0-6F701D63B091}" name="Table20_123" displayName="Table20_123" ref="Y10:AA11" tableType="queryTable" totalsRowShown="0" dataDxfId="38">
  <autoFilter ref="Y10:AA11" xr:uid="{EB7BE4D8-8AA4-4AF7-B6F0-6F701D63B091}"/>
  <tableColumns count="3">
    <tableColumn id="1" xr3:uid="{0C6A8D1D-69CB-481F-9D56-C1CAF644AD58}" uniqueName="1" name="Price vs Revenue" queryTableFieldId="1" dataDxfId="37"/>
    <tableColumn id="2" xr3:uid="{86071650-5879-4401-84F9-375CE7B3A155}" uniqueName="2" name="UnitsOnOrder vs Revenue" queryTableFieldId="2" dataDxfId="36"/>
    <tableColumn id="3" xr3:uid="{AAF2D7F1-5D3C-4694-95F1-CAD03A8E60DD}" uniqueName="3" name="Stock vs Revenue" queryTableFieldId="3" dataDxfId="35"/>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7EE826A-5AD9-450E-A0A2-BCF657E1E3A1}" name="Table20_12324" displayName="Table20_12324" ref="AC10:AE11" tableType="queryTable" totalsRowShown="0" dataDxfId="34">
  <autoFilter ref="AC10:AE11" xr:uid="{F7EE826A-5AD9-450E-A0A2-BCF657E1E3A1}"/>
  <tableColumns count="3">
    <tableColumn id="1" xr3:uid="{29A390EB-9CE7-41E7-8BCC-54A75EB501F3}" uniqueName="1" name="Price vs Revenue" queryTableFieldId="1" dataDxfId="33"/>
    <tableColumn id="2" xr3:uid="{4034C5E5-21DA-4177-B772-A13EFA440C3A}" uniqueName="2" name="UnitsOnOrder vs Revenue" queryTableFieldId="2" dataDxfId="32"/>
    <tableColumn id="3" xr3:uid="{FBEC08AF-C8C4-478A-B30F-43178D349BCD}" uniqueName="3" name="Stock vs Revenue" queryTableFieldId="3" dataDxfId="31"/>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921BB81-B5F0-4F1D-8F10-2A15FC8C6328}" name="Demand" displayName="Demand" ref="A1:F2156" tableType="queryTable" totalsRowShown="0">
  <autoFilter ref="A1:F2156" xr:uid="{9921BB81-B5F0-4F1D-8F10-2A15FC8C6328}"/>
  <tableColumns count="6">
    <tableColumn id="1" xr3:uid="{9243F4EC-D371-4B51-ADE4-C2898827CD7D}" uniqueName="1" name="OrderID" queryTableFieldId="1"/>
    <tableColumn id="2" xr3:uid="{389261BE-EE6C-4822-84D8-5878735016FE}" uniqueName="2" name="ProductID" queryTableFieldId="2"/>
    <tableColumn id="3" xr3:uid="{07AC75EC-61F9-4D4D-AA28-47491C3AC775}" uniqueName="3" name="UnitPrice" queryTableFieldId="3"/>
    <tableColumn id="4" xr3:uid="{9EAB02B4-3273-4B6A-B933-C5E24FDEA35F}" uniqueName="4" name="Quantity" queryTableFieldId="4"/>
    <tableColumn id="5" xr3:uid="{38056290-DE35-462C-A76A-E58ED8FF17A1}" uniqueName="5" name="Discount" queryTableFieldId="5"/>
    <tableColumn id="6" xr3:uid="{76A6E1CC-E5CA-415A-A512-2BFEB7A09627}" uniqueName="6" name="OrderDate" queryTableFieldId="6" dataDxfId="30"/>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740D3439-6F04-4939-99DD-92BD5CCC4EFE}" name="p_summary" displayName="p_summary" ref="A1:L2156" tableType="queryTable" totalsRowShown="0">
  <autoFilter ref="A1:L2156" xr:uid="{740D3439-6F04-4939-99DD-92BD5CCC4EFE}"/>
  <tableColumns count="12">
    <tableColumn id="1" xr3:uid="{836D10D0-71D4-470A-845E-431762269956}" uniqueName="1" name="OrderID" queryTableFieldId="1"/>
    <tableColumn id="2" xr3:uid="{23A260BF-B294-45B8-9A02-7AF2883E7258}" uniqueName="2" name="ProductID" queryTableFieldId="2"/>
    <tableColumn id="3" xr3:uid="{6EC24C01-A7DA-4A97-9380-BA6399D911EC}" uniqueName="3" name="UnitPrice" queryTableFieldId="3"/>
    <tableColumn id="4" xr3:uid="{BE44652B-1289-4AFE-A175-B7FE512445D8}" uniqueName="4" name="Quantity" queryTableFieldId="4"/>
    <tableColumn id="5" xr3:uid="{1AB42516-9EEA-4F69-BDBC-E5C0AE98697B}" uniqueName="5" name="Discount" queryTableFieldId="5"/>
    <tableColumn id="6" xr3:uid="{398B7C14-24DD-4E0E-9409-AC77ACB3B417}" uniqueName="6" name="ProductName" queryTableFieldId="6" dataDxfId="29"/>
    <tableColumn id="7" xr3:uid="{C5BD5850-6C39-41A2-A179-9C161644E558}" uniqueName="7" name="CategoryID" queryTableFieldId="7"/>
    <tableColumn id="8" xr3:uid="{45EC3C57-7B74-41F6-AADE-FF8B2E25A33E}" uniqueName="8" name="CategoryName" queryTableFieldId="8" dataDxfId="28"/>
    <tableColumn id="9" xr3:uid="{3EBE4AC6-FA87-4998-8390-BCDBF7264207}" uniqueName="9" name="Revenue" queryTableFieldId="9"/>
    <tableColumn id="11" xr3:uid="{7EC3DC49-A395-42A7-9DFA-80A0450D88F9}" uniqueName="11" name="Z_Units" queryTableFieldId="11" dataDxfId="27">
      <calculatedColumnFormula>(p_summary[[#This Row],[UnitsSold]] - AVERAGE(product_summaries[UnitsSold])) / _xlfn.STDEV.P(product_summaries[UnitsSold])</calculatedColumnFormula>
    </tableColumn>
    <tableColumn id="12" xr3:uid="{38E734AE-26A5-4180-B5C0-B49A801E6131}" uniqueName="12" name="Z_Revenue" queryTableFieldId="12" dataDxfId="26">
      <calculatedColumnFormula>(p_summary[[#This Row],[Revenue]]-AVERAGE(product_summaries[UnitsSold]))/_xlfn.STDEV.P(product_summaries[UnitsSold])</calculatedColumnFormula>
    </tableColumn>
    <tableColumn id="10" xr3:uid="{839C532A-01BF-4879-A1E5-EDC47B029656}" uniqueName="10" name="UnitsSold" queryTableFieldId="10"/>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B9F0EE9-D39A-445A-B967-48AC959144B3}" name="product_summaries" displayName="product_summaries" ref="R5:T82" totalsRowShown="0" tableBorderDxfId="25">
  <autoFilter ref="R5:T82" xr:uid="{AB9F0EE9-D39A-445A-B967-48AC959144B3}"/>
  <tableColumns count="3">
    <tableColumn id="1" xr3:uid="{93CF531F-7CCC-4F3C-8BCF-E5AD1A4DA2FA}" name="ProductName" dataDxfId="24"/>
    <tableColumn id="2" xr3:uid="{574988B2-6E51-452E-8791-F30AA865D303}" name="UnitsSold" dataDxfId="23"/>
    <tableColumn id="3" xr3:uid="{7E23856F-87DA-4D6B-A5EB-6D4C0A950EAB}" name="Revenue" dataDxfId="22"/>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DF11D6-A86E-4F03-ADEC-DFDBF770A874}" name="suppliers_product" displayName="suppliers_product" ref="A1:G78" tableType="queryTable" totalsRowShown="0">
  <autoFilter ref="A1:G78" xr:uid="{DCDF11D6-A86E-4F03-ADEC-DFDBF770A874}"/>
  <tableColumns count="7">
    <tableColumn id="1" xr3:uid="{6CFFEF52-78BF-4B47-BF46-A16A1DAC8C3E}" uniqueName="1" name="SupplierID" queryTableFieldId="1"/>
    <tableColumn id="2" xr3:uid="{4634122C-7027-4D86-8366-86BA1068F233}" uniqueName="2" name="CompanyName" queryTableFieldId="2" dataDxfId="21"/>
    <tableColumn id="3" xr3:uid="{3D8B9D9B-409A-473E-9644-8043A2CBA159}" uniqueName="3" name="Region" queryTableFieldId="3" dataDxfId="20"/>
    <tableColumn id="4" xr3:uid="{2DC1AC67-37F6-4075-87AB-A3763C35E7D2}" uniqueName="4" name="Country" queryTableFieldId="4" dataDxfId="19"/>
    <tableColumn id="5" xr3:uid="{5A1B4AF1-5D2F-44F0-B7C4-58C536A6EE22}" uniqueName="5" name="ProductID" queryTableFieldId="5"/>
    <tableColumn id="6" xr3:uid="{405EF426-6A67-4C95-B301-207D9D00E9DB}" uniqueName="6" name="ProductName" queryTableFieldId="6" dataDxfId="18"/>
    <tableColumn id="7" xr3:uid="{2FDB43A9-9A6D-4463-A674-077FC2270B0A}" uniqueName="7" name="UnitPrice" queryTableFieldId="7"/>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9D9B148-0841-46CA-8C2A-A575A9C2BA87}" name="Distribution" displayName="Distribution" ref="A1:F78" tableType="queryTable" totalsRowShown="0">
  <autoFilter ref="A1:F78" xr:uid="{99D9B148-0841-46CA-8C2A-A575A9C2BA87}"/>
  <tableColumns count="6">
    <tableColumn id="1" xr3:uid="{43E2BB17-2D73-4B94-A26D-C25132F86022}" uniqueName="1" name="SupplierID" queryTableFieldId="1"/>
    <tableColumn id="2" xr3:uid="{932C6CE0-29F4-4DE2-BEE6-69C80C3A8C47}" uniqueName="2" name="CompanyName" queryTableFieldId="2" dataDxfId="17"/>
    <tableColumn id="3" xr3:uid="{DC0F172A-5641-42B5-9C82-EBC5B1C21807}" uniqueName="3" name="ProductID" queryTableFieldId="3"/>
    <tableColumn id="4" xr3:uid="{3DDC4CDE-016E-4B49-BC87-DADDC8E37C9E}" uniqueName="4" name="ProductName" queryTableFieldId="4" dataDxfId="16"/>
    <tableColumn id="5" xr3:uid="{703FA110-9034-4B4A-92C0-A2322E8C84BA}" uniqueName="5" name="CategoryID" queryTableFieldId="5"/>
    <tableColumn id="6" xr3:uid="{38BFB056-1F7D-4971-B8D6-FF4EEA24E940}" uniqueName="6" name="CategoryName" queryTableFieldId="6" dataDxfId="15"/>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055B8D7-639C-4DF7-B6E9-96FF898F531D}" name="summary" displayName="summary" ref="A1:I78" tableType="queryTable" totalsRowShown="0">
  <autoFilter ref="A1:I78" xr:uid="{7055B8D7-639C-4DF7-B6E9-96FF898F531D}"/>
  <tableColumns count="9">
    <tableColumn id="1" xr3:uid="{4953C213-BFCE-4DD9-8FC1-23F3963B1E2A}" uniqueName="1" name="SupplierID" queryTableFieldId="1"/>
    <tableColumn id="2" xr3:uid="{37F3FD94-55E1-433D-AC6F-C49B108A129C}" uniqueName="2" name="CompanyName" queryTableFieldId="2" dataDxfId="14"/>
    <tableColumn id="3" xr3:uid="{7754DDAF-0908-4B5D-9272-0013167D5159}" uniqueName="3" name="Region" queryTableFieldId="3" dataDxfId="13"/>
    <tableColumn id="4" xr3:uid="{94AC3529-5836-414E-9FA4-B37296D8AA4A}" uniqueName="4" name="Country" queryTableFieldId="4" dataDxfId="12"/>
    <tableColumn id="5" xr3:uid="{5E96F420-8BF9-42AB-B600-A6B4CB842CC5}" uniqueName="5" name="ProductID" queryTableFieldId="5"/>
    <tableColumn id="6" xr3:uid="{AF50BC6B-26FA-4D42-AE3C-6C143717229E}" uniqueName="6" name="ProductName" queryTableFieldId="6" dataDxfId="11"/>
    <tableColumn id="7" xr3:uid="{44E11074-7C73-48C9-9DEA-963EC7F6A511}" uniqueName="7" name="CategoryID" queryTableFieldId="7"/>
    <tableColumn id="8" xr3:uid="{4199D65D-1835-45AC-A527-9DB431DE2137}" uniqueName="8" name="UnitPrice" queryTableFieldId="8"/>
    <tableColumn id="9" xr3:uid="{3ECE5D35-ED17-4A8B-A939-DDE74479A58D}" uniqueName="9" name="CategoryName" queryTableFieldId="9" dataDxfId="10"/>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D1D6DE5-7D93-413A-81E8-DAD8E123C87C}" name="KPI" displayName="KPI" ref="A1:I2156" tableType="queryTable" totalsRowShown="0">
  <autoFilter ref="A1:I2156" xr:uid="{0D1D6DE5-7D93-413A-81E8-DAD8E123C87C}"/>
  <tableColumns count="9">
    <tableColumn id="1" xr3:uid="{9AEE4D7B-9D20-4EA6-8133-D4221030B70B}" uniqueName="1" name="OrderID" queryTableFieldId="1"/>
    <tableColumn id="2" xr3:uid="{F4EEF71C-E808-4F3D-A5CE-4CF9D110348F}" uniqueName="2" name="ProductID" queryTableFieldId="2"/>
    <tableColumn id="3" xr3:uid="{78198414-DB1D-4585-831A-D30CD4E1AA66}" uniqueName="3" name="UnitPrice" queryTableFieldId="3"/>
    <tableColumn id="4" xr3:uid="{E8618AA4-AF88-4A18-8F1E-8A2D02638C0E}" uniqueName="4" name="Quantity" queryTableFieldId="4"/>
    <tableColumn id="5" xr3:uid="{157E2549-EF2E-4E03-B21C-06B1B2DC4FD5}" uniqueName="5" name="Discount" queryTableFieldId="5"/>
    <tableColumn id="6" xr3:uid="{0EEE1DFC-7256-47B8-A173-A0FDEFBB4958}" uniqueName="6" name="OrderDate" queryTableFieldId="6" dataDxfId="9"/>
    <tableColumn id="7" xr3:uid="{29D6BEF8-5423-4EDD-9B38-38D6CBBF8373}" uniqueName="7" name="CustomerID" queryTableFieldId="7" dataDxfId="8"/>
    <tableColumn id="9" xr3:uid="{308819DF-A234-4AFB-8D90-C056DB403525}" uniqueName="9" name="SalesAmount" queryTableFieldId="9" dataDxfId="7">
      <calculatedColumnFormula>KPI[[#This Row],[UnitPrice]]*KPI[[#This Row],[Quantity]]</calculatedColumnFormula>
    </tableColumn>
    <tableColumn id="8" xr3:uid="{CBABC274-F499-4061-A45A-5F7BD251063A}" uniqueName="8" name="EmployeeID"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table" Target="../tables/table13.xml"/><Relationship Id="rId4"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table" Target="../tables/table16.xml"/><Relationship Id="rId4"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7.xml"/><Relationship Id="rId7" Type="http://schemas.openxmlformats.org/officeDocument/2006/relationships/table" Target="../tables/table21.xml"/><Relationship Id="rId2" Type="http://schemas.openxmlformats.org/officeDocument/2006/relationships/drawing" Target="../drawings/drawing10.xml"/><Relationship Id="rId1" Type="http://schemas.openxmlformats.org/officeDocument/2006/relationships/pivotTable" Target="../pivotTables/pivotTable16.xml"/><Relationship Id="rId6" Type="http://schemas.openxmlformats.org/officeDocument/2006/relationships/table" Target="../tables/table20.xml"/><Relationship Id="rId5" Type="http://schemas.openxmlformats.org/officeDocument/2006/relationships/table" Target="../tables/table19.xml"/><Relationship Id="rId4"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1.xml"/><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2.xml"/><Relationship Id="rId1" Type="http://schemas.openxmlformats.org/officeDocument/2006/relationships/pivotTable" Target="../pivotTables/pivotTable18.xml"/><Relationship Id="rId4" Type="http://schemas.openxmlformats.org/officeDocument/2006/relationships/table" Target="../tables/table2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3.xml"/><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14.xml"/><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15.xml"/><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drawing" Target="../drawings/drawing17.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B989E-A740-41E5-83AF-A6C21B02B26D}">
  <dimension ref="A1:D9"/>
  <sheetViews>
    <sheetView workbookViewId="0"/>
  </sheetViews>
  <sheetFormatPr defaultRowHeight="14.4" x14ac:dyDescent="0.3"/>
  <cols>
    <col min="1" max="1" width="12.33203125" bestFit="1" customWidth="1"/>
    <col min="2" max="2" width="15.6640625" bestFit="1" customWidth="1"/>
    <col min="3" max="3" width="49.5546875" bestFit="1" customWidth="1"/>
    <col min="4" max="4" width="80.88671875" bestFit="1" customWidth="1"/>
  </cols>
  <sheetData>
    <row r="1" spans="1:4" x14ac:dyDescent="0.3">
      <c r="A1" t="s">
        <v>0</v>
      </c>
      <c r="B1" t="s">
        <v>1</v>
      </c>
      <c r="C1" t="s">
        <v>2</v>
      </c>
      <c r="D1" t="s">
        <v>3</v>
      </c>
    </row>
    <row r="2" spans="1:4" x14ac:dyDescent="0.3">
      <c r="A2">
        <v>1</v>
      </c>
      <c r="B2" t="s">
        <v>4</v>
      </c>
      <c r="C2" t="s">
        <v>5</v>
      </c>
      <c r="D2" t="s">
        <v>6</v>
      </c>
    </row>
    <row r="3" spans="1:4" x14ac:dyDescent="0.3">
      <c r="A3">
        <v>2</v>
      </c>
      <c r="B3" t="s">
        <v>7</v>
      </c>
      <c r="C3" t="s">
        <v>8</v>
      </c>
      <c r="D3" t="s">
        <v>9</v>
      </c>
    </row>
    <row r="4" spans="1:4" x14ac:dyDescent="0.3">
      <c r="A4">
        <v>3</v>
      </c>
      <c r="B4" t="s">
        <v>10</v>
      </c>
      <c r="C4" t="s">
        <v>11</v>
      </c>
      <c r="D4" t="s">
        <v>12</v>
      </c>
    </row>
    <row r="5" spans="1:4" x14ac:dyDescent="0.3">
      <c r="A5">
        <v>4</v>
      </c>
      <c r="B5" t="s">
        <v>13</v>
      </c>
      <c r="C5" t="s">
        <v>14</v>
      </c>
      <c r="D5" t="s">
        <v>15</v>
      </c>
    </row>
    <row r="6" spans="1:4" x14ac:dyDescent="0.3">
      <c r="A6">
        <v>5</v>
      </c>
      <c r="B6" t="s">
        <v>16</v>
      </c>
      <c r="C6" t="s">
        <v>17</v>
      </c>
      <c r="D6" t="s">
        <v>18</v>
      </c>
    </row>
    <row r="7" spans="1:4" x14ac:dyDescent="0.3">
      <c r="A7">
        <v>6</v>
      </c>
      <c r="B7" t="s">
        <v>19</v>
      </c>
      <c r="C7" t="s">
        <v>20</v>
      </c>
      <c r="D7" t="s">
        <v>21</v>
      </c>
    </row>
    <row r="8" spans="1:4" x14ac:dyDescent="0.3">
      <c r="A8">
        <v>7</v>
      </c>
      <c r="B8" t="s">
        <v>22</v>
      </c>
      <c r="C8" t="s">
        <v>23</v>
      </c>
      <c r="D8" t="s">
        <v>24</v>
      </c>
    </row>
    <row r="9" spans="1:4" x14ac:dyDescent="0.3">
      <c r="A9">
        <v>8</v>
      </c>
      <c r="B9" t="s">
        <v>25</v>
      </c>
      <c r="C9" t="s">
        <v>26</v>
      </c>
      <c r="D9" t="s">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41AC4-025B-4C34-AAD5-71BE68C1243E}">
  <dimension ref="A1:M92"/>
  <sheetViews>
    <sheetView topLeftCell="B1" workbookViewId="0"/>
  </sheetViews>
  <sheetFormatPr defaultRowHeight="14.4" x14ac:dyDescent="0.3"/>
  <cols>
    <col min="1" max="1" width="13.109375" bestFit="1" customWidth="1"/>
    <col min="2" max="2" width="29.77734375" bestFit="1" customWidth="1"/>
    <col min="3" max="3" width="20.21875" bestFit="1" customWidth="1"/>
    <col min="4" max="4" width="25.77734375" bestFit="1" customWidth="1"/>
    <col min="5" max="5" width="38.6640625" bestFit="1" customWidth="1"/>
    <col min="6" max="7" width="12.5546875" bestFit="1" customWidth="1"/>
    <col min="8" max="8" width="12.77734375" bestFit="1" customWidth="1"/>
    <col min="9" max="9" width="10.21875" bestFit="1" customWidth="1"/>
    <col min="10" max="11" width="14.5546875" bestFit="1" customWidth="1"/>
    <col min="12" max="12" width="8.33203125" bestFit="1" customWidth="1"/>
    <col min="13" max="13" width="17.21875" bestFit="1" customWidth="1"/>
  </cols>
  <sheetData>
    <row r="1" spans="1:13" x14ac:dyDescent="0.3">
      <c r="A1" t="s">
        <v>28</v>
      </c>
      <c r="B1" t="s">
        <v>29</v>
      </c>
      <c r="C1" t="s">
        <v>30</v>
      </c>
      <c r="D1" t="s">
        <v>31</v>
      </c>
      <c r="E1" t="s">
        <v>32</v>
      </c>
      <c r="F1" t="s">
        <v>33</v>
      </c>
      <c r="G1" t="s">
        <v>34</v>
      </c>
      <c r="H1" t="s">
        <v>35</v>
      </c>
      <c r="I1" t="s">
        <v>36</v>
      </c>
      <c r="J1" t="s">
        <v>37</v>
      </c>
      <c r="K1" t="s">
        <v>38</v>
      </c>
      <c r="L1" t="s">
        <v>39</v>
      </c>
      <c r="M1" t="s">
        <v>40</v>
      </c>
    </row>
    <row r="2" spans="1:13" x14ac:dyDescent="0.3">
      <c r="A2" t="s">
        <v>41</v>
      </c>
      <c r="B2" t="s">
        <v>42</v>
      </c>
      <c r="C2" t="s">
        <v>43</v>
      </c>
      <c r="D2" t="s">
        <v>44</v>
      </c>
      <c r="E2" t="s">
        <v>45</v>
      </c>
      <c r="F2" t="s">
        <v>46</v>
      </c>
      <c r="G2" t="s">
        <v>47</v>
      </c>
      <c r="H2" t="s">
        <v>48</v>
      </c>
      <c r="I2" t="s">
        <v>49</v>
      </c>
      <c r="J2" t="s">
        <v>50</v>
      </c>
      <c r="K2" t="s">
        <v>51</v>
      </c>
      <c r="L2" t="s">
        <v>47</v>
      </c>
      <c r="M2" t="s">
        <v>47</v>
      </c>
    </row>
    <row r="3" spans="1:13" x14ac:dyDescent="0.3">
      <c r="A3" t="s">
        <v>52</v>
      </c>
      <c r="B3" t="s">
        <v>53</v>
      </c>
      <c r="C3" t="s">
        <v>54</v>
      </c>
      <c r="D3" t="s">
        <v>55</v>
      </c>
      <c r="E3" t="s">
        <v>56</v>
      </c>
      <c r="F3" t="s">
        <v>57</v>
      </c>
      <c r="G3" t="s">
        <v>47</v>
      </c>
      <c r="H3" t="s">
        <v>58</v>
      </c>
      <c r="I3" t="s">
        <v>59</v>
      </c>
      <c r="J3" t="s">
        <v>60</v>
      </c>
      <c r="K3" t="s">
        <v>61</v>
      </c>
      <c r="L3" t="s">
        <v>47</v>
      </c>
      <c r="M3" t="s">
        <v>47</v>
      </c>
    </row>
    <row r="4" spans="1:13" x14ac:dyDescent="0.3">
      <c r="A4" t="s">
        <v>62</v>
      </c>
      <c r="B4" t="s">
        <v>63</v>
      </c>
      <c r="C4" t="s">
        <v>64</v>
      </c>
      <c r="D4" t="s">
        <v>55</v>
      </c>
      <c r="E4" t="s">
        <v>65</v>
      </c>
      <c r="F4" t="s">
        <v>57</v>
      </c>
      <c r="G4" t="s">
        <v>47</v>
      </c>
      <c r="H4" t="s">
        <v>66</v>
      </c>
      <c r="I4" t="s">
        <v>59</v>
      </c>
      <c r="J4" t="s">
        <v>67</v>
      </c>
      <c r="K4" t="s">
        <v>47</v>
      </c>
      <c r="L4" t="s">
        <v>47</v>
      </c>
      <c r="M4" t="s">
        <v>47</v>
      </c>
    </row>
    <row r="5" spans="1:13" x14ac:dyDescent="0.3">
      <c r="A5" t="s">
        <v>68</v>
      </c>
      <c r="B5" t="s">
        <v>69</v>
      </c>
      <c r="C5" t="s">
        <v>70</v>
      </c>
      <c r="D5" t="s">
        <v>44</v>
      </c>
      <c r="E5" t="s">
        <v>71</v>
      </c>
      <c r="F5" t="s">
        <v>72</v>
      </c>
      <c r="G5" t="s">
        <v>47</v>
      </c>
      <c r="H5" t="s">
        <v>73</v>
      </c>
      <c r="I5" t="s">
        <v>74</v>
      </c>
      <c r="J5" t="s">
        <v>75</v>
      </c>
      <c r="K5" t="s">
        <v>76</v>
      </c>
      <c r="L5" t="s">
        <v>47</v>
      </c>
      <c r="M5" t="s">
        <v>47</v>
      </c>
    </row>
    <row r="6" spans="1:13" x14ac:dyDescent="0.3">
      <c r="A6" t="s">
        <v>77</v>
      </c>
      <c r="B6" t="s">
        <v>78</v>
      </c>
      <c r="C6" t="s">
        <v>79</v>
      </c>
      <c r="D6" t="s">
        <v>80</v>
      </c>
      <c r="E6" t="s">
        <v>81</v>
      </c>
      <c r="F6" t="s">
        <v>82</v>
      </c>
      <c r="G6" t="s">
        <v>47</v>
      </c>
      <c r="H6" t="s">
        <v>83</v>
      </c>
      <c r="I6" t="s">
        <v>84</v>
      </c>
      <c r="J6" t="s">
        <v>85</v>
      </c>
      <c r="K6" t="s">
        <v>86</v>
      </c>
      <c r="L6" t="s">
        <v>47</v>
      </c>
      <c r="M6" t="s">
        <v>47</v>
      </c>
    </row>
    <row r="7" spans="1:13" x14ac:dyDescent="0.3">
      <c r="A7" t="s">
        <v>87</v>
      </c>
      <c r="B7" t="s">
        <v>88</v>
      </c>
      <c r="C7" t="s">
        <v>89</v>
      </c>
      <c r="D7" t="s">
        <v>44</v>
      </c>
      <c r="E7" t="s">
        <v>90</v>
      </c>
      <c r="F7" t="s">
        <v>91</v>
      </c>
      <c r="G7" t="s">
        <v>47</v>
      </c>
      <c r="H7" t="s">
        <v>92</v>
      </c>
      <c r="I7" t="s">
        <v>49</v>
      </c>
      <c r="J7" t="s">
        <v>93</v>
      </c>
      <c r="K7" t="s">
        <v>94</v>
      </c>
      <c r="L7" t="s">
        <v>47</v>
      </c>
      <c r="M7" t="s">
        <v>47</v>
      </c>
    </row>
    <row r="8" spans="1:13" x14ac:dyDescent="0.3">
      <c r="A8" t="s">
        <v>95</v>
      </c>
      <c r="B8" t="s">
        <v>96</v>
      </c>
      <c r="C8" t="s">
        <v>97</v>
      </c>
      <c r="D8" t="s">
        <v>98</v>
      </c>
      <c r="E8" t="s">
        <v>99</v>
      </c>
      <c r="F8" t="s">
        <v>100</v>
      </c>
      <c r="G8" t="s">
        <v>47</v>
      </c>
      <c r="H8" t="s">
        <v>101</v>
      </c>
      <c r="I8" t="s">
        <v>102</v>
      </c>
      <c r="J8" t="s">
        <v>103</v>
      </c>
      <c r="K8" t="s">
        <v>104</v>
      </c>
      <c r="L8" t="s">
        <v>47</v>
      </c>
      <c r="M8" t="s">
        <v>47</v>
      </c>
    </row>
    <row r="9" spans="1:13" x14ac:dyDescent="0.3">
      <c r="A9" t="s">
        <v>105</v>
      </c>
      <c r="B9" t="s">
        <v>106</v>
      </c>
      <c r="C9" t="s">
        <v>107</v>
      </c>
      <c r="D9" t="s">
        <v>55</v>
      </c>
      <c r="E9" t="s">
        <v>108</v>
      </c>
      <c r="F9" t="s">
        <v>109</v>
      </c>
      <c r="G9" t="s">
        <v>47</v>
      </c>
      <c r="H9" t="s">
        <v>110</v>
      </c>
      <c r="I9" t="s">
        <v>111</v>
      </c>
      <c r="J9" t="s">
        <v>112</v>
      </c>
      <c r="K9" t="s">
        <v>113</v>
      </c>
      <c r="L9" t="s">
        <v>47</v>
      </c>
      <c r="M9" t="s">
        <v>47</v>
      </c>
    </row>
    <row r="10" spans="1:13" x14ac:dyDescent="0.3">
      <c r="A10" t="s">
        <v>114</v>
      </c>
      <c r="B10" t="s">
        <v>115</v>
      </c>
      <c r="C10" t="s">
        <v>116</v>
      </c>
      <c r="D10" t="s">
        <v>55</v>
      </c>
      <c r="E10" t="s">
        <v>117</v>
      </c>
      <c r="F10" t="s">
        <v>118</v>
      </c>
      <c r="G10" t="s">
        <v>47</v>
      </c>
      <c r="H10" t="s">
        <v>119</v>
      </c>
      <c r="I10" t="s">
        <v>102</v>
      </c>
      <c r="J10" t="s">
        <v>120</v>
      </c>
      <c r="K10" t="s">
        <v>121</v>
      </c>
      <c r="L10" t="s">
        <v>47</v>
      </c>
      <c r="M10" t="s">
        <v>47</v>
      </c>
    </row>
    <row r="11" spans="1:13" x14ac:dyDescent="0.3">
      <c r="A11" t="s">
        <v>122</v>
      </c>
      <c r="B11" t="s">
        <v>123</v>
      </c>
      <c r="C11" t="s">
        <v>124</v>
      </c>
      <c r="D11" t="s">
        <v>125</v>
      </c>
      <c r="E11" t="s">
        <v>126</v>
      </c>
      <c r="F11" t="s">
        <v>127</v>
      </c>
      <c r="G11" t="s">
        <v>128</v>
      </c>
      <c r="H11" t="s">
        <v>129</v>
      </c>
      <c r="I11" t="s">
        <v>130</v>
      </c>
      <c r="J11" t="s">
        <v>131</v>
      </c>
      <c r="K11" t="s">
        <v>132</v>
      </c>
      <c r="L11" t="s">
        <v>47</v>
      </c>
      <c r="M11" t="s">
        <v>47</v>
      </c>
    </row>
    <row r="12" spans="1:13" x14ac:dyDescent="0.3">
      <c r="A12" t="s">
        <v>133</v>
      </c>
      <c r="B12" t="s">
        <v>134</v>
      </c>
      <c r="C12" t="s">
        <v>135</v>
      </c>
      <c r="D12" t="s">
        <v>44</v>
      </c>
      <c r="E12" t="s">
        <v>136</v>
      </c>
      <c r="F12" t="s">
        <v>72</v>
      </c>
      <c r="G12" t="s">
        <v>47</v>
      </c>
      <c r="H12" t="s">
        <v>137</v>
      </c>
      <c r="I12" t="s">
        <v>74</v>
      </c>
      <c r="J12" t="s">
        <v>138</v>
      </c>
      <c r="K12" t="s">
        <v>47</v>
      </c>
      <c r="L12" t="s">
        <v>47</v>
      </c>
      <c r="M12" t="s">
        <v>47</v>
      </c>
    </row>
    <row r="13" spans="1:13" x14ac:dyDescent="0.3">
      <c r="A13" t="s">
        <v>139</v>
      </c>
      <c r="B13" t="s">
        <v>140</v>
      </c>
      <c r="C13" t="s">
        <v>141</v>
      </c>
      <c r="D13" t="s">
        <v>142</v>
      </c>
      <c r="E13" t="s">
        <v>143</v>
      </c>
      <c r="F13" t="s">
        <v>144</v>
      </c>
      <c r="G13" t="s">
        <v>47</v>
      </c>
      <c r="H13" t="s">
        <v>145</v>
      </c>
      <c r="I13" t="s">
        <v>146</v>
      </c>
      <c r="J13" t="s">
        <v>147</v>
      </c>
      <c r="K13" t="s">
        <v>148</v>
      </c>
      <c r="L13" t="s">
        <v>47</v>
      </c>
      <c r="M13" t="s">
        <v>47</v>
      </c>
    </row>
    <row r="14" spans="1:13" x14ac:dyDescent="0.3">
      <c r="A14" t="s">
        <v>149</v>
      </c>
      <c r="B14" t="s">
        <v>150</v>
      </c>
      <c r="C14" t="s">
        <v>151</v>
      </c>
      <c r="D14" t="s">
        <v>98</v>
      </c>
      <c r="E14" t="s">
        <v>152</v>
      </c>
      <c r="F14" t="s">
        <v>57</v>
      </c>
      <c r="G14" t="s">
        <v>47</v>
      </c>
      <c r="H14" t="s">
        <v>153</v>
      </c>
      <c r="I14" t="s">
        <v>59</v>
      </c>
      <c r="J14" t="s">
        <v>154</v>
      </c>
      <c r="K14" t="s">
        <v>155</v>
      </c>
      <c r="L14" t="s">
        <v>47</v>
      </c>
      <c r="M14" t="s">
        <v>47</v>
      </c>
    </row>
    <row r="15" spans="1:13" x14ac:dyDescent="0.3">
      <c r="A15" t="s">
        <v>156</v>
      </c>
      <c r="B15" t="s">
        <v>157</v>
      </c>
      <c r="C15" t="s">
        <v>158</v>
      </c>
      <c r="D15" t="s">
        <v>55</v>
      </c>
      <c r="E15" t="s">
        <v>159</v>
      </c>
      <c r="F15" t="s">
        <v>160</v>
      </c>
      <c r="G15" t="s">
        <v>47</v>
      </c>
      <c r="H15" t="s">
        <v>161</v>
      </c>
      <c r="I15" t="s">
        <v>162</v>
      </c>
      <c r="J15" t="s">
        <v>163</v>
      </c>
      <c r="K15" t="s">
        <v>47</v>
      </c>
      <c r="L15" t="s">
        <v>47</v>
      </c>
      <c r="M15" t="s">
        <v>47</v>
      </c>
    </row>
    <row r="16" spans="1:13" x14ac:dyDescent="0.3">
      <c r="A16" t="s">
        <v>164</v>
      </c>
      <c r="B16" t="s">
        <v>165</v>
      </c>
      <c r="C16" t="s">
        <v>166</v>
      </c>
      <c r="D16" t="s">
        <v>167</v>
      </c>
      <c r="E16" t="s">
        <v>168</v>
      </c>
      <c r="F16" t="s">
        <v>169</v>
      </c>
      <c r="G16" t="s">
        <v>170</v>
      </c>
      <c r="H16" t="s">
        <v>171</v>
      </c>
      <c r="I16" t="s">
        <v>172</v>
      </c>
      <c r="J16" t="s">
        <v>173</v>
      </c>
      <c r="K16" t="s">
        <v>47</v>
      </c>
      <c r="L16" t="s">
        <v>47</v>
      </c>
      <c r="M16" t="s">
        <v>47</v>
      </c>
    </row>
    <row r="17" spans="1:13" x14ac:dyDescent="0.3">
      <c r="A17" t="s">
        <v>174</v>
      </c>
      <c r="B17" t="s">
        <v>175</v>
      </c>
      <c r="C17" t="s">
        <v>176</v>
      </c>
      <c r="D17" t="s">
        <v>44</v>
      </c>
      <c r="E17" t="s">
        <v>177</v>
      </c>
      <c r="F17" t="s">
        <v>72</v>
      </c>
      <c r="G17" t="s">
        <v>47</v>
      </c>
      <c r="H17" t="s">
        <v>178</v>
      </c>
      <c r="I17" t="s">
        <v>74</v>
      </c>
      <c r="J17" t="s">
        <v>179</v>
      </c>
      <c r="K17" t="s">
        <v>180</v>
      </c>
      <c r="L17" t="s">
        <v>47</v>
      </c>
      <c r="M17" t="s">
        <v>47</v>
      </c>
    </row>
    <row r="18" spans="1:13" x14ac:dyDescent="0.3">
      <c r="A18" t="s">
        <v>181</v>
      </c>
      <c r="B18" t="s">
        <v>182</v>
      </c>
      <c r="C18" t="s">
        <v>183</v>
      </c>
      <c r="D18" t="s">
        <v>80</v>
      </c>
      <c r="E18" t="s">
        <v>184</v>
      </c>
      <c r="F18" t="s">
        <v>185</v>
      </c>
      <c r="G18" t="s">
        <v>47</v>
      </c>
      <c r="H18" t="s">
        <v>186</v>
      </c>
      <c r="I18" t="s">
        <v>49</v>
      </c>
      <c r="J18" t="s">
        <v>187</v>
      </c>
      <c r="K18" t="s">
        <v>188</v>
      </c>
      <c r="L18" t="s">
        <v>47</v>
      </c>
      <c r="M18" t="s">
        <v>47</v>
      </c>
    </row>
    <row r="19" spans="1:13" x14ac:dyDescent="0.3">
      <c r="A19" t="s">
        <v>189</v>
      </c>
      <c r="B19" t="s">
        <v>190</v>
      </c>
      <c r="C19" t="s">
        <v>191</v>
      </c>
      <c r="D19" t="s">
        <v>55</v>
      </c>
      <c r="E19" t="s">
        <v>192</v>
      </c>
      <c r="F19" t="s">
        <v>193</v>
      </c>
      <c r="G19" t="s">
        <v>47</v>
      </c>
      <c r="H19" t="s">
        <v>194</v>
      </c>
      <c r="I19" t="s">
        <v>102</v>
      </c>
      <c r="J19" t="s">
        <v>195</v>
      </c>
      <c r="K19" t="s">
        <v>196</v>
      </c>
      <c r="L19" t="s">
        <v>47</v>
      </c>
      <c r="M19" t="s">
        <v>47</v>
      </c>
    </row>
    <row r="20" spans="1:13" x14ac:dyDescent="0.3">
      <c r="A20" t="s">
        <v>197</v>
      </c>
      <c r="B20" t="s">
        <v>198</v>
      </c>
      <c r="C20" t="s">
        <v>199</v>
      </c>
      <c r="D20" t="s">
        <v>142</v>
      </c>
      <c r="E20" t="s">
        <v>200</v>
      </c>
      <c r="F20" t="s">
        <v>72</v>
      </c>
      <c r="G20" t="s">
        <v>47</v>
      </c>
      <c r="H20" t="s">
        <v>201</v>
      </c>
      <c r="I20" t="s">
        <v>74</v>
      </c>
      <c r="J20" t="s">
        <v>202</v>
      </c>
      <c r="K20" t="s">
        <v>203</v>
      </c>
      <c r="L20" t="s">
        <v>47</v>
      </c>
      <c r="M20" t="s">
        <v>47</v>
      </c>
    </row>
    <row r="21" spans="1:13" x14ac:dyDescent="0.3">
      <c r="A21" t="s">
        <v>204</v>
      </c>
      <c r="B21" t="s">
        <v>205</v>
      </c>
      <c r="C21" t="s">
        <v>206</v>
      </c>
      <c r="D21" t="s">
        <v>207</v>
      </c>
      <c r="E21" t="s">
        <v>208</v>
      </c>
      <c r="F21" t="s">
        <v>209</v>
      </c>
      <c r="G21" t="s">
        <v>47</v>
      </c>
      <c r="H21" t="s">
        <v>210</v>
      </c>
      <c r="I21" t="s">
        <v>211</v>
      </c>
      <c r="J21" t="s">
        <v>212</v>
      </c>
      <c r="K21" t="s">
        <v>213</v>
      </c>
      <c r="L21" t="s">
        <v>47</v>
      </c>
      <c r="M21" t="s">
        <v>47</v>
      </c>
    </row>
    <row r="22" spans="1:13" x14ac:dyDescent="0.3">
      <c r="A22" t="s">
        <v>214</v>
      </c>
      <c r="B22" t="s">
        <v>215</v>
      </c>
      <c r="C22" t="s">
        <v>216</v>
      </c>
      <c r="D22" t="s">
        <v>217</v>
      </c>
      <c r="E22" t="s">
        <v>218</v>
      </c>
      <c r="F22" t="s">
        <v>169</v>
      </c>
      <c r="G22" t="s">
        <v>170</v>
      </c>
      <c r="H22" t="s">
        <v>219</v>
      </c>
      <c r="I22" t="s">
        <v>172</v>
      </c>
      <c r="J22" t="s">
        <v>220</v>
      </c>
      <c r="K22" t="s">
        <v>47</v>
      </c>
      <c r="L22" t="s">
        <v>47</v>
      </c>
      <c r="M22" t="s">
        <v>47</v>
      </c>
    </row>
    <row r="23" spans="1:13" x14ac:dyDescent="0.3">
      <c r="A23" t="s">
        <v>221</v>
      </c>
      <c r="B23" t="s">
        <v>222</v>
      </c>
      <c r="C23" t="s">
        <v>223</v>
      </c>
      <c r="D23" t="s">
        <v>125</v>
      </c>
      <c r="E23" t="s">
        <v>224</v>
      </c>
      <c r="F23" t="s">
        <v>109</v>
      </c>
      <c r="G23" t="s">
        <v>47</v>
      </c>
      <c r="H23" t="s">
        <v>225</v>
      </c>
      <c r="I23" t="s">
        <v>111</v>
      </c>
      <c r="J23" t="s">
        <v>226</v>
      </c>
      <c r="K23" t="s">
        <v>227</v>
      </c>
      <c r="L23" t="s">
        <v>47</v>
      </c>
      <c r="M23" t="s">
        <v>47</v>
      </c>
    </row>
    <row r="24" spans="1:13" x14ac:dyDescent="0.3">
      <c r="A24" t="s">
        <v>228</v>
      </c>
      <c r="B24" t="s">
        <v>229</v>
      </c>
      <c r="C24" t="s">
        <v>230</v>
      </c>
      <c r="D24" t="s">
        <v>231</v>
      </c>
      <c r="E24" t="s">
        <v>232</v>
      </c>
      <c r="F24" t="s">
        <v>233</v>
      </c>
      <c r="G24" t="s">
        <v>47</v>
      </c>
      <c r="H24" t="s">
        <v>234</v>
      </c>
      <c r="I24" t="s">
        <v>102</v>
      </c>
      <c r="J24" t="s">
        <v>235</v>
      </c>
      <c r="K24" t="s">
        <v>236</v>
      </c>
      <c r="L24" t="s">
        <v>47</v>
      </c>
      <c r="M24" t="s">
        <v>47</v>
      </c>
    </row>
    <row r="25" spans="1:13" x14ac:dyDescent="0.3">
      <c r="A25" t="s">
        <v>237</v>
      </c>
      <c r="B25" t="s">
        <v>238</v>
      </c>
      <c r="C25" t="s">
        <v>239</v>
      </c>
      <c r="D25" t="s">
        <v>55</v>
      </c>
      <c r="E25" t="s">
        <v>240</v>
      </c>
      <c r="F25" t="s">
        <v>241</v>
      </c>
      <c r="G25" t="s">
        <v>47</v>
      </c>
      <c r="H25" t="s">
        <v>242</v>
      </c>
      <c r="I25" t="s">
        <v>84</v>
      </c>
      <c r="J25" t="s">
        <v>243</v>
      </c>
      <c r="K25" t="s">
        <v>47</v>
      </c>
      <c r="L25" t="s">
        <v>47</v>
      </c>
      <c r="M25" t="s">
        <v>47</v>
      </c>
    </row>
    <row r="26" spans="1:13" x14ac:dyDescent="0.3">
      <c r="A26" t="s">
        <v>244</v>
      </c>
      <c r="B26" t="s">
        <v>245</v>
      </c>
      <c r="C26" t="s">
        <v>246</v>
      </c>
      <c r="D26" t="s">
        <v>98</v>
      </c>
      <c r="E26" t="s">
        <v>247</v>
      </c>
      <c r="F26" t="s">
        <v>248</v>
      </c>
      <c r="G26" t="s">
        <v>47</v>
      </c>
      <c r="H26" t="s">
        <v>249</v>
      </c>
      <c r="I26" t="s">
        <v>49</v>
      </c>
      <c r="J26" t="s">
        <v>250</v>
      </c>
      <c r="K26" t="s">
        <v>251</v>
      </c>
      <c r="L26" t="s">
        <v>47</v>
      </c>
      <c r="M26" t="s">
        <v>47</v>
      </c>
    </row>
    <row r="27" spans="1:13" x14ac:dyDescent="0.3">
      <c r="A27" t="s">
        <v>252</v>
      </c>
      <c r="B27" t="s">
        <v>253</v>
      </c>
      <c r="C27" t="s">
        <v>254</v>
      </c>
      <c r="D27" t="s">
        <v>98</v>
      </c>
      <c r="E27" t="s">
        <v>255</v>
      </c>
      <c r="F27" t="s">
        <v>193</v>
      </c>
      <c r="G27" t="s">
        <v>47</v>
      </c>
      <c r="H27" t="s">
        <v>194</v>
      </c>
      <c r="I27" t="s">
        <v>102</v>
      </c>
      <c r="J27" t="s">
        <v>256</v>
      </c>
      <c r="K27" t="s">
        <v>257</v>
      </c>
      <c r="L27" t="s">
        <v>47</v>
      </c>
      <c r="M27" t="s">
        <v>47</v>
      </c>
    </row>
    <row r="28" spans="1:13" x14ac:dyDescent="0.3">
      <c r="A28" t="s">
        <v>258</v>
      </c>
      <c r="B28" t="s">
        <v>259</v>
      </c>
      <c r="C28" t="s">
        <v>260</v>
      </c>
      <c r="D28" t="s">
        <v>44</v>
      </c>
      <c r="E28" t="s">
        <v>261</v>
      </c>
      <c r="F28" t="s">
        <v>262</v>
      </c>
      <c r="G28" t="s">
        <v>47</v>
      </c>
      <c r="H28" t="s">
        <v>263</v>
      </c>
      <c r="I28" t="s">
        <v>264</v>
      </c>
      <c r="J28" t="s">
        <v>265</v>
      </c>
      <c r="K28" t="s">
        <v>266</v>
      </c>
      <c r="L28" t="s">
        <v>47</v>
      </c>
      <c r="M28" t="s">
        <v>47</v>
      </c>
    </row>
    <row r="29" spans="1:13" x14ac:dyDescent="0.3">
      <c r="A29" t="s">
        <v>267</v>
      </c>
      <c r="B29" t="s">
        <v>268</v>
      </c>
      <c r="C29" t="s">
        <v>269</v>
      </c>
      <c r="D29" t="s">
        <v>207</v>
      </c>
      <c r="E29" t="s">
        <v>270</v>
      </c>
      <c r="F29" t="s">
        <v>271</v>
      </c>
      <c r="G29" t="s">
        <v>47</v>
      </c>
      <c r="H29" t="s">
        <v>272</v>
      </c>
      <c r="I29" t="s">
        <v>273</v>
      </c>
      <c r="J29" t="s">
        <v>274</v>
      </c>
      <c r="K29" t="s">
        <v>275</v>
      </c>
      <c r="L29" t="s">
        <v>47</v>
      </c>
      <c r="M29" t="s">
        <v>47</v>
      </c>
    </row>
    <row r="30" spans="1:13" x14ac:dyDescent="0.3">
      <c r="A30" t="s">
        <v>276</v>
      </c>
      <c r="B30" t="s">
        <v>277</v>
      </c>
      <c r="C30" t="s">
        <v>278</v>
      </c>
      <c r="D30" t="s">
        <v>98</v>
      </c>
      <c r="E30" t="s">
        <v>279</v>
      </c>
      <c r="F30" t="s">
        <v>280</v>
      </c>
      <c r="G30" t="s">
        <v>47</v>
      </c>
      <c r="H30" t="s">
        <v>281</v>
      </c>
      <c r="I30" t="s">
        <v>111</v>
      </c>
      <c r="J30" t="s">
        <v>282</v>
      </c>
      <c r="K30" t="s">
        <v>283</v>
      </c>
      <c r="L30" t="s">
        <v>47</v>
      </c>
      <c r="M30" t="s">
        <v>47</v>
      </c>
    </row>
    <row r="31" spans="1:13" x14ac:dyDescent="0.3">
      <c r="A31" t="s">
        <v>284</v>
      </c>
      <c r="B31" t="s">
        <v>285</v>
      </c>
      <c r="C31" t="s">
        <v>286</v>
      </c>
      <c r="D31" t="s">
        <v>207</v>
      </c>
      <c r="E31" t="s">
        <v>287</v>
      </c>
      <c r="F31" t="s">
        <v>288</v>
      </c>
      <c r="G31" t="s">
        <v>47</v>
      </c>
      <c r="H31" t="s">
        <v>289</v>
      </c>
      <c r="I31" t="s">
        <v>111</v>
      </c>
      <c r="J31" t="s">
        <v>290</v>
      </c>
      <c r="K31" t="s">
        <v>47</v>
      </c>
      <c r="L31" t="s">
        <v>47</v>
      </c>
      <c r="M31" t="s">
        <v>47</v>
      </c>
    </row>
    <row r="32" spans="1:13" x14ac:dyDescent="0.3">
      <c r="A32" t="s">
        <v>291</v>
      </c>
      <c r="B32" t="s">
        <v>292</v>
      </c>
      <c r="C32" t="s">
        <v>293</v>
      </c>
      <c r="D32" t="s">
        <v>167</v>
      </c>
      <c r="E32" t="s">
        <v>294</v>
      </c>
      <c r="F32" t="s">
        <v>295</v>
      </c>
      <c r="G32" t="s">
        <v>170</v>
      </c>
      <c r="H32" t="s">
        <v>296</v>
      </c>
      <c r="I32" t="s">
        <v>172</v>
      </c>
      <c r="J32" t="s">
        <v>297</v>
      </c>
      <c r="K32" t="s">
        <v>47</v>
      </c>
      <c r="L32" t="s">
        <v>47</v>
      </c>
      <c r="M32" t="s">
        <v>47</v>
      </c>
    </row>
    <row r="33" spans="1:13" x14ac:dyDescent="0.3">
      <c r="A33" t="s">
        <v>298</v>
      </c>
      <c r="B33" t="s">
        <v>299</v>
      </c>
      <c r="C33" t="s">
        <v>300</v>
      </c>
      <c r="D33" t="s">
        <v>98</v>
      </c>
      <c r="E33" t="s">
        <v>301</v>
      </c>
      <c r="F33" t="s">
        <v>302</v>
      </c>
      <c r="G33" t="s">
        <v>303</v>
      </c>
      <c r="H33" t="s">
        <v>304</v>
      </c>
      <c r="I33" t="s">
        <v>305</v>
      </c>
      <c r="J33" t="s">
        <v>306</v>
      </c>
      <c r="K33" t="s">
        <v>47</v>
      </c>
      <c r="L33" t="s">
        <v>47</v>
      </c>
      <c r="M33" t="s">
        <v>47</v>
      </c>
    </row>
    <row r="34" spans="1:13" x14ac:dyDescent="0.3">
      <c r="A34" t="s">
        <v>307</v>
      </c>
      <c r="B34" t="s">
        <v>308</v>
      </c>
      <c r="C34" t="s">
        <v>309</v>
      </c>
      <c r="D34" t="s">
        <v>55</v>
      </c>
      <c r="E34" t="s">
        <v>310</v>
      </c>
      <c r="F34" t="s">
        <v>311</v>
      </c>
      <c r="G34" t="s">
        <v>312</v>
      </c>
      <c r="H34" t="s">
        <v>313</v>
      </c>
      <c r="I34" t="s">
        <v>314</v>
      </c>
      <c r="J34" t="s">
        <v>315</v>
      </c>
      <c r="K34" t="s">
        <v>316</v>
      </c>
      <c r="L34" t="s">
        <v>47</v>
      </c>
      <c r="M34" t="s">
        <v>47</v>
      </c>
    </row>
    <row r="35" spans="1:13" x14ac:dyDescent="0.3">
      <c r="A35" t="s">
        <v>317</v>
      </c>
      <c r="B35" t="s">
        <v>318</v>
      </c>
      <c r="C35" t="s">
        <v>319</v>
      </c>
      <c r="D35" t="s">
        <v>125</v>
      </c>
      <c r="E35" t="s">
        <v>320</v>
      </c>
      <c r="F35" t="s">
        <v>321</v>
      </c>
      <c r="G35" t="s">
        <v>322</v>
      </c>
      <c r="H35" t="s">
        <v>323</v>
      </c>
      <c r="I35" t="s">
        <v>172</v>
      </c>
      <c r="J35" t="s">
        <v>324</v>
      </c>
      <c r="K35" t="s">
        <v>325</v>
      </c>
      <c r="L35" t="s">
        <v>47</v>
      </c>
      <c r="M35" t="s">
        <v>47</v>
      </c>
    </row>
    <row r="36" spans="1:13" x14ac:dyDescent="0.3">
      <c r="A36" t="s">
        <v>326</v>
      </c>
      <c r="B36" t="s">
        <v>327</v>
      </c>
      <c r="C36" t="s">
        <v>328</v>
      </c>
      <c r="D36" t="s">
        <v>44</v>
      </c>
      <c r="E36" t="s">
        <v>329</v>
      </c>
      <c r="F36" t="s">
        <v>330</v>
      </c>
      <c r="G36" t="s">
        <v>331</v>
      </c>
      <c r="H36" t="s">
        <v>332</v>
      </c>
      <c r="I36" t="s">
        <v>314</v>
      </c>
      <c r="J36" t="s">
        <v>333</v>
      </c>
      <c r="K36" t="s">
        <v>334</v>
      </c>
      <c r="L36" t="s">
        <v>47</v>
      </c>
      <c r="M36" t="s">
        <v>47</v>
      </c>
    </row>
    <row r="37" spans="1:13" x14ac:dyDescent="0.3">
      <c r="A37" t="s">
        <v>335</v>
      </c>
      <c r="B37" t="s">
        <v>336</v>
      </c>
      <c r="C37" t="s">
        <v>337</v>
      </c>
      <c r="D37" t="s">
        <v>44</v>
      </c>
      <c r="E37" t="s">
        <v>338</v>
      </c>
      <c r="F37" t="s">
        <v>339</v>
      </c>
      <c r="G37" t="s">
        <v>303</v>
      </c>
      <c r="H37" t="s">
        <v>340</v>
      </c>
      <c r="I37" t="s">
        <v>305</v>
      </c>
      <c r="J37" t="s">
        <v>341</v>
      </c>
      <c r="K37" t="s">
        <v>342</v>
      </c>
      <c r="L37" t="s">
        <v>47</v>
      </c>
      <c r="M37" t="s">
        <v>47</v>
      </c>
    </row>
    <row r="38" spans="1:13" x14ac:dyDescent="0.3">
      <c r="A38" t="s">
        <v>343</v>
      </c>
      <c r="B38" t="s">
        <v>344</v>
      </c>
      <c r="C38" t="s">
        <v>345</v>
      </c>
      <c r="D38" t="s">
        <v>167</v>
      </c>
      <c r="E38" t="s">
        <v>346</v>
      </c>
      <c r="F38" t="s">
        <v>347</v>
      </c>
      <c r="G38" t="s">
        <v>348</v>
      </c>
      <c r="H38" t="s">
        <v>47</v>
      </c>
      <c r="I38" t="s">
        <v>349</v>
      </c>
      <c r="J38" t="s">
        <v>350</v>
      </c>
      <c r="K38" t="s">
        <v>351</v>
      </c>
      <c r="L38" t="s">
        <v>47</v>
      </c>
      <c r="M38" t="s">
        <v>47</v>
      </c>
    </row>
    <row r="39" spans="1:13" x14ac:dyDescent="0.3">
      <c r="A39" t="s">
        <v>352</v>
      </c>
      <c r="B39" t="s">
        <v>353</v>
      </c>
      <c r="C39" t="s">
        <v>354</v>
      </c>
      <c r="D39" t="s">
        <v>98</v>
      </c>
      <c r="E39" t="s">
        <v>355</v>
      </c>
      <c r="F39" t="s">
        <v>356</v>
      </c>
      <c r="G39" t="s">
        <v>357</v>
      </c>
      <c r="H39" t="s">
        <v>358</v>
      </c>
      <c r="I39" t="s">
        <v>74</v>
      </c>
      <c r="J39" t="s">
        <v>359</v>
      </c>
      <c r="K39" t="s">
        <v>47</v>
      </c>
      <c r="L39" t="s">
        <v>47</v>
      </c>
      <c r="M39" t="s">
        <v>47</v>
      </c>
    </row>
    <row r="40" spans="1:13" x14ac:dyDescent="0.3">
      <c r="A40" t="s">
        <v>360</v>
      </c>
      <c r="B40" t="s">
        <v>361</v>
      </c>
      <c r="C40" t="s">
        <v>362</v>
      </c>
      <c r="D40" t="s">
        <v>167</v>
      </c>
      <c r="E40" t="s">
        <v>363</v>
      </c>
      <c r="F40" t="s">
        <v>364</v>
      </c>
      <c r="G40" t="s">
        <v>47</v>
      </c>
      <c r="H40" t="s">
        <v>365</v>
      </c>
      <c r="I40" t="s">
        <v>49</v>
      </c>
      <c r="J40" t="s">
        <v>366</v>
      </c>
      <c r="K40" t="s">
        <v>47</v>
      </c>
      <c r="L40" t="s">
        <v>47</v>
      </c>
      <c r="M40" t="s">
        <v>47</v>
      </c>
    </row>
    <row r="41" spans="1:13" x14ac:dyDescent="0.3">
      <c r="A41" t="s">
        <v>367</v>
      </c>
      <c r="B41" t="s">
        <v>368</v>
      </c>
      <c r="C41" t="s">
        <v>369</v>
      </c>
      <c r="D41" t="s">
        <v>44</v>
      </c>
      <c r="E41" t="s">
        <v>370</v>
      </c>
      <c r="F41" t="s">
        <v>371</v>
      </c>
      <c r="G41" t="s">
        <v>47</v>
      </c>
      <c r="H41" t="s">
        <v>372</v>
      </c>
      <c r="I41" t="s">
        <v>102</v>
      </c>
      <c r="J41" t="s">
        <v>373</v>
      </c>
      <c r="K41" t="s">
        <v>374</v>
      </c>
      <c r="L41" t="s">
        <v>47</v>
      </c>
      <c r="M41" t="s">
        <v>47</v>
      </c>
    </row>
    <row r="42" spans="1:13" x14ac:dyDescent="0.3">
      <c r="A42" t="s">
        <v>375</v>
      </c>
      <c r="B42" t="s">
        <v>376</v>
      </c>
      <c r="C42" t="s">
        <v>377</v>
      </c>
      <c r="D42" t="s">
        <v>207</v>
      </c>
      <c r="E42" t="s">
        <v>378</v>
      </c>
      <c r="F42" t="s">
        <v>379</v>
      </c>
      <c r="G42" t="s">
        <v>47</v>
      </c>
      <c r="H42" t="s">
        <v>380</v>
      </c>
      <c r="I42" t="s">
        <v>102</v>
      </c>
      <c r="J42" t="s">
        <v>381</v>
      </c>
      <c r="K42" t="s">
        <v>382</v>
      </c>
      <c r="L42" t="s">
        <v>47</v>
      </c>
      <c r="M42" t="s">
        <v>47</v>
      </c>
    </row>
    <row r="43" spans="1:13" x14ac:dyDescent="0.3">
      <c r="A43" t="s">
        <v>383</v>
      </c>
      <c r="B43" t="s">
        <v>384</v>
      </c>
      <c r="C43" t="s">
        <v>385</v>
      </c>
      <c r="D43" t="s">
        <v>217</v>
      </c>
      <c r="E43" t="s">
        <v>386</v>
      </c>
      <c r="F43" t="s">
        <v>387</v>
      </c>
      <c r="G43" t="s">
        <v>128</v>
      </c>
      <c r="H43" t="s">
        <v>388</v>
      </c>
      <c r="I43" t="s">
        <v>130</v>
      </c>
      <c r="J43" t="s">
        <v>389</v>
      </c>
      <c r="K43" t="s">
        <v>390</v>
      </c>
      <c r="L43" t="s">
        <v>47</v>
      </c>
      <c r="M43" t="s">
        <v>47</v>
      </c>
    </row>
    <row r="44" spans="1:13" x14ac:dyDescent="0.3">
      <c r="A44" t="s">
        <v>391</v>
      </c>
      <c r="B44" t="s">
        <v>392</v>
      </c>
      <c r="C44" t="s">
        <v>393</v>
      </c>
      <c r="D44" t="s">
        <v>98</v>
      </c>
      <c r="E44" t="s">
        <v>394</v>
      </c>
      <c r="F44" t="s">
        <v>395</v>
      </c>
      <c r="G44" t="s">
        <v>396</v>
      </c>
      <c r="H44" t="s">
        <v>397</v>
      </c>
      <c r="I44" t="s">
        <v>305</v>
      </c>
      <c r="J44" t="s">
        <v>398</v>
      </c>
      <c r="K44" t="s">
        <v>399</v>
      </c>
      <c r="L44" t="s">
        <v>47</v>
      </c>
      <c r="M44" t="s">
        <v>47</v>
      </c>
    </row>
    <row r="45" spans="1:13" x14ac:dyDescent="0.3">
      <c r="A45" t="s">
        <v>400</v>
      </c>
      <c r="B45" t="s">
        <v>401</v>
      </c>
      <c r="C45" t="s">
        <v>402</v>
      </c>
      <c r="D45" t="s">
        <v>44</v>
      </c>
      <c r="E45" t="s">
        <v>403</v>
      </c>
      <c r="F45" t="s">
        <v>404</v>
      </c>
      <c r="G45" t="s">
        <v>47</v>
      </c>
      <c r="H45" t="s">
        <v>405</v>
      </c>
      <c r="I45" t="s">
        <v>49</v>
      </c>
      <c r="J45" t="s">
        <v>406</v>
      </c>
      <c r="K45" t="s">
        <v>407</v>
      </c>
      <c r="L45" t="s">
        <v>47</v>
      </c>
      <c r="M45" t="s">
        <v>47</v>
      </c>
    </row>
    <row r="46" spans="1:13" x14ac:dyDescent="0.3">
      <c r="A46" t="s">
        <v>408</v>
      </c>
      <c r="B46" t="s">
        <v>409</v>
      </c>
      <c r="C46" t="s">
        <v>410</v>
      </c>
      <c r="D46" t="s">
        <v>55</v>
      </c>
      <c r="E46" t="s">
        <v>411</v>
      </c>
      <c r="F46" t="s">
        <v>412</v>
      </c>
      <c r="G46" t="s">
        <v>413</v>
      </c>
      <c r="H46" t="s">
        <v>414</v>
      </c>
      <c r="I46" t="s">
        <v>305</v>
      </c>
      <c r="J46" t="s">
        <v>415</v>
      </c>
      <c r="K46" t="s">
        <v>47</v>
      </c>
      <c r="L46" t="s">
        <v>47</v>
      </c>
      <c r="M46" t="s">
        <v>47</v>
      </c>
    </row>
    <row r="47" spans="1:13" x14ac:dyDescent="0.3">
      <c r="A47" t="s">
        <v>416</v>
      </c>
      <c r="B47" t="s">
        <v>417</v>
      </c>
      <c r="C47" t="s">
        <v>418</v>
      </c>
      <c r="D47" t="s">
        <v>125</v>
      </c>
      <c r="E47" t="s">
        <v>419</v>
      </c>
      <c r="F47" t="s">
        <v>420</v>
      </c>
      <c r="G47" t="s">
        <v>421</v>
      </c>
      <c r="H47" t="s">
        <v>422</v>
      </c>
      <c r="I47" t="s">
        <v>314</v>
      </c>
      <c r="J47" t="s">
        <v>423</v>
      </c>
      <c r="K47" t="s">
        <v>424</v>
      </c>
      <c r="L47" t="s">
        <v>47</v>
      </c>
      <c r="M47" t="s">
        <v>47</v>
      </c>
    </row>
    <row r="48" spans="1:13" x14ac:dyDescent="0.3">
      <c r="A48" t="s">
        <v>425</v>
      </c>
      <c r="B48" t="s">
        <v>426</v>
      </c>
      <c r="C48" t="s">
        <v>427</v>
      </c>
      <c r="D48" t="s">
        <v>55</v>
      </c>
      <c r="E48" t="s">
        <v>428</v>
      </c>
      <c r="F48" t="s">
        <v>429</v>
      </c>
      <c r="G48" t="s">
        <v>430</v>
      </c>
      <c r="H48" t="s">
        <v>431</v>
      </c>
      <c r="I48" t="s">
        <v>314</v>
      </c>
      <c r="J48" t="s">
        <v>432</v>
      </c>
      <c r="K48" t="s">
        <v>433</v>
      </c>
      <c r="L48" t="s">
        <v>47</v>
      </c>
      <c r="M48" t="s">
        <v>47</v>
      </c>
    </row>
    <row r="49" spans="1:13" x14ac:dyDescent="0.3">
      <c r="A49" t="s">
        <v>434</v>
      </c>
      <c r="B49" t="s">
        <v>435</v>
      </c>
      <c r="C49" t="s">
        <v>436</v>
      </c>
      <c r="D49" t="s">
        <v>207</v>
      </c>
      <c r="E49" t="s">
        <v>437</v>
      </c>
      <c r="F49" t="s">
        <v>438</v>
      </c>
      <c r="G49" t="s">
        <v>303</v>
      </c>
      <c r="H49" t="s">
        <v>439</v>
      </c>
      <c r="I49" t="s">
        <v>305</v>
      </c>
      <c r="J49" t="s">
        <v>440</v>
      </c>
      <c r="K49" t="s">
        <v>441</v>
      </c>
      <c r="L49" t="s">
        <v>47</v>
      </c>
      <c r="M49" t="s">
        <v>47</v>
      </c>
    </row>
    <row r="50" spans="1:13" x14ac:dyDescent="0.3">
      <c r="A50" t="s">
        <v>442</v>
      </c>
      <c r="B50" t="s">
        <v>443</v>
      </c>
      <c r="C50" t="s">
        <v>444</v>
      </c>
      <c r="D50" t="s">
        <v>98</v>
      </c>
      <c r="E50" t="s">
        <v>445</v>
      </c>
      <c r="F50" t="s">
        <v>446</v>
      </c>
      <c r="G50" t="s">
        <v>47</v>
      </c>
      <c r="H50" t="s">
        <v>447</v>
      </c>
      <c r="I50" t="s">
        <v>264</v>
      </c>
      <c r="J50" t="s">
        <v>448</v>
      </c>
      <c r="K50" t="s">
        <v>449</v>
      </c>
      <c r="L50" t="s">
        <v>47</v>
      </c>
      <c r="M50" t="s">
        <v>47</v>
      </c>
    </row>
    <row r="51" spans="1:13" x14ac:dyDescent="0.3">
      <c r="A51" t="s">
        <v>450</v>
      </c>
      <c r="B51" t="s">
        <v>451</v>
      </c>
      <c r="C51" t="s">
        <v>452</v>
      </c>
      <c r="D51" t="s">
        <v>142</v>
      </c>
      <c r="E51" t="s">
        <v>453</v>
      </c>
      <c r="F51" t="s">
        <v>454</v>
      </c>
      <c r="G51" t="s">
        <v>47</v>
      </c>
      <c r="H51" t="s">
        <v>455</v>
      </c>
      <c r="I51" t="s">
        <v>456</v>
      </c>
      <c r="J51" t="s">
        <v>457</v>
      </c>
      <c r="K51" t="s">
        <v>458</v>
      </c>
      <c r="L51" t="s">
        <v>47</v>
      </c>
      <c r="M51" t="s">
        <v>47</v>
      </c>
    </row>
    <row r="52" spans="1:13" x14ac:dyDescent="0.3">
      <c r="A52" t="s">
        <v>459</v>
      </c>
      <c r="B52" t="s">
        <v>460</v>
      </c>
      <c r="C52" t="s">
        <v>461</v>
      </c>
      <c r="D52" t="s">
        <v>217</v>
      </c>
      <c r="E52" t="s">
        <v>462</v>
      </c>
      <c r="F52" t="s">
        <v>463</v>
      </c>
      <c r="G52" t="s">
        <v>464</v>
      </c>
      <c r="H52" t="s">
        <v>465</v>
      </c>
      <c r="I52" t="s">
        <v>130</v>
      </c>
      <c r="J52" t="s">
        <v>466</v>
      </c>
      <c r="K52" t="s">
        <v>467</v>
      </c>
      <c r="L52" t="s">
        <v>47</v>
      </c>
      <c r="M52" t="s">
        <v>47</v>
      </c>
    </row>
    <row r="53" spans="1:13" x14ac:dyDescent="0.3">
      <c r="A53" t="s">
        <v>468</v>
      </c>
      <c r="B53" t="s">
        <v>469</v>
      </c>
      <c r="C53" t="s">
        <v>470</v>
      </c>
      <c r="D53" t="s">
        <v>217</v>
      </c>
      <c r="E53" t="s">
        <v>471</v>
      </c>
      <c r="F53" t="s">
        <v>472</v>
      </c>
      <c r="G53" t="s">
        <v>47</v>
      </c>
      <c r="H53" t="s">
        <v>473</v>
      </c>
      <c r="I53" t="s">
        <v>49</v>
      </c>
      <c r="J53" t="s">
        <v>474</v>
      </c>
      <c r="K53" t="s">
        <v>47</v>
      </c>
      <c r="L53" t="s">
        <v>47</v>
      </c>
      <c r="M53" t="s">
        <v>47</v>
      </c>
    </row>
    <row r="54" spans="1:13" x14ac:dyDescent="0.3">
      <c r="A54" t="s">
        <v>475</v>
      </c>
      <c r="B54" t="s">
        <v>476</v>
      </c>
      <c r="C54" t="s">
        <v>477</v>
      </c>
      <c r="D54" t="s">
        <v>167</v>
      </c>
      <c r="E54" t="s">
        <v>478</v>
      </c>
      <c r="F54" t="s">
        <v>72</v>
      </c>
      <c r="G54" t="s">
        <v>47</v>
      </c>
      <c r="H54" t="s">
        <v>479</v>
      </c>
      <c r="I54" t="s">
        <v>74</v>
      </c>
      <c r="J54" t="s">
        <v>480</v>
      </c>
      <c r="K54" t="s">
        <v>481</v>
      </c>
      <c r="L54" t="s">
        <v>47</v>
      </c>
      <c r="M54" t="s">
        <v>47</v>
      </c>
    </row>
    <row r="55" spans="1:13" x14ac:dyDescent="0.3">
      <c r="A55" t="s">
        <v>482</v>
      </c>
      <c r="B55" t="s">
        <v>483</v>
      </c>
      <c r="C55" t="s">
        <v>484</v>
      </c>
      <c r="D55" t="s">
        <v>142</v>
      </c>
      <c r="E55" t="s">
        <v>485</v>
      </c>
      <c r="F55" t="s">
        <v>144</v>
      </c>
      <c r="G55" t="s">
        <v>47</v>
      </c>
      <c r="H55" t="s">
        <v>145</v>
      </c>
      <c r="I55" t="s">
        <v>146</v>
      </c>
      <c r="J55" t="s">
        <v>486</v>
      </c>
      <c r="K55" t="s">
        <v>487</v>
      </c>
      <c r="L55" t="s">
        <v>47</v>
      </c>
      <c r="M55" t="s">
        <v>47</v>
      </c>
    </row>
    <row r="56" spans="1:13" x14ac:dyDescent="0.3">
      <c r="A56" t="s">
        <v>488</v>
      </c>
      <c r="B56" t="s">
        <v>489</v>
      </c>
      <c r="C56" t="s">
        <v>490</v>
      </c>
      <c r="D56" t="s">
        <v>44</v>
      </c>
      <c r="E56" t="s">
        <v>491</v>
      </c>
      <c r="F56" t="s">
        <v>492</v>
      </c>
      <c r="G56" t="s">
        <v>493</v>
      </c>
      <c r="H56" t="s">
        <v>494</v>
      </c>
      <c r="I56" t="s">
        <v>305</v>
      </c>
      <c r="J56" t="s">
        <v>495</v>
      </c>
      <c r="K56" t="s">
        <v>496</v>
      </c>
      <c r="L56" t="s">
        <v>47</v>
      </c>
      <c r="M56" t="s">
        <v>47</v>
      </c>
    </row>
    <row r="57" spans="1:13" x14ac:dyDescent="0.3">
      <c r="A57" t="s">
        <v>497</v>
      </c>
      <c r="B57" t="s">
        <v>498</v>
      </c>
      <c r="C57" t="s">
        <v>499</v>
      </c>
      <c r="D57" t="s">
        <v>55</v>
      </c>
      <c r="E57" t="s">
        <v>500</v>
      </c>
      <c r="F57" t="s">
        <v>501</v>
      </c>
      <c r="G57" t="s">
        <v>47</v>
      </c>
      <c r="H57" t="s">
        <v>502</v>
      </c>
      <c r="I57" t="s">
        <v>49</v>
      </c>
      <c r="J57" t="s">
        <v>503</v>
      </c>
      <c r="K57" t="s">
        <v>504</v>
      </c>
      <c r="L57" t="s">
        <v>47</v>
      </c>
      <c r="M57" t="s">
        <v>47</v>
      </c>
    </row>
    <row r="58" spans="1:13" x14ac:dyDescent="0.3">
      <c r="A58" t="s">
        <v>505</v>
      </c>
      <c r="B58" t="s">
        <v>506</v>
      </c>
      <c r="C58" t="s">
        <v>507</v>
      </c>
      <c r="D58" t="s">
        <v>55</v>
      </c>
      <c r="E58" t="s">
        <v>508</v>
      </c>
      <c r="F58" t="s">
        <v>509</v>
      </c>
      <c r="G58" t="s">
        <v>47</v>
      </c>
      <c r="H58" t="s">
        <v>510</v>
      </c>
      <c r="I58" t="s">
        <v>102</v>
      </c>
      <c r="J58" t="s">
        <v>511</v>
      </c>
      <c r="K58" t="s">
        <v>512</v>
      </c>
      <c r="L58" t="s">
        <v>47</v>
      </c>
      <c r="M58" t="s">
        <v>47</v>
      </c>
    </row>
    <row r="59" spans="1:13" x14ac:dyDescent="0.3">
      <c r="A59" t="s">
        <v>513</v>
      </c>
      <c r="B59" t="s">
        <v>514</v>
      </c>
      <c r="C59" t="s">
        <v>515</v>
      </c>
      <c r="D59" t="s">
        <v>44</v>
      </c>
      <c r="E59" t="s">
        <v>516</v>
      </c>
      <c r="F59" t="s">
        <v>57</v>
      </c>
      <c r="G59" t="s">
        <v>47</v>
      </c>
      <c r="H59" t="s">
        <v>517</v>
      </c>
      <c r="I59" t="s">
        <v>59</v>
      </c>
      <c r="J59" t="s">
        <v>518</v>
      </c>
      <c r="K59" t="s">
        <v>519</v>
      </c>
      <c r="L59" t="s">
        <v>47</v>
      </c>
      <c r="M59" t="s">
        <v>47</v>
      </c>
    </row>
    <row r="60" spans="1:13" x14ac:dyDescent="0.3">
      <c r="A60" t="s">
        <v>520</v>
      </c>
      <c r="B60" t="s">
        <v>521</v>
      </c>
      <c r="C60" t="s">
        <v>522</v>
      </c>
      <c r="D60" t="s">
        <v>207</v>
      </c>
      <c r="E60" t="s">
        <v>523</v>
      </c>
      <c r="F60" t="s">
        <v>524</v>
      </c>
      <c r="G60" t="s">
        <v>47</v>
      </c>
      <c r="H60" t="s">
        <v>525</v>
      </c>
      <c r="I60" t="s">
        <v>211</v>
      </c>
      <c r="J60" t="s">
        <v>526</v>
      </c>
      <c r="K60" t="s">
        <v>527</v>
      </c>
      <c r="L60" t="s">
        <v>47</v>
      </c>
      <c r="M60" t="s">
        <v>47</v>
      </c>
    </row>
    <row r="61" spans="1:13" x14ac:dyDescent="0.3">
      <c r="A61" t="s">
        <v>528</v>
      </c>
      <c r="B61" t="s">
        <v>529</v>
      </c>
      <c r="C61" t="s">
        <v>530</v>
      </c>
      <c r="D61" t="s">
        <v>44</v>
      </c>
      <c r="E61" t="s">
        <v>531</v>
      </c>
      <c r="F61" t="s">
        <v>271</v>
      </c>
      <c r="G61" t="s">
        <v>47</v>
      </c>
      <c r="H61" t="s">
        <v>532</v>
      </c>
      <c r="I61" t="s">
        <v>273</v>
      </c>
      <c r="J61" t="s">
        <v>533</v>
      </c>
      <c r="K61" t="s">
        <v>47</v>
      </c>
      <c r="L61" t="s">
        <v>47</v>
      </c>
      <c r="M61" t="s">
        <v>47</v>
      </c>
    </row>
    <row r="62" spans="1:13" x14ac:dyDescent="0.3">
      <c r="A62" t="s">
        <v>534</v>
      </c>
      <c r="B62" t="s">
        <v>535</v>
      </c>
      <c r="C62" t="s">
        <v>536</v>
      </c>
      <c r="D62" t="s">
        <v>125</v>
      </c>
      <c r="E62" t="s">
        <v>537</v>
      </c>
      <c r="F62" t="s">
        <v>321</v>
      </c>
      <c r="G62" t="s">
        <v>322</v>
      </c>
      <c r="H62" t="s">
        <v>538</v>
      </c>
      <c r="I62" t="s">
        <v>172</v>
      </c>
      <c r="J62" t="s">
        <v>539</v>
      </c>
      <c r="K62" t="s">
        <v>540</v>
      </c>
      <c r="L62" t="s">
        <v>47</v>
      </c>
      <c r="M62" t="s">
        <v>47</v>
      </c>
    </row>
    <row r="63" spans="1:13" x14ac:dyDescent="0.3">
      <c r="A63" t="s">
        <v>541</v>
      </c>
      <c r="B63" t="s">
        <v>542</v>
      </c>
      <c r="C63" t="s">
        <v>543</v>
      </c>
      <c r="D63" t="s">
        <v>217</v>
      </c>
      <c r="E63" t="s">
        <v>544</v>
      </c>
      <c r="F63" t="s">
        <v>169</v>
      </c>
      <c r="G63" t="s">
        <v>170</v>
      </c>
      <c r="H63" t="s">
        <v>545</v>
      </c>
      <c r="I63" t="s">
        <v>172</v>
      </c>
      <c r="J63" t="s">
        <v>546</v>
      </c>
      <c r="K63" t="s">
        <v>47</v>
      </c>
      <c r="L63" t="s">
        <v>47</v>
      </c>
      <c r="M63" t="s">
        <v>47</v>
      </c>
    </row>
    <row r="64" spans="1:13" x14ac:dyDescent="0.3">
      <c r="A64" t="s">
        <v>547</v>
      </c>
      <c r="B64" t="s">
        <v>548</v>
      </c>
      <c r="C64" t="s">
        <v>549</v>
      </c>
      <c r="D64" t="s">
        <v>125</v>
      </c>
      <c r="E64" t="s">
        <v>550</v>
      </c>
      <c r="F64" t="s">
        <v>551</v>
      </c>
      <c r="G64" t="s">
        <v>47</v>
      </c>
      <c r="H64" t="s">
        <v>552</v>
      </c>
      <c r="I64" t="s">
        <v>49</v>
      </c>
      <c r="J64" t="s">
        <v>553</v>
      </c>
      <c r="K64" t="s">
        <v>47</v>
      </c>
      <c r="L64" t="s">
        <v>47</v>
      </c>
      <c r="M64" t="s">
        <v>47</v>
      </c>
    </row>
    <row r="65" spans="1:13" x14ac:dyDescent="0.3">
      <c r="A65" t="s">
        <v>554</v>
      </c>
      <c r="B65" t="s">
        <v>555</v>
      </c>
      <c r="C65" t="s">
        <v>556</v>
      </c>
      <c r="D65" t="s">
        <v>44</v>
      </c>
      <c r="E65" t="s">
        <v>557</v>
      </c>
      <c r="F65" t="s">
        <v>144</v>
      </c>
      <c r="G65" t="s">
        <v>47</v>
      </c>
      <c r="H65" t="s">
        <v>145</v>
      </c>
      <c r="I65" t="s">
        <v>146</v>
      </c>
      <c r="J65" t="s">
        <v>558</v>
      </c>
      <c r="K65" t="s">
        <v>559</v>
      </c>
      <c r="L65" t="s">
        <v>47</v>
      </c>
      <c r="M65" t="s">
        <v>47</v>
      </c>
    </row>
    <row r="66" spans="1:13" x14ac:dyDescent="0.3">
      <c r="A66" t="s">
        <v>560</v>
      </c>
      <c r="B66" t="s">
        <v>561</v>
      </c>
      <c r="C66" t="s">
        <v>562</v>
      </c>
      <c r="D66" t="s">
        <v>563</v>
      </c>
      <c r="E66" t="s">
        <v>564</v>
      </c>
      <c r="F66" t="s">
        <v>565</v>
      </c>
      <c r="G66" t="s">
        <v>566</v>
      </c>
      <c r="H66" t="s">
        <v>567</v>
      </c>
      <c r="I66" t="s">
        <v>305</v>
      </c>
      <c r="J66" t="s">
        <v>568</v>
      </c>
      <c r="K66" t="s">
        <v>569</v>
      </c>
      <c r="L66" t="s">
        <v>47</v>
      </c>
      <c r="M66" t="s">
        <v>47</v>
      </c>
    </row>
    <row r="67" spans="1:13" x14ac:dyDescent="0.3">
      <c r="A67" t="s">
        <v>570</v>
      </c>
      <c r="B67" t="s">
        <v>571</v>
      </c>
      <c r="C67" t="s">
        <v>572</v>
      </c>
      <c r="D67" t="s">
        <v>167</v>
      </c>
      <c r="E67" t="s">
        <v>573</v>
      </c>
      <c r="F67" t="s">
        <v>574</v>
      </c>
      <c r="G67" t="s">
        <v>47</v>
      </c>
      <c r="H67" t="s">
        <v>575</v>
      </c>
      <c r="I67" t="s">
        <v>264</v>
      </c>
      <c r="J67" t="s">
        <v>576</v>
      </c>
      <c r="K67" t="s">
        <v>577</v>
      </c>
      <c r="L67" t="s">
        <v>47</v>
      </c>
      <c r="M67" t="s">
        <v>47</v>
      </c>
    </row>
    <row r="68" spans="1:13" x14ac:dyDescent="0.3">
      <c r="A68" t="s">
        <v>578</v>
      </c>
      <c r="B68" t="s">
        <v>579</v>
      </c>
      <c r="C68" t="s">
        <v>580</v>
      </c>
      <c r="D68" t="s">
        <v>231</v>
      </c>
      <c r="E68" t="s">
        <v>581</v>
      </c>
      <c r="F68" t="s">
        <v>321</v>
      </c>
      <c r="G68" t="s">
        <v>322</v>
      </c>
      <c r="H68" t="s">
        <v>582</v>
      </c>
      <c r="I68" t="s">
        <v>172</v>
      </c>
      <c r="J68" t="s">
        <v>583</v>
      </c>
      <c r="K68" t="s">
        <v>47</v>
      </c>
      <c r="L68" t="s">
        <v>47</v>
      </c>
      <c r="M68" t="s">
        <v>47</v>
      </c>
    </row>
    <row r="69" spans="1:13" x14ac:dyDescent="0.3">
      <c r="A69" t="s">
        <v>584</v>
      </c>
      <c r="B69" t="s">
        <v>585</v>
      </c>
      <c r="C69" t="s">
        <v>586</v>
      </c>
      <c r="D69" t="s">
        <v>207</v>
      </c>
      <c r="E69" t="s">
        <v>587</v>
      </c>
      <c r="F69" t="s">
        <v>588</v>
      </c>
      <c r="G69" t="s">
        <v>47</v>
      </c>
      <c r="H69" t="s">
        <v>589</v>
      </c>
      <c r="I69" t="s">
        <v>162</v>
      </c>
      <c r="J69" t="s">
        <v>590</v>
      </c>
      <c r="K69" t="s">
        <v>47</v>
      </c>
      <c r="L69" t="s">
        <v>47</v>
      </c>
      <c r="M69" t="s">
        <v>47</v>
      </c>
    </row>
    <row r="70" spans="1:13" x14ac:dyDescent="0.3">
      <c r="A70" t="s">
        <v>591</v>
      </c>
      <c r="B70" t="s">
        <v>592</v>
      </c>
      <c r="C70" t="s">
        <v>593</v>
      </c>
      <c r="D70" t="s">
        <v>125</v>
      </c>
      <c r="E70" t="s">
        <v>594</v>
      </c>
      <c r="F70" t="s">
        <v>109</v>
      </c>
      <c r="G70" t="s">
        <v>47</v>
      </c>
      <c r="H70" t="s">
        <v>595</v>
      </c>
      <c r="I70" t="s">
        <v>111</v>
      </c>
      <c r="J70" t="s">
        <v>596</v>
      </c>
      <c r="K70" t="s">
        <v>597</v>
      </c>
      <c r="L70" t="s">
        <v>47</v>
      </c>
      <c r="M70" t="s">
        <v>47</v>
      </c>
    </row>
    <row r="71" spans="1:13" x14ac:dyDescent="0.3">
      <c r="A71" t="s">
        <v>598</v>
      </c>
      <c r="B71" t="s">
        <v>599</v>
      </c>
      <c r="C71" t="s">
        <v>600</v>
      </c>
      <c r="D71" t="s">
        <v>55</v>
      </c>
      <c r="E71" t="s">
        <v>601</v>
      </c>
      <c r="F71" t="s">
        <v>602</v>
      </c>
      <c r="G71" t="s">
        <v>47</v>
      </c>
      <c r="H71" t="s">
        <v>603</v>
      </c>
      <c r="I71" t="s">
        <v>604</v>
      </c>
      <c r="J71" t="s">
        <v>605</v>
      </c>
      <c r="K71" t="s">
        <v>606</v>
      </c>
      <c r="L71" t="s">
        <v>47</v>
      </c>
      <c r="M71" t="s">
        <v>47</v>
      </c>
    </row>
    <row r="72" spans="1:13" x14ac:dyDescent="0.3">
      <c r="A72" t="s">
        <v>607</v>
      </c>
      <c r="B72" t="s">
        <v>608</v>
      </c>
      <c r="C72" t="s">
        <v>609</v>
      </c>
      <c r="D72" t="s">
        <v>44</v>
      </c>
      <c r="E72" t="s">
        <v>610</v>
      </c>
      <c r="F72" t="s">
        <v>611</v>
      </c>
      <c r="G72" t="s">
        <v>612</v>
      </c>
      <c r="H72" t="s">
        <v>613</v>
      </c>
      <c r="I72" t="s">
        <v>305</v>
      </c>
      <c r="J72" t="s">
        <v>614</v>
      </c>
      <c r="K72" t="s">
        <v>47</v>
      </c>
      <c r="L72" t="s">
        <v>47</v>
      </c>
      <c r="M72" t="s">
        <v>47</v>
      </c>
    </row>
    <row r="73" spans="1:13" x14ac:dyDescent="0.3">
      <c r="A73" t="s">
        <v>615</v>
      </c>
      <c r="B73" t="s">
        <v>616</v>
      </c>
      <c r="C73" t="s">
        <v>617</v>
      </c>
      <c r="D73" t="s">
        <v>207</v>
      </c>
      <c r="E73" t="s">
        <v>618</v>
      </c>
      <c r="F73" t="s">
        <v>72</v>
      </c>
      <c r="G73" t="s">
        <v>47</v>
      </c>
      <c r="H73" t="s">
        <v>619</v>
      </c>
      <c r="I73" t="s">
        <v>74</v>
      </c>
      <c r="J73" t="s">
        <v>620</v>
      </c>
      <c r="K73" t="s">
        <v>621</v>
      </c>
      <c r="L73" t="s">
        <v>47</v>
      </c>
      <c r="M73" t="s">
        <v>47</v>
      </c>
    </row>
    <row r="74" spans="1:13" x14ac:dyDescent="0.3">
      <c r="A74" t="s">
        <v>622</v>
      </c>
      <c r="B74" t="s">
        <v>623</v>
      </c>
      <c r="C74" t="s">
        <v>624</v>
      </c>
      <c r="D74" t="s">
        <v>55</v>
      </c>
      <c r="E74" t="s">
        <v>625</v>
      </c>
      <c r="F74" t="s">
        <v>626</v>
      </c>
      <c r="G74" t="s">
        <v>47</v>
      </c>
      <c r="H74" t="s">
        <v>627</v>
      </c>
      <c r="I74" t="s">
        <v>628</v>
      </c>
      <c r="J74" t="s">
        <v>629</v>
      </c>
      <c r="K74" t="s">
        <v>630</v>
      </c>
      <c r="L74" t="s">
        <v>47</v>
      </c>
      <c r="M74" t="s">
        <v>47</v>
      </c>
    </row>
    <row r="75" spans="1:13" x14ac:dyDescent="0.3">
      <c r="A75" t="s">
        <v>631</v>
      </c>
      <c r="B75" t="s">
        <v>632</v>
      </c>
      <c r="C75" t="s">
        <v>633</v>
      </c>
      <c r="D75" t="s">
        <v>98</v>
      </c>
      <c r="E75" t="s">
        <v>634</v>
      </c>
      <c r="F75" t="s">
        <v>509</v>
      </c>
      <c r="G75" t="s">
        <v>47</v>
      </c>
      <c r="H75" t="s">
        <v>635</v>
      </c>
      <c r="I75" t="s">
        <v>102</v>
      </c>
      <c r="J75" t="s">
        <v>636</v>
      </c>
      <c r="K75" t="s">
        <v>637</v>
      </c>
      <c r="L75" t="s">
        <v>47</v>
      </c>
      <c r="M75" t="s">
        <v>47</v>
      </c>
    </row>
    <row r="76" spans="1:13" x14ac:dyDescent="0.3">
      <c r="A76" t="s">
        <v>638</v>
      </c>
      <c r="B76" t="s">
        <v>639</v>
      </c>
      <c r="C76" t="s">
        <v>640</v>
      </c>
      <c r="D76" t="s">
        <v>207</v>
      </c>
      <c r="E76" t="s">
        <v>641</v>
      </c>
      <c r="F76" t="s">
        <v>642</v>
      </c>
      <c r="G76" t="s">
        <v>643</v>
      </c>
      <c r="H76" t="s">
        <v>644</v>
      </c>
      <c r="I76" t="s">
        <v>305</v>
      </c>
      <c r="J76" t="s">
        <v>645</v>
      </c>
      <c r="K76" t="s">
        <v>646</v>
      </c>
      <c r="L76" t="s">
        <v>47</v>
      </c>
      <c r="M76" t="s">
        <v>47</v>
      </c>
    </row>
    <row r="77" spans="1:13" x14ac:dyDescent="0.3">
      <c r="A77" t="s">
        <v>647</v>
      </c>
      <c r="B77" t="s">
        <v>648</v>
      </c>
      <c r="C77" t="s">
        <v>649</v>
      </c>
      <c r="D77" t="s">
        <v>125</v>
      </c>
      <c r="E77" t="s">
        <v>650</v>
      </c>
      <c r="F77" t="s">
        <v>651</v>
      </c>
      <c r="G77" t="s">
        <v>47</v>
      </c>
      <c r="H77" t="s">
        <v>652</v>
      </c>
      <c r="I77" t="s">
        <v>456</v>
      </c>
      <c r="J77" t="s">
        <v>653</v>
      </c>
      <c r="K77" t="s">
        <v>654</v>
      </c>
      <c r="L77" t="s">
        <v>47</v>
      </c>
      <c r="M77" t="s">
        <v>47</v>
      </c>
    </row>
    <row r="78" spans="1:13" x14ac:dyDescent="0.3">
      <c r="A78" t="s">
        <v>655</v>
      </c>
      <c r="B78" t="s">
        <v>656</v>
      </c>
      <c r="C78" t="s">
        <v>657</v>
      </c>
      <c r="D78" t="s">
        <v>98</v>
      </c>
      <c r="E78" t="s">
        <v>658</v>
      </c>
      <c r="F78" t="s">
        <v>438</v>
      </c>
      <c r="G78" t="s">
        <v>303</v>
      </c>
      <c r="H78" t="s">
        <v>659</v>
      </c>
      <c r="I78" t="s">
        <v>305</v>
      </c>
      <c r="J78" t="s">
        <v>660</v>
      </c>
      <c r="K78" t="s">
        <v>47</v>
      </c>
      <c r="L78" t="s">
        <v>47</v>
      </c>
      <c r="M78" t="s">
        <v>47</v>
      </c>
    </row>
    <row r="79" spans="1:13" x14ac:dyDescent="0.3">
      <c r="A79" t="s">
        <v>661</v>
      </c>
      <c r="B79" t="s">
        <v>662</v>
      </c>
      <c r="C79" t="s">
        <v>663</v>
      </c>
      <c r="D79" t="s">
        <v>217</v>
      </c>
      <c r="E79" t="s">
        <v>664</v>
      </c>
      <c r="F79" t="s">
        <v>665</v>
      </c>
      <c r="G79" t="s">
        <v>666</v>
      </c>
      <c r="H79" t="s">
        <v>667</v>
      </c>
      <c r="I79" t="s">
        <v>305</v>
      </c>
      <c r="J79" t="s">
        <v>668</v>
      </c>
      <c r="K79" t="s">
        <v>669</v>
      </c>
      <c r="L79" t="s">
        <v>47</v>
      </c>
      <c r="M79" t="s">
        <v>47</v>
      </c>
    </row>
    <row r="80" spans="1:13" x14ac:dyDescent="0.3">
      <c r="A80" t="s">
        <v>670</v>
      </c>
      <c r="B80" t="s">
        <v>671</v>
      </c>
      <c r="C80" t="s">
        <v>672</v>
      </c>
      <c r="D80" t="s">
        <v>98</v>
      </c>
      <c r="E80" t="s">
        <v>673</v>
      </c>
      <c r="F80" t="s">
        <v>674</v>
      </c>
      <c r="G80" t="s">
        <v>47</v>
      </c>
      <c r="H80" t="s">
        <v>675</v>
      </c>
      <c r="I80" t="s">
        <v>49</v>
      </c>
      <c r="J80" t="s">
        <v>676</v>
      </c>
      <c r="K80" t="s">
        <v>677</v>
      </c>
      <c r="L80" t="s">
        <v>47</v>
      </c>
      <c r="M80" t="s">
        <v>47</v>
      </c>
    </row>
    <row r="81" spans="1:13" x14ac:dyDescent="0.3">
      <c r="A81" t="s">
        <v>678</v>
      </c>
      <c r="B81" t="s">
        <v>679</v>
      </c>
      <c r="C81" t="s">
        <v>680</v>
      </c>
      <c r="D81" t="s">
        <v>55</v>
      </c>
      <c r="E81" t="s">
        <v>681</v>
      </c>
      <c r="F81" t="s">
        <v>57</v>
      </c>
      <c r="G81" t="s">
        <v>47</v>
      </c>
      <c r="H81" t="s">
        <v>517</v>
      </c>
      <c r="I81" t="s">
        <v>59</v>
      </c>
      <c r="J81" t="s">
        <v>682</v>
      </c>
      <c r="K81" t="s">
        <v>47</v>
      </c>
      <c r="L81" t="s">
        <v>47</v>
      </c>
      <c r="M81" t="s">
        <v>47</v>
      </c>
    </row>
    <row r="82" spans="1:13" x14ac:dyDescent="0.3">
      <c r="A82" t="s">
        <v>683</v>
      </c>
      <c r="B82" t="s">
        <v>684</v>
      </c>
      <c r="C82" t="s">
        <v>685</v>
      </c>
      <c r="D82" t="s">
        <v>44</v>
      </c>
      <c r="E82" t="s">
        <v>686</v>
      </c>
      <c r="F82" t="s">
        <v>169</v>
      </c>
      <c r="G82" t="s">
        <v>170</v>
      </c>
      <c r="H82" t="s">
        <v>687</v>
      </c>
      <c r="I82" t="s">
        <v>172</v>
      </c>
      <c r="J82" t="s">
        <v>688</v>
      </c>
      <c r="K82" t="s">
        <v>689</v>
      </c>
      <c r="L82" t="s">
        <v>47</v>
      </c>
      <c r="M82" t="s">
        <v>47</v>
      </c>
    </row>
    <row r="83" spans="1:13" x14ac:dyDescent="0.3">
      <c r="A83" t="s">
        <v>690</v>
      </c>
      <c r="B83" t="s">
        <v>691</v>
      </c>
      <c r="C83" t="s">
        <v>692</v>
      </c>
      <c r="D83" t="s">
        <v>167</v>
      </c>
      <c r="E83" t="s">
        <v>693</v>
      </c>
      <c r="F83" t="s">
        <v>694</v>
      </c>
      <c r="G83" t="s">
        <v>396</v>
      </c>
      <c r="H83" t="s">
        <v>695</v>
      </c>
      <c r="I83" t="s">
        <v>305</v>
      </c>
      <c r="J83" t="s">
        <v>696</v>
      </c>
      <c r="K83" t="s">
        <v>697</v>
      </c>
      <c r="L83" t="s">
        <v>47</v>
      </c>
      <c r="M83" t="s">
        <v>47</v>
      </c>
    </row>
    <row r="84" spans="1:13" x14ac:dyDescent="0.3">
      <c r="A84" t="s">
        <v>698</v>
      </c>
      <c r="B84" t="s">
        <v>699</v>
      </c>
      <c r="C84" t="s">
        <v>700</v>
      </c>
      <c r="D84" t="s">
        <v>207</v>
      </c>
      <c r="E84" t="s">
        <v>701</v>
      </c>
      <c r="F84" t="s">
        <v>702</v>
      </c>
      <c r="G84" t="s">
        <v>47</v>
      </c>
      <c r="H84" t="s">
        <v>703</v>
      </c>
      <c r="I84" t="s">
        <v>628</v>
      </c>
      <c r="J84" t="s">
        <v>704</v>
      </c>
      <c r="K84" t="s">
        <v>705</v>
      </c>
      <c r="L84" t="s">
        <v>47</v>
      </c>
      <c r="M84" t="s">
        <v>47</v>
      </c>
    </row>
    <row r="85" spans="1:13" x14ac:dyDescent="0.3">
      <c r="A85" t="s">
        <v>706</v>
      </c>
      <c r="B85" t="s">
        <v>707</v>
      </c>
      <c r="C85" t="s">
        <v>708</v>
      </c>
      <c r="D85" t="s">
        <v>142</v>
      </c>
      <c r="E85" t="s">
        <v>709</v>
      </c>
      <c r="F85" t="s">
        <v>710</v>
      </c>
      <c r="G85" t="s">
        <v>47</v>
      </c>
      <c r="H85" t="s">
        <v>711</v>
      </c>
      <c r="I85" t="s">
        <v>102</v>
      </c>
      <c r="J85" t="s">
        <v>712</v>
      </c>
      <c r="K85" t="s">
        <v>713</v>
      </c>
      <c r="L85" t="s">
        <v>47</v>
      </c>
      <c r="M85" t="s">
        <v>47</v>
      </c>
    </row>
    <row r="86" spans="1:13" x14ac:dyDescent="0.3">
      <c r="A86" t="s">
        <v>714</v>
      </c>
      <c r="B86" t="s">
        <v>715</v>
      </c>
      <c r="C86" t="s">
        <v>716</v>
      </c>
      <c r="D86" t="s">
        <v>125</v>
      </c>
      <c r="E86" t="s">
        <v>717</v>
      </c>
      <c r="F86" t="s">
        <v>718</v>
      </c>
      <c r="G86" t="s">
        <v>47</v>
      </c>
      <c r="H86" t="s">
        <v>719</v>
      </c>
      <c r="I86" t="s">
        <v>102</v>
      </c>
      <c r="J86" t="s">
        <v>720</v>
      </c>
      <c r="K86" t="s">
        <v>721</v>
      </c>
      <c r="L86" t="s">
        <v>47</v>
      </c>
      <c r="M86" t="s">
        <v>47</v>
      </c>
    </row>
    <row r="87" spans="1:13" x14ac:dyDescent="0.3">
      <c r="A87" t="s">
        <v>722</v>
      </c>
      <c r="B87" t="s">
        <v>723</v>
      </c>
      <c r="C87" t="s">
        <v>724</v>
      </c>
      <c r="D87" t="s">
        <v>44</v>
      </c>
      <c r="E87" t="s">
        <v>725</v>
      </c>
      <c r="F87" t="s">
        <v>726</v>
      </c>
      <c r="G87" t="s">
        <v>47</v>
      </c>
      <c r="H87" t="s">
        <v>727</v>
      </c>
      <c r="I87" t="s">
        <v>49</v>
      </c>
      <c r="J87" t="s">
        <v>728</v>
      </c>
      <c r="K87" t="s">
        <v>729</v>
      </c>
      <c r="L87" t="s">
        <v>47</v>
      </c>
      <c r="M87" t="s">
        <v>47</v>
      </c>
    </row>
    <row r="88" spans="1:13" x14ac:dyDescent="0.3">
      <c r="A88" t="s">
        <v>730</v>
      </c>
      <c r="B88" t="s">
        <v>731</v>
      </c>
      <c r="C88" t="s">
        <v>732</v>
      </c>
      <c r="D88" t="s">
        <v>125</v>
      </c>
      <c r="E88" t="s">
        <v>733</v>
      </c>
      <c r="F88" t="s">
        <v>734</v>
      </c>
      <c r="G88" t="s">
        <v>47</v>
      </c>
      <c r="H88" t="s">
        <v>735</v>
      </c>
      <c r="I88" t="s">
        <v>736</v>
      </c>
      <c r="J88" t="s">
        <v>737</v>
      </c>
      <c r="K88" t="s">
        <v>737</v>
      </c>
      <c r="L88" t="s">
        <v>47</v>
      </c>
      <c r="M88" t="s">
        <v>47</v>
      </c>
    </row>
    <row r="89" spans="1:13" x14ac:dyDescent="0.3">
      <c r="A89" t="s">
        <v>738</v>
      </c>
      <c r="B89" t="s">
        <v>739</v>
      </c>
      <c r="C89" t="s">
        <v>740</v>
      </c>
      <c r="D89" t="s">
        <v>207</v>
      </c>
      <c r="E89" t="s">
        <v>741</v>
      </c>
      <c r="F89" t="s">
        <v>742</v>
      </c>
      <c r="G89" t="s">
        <v>170</v>
      </c>
      <c r="H89" t="s">
        <v>743</v>
      </c>
      <c r="I89" t="s">
        <v>172</v>
      </c>
      <c r="J89" t="s">
        <v>744</v>
      </c>
      <c r="K89" t="s">
        <v>47</v>
      </c>
      <c r="L89" t="s">
        <v>47</v>
      </c>
      <c r="M89" t="s">
        <v>47</v>
      </c>
    </row>
    <row r="90" spans="1:13" x14ac:dyDescent="0.3">
      <c r="A90" t="s">
        <v>745</v>
      </c>
      <c r="B90" t="s">
        <v>746</v>
      </c>
      <c r="C90" t="s">
        <v>747</v>
      </c>
      <c r="D90" t="s">
        <v>55</v>
      </c>
      <c r="E90" t="s">
        <v>748</v>
      </c>
      <c r="F90" t="s">
        <v>749</v>
      </c>
      <c r="G90" t="s">
        <v>396</v>
      </c>
      <c r="H90" t="s">
        <v>750</v>
      </c>
      <c r="I90" t="s">
        <v>305</v>
      </c>
      <c r="J90" t="s">
        <v>751</v>
      </c>
      <c r="K90" t="s">
        <v>752</v>
      </c>
      <c r="L90" t="s">
        <v>47</v>
      </c>
      <c r="M90" t="s">
        <v>47</v>
      </c>
    </row>
    <row r="91" spans="1:13" x14ac:dyDescent="0.3">
      <c r="A91" t="s">
        <v>753</v>
      </c>
      <c r="B91" t="s">
        <v>754</v>
      </c>
      <c r="C91" t="s">
        <v>755</v>
      </c>
      <c r="D91" t="s">
        <v>756</v>
      </c>
      <c r="E91" t="s">
        <v>757</v>
      </c>
      <c r="F91" t="s">
        <v>758</v>
      </c>
      <c r="G91" t="s">
        <v>47</v>
      </c>
      <c r="H91" t="s">
        <v>759</v>
      </c>
      <c r="I91" t="s">
        <v>736</v>
      </c>
      <c r="J91" t="s">
        <v>760</v>
      </c>
      <c r="K91" t="s">
        <v>760</v>
      </c>
      <c r="L91" t="s">
        <v>47</v>
      </c>
      <c r="M91" t="s">
        <v>47</v>
      </c>
    </row>
    <row r="92" spans="1:13" x14ac:dyDescent="0.3">
      <c r="A92" t="s">
        <v>761</v>
      </c>
      <c r="B92" t="s">
        <v>762</v>
      </c>
      <c r="C92" t="s">
        <v>763</v>
      </c>
      <c r="D92" t="s">
        <v>55</v>
      </c>
      <c r="E92" t="s">
        <v>764</v>
      </c>
      <c r="F92" t="s">
        <v>765</v>
      </c>
      <c r="G92" t="s">
        <v>47</v>
      </c>
      <c r="H92" t="s">
        <v>766</v>
      </c>
      <c r="I92" t="s">
        <v>767</v>
      </c>
      <c r="J92" t="s">
        <v>768</v>
      </c>
      <c r="K92" t="s">
        <v>768</v>
      </c>
      <c r="L92" t="s">
        <v>47</v>
      </c>
      <c r="M92" t="s">
        <v>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AF63D-E03E-4D98-B268-12F5CFE146B2}">
  <dimension ref="A1:Q10"/>
  <sheetViews>
    <sheetView topLeftCell="B1" workbookViewId="0"/>
  </sheetViews>
  <sheetFormatPr defaultRowHeight="14.4" x14ac:dyDescent="0.3"/>
  <cols>
    <col min="1" max="1" width="13.21875" bestFit="1" customWidth="1"/>
    <col min="2" max="2" width="11.6640625" bestFit="1" customWidth="1"/>
    <col min="3" max="3" width="12" bestFit="1" customWidth="1"/>
    <col min="4" max="4" width="20.5546875" bestFit="1" customWidth="1"/>
    <col min="5" max="5" width="16.21875" bestFit="1" customWidth="1"/>
    <col min="6" max="6" width="11.109375" bestFit="1" customWidth="1"/>
    <col min="7" max="7" width="10.6640625" bestFit="1" customWidth="1"/>
    <col min="8" max="8" width="28.6640625" bestFit="1" customWidth="1"/>
    <col min="9" max="9" width="8.6640625" bestFit="1" customWidth="1"/>
    <col min="10" max="10" width="8.77734375" bestFit="1" customWidth="1"/>
    <col min="11" max="11" width="12.77734375" bestFit="1" customWidth="1"/>
    <col min="12" max="12" width="9.6640625" bestFit="1" customWidth="1"/>
    <col min="13" max="13" width="13.33203125" bestFit="1" customWidth="1"/>
    <col min="14" max="14" width="11.21875" bestFit="1" customWidth="1"/>
    <col min="15" max="16" width="80.88671875" bestFit="1" customWidth="1"/>
    <col min="17" max="17" width="11.5546875" bestFit="1" customWidth="1"/>
  </cols>
  <sheetData>
    <row r="1" spans="1:17" x14ac:dyDescent="0.3">
      <c r="A1" t="s">
        <v>769</v>
      </c>
      <c r="B1" t="s">
        <v>770</v>
      </c>
      <c r="C1" t="s">
        <v>771</v>
      </c>
      <c r="D1" t="s">
        <v>772</v>
      </c>
      <c r="E1" t="s">
        <v>773</v>
      </c>
      <c r="F1" t="s">
        <v>774</v>
      </c>
      <c r="G1" t="s">
        <v>775</v>
      </c>
      <c r="H1" t="s">
        <v>32</v>
      </c>
      <c r="I1" t="s">
        <v>33</v>
      </c>
      <c r="J1" t="s">
        <v>34</v>
      </c>
      <c r="K1" t="s">
        <v>35</v>
      </c>
      <c r="L1" t="s">
        <v>36</v>
      </c>
      <c r="M1" t="s">
        <v>776</v>
      </c>
      <c r="N1" t="s">
        <v>777</v>
      </c>
      <c r="O1" t="s">
        <v>778</v>
      </c>
      <c r="P1" t="s">
        <v>779</v>
      </c>
      <c r="Q1" t="s">
        <v>780</v>
      </c>
    </row>
    <row r="2" spans="1:17" x14ac:dyDescent="0.3">
      <c r="A2">
        <v>1</v>
      </c>
      <c r="B2" t="s">
        <v>781</v>
      </c>
      <c r="C2" t="s">
        <v>782</v>
      </c>
      <c r="D2" t="s">
        <v>44</v>
      </c>
      <c r="E2" t="s">
        <v>783</v>
      </c>
      <c r="F2" s="1">
        <v>17875</v>
      </c>
      <c r="G2" s="1">
        <v>33725</v>
      </c>
      <c r="H2" t="s">
        <v>784</v>
      </c>
      <c r="I2" t="s">
        <v>749</v>
      </c>
      <c r="J2" t="s">
        <v>396</v>
      </c>
      <c r="K2" t="s">
        <v>785</v>
      </c>
      <c r="L2" t="s">
        <v>305</v>
      </c>
      <c r="M2" t="s">
        <v>786</v>
      </c>
      <c r="N2">
        <v>5467</v>
      </c>
      <c r="O2" t="s">
        <v>787</v>
      </c>
      <c r="P2" t="s">
        <v>788</v>
      </c>
      <c r="Q2">
        <v>2</v>
      </c>
    </row>
    <row r="3" spans="1:17" x14ac:dyDescent="0.3">
      <c r="A3">
        <v>2</v>
      </c>
      <c r="B3" t="s">
        <v>789</v>
      </c>
      <c r="C3" t="s">
        <v>790</v>
      </c>
      <c r="D3" t="s">
        <v>791</v>
      </c>
      <c r="E3" t="s">
        <v>792</v>
      </c>
      <c r="F3" s="1">
        <v>19043</v>
      </c>
      <c r="G3" s="1">
        <v>33830</v>
      </c>
      <c r="H3" t="s">
        <v>793</v>
      </c>
      <c r="I3" t="s">
        <v>794</v>
      </c>
      <c r="J3" t="s">
        <v>396</v>
      </c>
      <c r="K3" t="s">
        <v>795</v>
      </c>
      <c r="L3" t="s">
        <v>305</v>
      </c>
      <c r="M3" t="s">
        <v>796</v>
      </c>
      <c r="N3">
        <v>3457</v>
      </c>
      <c r="O3" t="s">
        <v>797</v>
      </c>
      <c r="P3" t="s">
        <v>798</v>
      </c>
    </row>
    <row r="4" spans="1:17" x14ac:dyDescent="0.3">
      <c r="A4">
        <v>3</v>
      </c>
      <c r="B4" t="s">
        <v>799</v>
      </c>
      <c r="C4" t="s">
        <v>800</v>
      </c>
      <c r="D4" t="s">
        <v>44</v>
      </c>
      <c r="E4" t="s">
        <v>783</v>
      </c>
      <c r="F4" s="1">
        <v>23253</v>
      </c>
      <c r="G4" s="1">
        <v>33695</v>
      </c>
      <c r="H4" t="s">
        <v>801</v>
      </c>
      <c r="I4" t="s">
        <v>694</v>
      </c>
      <c r="J4" t="s">
        <v>396</v>
      </c>
      <c r="K4" t="s">
        <v>802</v>
      </c>
      <c r="L4" t="s">
        <v>305</v>
      </c>
      <c r="M4" t="s">
        <v>803</v>
      </c>
      <c r="N4">
        <v>3355</v>
      </c>
      <c r="O4" t="s">
        <v>804</v>
      </c>
      <c r="P4" t="s">
        <v>805</v>
      </c>
      <c r="Q4">
        <v>2</v>
      </c>
    </row>
    <row r="5" spans="1:17" x14ac:dyDescent="0.3">
      <c r="A5">
        <v>4</v>
      </c>
      <c r="B5" t="s">
        <v>806</v>
      </c>
      <c r="C5" t="s">
        <v>807</v>
      </c>
      <c r="D5" t="s">
        <v>44</v>
      </c>
      <c r="E5" t="s">
        <v>808</v>
      </c>
      <c r="F5" s="1">
        <v>13777</v>
      </c>
      <c r="G5" s="1">
        <v>34092</v>
      </c>
      <c r="H5" t="s">
        <v>809</v>
      </c>
      <c r="I5" t="s">
        <v>810</v>
      </c>
      <c r="J5" t="s">
        <v>396</v>
      </c>
      <c r="K5" t="s">
        <v>811</v>
      </c>
      <c r="L5" t="s">
        <v>305</v>
      </c>
      <c r="M5" t="s">
        <v>812</v>
      </c>
      <c r="N5">
        <v>5176</v>
      </c>
      <c r="O5" t="s">
        <v>813</v>
      </c>
      <c r="P5" t="s">
        <v>814</v>
      </c>
      <c r="Q5">
        <v>2</v>
      </c>
    </row>
    <row r="6" spans="1:17" x14ac:dyDescent="0.3">
      <c r="A6">
        <v>5</v>
      </c>
      <c r="B6" t="s">
        <v>815</v>
      </c>
      <c r="C6" t="s">
        <v>816</v>
      </c>
      <c r="D6" t="s">
        <v>207</v>
      </c>
      <c r="E6" t="s">
        <v>817</v>
      </c>
      <c r="F6" s="1">
        <v>20152</v>
      </c>
      <c r="G6" s="1">
        <v>34259</v>
      </c>
      <c r="H6" t="s">
        <v>818</v>
      </c>
      <c r="I6" t="s">
        <v>72</v>
      </c>
      <c r="J6" t="s">
        <v>47</v>
      </c>
      <c r="K6" t="s">
        <v>819</v>
      </c>
      <c r="L6" t="s">
        <v>74</v>
      </c>
      <c r="M6" t="s">
        <v>820</v>
      </c>
      <c r="N6">
        <v>3453</v>
      </c>
      <c r="O6" t="s">
        <v>821</v>
      </c>
      <c r="P6" t="s">
        <v>822</v>
      </c>
      <c r="Q6">
        <v>2</v>
      </c>
    </row>
    <row r="7" spans="1:17" x14ac:dyDescent="0.3">
      <c r="A7">
        <v>6</v>
      </c>
      <c r="B7" t="s">
        <v>823</v>
      </c>
      <c r="C7" t="s">
        <v>824</v>
      </c>
      <c r="D7" t="s">
        <v>44</v>
      </c>
      <c r="E7" t="s">
        <v>817</v>
      </c>
      <c r="F7" s="1">
        <v>23194</v>
      </c>
      <c r="G7" s="1">
        <v>34259</v>
      </c>
      <c r="H7" t="s">
        <v>825</v>
      </c>
      <c r="I7" t="s">
        <v>72</v>
      </c>
      <c r="J7" t="s">
        <v>47</v>
      </c>
      <c r="K7" t="s">
        <v>826</v>
      </c>
      <c r="L7" t="s">
        <v>74</v>
      </c>
      <c r="M7" t="s">
        <v>827</v>
      </c>
      <c r="N7">
        <v>428</v>
      </c>
      <c r="O7" t="s">
        <v>828</v>
      </c>
      <c r="P7" t="s">
        <v>829</v>
      </c>
      <c r="Q7">
        <v>5</v>
      </c>
    </row>
    <row r="8" spans="1:17" x14ac:dyDescent="0.3">
      <c r="A8">
        <v>7</v>
      </c>
      <c r="B8" t="s">
        <v>830</v>
      </c>
      <c r="C8" t="s">
        <v>831</v>
      </c>
      <c r="D8" t="s">
        <v>44</v>
      </c>
      <c r="E8" t="s">
        <v>817</v>
      </c>
      <c r="F8" s="1">
        <v>22065</v>
      </c>
      <c r="G8" s="1">
        <v>34336</v>
      </c>
      <c r="H8" t="s">
        <v>832</v>
      </c>
      <c r="I8" t="s">
        <v>72</v>
      </c>
      <c r="J8" t="s">
        <v>47</v>
      </c>
      <c r="K8" t="s">
        <v>833</v>
      </c>
      <c r="L8" t="s">
        <v>74</v>
      </c>
      <c r="M8" t="s">
        <v>834</v>
      </c>
      <c r="N8">
        <v>465</v>
      </c>
      <c r="O8" t="s">
        <v>835</v>
      </c>
      <c r="P8" t="s">
        <v>836</v>
      </c>
      <c r="Q8">
        <v>5</v>
      </c>
    </row>
    <row r="9" spans="1:17" x14ac:dyDescent="0.3">
      <c r="A9">
        <v>8</v>
      </c>
      <c r="B9" t="s">
        <v>837</v>
      </c>
      <c r="C9" t="s">
        <v>838</v>
      </c>
      <c r="D9" t="s">
        <v>839</v>
      </c>
      <c r="E9" t="s">
        <v>783</v>
      </c>
      <c r="F9" s="1">
        <v>21194</v>
      </c>
      <c r="G9" s="1">
        <v>34398</v>
      </c>
      <c r="H9" t="s">
        <v>840</v>
      </c>
      <c r="I9" t="s">
        <v>749</v>
      </c>
      <c r="J9" t="s">
        <v>396</v>
      </c>
      <c r="K9" t="s">
        <v>841</v>
      </c>
      <c r="L9" t="s">
        <v>305</v>
      </c>
      <c r="M9" t="s">
        <v>842</v>
      </c>
      <c r="N9">
        <v>2344</v>
      </c>
      <c r="O9" t="s">
        <v>843</v>
      </c>
      <c r="P9" t="s">
        <v>844</v>
      </c>
      <c r="Q9">
        <v>2</v>
      </c>
    </row>
    <row r="10" spans="1:17" x14ac:dyDescent="0.3">
      <c r="A10">
        <v>9</v>
      </c>
      <c r="B10" t="s">
        <v>845</v>
      </c>
      <c r="C10" t="s">
        <v>846</v>
      </c>
      <c r="D10" t="s">
        <v>44</v>
      </c>
      <c r="E10" t="s">
        <v>783</v>
      </c>
      <c r="F10" s="1">
        <v>24134</v>
      </c>
      <c r="G10" s="1">
        <v>34653</v>
      </c>
      <c r="H10" t="s">
        <v>847</v>
      </c>
      <c r="I10" t="s">
        <v>72</v>
      </c>
      <c r="J10" t="s">
        <v>47</v>
      </c>
      <c r="K10" t="s">
        <v>848</v>
      </c>
      <c r="L10" t="s">
        <v>74</v>
      </c>
      <c r="M10" t="s">
        <v>849</v>
      </c>
      <c r="N10">
        <v>452</v>
      </c>
      <c r="O10" t="s">
        <v>850</v>
      </c>
      <c r="P10" t="s">
        <v>851</v>
      </c>
      <c r="Q10">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6679E-56ED-4F9D-A1C0-50A2CB8DA2BC}">
  <dimension ref="A1:F2156"/>
  <sheetViews>
    <sheetView workbookViewId="0">
      <selection activeCell="E3" sqref="E3"/>
    </sheetView>
  </sheetViews>
  <sheetFormatPr defaultRowHeight="14.4" x14ac:dyDescent="0.3"/>
  <cols>
    <col min="1" max="1" width="9.77734375" bestFit="1" customWidth="1"/>
    <col min="2" max="2" width="11.5546875" bestFit="1" customWidth="1"/>
    <col min="3" max="3" width="11" bestFit="1" customWidth="1"/>
    <col min="4" max="4" width="10.33203125" bestFit="1" customWidth="1"/>
    <col min="5" max="5" width="14.5546875" bestFit="1" customWidth="1"/>
    <col min="6" max="6" width="10.5546875" bestFit="1" customWidth="1"/>
  </cols>
  <sheetData>
    <row r="1" spans="1:6" x14ac:dyDescent="0.3">
      <c r="A1" t="s">
        <v>852</v>
      </c>
      <c r="B1" t="s">
        <v>853</v>
      </c>
      <c r="C1" t="s">
        <v>854</v>
      </c>
      <c r="D1" t="s">
        <v>855</v>
      </c>
      <c r="E1" t="s">
        <v>1250</v>
      </c>
      <c r="F1" t="s">
        <v>856</v>
      </c>
    </row>
    <row r="2" spans="1:6" x14ac:dyDescent="0.3">
      <c r="A2">
        <v>10248</v>
      </c>
      <c r="B2">
        <v>11</v>
      </c>
      <c r="C2">
        <v>14</v>
      </c>
      <c r="D2">
        <v>12</v>
      </c>
      <c r="E2">
        <f xml:space="preserve"> order_details[[#This Row],[UnitPrice]] * order_details[[#This Row],[Quantity]] * (1 - order_details[[#This Row],[Discount]])</f>
        <v>168</v>
      </c>
      <c r="F2">
        <v>0</v>
      </c>
    </row>
    <row r="3" spans="1:6" x14ac:dyDescent="0.3">
      <c r="A3">
        <v>10248</v>
      </c>
      <c r="B3">
        <v>42</v>
      </c>
      <c r="C3">
        <v>9.8000000000000007</v>
      </c>
      <c r="D3">
        <v>10</v>
      </c>
      <c r="E3">
        <f xml:space="preserve"> order_details[[#This Row],[UnitPrice]] * order_details[[#This Row],[Quantity]] * (1 - order_details[[#This Row],[Discount]])</f>
        <v>98</v>
      </c>
      <c r="F3">
        <v>0</v>
      </c>
    </row>
    <row r="4" spans="1:6" x14ac:dyDescent="0.3">
      <c r="A4">
        <v>10248</v>
      </c>
      <c r="B4">
        <v>72</v>
      </c>
      <c r="C4">
        <v>34.799999999999997</v>
      </c>
      <c r="D4">
        <v>5</v>
      </c>
      <c r="E4">
        <f xml:space="preserve"> order_details[[#This Row],[UnitPrice]] * order_details[[#This Row],[Quantity]] * (1 - order_details[[#This Row],[Discount]])</f>
        <v>174</v>
      </c>
      <c r="F4">
        <v>0</v>
      </c>
    </row>
    <row r="5" spans="1:6" x14ac:dyDescent="0.3">
      <c r="A5">
        <v>10249</v>
      </c>
      <c r="B5">
        <v>14</v>
      </c>
      <c r="C5">
        <v>18.600000000000001</v>
      </c>
      <c r="D5">
        <v>9</v>
      </c>
      <c r="E5">
        <f xml:space="preserve"> order_details[[#This Row],[UnitPrice]] * order_details[[#This Row],[Quantity]] * (1 - order_details[[#This Row],[Discount]])</f>
        <v>167.4</v>
      </c>
      <c r="F5">
        <v>0</v>
      </c>
    </row>
    <row r="6" spans="1:6" x14ac:dyDescent="0.3">
      <c r="A6">
        <v>10249</v>
      </c>
      <c r="B6">
        <v>51</v>
      </c>
      <c r="C6">
        <v>42.4</v>
      </c>
      <c r="D6">
        <v>40</v>
      </c>
      <c r="E6">
        <f xml:space="preserve"> order_details[[#This Row],[UnitPrice]] * order_details[[#This Row],[Quantity]] * (1 - order_details[[#This Row],[Discount]])</f>
        <v>1696</v>
      </c>
      <c r="F6">
        <v>0</v>
      </c>
    </row>
    <row r="7" spans="1:6" x14ac:dyDescent="0.3">
      <c r="A7">
        <v>10250</v>
      </c>
      <c r="B7">
        <v>41</v>
      </c>
      <c r="C7">
        <v>7.7</v>
      </c>
      <c r="D7">
        <v>10</v>
      </c>
      <c r="E7">
        <f xml:space="preserve"> order_details[[#This Row],[UnitPrice]] * order_details[[#This Row],[Quantity]] * (1 - order_details[[#This Row],[Discount]])</f>
        <v>77</v>
      </c>
      <c r="F7">
        <v>0</v>
      </c>
    </row>
    <row r="8" spans="1:6" x14ac:dyDescent="0.3">
      <c r="A8">
        <v>10250</v>
      </c>
      <c r="B8">
        <v>51</v>
      </c>
      <c r="C8">
        <v>42.4</v>
      </c>
      <c r="D8">
        <v>35</v>
      </c>
      <c r="E8">
        <f xml:space="preserve"> order_details[[#This Row],[UnitPrice]] * order_details[[#This Row],[Quantity]] * (1 - order_details[[#This Row],[Discount]])</f>
        <v>1261.3999999999999</v>
      </c>
      <c r="F8">
        <v>0.15</v>
      </c>
    </row>
    <row r="9" spans="1:6" x14ac:dyDescent="0.3">
      <c r="A9">
        <v>10250</v>
      </c>
      <c r="B9">
        <v>65</v>
      </c>
      <c r="C9">
        <v>16.8</v>
      </c>
      <c r="D9">
        <v>15</v>
      </c>
      <c r="E9">
        <f xml:space="preserve"> order_details[[#This Row],[UnitPrice]] * order_details[[#This Row],[Quantity]] * (1 - order_details[[#This Row],[Discount]])</f>
        <v>214.2</v>
      </c>
      <c r="F9">
        <v>0.15</v>
      </c>
    </row>
    <row r="10" spans="1:6" x14ac:dyDescent="0.3">
      <c r="A10">
        <v>10251</v>
      </c>
      <c r="B10">
        <v>22</v>
      </c>
      <c r="C10">
        <v>16.8</v>
      </c>
      <c r="D10">
        <v>6</v>
      </c>
      <c r="E10">
        <f xml:space="preserve"> order_details[[#This Row],[UnitPrice]] * order_details[[#This Row],[Quantity]] * (1 - order_details[[#This Row],[Discount]])</f>
        <v>95.76</v>
      </c>
      <c r="F10">
        <v>0.05</v>
      </c>
    </row>
    <row r="11" spans="1:6" x14ac:dyDescent="0.3">
      <c r="A11">
        <v>10251</v>
      </c>
      <c r="B11">
        <v>57</v>
      </c>
      <c r="C11">
        <v>15.6</v>
      </c>
      <c r="D11">
        <v>15</v>
      </c>
      <c r="E11">
        <f xml:space="preserve"> order_details[[#This Row],[UnitPrice]] * order_details[[#This Row],[Quantity]] * (1 - order_details[[#This Row],[Discount]])</f>
        <v>222.29999999999998</v>
      </c>
      <c r="F11">
        <v>0.05</v>
      </c>
    </row>
    <row r="12" spans="1:6" x14ac:dyDescent="0.3">
      <c r="A12">
        <v>10251</v>
      </c>
      <c r="B12">
        <v>65</v>
      </c>
      <c r="C12">
        <v>16.8</v>
      </c>
      <c r="D12">
        <v>20</v>
      </c>
      <c r="E12">
        <f xml:space="preserve"> order_details[[#This Row],[UnitPrice]] * order_details[[#This Row],[Quantity]] * (1 - order_details[[#This Row],[Discount]])</f>
        <v>336</v>
      </c>
      <c r="F12">
        <v>0</v>
      </c>
    </row>
    <row r="13" spans="1:6" x14ac:dyDescent="0.3">
      <c r="A13">
        <v>10252</v>
      </c>
      <c r="B13">
        <v>20</v>
      </c>
      <c r="C13">
        <v>64.8</v>
      </c>
      <c r="D13">
        <v>40</v>
      </c>
      <c r="E13">
        <f xml:space="preserve"> order_details[[#This Row],[UnitPrice]] * order_details[[#This Row],[Quantity]] * (1 - order_details[[#This Row],[Discount]])</f>
        <v>2462.4</v>
      </c>
      <c r="F13">
        <v>0.05</v>
      </c>
    </row>
    <row r="14" spans="1:6" x14ac:dyDescent="0.3">
      <c r="A14">
        <v>10252</v>
      </c>
      <c r="B14">
        <v>33</v>
      </c>
      <c r="C14">
        <v>2</v>
      </c>
      <c r="D14">
        <v>25</v>
      </c>
      <c r="E14">
        <f xml:space="preserve"> order_details[[#This Row],[UnitPrice]] * order_details[[#This Row],[Quantity]] * (1 - order_details[[#This Row],[Discount]])</f>
        <v>47.5</v>
      </c>
      <c r="F14">
        <v>0.05</v>
      </c>
    </row>
    <row r="15" spans="1:6" x14ac:dyDescent="0.3">
      <c r="A15">
        <v>10252</v>
      </c>
      <c r="B15">
        <v>60</v>
      </c>
      <c r="C15">
        <v>27.2</v>
      </c>
      <c r="D15">
        <v>40</v>
      </c>
      <c r="E15">
        <f xml:space="preserve"> order_details[[#This Row],[UnitPrice]] * order_details[[#This Row],[Quantity]] * (1 - order_details[[#This Row],[Discount]])</f>
        <v>1088</v>
      </c>
      <c r="F15">
        <v>0</v>
      </c>
    </row>
    <row r="16" spans="1:6" x14ac:dyDescent="0.3">
      <c r="A16">
        <v>10253</v>
      </c>
      <c r="B16">
        <v>31</v>
      </c>
      <c r="C16">
        <v>10</v>
      </c>
      <c r="D16">
        <v>20</v>
      </c>
      <c r="E16">
        <f xml:space="preserve"> order_details[[#This Row],[UnitPrice]] * order_details[[#This Row],[Quantity]] * (1 - order_details[[#This Row],[Discount]])</f>
        <v>200</v>
      </c>
      <c r="F16">
        <v>0</v>
      </c>
    </row>
    <row r="17" spans="1:6" x14ac:dyDescent="0.3">
      <c r="A17">
        <v>10253</v>
      </c>
      <c r="B17">
        <v>39</v>
      </c>
      <c r="C17">
        <v>14.4</v>
      </c>
      <c r="D17">
        <v>42</v>
      </c>
      <c r="E17">
        <f xml:space="preserve"> order_details[[#This Row],[UnitPrice]] * order_details[[#This Row],[Quantity]] * (1 - order_details[[#This Row],[Discount]])</f>
        <v>604.80000000000007</v>
      </c>
      <c r="F17">
        <v>0</v>
      </c>
    </row>
    <row r="18" spans="1:6" x14ac:dyDescent="0.3">
      <c r="A18">
        <v>10253</v>
      </c>
      <c r="B18">
        <v>49</v>
      </c>
      <c r="C18">
        <v>16</v>
      </c>
      <c r="D18">
        <v>40</v>
      </c>
      <c r="E18">
        <f xml:space="preserve"> order_details[[#This Row],[UnitPrice]] * order_details[[#This Row],[Quantity]] * (1 - order_details[[#This Row],[Discount]])</f>
        <v>640</v>
      </c>
      <c r="F18">
        <v>0</v>
      </c>
    </row>
    <row r="19" spans="1:6" x14ac:dyDescent="0.3">
      <c r="A19">
        <v>10254</v>
      </c>
      <c r="B19">
        <v>24</v>
      </c>
      <c r="C19">
        <v>3.6</v>
      </c>
      <c r="D19">
        <v>15</v>
      </c>
      <c r="E19">
        <f xml:space="preserve"> order_details[[#This Row],[UnitPrice]] * order_details[[#This Row],[Quantity]] * (1 - order_details[[#This Row],[Discount]])</f>
        <v>45.9</v>
      </c>
      <c r="F19">
        <v>0.15</v>
      </c>
    </row>
    <row r="20" spans="1:6" x14ac:dyDescent="0.3">
      <c r="A20">
        <v>10254</v>
      </c>
      <c r="B20">
        <v>55</v>
      </c>
      <c r="C20">
        <v>19.2</v>
      </c>
      <c r="D20">
        <v>21</v>
      </c>
      <c r="E20">
        <f xml:space="preserve"> order_details[[#This Row],[UnitPrice]] * order_details[[#This Row],[Quantity]] * (1 - order_details[[#This Row],[Discount]])</f>
        <v>342.71999999999997</v>
      </c>
      <c r="F20">
        <v>0.15</v>
      </c>
    </row>
    <row r="21" spans="1:6" x14ac:dyDescent="0.3">
      <c r="A21">
        <v>10254</v>
      </c>
      <c r="B21">
        <v>74</v>
      </c>
      <c r="C21">
        <v>8</v>
      </c>
      <c r="D21">
        <v>21</v>
      </c>
      <c r="E21">
        <f xml:space="preserve"> order_details[[#This Row],[UnitPrice]] * order_details[[#This Row],[Quantity]] * (1 - order_details[[#This Row],[Discount]])</f>
        <v>168</v>
      </c>
      <c r="F21">
        <v>0</v>
      </c>
    </row>
    <row r="22" spans="1:6" x14ac:dyDescent="0.3">
      <c r="A22">
        <v>10255</v>
      </c>
      <c r="B22">
        <v>2</v>
      </c>
      <c r="C22">
        <v>15.2</v>
      </c>
      <c r="D22">
        <v>20</v>
      </c>
      <c r="E22">
        <f xml:space="preserve"> order_details[[#This Row],[UnitPrice]] * order_details[[#This Row],[Quantity]] * (1 - order_details[[#This Row],[Discount]])</f>
        <v>304</v>
      </c>
      <c r="F22">
        <v>0</v>
      </c>
    </row>
    <row r="23" spans="1:6" x14ac:dyDescent="0.3">
      <c r="A23">
        <v>10255</v>
      </c>
      <c r="B23">
        <v>16</v>
      </c>
      <c r="C23">
        <v>13.9</v>
      </c>
      <c r="D23">
        <v>35</v>
      </c>
      <c r="E23">
        <f xml:space="preserve"> order_details[[#This Row],[UnitPrice]] * order_details[[#This Row],[Quantity]] * (1 - order_details[[#This Row],[Discount]])</f>
        <v>486.5</v>
      </c>
      <c r="F23">
        <v>0</v>
      </c>
    </row>
    <row r="24" spans="1:6" x14ac:dyDescent="0.3">
      <c r="A24">
        <v>10255</v>
      </c>
      <c r="B24">
        <v>36</v>
      </c>
      <c r="C24">
        <v>15.2</v>
      </c>
      <c r="D24">
        <v>25</v>
      </c>
      <c r="E24">
        <f xml:space="preserve"> order_details[[#This Row],[UnitPrice]] * order_details[[#This Row],[Quantity]] * (1 - order_details[[#This Row],[Discount]])</f>
        <v>380</v>
      </c>
      <c r="F24">
        <v>0</v>
      </c>
    </row>
    <row r="25" spans="1:6" x14ac:dyDescent="0.3">
      <c r="A25">
        <v>10255</v>
      </c>
      <c r="B25">
        <v>59</v>
      </c>
      <c r="C25">
        <v>44</v>
      </c>
      <c r="D25">
        <v>30</v>
      </c>
      <c r="E25">
        <f xml:space="preserve"> order_details[[#This Row],[UnitPrice]] * order_details[[#This Row],[Quantity]] * (1 - order_details[[#This Row],[Discount]])</f>
        <v>1320</v>
      </c>
      <c r="F25">
        <v>0</v>
      </c>
    </row>
    <row r="26" spans="1:6" x14ac:dyDescent="0.3">
      <c r="A26">
        <v>10256</v>
      </c>
      <c r="B26">
        <v>53</v>
      </c>
      <c r="C26">
        <v>26.2</v>
      </c>
      <c r="D26">
        <v>15</v>
      </c>
      <c r="E26">
        <f xml:space="preserve"> order_details[[#This Row],[UnitPrice]] * order_details[[#This Row],[Quantity]] * (1 - order_details[[#This Row],[Discount]])</f>
        <v>393</v>
      </c>
      <c r="F26">
        <v>0</v>
      </c>
    </row>
    <row r="27" spans="1:6" x14ac:dyDescent="0.3">
      <c r="A27">
        <v>10256</v>
      </c>
      <c r="B27">
        <v>77</v>
      </c>
      <c r="C27">
        <v>10.4</v>
      </c>
      <c r="D27">
        <v>12</v>
      </c>
      <c r="E27">
        <f xml:space="preserve"> order_details[[#This Row],[UnitPrice]] * order_details[[#This Row],[Quantity]] * (1 - order_details[[#This Row],[Discount]])</f>
        <v>124.80000000000001</v>
      </c>
      <c r="F27">
        <v>0</v>
      </c>
    </row>
    <row r="28" spans="1:6" x14ac:dyDescent="0.3">
      <c r="A28">
        <v>10257</v>
      </c>
      <c r="B28">
        <v>27</v>
      </c>
      <c r="C28">
        <v>35.1</v>
      </c>
      <c r="D28">
        <v>25</v>
      </c>
      <c r="E28">
        <f xml:space="preserve"> order_details[[#This Row],[UnitPrice]] * order_details[[#This Row],[Quantity]] * (1 - order_details[[#This Row],[Discount]])</f>
        <v>877.5</v>
      </c>
      <c r="F28">
        <v>0</v>
      </c>
    </row>
    <row r="29" spans="1:6" x14ac:dyDescent="0.3">
      <c r="A29">
        <v>10257</v>
      </c>
      <c r="B29">
        <v>39</v>
      </c>
      <c r="C29">
        <v>14.4</v>
      </c>
      <c r="D29">
        <v>6</v>
      </c>
      <c r="E29">
        <f xml:space="preserve"> order_details[[#This Row],[UnitPrice]] * order_details[[#This Row],[Quantity]] * (1 - order_details[[#This Row],[Discount]])</f>
        <v>86.4</v>
      </c>
      <c r="F29">
        <v>0</v>
      </c>
    </row>
    <row r="30" spans="1:6" x14ac:dyDescent="0.3">
      <c r="A30">
        <v>10257</v>
      </c>
      <c r="B30">
        <v>77</v>
      </c>
      <c r="C30">
        <v>10.4</v>
      </c>
      <c r="D30">
        <v>15</v>
      </c>
      <c r="E30">
        <f xml:space="preserve"> order_details[[#This Row],[UnitPrice]] * order_details[[#This Row],[Quantity]] * (1 - order_details[[#This Row],[Discount]])</f>
        <v>156</v>
      </c>
      <c r="F30">
        <v>0</v>
      </c>
    </row>
    <row r="31" spans="1:6" x14ac:dyDescent="0.3">
      <c r="A31">
        <v>10258</v>
      </c>
      <c r="B31">
        <v>2</v>
      </c>
      <c r="C31">
        <v>15.2</v>
      </c>
      <c r="D31">
        <v>50</v>
      </c>
      <c r="E31">
        <f xml:space="preserve"> order_details[[#This Row],[UnitPrice]] * order_details[[#This Row],[Quantity]] * (1 - order_details[[#This Row],[Discount]])</f>
        <v>608</v>
      </c>
      <c r="F31">
        <v>0.2</v>
      </c>
    </row>
    <row r="32" spans="1:6" x14ac:dyDescent="0.3">
      <c r="A32">
        <v>10258</v>
      </c>
      <c r="B32">
        <v>5</v>
      </c>
      <c r="C32">
        <v>17</v>
      </c>
      <c r="D32">
        <v>65</v>
      </c>
      <c r="E32">
        <f xml:space="preserve"> order_details[[#This Row],[UnitPrice]] * order_details[[#This Row],[Quantity]] * (1 - order_details[[#This Row],[Discount]])</f>
        <v>884</v>
      </c>
      <c r="F32">
        <v>0.2</v>
      </c>
    </row>
    <row r="33" spans="1:6" x14ac:dyDescent="0.3">
      <c r="A33">
        <v>10258</v>
      </c>
      <c r="B33">
        <v>32</v>
      </c>
      <c r="C33">
        <v>25.6</v>
      </c>
      <c r="D33">
        <v>6</v>
      </c>
      <c r="E33">
        <f xml:space="preserve"> order_details[[#This Row],[UnitPrice]] * order_details[[#This Row],[Quantity]] * (1 - order_details[[#This Row],[Discount]])</f>
        <v>122.88000000000002</v>
      </c>
      <c r="F33">
        <v>0.2</v>
      </c>
    </row>
    <row r="34" spans="1:6" x14ac:dyDescent="0.3">
      <c r="A34">
        <v>10259</v>
      </c>
      <c r="B34">
        <v>21</v>
      </c>
      <c r="C34">
        <v>8</v>
      </c>
      <c r="D34">
        <v>10</v>
      </c>
      <c r="E34">
        <f xml:space="preserve"> order_details[[#This Row],[UnitPrice]] * order_details[[#This Row],[Quantity]] * (1 - order_details[[#This Row],[Discount]])</f>
        <v>80</v>
      </c>
      <c r="F34">
        <v>0</v>
      </c>
    </row>
    <row r="35" spans="1:6" x14ac:dyDescent="0.3">
      <c r="A35">
        <v>10259</v>
      </c>
      <c r="B35">
        <v>37</v>
      </c>
      <c r="C35">
        <v>20.8</v>
      </c>
      <c r="D35">
        <v>1</v>
      </c>
      <c r="E35">
        <f xml:space="preserve"> order_details[[#This Row],[UnitPrice]] * order_details[[#This Row],[Quantity]] * (1 - order_details[[#This Row],[Discount]])</f>
        <v>20.8</v>
      </c>
      <c r="F35">
        <v>0</v>
      </c>
    </row>
    <row r="36" spans="1:6" x14ac:dyDescent="0.3">
      <c r="A36">
        <v>10260</v>
      </c>
      <c r="B36">
        <v>41</v>
      </c>
      <c r="C36">
        <v>7.7</v>
      </c>
      <c r="D36">
        <v>16</v>
      </c>
      <c r="E36">
        <f xml:space="preserve"> order_details[[#This Row],[UnitPrice]] * order_details[[#This Row],[Quantity]] * (1 - order_details[[#This Row],[Discount]])</f>
        <v>92.4</v>
      </c>
      <c r="F36">
        <v>0.25</v>
      </c>
    </row>
    <row r="37" spans="1:6" x14ac:dyDescent="0.3">
      <c r="A37">
        <v>10260</v>
      </c>
      <c r="B37">
        <v>57</v>
      </c>
      <c r="C37">
        <v>15.6</v>
      </c>
      <c r="D37">
        <v>50</v>
      </c>
      <c r="E37">
        <f xml:space="preserve"> order_details[[#This Row],[UnitPrice]] * order_details[[#This Row],[Quantity]] * (1 - order_details[[#This Row],[Discount]])</f>
        <v>780</v>
      </c>
      <c r="F37">
        <v>0</v>
      </c>
    </row>
    <row r="38" spans="1:6" x14ac:dyDescent="0.3">
      <c r="A38">
        <v>10260</v>
      </c>
      <c r="B38">
        <v>62</v>
      </c>
      <c r="C38">
        <v>39.4</v>
      </c>
      <c r="D38">
        <v>15</v>
      </c>
      <c r="E38">
        <f xml:space="preserve"> order_details[[#This Row],[UnitPrice]] * order_details[[#This Row],[Quantity]] * (1 - order_details[[#This Row],[Discount]])</f>
        <v>443.25</v>
      </c>
      <c r="F38">
        <v>0.25</v>
      </c>
    </row>
    <row r="39" spans="1:6" x14ac:dyDescent="0.3">
      <c r="A39">
        <v>10260</v>
      </c>
      <c r="B39">
        <v>70</v>
      </c>
      <c r="C39">
        <v>12</v>
      </c>
      <c r="D39">
        <v>21</v>
      </c>
      <c r="E39">
        <f xml:space="preserve"> order_details[[#This Row],[UnitPrice]] * order_details[[#This Row],[Quantity]] * (1 - order_details[[#This Row],[Discount]])</f>
        <v>189</v>
      </c>
      <c r="F39">
        <v>0.25</v>
      </c>
    </row>
    <row r="40" spans="1:6" x14ac:dyDescent="0.3">
      <c r="A40">
        <v>10261</v>
      </c>
      <c r="B40">
        <v>21</v>
      </c>
      <c r="C40">
        <v>8</v>
      </c>
      <c r="D40">
        <v>20</v>
      </c>
      <c r="E40">
        <f xml:space="preserve"> order_details[[#This Row],[UnitPrice]] * order_details[[#This Row],[Quantity]] * (1 - order_details[[#This Row],[Discount]])</f>
        <v>160</v>
      </c>
      <c r="F40">
        <v>0</v>
      </c>
    </row>
    <row r="41" spans="1:6" x14ac:dyDescent="0.3">
      <c r="A41">
        <v>10261</v>
      </c>
      <c r="B41">
        <v>35</v>
      </c>
      <c r="C41">
        <v>14.4</v>
      </c>
      <c r="D41">
        <v>20</v>
      </c>
      <c r="E41">
        <f xml:space="preserve"> order_details[[#This Row],[UnitPrice]] * order_details[[#This Row],[Quantity]] * (1 - order_details[[#This Row],[Discount]])</f>
        <v>288</v>
      </c>
      <c r="F41">
        <v>0</v>
      </c>
    </row>
    <row r="42" spans="1:6" x14ac:dyDescent="0.3">
      <c r="A42">
        <v>10262</v>
      </c>
      <c r="B42">
        <v>5</v>
      </c>
      <c r="C42">
        <v>17</v>
      </c>
      <c r="D42">
        <v>12</v>
      </c>
      <c r="E42">
        <f xml:space="preserve"> order_details[[#This Row],[UnitPrice]] * order_details[[#This Row],[Quantity]] * (1 - order_details[[#This Row],[Discount]])</f>
        <v>163.20000000000002</v>
      </c>
      <c r="F42">
        <v>0.2</v>
      </c>
    </row>
    <row r="43" spans="1:6" x14ac:dyDescent="0.3">
      <c r="A43">
        <v>10262</v>
      </c>
      <c r="B43">
        <v>7</v>
      </c>
      <c r="C43">
        <v>24</v>
      </c>
      <c r="D43">
        <v>15</v>
      </c>
      <c r="E43">
        <f xml:space="preserve"> order_details[[#This Row],[UnitPrice]] * order_details[[#This Row],[Quantity]] * (1 - order_details[[#This Row],[Discount]])</f>
        <v>360</v>
      </c>
      <c r="F43">
        <v>0</v>
      </c>
    </row>
    <row r="44" spans="1:6" x14ac:dyDescent="0.3">
      <c r="A44">
        <v>10262</v>
      </c>
      <c r="B44">
        <v>56</v>
      </c>
      <c r="C44">
        <v>30.4</v>
      </c>
      <c r="D44">
        <v>2</v>
      </c>
      <c r="E44">
        <f xml:space="preserve"> order_details[[#This Row],[UnitPrice]] * order_details[[#This Row],[Quantity]] * (1 - order_details[[#This Row],[Discount]])</f>
        <v>60.8</v>
      </c>
      <c r="F44">
        <v>0</v>
      </c>
    </row>
    <row r="45" spans="1:6" x14ac:dyDescent="0.3">
      <c r="A45">
        <v>10263</v>
      </c>
      <c r="B45">
        <v>16</v>
      </c>
      <c r="C45">
        <v>13.9</v>
      </c>
      <c r="D45">
        <v>60</v>
      </c>
      <c r="E45">
        <f xml:space="preserve"> order_details[[#This Row],[UnitPrice]] * order_details[[#This Row],[Quantity]] * (1 - order_details[[#This Row],[Discount]])</f>
        <v>625.5</v>
      </c>
      <c r="F45">
        <v>0.25</v>
      </c>
    </row>
    <row r="46" spans="1:6" x14ac:dyDescent="0.3">
      <c r="A46">
        <v>10263</v>
      </c>
      <c r="B46">
        <v>24</v>
      </c>
      <c r="C46">
        <v>3.6</v>
      </c>
      <c r="D46">
        <v>28</v>
      </c>
      <c r="E46">
        <f xml:space="preserve"> order_details[[#This Row],[UnitPrice]] * order_details[[#This Row],[Quantity]] * (1 - order_details[[#This Row],[Discount]])</f>
        <v>100.8</v>
      </c>
      <c r="F46">
        <v>0</v>
      </c>
    </row>
    <row r="47" spans="1:6" x14ac:dyDescent="0.3">
      <c r="A47">
        <v>10263</v>
      </c>
      <c r="B47">
        <v>30</v>
      </c>
      <c r="C47">
        <v>20.7</v>
      </c>
      <c r="D47">
        <v>60</v>
      </c>
      <c r="E47">
        <f xml:space="preserve"> order_details[[#This Row],[UnitPrice]] * order_details[[#This Row],[Quantity]] * (1 - order_details[[#This Row],[Discount]])</f>
        <v>931.5</v>
      </c>
      <c r="F47">
        <v>0.25</v>
      </c>
    </row>
    <row r="48" spans="1:6" x14ac:dyDescent="0.3">
      <c r="A48">
        <v>10263</v>
      </c>
      <c r="B48">
        <v>74</v>
      </c>
      <c r="C48">
        <v>8</v>
      </c>
      <c r="D48">
        <v>36</v>
      </c>
      <c r="E48">
        <f xml:space="preserve"> order_details[[#This Row],[UnitPrice]] * order_details[[#This Row],[Quantity]] * (1 - order_details[[#This Row],[Discount]])</f>
        <v>216</v>
      </c>
      <c r="F48">
        <v>0.25</v>
      </c>
    </row>
    <row r="49" spans="1:6" x14ac:dyDescent="0.3">
      <c r="A49">
        <v>10264</v>
      </c>
      <c r="B49">
        <v>2</v>
      </c>
      <c r="C49">
        <v>15.2</v>
      </c>
      <c r="D49">
        <v>35</v>
      </c>
      <c r="E49">
        <f xml:space="preserve"> order_details[[#This Row],[UnitPrice]] * order_details[[#This Row],[Quantity]] * (1 - order_details[[#This Row],[Discount]])</f>
        <v>532</v>
      </c>
      <c r="F49">
        <v>0</v>
      </c>
    </row>
    <row r="50" spans="1:6" x14ac:dyDescent="0.3">
      <c r="A50">
        <v>10264</v>
      </c>
      <c r="B50">
        <v>41</v>
      </c>
      <c r="C50">
        <v>7.7</v>
      </c>
      <c r="D50">
        <v>25</v>
      </c>
      <c r="E50">
        <f xml:space="preserve"> order_details[[#This Row],[UnitPrice]] * order_details[[#This Row],[Quantity]] * (1 - order_details[[#This Row],[Discount]])</f>
        <v>163.625</v>
      </c>
      <c r="F50">
        <v>0.15</v>
      </c>
    </row>
    <row r="51" spans="1:6" x14ac:dyDescent="0.3">
      <c r="A51">
        <v>10265</v>
      </c>
      <c r="B51">
        <v>17</v>
      </c>
      <c r="C51">
        <v>31.2</v>
      </c>
      <c r="D51">
        <v>30</v>
      </c>
      <c r="E51">
        <f xml:space="preserve"> order_details[[#This Row],[UnitPrice]] * order_details[[#This Row],[Quantity]] * (1 - order_details[[#This Row],[Discount]])</f>
        <v>936</v>
      </c>
      <c r="F51">
        <v>0</v>
      </c>
    </row>
    <row r="52" spans="1:6" x14ac:dyDescent="0.3">
      <c r="A52">
        <v>10265</v>
      </c>
      <c r="B52">
        <v>70</v>
      </c>
      <c r="C52">
        <v>12</v>
      </c>
      <c r="D52">
        <v>20</v>
      </c>
      <c r="E52">
        <f xml:space="preserve"> order_details[[#This Row],[UnitPrice]] * order_details[[#This Row],[Quantity]] * (1 - order_details[[#This Row],[Discount]])</f>
        <v>240</v>
      </c>
      <c r="F52">
        <v>0</v>
      </c>
    </row>
    <row r="53" spans="1:6" x14ac:dyDescent="0.3">
      <c r="A53">
        <v>10266</v>
      </c>
      <c r="B53">
        <v>12</v>
      </c>
      <c r="C53">
        <v>30.4</v>
      </c>
      <c r="D53">
        <v>12</v>
      </c>
      <c r="E53">
        <f xml:space="preserve"> order_details[[#This Row],[UnitPrice]] * order_details[[#This Row],[Quantity]] * (1 - order_details[[#This Row],[Discount]])</f>
        <v>346.55999999999995</v>
      </c>
      <c r="F53">
        <v>0.05</v>
      </c>
    </row>
    <row r="54" spans="1:6" x14ac:dyDescent="0.3">
      <c r="A54">
        <v>10267</v>
      </c>
      <c r="B54">
        <v>40</v>
      </c>
      <c r="C54">
        <v>14.7</v>
      </c>
      <c r="D54">
        <v>50</v>
      </c>
      <c r="E54">
        <f xml:space="preserve"> order_details[[#This Row],[UnitPrice]] * order_details[[#This Row],[Quantity]] * (1 - order_details[[#This Row],[Discount]])</f>
        <v>735</v>
      </c>
      <c r="F54">
        <v>0</v>
      </c>
    </row>
    <row r="55" spans="1:6" x14ac:dyDescent="0.3">
      <c r="A55">
        <v>10267</v>
      </c>
      <c r="B55">
        <v>59</v>
      </c>
      <c r="C55">
        <v>44</v>
      </c>
      <c r="D55">
        <v>70</v>
      </c>
      <c r="E55">
        <f xml:space="preserve"> order_details[[#This Row],[UnitPrice]] * order_details[[#This Row],[Quantity]] * (1 - order_details[[#This Row],[Discount]])</f>
        <v>2618</v>
      </c>
      <c r="F55">
        <v>0.15</v>
      </c>
    </row>
    <row r="56" spans="1:6" x14ac:dyDescent="0.3">
      <c r="A56">
        <v>10267</v>
      </c>
      <c r="B56">
        <v>76</v>
      </c>
      <c r="C56">
        <v>14.4</v>
      </c>
      <c r="D56">
        <v>15</v>
      </c>
      <c r="E56">
        <f xml:space="preserve"> order_details[[#This Row],[UnitPrice]] * order_details[[#This Row],[Quantity]] * (1 - order_details[[#This Row],[Discount]])</f>
        <v>183.6</v>
      </c>
      <c r="F56">
        <v>0.15</v>
      </c>
    </row>
    <row r="57" spans="1:6" x14ac:dyDescent="0.3">
      <c r="A57">
        <v>10268</v>
      </c>
      <c r="B57">
        <v>29</v>
      </c>
      <c r="C57">
        <v>99</v>
      </c>
      <c r="D57">
        <v>10</v>
      </c>
      <c r="E57">
        <f xml:space="preserve"> order_details[[#This Row],[UnitPrice]] * order_details[[#This Row],[Quantity]] * (1 - order_details[[#This Row],[Discount]])</f>
        <v>990</v>
      </c>
      <c r="F57">
        <v>0</v>
      </c>
    </row>
    <row r="58" spans="1:6" x14ac:dyDescent="0.3">
      <c r="A58">
        <v>10268</v>
      </c>
      <c r="B58">
        <v>72</v>
      </c>
      <c r="C58">
        <v>27.8</v>
      </c>
      <c r="D58">
        <v>4</v>
      </c>
      <c r="E58">
        <f xml:space="preserve"> order_details[[#This Row],[UnitPrice]] * order_details[[#This Row],[Quantity]] * (1 - order_details[[#This Row],[Discount]])</f>
        <v>111.2</v>
      </c>
      <c r="F58">
        <v>0</v>
      </c>
    </row>
    <row r="59" spans="1:6" x14ac:dyDescent="0.3">
      <c r="A59">
        <v>10269</v>
      </c>
      <c r="B59">
        <v>33</v>
      </c>
      <c r="C59">
        <v>2</v>
      </c>
      <c r="D59">
        <v>60</v>
      </c>
      <c r="E59">
        <f xml:space="preserve"> order_details[[#This Row],[UnitPrice]] * order_details[[#This Row],[Quantity]] * (1 - order_details[[#This Row],[Discount]])</f>
        <v>114</v>
      </c>
      <c r="F59">
        <v>0.05</v>
      </c>
    </row>
    <row r="60" spans="1:6" x14ac:dyDescent="0.3">
      <c r="A60">
        <v>10269</v>
      </c>
      <c r="B60">
        <v>72</v>
      </c>
      <c r="C60">
        <v>27.8</v>
      </c>
      <c r="D60">
        <v>20</v>
      </c>
      <c r="E60">
        <f xml:space="preserve"> order_details[[#This Row],[UnitPrice]] * order_details[[#This Row],[Quantity]] * (1 - order_details[[#This Row],[Discount]])</f>
        <v>528.19999999999993</v>
      </c>
      <c r="F60">
        <v>0.05</v>
      </c>
    </row>
    <row r="61" spans="1:6" x14ac:dyDescent="0.3">
      <c r="A61">
        <v>10270</v>
      </c>
      <c r="B61">
        <v>36</v>
      </c>
      <c r="C61">
        <v>15.2</v>
      </c>
      <c r="D61">
        <v>30</v>
      </c>
      <c r="E61">
        <f xml:space="preserve"> order_details[[#This Row],[UnitPrice]] * order_details[[#This Row],[Quantity]] * (1 - order_details[[#This Row],[Discount]])</f>
        <v>456</v>
      </c>
      <c r="F61">
        <v>0</v>
      </c>
    </row>
    <row r="62" spans="1:6" x14ac:dyDescent="0.3">
      <c r="A62">
        <v>10270</v>
      </c>
      <c r="B62">
        <v>43</v>
      </c>
      <c r="C62">
        <v>36.799999999999997</v>
      </c>
      <c r="D62">
        <v>25</v>
      </c>
      <c r="E62">
        <f xml:space="preserve"> order_details[[#This Row],[UnitPrice]] * order_details[[#This Row],[Quantity]] * (1 - order_details[[#This Row],[Discount]])</f>
        <v>919.99999999999989</v>
      </c>
      <c r="F62">
        <v>0</v>
      </c>
    </row>
    <row r="63" spans="1:6" x14ac:dyDescent="0.3">
      <c r="A63">
        <v>10271</v>
      </c>
      <c r="B63">
        <v>33</v>
      </c>
      <c r="C63">
        <v>2</v>
      </c>
      <c r="D63">
        <v>24</v>
      </c>
      <c r="E63">
        <f xml:space="preserve"> order_details[[#This Row],[UnitPrice]] * order_details[[#This Row],[Quantity]] * (1 - order_details[[#This Row],[Discount]])</f>
        <v>48</v>
      </c>
      <c r="F63">
        <v>0</v>
      </c>
    </row>
    <row r="64" spans="1:6" x14ac:dyDescent="0.3">
      <c r="A64">
        <v>10272</v>
      </c>
      <c r="B64">
        <v>20</v>
      </c>
      <c r="C64">
        <v>64.8</v>
      </c>
      <c r="D64">
        <v>6</v>
      </c>
      <c r="E64">
        <f xml:space="preserve"> order_details[[#This Row],[UnitPrice]] * order_details[[#This Row],[Quantity]] * (1 - order_details[[#This Row],[Discount]])</f>
        <v>388.79999999999995</v>
      </c>
      <c r="F64">
        <v>0</v>
      </c>
    </row>
    <row r="65" spans="1:6" x14ac:dyDescent="0.3">
      <c r="A65">
        <v>10272</v>
      </c>
      <c r="B65">
        <v>31</v>
      </c>
      <c r="C65">
        <v>10</v>
      </c>
      <c r="D65">
        <v>40</v>
      </c>
      <c r="E65">
        <f xml:space="preserve"> order_details[[#This Row],[UnitPrice]] * order_details[[#This Row],[Quantity]] * (1 - order_details[[#This Row],[Discount]])</f>
        <v>400</v>
      </c>
      <c r="F65">
        <v>0</v>
      </c>
    </row>
    <row r="66" spans="1:6" x14ac:dyDescent="0.3">
      <c r="A66">
        <v>10272</v>
      </c>
      <c r="B66">
        <v>72</v>
      </c>
      <c r="C66">
        <v>27.8</v>
      </c>
      <c r="D66">
        <v>24</v>
      </c>
      <c r="E66">
        <f xml:space="preserve"> order_details[[#This Row],[UnitPrice]] * order_details[[#This Row],[Quantity]] * (1 - order_details[[#This Row],[Discount]])</f>
        <v>667.2</v>
      </c>
      <c r="F66">
        <v>0</v>
      </c>
    </row>
    <row r="67" spans="1:6" x14ac:dyDescent="0.3">
      <c r="A67">
        <v>10273</v>
      </c>
      <c r="B67">
        <v>10</v>
      </c>
      <c r="C67">
        <v>24.8</v>
      </c>
      <c r="D67">
        <v>24</v>
      </c>
      <c r="E67">
        <f xml:space="preserve"> order_details[[#This Row],[UnitPrice]] * order_details[[#This Row],[Quantity]] * (1 - order_details[[#This Row],[Discount]])</f>
        <v>565.44000000000005</v>
      </c>
      <c r="F67">
        <v>0.05</v>
      </c>
    </row>
    <row r="68" spans="1:6" x14ac:dyDescent="0.3">
      <c r="A68">
        <v>10273</v>
      </c>
      <c r="B68">
        <v>31</v>
      </c>
      <c r="C68">
        <v>10</v>
      </c>
      <c r="D68">
        <v>15</v>
      </c>
      <c r="E68">
        <f xml:space="preserve"> order_details[[#This Row],[UnitPrice]] * order_details[[#This Row],[Quantity]] * (1 - order_details[[#This Row],[Discount]])</f>
        <v>142.5</v>
      </c>
      <c r="F68">
        <v>0.05</v>
      </c>
    </row>
    <row r="69" spans="1:6" x14ac:dyDescent="0.3">
      <c r="A69">
        <v>10273</v>
      </c>
      <c r="B69">
        <v>33</v>
      </c>
      <c r="C69">
        <v>2</v>
      </c>
      <c r="D69">
        <v>20</v>
      </c>
      <c r="E69">
        <f xml:space="preserve"> order_details[[#This Row],[UnitPrice]] * order_details[[#This Row],[Quantity]] * (1 - order_details[[#This Row],[Discount]])</f>
        <v>40</v>
      </c>
      <c r="F69">
        <v>0</v>
      </c>
    </row>
    <row r="70" spans="1:6" x14ac:dyDescent="0.3">
      <c r="A70">
        <v>10273</v>
      </c>
      <c r="B70">
        <v>40</v>
      </c>
      <c r="C70">
        <v>14.7</v>
      </c>
      <c r="D70">
        <v>60</v>
      </c>
      <c r="E70">
        <f xml:space="preserve"> order_details[[#This Row],[UnitPrice]] * order_details[[#This Row],[Quantity]] * (1 - order_details[[#This Row],[Discount]])</f>
        <v>837.9</v>
      </c>
      <c r="F70">
        <v>0.05</v>
      </c>
    </row>
    <row r="71" spans="1:6" x14ac:dyDescent="0.3">
      <c r="A71">
        <v>10273</v>
      </c>
      <c r="B71">
        <v>76</v>
      </c>
      <c r="C71">
        <v>14.4</v>
      </c>
      <c r="D71">
        <v>33</v>
      </c>
      <c r="E71">
        <f xml:space="preserve"> order_details[[#This Row],[UnitPrice]] * order_details[[#This Row],[Quantity]] * (1 - order_details[[#This Row],[Discount]])</f>
        <v>451.43999999999994</v>
      </c>
      <c r="F71">
        <v>0.05</v>
      </c>
    </row>
    <row r="72" spans="1:6" x14ac:dyDescent="0.3">
      <c r="A72">
        <v>10274</v>
      </c>
      <c r="B72">
        <v>71</v>
      </c>
      <c r="C72">
        <v>17.2</v>
      </c>
      <c r="D72">
        <v>20</v>
      </c>
      <c r="E72">
        <f xml:space="preserve"> order_details[[#This Row],[UnitPrice]] * order_details[[#This Row],[Quantity]] * (1 - order_details[[#This Row],[Discount]])</f>
        <v>344</v>
      </c>
      <c r="F72">
        <v>0</v>
      </c>
    </row>
    <row r="73" spans="1:6" x14ac:dyDescent="0.3">
      <c r="A73">
        <v>10274</v>
      </c>
      <c r="B73">
        <v>72</v>
      </c>
      <c r="C73">
        <v>27.8</v>
      </c>
      <c r="D73">
        <v>7</v>
      </c>
      <c r="E73">
        <f xml:space="preserve"> order_details[[#This Row],[UnitPrice]] * order_details[[#This Row],[Quantity]] * (1 - order_details[[#This Row],[Discount]])</f>
        <v>194.6</v>
      </c>
      <c r="F73">
        <v>0</v>
      </c>
    </row>
    <row r="74" spans="1:6" x14ac:dyDescent="0.3">
      <c r="A74">
        <v>10275</v>
      </c>
      <c r="B74">
        <v>24</v>
      </c>
      <c r="C74">
        <v>3.6</v>
      </c>
      <c r="D74">
        <v>12</v>
      </c>
      <c r="E74">
        <f xml:space="preserve"> order_details[[#This Row],[UnitPrice]] * order_details[[#This Row],[Quantity]] * (1 - order_details[[#This Row],[Discount]])</f>
        <v>41.04</v>
      </c>
      <c r="F74">
        <v>0.05</v>
      </c>
    </row>
    <row r="75" spans="1:6" x14ac:dyDescent="0.3">
      <c r="A75">
        <v>10275</v>
      </c>
      <c r="B75">
        <v>59</v>
      </c>
      <c r="C75">
        <v>44</v>
      </c>
      <c r="D75">
        <v>6</v>
      </c>
      <c r="E75">
        <f xml:space="preserve"> order_details[[#This Row],[UnitPrice]] * order_details[[#This Row],[Quantity]] * (1 - order_details[[#This Row],[Discount]])</f>
        <v>250.79999999999998</v>
      </c>
      <c r="F75">
        <v>0.05</v>
      </c>
    </row>
    <row r="76" spans="1:6" x14ac:dyDescent="0.3">
      <c r="A76">
        <v>10276</v>
      </c>
      <c r="B76">
        <v>10</v>
      </c>
      <c r="C76">
        <v>24.8</v>
      </c>
      <c r="D76">
        <v>15</v>
      </c>
      <c r="E76">
        <f xml:space="preserve"> order_details[[#This Row],[UnitPrice]] * order_details[[#This Row],[Quantity]] * (1 - order_details[[#This Row],[Discount]])</f>
        <v>372</v>
      </c>
      <c r="F76">
        <v>0</v>
      </c>
    </row>
    <row r="77" spans="1:6" x14ac:dyDescent="0.3">
      <c r="A77">
        <v>10276</v>
      </c>
      <c r="B77">
        <v>13</v>
      </c>
      <c r="C77">
        <v>4.8</v>
      </c>
      <c r="D77">
        <v>10</v>
      </c>
      <c r="E77">
        <f xml:space="preserve"> order_details[[#This Row],[UnitPrice]] * order_details[[#This Row],[Quantity]] * (1 - order_details[[#This Row],[Discount]])</f>
        <v>48</v>
      </c>
      <c r="F77">
        <v>0</v>
      </c>
    </row>
    <row r="78" spans="1:6" x14ac:dyDescent="0.3">
      <c r="A78">
        <v>10277</v>
      </c>
      <c r="B78">
        <v>28</v>
      </c>
      <c r="C78">
        <v>36.4</v>
      </c>
      <c r="D78">
        <v>20</v>
      </c>
      <c r="E78">
        <f xml:space="preserve"> order_details[[#This Row],[UnitPrice]] * order_details[[#This Row],[Quantity]] * (1 - order_details[[#This Row],[Discount]])</f>
        <v>728</v>
      </c>
      <c r="F78">
        <v>0</v>
      </c>
    </row>
    <row r="79" spans="1:6" x14ac:dyDescent="0.3">
      <c r="A79">
        <v>10277</v>
      </c>
      <c r="B79">
        <v>62</v>
      </c>
      <c r="C79">
        <v>39.4</v>
      </c>
      <c r="D79">
        <v>12</v>
      </c>
      <c r="E79">
        <f xml:space="preserve"> order_details[[#This Row],[UnitPrice]] * order_details[[#This Row],[Quantity]] * (1 - order_details[[#This Row],[Discount]])</f>
        <v>472.79999999999995</v>
      </c>
      <c r="F79">
        <v>0</v>
      </c>
    </row>
    <row r="80" spans="1:6" x14ac:dyDescent="0.3">
      <c r="A80">
        <v>10278</v>
      </c>
      <c r="B80">
        <v>44</v>
      </c>
      <c r="C80">
        <v>15.5</v>
      </c>
      <c r="D80">
        <v>16</v>
      </c>
      <c r="E80">
        <f xml:space="preserve"> order_details[[#This Row],[UnitPrice]] * order_details[[#This Row],[Quantity]] * (1 - order_details[[#This Row],[Discount]])</f>
        <v>248</v>
      </c>
      <c r="F80">
        <v>0</v>
      </c>
    </row>
    <row r="81" spans="1:6" x14ac:dyDescent="0.3">
      <c r="A81">
        <v>10278</v>
      </c>
      <c r="B81">
        <v>59</v>
      </c>
      <c r="C81">
        <v>44</v>
      </c>
      <c r="D81">
        <v>15</v>
      </c>
      <c r="E81">
        <f xml:space="preserve"> order_details[[#This Row],[UnitPrice]] * order_details[[#This Row],[Quantity]] * (1 - order_details[[#This Row],[Discount]])</f>
        <v>660</v>
      </c>
      <c r="F81">
        <v>0</v>
      </c>
    </row>
    <row r="82" spans="1:6" x14ac:dyDescent="0.3">
      <c r="A82">
        <v>10278</v>
      </c>
      <c r="B82">
        <v>63</v>
      </c>
      <c r="C82">
        <v>35.1</v>
      </c>
      <c r="D82">
        <v>8</v>
      </c>
      <c r="E82">
        <f xml:space="preserve"> order_details[[#This Row],[UnitPrice]] * order_details[[#This Row],[Quantity]] * (1 - order_details[[#This Row],[Discount]])</f>
        <v>280.8</v>
      </c>
      <c r="F82">
        <v>0</v>
      </c>
    </row>
    <row r="83" spans="1:6" x14ac:dyDescent="0.3">
      <c r="A83">
        <v>10278</v>
      </c>
      <c r="B83">
        <v>73</v>
      </c>
      <c r="C83">
        <v>12</v>
      </c>
      <c r="D83">
        <v>25</v>
      </c>
      <c r="E83">
        <f xml:space="preserve"> order_details[[#This Row],[UnitPrice]] * order_details[[#This Row],[Quantity]] * (1 - order_details[[#This Row],[Discount]])</f>
        <v>300</v>
      </c>
      <c r="F83">
        <v>0</v>
      </c>
    </row>
    <row r="84" spans="1:6" x14ac:dyDescent="0.3">
      <c r="A84">
        <v>10279</v>
      </c>
      <c r="B84">
        <v>17</v>
      </c>
      <c r="C84">
        <v>31.2</v>
      </c>
      <c r="D84">
        <v>15</v>
      </c>
      <c r="E84">
        <f xml:space="preserve"> order_details[[#This Row],[UnitPrice]] * order_details[[#This Row],[Quantity]] * (1 - order_details[[#This Row],[Discount]])</f>
        <v>351</v>
      </c>
      <c r="F84">
        <v>0.25</v>
      </c>
    </row>
    <row r="85" spans="1:6" x14ac:dyDescent="0.3">
      <c r="A85">
        <v>10280</v>
      </c>
      <c r="B85">
        <v>24</v>
      </c>
      <c r="C85">
        <v>3.6</v>
      </c>
      <c r="D85">
        <v>12</v>
      </c>
      <c r="E85">
        <f xml:space="preserve"> order_details[[#This Row],[UnitPrice]] * order_details[[#This Row],[Quantity]] * (1 - order_details[[#This Row],[Discount]])</f>
        <v>43.2</v>
      </c>
      <c r="F85">
        <v>0</v>
      </c>
    </row>
    <row r="86" spans="1:6" x14ac:dyDescent="0.3">
      <c r="A86">
        <v>10280</v>
      </c>
      <c r="B86">
        <v>55</v>
      </c>
      <c r="C86">
        <v>19.2</v>
      </c>
      <c r="D86">
        <v>20</v>
      </c>
      <c r="E86">
        <f xml:space="preserve"> order_details[[#This Row],[UnitPrice]] * order_details[[#This Row],[Quantity]] * (1 - order_details[[#This Row],[Discount]])</f>
        <v>384</v>
      </c>
      <c r="F86">
        <v>0</v>
      </c>
    </row>
    <row r="87" spans="1:6" x14ac:dyDescent="0.3">
      <c r="A87">
        <v>10280</v>
      </c>
      <c r="B87">
        <v>75</v>
      </c>
      <c r="C87">
        <v>6.2</v>
      </c>
      <c r="D87">
        <v>30</v>
      </c>
      <c r="E87">
        <f xml:space="preserve"> order_details[[#This Row],[UnitPrice]] * order_details[[#This Row],[Quantity]] * (1 - order_details[[#This Row],[Discount]])</f>
        <v>186</v>
      </c>
      <c r="F87">
        <v>0</v>
      </c>
    </row>
    <row r="88" spans="1:6" x14ac:dyDescent="0.3">
      <c r="A88">
        <v>10281</v>
      </c>
      <c r="B88">
        <v>19</v>
      </c>
      <c r="C88">
        <v>7.3</v>
      </c>
      <c r="D88">
        <v>1</v>
      </c>
      <c r="E88">
        <f xml:space="preserve"> order_details[[#This Row],[UnitPrice]] * order_details[[#This Row],[Quantity]] * (1 - order_details[[#This Row],[Discount]])</f>
        <v>7.3</v>
      </c>
      <c r="F88">
        <v>0</v>
      </c>
    </row>
    <row r="89" spans="1:6" x14ac:dyDescent="0.3">
      <c r="A89">
        <v>10281</v>
      </c>
      <c r="B89">
        <v>24</v>
      </c>
      <c r="C89">
        <v>3.6</v>
      </c>
      <c r="D89">
        <v>6</v>
      </c>
      <c r="E89">
        <f xml:space="preserve"> order_details[[#This Row],[UnitPrice]] * order_details[[#This Row],[Quantity]] * (1 - order_details[[#This Row],[Discount]])</f>
        <v>21.6</v>
      </c>
      <c r="F89">
        <v>0</v>
      </c>
    </row>
    <row r="90" spans="1:6" x14ac:dyDescent="0.3">
      <c r="A90">
        <v>10281</v>
      </c>
      <c r="B90">
        <v>35</v>
      </c>
      <c r="C90">
        <v>14.4</v>
      </c>
      <c r="D90">
        <v>4</v>
      </c>
      <c r="E90">
        <f xml:space="preserve"> order_details[[#This Row],[UnitPrice]] * order_details[[#This Row],[Quantity]] * (1 - order_details[[#This Row],[Discount]])</f>
        <v>57.6</v>
      </c>
      <c r="F90">
        <v>0</v>
      </c>
    </row>
    <row r="91" spans="1:6" x14ac:dyDescent="0.3">
      <c r="A91">
        <v>10282</v>
      </c>
      <c r="B91">
        <v>30</v>
      </c>
      <c r="C91">
        <v>20.7</v>
      </c>
      <c r="D91">
        <v>6</v>
      </c>
      <c r="E91">
        <f xml:space="preserve"> order_details[[#This Row],[UnitPrice]] * order_details[[#This Row],[Quantity]] * (1 - order_details[[#This Row],[Discount]])</f>
        <v>124.19999999999999</v>
      </c>
      <c r="F91">
        <v>0</v>
      </c>
    </row>
    <row r="92" spans="1:6" x14ac:dyDescent="0.3">
      <c r="A92">
        <v>10282</v>
      </c>
      <c r="B92">
        <v>57</v>
      </c>
      <c r="C92">
        <v>15.6</v>
      </c>
      <c r="D92">
        <v>2</v>
      </c>
      <c r="E92">
        <f xml:space="preserve"> order_details[[#This Row],[UnitPrice]] * order_details[[#This Row],[Quantity]] * (1 - order_details[[#This Row],[Discount]])</f>
        <v>31.2</v>
      </c>
      <c r="F92">
        <v>0</v>
      </c>
    </row>
    <row r="93" spans="1:6" x14ac:dyDescent="0.3">
      <c r="A93">
        <v>10283</v>
      </c>
      <c r="B93">
        <v>15</v>
      </c>
      <c r="C93">
        <v>12.4</v>
      </c>
      <c r="D93">
        <v>20</v>
      </c>
      <c r="E93">
        <f xml:space="preserve"> order_details[[#This Row],[UnitPrice]] * order_details[[#This Row],[Quantity]] * (1 - order_details[[#This Row],[Discount]])</f>
        <v>248</v>
      </c>
      <c r="F93">
        <v>0</v>
      </c>
    </row>
    <row r="94" spans="1:6" x14ac:dyDescent="0.3">
      <c r="A94">
        <v>10283</v>
      </c>
      <c r="B94">
        <v>19</v>
      </c>
      <c r="C94">
        <v>7.3</v>
      </c>
      <c r="D94">
        <v>18</v>
      </c>
      <c r="E94">
        <f xml:space="preserve"> order_details[[#This Row],[UnitPrice]] * order_details[[#This Row],[Quantity]] * (1 - order_details[[#This Row],[Discount]])</f>
        <v>131.4</v>
      </c>
      <c r="F94">
        <v>0</v>
      </c>
    </row>
    <row r="95" spans="1:6" x14ac:dyDescent="0.3">
      <c r="A95">
        <v>10283</v>
      </c>
      <c r="B95">
        <v>60</v>
      </c>
      <c r="C95">
        <v>27.2</v>
      </c>
      <c r="D95">
        <v>35</v>
      </c>
      <c r="E95">
        <f xml:space="preserve"> order_details[[#This Row],[UnitPrice]] * order_details[[#This Row],[Quantity]] * (1 - order_details[[#This Row],[Discount]])</f>
        <v>952</v>
      </c>
      <c r="F95">
        <v>0</v>
      </c>
    </row>
    <row r="96" spans="1:6" x14ac:dyDescent="0.3">
      <c r="A96">
        <v>10283</v>
      </c>
      <c r="B96">
        <v>72</v>
      </c>
      <c r="C96">
        <v>27.8</v>
      </c>
      <c r="D96">
        <v>3</v>
      </c>
      <c r="E96">
        <f xml:space="preserve"> order_details[[#This Row],[UnitPrice]] * order_details[[#This Row],[Quantity]] * (1 - order_details[[#This Row],[Discount]])</f>
        <v>83.4</v>
      </c>
      <c r="F96">
        <v>0</v>
      </c>
    </row>
    <row r="97" spans="1:6" x14ac:dyDescent="0.3">
      <c r="A97">
        <v>10284</v>
      </c>
      <c r="B97">
        <v>27</v>
      </c>
      <c r="C97">
        <v>35.1</v>
      </c>
      <c r="D97">
        <v>15</v>
      </c>
      <c r="E97">
        <f xml:space="preserve"> order_details[[#This Row],[UnitPrice]] * order_details[[#This Row],[Quantity]] * (1 - order_details[[#This Row],[Discount]])</f>
        <v>394.875</v>
      </c>
      <c r="F97">
        <v>0.25</v>
      </c>
    </row>
    <row r="98" spans="1:6" x14ac:dyDescent="0.3">
      <c r="A98">
        <v>10284</v>
      </c>
      <c r="B98">
        <v>44</v>
      </c>
      <c r="C98">
        <v>15.5</v>
      </c>
      <c r="D98">
        <v>21</v>
      </c>
      <c r="E98">
        <f xml:space="preserve"> order_details[[#This Row],[UnitPrice]] * order_details[[#This Row],[Quantity]] * (1 - order_details[[#This Row],[Discount]])</f>
        <v>325.5</v>
      </c>
      <c r="F98">
        <v>0</v>
      </c>
    </row>
    <row r="99" spans="1:6" x14ac:dyDescent="0.3">
      <c r="A99">
        <v>10284</v>
      </c>
      <c r="B99">
        <v>60</v>
      </c>
      <c r="C99">
        <v>27.2</v>
      </c>
      <c r="D99">
        <v>20</v>
      </c>
      <c r="E99">
        <f xml:space="preserve"> order_details[[#This Row],[UnitPrice]] * order_details[[#This Row],[Quantity]] * (1 - order_details[[#This Row],[Discount]])</f>
        <v>408</v>
      </c>
      <c r="F99">
        <v>0.25</v>
      </c>
    </row>
    <row r="100" spans="1:6" x14ac:dyDescent="0.3">
      <c r="A100">
        <v>10284</v>
      </c>
      <c r="B100">
        <v>67</v>
      </c>
      <c r="C100">
        <v>11.2</v>
      </c>
      <c r="D100">
        <v>5</v>
      </c>
      <c r="E100">
        <f xml:space="preserve"> order_details[[#This Row],[UnitPrice]] * order_details[[#This Row],[Quantity]] * (1 - order_details[[#This Row],[Discount]])</f>
        <v>42</v>
      </c>
      <c r="F100">
        <v>0.25</v>
      </c>
    </row>
    <row r="101" spans="1:6" x14ac:dyDescent="0.3">
      <c r="A101">
        <v>10285</v>
      </c>
      <c r="B101">
        <v>1</v>
      </c>
      <c r="C101">
        <v>14.4</v>
      </c>
      <c r="D101">
        <v>45</v>
      </c>
      <c r="E101">
        <f xml:space="preserve"> order_details[[#This Row],[UnitPrice]] * order_details[[#This Row],[Quantity]] * (1 - order_details[[#This Row],[Discount]])</f>
        <v>518.4</v>
      </c>
      <c r="F101">
        <v>0.2</v>
      </c>
    </row>
    <row r="102" spans="1:6" x14ac:dyDescent="0.3">
      <c r="A102">
        <v>10285</v>
      </c>
      <c r="B102">
        <v>40</v>
      </c>
      <c r="C102">
        <v>14.7</v>
      </c>
      <c r="D102">
        <v>40</v>
      </c>
      <c r="E102">
        <f xml:space="preserve"> order_details[[#This Row],[UnitPrice]] * order_details[[#This Row],[Quantity]] * (1 - order_details[[#This Row],[Discount]])</f>
        <v>470.40000000000003</v>
      </c>
      <c r="F102">
        <v>0.2</v>
      </c>
    </row>
    <row r="103" spans="1:6" x14ac:dyDescent="0.3">
      <c r="A103">
        <v>10285</v>
      </c>
      <c r="B103">
        <v>53</v>
      </c>
      <c r="C103">
        <v>26.2</v>
      </c>
      <c r="D103">
        <v>36</v>
      </c>
      <c r="E103">
        <f xml:space="preserve"> order_details[[#This Row],[UnitPrice]] * order_details[[#This Row],[Quantity]] * (1 - order_details[[#This Row],[Discount]])</f>
        <v>754.56</v>
      </c>
      <c r="F103">
        <v>0.2</v>
      </c>
    </row>
    <row r="104" spans="1:6" x14ac:dyDescent="0.3">
      <c r="A104">
        <v>10286</v>
      </c>
      <c r="B104">
        <v>35</v>
      </c>
      <c r="C104">
        <v>14.4</v>
      </c>
      <c r="D104">
        <v>100</v>
      </c>
      <c r="E104">
        <f xml:space="preserve"> order_details[[#This Row],[UnitPrice]] * order_details[[#This Row],[Quantity]] * (1 - order_details[[#This Row],[Discount]])</f>
        <v>1440</v>
      </c>
      <c r="F104">
        <v>0</v>
      </c>
    </row>
    <row r="105" spans="1:6" x14ac:dyDescent="0.3">
      <c r="A105">
        <v>10286</v>
      </c>
      <c r="B105">
        <v>62</v>
      </c>
      <c r="C105">
        <v>39.4</v>
      </c>
      <c r="D105">
        <v>40</v>
      </c>
      <c r="E105">
        <f xml:space="preserve"> order_details[[#This Row],[UnitPrice]] * order_details[[#This Row],[Quantity]] * (1 - order_details[[#This Row],[Discount]])</f>
        <v>1576</v>
      </c>
      <c r="F105">
        <v>0</v>
      </c>
    </row>
    <row r="106" spans="1:6" x14ac:dyDescent="0.3">
      <c r="A106">
        <v>10287</v>
      </c>
      <c r="B106">
        <v>16</v>
      </c>
      <c r="C106">
        <v>13.9</v>
      </c>
      <c r="D106">
        <v>40</v>
      </c>
      <c r="E106">
        <f xml:space="preserve"> order_details[[#This Row],[UnitPrice]] * order_details[[#This Row],[Quantity]] * (1 - order_details[[#This Row],[Discount]])</f>
        <v>472.59999999999997</v>
      </c>
      <c r="F106">
        <v>0.15</v>
      </c>
    </row>
    <row r="107" spans="1:6" x14ac:dyDescent="0.3">
      <c r="A107">
        <v>10287</v>
      </c>
      <c r="B107">
        <v>34</v>
      </c>
      <c r="C107">
        <v>11.2</v>
      </c>
      <c r="D107">
        <v>20</v>
      </c>
      <c r="E107">
        <f xml:space="preserve"> order_details[[#This Row],[UnitPrice]] * order_details[[#This Row],[Quantity]] * (1 - order_details[[#This Row],[Discount]])</f>
        <v>224</v>
      </c>
      <c r="F107">
        <v>0</v>
      </c>
    </row>
    <row r="108" spans="1:6" x14ac:dyDescent="0.3">
      <c r="A108">
        <v>10287</v>
      </c>
      <c r="B108">
        <v>46</v>
      </c>
      <c r="C108">
        <v>9.6</v>
      </c>
      <c r="D108">
        <v>15</v>
      </c>
      <c r="E108">
        <f xml:space="preserve"> order_details[[#This Row],[UnitPrice]] * order_details[[#This Row],[Quantity]] * (1 - order_details[[#This Row],[Discount]])</f>
        <v>122.39999999999999</v>
      </c>
      <c r="F108">
        <v>0.15</v>
      </c>
    </row>
    <row r="109" spans="1:6" x14ac:dyDescent="0.3">
      <c r="A109">
        <v>10288</v>
      </c>
      <c r="B109">
        <v>54</v>
      </c>
      <c r="C109">
        <v>5.9</v>
      </c>
      <c r="D109">
        <v>10</v>
      </c>
      <c r="E109">
        <f xml:space="preserve"> order_details[[#This Row],[UnitPrice]] * order_details[[#This Row],[Quantity]] * (1 - order_details[[#This Row],[Discount]])</f>
        <v>53.1</v>
      </c>
      <c r="F109">
        <v>0.1</v>
      </c>
    </row>
    <row r="110" spans="1:6" x14ac:dyDescent="0.3">
      <c r="A110">
        <v>10288</v>
      </c>
      <c r="B110">
        <v>68</v>
      </c>
      <c r="C110">
        <v>10</v>
      </c>
      <c r="D110">
        <v>3</v>
      </c>
      <c r="E110">
        <f xml:space="preserve"> order_details[[#This Row],[UnitPrice]] * order_details[[#This Row],[Quantity]] * (1 - order_details[[#This Row],[Discount]])</f>
        <v>27</v>
      </c>
      <c r="F110">
        <v>0.1</v>
      </c>
    </row>
    <row r="111" spans="1:6" x14ac:dyDescent="0.3">
      <c r="A111">
        <v>10289</v>
      </c>
      <c r="B111">
        <v>3</v>
      </c>
      <c r="C111">
        <v>8</v>
      </c>
      <c r="D111">
        <v>30</v>
      </c>
      <c r="E111">
        <f xml:space="preserve"> order_details[[#This Row],[UnitPrice]] * order_details[[#This Row],[Quantity]] * (1 - order_details[[#This Row],[Discount]])</f>
        <v>240</v>
      </c>
      <c r="F111">
        <v>0</v>
      </c>
    </row>
    <row r="112" spans="1:6" x14ac:dyDescent="0.3">
      <c r="A112">
        <v>10289</v>
      </c>
      <c r="B112">
        <v>64</v>
      </c>
      <c r="C112">
        <v>26.6</v>
      </c>
      <c r="D112">
        <v>9</v>
      </c>
      <c r="E112">
        <f xml:space="preserve"> order_details[[#This Row],[UnitPrice]] * order_details[[#This Row],[Quantity]] * (1 - order_details[[#This Row],[Discount]])</f>
        <v>239.4</v>
      </c>
      <c r="F112">
        <v>0</v>
      </c>
    </row>
    <row r="113" spans="1:6" x14ac:dyDescent="0.3">
      <c r="A113">
        <v>10290</v>
      </c>
      <c r="B113">
        <v>5</v>
      </c>
      <c r="C113">
        <v>17</v>
      </c>
      <c r="D113">
        <v>20</v>
      </c>
      <c r="E113">
        <f xml:space="preserve"> order_details[[#This Row],[UnitPrice]] * order_details[[#This Row],[Quantity]] * (1 - order_details[[#This Row],[Discount]])</f>
        <v>340</v>
      </c>
      <c r="F113">
        <v>0</v>
      </c>
    </row>
    <row r="114" spans="1:6" x14ac:dyDescent="0.3">
      <c r="A114">
        <v>10290</v>
      </c>
      <c r="B114">
        <v>29</v>
      </c>
      <c r="C114">
        <v>99</v>
      </c>
      <c r="D114">
        <v>15</v>
      </c>
      <c r="E114">
        <f xml:space="preserve"> order_details[[#This Row],[UnitPrice]] * order_details[[#This Row],[Quantity]] * (1 - order_details[[#This Row],[Discount]])</f>
        <v>1485</v>
      </c>
      <c r="F114">
        <v>0</v>
      </c>
    </row>
    <row r="115" spans="1:6" x14ac:dyDescent="0.3">
      <c r="A115">
        <v>10290</v>
      </c>
      <c r="B115">
        <v>49</v>
      </c>
      <c r="C115">
        <v>16</v>
      </c>
      <c r="D115">
        <v>15</v>
      </c>
      <c r="E115">
        <f xml:space="preserve"> order_details[[#This Row],[UnitPrice]] * order_details[[#This Row],[Quantity]] * (1 - order_details[[#This Row],[Discount]])</f>
        <v>240</v>
      </c>
      <c r="F115">
        <v>0</v>
      </c>
    </row>
    <row r="116" spans="1:6" x14ac:dyDescent="0.3">
      <c r="A116">
        <v>10290</v>
      </c>
      <c r="B116">
        <v>77</v>
      </c>
      <c r="C116">
        <v>10.4</v>
      </c>
      <c r="D116">
        <v>10</v>
      </c>
      <c r="E116">
        <f xml:space="preserve"> order_details[[#This Row],[UnitPrice]] * order_details[[#This Row],[Quantity]] * (1 - order_details[[#This Row],[Discount]])</f>
        <v>104</v>
      </c>
      <c r="F116">
        <v>0</v>
      </c>
    </row>
    <row r="117" spans="1:6" x14ac:dyDescent="0.3">
      <c r="A117">
        <v>10291</v>
      </c>
      <c r="B117">
        <v>13</v>
      </c>
      <c r="C117">
        <v>4.8</v>
      </c>
      <c r="D117">
        <v>20</v>
      </c>
      <c r="E117">
        <f xml:space="preserve"> order_details[[#This Row],[UnitPrice]] * order_details[[#This Row],[Quantity]] * (1 - order_details[[#This Row],[Discount]])</f>
        <v>86.4</v>
      </c>
      <c r="F117">
        <v>0.1</v>
      </c>
    </row>
    <row r="118" spans="1:6" x14ac:dyDescent="0.3">
      <c r="A118">
        <v>10291</v>
      </c>
      <c r="B118">
        <v>44</v>
      </c>
      <c r="C118">
        <v>15.5</v>
      </c>
      <c r="D118">
        <v>24</v>
      </c>
      <c r="E118">
        <f xml:space="preserve"> order_details[[#This Row],[UnitPrice]] * order_details[[#This Row],[Quantity]] * (1 - order_details[[#This Row],[Discount]])</f>
        <v>334.8</v>
      </c>
      <c r="F118">
        <v>0.1</v>
      </c>
    </row>
    <row r="119" spans="1:6" x14ac:dyDescent="0.3">
      <c r="A119">
        <v>10291</v>
      </c>
      <c r="B119">
        <v>51</v>
      </c>
      <c r="C119">
        <v>42.4</v>
      </c>
      <c r="D119">
        <v>2</v>
      </c>
      <c r="E119">
        <f xml:space="preserve"> order_details[[#This Row],[UnitPrice]] * order_details[[#This Row],[Quantity]] * (1 - order_details[[#This Row],[Discount]])</f>
        <v>76.319999999999993</v>
      </c>
      <c r="F119">
        <v>0.1</v>
      </c>
    </row>
    <row r="120" spans="1:6" x14ac:dyDescent="0.3">
      <c r="A120">
        <v>10292</v>
      </c>
      <c r="B120">
        <v>20</v>
      </c>
      <c r="C120">
        <v>64.8</v>
      </c>
      <c r="D120">
        <v>20</v>
      </c>
      <c r="E120">
        <f xml:space="preserve"> order_details[[#This Row],[UnitPrice]] * order_details[[#This Row],[Quantity]] * (1 - order_details[[#This Row],[Discount]])</f>
        <v>1296</v>
      </c>
      <c r="F120">
        <v>0</v>
      </c>
    </row>
    <row r="121" spans="1:6" x14ac:dyDescent="0.3">
      <c r="A121">
        <v>10293</v>
      </c>
      <c r="B121">
        <v>18</v>
      </c>
      <c r="C121">
        <v>50</v>
      </c>
      <c r="D121">
        <v>12</v>
      </c>
      <c r="E121">
        <f xml:space="preserve"> order_details[[#This Row],[UnitPrice]] * order_details[[#This Row],[Quantity]] * (1 - order_details[[#This Row],[Discount]])</f>
        <v>600</v>
      </c>
      <c r="F121">
        <v>0</v>
      </c>
    </row>
    <row r="122" spans="1:6" x14ac:dyDescent="0.3">
      <c r="A122">
        <v>10293</v>
      </c>
      <c r="B122">
        <v>24</v>
      </c>
      <c r="C122">
        <v>3.6</v>
      </c>
      <c r="D122">
        <v>10</v>
      </c>
      <c r="E122">
        <f xml:space="preserve"> order_details[[#This Row],[UnitPrice]] * order_details[[#This Row],[Quantity]] * (1 - order_details[[#This Row],[Discount]])</f>
        <v>36</v>
      </c>
      <c r="F122">
        <v>0</v>
      </c>
    </row>
    <row r="123" spans="1:6" x14ac:dyDescent="0.3">
      <c r="A123">
        <v>10293</v>
      </c>
      <c r="B123">
        <v>63</v>
      </c>
      <c r="C123">
        <v>35.1</v>
      </c>
      <c r="D123">
        <v>5</v>
      </c>
      <c r="E123">
        <f xml:space="preserve"> order_details[[#This Row],[UnitPrice]] * order_details[[#This Row],[Quantity]] * (1 - order_details[[#This Row],[Discount]])</f>
        <v>175.5</v>
      </c>
      <c r="F123">
        <v>0</v>
      </c>
    </row>
    <row r="124" spans="1:6" x14ac:dyDescent="0.3">
      <c r="A124">
        <v>10293</v>
      </c>
      <c r="B124">
        <v>75</v>
      </c>
      <c r="C124">
        <v>6.2</v>
      </c>
      <c r="D124">
        <v>6</v>
      </c>
      <c r="E124">
        <f xml:space="preserve"> order_details[[#This Row],[UnitPrice]] * order_details[[#This Row],[Quantity]] * (1 - order_details[[#This Row],[Discount]])</f>
        <v>37.200000000000003</v>
      </c>
      <c r="F124">
        <v>0</v>
      </c>
    </row>
    <row r="125" spans="1:6" x14ac:dyDescent="0.3">
      <c r="A125">
        <v>10294</v>
      </c>
      <c r="B125">
        <v>1</v>
      </c>
      <c r="C125">
        <v>14.4</v>
      </c>
      <c r="D125">
        <v>18</v>
      </c>
      <c r="E125">
        <f xml:space="preserve"> order_details[[#This Row],[UnitPrice]] * order_details[[#This Row],[Quantity]] * (1 - order_details[[#This Row],[Discount]])</f>
        <v>259.2</v>
      </c>
      <c r="F125">
        <v>0</v>
      </c>
    </row>
    <row r="126" spans="1:6" x14ac:dyDescent="0.3">
      <c r="A126">
        <v>10294</v>
      </c>
      <c r="B126">
        <v>17</v>
      </c>
      <c r="C126">
        <v>31.2</v>
      </c>
      <c r="D126">
        <v>15</v>
      </c>
      <c r="E126">
        <f xml:space="preserve"> order_details[[#This Row],[UnitPrice]] * order_details[[#This Row],[Quantity]] * (1 - order_details[[#This Row],[Discount]])</f>
        <v>468</v>
      </c>
      <c r="F126">
        <v>0</v>
      </c>
    </row>
    <row r="127" spans="1:6" x14ac:dyDescent="0.3">
      <c r="A127">
        <v>10294</v>
      </c>
      <c r="B127">
        <v>43</v>
      </c>
      <c r="C127">
        <v>36.799999999999997</v>
      </c>
      <c r="D127">
        <v>15</v>
      </c>
      <c r="E127">
        <f xml:space="preserve"> order_details[[#This Row],[UnitPrice]] * order_details[[#This Row],[Quantity]] * (1 - order_details[[#This Row],[Discount]])</f>
        <v>552</v>
      </c>
      <c r="F127">
        <v>0</v>
      </c>
    </row>
    <row r="128" spans="1:6" x14ac:dyDescent="0.3">
      <c r="A128">
        <v>10294</v>
      </c>
      <c r="B128">
        <v>60</v>
      </c>
      <c r="C128">
        <v>27.2</v>
      </c>
      <c r="D128">
        <v>21</v>
      </c>
      <c r="E128">
        <f xml:space="preserve"> order_details[[#This Row],[UnitPrice]] * order_details[[#This Row],[Quantity]] * (1 - order_details[[#This Row],[Discount]])</f>
        <v>571.19999999999993</v>
      </c>
      <c r="F128">
        <v>0</v>
      </c>
    </row>
    <row r="129" spans="1:6" x14ac:dyDescent="0.3">
      <c r="A129">
        <v>10294</v>
      </c>
      <c r="B129">
        <v>75</v>
      </c>
      <c r="C129">
        <v>6.2</v>
      </c>
      <c r="D129">
        <v>6</v>
      </c>
      <c r="E129">
        <f xml:space="preserve"> order_details[[#This Row],[UnitPrice]] * order_details[[#This Row],[Quantity]] * (1 - order_details[[#This Row],[Discount]])</f>
        <v>37.200000000000003</v>
      </c>
      <c r="F129">
        <v>0</v>
      </c>
    </row>
    <row r="130" spans="1:6" x14ac:dyDescent="0.3">
      <c r="A130">
        <v>10295</v>
      </c>
      <c r="B130">
        <v>56</v>
      </c>
      <c r="C130">
        <v>30.4</v>
      </c>
      <c r="D130">
        <v>4</v>
      </c>
      <c r="E130">
        <f xml:space="preserve"> order_details[[#This Row],[UnitPrice]] * order_details[[#This Row],[Quantity]] * (1 - order_details[[#This Row],[Discount]])</f>
        <v>121.6</v>
      </c>
      <c r="F130">
        <v>0</v>
      </c>
    </row>
    <row r="131" spans="1:6" x14ac:dyDescent="0.3">
      <c r="A131">
        <v>10296</v>
      </c>
      <c r="B131">
        <v>11</v>
      </c>
      <c r="C131">
        <v>16.8</v>
      </c>
      <c r="D131">
        <v>12</v>
      </c>
      <c r="E131">
        <f xml:space="preserve"> order_details[[#This Row],[UnitPrice]] * order_details[[#This Row],[Quantity]] * (1 - order_details[[#This Row],[Discount]])</f>
        <v>201.60000000000002</v>
      </c>
      <c r="F131">
        <v>0</v>
      </c>
    </row>
    <row r="132" spans="1:6" x14ac:dyDescent="0.3">
      <c r="A132">
        <v>10296</v>
      </c>
      <c r="B132">
        <v>16</v>
      </c>
      <c r="C132">
        <v>13.9</v>
      </c>
      <c r="D132">
        <v>30</v>
      </c>
      <c r="E132">
        <f xml:space="preserve"> order_details[[#This Row],[UnitPrice]] * order_details[[#This Row],[Quantity]] * (1 - order_details[[#This Row],[Discount]])</f>
        <v>417</v>
      </c>
      <c r="F132">
        <v>0</v>
      </c>
    </row>
    <row r="133" spans="1:6" x14ac:dyDescent="0.3">
      <c r="A133">
        <v>10296</v>
      </c>
      <c r="B133">
        <v>69</v>
      </c>
      <c r="C133">
        <v>28.8</v>
      </c>
      <c r="D133">
        <v>15</v>
      </c>
      <c r="E133">
        <f xml:space="preserve"> order_details[[#This Row],[UnitPrice]] * order_details[[#This Row],[Quantity]] * (1 - order_details[[#This Row],[Discount]])</f>
        <v>432</v>
      </c>
      <c r="F133">
        <v>0</v>
      </c>
    </row>
    <row r="134" spans="1:6" x14ac:dyDescent="0.3">
      <c r="A134">
        <v>10297</v>
      </c>
      <c r="B134">
        <v>39</v>
      </c>
      <c r="C134">
        <v>14.4</v>
      </c>
      <c r="D134">
        <v>60</v>
      </c>
      <c r="E134">
        <f xml:space="preserve"> order_details[[#This Row],[UnitPrice]] * order_details[[#This Row],[Quantity]] * (1 - order_details[[#This Row],[Discount]])</f>
        <v>864</v>
      </c>
      <c r="F134">
        <v>0</v>
      </c>
    </row>
    <row r="135" spans="1:6" x14ac:dyDescent="0.3">
      <c r="A135">
        <v>10297</v>
      </c>
      <c r="B135">
        <v>72</v>
      </c>
      <c r="C135">
        <v>27.8</v>
      </c>
      <c r="D135">
        <v>20</v>
      </c>
      <c r="E135">
        <f xml:space="preserve"> order_details[[#This Row],[UnitPrice]] * order_details[[#This Row],[Quantity]] * (1 - order_details[[#This Row],[Discount]])</f>
        <v>556</v>
      </c>
      <c r="F135">
        <v>0</v>
      </c>
    </row>
    <row r="136" spans="1:6" x14ac:dyDescent="0.3">
      <c r="A136">
        <v>10298</v>
      </c>
      <c r="B136">
        <v>2</v>
      </c>
      <c r="C136">
        <v>15.2</v>
      </c>
      <c r="D136">
        <v>40</v>
      </c>
      <c r="E136">
        <f xml:space="preserve"> order_details[[#This Row],[UnitPrice]] * order_details[[#This Row],[Quantity]] * (1 - order_details[[#This Row],[Discount]])</f>
        <v>608</v>
      </c>
      <c r="F136">
        <v>0</v>
      </c>
    </row>
    <row r="137" spans="1:6" x14ac:dyDescent="0.3">
      <c r="A137">
        <v>10298</v>
      </c>
      <c r="B137">
        <v>36</v>
      </c>
      <c r="C137">
        <v>15.2</v>
      </c>
      <c r="D137">
        <v>40</v>
      </c>
      <c r="E137">
        <f xml:space="preserve"> order_details[[#This Row],[UnitPrice]] * order_details[[#This Row],[Quantity]] * (1 - order_details[[#This Row],[Discount]])</f>
        <v>456</v>
      </c>
      <c r="F137">
        <v>0.25</v>
      </c>
    </row>
    <row r="138" spans="1:6" x14ac:dyDescent="0.3">
      <c r="A138">
        <v>10298</v>
      </c>
      <c r="B138">
        <v>59</v>
      </c>
      <c r="C138">
        <v>44</v>
      </c>
      <c r="D138">
        <v>30</v>
      </c>
      <c r="E138">
        <f xml:space="preserve"> order_details[[#This Row],[UnitPrice]] * order_details[[#This Row],[Quantity]] * (1 - order_details[[#This Row],[Discount]])</f>
        <v>990</v>
      </c>
      <c r="F138">
        <v>0.25</v>
      </c>
    </row>
    <row r="139" spans="1:6" x14ac:dyDescent="0.3">
      <c r="A139">
        <v>10298</v>
      </c>
      <c r="B139">
        <v>62</v>
      </c>
      <c r="C139">
        <v>39.4</v>
      </c>
      <c r="D139">
        <v>15</v>
      </c>
      <c r="E139">
        <f xml:space="preserve"> order_details[[#This Row],[UnitPrice]] * order_details[[#This Row],[Quantity]] * (1 - order_details[[#This Row],[Discount]])</f>
        <v>591</v>
      </c>
      <c r="F139">
        <v>0</v>
      </c>
    </row>
    <row r="140" spans="1:6" x14ac:dyDescent="0.3">
      <c r="A140">
        <v>10299</v>
      </c>
      <c r="B140">
        <v>19</v>
      </c>
      <c r="C140">
        <v>7.3</v>
      </c>
      <c r="D140">
        <v>15</v>
      </c>
      <c r="E140">
        <f xml:space="preserve"> order_details[[#This Row],[UnitPrice]] * order_details[[#This Row],[Quantity]] * (1 - order_details[[#This Row],[Discount]])</f>
        <v>109.5</v>
      </c>
      <c r="F140">
        <v>0</v>
      </c>
    </row>
    <row r="141" spans="1:6" x14ac:dyDescent="0.3">
      <c r="A141">
        <v>10299</v>
      </c>
      <c r="B141">
        <v>70</v>
      </c>
      <c r="C141">
        <v>12</v>
      </c>
      <c r="D141">
        <v>20</v>
      </c>
      <c r="E141">
        <f xml:space="preserve"> order_details[[#This Row],[UnitPrice]] * order_details[[#This Row],[Quantity]] * (1 - order_details[[#This Row],[Discount]])</f>
        <v>240</v>
      </c>
      <c r="F141">
        <v>0</v>
      </c>
    </row>
    <row r="142" spans="1:6" x14ac:dyDescent="0.3">
      <c r="A142">
        <v>10300</v>
      </c>
      <c r="B142">
        <v>66</v>
      </c>
      <c r="C142">
        <v>13.6</v>
      </c>
      <c r="D142">
        <v>30</v>
      </c>
      <c r="E142">
        <f xml:space="preserve"> order_details[[#This Row],[UnitPrice]] * order_details[[#This Row],[Quantity]] * (1 - order_details[[#This Row],[Discount]])</f>
        <v>408</v>
      </c>
      <c r="F142">
        <v>0</v>
      </c>
    </row>
    <row r="143" spans="1:6" x14ac:dyDescent="0.3">
      <c r="A143">
        <v>10300</v>
      </c>
      <c r="B143">
        <v>68</v>
      </c>
      <c r="C143">
        <v>10</v>
      </c>
      <c r="D143">
        <v>20</v>
      </c>
      <c r="E143">
        <f xml:space="preserve"> order_details[[#This Row],[UnitPrice]] * order_details[[#This Row],[Quantity]] * (1 - order_details[[#This Row],[Discount]])</f>
        <v>200</v>
      </c>
      <c r="F143">
        <v>0</v>
      </c>
    </row>
    <row r="144" spans="1:6" x14ac:dyDescent="0.3">
      <c r="A144">
        <v>10301</v>
      </c>
      <c r="B144">
        <v>40</v>
      </c>
      <c r="C144">
        <v>14.7</v>
      </c>
      <c r="D144">
        <v>10</v>
      </c>
      <c r="E144">
        <f xml:space="preserve"> order_details[[#This Row],[UnitPrice]] * order_details[[#This Row],[Quantity]] * (1 - order_details[[#This Row],[Discount]])</f>
        <v>147</v>
      </c>
      <c r="F144">
        <v>0</v>
      </c>
    </row>
    <row r="145" spans="1:6" x14ac:dyDescent="0.3">
      <c r="A145">
        <v>10301</v>
      </c>
      <c r="B145">
        <v>56</v>
      </c>
      <c r="C145">
        <v>30.4</v>
      </c>
      <c r="D145">
        <v>20</v>
      </c>
      <c r="E145">
        <f xml:space="preserve"> order_details[[#This Row],[UnitPrice]] * order_details[[#This Row],[Quantity]] * (1 - order_details[[#This Row],[Discount]])</f>
        <v>608</v>
      </c>
      <c r="F145">
        <v>0</v>
      </c>
    </row>
    <row r="146" spans="1:6" x14ac:dyDescent="0.3">
      <c r="A146">
        <v>10302</v>
      </c>
      <c r="B146">
        <v>17</v>
      </c>
      <c r="C146">
        <v>31.2</v>
      </c>
      <c r="D146">
        <v>40</v>
      </c>
      <c r="E146">
        <f xml:space="preserve"> order_details[[#This Row],[UnitPrice]] * order_details[[#This Row],[Quantity]] * (1 - order_details[[#This Row],[Discount]])</f>
        <v>1248</v>
      </c>
      <c r="F146">
        <v>0</v>
      </c>
    </row>
    <row r="147" spans="1:6" x14ac:dyDescent="0.3">
      <c r="A147">
        <v>10302</v>
      </c>
      <c r="B147">
        <v>28</v>
      </c>
      <c r="C147">
        <v>36.4</v>
      </c>
      <c r="D147">
        <v>28</v>
      </c>
      <c r="E147">
        <f xml:space="preserve"> order_details[[#This Row],[UnitPrice]] * order_details[[#This Row],[Quantity]] * (1 - order_details[[#This Row],[Discount]])</f>
        <v>1019.1999999999999</v>
      </c>
      <c r="F147">
        <v>0</v>
      </c>
    </row>
    <row r="148" spans="1:6" x14ac:dyDescent="0.3">
      <c r="A148">
        <v>10302</v>
      </c>
      <c r="B148">
        <v>43</v>
      </c>
      <c r="C148">
        <v>36.799999999999997</v>
      </c>
      <c r="D148">
        <v>12</v>
      </c>
      <c r="E148">
        <f xml:space="preserve"> order_details[[#This Row],[UnitPrice]] * order_details[[#This Row],[Quantity]] * (1 - order_details[[#This Row],[Discount]])</f>
        <v>441.59999999999997</v>
      </c>
      <c r="F148">
        <v>0</v>
      </c>
    </row>
    <row r="149" spans="1:6" x14ac:dyDescent="0.3">
      <c r="A149">
        <v>10303</v>
      </c>
      <c r="B149">
        <v>40</v>
      </c>
      <c r="C149">
        <v>14.7</v>
      </c>
      <c r="D149">
        <v>40</v>
      </c>
      <c r="E149">
        <f xml:space="preserve"> order_details[[#This Row],[UnitPrice]] * order_details[[#This Row],[Quantity]] * (1 - order_details[[#This Row],[Discount]])</f>
        <v>529.20000000000005</v>
      </c>
      <c r="F149">
        <v>0.1</v>
      </c>
    </row>
    <row r="150" spans="1:6" x14ac:dyDescent="0.3">
      <c r="A150">
        <v>10303</v>
      </c>
      <c r="B150">
        <v>65</v>
      </c>
      <c r="C150">
        <v>16.8</v>
      </c>
      <c r="D150">
        <v>30</v>
      </c>
      <c r="E150">
        <f xml:space="preserve"> order_details[[#This Row],[UnitPrice]] * order_details[[#This Row],[Quantity]] * (1 - order_details[[#This Row],[Discount]])</f>
        <v>453.6</v>
      </c>
      <c r="F150">
        <v>0.1</v>
      </c>
    </row>
    <row r="151" spans="1:6" x14ac:dyDescent="0.3">
      <c r="A151">
        <v>10303</v>
      </c>
      <c r="B151">
        <v>68</v>
      </c>
      <c r="C151">
        <v>10</v>
      </c>
      <c r="D151">
        <v>15</v>
      </c>
      <c r="E151">
        <f xml:space="preserve"> order_details[[#This Row],[UnitPrice]] * order_details[[#This Row],[Quantity]] * (1 - order_details[[#This Row],[Discount]])</f>
        <v>135</v>
      </c>
      <c r="F151">
        <v>0.1</v>
      </c>
    </row>
    <row r="152" spans="1:6" x14ac:dyDescent="0.3">
      <c r="A152">
        <v>10304</v>
      </c>
      <c r="B152">
        <v>49</v>
      </c>
      <c r="C152">
        <v>16</v>
      </c>
      <c r="D152">
        <v>30</v>
      </c>
      <c r="E152">
        <f xml:space="preserve"> order_details[[#This Row],[UnitPrice]] * order_details[[#This Row],[Quantity]] * (1 - order_details[[#This Row],[Discount]])</f>
        <v>480</v>
      </c>
      <c r="F152">
        <v>0</v>
      </c>
    </row>
    <row r="153" spans="1:6" x14ac:dyDescent="0.3">
      <c r="A153">
        <v>10304</v>
      </c>
      <c r="B153">
        <v>59</v>
      </c>
      <c r="C153">
        <v>44</v>
      </c>
      <c r="D153">
        <v>10</v>
      </c>
      <c r="E153">
        <f xml:space="preserve"> order_details[[#This Row],[UnitPrice]] * order_details[[#This Row],[Quantity]] * (1 - order_details[[#This Row],[Discount]])</f>
        <v>440</v>
      </c>
      <c r="F153">
        <v>0</v>
      </c>
    </row>
    <row r="154" spans="1:6" x14ac:dyDescent="0.3">
      <c r="A154">
        <v>10304</v>
      </c>
      <c r="B154">
        <v>71</v>
      </c>
      <c r="C154">
        <v>17.2</v>
      </c>
      <c r="D154">
        <v>2</v>
      </c>
      <c r="E154">
        <f xml:space="preserve"> order_details[[#This Row],[UnitPrice]] * order_details[[#This Row],[Quantity]] * (1 - order_details[[#This Row],[Discount]])</f>
        <v>34.4</v>
      </c>
      <c r="F154">
        <v>0</v>
      </c>
    </row>
    <row r="155" spans="1:6" x14ac:dyDescent="0.3">
      <c r="A155">
        <v>10305</v>
      </c>
      <c r="B155">
        <v>18</v>
      </c>
      <c r="C155">
        <v>50</v>
      </c>
      <c r="D155">
        <v>25</v>
      </c>
      <c r="E155">
        <f xml:space="preserve"> order_details[[#This Row],[UnitPrice]] * order_details[[#This Row],[Quantity]] * (1 - order_details[[#This Row],[Discount]])</f>
        <v>1125</v>
      </c>
      <c r="F155">
        <v>0.1</v>
      </c>
    </row>
    <row r="156" spans="1:6" x14ac:dyDescent="0.3">
      <c r="A156">
        <v>10305</v>
      </c>
      <c r="B156">
        <v>29</v>
      </c>
      <c r="C156">
        <v>99</v>
      </c>
      <c r="D156">
        <v>25</v>
      </c>
      <c r="E156">
        <f xml:space="preserve"> order_details[[#This Row],[UnitPrice]] * order_details[[#This Row],[Quantity]] * (1 - order_details[[#This Row],[Discount]])</f>
        <v>2227.5</v>
      </c>
      <c r="F156">
        <v>0.1</v>
      </c>
    </row>
    <row r="157" spans="1:6" x14ac:dyDescent="0.3">
      <c r="A157">
        <v>10305</v>
      </c>
      <c r="B157">
        <v>39</v>
      </c>
      <c r="C157">
        <v>14.4</v>
      </c>
      <c r="D157">
        <v>30</v>
      </c>
      <c r="E157">
        <f xml:space="preserve"> order_details[[#This Row],[UnitPrice]] * order_details[[#This Row],[Quantity]] * (1 - order_details[[#This Row],[Discount]])</f>
        <v>388.8</v>
      </c>
      <c r="F157">
        <v>0.1</v>
      </c>
    </row>
    <row r="158" spans="1:6" x14ac:dyDescent="0.3">
      <c r="A158">
        <v>10306</v>
      </c>
      <c r="B158">
        <v>30</v>
      </c>
      <c r="C158">
        <v>20.7</v>
      </c>
      <c r="D158">
        <v>10</v>
      </c>
      <c r="E158">
        <f xml:space="preserve"> order_details[[#This Row],[UnitPrice]] * order_details[[#This Row],[Quantity]] * (1 - order_details[[#This Row],[Discount]])</f>
        <v>207</v>
      </c>
      <c r="F158">
        <v>0</v>
      </c>
    </row>
    <row r="159" spans="1:6" x14ac:dyDescent="0.3">
      <c r="A159">
        <v>10306</v>
      </c>
      <c r="B159">
        <v>53</v>
      </c>
      <c r="C159">
        <v>26.2</v>
      </c>
      <c r="D159">
        <v>10</v>
      </c>
      <c r="E159">
        <f xml:space="preserve"> order_details[[#This Row],[UnitPrice]] * order_details[[#This Row],[Quantity]] * (1 - order_details[[#This Row],[Discount]])</f>
        <v>262</v>
      </c>
      <c r="F159">
        <v>0</v>
      </c>
    </row>
    <row r="160" spans="1:6" x14ac:dyDescent="0.3">
      <c r="A160">
        <v>10306</v>
      </c>
      <c r="B160">
        <v>54</v>
      </c>
      <c r="C160">
        <v>5.9</v>
      </c>
      <c r="D160">
        <v>5</v>
      </c>
      <c r="E160">
        <f xml:space="preserve"> order_details[[#This Row],[UnitPrice]] * order_details[[#This Row],[Quantity]] * (1 - order_details[[#This Row],[Discount]])</f>
        <v>29.5</v>
      </c>
      <c r="F160">
        <v>0</v>
      </c>
    </row>
    <row r="161" spans="1:6" x14ac:dyDescent="0.3">
      <c r="A161">
        <v>10307</v>
      </c>
      <c r="B161">
        <v>62</v>
      </c>
      <c r="C161">
        <v>39.4</v>
      </c>
      <c r="D161">
        <v>10</v>
      </c>
      <c r="E161">
        <f xml:space="preserve"> order_details[[#This Row],[UnitPrice]] * order_details[[#This Row],[Quantity]] * (1 - order_details[[#This Row],[Discount]])</f>
        <v>394</v>
      </c>
      <c r="F161">
        <v>0</v>
      </c>
    </row>
    <row r="162" spans="1:6" x14ac:dyDescent="0.3">
      <c r="A162">
        <v>10307</v>
      </c>
      <c r="B162">
        <v>68</v>
      </c>
      <c r="C162">
        <v>10</v>
      </c>
      <c r="D162">
        <v>3</v>
      </c>
      <c r="E162">
        <f xml:space="preserve"> order_details[[#This Row],[UnitPrice]] * order_details[[#This Row],[Quantity]] * (1 - order_details[[#This Row],[Discount]])</f>
        <v>30</v>
      </c>
      <c r="F162">
        <v>0</v>
      </c>
    </row>
    <row r="163" spans="1:6" x14ac:dyDescent="0.3">
      <c r="A163">
        <v>10308</v>
      </c>
      <c r="B163">
        <v>69</v>
      </c>
      <c r="C163">
        <v>28.8</v>
      </c>
      <c r="D163">
        <v>1</v>
      </c>
      <c r="E163">
        <f xml:space="preserve"> order_details[[#This Row],[UnitPrice]] * order_details[[#This Row],[Quantity]] * (1 - order_details[[#This Row],[Discount]])</f>
        <v>28.8</v>
      </c>
      <c r="F163">
        <v>0</v>
      </c>
    </row>
    <row r="164" spans="1:6" x14ac:dyDescent="0.3">
      <c r="A164">
        <v>10308</v>
      </c>
      <c r="B164">
        <v>70</v>
      </c>
      <c r="C164">
        <v>12</v>
      </c>
      <c r="D164">
        <v>5</v>
      </c>
      <c r="E164">
        <f xml:space="preserve"> order_details[[#This Row],[UnitPrice]] * order_details[[#This Row],[Quantity]] * (1 - order_details[[#This Row],[Discount]])</f>
        <v>60</v>
      </c>
      <c r="F164">
        <v>0</v>
      </c>
    </row>
    <row r="165" spans="1:6" x14ac:dyDescent="0.3">
      <c r="A165">
        <v>10309</v>
      </c>
      <c r="B165">
        <v>4</v>
      </c>
      <c r="C165">
        <v>17.600000000000001</v>
      </c>
      <c r="D165">
        <v>20</v>
      </c>
      <c r="E165">
        <f xml:space="preserve"> order_details[[#This Row],[UnitPrice]] * order_details[[#This Row],[Quantity]] * (1 - order_details[[#This Row],[Discount]])</f>
        <v>352</v>
      </c>
      <c r="F165">
        <v>0</v>
      </c>
    </row>
    <row r="166" spans="1:6" x14ac:dyDescent="0.3">
      <c r="A166">
        <v>10309</v>
      </c>
      <c r="B166">
        <v>6</v>
      </c>
      <c r="C166">
        <v>20</v>
      </c>
      <c r="D166">
        <v>30</v>
      </c>
      <c r="E166">
        <f xml:space="preserve"> order_details[[#This Row],[UnitPrice]] * order_details[[#This Row],[Quantity]] * (1 - order_details[[#This Row],[Discount]])</f>
        <v>600</v>
      </c>
      <c r="F166">
        <v>0</v>
      </c>
    </row>
    <row r="167" spans="1:6" x14ac:dyDescent="0.3">
      <c r="A167">
        <v>10309</v>
      </c>
      <c r="B167">
        <v>42</v>
      </c>
      <c r="C167">
        <v>11.2</v>
      </c>
      <c r="D167">
        <v>2</v>
      </c>
      <c r="E167">
        <f xml:space="preserve"> order_details[[#This Row],[UnitPrice]] * order_details[[#This Row],[Quantity]] * (1 - order_details[[#This Row],[Discount]])</f>
        <v>22.4</v>
      </c>
      <c r="F167">
        <v>0</v>
      </c>
    </row>
    <row r="168" spans="1:6" x14ac:dyDescent="0.3">
      <c r="A168">
        <v>10309</v>
      </c>
      <c r="B168">
        <v>43</v>
      </c>
      <c r="C168">
        <v>36.799999999999997</v>
      </c>
      <c r="D168">
        <v>20</v>
      </c>
      <c r="E168">
        <f xml:space="preserve"> order_details[[#This Row],[UnitPrice]] * order_details[[#This Row],[Quantity]] * (1 - order_details[[#This Row],[Discount]])</f>
        <v>736</v>
      </c>
      <c r="F168">
        <v>0</v>
      </c>
    </row>
    <row r="169" spans="1:6" x14ac:dyDescent="0.3">
      <c r="A169">
        <v>10309</v>
      </c>
      <c r="B169">
        <v>71</v>
      </c>
      <c r="C169">
        <v>17.2</v>
      </c>
      <c r="D169">
        <v>3</v>
      </c>
      <c r="E169">
        <f xml:space="preserve"> order_details[[#This Row],[UnitPrice]] * order_details[[#This Row],[Quantity]] * (1 - order_details[[#This Row],[Discount]])</f>
        <v>51.599999999999994</v>
      </c>
      <c r="F169">
        <v>0</v>
      </c>
    </row>
    <row r="170" spans="1:6" x14ac:dyDescent="0.3">
      <c r="A170">
        <v>10310</v>
      </c>
      <c r="B170">
        <v>16</v>
      </c>
      <c r="C170">
        <v>13.9</v>
      </c>
      <c r="D170">
        <v>10</v>
      </c>
      <c r="E170">
        <f xml:space="preserve"> order_details[[#This Row],[UnitPrice]] * order_details[[#This Row],[Quantity]] * (1 - order_details[[#This Row],[Discount]])</f>
        <v>139</v>
      </c>
      <c r="F170">
        <v>0</v>
      </c>
    </row>
    <row r="171" spans="1:6" x14ac:dyDescent="0.3">
      <c r="A171">
        <v>10310</v>
      </c>
      <c r="B171">
        <v>62</v>
      </c>
      <c r="C171">
        <v>39.4</v>
      </c>
      <c r="D171">
        <v>5</v>
      </c>
      <c r="E171">
        <f xml:space="preserve"> order_details[[#This Row],[UnitPrice]] * order_details[[#This Row],[Quantity]] * (1 - order_details[[#This Row],[Discount]])</f>
        <v>197</v>
      </c>
      <c r="F171">
        <v>0</v>
      </c>
    </row>
    <row r="172" spans="1:6" x14ac:dyDescent="0.3">
      <c r="A172">
        <v>10311</v>
      </c>
      <c r="B172">
        <v>42</v>
      </c>
      <c r="C172">
        <v>11.2</v>
      </c>
      <c r="D172">
        <v>6</v>
      </c>
      <c r="E172">
        <f xml:space="preserve"> order_details[[#This Row],[UnitPrice]] * order_details[[#This Row],[Quantity]] * (1 - order_details[[#This Row],[Discount]])</f>
        <v>67.199999999999989</v>
      </c>
      <c r="F172">
        <v>0</v>
      </c>
    </row>
    <row r="173" spans="1:6" x14ac:dyDescent="0.3">
      <c r="A173">
        <v>10311</v>
      </c>
      <c r="B173">
        <v>69</v>
      </c>
      <c r="C173">
        <v>28.8</v>
      </c>
      <c r="D173">
        <v>7</v>
      </c>
      <c r="E173">
        <f xml:space="preserve"> order_details[[#This Row],[UnitPrice]] * order_details[[#This Row],[Quantity]] * (1 - order_details[[#This Row],[Discount]])</f>
        <v>201.6</v>
      </c>
      <c r="F173">
        <v>0</v>
      </c>
    </row>
    <row r="174" spans="1:6" x14ac:dyDescent="0.3">
      <c r="A174">
        <v>10312</v>
      </c>
      <c r="B174">
        <v>28</v>
      </c>
      <c r="C174">
        <v>36.4</v>
      </c>
      <c r="D174">
        <v>4</v>
      </c>
      <c r="E174">
        <f xml:space="preserve"> order_details[[#This Row],[UnitPrice]] * order_details[[#This Row],[Quantity]] * (1 - order_details[[#This Row],[Discount]])</f>
        <v>145.6</v>
      </c>
      <c r="F174">
        <v>0</v>
      </c>
    </row>
    <row r="175" spans="1:6" x14ac:dyDescent="0.3">
      <c r="A175">
        <v>10312</v>
      </c>
      <c r="B175">
        <v>43</v>
      </c>
      <c r="C175">
        <v>36.799999999999997</v>
      </c>
      <c r="D175">
        <v>24</v>
      </c>
      <c r="E175">
        <f xml:space="preserve"> order_details[[#This Row],[UnitPrice]] * order_details[[#This Row],[Quantity]] * (1 - order_details[[#This Row],[Discount]])</f>
        <v>883.19999999999993</v>
      </c>
      <c r="F175">
        <v>0</v>
      </c>
    </row>
    <row r="176" spans="1:6" x14ac:dyDescent="0.3">
      <c r="A176">
        <v>10312</v>
      </c>
      <c r="B176">
        <v>53</v>
      </c>
      <c r="C176">
        <v>26.2</v>
      </c>
      <c r="D176">
        <v>20</v>
      </c>
      <c r="E176">
        <f xml:space="preserve"> order_details[[#This Row],[UnitPrice]] * order_details[[#This Row],[Quantity]] * (1 - order_details[[#This Row],[Discount]])</f>
        <v>524</v>
      </c>
      <c r="F176">
        <v>0</v>
      </c>
    </row>
    <row r="177" spans="1:6" x14ac:dyDescent="0.3">
      <c r="A177">
        <v>10312</v>
      </c>
      <c r="B177">
        <v>75</v>
      </c>
      <c r="C177">
        <v>6.2</v>
      </c>
      <c r="D177">
        <v>10</v>
      </c>
      <c r="E177">
        <f xml:space="preserve"> order_details[[#This Row],[UnitPrice]] * order_details[[#This Row],[Quantity]] * (1 - order_details[[#This Row],[Discount]])</f>
        <v>62</v>
      </c>
      <c r="F177">
        <v>0</v>
      </c>
    </row>
    <row r="178" spans="1:6" x14ac:dyDescent="0.3">
      <c r="A178">
        <v>10313</v>
      </c>
      <c r="B178">
        <v>36</v>
      </c>
      <c r="C178">
        <v>15.2</v>
      </c>
      <c r="D178">
        <v>12</v>
      </c>
      <c r="E178">
        <f xml:space="preserve"> order_details[[#This Row],[UnitPrice]] * order_details[[#This Row],[Quantity]] * (1 - order_details[[#This Row],[Discount]])</f>
        <v>182.39999999999998</v>
      </c>
      <c r="F178">
        <v>0</v>
      </c>
    </row>
    <row r="179" spans="1:6" x14ac:dyDescent="0.3">
      <c r="A179">
        <v>10314</v>
      </c>
      <c r="B179">
        <v>32</v>
      </c>
      <c r="C179">
        <v>25.6</v>
      </c>
      <c r="D179">
        <v>40</v>
      </c>
      <c r="E179">
        <f xml:space="preserve"> order_details[[#This Row],[UnitPrice]] * order_details[[#This Row],[Quantity]] * (1 - order_details[[#This Row],[Discount]])</f>
        <v>921.6</v>
      </c>
      <c r="F179">
        <v>0.1</v>
      </c>
    </row>
    <row r="180" spans="1:6" x14ac:dyDescent="0.3">
      <c r="A180">
        <v>10314</v>
      </c>
      <c r="B180">
        <v>58</v>
      </c>
      <c r="C180">
        <v>10.6</v>
      </c>
      <c r="D180">
        <v>30</v>
      </c>
      <c r="E180">
        <f xml:space="preserve"> order_details[[#This Row],[UnitPrice]] * order_details[[#This Row],[Quantity]] * (1 - order_details[[#This Row],[Discount]])</f>
        <v>286.2</v>
      </c>
      <c r="F180">
        <v>0.1</v>
      </c>
    </row>
    <row r="181" spans="1:6" x14ac:dyDescent="0.3">
      <c r="A181">
        <v>10314</v>
      </c>
      <c r="B181">
        <v>62</v>
      </c>
      <c r="C181">
        <v>39.4</v>
      </c>
      <c r="D181">
        <v>25</v>
      </c>
      <c r="E181">
        <f xml:space="preserve"> order_details[[#This Row],[UnitPrice]] * order_details[[#This Row],[Quantity]] * (1 - order_details[[#This Row],[Discount]])</f>
        <v>886.5</v>
      </c>
      <c r="F181">
        <v>0.1</v>
      </c>
    </row>
    <row r="182" spans="1:6" x14ac:dyDescent="0.3">
      <c r="A182">
        <v>10315</v>
      </c>
      <c r="B182">
        <v>34</v>
      </c>
      <c r="C182">
        <v>11.2</v>
      </c>
      <c r="D182">
        <v>14</v>
      </c>
      <c r="E182">
        <f xml:space="preserve"> order_details[[#This Row],[UnitPrice]] * order_details[[#This Row],[Quantity]] * (1 - order_details[[#This Row],[Discount]])</f>
        <v>156.79999999999998</v>
      </c>
      <c r="F182">
        <v>0</v>
      </c>
    </row>
    <row r="183" spans="1:6" x14ac:dyDescent="0.3">
      <c r="A183">
        <v>10315</v>
      </c>
      <c r="B183">
        <v>70</v>
      </c>
      <c r="C183">
        <v>12</v>
      </c>
      <c r="D183">
        <v>30</v>
      </c>
      <c r="E183">
        <f xml:space="preserve"> order_details[[#This Row],[UnitPrice]] * order_details[[#This Row],[Quantity]] * (1 - order_details[[#This Row],[Discount]])</f>
        <v>360</v>
      </c>
      <c r="F183">
        <v>0</v>
      </c>
    </row>
    <row r="184" spans="1:6" x14ac:dyDescent="0.3">
      <c r="A184">
        <v>10316</v>
      </c>
      <c r="B184">
        <v>41</v>
      </c>
      <c r="C184">
        <v>7.7</v>
      </c>
      <c r="D184">
        <v>10</v>
      </c>
      <c r="E184">
        <f xml:space="preserve"> order_details[[#This Row],[UnitPrice]] * order_details[[#This Row],[Quantity]] * (1 - order_details[[#This Row],[Discount]])</f>
        <v>77</v>
      </c>
      <c r="F184">
        <v>0</v>
      </c>
    </row>
    <row r="185" spans="1:6" x14ac:dyDescent="0.3">
      <c r="A185">
        <v>10316</v>
      </c>
      <c r="B185">
        <v>62</v>
      </c>
      <c r="C185">
        <v>39.4</v>
      </c>
      <c r="D185">
        <v>70</v>
      </c>
      <c r="E185">
        <f xml:space="preserve"> order_details[[#This Row],[UnitPrice]] * order_details[[#This Row],[Quantity]] * (1 - order_details[[#This Row],[Discount]])</f>
        <v>2758</v>
      </c>
      <c r="F185">
        <v>0</v>
      </c>
    </row>
    <row r="186" spans="1:6" x14ac:dyDescent="0.3">
      <c r="A186">
        <v>10317</v>
      </c>
      <c r="B186">
        <v>1</v>
      </c>
      <c r="C186">
        <v>14.4</v>
      </c>
      <c r="D186">
        <v>20</v>
      </c>
      <c r="E186">
        <f xml:space="preserve"> order_details[[#This Row],[UnitPrice]] * order_details[[#This Row],[Quantity]] * (1 - order_details[[#This Row],[Discount]])</f>
        <v>288</v>
      </c>
      <c r="F186">
        <v>0</v>
      </c>
    </row>
    <row r="187" spans="1:6" x14ac:dyDescent="0.3">
      <c r="A187">
        <v>10318</v>
      </c>
      <c r="B187">
        <v>41</v>
      </c>
      <c r="C187">
        <v>7.7</v>
      </c>
      <c r="D187">
        <v>20</v>
      </c>
      <c r="E187">
        <f xml:space="preserve"> order_details[[#This Row],[UnitPrice]] * order_details[[#This Row],[Quantity]] * (1 - order_details[[#This Row],[Discount]])</f>
        <v>154</v>
      </c>
      <c r="F187">
        <v>0</v>
      </c>
    </row>
    <row r="188" spans="1:6" x14ac:dyDescent="0.3">
      <c r="A188">
        <v>10318</v>
      </c>
      <c r="B188">
        <v>76</v>
      </c>
      <c r="C188">
        <v>14.4</v>
      </c>
      <c r="D188">
        <v>6</v>
      </c>
      <c r="E188">
        <f xml:space="preserve"> order_details[[#This Row],[UnitPrice]] * order_details[[#This Row],[Quantity]] * (1 - order_details[[#This Row],[Discount]])</f>
        <v>86.4</v>
      </c>
      <c r="F188">
        <v>0</v>
      </c>
    </row>
    <row r="189" spans="1:6" x14ac:dyDescent="0.3">
      <c r="A189">
        <v>10319</v>
      </c>
      <c r="B189">
        <v>17</v>
      </c>
      <c r="C189">
        <v>31.2</v>
      </c>
      <c r="D189">
        <v>8</v>
      </c>
      <c r="E189">
        <f xml:space="preserve"> order_details[[#This Row],[UnitPrice]] * order_details[[#This Row],[Quantity]] * (1 - order_details[[#This Row],[Discount]])</f>
        <v>249.6</v>
      </c>
      <c r="F189">
        <v>0</v>
      </c>
    </row>
    <row r="190" spans="1:6" x14ac:dyDescent="0.3">
      <c r="A190">
        <v>10319</v>
      </c>
      <c r="B190">
        <v>28</v>
      </c>
      <c r="C190">
        <v>36.4</v>
      </c>
      <c r="D190">
        <v>14</v>
      </c>
      <c r="E190">
        <f xml:space="preserve"> order_details[[#This Row],[UnitPrice]] * order_details[[#This Row],[Quantity]] * (1 - order_details[[#This Row],[Discount]])</f>
        <v>509.59999999999997</v>
      </c>
      <c r="F190">
        <v>0</v>
      </c>
    </row>
    <row r="191" spans="1:6" x14ac:dyDescent="0.3">
      <c r="A191">
        <v>10319</v>
      </c>
      <c r="B191">
        <v>76</v>
      </c>
      <c r="C191">
        <v>14.4</v>
      </c>
      <c r="D191">
        <v>30</v>
      </c>
      <c r="E191">
        <f xml:space="preserve"> order_details[[#This Row],[UnitPrice]] * order_details[[#This Row],[Quantity]] * (1 - order_details[[#This Row],[Discount]])</f>
        <v>432</v>
      </c>
      <c r="F191">
        <v>0</v>
      </c>
    </row>
    <row r="192" spans="1:6" x14ac:dyDescent="0.3">
      <c r="A192">
        <v>10320</v>
      </c>
      <c r="B192">
        <v>71</v>
      </c>
      <c r="C192">
        <v>17.2</v>
      </c>
      <c r="D192">
        <v>30</v>
      </c>
      <c r="E192">
        <f xml:space="preserve"> order_details[[#This Row],[UnitPrice]] * order_details[[#This Row],[Quantity]] * (1 - order_details[[#This Row],[Discount]])</f>
        <v>516</v>
      </c>
      <c r="F192">
        <v>0</v>
      </c>
    </row>
    <row r="193" spans="1:6" x14ac:dyDescent="0.3">
      <c r="A193">
        <v>10321</v>
      </c>
      <c r="B193">
        <v>35</v>
      </c>
      <c r="C193">
        <v>14.4</v>
      </c>
      <c r="D193">
        <v>10</v>
      </c>
      <c r="E193">
        <f xml:space="preserve"> order_details[[#This Row],[UnitPrice]] * order_details[[#This Row],[Quantity]] * (1 - order_details[[#This Row],[Discount]])</f>
        <v>144</v>
      </c>
      <c r="F193">
        <v>0</v>
      </c>
    </row>
    <row r="194" spans="1:6" x14ac:dyDescent="0.3">
      <c r="A194">
        <v>10322</v>
      </c>
      <c r="B194">
        <v>52</v>
      </c>
      <c r="C194">
        <v>5.6</v>
      </c>
      <c r="D194">
        <v>20</v>
      </c>
      <c r="E194">
        <f xml:space="preserve"> order_details[[#This Row],[UnitPrice]] * order_details[[#This Row],[Quantity]] * (1 - order_details[[#This Row],[Discount]])</f>
        <v>112</v>
      </c>
      <c r="F194">
        <v>0</v>
      </c>
    </row>
    <row r="195" spans="1:6" x14ac:dyDescent="0.3">
      <c r="A195">
        <v>10323</v>
      </c>
      <c r="B195">
        <v>15</v>
      </c>
      <c r="C195">
        <v>12.4</v>
      </c>
      <c r="D195">
        <v>5</v>
      </c>
      <c r="E195">
        <f xml:space="preserve"> order_details[[#This Row],[UnitPrice]] * order_details[[#This Row],[Quantity]] * (1 - order_details[[#This Row],[Discount]])</f>
        <v>62</v>
      </c>
      <c r="F195">
        <v>0</v>
      </c>
    </row>
    <row r="196" spans="1:6" x14ac:dyDescent="0.3">
      <c r="A196">
        <v>10323</v>
      </c>
      <c r="B196">
        <v>25</v>
      </c>
      <c r="C196">
        <v>11.2</v>
      </c>
      <c r="D196">
        <v>4</v>
      </c>
      <c r="E196">
        <f xml:space="preserve"> order_details[[#This Row],[UnitPrice]] * order_details[[#This Row],[Quantity]] * (1 - order_details[[#This Row],[Discount]])</f>
        <v>44.8</v>
      </c>
      <c r="F196">
        <v>0</v>
      </c>
    </row>
    <row r="197" spans="1:6" x14ac:dyDescent="0.3">
      <c r="A197">
        <v>10323</v>
      </c>
      <c r="B197">
        <v>39</v>
      </c>
      <c r="C197">
        <v>14.4</v>
      </c>
      <c r="D197">
        <v>4</v>
      </c>
      <c r="E197">
        <f xml:space="preserve"> order_details[[#This Row],[UnitPrice]] * order_details[[#This Row],[Quantity]] * (1 - order_details[[#This Row],[Discount]])</f>
        <v>57.6</v>
      </c>
      <c r="F197">
        <v>0</v>
      </c>
    </row>
    <row r="198" spans="1:6" x14ac:dyDescent="0.3">
      <c r="A198">
        <v>10324</v>
      </c>
      <c r="B198">
        <v>16</v>
      </c>
      <c r="C198">
        <v>13.9</v>
      </c>
      <c r="D198">
        <v>21</v>
      </c>
      <c r="E198">
        <f xml:space="preserve"> order_details[[#This Row],[UnitPrice]] * order_details[[#This Row],[Quantity]] * (1 - order_details[[#This Row],[Discount]])</f>
        <v>248.11500000000001</v>
      </c>
      <c r="F198">
        <v>0.15</v>
      </c>
    </row>
    <row r="199" spans="1:6" x14ac:dyDescent="0.3">
      <c r="A199">
        <v>10324</v>
      </c>
      <c r="B199">
        <v>35</v>
      </c>
      <c r="C199">
        <v>14.4</v>
      </c>
      <c r="D199">
        <v>70</v>
      </c>
      <c r="E199">
        <f xml:space="preserve"> order_details[[#This Row],[UnitPrice]] * order_details[[#This Row],[Quantity]] * (1 - order_details[[#This Row],[Discount]])</f>
        <v>856.8</v>
      </c>
      <c r="F199">
        <v>0.15</v>
      </c>
    </row>
    <row r="200" spans="1:6" x14ac:dyDescent="0.3">
      <c r="A200">
        <v>10324</v>
      </c>
      <c r="B200">
        <v>46</v>
      </c>
      <c r="C200">
        <v>9.6</v>
      </c>
      <c r="D200">
        <v>30</v>
      </c>
      <c r="E200">
        <f xml:space="preserve"> order_details[[#This Row],[UnitPrice]] * order_details[[#This Row],[Quantity]] * (1 - order_details[[#This Row],[Discount]])</f>
        <v>288</v>
      </c>
      <c r="F200">
        <v>0</v>
      </c>
    </row>
    <row r="201" spans="1:6" x14ac:dyDescent="0.3">
      <c r="A201">
        <v>10324</v>
      </c>
      <c r="B201">
        <v>59</v>
      </c>
      <c r="C201">
        <v>44</v>
      </c>
      <c r="D201">
        <v>40</v>
      </c>
      <c r="E201">
        <f xml:space="preserve"> order_details[[#This Row],[UnitPrice]] * order_details[[#This Row],[Quantity]] * (1 - order_details[[#This Row],[Discount]])</f>
        <v>1496</v>
      </c>
      <c r="F201">
        <v>0.15</v>
      </c>
    </row>
    <row r="202" spans="1:6" x14ac:dyDescent="0.3">
      <c r="A202">
        <v>10324</v>
      </c>
      <c r="B202">
        <v>63</v>
      </c>
      <c r="C202">
        <v>35.1</v>
      </c>
      <c r="D202">
        <v>80</v>
      </c>
      <c r="E202">
        <f xml:space="preserve"> order_details[[#This Row],[UnitPrice]] * order_details[[#This Row],[Quantity]] * (1 - order_details[[#This Row],[Discount]])</f>
        <v>2386.7999999999997</v>
      </c>
      <c r="F202">
        <v>0.15</v>
      </c>
    </row>
    <row r="203" spans="1:6" x14ac:dyDescent="0.3">
      <c r="A203">
        <v>10325</v>
      </c>
      <c r="B203">
        <v>6</v>
      </c>
      <c r="C203">
        <v>20</v>
      </c>
      <c r="D203">
        <v>6</v>
      </c>
      <c r="E203">
        <f xml:space="preserve"> order_details[[#This Row],[UnitPrice]] * order_details[[#This Row],[Quantity]] * (1 - order_details[[#This Row],[Discount]])</f>
        <v>120</v>
      </c>
      <c r="F203">
        <v>0</v>
      </c>
    </row>
    <row r="204" spans="1:6" x14ac:dyDescent="0.3">
      <c r="A204">
        <v>10325</v>
      </c>
      <c r="B204">
        <v>13</v>
      </c>
      <c r="C204">
        <v>4.8</v>
      </c>
      <c r="D204">
        <v>12</v>
      </c>
      <c r="E204">
        <f xml:space="preserve"> order_details[[#This Row],[UnitPrice]] * order_details[[#This Row],[Quantity]] * (1 - order_details[[#This Row],[Discount]])</f>
        <v>57.599999999999994</v>
      </c>
      <c r="F204">
        <v>0</v>
      </c>
    </row>
    <row r="205" spans="1:6" x14ac:dyDescent="0.3">
      <c r="A205">
        <v>10325</v>
      </c>
      <c r="B205">
        <v>14</v>
      </c>
      <c r="C205">
        <v>18.600000000000001</v>
      </c>
      <c r="D205">
        <v>9</v>
      </c>
      <c r="E205">
        <f xml:space="preserve"> order_details[[#This Row],[UnitPrice]] * order_details[[#This Row],[Quantity]] * (1 - order_details[[#This Row],[Discount]])</f>
        <v>167.4</v>
      </c>
      <c r="F205">
        <v>0</v>
      </c>
    </row>
    <row r="206" spans="1:6" x14ac:dyDescent="0.3">
      <c r="A206">
        <v>10325</v>
      </c>
      <c r="B206">
        <v>31</v>
      </c>
      <c r="C206">
        <v>10</v>
      </c>
      <c r="D206">
        <v>4</v>
      </c>
      <c r="E206">
        <f xml:space="preserve"> order_details[[#This Row],[UnitPrice]] * order_details[[#This Row],[Quantity]] * (1 - order_details[[#This Row],[Discount]])</f>
        <v>40</v>
      </c>
      <c r="F206">
        <v>0</v>
      </c>
    </row>
    <row r="207" spans="1:6" x14ac:dyDescent="0.3">
      <c r="A207">
        <v>10325</v>
      </c>
      <c r="B207">
        <v>72</v>
      </c>
      <c r="C207">
        <v>27.8</v>
      </c>
      <c r="D207">
        <v>40</v>
      </c>
      <c r="E207">
        <f xml:space="preserve"> order_details[[#This Row],[UnitPrice]] * order_details[[#This Row],[Quantity]] * (1 - order_details[[#This Row],[Discount]])</f>
        <v>1112</v>
      </c>
      <c r="F207">
        <v>0</v>
      </c>
    </row>
    <row r="208" spans="1:6" x14ac:dyDescent="0.3">
      <c r="A208">
        <v>10326</v>
      </c>
      <c r="B208">
        <v>4</v>
      </c>
      <c r="C208">
        <v>17.600000000000001</v>
      </c>
      <c r="D208">
        <v>24</v>
      </c>
      <c r="E208">
        <f xml:space="preserve"> order_details[[#This Row],[UnitPrice]] * order_details[[#This Row],[Quantity]] * (1 - order_details[[#This Row],[Discount]])</f>
        <v>422.40000000000003</v>
      </c>
      <c r="F208">
        <v>0</v>
      </c>
    </row>
    <row r="209" spans="1:6" x14ac:dyDescent="0.3">
      <c r="A209">
        <v>10326</v>
      </c>
      <c r="B209">
        <v>57</v>
      </c>
      <c r="C209">
        <v>15.6</v>
      </c>
      <c r="D209">
        <v>16</v>
      </c>
      <c r="E209">
        <f xml:space="preserve"> order_details[[#This Row],[UnitPrice]] * order_details[[#This Row],[Quantity]] * (1 - order_details[[#This Row],[Discount]])</f>
        <v>249.6</v>
      </c>
      <c r="F209">
        <v>0</v>
      </c>
    </row>
    <row r="210" spans="1:6" x14ac:dyDescent="0.3">
      <c r="A210">
        <v>10326</v>
      </c>
      <c r="B210">
        <v>75</v>
      </c>
      <c r="C210">
        <v>6.2</v>
      </c>
      <c r="D210">
        <v>50</v>
      </c>
      <c r="E210">
        <f xml:space="preserve"> order_details[[#This Row],[UnitPrice]] * order_details[[#This Row],[Quantity]] * (1 - order_details[[#This Row],[Discount]])</f>
        <v>310</v>
      </c>
      <c r="F210">
        <v>0</v>
      </c>
    </row>
    <row r="211" spans="1:6" x14ac:dyDescent="0.3">
      <c r="A211">
        <v>10327</v>
      </c>
      <c r="B211">
        <v>2</v>
      </c>
      <c r="C211">
        <v>15.2</v>
      </c>
      <c r="D211">
        <v>25</v>
      </c>
      <c r="E211">
        <f xml:space="preserve"> order_details[[#This Row],[UnitPrice]] * order_details[[#This Row],[Quantity]] * (1 - order_details[[#This Row],[Discount]])</f>
        <v>304</v>
      </c>
      <c r="F211">
        <v>0.2</v>
      </c>
    </row>
    <row r="212" spans="1:6" x14ac:dyDescent="0.3">
      <c r="A212">
        <v>10327</v>
      </c>
      <c r="B212">
        <v>11</v>
      </c>
      <c r="C212">
        <v>16.8</v>
      </c>
      <c r="D212">
        <v>50</v>
      </c>
      <c r="E212">
        <f xml:space="preserve"> order_details[[#This Row],[UnitPrice]] * order_details[[#This Row],[Quantity]] * (1 - order_details[[#This Row],[Discount]])</f>
        <v>672</v>
      </c>
      <c r="F212">
        <v>0.2</v>
      </c>
    </row>
    <row r="213" spans="1:6" x14ac:dyDescent="0.3">
      <c r="A213">
        <v>10327</v>
      </c>
      <c r="B213">
        <v>30</v>
      </c>
      <c r="C213">
        <v>20.7</v>
      </c>
      <c r="D213">
        <v>35</v>
      </c>
      <c r="E213">
        <f xml:space="preserve"> order_details[[#This Row],[UnitPrice]] * order_details[[#This Row],[Quantity]] * (1 - order_details[[#This Row],[Discount]])</f>
        <v>579.6</v>
      </c>
      <c r="F213">
        <v>0.2</v>
      </c>
    </row>
    <row r="214" spans="1:6" x14ac:dyDescent="0.3">
      <c r="A214">
        <v>10327</v>
      </c>
      <c r="B214">
        <v>58</v>
      </c>
      <c r="C214">
        <v>10.6</v>
      </c>
      <c r="D214">
        <v>30</v>
      </c>
      <c r="E214">
        <f xml:space="preserve"> order_details[[#This Row],[UnitPrice]] * order_details[[#This Row],[Quantity]] * (1 - order_details[[#This Row],[Discount]])</f>
        <v>254.4</v>
      </c>
      <c r="F214">
        <v>0.2</v>
      </c>
    </row>
    <row r="215" spans="1:6" x14ac:dyDescent="0.3">
      <c r="A215">
        <v>10328</v>
      </c>
      <c r="B215">
        <v>59</v>
      </c>
      <c r="C215">
        <v>44</v>
      </c>
      <c r="D215">
        <v>9</v>
      </c>
      <c r="E215">
        <f xml:space="preserve"> order_details[[#This Row],[UnitPrice]] * order_details[[#This Row],[Quantity]] * (1 - order_details[[#This Row],[Discount]])</f>
        <v>396</v>
      </c>
      <c r="F215">
        <v>0</v>
      </c>
    </row>
    <row r="216" spans="1:6" x14ac:dyDescent="0.3">
      <c r="A216">
        <v>10328</v>
      </c>
      <c r="B216">
        <v>65</v>
      </c>
      <c r="C216">
        <v>16.8</v>
      </c>
      <c r="D216">
        <v>40</v>
      </c>
      <c r="E216">
        <f xml:space="preserve"> order_details[[#This Row],[UnitPrice]] * order_details[[#This Row],[Quantity]] * (1 - order_details[[#This Row],[Discount]])</f>
        <v>672</v>
      </c>
      <c r="F216">
        <v>0</v>
      </c>
    </row>
    <row r="217" spans="1:6" x14ac:dyDescent="0.3">
      <c r="A217">
        <v>10328</v>
      </c>
      <c r="B217">
        <v>68</v>
      </c>
      <c r="C217">
        <v>10</v>
      </c>
      <c r="D217">
        <v>10</v>
      </c>
      <c r="E217">
        <f xml:space="preserve"> order_details[[#This Row],[UnitPrice]] * order_details[[#This Row],[Quantity]] * (1 - order_details[[#This Row],[Discount]])</f>
        <v>100</v>
      </c>
      <c r="F217">
        <v>0</v>
      </c>
    </row>
    <row r="218" spans="1:6" x14ac:dyDescent="0.3">
      <c r="A218">
        <v>10329</v>
      </c>
      <c r="B218">
        <v>19</v>
      </c>
      <c r="C218">
        <v>7.3</v>
      </c>
      <c r="D218">
        <v>10</v>
      </c>
      <c r="E218">
        <f xml:space="preserve"> order_details[[#This Row],[UnitPrice]] * order_details[[#This Row],[Quantity]] * (1 - order_details[[#This Row],[Discount]])</f>
        <v>69.349999999999994</v>
      </c>
      <c r="F218">
        <v>0.05</v>
      </c>
    </row>
    <row r="219" spans="1:6" x14ac:dyDescent="0.3">
      <c r="A219">
        <v>10329</v>
      </c>
      <c r="B219">
        <v>30</v>
      </c>
      <c r="C219">
        <v>20.7</v>
      </c>
      <c r="D219">
        <v>8</v>
      </c>
      <c r="E219">
        <f xml:space="preserve"> order_details[[#This Row],[UnitPrice]] * order_details[[#This Row],[Quantity]] * (1 - order_details[[#This Row],[Discount]])</f>
        <v>157.32</v>
      </c>
      <c r="F219">
        <v>0.05</v>
      </c>
    </row>
    <row r="220" spans="1:6" x14ac:dyDescent="0.3">
      <c r="A220">
        <v>10329</v>
      </c>
      <c r="B220">
        <v>38</v>
      </c>
      <c r="C220">
        <v>210.8</v>
      </c>
      <c r="D220">
        <v>20</v>
      </c>
      <c r="E220">
        <f xml:space="preserve"> order_details[[#This Row],[UnitPrice]] * order_details[[#This Row],[Quantity]] * (1 - order_details[[#This Row],[Discount]])</f>
        <v>4005.2</v>
      </c>
      <c r="F220">
        <v>0.05</v>
      </c>
    </row>
    <row r="221" spans="1:6" x14ac:dyDescent="0.3">
      <c r="A221">
        <v>10329</v>
      </c>
      <c r="B221">
        <v>56</v>
      </c>
      <c r="C221">
        <v>30.4</v>
      </c>
      <c r="D221">
        <v>12</v>
      </c>
      <c r="E221">
        <f xml:space="preserve"> order_details[[#This Row],[UnitPrice]] * order_details[[#This Row],[Quantity]] * (1 - order_details[[#This Row],[Discount]])</f>
        <v>346.55999999999995</v>
      </c>
      <c r="F221">
        <v>0.05</v>
      </c>
    </row>
    <row r="222" spans="1:6" x14ac:dyDescent="0.3">
      <c r="A222">
        <v>10330</v>
      </c>
      <c r="B222">
        <v>26</v>
      </c>
      <c r="C222">
        <v>24.9</v>
      </c>
      <c r="D222">
        <v>50</v>
      </c>
      <c r="E222">
        <f xml:space="preserve"> order_details[[#This Row],[UnitPrice]] * order_details[[#This Row],[Quantity]] * (1 - order_details[[#This Row],[Discount]])</f>
        <v>1058.25</v>
      </c>
      <c r="F222">
        <v>0.15</v>
      </c>
    </row>
    <row r="223" spans="1:6" x14ac:dyDescent="0.3">
      <c r="A223">
        <v>10330</v>
      </c>
      <c r="B223">
        <v>72</v>
      </c>
      <c r="C223">
        <v>27.8</v>
      </c>
      <c r="D223">
        <v>25</v>
      </c>
      <c r="E223">
        <f xml:space="preserve"> order_details[[#This Row],[UnitPrice]] * order_details[[#This Row],[Quantity]] * (1 - order_details[[#This Row],[Discount]])</f>
        <v>590.75</v>
      </c>
      <c r="F223">
        <v>0.15</v>
      </c>
    </row>
    <row r="224" spans="1:6" x14ac:dyDescent="0.3">
      <c r="A224">
        <v>10331</v>
      </c>
      <c r="B224">
        <v>54</v>
      </c>
      <c r="C224">
        <v>5.9</v>
      </c>
      <c r="D224">
        <v>15</v>
      </c>
      <c r="E224">
        <f xml:space="preserve"> order_details[[#This Row],[UnitPrice]] * order_details[[#This Row],[Quantity]] * (1 - order_details[[#This Row],[Discount]])</f>
        <v>88.5</v>
      </c>
      <c r="F224">
        <v>0</v>
      </c>
    </row>
    <row r="225" spans="1:6" x14ac:dyDescent="0.3">
      <c r="A225">
        <v>10332</v>
      </c>
      <c r="B225">
        <v>18</v>
      </c>
      <c r="C225">
        <v>50</v>
      </c>
      <c r="D225">
        <v>40</v>
      </c>
      <c r="E225">
        <f xml:space="preserve"> order_details[[#This Row],[UnitPrice]] * order_details[[#This Row],[Quantity]] * (1 - order_details[[#This Row],[Discount]])</f>
        <v>1600</v>
      </c>
      <c r="F225">
        <v>0.2</v>
      </c>
    </row>
    <row r="226" spans="1:6" x14ac:dyDescent="0.3">
      <c r="A226">
        <v>10332</v>
      </c>
      <c r="B226">
        <v>42</v>
      </c>
      <c r="C226">
        <v>11.2</v>
      </c>
      <c r="D226">
        <v>10</v>
      </c>
      <c r="E226">
        <f xml:space="preserve"> order_details[[#This Row],[UnitPrice]] * order_details[[#This Row],[Quantity]] * (1 - order_details[[#This Row],[Discount]])</f>
        <v>89.600000000000009</v>
      </c>
      <c r="F226">
        <v>0.2</v>
      </c>
    </row>
    <row r="227" spans="1:6" x14ac:dyDescent="0.3">
      <c r="A227">
        <v>10332</v>
      </c>
      <c r="B227">
        <v>47</v>
      </c>
      <c r="C227">
        <v>7.6</v>
      </c>
      <c r="D227">
        <v>16</v>
      </c>
      <c r="E227">
        <f xml:space="preserve"> order_details[[#This Row],[UnitPrice]] * order_details[[#This Row],[Quantity]] * (1 - order_details[[#This Row],[Discount]])</f>
        <v>97.28</v>
      </c>
      <c r="F227">
        <v>0.2</v>
      </c>
    </row>
    <row r="228" spans="1:6" x14ac:dyDescent="0.3">
      <c r="A228">
        <v>10333</v>
      </c>
      <c r="B228">
        <v>14</v>
      </c>
      <c r="C228">
        <v>18.600000000000001</v>
      </c>
      <c r="D228">
        <v>10</v>
      </c>
      <c r="E228">
        <f xml:space="preserve"> order_details[[#This Row],[UnitPrice]] * order_details[[#This Row],[Quantity]] * (1 - order_details[[#This Row],[Discount]])</f>
        <v>186</v>
      </c>
      <c r="F228">
        <v>0</v>
      </c>
    </row>
    <row r="229" spans="1:6" x14ac:dyDescent="0.3">
      <c r="A229">
        <v>10333</v>
      </c>
      <c r="B229">
        <v>21</v>
      </c>
      <c r="C229">
        <v>8</v>
      </c>
      <c r="D229">
        <v>10</v>
      </c>
      <c r="E229">
        <f xml:space="preserve"> order_details[[#This Row],[UnitPrice]] * order_details[[#This Row],[Quantity]] * (1 - order_details[[#This Row],[Discount]])</f>
        <v>72</v>
      </c>
      <c r="F229">
        <v>0.1</v>
      </c>
    </row>
    <row r="230" spans="1:6" x14ac:dyDescent="0.3">
      <c r="A230">
        <v>10333</v>
      </c>
      <c r="B230">
        <v>71</v>
      </c>
      <c r="C230">
        <v>17.2</v>
      </c>
      <c r="D230">
        <v>40</v>
      </c>
      <c r="E230">
        <f xml:space="preserve"> order_details[[#This Row],[UnitPrice]] * order_details[[#This Row],[Quantity]] * (1 - order_details[[#This Row],[Discount]])</f>
        <v>619.20000000000005</v>
      </c>
      <c r="F230">
        <v>0.1</v>
      </c>
    </row>
    <row r="231" spans="1:6" x14ac:dyDescent="0.3">
      <c r="A231">
        <v>10334</v>
      </c>
      <c r="B231">
        <v>52</v>
      </c>
      <c r="C231">
        <v>5.6</v>
      </c>
      <c r="D231">
        <v>8</v>
      </c>
      <c r="E231">
        <f xml:space="preserve"> order_details[[#This Row],[UnitPrice]] * order_details[[#This Row],[Quantity]] * (1 - order_details[[#This Row],[Discount]])</f>
        <v>44.8</v>
      </c>
      <c r="F231">
        <v>0</v>
      </c>
    </row>
    <row r="232" spans="1:6" x14ac:dyDescent="0.3">
      <c r="A232">
        <v>10334</v>
      </c>
      <c r="B232">
        <v>68</v>
      </c>
      <c r="C232">
        <v>10</v>
      </c>
      <c r="D232">
        <v>10</v>
      </c>
      <c r="E232">
        <f xml:space="preserve"> order_details[[#This Row],[UnitPrice]] * order_details[[#This Row],[Quantity]] * (1 - order_details[[#This Row],[Discount]])</f>
        <v>100</v>
      </c>
      <c r="F232">
        <v>0</v>
      </c>
    </row>
    <row r="233" spans="1:6" x14ac:dyDescent="0.3">
      <c r="A233">
        <v>10335</v>
      </c>
      <c r="B233">
        <v>2</v>
      </c>
      <c r="C233">
        <v>15.2</v>
      </c>
      <c r="D233">
        <v>7</v>
      </c>
      <c r="E233">
        <f xml:space="preserve"> order_details[[#This Row],[UnitPrice]] * order_details[[#This Row],[Quantity]] * (1 - order_details[[#This Row],[Discount]])</f>
        <v>85.12</v>
      </c>
      <c r="F233">
        <v>0.2</v>
      </c>
    </row>
    <row r="234" spans="1:6" x14ac:dyDescent="0.3">
      <c r="A234">
        <v>10335</v>
      </c>
      <c r="B234">
        <v>31</v>
      </c>
      <c r="C234">
        <v>10</v>
      </c>
      <c r="D234">
        <v>25</v>
      </c>
      <c r="E234">
        <f xml:space="preserve"> order_details[[#This Row],[UnitPrice]] * order_details[[#This Row],[Quantity]] * (1 - order_details[[#This Row],[Discount]])</f>
        <v>200</v>
      </c>
      <c r="F234">
        <v>0.2</v>
      </c>
    </row>
    <row r="235" spans="1:6" x14ac:dyDescent="0.3">
      <c r="A235">
        <v>10335</v>
      </c>
      <c r="B235">
        <v>32</v>
      </c>
      <c r="C235">
        <v>25.6</v>
      </c>
      <c r="D235">
        <v>6</v>
      </c>
      <c r="E235">
        <f xml:space="preserve"> order_details[[#This Row],[UnitPrice]] * order_details[[#This Row],[Quantity]] * (1 - order_details[[#This Row],[Discount]])</f>
        <v>122.88000000000002</v>
      </c>
      <c r="F235">
        <v>0.2</v>
      </c>
    </row>
    <row r="236" spans="1:6" x14ac:dyDescent="0.3">
      <c r="A236">
        <v>10335</v>
      </c>
      <c r="B236">
        <v>51</v>
      </c>
      <c r="C236">
        <v>42.4</v>
      </c>
      <c r="D236">
        <v>48</v>
      </c>
      <c r="E236">
        <f xml:space="preserve"> order_details[[#This Row],[UnitPrice]] * order_details[[#This Row],[Quantity]] * (1 - order_details[[#This Row],[Discount]])</f>
        <v>1628.1599999999999</v>
      </c>
      <c r="F236">
        <v>0.2</v>
      </c>
    </row>
    <row r="237" spans="1:6" x14ac:dyDescent="0.3">
      <c r="A237">
        <v>10336</v>
      </c>
      <c r="B237">
        <v>4</v>
      </c>
      <c r="C237">
        <v>17.600000000000001</v>
      </c>
      <c r="D237">
        <v>18</v>
      </c>
      <c r="E237">
        <f xml:space="preserve"> order_details[[#This Row],[UnitPrice]] * order_details[[#This Row],[Quantity]] * (1 - order_details[[#This Row],[Discount]])</f>
        <v>285.12</v>
      </c>
      <c r="F237">
        <v>0.1</v>
      </c>
    </row>
    <row r="238" spans="1:6" x14ac:dyDescent="0.3">
      <c r="A238">
        <v>10337</v>
      </c>
      <c r="B238">
        <v>23</v>
      </c>
      <c r="C238">
        <v>7.2</v>
      </c>
      <c r="D238">
        <v>40</v>
      </c>
      <c r="E238">
        <f xml:space="preserve"> order_details[[#This Row],[UnitPrice]] * order_details[[#This Row],[Quantity]] * (1 - order_details[[#This Row],[Discount]])</f>
        <v>288</v>
      </c>
      <c r="F238">
        <v>0</v>
      </c>
    </row>
    <row r="239" spans="1:6" x14ac:dyDescent="0.3">
      <c r="A239">
        <v>10337</v>
      </c>
      <c r="B239">
        <v>26</v>
      </c>
      <c r="C239">
        <v>24.9</v>
      </c>
      <c r="D239">
        <v>24</v>
      </c>
      <c r="E239">
        <f xml:space="preserve"> order_details[[#This Row],[UnitPrice]] * order_details[[#This Row],[Quantity]] * (1 - order_details[[#This Row],[Discount]])</f>
        <v>597.59999999999991</v>
      </c>
      <c r="F239">
        <v>0</v>
      </c>
    </row>
    <row r="240" spans="1:6" x14ac:dyDescent="0.3">
      <c r="A240">
        <v>10337</v>
      </c>
      <c r="B240">
        <v>36</v>
      </c>
      <c r="C240">
        <v>15.2</v>
      </c>
      <c r="D240">
        <v>20</v>
      </c>
      <c r="E240">
        <f xml:space="preserve"> order_details[[#This Row],[UnitPrice]] * order_details[[#This Row],[Quantity]] * (1 - order_details[[#This Row],[Discount]])</f>
        <v>304</v>
      </c>
      <c r="F240">
        <v>0</v>
      </c>
    </row>
    <row r="241" spans="1:6" x14ac:dyDescent="0.3">
      <c r="A241">
        <v>10337</v>
      </c>
      <c r="B241">
        <v>37</v>
      </c>
      <c r="C241">
        <v>20.8</v>
      </c>
      <c r="D241">
        <v>28</v>
      </c>
      <c r="E241">
        <f xml:space="preserve"> order_details[[#This Row],[UnitPrice]] * order_details[[#This Row],[Quantity]] * (1 - order_details[[#This Row],[Discount]])</f>
        <v>582.4</v>
      </c>
      <c r="F241">
        <v>0</v>
      </c>
    </row>
    <row r="242" spans="1:6" x14ac:dyDescent="0.3">
      <c r="A242">
        <v>10337</v>
      </c>
      <c r="B242">
        <v>72</v>
      </c>
      <c r="C242">
        <v>27.8</v>
      </c>
      <c r="D242">
        <v>25</v>
      </c>
      <c r="E242">
        <f xml:space="preserve"> order_details[[#This Row],[UnitPrice]] * order_details[[#This Row],[Quantity]] * (1 - order_details[[#This Row],[Discount]])</f>
        <v>695</v>
      </c>
      <c r="F242">
        <v>0</v>
      </c>
    </row>
    <row r="243" spans="1:6" x14ac:dyDescent="0.3">
      <c r="A243">
        <v>10338</v>
      </c>
      <c r="B243">
        <v>17</v>
      </c>
      <c r="C243">
        <v>31.2</v>
      </c>
      <c r="D243">
        <v>20</v>
      </c>
      <c r="E243">
        <f xml:space="preserve"> order_details[[#This Row],[UnitPrice]] * order_details[[#This Row],[Quantity]] * (1 - order_details[[#This Row],[Discount]])</f>
        <v>624</v>
      </c>
      <c r="F243">
        <v>0</v>
      </c>
    </row>
    <row r="244" spans="1:6" x14ac:dyDescent="0.3">
      <c r="A244">
        <v>10338</v>
      </c>
      <c r="B244">
        <v>30</v>
      </c>
      <c r="C244">
        <v>20.7</v>
      </c>
      <c r="D244">
        <v>15</v>
      </c>
      <c r="E244">
        <f xml:space="preserve"> order_details[[#This Row],[UnitPrice]] * order_details[[#This Row],[Quantity]] * (1 - order_details[[#This Row],[Discount]])</f>
        <v>310.5</v>
      </c>
      <c r="F244">
        <v>0</v>
      </c>
    </row>
    <row r="245" spans="1:6" x14ac:dyDescent="0.3">
      <c r="A245">
        <v>10339</v>
      </c>
      <c r="B245">
        <v>4</v>
      </c>
      <c r="C245">
        <v>17.600000000000001</v>
      </c>
      <c r="D245">
        <v>10</v>
      </c>
      <c r="E245">
        <f xml:space="preserve"> order_details[[#This Row],[UnitPrice]] * order_details[[#This Row],[Quantity]] * (1 - order_details[[#This Row],[Discount]])</f>
        <v>176</v>
      </c>
      <c r="F245">
        <v>0</v>
      </c>
    </row>
    <row r="246" spans="1:6" x14ac:dyDescent="0.3">
      <c r="A246">
        <v>10339</v>
      </c>
      <c r="B246">
        <v>17</v>
      </c>
      <c r="C246">
        <v>31.2</v>
      </c>
      <c r="D246">
        <v>70</v>
      </c>
      <c r="E246">
        <f xml:space="preserve"> order_details[[#This Row],[UnitPrice]] * order_details[[#This Row],[Quantity]] * (1 - order_details[[#This Row],[Discount]])</f>
        <v>2074.7999999999997</v>
      </c>
      <c r="F246">
        <v>0.05</v>
      </c>
    </row>
    <row r="247" spans="1:6" x14ac:dyDescent="0.3">
      <c r="A247">
        <v>10339</v>
      </c>
      <c r="B247">
        <v>62</v>
      </c>
      <c r="C247">
        <v>39.4</v>
      </c>
      <c r="D247">
        <v>28</v>
      </c>
      <c r="E247">
        <f xml:space="preserve"> order_details[[#This Row],[UnitPrice]] * order_details[[#This Row],[Quantity]] * (1 - order_details[[#This Row],[Discount]])</f>
        <v>1103.2</v>
      </c>
      <c r="F247">
        <v>0</v>
      </c>
    </row>
    <row r="248" spans="1:6" x14ac:dyDescent="0.3">
      <c r="A248">
        <v>10340</v>
      </c>
      <c r="B248">
        <v>18</v>
      </c>
      <c r="C248">
        <v>50</v>
      </c>
      <c r="D248">
        <v>20</v>
      </c>
      <c r="E248">
        <f xml:space="preserve"> order_details[[#This Row],[UnitPrice]] * order_details[[#This Row],[Quantity]] * (1 - order_details[[#This Row],[Discount]])</f>
        <v>950</v>
      </c>
      <c r="F248">
        <v>0.05</v>
      </c>
    </row>
    <row r="249" spans="1:6" x14ac:dyDescent="0.3">
      <c r="A249">
        <v>10340</v>
      </c>
      <c r="B249">
        <v>41</v>
      </c>
      <c r="C249">
        <v>7.7</v>
      </c>
      <c r="D249">
        <v>12</v>
      </c>
      <c r="E249">
        <f xml:space="preserve"> order_details[[#This Row],[UnitPrice]] * order_details[[#This Row],[Quantity]] * (1 - order_details[[#This Row],[Discount]])</f>
        <v>87.78</v>
      </c>
      <c r="F249">
        <v>0.05</v>
      </c>
    </row>
    <row r="250" spans="1:6" x14ac:dyDescent="0.3">
      <c r="A250">
        <v>10340</v>
      </c>
      <c r="B250">
        <v>43</v>
      </c>
      <c r="C250">
        <v>36.799999999999997</v>
      </c>
      <c r="D250">
        <v>40</v>
      </c>
      <c r="E250">
        <f xml:space="preserve"> order_details[[#This Row],[UnitPrice]] * order_details[[#This Row],[Quantity]] * (1 - order_details[[#This Row],[Discount]])</f>
        <v>1398.3999999999999</v>
      </c>
      <c r="F250">
        <v>0.05</v>
      </c>
    </row>
    <row r="251" spans="1:6" x14ac:dyDescent="0.3">
      <c r="A251">
        <v>10341</v>
      </c>
      <c r="B251">
        <v>33</v>
      </c>
      <c r="C251">
        <v>2</v>
      </c>
      <c r="D251">
        <v>8</v>
      </c>
      <c r="E251">
        <f xml:space="preserve"> order_details[[#This Row],[UnitPrice]] * order_details[[#This Row],[Quantity]] * (1 - order_details[[#This Row],[Discount]])</f>
        <v>16</v>
      </c>
      <c r="F251">
        <v>0</v>
      </c>
    </row>
    <row r="252" spans="1:6" x14ac:dyDescent="0.3">
      <c r="A252">
        <v>10341</v>
      </c>
      <c r="B252">
        <v>59</v>
      </c>
      <c r="C252">
        <v>44</v>
      </c>
      <c r="D252">
        <v>9</v>
      </c>
      <c r="E252">
        <f xml:space="preserve"> order_details[[#This Row],[UnitPrice]] * order_details[[#This Row],[Quantity]] * (1 - order_details[[#This Row],[Discount]])</f>
        <v>336.59999999999997</v>
      </c>
      <c r="F252">
        <v>0.15</v>
      </c>
    </row>
    <row r="253" spans="1:6" x14ac:dyDescent="0.3">
      <c r="A253">
        <v>10342</v>
      </c>
      <c r="B253">
        <v>2</v>
      </c>
      <c r="C253">
        <v>15.2</v>
      </c>
      <c r="D253">
        <v>24</v>
      </c>
      <c r="E253">
        <f xml:space="preserve"> order_details[[#This Row],[UnitPrice]] * order_details[[#This Row],[Quantity]] * (1 - order_details[[#This Row],[Discount]])</f>
        <v>291.83999999999997</v>
      </c>
      <c r="F253">
        <v>0.2</v>
      </c>
    </row>
    <row r="254" spans="1:6" x14ac:dyDescent="0.3">
      <c r="A254">
        <v>10342</v>
      </c>
      <c r="B254">
        <v>31</v>
      </c>
      <c r="C254">
        <v>10</v>
      </c>
      <c r="D254">
        <v>56</v>
      </c>
      <c r="E254">
        <f xml:space="preserve"> order_details[[#This Row],[UnitPrice]] * order_details[[#This Row],[Quantity]] * (1 - order_details[[#This Row],[Discount]])</f>
        <v>448</v>
      </c>
      <c r="F254">
        <v>0.2</v>
      </c>
    </row>
    <row r="255" spans="1:6" x14ac:dyDescent="0.3">
      <c r="A255">
        <v>10342</v>
      </c>
      <c r="B255">
        <v>36</v>
      </c>
      <c r="C255">
        <v>15.2</v>
      </c>
      <c r="D255">
        <v>40</v>
      </c>
      <c r="E255">
        <f xml:space="preserve"> order_details[[#This Row],[UnitPrice]] * order_details[[#This Row],[Quantity]] * (1 - order_details[[#This Row],[Discount]])</f>
        <v>486.40000000000003</v>
      </c>
      <c r="F255">
        <v>0.2</v>
      </c>
    </row>
    <row r="256" spans="1:6" x14ac:dyDescent="0.3">
      <c r="A256">
        <v>10342</v>
      </c>
      <c r="B256">
        <v>55</v>
      </c>
      <c r="C256">
        <v>19.2</v>
      </c>
      <c r="D256">
        <v>40</v>
      </c>
      <c r="E256">
        <f xml:space="preserve"> order_details[[#This Row],[UnitPrice]] * order_details[[#This Row],[Quantity]] * (1 - order_details[[#This Row],[Discount]])</f>
        <v>614.40000000000009</v>
      </c>
      <c r="F256">
        <v>0.2</v>
      </c>
    </row>
    <row r="257" spans="1:6" x14ac:dyDescent="0.3">
      <c r="A257">
        <v>10343</v>
      </c>
      <c r="B257">
        <v>64</v>
      </c>
      <c r="C257">
        <v>26.6</v>
      </c>
      <c r="D257">
        <v>50</v>
      </c>
      <c r="E257">
        <f xml:space="preserve"> order_details[[#This Row],[UnitPrice]] * order_details[[#This Row],[Quantity]] * (1 - order_details[[#This Row],[Discount]])</f>
        <v>1330</v>
      </c>
      <c r="F257">
        <v>0</v>
      </c>
    </row>
    <row r="258" spans="1:6" x14ac:dyDescent="0.3">
      <c r="A258">
        <v>10343</v>
      </c>
      <c r="B258">
        <v>68</v>
      </c>
      <c r="C258">
        <v>10</v>
      </c>
      <c r="D258">
        <v>4</v>
      </c>
      <c r="E258">
        <f xml:space="preserve"> order_details[[#This Row],[UnitPrice]] * order_details[[#This Row],[Quantity]] * (1 - order_details[[#This Row],[Discount]])</f>
        <v>38</v>
      </c>
      <c r="F258">
        <v>0.05</v>
      </c>
    </row>
    <row r="259" spans="1:6" x14ac:dyDescent="0.3">
      <c r="A259">
        <v>10343</v>
      </c>
      <c r="B259">
        <v>76</v>
      </c>
      <c r="C259">
        <v>14.4</v>
      </c>
      <c r="D259">
        <v>15</v>
      </c>
      <c r="E259">
        <f xml:space="preserve"> order_details[[#This Row],[UnitPrice]] * order_details[[#This Row],[Quantity]] * (1 - order_details[[#This Row],[Discount]])</f>
        <v>216</v>
      </c>
      <c r="F259">
        <v>0</v>
      </c>
    </row>
    <row r="260" spans="1:6" x14ac:dyDescent="0.3">
      <c r="A260">
        <v>10344</v>
      </c>
      <c r="B260">
        <v>4</v>
      </c>
      <c r="C260">
        <v>17.600000000000001</v>
      </c>
      <c r="D260">
        <v>35</v>
      </c>
      <c r="E260">
        <f xml:space="preserve"> order_details[[#This Row],[UnitPrice]] * order_details[[#This Row],[Quantity]] * (1 - order_details[[#This Row],[Discount]])</f>
        <v>616</v>
      </c>
      <c r="F260">
        <v>0</v>
      </c>
    </row>
    <row r="261" spans="1:6" x14ac:dyDescent="0.3">
      <c r="A261">
        <v>10344</v>
      </c>
      <c r="B261">
        <v>8</v>
      </c>
      <c r="C261">
        <v>32</v>
      </c>
      <c r="D261">
        <v>70</v>
      </c>
      <c r="E261">
        <f xml:space="preserve"> order_details[[#This Row],[UnitPrice]] * order_details[[#This Row],[Quantity]] * (1 - order_details[[#This Row],[Discount]])</f>
        <v>1680</v>
      </c>
      <c r="F261">
        <v>0.25</v>
      </c>
    </row>
    <row r="262" spans="1:6" x14ac:dyDescent="0.3">
      <c r="A262">
        <v>10345</v>
      </c>
      <c r="B262">
        <v>8</v>
      </c>
      <c r="C262">
        <v>32</v>
      </c>
      <c r="D262">
        <v>70</v>
      </c>
      <c r="E262">
        <f xml:space="preserve"> order_details[[#This Row],[UnitPrice]] * order_details[[#This Row],[Quantity]] * (1 - order_details[[#This Row],[Discount]])</f>
        <v>2240</v>
      </c>
      <c r="F262">
        <v>0</v>
      </c>
    </row>
    <row r="263" spans="1:6" x14ac:dyDescent="0.3">
      <c r="A263">
        <v>10345</v>
      </c>
      <c r="B263">
        <v>19</v>
      </c>
      <c r="C263">
        <v>7.3</v>
      </c>
      <c r="D263">
        <v>80</v>
      </c>
      <c r="E263">
        <f xml:space="preserve"> order_details[[#This Row],[UnitPrice]] * order_details[[#This Row],[Quantity]] * (1 - order_details[[#This Row],[Discount]])</f>
        <v>584</v>
      </c>
      <c r="F263">
        <v>0</v>
      </c>
    </row>
    <row r="264" spans="1:6" x14ac:dyDescent="0.3">
      <c r="A264">
        <v>10345</v>
      </c>
      <c r="B264">
        <v>42</v>
      </c>
      <c r="C264">
        <v>11.2</v>
      </c>
      <c r="D264">
        <v>9</v>
      </c>
      <c r="E264">
        <f xml:space="preserve"> order_details[[#This Row],[UnitPrice]] * order_details[[#This Row],[Quantity]] * (1 - order_details[[#This Row],[Discount]])</f>
        <v>100.8</v>
      </c>
      <c r="F264">
        <v>0</v>
      </c>
    </row>
    <row r="265" spans="1:6" x14ac:dyDescent="0.3">
      <c r="A265">
        <v>10346</v>
      </c>
      <c r="B265">
        <v>17</v>
      </c>
      <c r="C265">
        <v>31.2</v>
      </c>
      <c r="D265">
        <v>36</v>
      </c>
      <c r="E265">
        <f xml:space="preserve"> order_details[[#This Row],[UnitPrice]] * order_details[[#This Row],[Quantity]] * (1 - order_details[[#This Row],[Discount]])</f>
        <v>1010.8800000000001</v>
      </c>
      <c r="F265">
        <v>0.1</v>
      </c>
    </row>
    <row r="266" spans="1:6" x14ac:dyDescent="0.3">
      <c r="A266">
        <v>10346</v>
      </c>
      <c r="B266">
        <v>56</v>
      </c>
      <c r="C266">
        <v>30.4</v>
      </c>
      <c r="D266">
        <v>20</v>
      </c>
      <c r="E266">
        <f xml:space="preserve"> order_details[[#This Row],[UnitPrice]] * order_details[[#This Row],[Quantity]] * (1 - order_details[[#This Row],[Discount]])</f>
        <v>608</v>
      </c>
      <c r="F266">
        <v>0</v>
      </c>
    </row>
    <row r="267" spans="1:6" x14ac:dyDescent="0.3">
      <c r="A267">
        <v>10347</v>
      </c>
      <c r="B267">
        <v>25</v>
      </c>
      <c r="C267">
        <v>11.2</v>
      </c>
      <c r="D267">
        <v>10</v>
      </c>
      <c r="E267">
        <f xml:space="preserve"> order_details[[#This Row],[UnitPrice]] * order_details[[#This Row],[Quantity]] * (1 - order_details[[#This Row],[Discount]])</f>
        <v>112</v>
      </c>
      <c r="F267">
        <v>0</v>
      </c>
    </row>
    <row r="268" spans="1:6" x14ac:dyDescent="0.3">
      <c r="A268">
        <v>10347</v>
      </c>
      <c r="B268">
        <v>39</v>
      </c>
      <c r="C268">
        <v>14.4</v>
      </c>
      <c r="D268">
        <v>50</v>
      </c>
      <c r="E268">
        <f xml:space="preserve"> order_details[[#This Row],[UnitPrice]] * order_details[[#This Row],[Quantity]] * (1 - order_details[[#This Row],[Discount]])</f>
        <v>612</v>
      </c>
      <c r="F268">
        <v>0.15</v>
      </c>
    </row>
    <row r="269" spans="1:6" x14ac:dyDescent="0.3">
      <c r="A269">
        <v>10347</v>
      </c>
      <c r="B269">
        <v>40</v>
      </c>
      <c r="C269">
        <v>14.7</v>
      </c>
      <c r="D269">
        <v>4</v>
      </c>
      <c r="E269">
        <f xml:space="preserve"> order_details[[#This Row],[UnitPrice]] * order_details[[#This Row],[Quantity]] * (1 - order_details[[#This Row],[Discount]])</f>
        <v>58.8</v>
      </c>
      <c r="F269">
        <v>0</v>
      </c>
    </row>
    <row r="270" spans="1:6" x14ac:dyDescent="0.3">
      <c r="A270">
        <v>10347</v>
      </c>
      <c r="B270">
        <v>75</v>
      </c>
      <c r="C270">
        <v>6.2</v>
      </c>
      <c r="D270">
        <v>6</v>
      </c>
      <c r="E270">
        <f xml:space="preserve"> order_details[[#This Row],[UnitPrice]] * order_details[[#This Row],[Quantity]] * (1 - order_details[[#This Row],[Discount]])</f>
        <v>31.62</v>
      </c>
      <c r="F270">
        <v>0.15</v>
      </c>
    </row>
    <row r="271" spans="1:6" x14ac:dyDescent="0.3">
      <c r="A271">
        <v>10348</v>
      </c>
      <c r="B271">
        <v>1</v>
      </c>
      <c r="C271">
        <v>14.4</v>
      </c>
      <c r="D271">
        <v>15</v>
      </c>
      <c r="E271">
        <f xml:space="preserve"> order_details[[#This Row],[UnitPrice]] * order_details[[#This Row],[Quantity]] * (1 - order_details[[#This Row],[Discount]])</f>
        <v>183.6</v>
      </c>
      <c r="F271">
        <v>0.15</v>
      </c>
    </row>
    <row r="272" spans="1:6" x14ac:dyDescent="0.3">
      <c r="A272">
        <v>10348</v>
      </c>
      <c r="B272">
        <v>23</v>
      </c>
      <c r="C272">
        <v>7.2</v>
      </c>
      <c r="D272">
        <v>25</v>
      </c>
      <c r="E272">
        <f xml:space="preserve"> order_details[[#This Row],[UnitPrice]] * order_details[[#This Row],[Quantity]] * (1 - order_details[[#This Row],[Discount]])</f>
        <v>180</v>
      </c>
      <c r="F272">
        <v>0</v>
      </c>
    </row>
    <row r="273" spans="1:6" x14ac:dyDescent="0.3">
      <c r="A273">
        <v>10349</v>
      </c>
      <c r="B273">
        <v>54</v>
      </c>
      <c r="C273">
        <v>5.9</v>
      </c>
      <c r="D273">
        <v>24</v>
      </c>
      <c r="E273">
        <f xml:space="preserve"> order_details[[#This Row],[UnitPrice]] * order_details[[#This Row],[Quantity]] * (1 - order_details[[#This Row],[Discount]])</f>
        <v>141.60000000000002</v>
      </c>
      <c r="F273">
        <v>0</v>
      </c>
    </row>
    <row r="274" spans="1:6" x14ac:dyDescent="0.3">
      <c r="A274">
        <v>10350</v>
      </c>
      <c r="B274">
        <v>50</v>
      </c>
      <c r="C274">
        <v>13</v>
      </c>
      <c r="D274">
        <v>15</v>
      </c>
      <c r="E274">
        <f xml:space="preserve"> order_details[[#This Row],[UnitPrice]] * order_details[[#This Row],[Quantity]] * (1 - order_details[[#This Row],[Discount]])</f>
        <v>175.5</v>
      </c>
      <c r="F274">
        <v>0.1</v>
      </c>
    </row>
    <row r="275" spans="1:6" x14ac:dyDescent="0.3">
      <c r="A275">
        <v>10350</v>
      </c>
      <c r="B275">
        <v>69</v>
      </c>
      <c r="C275">
        <v>28.8</v>
      </c>
      <c r="D275">
        <v>18</v>
      </c>
      <c r="E275">
        <f xml:space="preserve"> order_details[[#This Row],[UnitPrice]] * order_details[[#This Row],[Quantity]] * (1 - order_details[[#This Row],[Discount]])</f>
        <v>466.56</v>
      </c>
      <c r="F275">
        <v>0.1</v>
      </c>
    </row>
    <row r="276" spans="1:6" x14ac:dyDescent="0.3">
      <c r="A276">
        <v>10351</v>
      </c>
      <c r="B276">
        <v>38</v>
      </c>
      <c r="C276">
        <v>210.8</v>
      </c>
      <c r="D276">
        <v>20</v>
      </c>
      <c r="E276">
        <f xml:space="preserve"> order_details[[#This Row],[UnitPrice]] * order_details[[#This Row],[Quantity]] * (1 - order_details[[#This Row],[Discount]])</f>
        <v>4005.2</v>
      </c>
      <c r="F276">
        <v>0.05</v>
      </c>
    </row>
    <row r="277" spans="1:6" x14ac:dyDescent="0.3">
      <c r="A277">
        <v>10351</v>
      </c>
      <c r="B277">
        <v>41</v>
      </c>
      <c r="C277">
        <v>7.7</v>
      </c>
      <c r="D277">
        <v>13</v>
      </c>
      <c r="E277">
        <f xml:space="preserve"> order_details[[#This Row],[UnitPrice]] * order_details[[#This Row],[Quantity]] * (1 - order_details[[#This Row],[Discount]])</f>
        <v>100.10000000000001</v>
      </c>
      <c r="F277">
        <v>0</v>
      </c>
    </row>
    <row r="278" spans="1:6" x14ac:dyDescent="0.3">
      <c r="A278">
        <v>10351</v>
      </c>
      <c r="B278">
        <v>44</v>
      </c>
      <c r="C278">
        <v>15.5</v>
      </c>
      <c r="D278">
        <v>77</v>
      </c>
      <c r="E278">
        <f xml:space="preserve"> order_details[[#This Row],[UnitPrice]] * order_details[[#This Row],[Quantity]] * (1 - order_details[[#This Row],[Discount]])</f>
        <v>1133.825</v>
      </c>
      <c r="F278">
        <v>0.05</v>
      </c>
    </row>
    <row r="279" spans="1:6" x14ac:dyDescent="0.3">
      <c r="A279">
        <v>10351</v>
      </c>
      <c r="B279">
        <v>65</v>
      </c>
      <c r="C279">
        <v>16.8</v>
      </c>
      <c r="D279">
        <v>10</v>
      </c>
      <c r="E279">
        <f xml:space="preserve"> order_details[[#This Row],[UnitPrice]] * order_details[[#This Row],[Quantity]] * (1 - order_details[[#This Row],[Discount]])</f>
        <v>159.6</v>
      </c>
      <c r="F279">
        <v>0.05</v>
      </c>
    </row>
    <row r="280" spans="1:6" x14ac:dyDescent="0.3">
      <c r="A280">
        <v>10352</v>
      </c>
      <c r="B280">
        <v>24</v>
      </c>
      <c r="C280">
        <v>3.6</v>
      </c>
      <c r="D280">
        <v>10</v>
      </c>
      <c r="E280">
        <f xml:space="preserve"> order_details[[#This Row],[UnitPrice]] * order_details[[#This Row],[Quantity]] * (1 - order_details[[#This Row],[Discount]])</f>
        <v>36</v>
      </c>
      <c r="F280">
        <v>0</v>
      </c>
    </row>
    <row r="281" spans="1:6" x14ac:dyDescent="0.3">
      <c r="A281">
        <v>10352</v>
      </c>
      <c r="B281">
        <v>54</v>
      </c>
      <c r="C281">
        <v>5.9</v>
      </c>
      <c r="D281">
        <v>20</v>
      </c>
      <c r="E281">
        <f xml:space="preserve"> order_details[[#This Row],[UnitPrice]] * order_details[[#This Row],[Quantity]] * (1 - order_details[[#This Row],[Discount]])</f>
        <v>100.3</v>
      </c>
      <c r="F281">
        <v>0.15</v>
      </c>
    </row>
    <row r="282" spans="1:6" x14ac:dyDescent="0.3">
      <c r="A282">
        <v>10353</v>
      </c>
      <c r="B282">
        <v>11</v>
      </c>
      <c r="C282">
        <v>16.8</v>
      </c>
      <c r="D282">
        <v>12</v>
      </c>
      <c r="E282">
        <f xml:space="preserve"> order_details[[#This Row],[UnitPrice]] * order_details[[#This Row],[Quantity]] * (1 - order_details[[#This Row],[Discount]])</f>
        <v>161.28000000000003</v>
      </c>
      <c r="F282">
        <v>0.2</v>
      </c>
    </row>
    <row r="283" spans="1:6" x14ac:dyDescent="0.3">
      <c r="A283">
        <v>10353</v>
      </c>
      <c r="B283">
        <v>38</v>
      </c>
      <c r="C283">
        <v>210.8</v>
      </c>
      <c r="D283">
        <v>50</v>
      </c>
      <c r="E283">
        <f xml:space="preserve"> order_details[[#This Row],[UnitPrice]] * order_details[[#This Row],[Quantity]] * (1 - order_details[[#This Row],[Discount]])</f>
        <v>8432</v>
      </c>
      <c r="F283">
        <v>0.2</v>
      </c>
    </row>
    <row r="284" spans="1:6" x14ac:dyDescent="0.3">
      <c r="A284">
        <v>10354</v>
      </c>
      <c r="B284">
        <v>1</v>
      </c>
      <c r="C284">
        <v>14.4</v>
      </c>
      <c r="D284">
        <v>12</v>
      </c>
      <c r="E284">
        <f xml:space="preserve"> order_details[[#This Row],[UnitPrice]] * order_details[[#This Row],[Quantity]] * (1 - order_details[[#This Row],[Discount]])</f>
        <v>172.8</v>
      </c>
      <c r="F284">
        <v>0</v>
      </c>
    </row>
    <row r="285" spans="1:6" x14ac:dyDescent="0.3">
      <c r="A285">
        <v>10354</v>
      </c>
      <c r="B285">
        <v>29</v>
      </c>
      <c r="C285">
        <v>99</v>
      </c>
      <c r="D285">
        <v>4</v>
      </c>
      <c r="E285">
        <f xml:space="preserve"> order_details[[#This Row],[UnitPrice]] * order_details[[#This Row],[Quantity]] * (1 - order_details[[#This Row],[Discount]])</f>
        <v>396</v>
      </c>
      <c r="F285">
        <v>0</v>
      </c>
    </row>
    <row r="286" spans="1:6" x14ac:dyDescent="0.3">
      <c r="A286">
        <v>10355</v>
      </c>
      <c r="B286">
        <v>24</v>
      </c>
      <c r="C286">
        <v>3.6</v>
      </c>
      <c r="D286">
        <v>25</v>
      </c>
      <c r="E286">
        <f xml:space="preserve"> order_details[[#This Row],[UnitPrice]] * order_details[[#This Row],[Quantity]] * (1 - order_details[[#This Row],[Discount]])</f>
        <v>90</v>
      </c>
      <c r="F286">
        <v>0</v>
      </c>
    </row>
    <row r="287" spans="1:6" x14ac:dyDescent="0.3">
      <c r="A287">
        <v>10355</v>
      </c>
      <c r="B287">
        <v>57</v>
      </c>
      <c r="C287">
        <v>15.6</v>
      </c>
      <c r="D287">
        <v>25</v>
      </c>
      <c r="E287">
        <f xml:space="preserve"> order_details[[#This Row],[UnitPrice]] * order_details[[#This Row],[Quantity]] * (1 - order_details[[#This Row],[Discount]])</f>
        <v>390</v>
      </c>
      <c r="F287">
        <v>0</v>
      </c>
    </row>
    <row r="288" spans="1:6" x14ac:dyDescent="0.3">
      <c r="A288">
        <v>10356</v>
      </c>
      <c r="B288">
        <v>31</v>
      </c>
      <c r="C288">
        <v>10</v>
      </c>
      <c r="D288">
        <v>30</v>
      </c>
      <c r="E288">
        <f xml:space="preserve"> order_details[[#This Row],[UnitPrice]] * order_details[[#This Row],[Quantity]] * (1 - order_details[[#This Row],[Discount]])</f>
        <v>300</v>
      </c>
      <c r="F288">
        <v>0</v>
      </c>
    </row>
    <row r="289" spans="1:6" x14ac:dyDescent="0.3">
      <c r="A289">
        <v>10356</v>
      </c>
      <c r="B289">
        <v>55</v>
      </c>
      <c r="C289">
        <v>19.2</v>
      </c>
      <c r="D289">
        <v>12</v>
      </c>
      <c r="E289">
        <f xml:space="preserve"> order_details[[#This Row],[UnitPrice]] * order_details[[#This Row],[Quantity]] * (1 - order_details[[#This Row],[Discount]])</f>
        <v>230.39999999999998</v>
      </c>
      <c r="F289">
        <v>0</v>
      </c>
    </row>
    <row r="290" spans="1:6" x14ac:dyDescent="0.3">
      <c r="A290">
        <v>10356</v>
      </c>
      <c r="B290">
        <v>69</v>
      </c>
      <c r="C290">
        <v>28.8</v>
      </c>
      <c r="D290">
        <v>20</v>
      </c>
      <c r="E290">
        <f xml:space="preserve"> order_details[[#This Row],[UnitPrice]] * order_details[[#This Row],[Quantity]] * (1 - order_details[[#This Row],[Discount]])</f>
        <v>576</v>
      </c>
      <c r="F290">
        <v>0</v>
      </c>
    </row>
    <row r="291" spans="1:6" x14ac:dyDescent="0.3">
      <c r="A291">
        <v>10357</v>
      </c>
      <c r="B291">
        <v>10</v>
      </c>
      <c r="C291">
        <v>24.8</v>
      </c>
      <c r="D291">
        <v>30</v>
      </c>
      <c r="E291">
        <f xml:space="preserve"> order_details[[#This Row],[UnitPrice]] * order_details[[#This Row],[Quantity]] * (1 - order_details[[#This Row],[Discount]])</f>
        <v>595.20000000000005</v>
      </c>
      <c r="F291">
        <v>0.2</v>
      </c>
    </row>
    <row r="292" spans="1:6" x14ac:dyDescent="0.3">
      <c r="A292">
        <v>10357</v>
      </c>
      <c r="B292">
        <v>26</v>
      </c>
      <c r="C292">
        <v>24.9</v>
      </c>
      <c r="D292">
        <v>16</v>
      </c>
      <c r="E292">
        <f xml:space="preserve"> order_details[[#This Row],[UnitPrice]] * order_details[[#This Row],[Quantity]] * (1 - order_details[[#This Row],[Discount]])</f>
        <v>398.4</v>
      </c>
      <c r="F292">
        <v>0</v>
      </c>
    </row>
    <row r="293" spans="1:6" x14ac:dyDescent="0.3">
      <c r="A293">
        <v>10357</v>
      </c>
      <c r="B293">
        <v>60</v>
      </c>
      <c r="C293">
        <v>27.2</v>
      </c>
      <c r="D293">
        <v>8</v>
      </c>
      <c r="E293">
        <f xml:space="preserve"> order_details[[#This Row],[UnitPrice]] * order_details[[#This Row],[Quantity]] * (1 - order_details[[#This Row],[Discount]])</f>
        <v>174.08</v>
      </c>
      <c r="F293">
        <v>0.2</v>
      </c>
    </row>
    <row r="294" spans="1:6" x14ac:dyDescent="0.3">
      <c r="A294">
        <v>10358</v>
      </c>
      <c r="B294">
        <v>24</v>
      </c>
      <c r="C294">
        <v>3.6</v>
      </c>
      <c r="D294">
        <v>10</v>
      </c>
      <c r="E294">
        <f xml:space="preserve"> order_details[[#This Row],[UnitPrice]] * order_details[[#This Row],[Quantity]] * (1 - order_details[[#This Row],[Discount]])</f>
        <v>34.199999999999996</v>
      </c>
      <c r="F294">
        <v>0.05</v>
      </c>
    </row>
    <row r="295" spans="1:6" x14ac:dyDescent="0.3">
      <c r="A295">
        <v>10358</v>
      </c>
      <c r="B295">
        <v>34</v>
      </c>
      <c r="C295">
        <v>11.2</v>
      </c>
      <c r="D295">
        <v>10</v>
      </c>
      <c r="E295">
        <f xml:space="preserve"> order_details[[#This Row],[UnitPrice]] * order_details[[#This Row],[Quantity]] * (1 - order_details[[#This Row],[Discount]])</f>
        <v>106.39999999999999</v>
      </c>
      <c r="F295">
        <v>0.05</v>
      </c>
    </row>
    <row r="296" spans="1:6" x14ac:dyDescent="0.3">
      <c r="A296">
        <v>10358</v>
      </c>
      <c r="B296">
        <v>36</v>
      </c>
      <c r="C296">
        <v>15.2</v>
      </c>
      <c r="D296">
        <v>20</v>
      </c>
      <c r="E296">
        <f xml:space="preserve"> order_details[[#This Row],[UnitPrice]] * order_details[[#This Row],[Quantity]] * (1 - order_details[[#This Row],[Discount]])</f>
        <v>288.8</v>
      </c>
      <c r="F296">
        <v>0.05</v>
      </c>
    </row>
    <row r="297" spans="1:6" x14ac:dyDescent="0.3">
      <c r="A297">
        <v>10359</v>
      </c>
      <c r="B297">
        <v>16</v>
      </c>
      <c r="C297">
        <v>13.9</v>
      </c>
      <c r="D297">
        <v>56</v>
      </c>
      <c r="E297">
        <f xml:space="preserve"> order_details[[#This Row],[UnitPrice]] * order_details[[#This Row],[Quantity]] * (1 - order_details[[#This Row],[Discount]])</f>
        <v>739.4799999999999</v>
      </c>
      <c r="F297">
        <v>0.05</v>
      </c>
    </row>
    <row r="298" spans="1:6" x14ac:dyDescent="0.3">
      <c r="A298">
        <v>10359</v>
      </c>
      <c r="B298">
        <v>31</v>
      </c>
      <c r="C298">
        <v>10</v>
      </c>
      <c r="D298">
        <v>70</v>
      </c>
      <c r="E298">
        <f xml:space="preserve"> order_details[[#This Row],[UnitPrice]] * order_details[[#This Row],[Quantity]] * (1 - order_details[[#This Row],[Discount]])</f>
        <v>665</v>
      </c>
      <c r="F298">
        <v>0.05</v>
      </c>
    </row>
    <row r="299" spans="1:6" x14ac:dyDescent="0.3">
      <c r="A299">
        <v>10359</v>
      </c>
      <c r="B299">
        <v>60</v>
      </c>
      <c r="C299">
        <v>27.2</v>
      </c>
      <c r="D299">
        <v>80</v>
      </c>
      <c r="E299">
        <f xml:space="preserve"> order_details[[#This Row],[UnitPrice]] * order_details[[#This Row],[Quantity]] * (1 - order_details[[#This Row],[Discount]])</f>
        <v>2067.1999999999998</v>
      </c>
      <c r="F299">
        <v>0.05</v>
      </c>
    </row>
    <row r="300" spans="1:6" x14ac:dyDescent="0.3">
      <c r="A300">
        <v>10360</v>
      </c>
      <c r="B300">
        <v>28</v>
      </c>
      <c r="C300">
        <v>36.4</v>
      </c>
      <c r="D300">
        <v>30</v>
      </c>
      <c r="E300">
        <f xml:space="preserve"> order_details[[#This Row],[UnitPrice]] * order_details[[#This Row],[Quantity]] * (1 - order_details[[#This Row],[Discount]])</f>
        <v>1092</v>
      </c>
      <c r="F300">
        <v>0</v>
      </c>
    </row>
    <row r="301" spans="1:6" x14ac:dyDescent="0.3">
      <c r="A301">
        <v>10360</v>
      </c>
      <c r="B301">
        <v>29</v>
      </c>
      <c r="C301">
        <v>99</v>
      </c>
      <c r="D301">
        <v>35</v>
      </c>
      <c r="E301">
        <f xml:space="preserve"> order_details[[#This Row],[UnitPrice]] * order_details[[#This Row],[Quantity]] * (1 - order_details[[#This Row],[Discount]])</f>
        <v>3465</v>
      </c>
      <c r="F301">
        <v>0</v>
      </c>
    </row>
    <row r="302" spans="1:6" x14ac:dyDescent="0.3">
      <c r="A302">
        <v>10360</v>
      </c>
      <c r="B302">
        <v>38</v>
      </c>
      <c r="C302">
        <v>210.8</v>
      </c>
      <c r="D302">
        <v>10</v>
      </c>
      <c r="E302">
        <f xml:space="preserve"> order_details[[#This Row],[UnitPrice]] * order_details[[#This Row],[Quantity]] * (1 - order_details[[#This Row],[Discount]])</f>
        <v>2108</v>
      </c>
      <c r="F302">
        <v>0</v>
      </c>
    </row>
    <row r="303" spans="1:6" x14ac:dyDescent="0.3">
      <c r="A303">
        <v>10360</v>
      </c>
      <c r="B303">
        <v>49</v>
      </c>
      <c r="C303">
        <v>16</v>
      </c>
      <c r="D303">
        <v>35</v>
      </c>
      <c r="E303">
        <f xml:space="preserve"> order_details[[#This Row],[UnitPrice]] * order_details[[#This Row],[Quantity]] * (1 - order_details[[#This Row],[Discount]])</f>
        <v>560</v>
      </c>
      <c r="F303">
        <v>0</v>
      </c>
    </row>
    <row r="304" spans="1:6" x14ac:dyDescent="0.3">
      <c r="A304">
        <v>10360</v>
      </c>
      <c r="B304">
        <v>54</v>
      </c>
      <c r="C304">
        <v>5.9</v>
      </c>
      <c r="D304">
        <v>28</v>
      </c>
      <c r="E304">
        <f xml:space="preserve"> order_details[[#This Row],[UnitPrice]] * order_details[[#This Row],[Quantity]] * (1 - order_details[[#This Row],[Discount]])</f>
        <v>165.20000000000002</v>
      </c>
      <c r="F304">
        <v>0</v>
      </c>
    </row>
    <row r="305" spans="1:6" x14ac:dyDescent="0.3">
      <c r="A305">
        <v>10361</v>
      </c>
      <c r="B305">
        <v>39</v>
      </c>
      <c r="C305">
        <v>14.4</v>
      </c>
      <c r="D305">
        <v>54</v>
      </c>
      <c r="E305">
        <f xml:space="preserve"> order_details[[#This Row],[UnitPrice]] * order_details[[#This Row],[Quantity]] * (1 - order_details[[#This Row],[Discount]])</f>
        <v>699.84</v>
      </c>
      <c r="F305">
        <v>0.1</v>
      </c>
    </row>
    <row r="306" spans="1:6" x14ac:dyDescent="0.3">
      <c r="A306">
        <v>10361</v>
      </c>
      <c r="B306">
        <v>60</v>
      </c>
      <c r="C306">
        <v>27.2</v>
      </c>
      <c r="D306">
        <v>55</v>
      </c>
      <c r="E306">
        <f xml:space="preserve"> order_details[[#This Row],[UnitPrice]] * order_details[[#This Row],[Quantity]] * (1 - order_details[[#This Row],[Discount]])</f>
        <v>1346.4</v>
      </c>
      <c r="F306">
        <v>0.1</v>
      </c>
    </row>
    <row r="307" spans="1:6" x14ac:dyDescent="0.3">
      <c r="A307">
        <v>10362</v>
      </c>
      <c r="B307">
        <v>25</v>
      </c>
      <c r="C307">
        <v>11.2</v>
      </c>
      <c r="D307">
        <v>50</v>
      </c>
      <c r="E307">
        <f xml:space="preserve"> order_details[[#This Row],[UnitPrice]] * order_details[[#This Row],[Quantity]] * (1 - order_details[[#This Row],[Discount]])</f>
        <v>560</v>
      </c>
      <c r="F307">
        <v>0</v>
      </c>
    </row>
    <row r="308" spans="1:6" x14ac:dyDescent="0.3">
      <c r="A308">
        <v>10362</v>
      </c>
      <c r="B308">
        <v>51</v>
      </c>
      <c r="C308">
        <v>42.4</v>
      </c>
      <c r="D308">
        <v>20</v>
      </c>
      <c r="E308">
        <f xml:space="preserve"> order_details[[#This Row],[UnitPrice]] * order_details[[#This Row],[Quantity]] * (1 - order_details[[#This Row],[Discount]])</f>
        <v>848</v>
      </c>
      <c r="F308">
        <v>0</v>
      </c>
    </row>
    <row r="309" spans="1:6" x14ac:dyDescent="0.3">
      <c r="A309">
        <v>10362</v>
      </c>
      <c r="B309">
        <v>54</v>
      </c>
      <c r="C309">
        <v>5.9</v>
      </c>
      <c r="D309">
        <v>24</v>
      </c>
      <c r="E309">
        <f xml:space="preserve"> order_details[[#This Row],[UnitPrice]] * order_details[[#This Row],[Quantity]] * (1 - order_details[[#This Row],[Discount]])</f>
        <v>141.60000000000002</v>
      </c>
      <c r="F309">
        <v>0</v>
      </c>
    </row>
    <row r="310" spans="1:6" x14ac:dyDescent="0.3">
      <c r="A310">
        <v>10363</v>
      </c>
      <c r="B310">
        <v>31</v>
      </c>
      <c r="C310">
        <v>10</v>
      </c>
      <c r="D310">
        <v>20</v>
      </c>
      <c r="E310">
        <f xml:space="preserve"> order_details[[#This Row],[UnitPrice]] * order_details[[#This Row],[Quantity]] * (1 - order_details[[#This Row],[Discount]])</f>
        <v>200</v>
      </c>
      <c r="F310">
        <v>0</v>
      </c>
    </row>
    <row r="311" spans="1:6" x14ac:dyDescent="0.3">
      <c r="A311">
        <v>10363</v>
      </c>
      <c r="B311">
        <v>75</v>
      </c>
      <c r="C311">
        <v>6.2</v>
      </c>
      <c r="D311">
        <v>12</v>
      </c>
      <c r="E311">
        <f xml:space="preserve"> order_details[[#This Row],[UnitPrice]] * order_details[[#This Row],[Quantity]] * (1 - order_details[[#This Row],[Discount]])</f>
        <v>74.400000000000006</v>
      </c>
      <c r="F311">
        <v>0</v>
      </c>
    </row>
    <row r="312" spans="1:6" x14ac:dyDescent="0.3">
      <c r="A312">
        <v>10363</v>
      </c>
      <c r="B312">
        <v>76</v>
      </c>
      <c r="C312">
        <v>14.4</v>
      </c>
      <c r="D312">
        <v>12</v>
      </c>
      <c r="E312">
        <f xml:space="preserve"> order_details[[#This Row],[UnitPrice]] * order_details[[#This Row],[Quantity]] * (1 - order_details[[#This Row],[Discount]])</f>
        <v>172.8</v>
      </c>
      <c r="F312">
        <v>0</v>
      </c>
    </row>
    <row r="313" spans="1:6" x14ac:dyDescent="0.3">
      <c r="A313">
        <v>10364</v>
      </c>
      <c r="B313">
        <v>69</v>
      </c>
      <c r="C313">
        <v>28.8</v>
      </c>
      <c r="D313">
        <v>30</v>
      </c>
      <c r="E313">
        <f xml:space="preserve"> order_details[[#This Row],[UnitPrice]] * order_details[[#This Row],[Quantity]] * (1 - order_details[[#This Row],[Discount]])</f>
        <v>864</v>
      </c>
      <c r="F313">
        <v>0</v>
      </c>
    </row>
    <row r="314" spans="1:6" x14ac:dyDescent="0.3">
      <c r="A314">
        <v>10364</v>
      </c>
      <c r="B314">
        <v>71</v>
      </c>
      <c r="C314">
        <v>17.2</v>
      </c>
      <c r="D314">
        <v>5</v>
      </c>
      <c r="E314">
        <f xml:space="preserve"> order_details[[#This Row],[UnitPrice]] * order_details[[#This Row],[Quantity]] * (1 - order_details[[#This Row],[Discount]])</f>
        <v>86</v>
      </c>
      <c r="F314">
        <v>0</v>
      </c>
    </row>
    <row r="315" spans="1:6" x14ac:dyDescent="0.3">
      <c r="A315">
        <v>10365</v>
      </c>
      <c r="B315">
        <v>11</v>
      </c>
      <c r="C315">
        <v>16.8</v>
      </c>
      <c r="D315">
        <v>24</v>
      </c>
      <c r="E315">
        <f xml:space="preserve"> order_details[[#This Row],[UnitPrice]] * order_details[[#This Row],[Quantity]] * (1 - order_details[[#This Row],[Discount]])</f>
        <v>403.20000000000005</v>
      </c>
      <c r="F315">
        <v>0</v>
      </c>
    </row>
    <row r="316" spans="1:6" x14ac:dyDescent="0.3">
      <c r="A316">
        <v>10366</v>
      </c>
      <c r="B316">
        <v>65</v>
      </c>
      <c r="C316">
        <v>16.8</v>
      </c>
      <c r="D316">
        <v>5</v>
      </c>
      <c r="E316">
        <f xml:space="preserve"> order_details[[#This Row],[UnitPrice]] * order_details[[#This Row],[Quantity]] * (1 - order_details[[#This Row],[Discount]])</f>
        <v>84</v>
      </c>
      <c r="F316">
        <v>0</v>
      </c>
    </row>
    <row r="317" spans="1:6" x14ac:dyDescent="0.3">
      <c r="A317">
        <v>10366</v>
      </c>
      <c r="B317">
        <v>77</v>
      </c>
      <c r="C317">
        <v>10.4</v>
      </c>
      <c r="D317">
        <v>5</v>
      </c>
      <c r="E317">
        <f xml:space="preserve"> order_details[[#This Row],[UnitPrice]] * order_details[[#This Row],[Quantity]] * (1 - order_details[[#This Row],[Discount]])</f>
        <v>52</v>
      </c>
      <c r="F317">
        <v>0</v>
      </c>
    </row>
    <row r="318" spans="1:6" x14ac:dyDescent="0.3">
      <c r="A318">
        <v>10367</v>
      </c>
      <c r="B318">
        <v>34</v>
      </c>
      <c r="C318">
        <v>11.2</v>
      </c>
      <c r="D318">
        <v>36</v>
      </c>
      <c r="E318">
        <f xml:space="preserve"> order_details[[#This Row],[UnitPrice]] * order_details[[#This Row],[Quantity]] * (1 - order_details[[#This Row],[Discount]])</f>
        <v>403.2</v>
      </c>
      <c r="F318">
        <v>0</v>
      </c>
    </row>
    <row r="319" spans="1:6" x14ac:dyDescent="0.3">
      <c r="A319">
        <v>10367</v>
      </c>
      <c r="B319">
        <v>54</v>
      </c>
      <c r="C319">
        <v>5.9</v>
      </c>
      <c r="D319">
        <v>18</v>
      </c>
      <c r="E319">
        <f xml:space="preserve"> order_details[[#This Row],[UnitPrice]] * order_details[[#This Row],[Quantity]] * (1 - order_details[[#This Row],[Discount]])</f>
        <v>106.2</v>
      </c>
      <c r="F319">
        <v>0</v>
      </c>
    </row>
    <row r="320" spans="1:6" x14ac:dyDescent="0.3">
      <c r="A320">
        <v>10367</v>
      </c>
      <c r="B320">
        <v>65</v>
      </c>
      <c r="C320">
        <v>16.8</v>
      </c>
      <c r="D320">
        <v>15</v>
      </c>
      <c r="E320">
        <f xml:space="preserve"> order_details[[#This Row],[UnitPrice]] * order_details[[#This Row],[Quantity]] * (1 - order_details[[#This Row],[Discount]])</f>
        <v>252</v>
      </c>
      <c r="F320">
        <v>0</v>
      </c>
    </row>
    <row r="321" spans="1:6" x14ac:dyDescent="0.3">
      <c r="A321">
        <v>10367</v>
      </c>
      <c r="B321">
        <v>77</v>
      </c>
      <c r="C321">
        <v>10.4</v>
      </c>
      <c r="D321">
        <v>7</v>
      </c>
      <c r="E321">
        <f xml:space="preserve"> order_details[[#This Row],[UnitPrice]] * order_details[[#This Row],[Quantity]] * (1 - order_details[[#This Row],[Discount]])</f>
        <v>72.8</v>
      </c>
      <c r="F321">
        <v>0</v>
      </c>
    </row>
    <row r="322" spans="1:6" x14ac:dyDescent="0.3">
      <c r="A322">
        <v>10368</v>
      </c>
      <c r="B322">
        <v>21</v>
      </c>
      <c r="C322">
        <v>8</v>
      </c>
      <c r="D322">
        <v>5</v>
      </c>
      <c r="E322">
        <f xml:space="preserve"> order_details[[#This Row],[UnitPrice]] * order_details[[#This Row],[Quantity]] * (1 - order_details[[#This Row],[Discount]])</f>
        <v>36</v>
      </c>
      <c r="F322">
        <v>0.1</v>
      </c>
    </row>
    <row r="323" spans="1:6" x14ac:dyDescent="0.3">
      <c r="A323">
        <v>10368</v>
      </c>
      <c r="B323">
        <v>28</v>
      </c>
      <c r="C323">
        <v>36.4</v>
      </c>
      <c r="D323">
        <v>13</v>
      </c>
      <c r="E323">
        <f xml:space="preserve"> order_details[[#This Row],[UnitPrice]] * order_details[[#This Row],[Quantity]] * (1 - order_details[[#This Row],[Discount]])</f>
        <v>425.88</v>
      </c>
      <c r="F323">
        <v>0.1</v>
      </c>
    </row>
    <row r="324" spans="1:6" x14ac:dyDescent="0.3">
      <c r="A324">
        <v>10368</v>
      </c>
      <c r="B324">
        <v>57</v>
      </c>
      <c r="C324">
        <v>15.6</v>
      </c>
      <c r="D324">
        <v>25</v>
      </c>
      <c r="E324">
        <f xml:space="preserve"> order_details[[#This Row],[UnitPrice]] * order_details[[#This Row],[Quantity]] * (1 - order_details[[#This Row],[Discount]])</f>
        <v>390</v>
      </c>
      <c r="F324">
        <v>0</v>
      </c>
    </row>
    <row r="325" spans="1:6" x14ac:dyDescent="0.3">
      <c r="A325">
        <v>10368</v>
      </c>
      <c r="B325">
        <v>64</v>
      </c>
      <c r="C325">
        <v>26.6</v>
      </c>
      <c r="D325">
        <v>35</v>
      </c>
      <c r="E325">
        <f xml:space="preserve"> order_details[[#This Row],[UnitPrice]] * order_details[[#This Row],[Quantity]] * (1 - order_details[[#This Row],[Discount]])</f>
        <v>837.9</v>
      </c>
      <c r="F325">
        <v>0.1</v>
      </c>
    </row>
    <row r="326" spans="1:6" x14ac:dyDescent="0.3">
      <c r="A326">
        <v>10369</v>
      </c>
      <c r="B326">
        <v>29</v>
      </c>
      <c r="C326">
        <v>99</v>
      </c>
      <c r="D326">
        <v>20</v>
      </c>
      <c r="E326">
        <f xml:space="preserve"> order_details[[#This Row],[UnitPrice]] * order_details[[#This Row],[Quantity]] * (1 - order_details[[#This Row],[Discount]])</f>
        <v>1980</v>
      </c>
      <c r="F326">
        <v>0</v>
      </c>
    </row>
    <row r="327" spans="1:6" x14ac:dyDescent="0.3">
      <c r="A327">
        <v>10369</v>
      </c>
      <c r="B327">
        <v>56</v>
      </c>
      <c r="C327">
        <v>30.4</v>
      </c>
      <c r="D327">
        <v>18</v>
      </c>
      <c r="E327">
        <f xml:space="preserve"> order_details[[#This Row],[UnitPrice]] * order_details[[#This Row],[Quantity]] * (1 - order_details[[#This Row],[Discount]])</f>
        <v>410.4</v>
      </c>
      <c r="F327">
        <v>0.25</v>
      </c>
    </row>
    <row r="328" spans="1:6" x14ac:dyDescent="0.3">
      <c r="A328">
        <v>10370</v>
      </c>
      <c r="B328">
        <v>1</v>
      </c>
      <c r="C328">
        <v>14.4</v>
      </c>
      <c r="D328">
        <v>15</v>
      </c>
      <c r="E328">
        <f xml:space="preserve"> order_details[[#This Row],[UnitPrice]] * order_details[[#This Row],[Quantity]] * (1 - order_details[[#This Row],[Discount]])</f>
        <v>183.6</v>
      </c>
      <c r="F328">
        <v>0.15</v>
      </c>
    </row>
    <row r="329" spans="1:6" x14ac:dyDescent="0.3">
      <c r="A329">
        <v>10370</v>
      </c>
      <c r="B329">
        <v>64</v>
      </c>
      <c r="C329">
        <v>26.6</v>
      </c>
      <c r="D329">
        <v>30</v>
      </c>
      <c r="E329">
        <f xml:space="preserve"> order_details[[#This Row],[UnitPrice]] * order_details[[#This Row],[Quantity]] * (1 - order_details[[#This Row],[Discount]])</f>
        <v>798</v>
      </c>
      <c r="F329">
        <v>0</v>
      </c>
    </row>
    <row r="330" spans="1:6" x14ac:dyDescent="0.3">
      <c r="A330">
        <v>10370</v>
      </c>
      <c r="B330">
        <v>74</v>
      </c>
      <c r="C330">
        <v>8</v>
      </c>
      <c r="D330">
        <v>20</v>
      </c>
      <c r="E330">
        <f xml:space="preserve"> order_details[[#This Row],[UnitPrice]] * order_details[[#This Row],[Quantity]] * (1 - order_details[[#This Row],[Discount]])</f>
        <v>136</v>
      </c>
      <c r="F330">
        <v>0.15</v>
      </c>
    </row>
    <row r="331" spans="1:6" x14ac:dyDescent="0.3">
      <c r="A331">
        <v>10371</v>
      </c>
      <c r="B331">
        <v>36</v>
      </c>
      <c r="C331">
        <v>15.2</v>
      </c>
      <c r="D331">
        <v>6</v>
      </c>
      <c r="E331">
        <f xml:space="preserve"> order_details[[#This Row],[UnitPrice]] * order_details[[#This Row],[Quantity]] * (1 - order_details[[#This Row],[Discount]])</f>
        <v>72.959999999999994</v>
      </c>
      <c r="F331">
        <v>0.2</v>
      </c>
    </row>
    <row r="332" spans="1:6" x14ac:dyDescent="0.3">
      <c r="A332">
        <v>10372</v>
      </c>
      <c r="B332">
        <v>20</v>
      </c>
      <c r="C332">
        <v>64.8</v>
      </c>
      <c r="D332">
        <v>12</v>
      </c>
      <c r="E332">
        <f xml:space="preserve"> order_details[[#This Row],[UnitPrice]] * order_details[[#This Row],[Quantity]] * (1 - order_details[[#This Row],[Discount]])</f>
        <v>583.19999999999993</v>
      </c>
      <c r="F332">
        <v>0.25</v>
      </c>
    </row>
    <row r="333" spans="1:6" x14ac:dyDescent="0.3">
      <c r="A333">
        <v>10372</v>
      </c>
      <c r="B333">
        <v>38</v>
      </c>
      <c r="C333">
        <v>210.8</v>
      </c>
      <c r="D333">
        <v>40</v>
      </c>
      <c r="E333">
        <f xml:space="preserve"> order_details[[#This Row],[UnitPrice]] * order_details[[#This Row],[Quantity]] * (1 - order_details[[#This Row],[Discount]])</f>
        <v>6324</v>
      </c>
      <c r="F333">
        <v>0.25</v>
      </c>
    </row>
    <row r="334" spans="1:6" x14ac:dyDescent="0.3">
      <c r="A334">
        <v>10372</v>
      </c>
      <c r="B334">
        <v>60</v>
      </c>
      <c r="C334">
        <v>27.2</v>
      </c>
      <c r="D334">
        <v>70</v>
      </c>
      <c r="E334">
        <f xml:space="preserve"> order_details[[#This Row],[UnitPrice]] * order_details[[#This Row],[Quantity]] * (1 - order_details[[#This Row],[Discount]])</f>
        <v>1428</v>
      </c>
      <c r="F334">
        <v>0.25</v>
      </c>
    </row>
    <row r="335" spans="1:6" x14ac:dyDescent="0.3">
      <c r="A335">
        <v>10372</v>
      </c>
      <c r="B335">
        <v>72</v>
      </c>
      <c r="C335">
        <v>27.8</v>
      </c>
      <c r="D335">
        <v>42</v>
      </c>
      <c r="E335">
        <f xml:space="preserve"> order_details[[#This Row],[UnitPrice]] * order_details[[#This Row],[Quantity]] * (1 - order_details[[#This Row],[Discount]])</f>
        <v>875.7</v>
      </c>
      <c r="F335">
        <v>0.25</v>
      </c>
    </row>
    <row r="336" spans="1:6" x14ac:dyDescent="0.3">
      <c r="A336">
        <v>10373</v>
      </c>
      <c r="B336">
        <v>58</v>
      </c>
      <c r="C336">
        <v>10.6</v>
      </c>
      <c r="D336">
        <v>80</v>
      </c>
      <c r="E336">
        <f xml:space="preserve"> order_details[[#This Row],[UnitPrice]] * order_details[[#This Row],[Quantity]] * (1 - order_details[[#This Row],[Discount]])</f>
        <v>678.40000000000009</v>
      </c>
      <c r="F336">
        <v>0.2</v>
      </c>
    </row>
    <row r="337" spans="1:6" x14ac:dyDescent="0.3">
      <c r="A337">
        <v>10373</v>
      </c>
      <c r="B337">
        <v>71</v>
      </c>
      <c r="C337">
        <v>17.2</v>
      </c>
      <c r="D337">
        <v>50</v>
      </c>
      <c r="E337">
        <f xml:space="preserve"> order_details[[#This Row],[UnitPrice]] * order_details[[#This Row],[Quantity]] * (1 - order_details[[#This Row],[Discount]])</f>
        <v>688</v>
      </c>
      <c r="F337">
        <v>0.2</v>
      </c>
    </row>
    <row r="338" spans="1:6" x14ac:dyDescent="0.3">
      <c r="A338">
        <v>10374</v>
      </c>
      <c r="B338">
        <v>31</v>
      </c>
      <c r="C338">
        <v>10</v>
      </c>
      <c r="D338">
        <v>30</v>
      </c>
      <c r="E338">
        <f xml:space="preserve"> order_details[[#This Row],[UnitPrice]] * order_details[[#This Row],[Quantity]] * (1 - order_details[[#This Row],[Discount]])</f>
        <v>300</v>
      </c>
      <c r="F338">
        <v>0</v>
      </c>
    </row>
    <row r="339" spans="1:6" x14ac:dyDescent="0.3">
      <c r="A339">
        <v>10374</v>
      </c>
      <c r="B339">
        <v>58</v>
      </c>
      <c r="C339">
        <v>10.6</v>
      </c>
      <c r="D339">
        <v>15</v>
      </c>
      <c r="E339">
        <f xml:space="preserve"> order_details[[#This Row],[UnitPrice]] * order_details[[#This Row],[Quantity]] * (1 - order_details[[#This Row],[Discount]])</f>
        <v>159</v>
      </c>
      <c r="F339">
        <v>0</v>
      </c>
    </row>
    <row r="340" spans="1:6" x14ac:dyDescent="0.3">
      <c r="A340">
        <v>10375</v>
      </c>
      <c r="B340">
        <v>14</v>
      </c>
      <c r="C340">
        <v>18.600000000000001</v>
      </c>
      <c r="D340">
        <v>15</v>
      </c>
      <c r="E340">
        <f xml:space="preserve"> order_details[[#This Row],[UnitPrice]] * order_details[[#This Row],[Quantity]] * (1 - order_details[[#This Row],[Discount]])</f>
        <v>279</v>
      </c>
      <c r="F340">
        <v>0</v>
      </c>
    </row>
    <row r="341" spans="1:6" x14ac:dyDescent="0.3">
      <c r="A341">
        <v>10375</v>
      </c>
      <c r="B341">
        <v>54</v>
      </c>
      <c r="C341">
        <v>5.9</v>
      </c>
      <c r="D341">
        <v>10</v>
      </c>
      <c r="E341">
        <f xml:space="preserve"> order_details[[#This Row],[UnitPrice]] * order_details[[#This Row],[Quantity]] * (1 - order_details[[#This Row],[Discount]])</f>
        <v>59</v>
      </c>
      <c r="F341">
        <v>0</v>
      </c>
    </row>
    <row r="342" spans="1:6" x14ac:dyDescent="0.3">
      <c r="A342">
        <v>10376</v>
      </c>
      <c r="B342">
        <v>31</v>
      </c>
      <c r="C342">
        <v>10</v>
      </c>
      <c r="D342">
        <v>42</v>
      </c>
      <c r="E342">
        <f xml:space="preserve"> order_details[[#This Row],[UnitPrice]] * order_details[[#This Row],[Quantity]] * (1 - order_details[[#This Row],[Discount]])</f>
        <v>399</v>
      </c>
      <c r="F342">
        <v>0.05</v>
      </c>
    </row>
    <row r="343" spans="1:6" x14ac:dyDescent="0.3">
      <c r="A343">
        <v>10377</v>
      </c>
      <c r="B343">
        <v>28</v>
      </c>
      <c r="C343">
        <v>36.4</v>
      </c>
      <c r="D343">
        <v>20</v>
      </c>
      <c r="E343">
        <f xml:space="preserve"> order_details[[#This Row],[UnitPrice]] * order_details[[#This Row],[Quantity]] * (1 - order_details[[#This Row],[Discount]])</f>
        <v>618.79999999999995</v>
      </c>
      <c r="F343">
        <v>0.15</v>
      </c>
    </row>
    <row r="344" spans="1:6" x14ac:dyDescent="0.3">
      <c r="A344">
        <v>10377</v>
      </c>
      <c r="B344">
        <v>39</v>
      </c>
      <c r="C344">
        <v>14.4</v>
      </c>
      <c r="D344">
        <v>20</v>
      </c>
      <c r="E344">
        <f xml:space="preserve"> order_details[[#This Row],[UnitPrice]] * order_details[[#This Row],[Quantity]] * (1 - order_details[[#This Row],[Discount]])</f>
        <v>244.79999999999998</v>
      </c>
      <c r="F344">
        <v>0.15</v>
      </c>
    </row>
    <row r="345" spans="1:6" x14ac:dyDescent="0.3">
      <c r="A345">
        <v>10378</v>
      </c>
      <c r="B345">
        <v>71</v>
      </c>
      <c r="C345">
        <v>17.2</v>
      </c>
      <c r="D345">
        <v>6</v>
      </c>
      <c r="E345">
        <f xml:space="preserve"> order_details[[#This Row],[UnitPrice]] * order_details[[#This Row],[Quantity]] * (1 - order_details[[#This Row],[Discount]])</f>
        <v>103.19999999999999</v>
      </c>
      <c r="F345">
        <v>0</v>
      </c>
    </row>
    <row r="346" spans="1:6" x14ac:dyDescent="0.3">
      <c r="A346">
        <v>10379</v>
      </c>
      <c r="B346">
        <v>41</v>
      </c>
      <c r="C346">
        <v>7.7</v>
      </c>
      <c r="D346">
        <v>8</v>
      </c>
      <c r="E346">
        <f xml:space="preserve"> order_details[[#This Row],[UnitPrice]] * order_details[[#This Row],[Quantity]] * (1 - order_details[[#This Row],[Discount]])</f>
        <v>55.440000000000005</v>
      </c>
      <c r="F346">
        <v>0.1</v>
      </c>
    </row>
    <row r="347" spans="1:6" x14ac:dyDescent="0.3">
      <c r="A347">
        <v>10379</v>
      </c>
      <c r="B347">
        <v>63</v>
      </c>
      <c r="C347">
        <v>35.1</v>
      </c>
      <c r="D347">
        <v>16</v>
      </c>
      <c r="E347">
        <f xml:space="preserve"> order_details[[#This Row],[UnitPrice]] * order_details[[#This Row],[Quantity]] * (1 - order_details[[#This Row],[Discount]])</f>
        <v>505.44000000000005</v>
      </c>
      <c r="F347">
        <v>0.1</v>
      </c>
    </row>
    <row r="348" spans="1:6" x14ac:dyDescent="0.3">
      <c r="A348">
        <v>10379</v>
      </c>
      <c r="B348">
        <v>65</v>
      </c>
      <c r="C348">
        <v>16.8</v>
      </c>
      <c r="D348">
        <v>20</v>
      </c>
      <c r="E348">
        <f xml:space="preserve"> order_details[[#This Row],[UnitPrice]] * order_details[[#This Row],[Quantity]] * (1 - order_details[[#This Row],[Discount]])</f>
        <v>302.40000000000003</v>
      </c>
      <c r="F348">
        <v>0.1</v>
      </c>
    </row>
    <row r="349" spans="1:6" x14ac:dyDescent="0.3">
      <c r="A349">
        <v>10380</v>
      </c>
      <c r="B349">
        <v>30</v>
      </c>
      <c r="C349">
        <v>20.7</v>
      </c>
      <c r="D349">
        <v>18</v>
      </c>
      <c r="E349">
        <f xml:space="preserve"> order_details[[#This Row],[UnitPrice]] * order_details[[#This Row],[Quantity]] * (1 - order_details[[#This Row],[Discount]])</f>
        <v>335.34</v>
      </c>
      <c r="F349">
        <v>0.1</v>
      </c>
    </row>
    <row r="350" spans="1:6" x14ac:dyDescent="0.3">
      <c r="A350">
        <v>10380</v>
      </c>
      <c r="B350">
        <v>53</v>
      </c>
      <c r="C350">
        <v>26.2</v>
      </c>
      <c r="D350">
        <v>20</v>
      </c>
      <c r="E350">
        <f xml:space="preserve"> order_details[[#This Row],[UnitPrice]] * order_details[[#This Row],[Quantity]] * (1 - order_details[[#This Row],[Discount]])</f>
        <v>471.6</v>
      </c>
      <c r="F350">
        <v>0.1</v>
      </c>
    </row>
    <row r="351" spans="1:6" x14ac:dyDescent="0.3">
      <c r="A351">
        <v>10380</v>
      </c>
      <c r="B351">
        <v>60</v>
      </c>
      <c r="C351">
        <v>27.2</v>
      </c>
      <c r="D351">
        <v>6</v>
      </c>
      <c r="E351">
        <f xml:space="preserve"> order_details[[#This Row],[UnitPrice]] * order_details[[#This Row],[Quantity]] * (1 - order_details[[#This Row],[Discount]])</f>
        <v>146.88</v>
      </c>
      <c r="F351">
        <v>0.1</v>
      </c>
    </row>
    <row r="352" spans="1:6" x14ac:dyDescent="0.3">
      <c r="A352">
        <v>10380</v>
      </c>
      <c r="B352">
        <v>70</v>
      </c>
      <c r="C352">
        <v>12</v>
      </c>
      <c r="D352">
        <v>30</v>
      </c>
      <c r="E352">
        <f xml:space="preserve"> order_details[[#This Row],[UnitPrice]] * order_details[[#This Row],[Quantity]] * (1 - order_details[[#This Row],[Discount]])</f>
        <v>360</v>
      </c>
      <c r="F352">
        <v>0</v>
      </c>
    </row>
    <row r="353" spans="1:6" x14ac:dyDescent="0.3">
      <c r="A353">
        <v>10381</v>
      </c>
      <c r="B353">
        <v>74</v>
      </c>
      <c r="C353">
        <v>8</v>
      </c>
      <c r="D353">
        <v>14</v>
      </c>
      <c r="E353">
        <f xml:space="preserve"> order_details[[#This Row],[UnitPrice]] * order_details[[#This Row],[Quantity]] * (1 - order_details[[#This Row],[Discount]])</f>
        <v>112</v>
      </c>
      <c r="F353">
        <v>0</v>
      </c>
    </row>
    <row r="354" spans="1:6" x14ac:dyDescent="0.3">
      <c r="A354">
        <v>10382</v>
      </c>
      <c r="B354">
        <v>5</v>
      </c>
      <c r="C354">
        <v>17</v>
      </c>
      <c r="D354">
        <v>32</v>
      </c>
      <c r="E354">
        <f xml:space="preserve"> order_details[[#This Row],[UnitPrice]] * order_details[[#This Row],[Quantity]] * (1 - order_details[[#This Row],[Discount]])</f>
        <v>544</v>
      </c>
      <c r="F354">
        <v>0</v>
      </c>
    </row>
    <row r="355" spans="1:6" x14ac:dyDescent="0.3">
      <c r="A355">
        <v>10382</v>
      </c>
      <c r="B355">
        <v>18</v>
      </c>
      <c r="C355">
        <v>50</v>
      </c>
      <c r="D355">
        <v>9</v>
      </c>
      <c r="E355">
        <f xml:space="preserve"> order_details[[#This Row],[UnitPrice]] * order_details[[#This Row],[Quantity]] * (1 - order_details[[#This Row],[Discount]])</f>
        <v>450</v>
      </c>
      <c r="F355">
        <v>0</v>
      </c>
    </row>
    <row r="356" spans="1:6" x14ac:dyDescent="0.3">
      <c r="A356">
        <v>10382</v>
      </c>
      <c r="B356">
        <v>29</v>
      </c>
      <c r="C356">
        <v>99</v>
      </c>
      <c r="D356">
        <v>14</v>
      </c>
      <c r="E356">
        <f xml:space="preserve"> order_details[[#This Row],[UnitPrice]] * order_details[[#This Row],[Quantity]] * (1 - order_details[[#This Row],[Discount]])</f>
        <v>1386</v>
      </c>
      <c r="F356">
        <v>0</v>
      </c>
    </row>
    <row r="357" spans="1:6" x14ac:dyDescent="0.3">
      <c r="A357">
        <v>10382</v>
      </c>
      <c r="B357">
        <v>33</v>
      </c>
      <c r="C357">
        <v>2</v>
      </c>
      <c r="D357">
        <v>60</v>
      </c>
      <c r="E357">
        <f xml:space="preserve"> order_details[[#This Row],[UnitPrice]] * order_details[[#This Row],[Quantity]] * (1 - order_details[[#This Row],[Discount]])</f>
        <v>120</v>
      </c>
      <c r="F357">
        <v>0</v>
      </c>
    </row>
    <row r="358" spans="1:6" x14ac:dyDescent="0.3">
      <c r="A358">
        <v>10382</v>
      </c>
      <c r="B358">
        <v>74</v>
      </c>
      <c r="C358">
        <v>8</v>
      </c>
      <c r="D358">
        <v>50</v>
      </c>
      <c r="E358">
        <f xml:space="preserve"> order_details[[#This Row],[UnitPrice]] * order_details[[#This Row],[Quantity]] * (1 - order_details[[#This Row],[Discount]])</f>
        <v>400</v>
      </c>
      <c r="F358">
        <v>0</v>
      </c>
    </row>
    <row r="359" spans="1:6" x14ac:dyDescent="0.3">
      <c r="A359">
        <v>10383</v>
      </c>
      <c r="B359">
        <v>13</v>
      </c>
      <c r="C359">
        <v>4.8</v>
      </c>
      <c r="D359">
        <v>20</v>
      </c>
      <c r="E359">
        <f xml:space="preserve"> order_details[[#This Row],[UnitPrice]] * order_details[[#This Row],[Quantity]] * (1 - order_details[[#This Row],[Discount]])</f>
        <v>96</v>
      </c>
      <c r="F359">
        <v>0</v>
      </c>
    </row>
    <row r="360" spans="1:6" x14ac:dyDescent="0.3">
      <c r="A360">
        <v>10383</v>
      </c>
      <c r="B360">
        <v>50</v>
      </c>
      <c r="C360">
        <v>13</v>
      </c>
      <c r="D360">
        <v>15</v>
      </c>
      <c r="E360">
        <f xml:space="preserve"> order_details[[#This Row],[UnitPrice]] * order_details[[#This Row],[Quantity]] * (1 - order_details[[#This Row],[Discount]])</f>
        <v>195</v>
      </c>
      <c r="F360">
        <v>0</v>
      </c>
    </row>
    <row r="361" spans="1:6" x14ac:dyDescent="0.3">
      <c r="A361">
        <v>10383</v>
      </c>
      <c r="B361">
        <v>56</v>
      </c>
      <c r="C361">
        <v>30.4</v>
      </c>
      <c r="D361">
        <v>20</v>
      </c>
      <c r="E361">
        <f xml:space="preserve"> order_details[[#This Row],[UnitPrice]] * order_details[[#This Row],[Quantity]] * (1 - order_details[[#This Row],[Discount]])</f>
        <v>608</v>
      </c>
      <c r="F361">
        <v>0</v>
      </c>
    </row>
    <row r="362" spans="1:6" x14ac:dyDescent="0.3">
      <c r="A362">
        <v>10384</v>
      </c>
      <c r="B362">
        <v>20</v>
      </c>
      <c r="C362">
        <v>64.8</v>
      </c>
      <c r="D362">
        <v>28</v>
      </c>
      <c r="E362">
        <f xml:space="preserve"> order_details[[#This Row],[UnitPrice]] * order_details[[#This Row],[Quantity]] * (1 - order_details[[#This Row],[Discount]])</f>
        <v>1814.3999999999999</v>
      </c>
      <c r="F362">
        <v>0</v>
      </c>
    </row>
    <row r="363" spans="1:6" x14ac:dyDescent="0.3">
      <c r="A363">
        <v>10384</v>
      </c>
      <c r="B363">
        <v>60</v>
      </c>
      <c r="C363">
        <v>27.2</v>
      </c>
      <c r="D363">
        <v>15</v>
      </c>
      <c r="E363">
        <f xml:space="preserve"> order_details[[#This Row],[UnitPrice]] * order_details[[#This Row],[Quantity]] * (1 - order_details[[#This Row],[Discount]])</f>
        <v>408</v>
      </c>
      <c r="F363">
        <v>0</v>
      </c>
    </row>
    <row r="364" spans="1:6" x14ac:dyDescent="0.3">
      <c r="A364">
        <v>10385</v>
      </c>
      <c r="B364">
        <v>7</v>
      </c>
      <c r="C364">
        <v>24</v>
      </c>
      <c r="D364">
        <v>10</v>
      </c>
      <c r="E364">
        <f xml:space="preserve"> order_details[[#This Row],[UnitPrice]] * order_details[[#This Row],[Quantity]] * (1 - order_details[[#This Row],[Discount]])</f>
        <v>192</v>
      </c>
      <c r="F364">
        <v>0.2</v>
      </c>
    </row>
    <row r="365" spans="1:6" x14ac:dyDescent="0.3">
      <c r="A365">
        <v>10385</v>
      </c>
      <c r="B365">
        <v>60</v>
      </c>
      <c r="C365">
        <v>27.2</v>
      </c>
      <c r="D365">
        <v>20</v>
      </c>
      <c r="E365">
        <f xml:space="preserve"> order_details[[#This Row],[UnitPrice]] * order_details[[#This Row],[Quantity]] * (1 - order_details[[#This Row],[Discount]])</f>
        <v>435.20000000000005</v>
      </c>
      <c r="F365">
        <v>0.2</v>
      </c>
    </row>
    <row r="366" spans="1:6" x14ac:dyDescent="0.3">
      <c r="A366">
        <v>10385</v>
      </c>
      <c r="B366">
        <v>68</v>
      </c>
      <c r="C366">
        <v>10</v>
      </c>
      <c r="D366">
        <v>8</v>
      </c>
      <c r="E366">
        <f xml:space="preserve"> order_details[[#This Row],[UnitPrice]] * order_details[[#This Row],[Quantity]] * (1 - order_details[[#This Row],[Discount]])</f>
        <v>64</v>
      </c>
      <c r="F366">
        <v>0.2</v>
      </c>
    </row>
    <row r="367" spans="1:6" x14ac:dyDescent="0.3">
      <c r="A367">
        <v>10386</v>
      </c>
      <c r="B367">
        <v>24</v>
      </c>
      <c r="C367">
        <v>3.6</v>
      </c>
      <c r="D367">
        <v>15</v>
      </c>
      <c r="E367">
        <f xml:space="preserve"> order_details[[#This Row],[UnitPrice]] * order_details[[#This Row],[Quantity]] * (1 - order_details[[#This Row],[Discount]])</f>
        <v>54</v>
      </c>
      <c r="F367">
        <v>0</v>
      </c>
    </row>
    <row r="368" spans="1:6" x14ac:dyDescent="0.3">
      <c r="A368">
        <v>10386</v>
      </c>
      <c r="B368">
        <v>34</v>
      </c>
      <c r="C368">
        <v>11.2</v>
      </c>
      <c r="D368">
        <v>10</v>
      </c>
      <c r="E368">
        <f xml:space="preserve"> order_details[[#This Row],[UnitPrice]] * order_details[[#This Row],[Quantity]] * (1 - order_details[[#This Row],[Discount]])</f>
        <v>112</v>
      </c>
      <c r="F368">
        <v>0</v>
      </c>
    </row>
    <row r="369" spans="1:6" x14ac:dyDescent="0.3">
      <c r="A369">
        <v>10387</v>
      </c>
      <c r="B369">
        <v>24</v>
      </c>
      <c r="C369">
        <v>3.6</v>
      </c>
      <c r="D369">
        <v>15</v>
      </c>
      <c r="E369">
        <f xml:space="preserve"> order_details[[#This Row],[UnitPrice]] * order_details[[#This Row],[Quantity]] * (1 - order_details[[#This Row],[Discount]])</f>
        <v>54</v>
      </c>
      <c r="F369">
        <v>0</v>
      </c>
    </row>
    <row r="370" spans="1:6" x14ac:dyDescent="0.3">
      <c r="A370">
        <v>10387</v>
      </c>
      <c r="B370">
        <v>28</v>
      </c>
      <c r="C370">
        <v>36.4</v>
      </c>
      <c r="D370">
        <v>6</v>
      </c>
      <c r="E370">
        <f xml:space="preserve"> order_details[[#This Row],[UnitPrice]] * order_details[[#This Row],[Quantity]] * (1 - order_details[[#This Row],[Discount]])</f>
        <v>218.39999999999998</v>
      </c>
      <c r="F370">
        <v>0</v>
      </c>
    </row>
    <row r="371" spans="1:6" x14ac:dyDescent="0.3">
      <c r="A371">
        <v>10387</v>
      </c>
      <c r="B371">
        <v>59</v>
      </c>
      <c r="C371">
        <v>44</v>
      </c>
      <c r="D371">
        <v>12</v>
      </c>
      <c r="E371">
        <f xml:space="preserve"> order_details[[#This Row],[UnitPrice]] * order_details[[#This Row],[Quantity]] * (1 - order_details[[#This Row],[Discount]])</f>
        <v>528</v>
      </c>
      <c r="F371">
        <v>0</v>
      </c>
    </row>
    <row r="372" spans="1:6" x14ac:dyDescent="0.3">
      <c r="A372">
        <v>10387</v>
      </c>
      <c r="B372">
        <v>71</v>
      </c>
      <c r="C372">
        <v>17.2</v>
      </c>
      <c r="D372">
        <v>15</v>
      </c>
      <c r="E372">
        <f xml:space="preserve"> order_details[[#This Row],[UnitPrice]] * order_details[[#This Row],[Quantity]] * (1 - order_details[[#This Row],[Discount]])</f>
        <v>258</v>
      </c>
      <c r="F372">
        <v>0</v>
      </c>
    </row>
    <row r="373" spans="1:6" x14ac:dyDescent="0.3">
      <c r="A373">
        <v>10388</v>
      </c>
      <c r="B373">
        <v>45</v>
      </c>
      <c r="C373">
        <v>7.6</v>
      </c>
      <c r="D373">
        <v>15</v>
      </c>
      <c r="E373">
        <f xml:space="preserve"> order_details[[#This Row],[UnitPrice]] * order_details[[#This Row],[Quantity]] * (1 - order_details[[#This Row],[Discount]])</f>
        <v>91.2</v>
      </c>
      <c r="F373">
        <v>0.2</v>
      </c>
    </row>
    <row r="374" spans="1:6" x14ac:dyDescent="0.3">
      <c r="A374">
        <v>10388</v>
      </c>
      <c r="B374">
        <v>52</v>
      </c>
      <c r="C374">
        <v>5.6</v>
      </c>
      <c r="D374">
        <v>20</v>
      </c>
      <c r="E374">
        <f xml:space="preserve"> order_details[[#This Row],[UnitPrice]] * order_details[[#This Row],[Quantity]] * (1 - order_details[[#This Row],[Discount]])</f>
        <v>89.600000000000009</v>
      </c>
      <c r="F374">
        <v>0.2</v>
      </c>
    </row>
    <row r="375" spans="1:6" x14ac:dyDescent="0.3">
      <c r="A375">
        <v>10388</v>
      </c>
      <c r="B375">
        <v>53</v>
      </c>
      <c r="C375">
        <v>26.2</v>
      </c>
      <c r="D375">
        <v>40</v>
      </c>
      <c r="E375">
        <f xml:space="preserve"> order_details[[#This Row],[UnitPrice]] * order_details[[#This Row],[Quantity]] * (1 - order_details[[#This Row],[Discount]])</f>
        <v>1048</v>
      </c>
      <c r="F375">
        <v>0</v>
      </c>
    </row>
    <row r="376" spans="1:6" x14ac:dyDescent="0.3">
      <c r="A376">
        <v>10389</v>
      </c>
      <c r="B376">
        <v>10</v>
      </c>
      <c r="C376">
        <v>24.8</v>
      </c>
      <c r="D376">
        <v>16</v>
      </c>
      <c r="E376">
        <f xml:space="preserve"> order_details[[#This Row],[UnitPrice]] * order_details[[#This Row],[Quantity]] * (1 - order_details[[#This Row],[Discount]])</f>
        <v>396.8</v>
      </c>
      <c r="F376">
        <v>0</v>
      </c>
    </row>
    <row r="377" spans="1:6" x14ac:dyDescent="0.3">
      <c r="A377">
        <v>10389</v>
      </c>
      <c r="B377">
        <v>55</v>
      </c>
      <c r="C377">
        <v>19.2</v>
      </c>
      <c r="D377">
        <v>15</v>
      </c>
      <c r="E377">
        <f xml:space="preserve"> order_details[[#This Row],[UnitPrice]] * order_details[[#This Row],[Quantity]] * (1 - order_details[[#This Row],[Discount]])</f>
        <v>288</v>
      </c>
      <c r="F377">
        <v>0</v>
      </c>
    </row>
    <row r="378" spans="1:6" x14ac:dyDescent="0.3">
      <c r="A378">
        <v>10389</v>
      </c>
      <c r="B378">
        <v>62</v>
      </c>
      <c r="C378">
        <v>39.4</v>
      </c>
      <c r="D378">
        <v>20</v>
      </c>
      <c r="E378">
        <f xml:space="preserve"> order_details[[#This Row],[UnitPrice]] * order_details[[#This Row],[Quantity]] * (1 - order_details[[#This Row],[Discount]])</f>
        <v>788</v>
      </c>
      <c r="F378">
        <v>0</v>
      </c>
    </row>
    <row r="379" spans="1:6" x14ac:dyDescent="0.3">
      <c r="A379">
        <v>10389</v>
      </c>
      <c r="B379">
        <v>70</v>
      </c>
      <c r="C379">
        <v>12</v>
      </c>
      <c r="D379">
        <v>30</v>
      </c>
      <c r="E379">
        <f xml:space="preserve"> order_details[[#This Row],[UnitPrice]] * order_details[[#This Row],[Quantity]] * (1 - order_details[[#This Row],[Discount]])</f>
        <v>360</v>
      </c>
      <c r="F379">
        <v>0</v>
      </c>
    </row>
    <row r="380" spans="1:6" x14ac:dyDescent="0.3">
      <c r="A380">
        <v>10390</v>
      </c>
      <c r="B380">
        <v>31</v>
      </c>
      <c r="C380">
        <v>10</v>
      </c>
      <c r="D380">
        <v>60</v>
      </c>
      <c r="E380">
        <f xml:space="preserve"> order_details[[#This Row],[UnitPrice]] * order_details[[#This Row],[Quantity]] * (1 - order_details[[#This Row],[Discount]])</f>
        <v>540</v>
      </c>
      <c r="F380">
        <v>0.1</v>
      </c>
    </row>
    <row r="381" spans="1:6" x14ac:dyDescent="0.3">
      <c r="A381">
        <v>10390</v>
      </c>
      <c r="B381">
        <v>35</v>
      </c>
      <c r="C381">
        <v>14.4</v>
      </c>
      <c r="D381">
        <v>40</v>
      </c>
      <c r="E381">
        <f xml:space="preserve"> order_details[[#This Row],[UnitPrice]] * order_details[[#This Row],[Quantity]] * (1 - order_details[[#This Row],[Discount]])</f>
        <v>518.4</v>
      </c>
      <c r="F381">
        <v>0.1</v>
      </c>
    </row>
    <row r="382" spans="1:6" x14ac:dyDescent="0.3">
      <c r="A382">
        <v>10390</v>
      </c>
      <c r="B382">
        <v>46</v>
      </c>
      <c r="C382">
        <v>9.6</v>
      </c>
      <c r="D382">
        <v>45</v>
      </c>
      <c r="E382">
        <f xml:space="preserve"> order_details[[#This Row],[UnitPrice]] * order_details[[#This Row],[Quantity]] * (1 - order_details[[#This Row],[Discount]])</f>
        <v>432</v>
      </c>
      <c r="F382">
        <v>0</v>
      </c>
    </row>
    <row r="383" spans="1:6" x14ac:dyDescent="0.3">
      <c r="A383">
        <v>10390</v>
      </c>
      <c r="B383">
        <v>72</v>
      </c>
      <c r="C383">
        <v>27.8</v>
      </c>
      <c r="D383">
        <v>24</v>
      </c>
      <c r="E383">
        <f xml:space="preserve"> order_details[[#This Row],[UnitPrice]] * order_details[[#This Row],[Quantity]] * (1 - order_details[[#This Row],[Discount]])</f>
        <v>600.48</v>
      </c>
      <c r="F383">
        <v>0.1</v>
      </c>
    </row>
    <row r="384" spans="1:6" x14ac:dyDescent="0.3">
      <c r="A384">
        <v>10391</v>
      </c>
      <c r="B384">
        <v>13</v>
      </c>
      <c r="C384">
        <v>4.8</v>
      </c>
      <c r="D384">
        <v>18</v>
      </c>
      <c r="E384">
        <f xml:space="preserve"> order_details[[#This Row],[UnitPrice]] * order_details[[#This Row],[Quantity]] * (1 - order_details[[#This Row],[Discount]])</f>
        <v>86.399999999999991</v>
      </c>
      <c r="F384">
        <v>0</v>
      </c>
    </row>
    <row r="385" spans="1:6" x14ac:dyDescent="0.3">
      <c r="A385">
        <v>10392</v>
      </c>
      <c r="B385">
        <v>69</v>
      </c>
      <c r="C385">
        <v>28.8</v>
      </c>
      <c r="D385">
        <v>50</v>
      </c>
      <c r="E385">
        <f xml:space="preserve"> order_details[[#This Row],[UnitPrice]] * order_details[[#This Row],[Quantity]] * (1 - order_details[[#This Row],[Discount]])</f>
        <v>1440</v>
      </c>
      <c r="F385">
        <v>0</v>
      </c>
    </row>
    <row r="386" spans="1:6" x14ac:dyDescent="0.3">
      <c r="A386">
        <v>10393</v>
      </c>
      <c r="B386">
        <v>2</v>
      </c>
      <c r="C386">
        <v>15.2</v>
      </c>
      <c r="D386">
        <v>25</v>
      </c>
      <c r="E386">
        <f xml:space="preserve"> order_details[[#This Row],[UnitPrice]] * order_details[[#This Row],[Quantity]] * (1 - order_details[[#This Row],[Discount]])</f>
        <v>285</v>
      </c>
      <c r="F386">
        <v>0.25</v>
      </c>
    </row>
    <row r="387" spans="1:6" x14ac:dyDescent="0.3">
      <c r="A387">
        <v>10393</v>
      </c>
      <c r="B387">
        <v>14</v>
      </c>
      <c r="C387">
        <v>18.600000000000001</v>
      </c>
      <c r="D387">
        <v>42</v>
      </c>
      <c r="E387">
        <f xml:space="preserve"> order_details[[#This Row],[UnitPrice]] * order_details[[#This Row],[Quantity]] * (1 - order_details[[#This Row],[Discount]])</f>
        <v>585.90000000000009</v>
      </c>
      <c r="F387">
        <v>0.25</v>
      </c>
    </row>
    <row r="388" spans="1:6" x14ac:dyDescent="0.3">
      <c r="A388">
        <v>10393</v>
      </c>
      <c r="B388">
        <v>25</v>
      </c>
      <c r="C388">
        <v>11.2</v>
      </c>
      <c r="D388">
        <v>7</v>
      </c>
      <c r="E388">
        <f xml:space="preserve"> order_details[[#This Row],[UnitPrice]] * order_details[[#This Row],[Quantity]] * (1 - order_details[[#This Row],[Discount]])</f>
        <v>58.8</v>
      </c>
      <c r="F388">
        <v>0.25</v>
      </c>
    </row>
    <row r="389" spans="1:6" x14ac:dyDescent="0.3">
      <c r="A389">
        <v>10393</v>
      </c>
      <c r="B389">
        <v>26</v>
      </c>
      <c r="C389">
        <v>24.9</v>
      </c>
      <c r="D389">
        <v>70</v>
      </c>
      <c r="E389">
        <f xml:space="preserve"> order_details[[#This Row],[UnitPrice]] * order_details[[#This Row],[Quantity]] * (1 - order_details[[#This Row],[Discount]])</f>
        <v>1307.25</v>
      </c>
      <c r="F389">
        <v>0.25</v>
      </c>
    </row>
    <row r="390" spans="1:6" x14ac:dyDescent="0.3">
      <c r="A390">
        <v>10393</v>
      </c>
      <c r="B390">
        <v>31</v>
      </c>
      <c r="C390">
        <v>10</v>
      </c>
      <c r="D390">
        <v>32</v>
      </c>
      <c r="E390">
        <f xml:space="preserve"> order_details[[#This Row],[UnitPrice]] * order_details[[#This Row],[Quantity]] * (1 - order_details[[#This Row],[Discount]])</f>
        <v>320</v>
      </c>
      <c r="F390">
        <v>0</v>
      </c>
    </row>
    <row r="391" spans="1:6" x14ac:dyDescent="0.3">
      <c r="A391">
        <v>10394</v>
      </c>
      <c r="B391">
        <v>13</v>
      </c>
      <c r="C391">
        <v>4.8</v>
      </c>
      <c r="D391">
        <v>10</v>
      </c>
      <c r="E391">
        <f xml:space="preserve"> order_details[[#This Row],[UnitPrice]] * order_details[[#This Row],[Quantity]] * (1 - order_details[[#This Row],[Discount]])</f>
        <v>48</v>
      </c>
      <c r="F391">
        <v>0</v>
      </c>
    </row>
    <row r="392" spans="1:6" x14ac:dyDescent="0.3">
      <c r="A392">
        <v>10394</v>
      </c>
      <c r="B392">
        <v>62</v>
      </c>
      <c r="C392">
        <v>39.4</v>
      </c>
      <c r="D392">
        <v>10</v>
      </c>
      <c r="E392">
        <f xml:space="preserve"> order_details[[#This Row],[UnitPrice]] * order_details[[#This Row],[Quantity]] * (1 - order_details[[#This Row],[Discount]])</f>
        <v>394</v>
      </c>
      <c r="F392">
        <v>0</v>
      </c>
    </row>
    <row r="393" spans="1:6" x14ac:dyDescent="0.3">
      <c r="A393">
        <v>10395</v>
      </c>
      <c r="B393">
        <v>46</v>
      </c>
      <c r="C393">
        <v>9.6</v>
      </c>
      <c r="D393">
        <v>28</v>
      </c>
      <c r="E393">
        <f xml:space="preserve"> order_details[[#This Row],[UnitPrice]] * order_details[[#This Row],[Quantity]] * (1 - order_details[[#This Row],[Discount]])</f>
        <v>241.92000000000002</v>
      </c>
      <c r="F393">
        <v>0.1</v>
      </c>
    </row>
    <row r="394" spans="1:6" x14ac:dyDescent="0.3">
      <c r="A394">
        <v>10395</v>
      </c>
      <c r="B394">
        <v>53</v>
      </c>
      <c r="C394">
        <v>26.2</v>
      </c>
      <c r="D394">
        <v>70</v>
      </c>
      <c r="E394">
        <f xml:space="preserve"> order_details[[#This Row],[UnitPrice]] * order_details[[#This Row],[Quantity]] * (1 - order_details[[#This Row],[Discount]])</f>
        <v>1650.6000000000001</v>
      </c>
      <c r="F394">
        <v>0.1</v>
      </c>
    </row>
    <row r="395" spans="1:6" x14ac:dyDescent="0.3">
      <c r="A395">
        <v>10395</v>
      </c>
      <c r="B395">
        <v>69</v>
      </c>
      <c r="C395">
        <v>28.8</v>
      </c>
      <c r="D395">
        <v>8</v>
      </c>
      <c r="E395">
        <f xml:space="preserve"> order_details[[#This Row],[UnitPrice]] * order_details[[#This Row],[Quantity]] * (1 - order_details[[#This Row],[Discount]])</f>
        <v>230.4</v>
      </c>
      <c r="F395">
        <v>0</v>
      </c>
    </row>
    <row r="396" spans="1:6" x14ac:dyDescent="0.3">
      <c r="A396">
        <v>10396</v>
      </c>
      <c r="B396">
        <v>23</v>
      </c>
      <c r="C396">
        <v>7.2</v>
      </c>
      <c r="D396">
        <v>40</v>
      </c>
      <c r="E396">
        <f xml:space="preserve"> order_details[[#This Row],[UnitPrice]] * order_details[[#This Row],[Quantity]] * (1 - order_details[[#This Row],[Discount]])</f>
        <v>288</v>
      </c>
      <c r="F396">
        <v>0</v>
      </c>
    </row>
    <row r="397" spans="1:6" x14ac:dyDescent="0.3">
      <c r="A397">
        <v>10396</v>
      </c>
      <c r="B397">
        <v>71</v>
      </c>
      <c r="C397">
        <v>17.2</v>
      </c>
      <c r="D397">
        <v>60</v>
      </c>
      <c r="E397">
        <f xml:space="preserve"> order_details[[#This Row],[UnitPrice]] * order_details[[#This Row],[Quantity]] * (1 - order_details[[#This Row],[Discount]])</f>
        <v>1032</v>
      </c>
      <c r="F397">
        <v>0</v>
      </c>
    </row>
    <row r="398" spans="1:6" x14ac:dyDescent="0.3">
      <c r="A398">
        <v>10396</v>
      </c>
      <c r="B398">
        <v>72</v>
      </c>
      <c r="C398">
        <v>27.8</v>
      </c>
      <c r="D398">
        <v>21</v>
      </c>
      <c r="E398">
        <f xml:space="preserve"> order_details[[#This Row],[UnitPrice]] * order_details[[#This Row],[Quantity]] * (1 - order_details[[#This Row],[Discount]])</f>
        <v>583.80000000000007</v>
      </c>
      <c r="F398">
        <v>0</v>
      </c>
    </row>
    <row r="399" spans="1:6" x14ac:dyDescent="0.3">
      <c r="A399">
        <v>10397</v>
      </c>
      <c r="B399">
        <v>21</v>
      </c>
      <c r="C399">
        <v>8</v>
      </c>
      <c r="D399">
        <v>10</v>
      </c>
      <c r="E399">
        <f xml:space="preserve"> order_details[[#This Row],[UnitPrice]] * order_details[[#This Row],[Quantity]] * (1 - order_details[[#This Row],[Discount]])</f>
        <v>68</v>
      </c>
      <c r="F399">
        <v>0.15</v>
      </c>
    </row>
    <row r="400" spans="1:6" x14ac:dyDescent="0.3">
      <c r="A400">
        <v>10397</v>
      </c>
      <c r="B400">
        <v>51</v>
      </c>
      <c r="C400">
        <v>42.4</v>
      </c>
      <c r="D400">
        <v>18</v>
      </c>
      <c r="E400">
        <f xml:space="preserve"> order_details[[#This Row],[UnitPrice]] * order_details[[#This Row],[Quantity]] * (1 - order_details[[#This Row],[Discount]])</f>
        <v>648.71999999999991</v>
      </c>
      <c r="F400">
        <v>0.15</v>
      </c>
    </row>
    <row r="401" spans="1:6" x14ac:dyDescent="0.3">
      <c r="A401">
        <v>10398</v>
      </c>
      <c r="B401">
        <v>35</v>
      </c>
      <c r="C401">
        <v>14.4</v>
      </c>
      <c r="D401">
        <v>30</v>
      </c>
      <c r="E401">
        <f xml:space="preserve"> order_details[[#This Row],[UnitPrice]] * order_details[[#This Row],[Quantity]] * (1 - order_details[[#This Row],[Discount]])</f>
        <v>432</v>
      </c>
      <c r="F401">
        <v>0</v>
      </c>
    </row>
    <row r="402" spans="1:6" x14ac:dyDescent="0.3">
      <c r="A402">
        <v>10398</v>
      </c>
      <c r="B402">
        <v>55</v>
      </c>
      <c r="C402">
        <v>19.2</v>
      </c>
      <c r="D402">
        <v>120</v>
      </c>
      <c r="E402">
        <f xml:space="preserve"> order_details[[#This Row],[UnitPrice]] * order_details[[#This Row],[Quantity]] * (1 - order_details[[#This Row],[Discount]])</f>
        <v>2073.6</v>
      </c>
      <c r="F402">
        <v>0.1</v>
      </c>
    </row>
    <row r="403" spans="1:6" x14ac:dyDescent="0.3">
      <c r="A403">
        <v>10399</v>
      </c>
      <c r="B403">
        <v>68</v>
      </c>
      <c r="C403">
        <v>10</v>
      </c>
      <c r="D403">
        <v>60</v>
      </c>
      <c r="E403">
        <f xml:space="preserve"> order_details[[#This Row],[UnitPrice]] * order_details[[#This Row],[Quantity]] * (1 - order_details[[#This Row],[Discount]])</f>
        <v>600</v>
      </c>
      <c r="F403">
        <v>0</v>
      </c>
    </row>
    <row r="404" spans="1:6" x14ac:dyDescent="0.3">
      <c r="A404">
        <v>10399</v>
      </c>
      <c r="B404">
        <v>71</v>
      </c>
      <c r="C404">
        <v>17.2</v>
      </c>
      <c r="D404">
        <v>30</v>
      </c>
      <c r="E404">
        <f xml:space="preserve"> order_details[[#This Row],[UnitPrice]] * order_details[[#This Row],[Quantity]] * (1 - order_details[[#This Row],[Discount]])</f>
        <v>516</v>
      </c>
      <c r="F404">
        <v>0</v>
      </c>
    </row>
    <row r="405" spans="1:6" x14ac:dyDescent="0.3">
      <c r="A405">
        <v>10399</v>
      </c>
      <c r="B405">
        <v>76</v>
      </c>
      <c r="C405">
        <v>14.4</v>
      </c>
      <c r="D405">
        <v>35</v>
      </c>
      <c r="E405">
        <f xml:space="preserve"> order_details[[#This Row],[UnitPrice]] * order_details[[#This Row],[Quantity]] * (1 - order_details[[#This Row],[Discount]])</f>
        <v>504</v>
      </c>
      <c r="F405">
        <v>0</v>
      </c>
    </row>
    <row r="406" spans="1:6" x14ac:dyDescent="0.3">
      <c r="A406">
        <v>10399</v>
      </c>
      <c r="B406">
        <v>77</v>
      </c>
      <c r="C406">
        <v>10.4</v>
      </c>
      <c r="D406">
        <v>14</v>
      </c>
      <c r="E406">
        <f xml:space="preserve"> order_details[[#This Row],[UnitPrice]] * order_details[[#This Row],[Quantity]] * (1 - order_details[[#This Row],[Discount]])</f>
        <v>145.6</v>
      </c>
      <c r="F406">
        <v>0</v>
      </c>
    </row>
    <row r="407" spans="1:6" x14ac:dyDescent="0.3">
      <c r="A407">
        <v>10400</v>
      </c>
      <c r="B407">
        <v>29</v>
      </c>
      <c r="C407">
        <v>99</v>
      </c>
      <c r="D407">
        <v>21</v>
      </c>
      <c r="E407">
        <f xml:space="preserve"> order_details[[#This Row],[UnitPrice]] * order_details[[#This Row],[Quantity]] * (1 - order_details[[#This Row],[Discount]])</f>
        <v>2079</v>
      </c>
      <c r="F407">
        <v>0</v>
      </c>
    </row>
    <row r="408" spans="1:6" x14ac:dyDescent="0.3">
      <c r="A408">
        <v>10400</v>
      </c>
      <c r="B408">
        <v>35</v>
      </c>
      <c r="C408">
        <v>14.4</v>
      </c>
      <c r="D408">
        <v>35</v>
      </c>
      <c r="E408">
        <f xml:space="preserve"> order_details[[#This Row],[UnitPrice]] * order_details[[#This Row],[Quantity]] * (1 - order_details[[#This Row],[Discount]])</f>
        <v>504</v>
      </c>
      <c r="F408">
        <v>0</v>
      </c>
    </row>
    <row r="409" spans="1:6" x14ac:dyDescent="0.3">
      <c r="A409">
        <v>10400</v>
      </c>
      <c r="B409">
        <v>49</v>
      </c>
      <c r="C409">
        <v>16</v>
      </c>
      <c r="D409">
        <v>30</v>
      </c>
      <c r="E409">
        <f xml:space="preserve"> order_details[[#This Row],[UnitPrice]] * order_details[[#This Row],[Quantity]] * (1 - order_details[[#This Row],[Discount]])</f>
        <v>480</v>
      </c>
      <c r="F409">
        <v>0</v>
      </c>
    </row>
    <row r="410" spans="1:6" x14ac:dyDescent="0.3">
      <c r="A410">
        <v>10401</v>
      </c>
      <c r="B410">
        <v>30</v>
      </c>
      <c r="C410">
        <v>20.7</v>
      </c>
      <c r="D410">
        <v>18</v>
      </c>
      <c r="E410">
        <f xml:space="preserve"> order_details[[#This Row],[UnitPrice]] * order_details[[#This Row],[Quantity]] * (1 - order_details[[#This Row],[Discount]])</f>
        <v>372.59999999999997</v>
      </c>
      <c r="F410">
        <v>0</v>
      </c>
    </row>
    <row r="411" spans="1:6" x14ac:dyDescent="0.3">
      <c r="A411">
        <v>10401</v>
      </c>
      <c r="B411">
        <v>56</v>
      </c>
      <c r="C411">
        <v>30.4</v>
      </c>
      <c r="D411">
        <v>70</v>
      </c>
      <c r="E411">
        <f xml:space="preserve"> order_details[[#This Row],[UnitPrice]] * order_details[[#This Row],[Quantity]] * (1 - order_details[[#This Row],[Discount]])</f>
        <v>2128</v>
      </c>
      <c r="F411">
        <v>0</v>
      </c>
    </row>
    <row r="412" spans="1:6" x14ac:dyDescent="0.3">
      <c r="A412">
        <v>10401</v>
      </c>
      <c r="B412">
        <v>65</v>
      </c>
      <c r="C412">
        <v>16.8</v>
      </c>
      <c r="D412">
        <v>20</v>
      </c>
      <c r="E412">
        <f xml:space="preserve"> order_details[[#This Row],[UnitPrice]] * order_details[[#This Row],[Quantity]] * (1 - order_details[[#This Row],[Discount]])</f>
        <v>336</v>
      </c>
      <c r="F412">
        <v>0</v>
      </c>
    </row>
    <row r="413" spans="1:6" x14ac:dyDescent="0.3">
      <c r="A413">
        <v>10401</v>
      </c>
      <c r="B413">
        <v>71</v>
      </c>
      <c r="C413">
        <v>17.2</v>
      </c>
      <c r="D413">
        <v>60</v>
      </c>
      <c r="E413">
        <f xml:space="preserve"> order_details[[#This Row],[UnitPrice]] * order_details[[#This Row],[Quantity]] * (1 - order_details[[#This Row],[Discount]])</f>
        <v>1032</v>
      </c>
      <c r="F413">
        <v>0</v>
      </c>
    </row>
    <row r="414" spans="1:6" x14ac:dyDescent="0.3">
      <c r="A414">
        <v>10402</v>
      </c>
      <c r="B414">
        <v>23</v>
      </c>
      <c r="C414">
        <v>7.2</v>
      </c>
      <c r="D414">
        <v>60</v>
      </c>
      <c r="E414">
        <f xml:space="preserve"> order_details[[#This Row],[UnitPrice]] * order_details[[#This Row],[Quantity]] * (1 - order_details[[#This Row],[Discount]])</f>
        <v>432</v>
      </c>
      <c r="F414">
        <v>0</v>
      </c>
    </row>
    <row r="415" spans="1:6" x14ac:dyDescent="0.3">
      <c r="A415">
        <v>10402</v>
      </c>
      <c r="B415">
        <v>63</v>
      </c>
      <c r="C415">
        <v>35.1</v>
      </c>
      <c r="D415">
        <v>65</v>
      </c>
      <c r="E415">
        <f xml:space="preserve"> order_details[[#This Row],[UnitPrice]] * order_details[[#This Row],[Quantity]] * (1 - order_details[[#This Row],[Discount]])</f>
        <v>2281.5</v>
      </c>
      <c r="F415">
        <v>0</v>
      </c>
    </row>
    <row r="416" spans="1:6" x14ac:dyDescent="0.3">
      <c r="A416">
        <v>10403</v>
      </c>
      <c r="B416">
        <v>16</v>
      </c>
      <c r="C416">
        <v>13.9</v>
      </c>
      <c r="D416">
        <v>21</v>
      </c>
      <c r="E416">
        <f xml:space="preserve"> order_details[[#This Row],[UnitPrice]] * order_details[[#This Row],[Quantity]] * (1 - order_details[[#This Row],[Discount]])</f>
        <v>248.11500000000001</v>
      </c>
      <c r="F416">
        <v>0.15</v>
      </c>
    </row>
    <row r="417" spans="1:6" x14ac:dyDescent="0.3">
      <c r="A417">
        <v>10403</v>
      </c>
      <c r="B417">
        <v>48</v>
      </c>
      <c r="C417">
        <v>10.199999999999999</v>
      </c>
      <c r="D417">
        <v>70</v>
      </c>
      <c r="E417">
        <f xml:space="preserve"> order_details[[#This Row],[UnitPrice]] * order_details[[#This Row],[Quantity]] * (1 - order_details[[#This Row],[Discount]])</f>
        <v>606.9</v>
      </c>
      <c r="F417">
        <v>0.15</v>
      </c>
    </row>
    <row r="418" spans="1:6" x14ac:dyDescent="0.3">
      <c r="A418">
        <v>10404</v>
      </c>
      <c r="B418">
        <v>26</v>
      </c>
      <c r="C418">
        <v>24.9</v>
      </c>
      <c r="D418">
        <v>30</v>
      </c>
      <c r="E418">
        <f xml:space="preserve"> order_details[[#This Row],[UnitPrice]] * order_details[[#This Row],[Quantity]] * (1 - order_details[[#This Row],[Discount]])</f>
        <v>709.65</v>
      </c>
      <c r="F418">
        <v>0.05</v>
      </c>
    </row>
    <row r="419" spans="1:6" x14ac:dyDescent="0.3">
      <c r="A419">
        <v>10404</v>
      </c>
      <c r="B419">
        <v>42</v>
      </c>
      <c r="C419">
        <v>11.2</v>
      </c>
      <c r="D419">
        <v>40</v>
      </c>
      <c r="E419">
        <f xml:space="preserve"> order_details[[#This Row],[UnitPrice]] * order_details[[#This Row],[Quantity]] * (1 - order_details[[#This Row],[Discount]])</f>
        <v>425.59999999999997</v>
      </c>
      <c r="F419">
        <v>0.05</v>
      </c>
    </row>
    <row r="420" spans="1:6" x14ac:dyDescent="0.3">
      <c r="A420">
        <v>10404</v>
      </c>
      <c r="B420">
        <v>49</v>
      </c>
      <c r="C420">
        <v>16</v>
      </c>
      <c r="D420">
        <v>30</v>
      </c>
      <c r="E420">
        <f xml:space="preserve"> order_details[[#This Row],[UnitPrice]] * order_details[[#This Row],[Quantity]] * (1 - order_details[[#This Row],[Discount]])</f>
        <v>456</v>
      </c>
      <c r="F420">
        <v>0.05</v>
      </c>
    </row>
    <row r="421" spans="1:6" x14ac:dyDescent="0.3">
      <c r="A421">
        <v>10405</v>
      </c>
      <c r="B421">
        <v>3</v>
      </c>
      <c r="C421">
        <v>8</v>
      </c>
      <c r="D421">
        <v>50</v>
      </c>
      <c r="E421">
        <f xml:space="preserve"> order_details[[#This Row],[UnitPrice]] * order_details[[#This Row],[Quantity]] * (1 - order_details[[#This Row],[Discount]])</f>
        <v>400</v>
      </c>
      <c r="F421">
        <v>0</v>
      </c>
    </row>
    <row r="422" spans="1:6" x14ac:dyDescent="0.3">
      <c r="A422">
        <v>10406</v>
      </c>
      <c r="B422">
        <v>1</v>
      </c>
      <c r="C422">
        <v>14.4</v>
      </c>
      <c r="D422">
        <v>10</v>
      </c>
      <c r="E422">
        <f xml:space="preserve"> order_details[[#This Row],[UnitPrice]] * order_details[[#This Row],[Quantity]] * (1 - order_details[[#This Row],[Discount]])</f>
        <v>144</v>
      </c>
      <c r="F422">
        <v>0</v>
      </c>
    </row>
    <row r="423" spans="1:6" x14ac:dyDescent="0.3">
      <c r="A423">
        <v>10406</v>
      </c>
      <c r="B423">
        <v>21</v>
      </c>
      <c r="C423">
        <v>8</v>
      </c>
      <c r="D423">
        <v>30</v>
      </c>
      <c r="E423">
        <f xml:space="preserve"> order_details[[#This Row],[UnitPrice]] * order_details[[#This Row],[Quantity]] * (1 - order_details[[#This Row],[Discount]])</f>
        <v>216</v>
      </c>
      <c r="F423">
        <v>0.1</v>
      </c>
    </row>
    <row r="424" spans="1:6" x14ac:dyDescent="0.3">
      <c r="A424">
        <v>10406</v>
      </c>
      <c r="B424">
        <v>28</v>
      </c>
      <c r="C424">
        <v>36.4</v>
      </c>
      <c r="D424">
        <v>42</v>
      </c>
      <c r="E424">
        <f xml:space="preserve"> order_details[[#This Row],[UnitPrice]] * order_details[[#This Row],[Quantity]] * (1 - order_details[[#This Row],[Discount]])</f>
        <v>1375.92</v>
      </c>
      <c r="F424">
        <v>0.1</v>
      </c>
    </row>
    <row r="425" spans="1:6" x14ac:dyDescent="0.3">
      <c r="A425">
        <v>10406</v>
      </c>
      <c r="B425">
        <v>36</v>
      </c>
      <c r="C425">
        <v>15.2</v>
      </c>
      <c r="D425">
        <v>5</v>
      </c>
      <c r="E425">
        <f xml:space="preserve"> order_details[[#This Row],[UnitPrice]] * order_details[[#This Row],[Quantity]] * (1 - order_details[[#This Row],[Discount]])</f>
        <v>68.400000000000006</v>
      </c>
      <c r="F425">
        <v>0.1</v>
      </c>
    </row>
    <row r="426" spans="1:6" x14ac:dyDescent="0.3">
      <c r="A426">
        <v>10406</v>
      </c>
      <c r="B426">
        <v>40</v>
      </c>
      <c r="C426">
        <v>14.7</v>
      </c>
      <c r="D426">
        <v>2</v>
      </c>
      <c r="E426">
        <f xml:space="preserve"> order_details[[#This Row],[UnitPrice]] * order_details[[#This Row],[Quantity]] * (1 - order_details[[#This Row],[Discount]])</f>
        <v>26.46</v>
      </c>
      <c r="F426">
        <v>0.1</v>
      </c>
    </row>
    <row r="427" spans="1:6" x14ac:dyDescent="0.3">
      <c r="A427">
        <v>10407</v>
      </c>
      <c r="B427">
        <v>11</v>
      </c>
      <c r="C427">
        <v>16.8</v>
      </c>
      <c r="D427">
        <v>30</v>
      </c>
      <c r="E427">
        <f xml:space="preserve"> order_details[[#This Row],[UnitPrice]] * order_details[[#This Row],[Quantity]] * (1 - order_details[[#This Row],[Discount]])</f>
        <v>504</v>
      </c>
      <c r="F427">
        <v>0</v>
      </c>
    </row>
    <row r="428" spans="1:6" x14ac:dyDescent="0.3">
      <c r="A428">
        <v>10407</v>
      </c>
      <c r="B428">
        <v>69</v>
      </c>
      <c r="C428">
        <v>28.8</v>
      </c>
      <c r="D428">
        <v>15</v>
      </c>
      <c r="E428">
        <f xml:space="preserve"> order_details[[#This Row],[UnitPrice]] * order_details[[#This Row],[Quantity]] * (1 - order_details[[#This Row],[Discount]])</f>
        <v>432</v>
      </c>
      <c r="F428">
        <v>0</v>
      </c>
    </row>
    <row r="429" spans="1:6" x14ac:dyDescent="0.3">
      <c r="A429">
        <v>10407</v>
      </c>
      <c r="B429">
        <v>71</v>
      </c>
      <c r="C429">
        <v>17.2</v>
      </c>
      <c r="D429">
        <v>15</v>
      </c>
      <c r="E429">
        <f xml:space="preserve"> order_details[[#This Row],[UnitPrice]] * order_details[[#This Row],[Quantity]] * (1 - order_details[[#This Row],[Discount]])</f>
        <v>258</v>
      </c>
      <c r="F429">
        <v>0</v>
      </c>
    </row>
    <row r="430" spans="1:6" x14ac:dyDescent="0.3">
      <c r="A430">
        <v>10408</v>
      </c>
      <c r="B430">
        <v>37</v>
      </c>
      <c r="C430">
        <v>20.8</v>
      </c>
      <c r="D430">
        <v>10</v>
      </c>
      <c r="E430">
        <f xml:space="preserve"> order_details[[#This Row],[UnitPrice]] * order_details[[#This Row],[Quantity]] * (1 - order_details[[#This Row],[Discount]])</f>
        <v>208</v>
      </c>
      <c r="F430">
        <v>0</v>
      </c>
    </row>
    <row r="431" spans="1:6" x14ac:dyDescent="0.3">
      <c r="A431">
        <v>10408</v>
      </c>
      <c r="B431">
        <v>54</v>
      </c>
      <c r="C431">
        <v>5.9</v>
      </c>
      <c r="D431">
        <v>6</v>
      </c>
      <c r="E431">
        <f xml:space="preserve"> order_details[[#This Row],[UnitPrice]] * order_details[[#This Row],[Quantity]] * (1 - order_details[[#This Row],[Discount]])</f>
        <v>35.400000000000006</v>
      </c>
      <c r="F431">
        <v>0</v>
      </c>
    </row>
    <row r="432" spans="1:6" x14ac:dyDescent="0.3">
      <c r="A432">
        <v>10408</v>
      </c>
      <c r="B432">
        <v>62</v>
      </c>
      <c r="C432">
        <v>39.4</v>
      </c>
      <c r="D432">
        <v>35</v>
      </c>
      <c r="E432">
        <f xml:space="preserve"> order_details[[#This Row],[UnitPrice]] * order_details[[#This Row],[Quantity]] * (1 - order_details[[#This Row],[Discount]])</f>
        <v>1379</v>
      </c>
      <c r="F432">
        <v>0</v>
      </c>
    </row>
    <row r="433" spans="1:6" x14ac:dyDescent="0.3">
      <c r="A433">
        <v>10409</v>
      </c>
      <c r="B433">
        <v>14</v>
      </c>
      <c r="C433">
        <v>18.600000000000001</v>
      </c>
      <c r="D433">
        <v>12</v>
      </c>
      <c r="E433">
        <f xml:space="preserve"> order_details[[#This Row],[UnitPrice]] * order_details[[#This Row],[Quantity]] * (1 - order_details[[#This Row],[Discount]])</f>
        <v>223.20000000000002</v>
      </c>
      <c r="F433">
        <v>0</v>
      </c>
    </row>
    <row r="434" spans="1:6" x14ac:dyDescent="0.3">
      <c r="A434">
        <v>10409</v>
      </c>
      <c r="B434">
        <v>21</v>
      </c>
      <c r="C434">
        <v>8</v>
      </c>
      <c r="D434">
        <v>12</v>
      </c>
      <c r="E434">
        <f xml:space="preserve"> order_details[[#This Row],[UnitPrice]] * order_details[[#This Row],[Quantity]] * (1 - order_details[[#This Row],[Discount]])</f>
        <v>96</v>
      </c>
      <c r="F434">
        <v>0</v>
      </c>
    </row>
    <row r="435" spans="1:6" x14ac:dyDescent="0.3">
      <c r="A435">
        <v>10410</v>
      </c>
      <c r="B435">
        <v>33</v>
      </c>
      <c r="C435">
        <v>2</v>
      </c>
      <c r="D435">
        <v>49</v>
      </c>
      <c r="E435">
        <f xml:space="preserve"> order_details[[#This Row],[UnitPrice]] * order_details[[#This Row],[Quantity]] * (1 - order_details[[#This Row],[Discount]])</f>
        <v>98</v>
      </c>
      <c r="F435">
        <v>0</v>
      </c>
    </row>
    <row r="436" spans="1:6" x14ac:dyDescent="0.3">
      <c r="A436">
        <v>10410</v>
      </c>
      <c r="B436">
        <v>59</v>
      </c>
      <c r="C436">
        <v>44</v>
      </c>
      <c r="D436">
        <v>16</v>
      </c>
      <c r="E436">
        <f xml:space="preserve"> order_details[[#This Row],[UnitPrice]] * order_details[[#This Row],[Quantity]] * (1 - order_details[[#This Row],[Discount]])</f>
        <v>704</v>
      </c>
      <c r="F436">
        <v>0</v>
      </c>
    </row>
    <row r="437" spans="1:6" x14ac:dyDescent="0.3">
      <c r="A437">
        <v>10411</v>
      </c>
      <c r="B437">
        <v>41</v>
      </c>
      <c r="C437">
        <v>7.7</v>
      </c>
      <c r="D437">
        <v>25</v>
      </c>
      <c r="E437">
        <f xml:space="preserve"> order_details[[#This Row],[UnitPrice]] * order_details[[#This Row],[Quantity]] * (1 - order_details[[#This Row],[Discount]])</f>
        <v>154</v>
      </c>
      <c r="F437">
        <v>0.2</v>
      </c>
    </row>
    <row r="438" spans="1:6" x14ac:dyDescent="0.3">
      <c r="A438">
        <v>10411</v>
      </c>
      <c r="B438">
        <v>44</v>
      </c>
      <c r="C438">
        <v>15.5</v>
      </c>
      <c r="D438">
        <v>40</v>
      </c>
      <c r="E438">
        <f xml:space="preserve"> order_details[[#This Row],[UnitPrice]] * order_details[[#This Row],[Quantity]] * (1 - order_details[[#This Row],[Discount]])</f>
        <v>496</v>
      </c>
      <c r="F438">
        <v>0.2</v>
      </c>
    </row>
    <row r="439" spans="1:6" x14ac:dyDescent="0.3">
      <c r="A439">
        <v>10411</v>
      </c>
      <c r="B439">
        <v>59</v>
      </c>
      <c r="C439">
        <v>44</v>
      </c>
      <c r="D439">
        <v>9</v>
      </c>
      <c r="E439">
        <f xml:space="preserve"> order_details[[#This Row],[UnitPrice]] * order_details[[#This Row],[Quantity]] * (1 - order_details[[#This Row],[Discount]])</f>
        <v>316.8</v>
      </c>
      <c r="F439">
        <v>0.2</v>
      </c>
    </row>
    <row r="440" spans="1:6" x14ac:dyDescent="0.3">
      <c r="A440">
        <v>10412</v>
      </c>
      <c r="B440">
        <v>14</v>
      </c>
      <c r="C440">
        <v>18.600000000000001</v>
      </c>
      <c r="D440">
        <v>20</v>
      </c>
      <c r="E440">
        <f xml:space="preserve"> order_details[[#This Row],[UnitPrice]] * order_details[[#This Row],[Quantity]] * (1 - order_details[[#This Row],[Discount]])</f>
        <v>334.8</v>
      </c>
      <c r="F440">
        <v>0.1</v>
      </c>
    </row>
    <row r="441" spans="1:6" x14ac:dyDescent="0.3">
      <c r="A441">
        <v>10413</v>
      </c>
      <c r="B441">
        <v>1</v>
      </c>
      <c r="C441">
        <v>14.4</v>
      </c>
      <c r="D441">
        <v>24</v>
      </c>
      <c r="E441">
        <f xml:space="preserve"> order_details[[#This Row],[UnitPrice]] * order_details[[#This Row],[Quantity]] * (1 - order_details[[#This Row],[Discount]])</f>
        <v>345.6</v>
      </c>
      <c r="F441">
        <v>0</v>
      </c>
    </row>
    <row r="442" spans="1:6" x14ac:dyDescent="0.3">
      <c r="A442">
        <v>10413</v>
      </c>
      <c r="B442">
        <v>62</v>
      </c>
      <c r="C442">
        <v>39.4</v>
      </c>
      <c r="D442">
        <v>40</v>
      </c>
      <c r="E442">
        <f xml:space="preserve"> order_details[[#This Row],[UnitPrice]] * order_details[[#This Row],[Quantity]] * (1 - order_details[[#This Row],[Discount]])</f>
        <v>1576</v>
      </c>
      <c r="F442">
        <v>0</v>
      </c>
    </row>
    <row r="443" spans="1:6" x14ac:dyDescent="0.3">
      <c r="A443">
        <v>10413</v>
      </c>
      <c r="B443">
        <v>76</v>
      </c>
      <c r="C443">
        <v>14.4</v>
      </c>
      <c r="D443">
        <v>14</v>
      </c>
      <c r="E443">
        <f xml:space="preserve"> order_details[[#This Row],[UnitPrice]] * order_details[[#This Row],[Quantity]] * (1 - order_details[[#This Row],[Discount]])</f>
        <v>201.6</v>
      </c>
      <c r="F443">
        <v>0</v>
      </c>
    </row>
    <row r="444" spans="1:6" x14ac:dyDescent="0.3">
      <c r="A444">
        <v>10414</v>
      </c>
      <c r="B444">
        <v>19</v>
      </c>
      <c r="C444">
        <v>7.3</v>
      </c>
      <c r="D444">
        <v>18</v>
      </c>
      <c r="E444">
        <f xml:space="preserve"> order_details[[#This Row],[UnitPrice]] * order_details[[#This Row],[Quantity]] * (1 - order_details[[#This Row],[Discount]])</f>
        <v>124.83</v>
      </c>
      <c r="F444">
        <v>0.05</v>
      </c>
    </row>
    <row r="445" spans="1:6" x14ac:dyDescent="0.3">
      <c r="A445">
        <v>10414</v>
      </c>
      <c r="B445">
        <v>33</v>
      </c>
      <c r="C445">
        <v>2</v>
      </c>
      <c r="D445">
        <v>50</v>
      </c>
      <c r="E445">
        <f xml:space="preserve"> order_details[[#This Row],[UnitPrice]] * order_details[[#This Row],[Quantity]] * (1 - order_details[[#This Row],[Discount]])</f>
        <v>100</v>
      </c>
      <c r="F445">
        <v>0</v>
      </c>
    </row>
    <row r="446" spans="1:6" x14ac:dyDescent="0.3">
      <c r="A446">
        <v>10415</v>
      </c>
      <c r="B446">
        <v>17</v>
      </c>
      <c r="C446">
        <v>31.2</v>
      </c>
      <c r="D446">
        <v>2</v>
      </c>
      <c r="E446">
        <f xml:space="preserve"> order_details[[#This Row],[UnitPrice]] * order_details[[#This Row],[Quantity]] * (1 - order_details[[#This Row],[Discount]])</f>
        <v>62.4</v>
      </c>
      <c r="F446">
        <v>0</v>
      </c>
    </row>
    <row r="447" spans="1:6" x14ac:dyDescent="0.3">
      <c r="A447">
        <v>10415</v>
      </c>
      <c r="B447">
        <v>33</v>
      </c>
      <c r="C447">
        <v>2</v>
      </c>
      <c r="D447">
        <v>20</v>
      </c>
      <c r="E447">
        <f xml:space="preserve"> order_details[[#This Row],[UnitPrice]] * order_details[[#This Row],[Quantity]] * (1 - order_details[[#This Row],[Discount]])</f>
        <v>40</v>
      </c>
      <c r="F447">
        <v>0</v>
      </c>
    </row>
    <row r="448" spans="1:6" x14ac:dyDescent="0.3">
      <c r="A448">
        <v>10416</v>
      </c>
      <c r="B448">
        <v>19</v>
      </c>
      <c r="C448">
        <v>7.3</v>
      </c>
      <c r="D448">
        <v>20</v>
      </c>
      <c r="E448">
        <f xml:space="preserve"> order_details[[#This Row],[UnitPrice]] * order_details[[#This Row],[Quantity]] * (1 - order_details[[#This Row],[Discount]])</f>
        <v>146</v>
      </c>
      <c r="F448">
        <v>0</v>
      </c>
    </row>
    <row r="449" spans="1:6" x14ac:dyDescent="0.3">
      <c r="A449">
        <v>10416</v>
      </c>
      <c r="B449">
        <v>53</v>
      </c>
      <c r="C449">
        <v>26.2</v>
      </c>
      <c r="D449">
        <v>10</v>
      </c>
      <c r="E449">
        <f xml:space="preserve"> order_details[[#This Row],[UnitPrice]] * order_details[[#This Row],[Quantity]] * (1 - order_details[[#This Row],[Discount]])</f>
        <v>262</v>
      </c>
      <c r="F449">
        <v>0</v>
      </c>
    </row>
    <row r="450" spans="1:6" x14ac:dyDescent="0.3">
      <c r="A450">
        <v>10416</v>
      </c>
      <c r="B450">
        <v>57</v>
      </c>
      <c r="C450">
        <v>15.6</v>
      </c>
      <c r="D450">
        <v>20</v>
      </c>
      <c r="E450">
        <f xml:space="preserve"> order_details[[#This Row],[UnitPrice]] * order_details[[#This Row],[Quantity]] * (1 - order_details[[#This Row],[Discount]])</f>
        <v>312</v>
      </c>
      <c r="F450">
        <v>0</v>
      </c>
    </row>
    <row r="451" spans="1:6" x14ac:dyDescent="0.3">
      <c r="A451">
        <v>10417</v>
      </c>
      <c r="B451">
        <v>38</v>
      </c>
      <c r="C451">
        <v>210.8</v>
      </c>
      <c r="D451">
        <v>50</v>
      </c>
      <c r="E451">
        <f xml:space="preserve"> order_details[[#This Row],[UnitPrice]] * order_details[[#This Row],[Quantity]] * (1 - order_details[[#This Row],[Discount]])</f>
        <v>10540</v>
      </c>
      <c r="F451">
        <v>0</v>
      </c>
    </row>
    <row r="452" spans="1:6" x14ac:dyDescent="0.3">
      <c r="A452">
        <v>10417</v>
      </c>
      <c r="B452">
        <v>46</v>
      </c>
      <c r="C452">
        <v>9.6</v>
      </c>
      <c r="D452">
        <v>2</v>
      </c>
      <c r="E452">
        <f xml:space="preserve"> order_details[[#This Row],[UnitPrice]] * order_details[[#This Row],[Quantity]] * (1 - order_details[[#This Row],[Discount]])</f>
        <v>14.399999999999999</v>
      </c>
      <c r="F452">
        <v>0.25</v>
      </c>
    </row>
    <row r="453" spans="1:6" x14ac:dyDescent="0.3">
      <c r="A453">
        <v>10417</v>
      </c>
      <c r="B453">
        <v>68</v>
      </c>
      <c r="C453">
        <v>10</v>
      </c>
      <c r="D453">
        <v>36</v>
      </c>
      <c r="E453">
        <f xml:space="preserve"> order_details[[#This Row],[UnitPrice]] * order_details[[#This Row],[Quantity]] * (1 - order_details[[#This Row],[Discount]])</f>
        <v>270</v>
      </c>
      <c r="F453">
        <v>0.25</v>
      </c>
    </row>
    <row r="454" spans="1:6" x14ac:dyDescent="0.3">
      <c r="A454">
        <v>10417</v>
      </c>
      <c r="B454">
        <v>77</v>
      </c>
      <c r="C454">
        <v>10.4</v>
      </c>
      <c r="D454">
        <v>35</v>
      </c>
      <c r="E454">
        <f xml:space="preserve"> order_details[[#This Row],[UnitPrice]] * order_details[[#This Row],[Quantity]] * (1 - order_details[[#This Row],[Discount]])</f>
        <v>364</v>
      </c>
      <c r="F454">
        <v>0</v>
      </c>
    </row>
    <row r="455" spans="1:6" x14ac:dyDescent="0.3">
      <c r="A455">
        <v>10418</v>
      </c>
      <c r="B455">
        <v>2</v>
      </c>
      <c r="C455">
        <v>15.2</v>
      </c>
      <c r="D455">
        <v>60</v>
      </c>
      <c r="E455">
        <f xml:space="preserve"> order_details[[#This Row],[UnitPrice]] * order_details[[#This Row],[Quantity]] * (1 - order_details[[#This Row],[Discount]])</f>
        <v>912</v>
      </c>
      <c r="F455">
        <v>0</v>
      </c>
    </row>
    <row r="456" spans="1:6" x14ac:dyDescent="0.3">
      <c r="A456">
        <v>10418</v>
      </c>
      <c r="B456">
        <v>47</v>
      </c>
      <c r="C456">
        <v>7.6</v>
      </c>
      <c r="D456">
        <v>55</v>
      </c>
      <c r="E456">
        <f xml:space="preserve"> order_details[[#This Row],[UnitPrice]] * order_details[[#This Row],[Quantity]] * (1 - order_details[[#This Row],[Discount]])</f>
        <v>418</v>
      </c>
      <c r="F456">
        <v>0</v>
      </c>
    </row>
    <row r="457" spans="1:6" x14ac:dyDescent="0.3">
      <c r="A457">
        <v>10418</v>
      </c>
      <c r="B457">
        <v>61</v>
      </c>
      <c r="C457">
        <v>22.8</v>
      </c>
      <c r="D457">
        <v>16</v>
      </c>
      <c r="E457">
        <f xml:space="preserve"> order_details[[#This Row],[UnitPrice]] * order_details[[#This Row],[Quantity]] * (1 - order_details[[#This Row],[Discount]])</f>
        <v>364.8</v>
      </c>
      <c r="F457">
        <v>0</v>
      </c>
    </row>
    <row r="458" spans="1:6" x14ac:dyDescent="0.3">
      <c r="A458">
        <v>10418</v>
      </c>
      <c r="B458">
        <v>74</v>
      </c>
      <c r="C458">
        <v>8</v>
      </c>
      <c r="D458">
        <v>15</v>
      </c>
      <c r="E458">
        <f xml:space="preserve"> order_details[[#This Row],[UnitPrice]] * order_details[[#This Row],[Quantity]] * (1 - order_details[[#This Row],[Discount]])</f>
        <v>120</v>
      </c>
      <c r="F458">
        <v>0</v>
      </c>
    </row>
    <row r="459" spans="1:6" x14ac:dyDescent="0.3">
      <c r="A459">
        <v>10419</v>
      </c>
      <c r="B459">
        <v>60</v>
      </c>
      <c r="C459">
        <v>27.2</v>
      </c>
      <c r="D459">
        <v>60</v>
      </c>
      <c r="E459">
        <f xml:space="preserve"> order_details[[#This Row],[UnitPrice]] * order_details[[#This Row],[Quantity]] * (1 - order_details[[#This Row],[Discount]])</f>
        <v>1550.3999999999999</v>
      </c>
      <c r="F459">
        <v>0.05</v>
      </c>
    </row>
    <row r="460" spans="1:6" x14ac:dyDescent="0.3">
      <c r="A460">
        <v>10419</v>
      </c>
      <c r="B460">
        <v>69</v>
      </c>
      <c r="C460">
        <v>28.8</v>
      </c>
      <c r="D460">
        <v>20</v>
      </c>
      <c r="E460">
        <f xml:space="preserve"> order_details[[#This Row],[UnitPrice]] * order_details[[#This Row],[Quantity]] * (1 - order_details[[#This Row],[Discount]])</f>
        <v>547.19999999999993</v>
      </c>
      <c r="F460">
        <v>0.05</v>
      </c>
    </row>
    <row r="461" spans="1:6" x14ac:dyDescent="0.3">
      <c r="A461">
        <v>10420</v>
      </c>
      <c r="B461">
        <v>9</v>
      </c>
      <c r="C461">
        <v>77.599999999999994</v>
      </c>
      <c r="D461">
        <v>20</v>
      </c>
      <c r="E461">
        <f xml:space="preserve"> order_details[[#This Row],[UnitPrice]] * order_details[[#This Row],[Quantity]] * (1 - order_details[[#This Row],[Discount]])</f>
        <v>1396.8</v>
      </c>
      <c r="F461">
        <v>0.1</v>
      </c>
    </row>
    <row r="462" spans="1:6" x14ac:dyDescent="0.3">
      <c r="A462">
        <v>10420</v>
      </c>
      <c r="B462">
        <v>13</v>
      </c>
      <c r="C462">
        <v>4.8</v>
      </c>
      <c r="D462">
        <v>2</v>
      </c>
      <c r="E462">
        <f xml:space="preserve"> order_details[[#This Row],[UnitPrice]] * order_details[[#This Row],[Quantity]] * (1 - order_details[[#This Row],[Discount]])</f>
        <v>8.64</v>
      </c>
      <c r="F462">
        <v>0.1</v>
      </c>
    </row>
    <row r="463" spans="1:6" x14ac:dyDescent="0.3">
      <c r="A463">
        <v>10420</v>
      </c>
      <c r="B463">
        <v>70</v>
      </c>
      <c r="C463">
        <v>12</v>
      </c>
      <c r="D463">
        <v>8</v>
      </c>
      <c r="E463">
        <f xml:space="preserve"> order_details[[#This Row],[UnitPrice]] * order_details[[#This Row],[Quantity]] * (1 - order_details[[#This Row],[Discount]])</f>
        <v>86.4</v>
      </c>
      <c r="F463">
        <v>0.1</v>
      </c>
    </row>
    <row r="464" spans="1:6" x14ac:dyDescent="0.3">
      <c r="A464">
        <v>10420</v>
      </c>
      <c r="B464">
        <v>73</v>
      </c>
      <c r="C464">
        <v>12</v>
      </c>
      <c r="D464">
        <v>20</v>
      </c>
      <c r="E464">
        <f xml:space="preserve"> order_details[[#This Row],[UnitPrice]] * order_details[[#This Row],[Quantity]] * (1 - order_details[[#This Row],[Discount]])</f>
        <v>216</v>
      </c>
      <c r="F464">
        <v>0.1</v>
      </c>
    </row>
    <row r="465" spans="1:6" x14ac:dyDescent="0.3">
      <c r="A465">
        <v>10421</v>
      </c>
      <c r="B465">
        <v>19</v>
      </c>
      <c r="C465">
        <v>7.3</v>
      </c>
      <c r="D465">
        <v>4</v>
      </c>
      <c r="E465">
        <f xml:space="preserve"> order_details[[#This Row],[UnitPrice]] * order_details[[#This Row],[Quantity]] * (1 - order_details[[#This Row],[Discount]])</f>
        <v>24.82</v>
      </c>
      <c r="F465">
        <v>0.15</v>
      </c>
    </row>
    <row r="466" spans="1:6" x14ac:dyDescent="0.3">
      <c r="A466">
        <v>10421</v>
      </c>
      <c r="B466">
        <v>26</v>
      </c>
      <c r="C466">
        <v>24.9</v>
      </c>
      <c r="D466">
        <v>30</v>
      </c>
      <c r="E466">
        <f xml:space="preserve"> order_details[[#This Row],[UnitPrice]] * order_details[[#This Row],[Quantity]] * (1 - order_details[[#This Row],[Discount]])</f>
        <v>747</v>
      </c>
      <c r="F466">
        <v>0</v>
      </c>
    </row>
    <row r="467" spans="1:6" x14ac:dyDescent="0.3">
      <c r="A467">
        <v>10421</v>
      </c>
      <c r="B467">
        <v>53</v>
      </c>
      <c r="C467">
        <v>26.2</v>
      </c>
      <c r="D467">
        <v>15</v>
      </c>
      <c r="E467">
        <f xml:space="preserve"> order_details[[#This Row],[UnitPrice]] * order_details[[#This Row],[Quantity]] * (1 - order_details[[#This Row],[Discount]])</f>
        <v>334.05</v>
      </c>
      <c r="F467">
        <v>0.15</v>
      </c>
    </row>
    <row r="468" spans="1:6" x14ac:dyDescent="0.3">
      <c r="A468">
        <v>10421</v>
      </c>
      <c r="B468">
        <v>77</v>
      </c>
      <c r="C468">
        <v>10.4</v>
      </c>
      <c r="D468">
        <v>10</v>
      </c>
      <c r="E468">
        <f xml:space="preserve"> order_details[[#This Row],[UnitPrice]] * order_details[[#This Row],[Quantity]] * (1 - order_details[[#This Row],[Discount]])</f>
        <v>88.399999999999991</v>
      </c>
      <c r="F468">
        <v>0.15</v>
      </c>
    </row>
    <row r="469" spans="1:6" x14ac:dyDescent="0.3">
      <c r="A469">
        <v>10422</v>
      </c>
      <c r="B469">
        <v>26</v>
      </c>
      <c r="C469">
        <v>24.9</v>
      </c>
      <c r="D469">
        <v>2</v>
      </c>
      <c r="E469">
        <f xml:space="preserve"> order_details[[#This Row],[UnitPrice]] * order_details[[#This Row],[Quantity]] * (1 - order_details[[#This Row],[Discount]])</f>
        <v>49.8</v>
      </c>
      <c r="F469">
        <v>0</v>
      </c>
    </row>
    <row r="470" spans="1:6" x14ac:dyDescent="0.3">
      <c r="A470">
        <v>10423</v>
      </c>
      <c r="B470">
        <v>31</v>
      </c>
      <c r="C470">
        <v>10</v>
      </c>
      <c r="D470">
        <v>14</v>
      </c>
      <c r="E470">
        <f xml:space="preserve"> order_details[[#This Row],[UnitPrice]] * order_details[[#This Row],[Quantity]] * (1 - order_details[[#This Row],[Discount]])</f>
        <v>140</v>
      </c>
      <c r="F470">
        <v>0</v>
      </c>
    </row>
    <row r="471" spans="1:6" x14ac:dyDescent="0.3">
      <c r="A471">
        <v>10423</v>
      </c>
      <c r="B471">
        <v>59</v>
      </c>
      <c r="C471">
        <v>44</v>
      </c>
      <c r="D471">
        <v>20</v>
      </c>
      <c r="E471">
        <f xml:space="preserve"> order_details[[#This Row],[UnitPrice]] * order_details[[#This Row],[Quantity]] * (1 - order_details[[#This Row],[Discount]])</f>
        <v>880</v>
      </c>
      <c r="F471">
        <v>0</v>
      </c>
    </row>
    <row r="472" spans="1:6" x14ac:dyDescent="0.3">
      <c r="A472">
        <v>10424</v>
      </c>
      <c r="B472">
        <v>35</v>
      </c>
      <c r="C472">
        <v>14.4</v>
      </c>
      <c r="D472">
        <v>60</v>
      </c>
      <c r="E472">
        <f xml:space="preserve"> order_details[[#This Row],[UnitPrice]] * order_details[[#This Row],[Quantity]] * (1 - order_details[[#This Row],[Discount]])</f>
        <v>691.2</v>
      </c>
      <c r="F472">
        <v>0.2</v>
      </c>
    </row>
    <row r="473" spans="1:6" x14ac:dyDescent="0.3">
      <c r="A473">
        <v>10424</v>
      </c>
      <c r="B473">
        <v>38</v>
      </c>
      <c r="C473">
        <v>210.8</v>
      </c>
      <c r="D473">
        <v>49</v>
      </c>
      <c r="E473">
        <f xml:space="preserve"> order_details[[#This Row],[UnitPrice]] * order_details[[#This Row],[Quantity]] * (1 - order_details[[#This Row],[Discount]])</f>
        <v>8263.36</v>
      </c>
      <c r="F473">
        <v>0.2</v>
      </c>
    </row>
    <row r="474" spans="1:6" x14ac:dyDescent="0.3">
      <c r="A474">
        <v>10424</v>
      </c>
      <c r="B474">
        <v>68</v>
      </c>
      <c r="C474">
        <v>10</v>
      </c>
      <c r="D474">
        <v>30</v>
      </c>
      <c r="E474">
        <f xml:space="preserve"> order_details[[#This Row],[UnitPrice]] * order_details[[#This Row],[Quantity]] * (1 - order_details[[#This Row],[Discount]])</f>
        <v>240</v>
      </c>
      <c r="F474">
        <v>0.2</v>
      </c>
    </row>
    <row r="475" spans="1:6" x14ac:dyDescent="0.3">
      <c r="A475">
        <v>10425</v>
      </c>
      <c r="B475">
        <v>55</v>
      </c>
      <c r="C475">
        <v>19.2</v>
      </c>
      <c r="D475">
        <v>10</v>
      </c>
      <c r="E475">
        <f xml:space="preserve"> order_details[[#This Row],[UnitPrice]] * order_details[[#This Row],[Quantity]] * (1 - order_details[[#This Row],[Discount]])</f>
        <v>144</v>
      </c>
      <c r="F475">
        <v>0.25</v>
      </c>
    </row>
    <row r="476" spans="1:6" x14ac:dyDescent="0.3">
      <c r="A476">
        <v>10425</v>
      </c>
      <c r="B476">
        <v>76</v>
      </c>
      <c r="C476">
        <v>14.4</v>
      </c>
      <c r="D476">
        <v>20</v>
      </c>
      <c r="E476">
        <f xml:space="preserve"> order_details[[#This Row],[UnitPrice]] * order_details[[#This Row],[Quantity]] * (1 - order_details[[#This Row],[Discount]])</f>
        <v>216</v>
      </c>
      <c r="F476">
        <v>0.25</v>
      </c>
    </row>
    <row r="477" spans="1:6" x14ac:dyDescent="0.3">
      <c r="A477">
        <v>10426</v>
      </c>
      <c r="B477">
        <v>56</v>
      </c>
      <c r="C477">
        <v>30.4</v>
      </c>
      <c r="D477">
        <v>5</v>
      </c>
      <c r="E477">
        <f xml:space="preserve"> order_details[[#This Row],[UnitPrice]] * order_details[[#This Row],[Quantity]] * (1 - order_details[[#This Row],[Discount]])</f>
        <v>152</v>
      </c>
      <c r="F477">
        <v>0</v>
      </c>
    </row>
    <row r="478" spans="1:6" x14ac:dyDescent="0.3">
      <c r="A478">
        <v>10426</v>
      </c>
      <c r="B478">
        <v>64</v>
      </c>
      <c r="C478">
        <v>26.6</v>
      </c>
      <c r="D478">
        <v>7</v>
      </c>
      <c r="E478">
        <f xml:space="preserve"> order_details[[#This Row],[UnitPrice]] * order_details[[#This Row],[Quantity]] * (1 - order_details[[#This Row],[Discount]])</f>
        <v>186.20000000000002</v>
      </c>
      <c r="F478">
        <v>0</v>
      </c>
    </row>
    <row r="479" spans="1:6" x14ac:dyDescent="0.3">
      <c r="A479">
        <v>10427</v>
      </c>
      <c r="B479">
        <v>14</v>
      </c>
      <c r="C479">
        <v>18.600000000000001</v>
      </c>
      <c r="D479">
        <v>35</v>
      </c>
      <c r="E479">
        <f xml:space="preserve"> order_details[[#This Row],[UnitPrice]] * order_details[[#This Row],[Quantity]] * (1 - order_details[[#This Row],[Discount]])</f>
        <v>651</v>
      </c>
      <c r="F479">
        <v>0</v>
      </c>
    </row>
    <row r="480" spans="1:6" x14ac:dyDescent="0.3">
      <c r="A480">
        <v>10428</v>
      </c>
      <c r="B480">
        <v>46</v>
      </c>
      <c r="C480">
        <v>9.6</v>
      </c>
      <c r="D480">
        <v>20</v>
      </c>
      <c r="E480">
        <f xml:space="preserve"> order_details[[#This Row],[UnitPrice]] * order_details[[#This Row],[Quantity]] * (1 - order_details[[#This Row],[Discount]])</f>
        <v>192</v>
      </c>
      <c r="F480">
        <v>0</v>
      </c>
    </row>
    <row r="481" spans="1:6" x14ac:dyDescent="0.3">
      <c r="A481">
        <v>10429</v>
      </c>
      <c r="B481">
        <v>50</v>
      </c>
      <c r="C481">
        <v>13</v>
      </c>
      <c r="D481">
        <v>40</v>
      </c>
      <c r="E481">
        <f xml:space="preserve"> order_details[[#This Row],[UnitPrice]] * order_details[[#This Row],[Quantity]] * (1 - order_details[[#This Row],[Discount]])</f>
        <v>520</v>
      </c>
      <c r="F481">
        <v>0</v>
      </c>
    </row>
    <row r="482" spans="1:6" x14ac:dyDescent="0.3">
      <c r="A482">
        <v>10429</v>
      </c>
      <c r="B482">
        <v>63</v>
      </c>
      <c r="C482">
        <v>35.1</v>
      </c>
      <c r="D482">
        <v>35</v>
      </c>
      <c r="E482">
        <f xml:space="preserve"> order_details[[#This Row],[UnitPrice]] * order_details[[#This Row],[Quantity]] * (1 - order_details[[#This Row],[Discount]])</f>
        <v>921.375</v>
      </c>
      <c r="F482">
        <v>0.25</v>
      </c>
    </row>
    <row r="483" spans="1:6" x14ac:dyDescent="0.3">
      <c r="A483">
        <v>10430</v>
      </c>
      <c r="B483">
        <v>17</v>
      </c>
      <c r="C483">
        <v>31.2</v>
      </c>
      <c r="D483">
        <v>45</v>
      </c>
      <c r="E483">
        <f xml:space="preserve"> order_details[[#This Row],[UnitPrice]] * order_details[[#This Row],[Quantity]] * (1 - order_details[[#This Row],[Discount]])</f>
        <v>1123.2</v>
      </c>
      <c r="F483">
        <v>0.2</v>
      </c>
    </row>
    <row r="484" spans="1:6" x14ac:dyDescent="0.3">
      <c r="A484">
        <v>10430</v>
      </c>
      <c r="B484">
        <v>21</v>
      </c>
      <c r="C484">
        <v>8</v>
      </c>
      <c r="D484">
        <v>50</v>
      </c>
      <c r="E484">
        <f xml:space="preserve"> order_details[[#This Row],[UnitPrice]] * order_details[[#This Row],[Quantity]] * (1 - order_details[[#This Row],[Discount]])</f>
        <v>400</v>
      </c>
      <c r="F484">
        <v>0</v>
      </c>
    </row>
    <row r="485" spans="1:6" x14ac:dyDescent="0.3">
      <c r="A485">
        <v>10430</v>
      </c>
      <c r="B485">
        <v>56</v>
      </c>
      <c r="C485">
        <v>30.4</v>
      </c>
      <c r="D485">
        <v>30</v>
      </c>
      <c r="E485">
        <f xml:space="preserve"> order_details[[#This Row],[UnitPrice]] * order_details[[#This Row],[Quantity]] * (1 - order_details[[#This Row],[Discount]])</f>
        <v>912</v>
      </c>
      <c r="F485">
        <v>0</v>
      </c>
    </row>
    <row r="486" spans="1:6" x14ac:dyDescent="0.3">
      <c r="A486">
        <v>10430</v>
      </c>
      <c r="B486">
        <v>59</v>
      </c>
      <c r="C486">
        <v>44</v>
      </c>
      <c r="D486">
        <v>70</v>
      </c>
      <c r="E486">
        <f xml:space="preserve"> order_details[[#This Row],[UnitPrice]] * order_details[[#This Row],[Quantity]] * (1 - order_details[[#This Row],[Discount]])</f>
        <v>2464</v>
      </c>
      <c r="F486">
        <v>0.2</v>
      </c>
    </row>
    <row r="487" spans="1:6" x14ac:dyDescent="0.3">
      <c r="A487">
        <v>10431</v>
      </c>
      <c r="B487">
        <v>17</v>
      </c>
      <c r="C487">
        <v>31.2</v>
      </c>
      <c r="D487">
        <v>50</v>
      </c>
      <c r="E487">
        <f xml:space="preserve"> order_details[[#This Row],[UnitPrice]] * order_details[[#This Row],[Quantity]] * (1 - order_details[[#This Row],[Discount]])</f>
        <v>1170</v>
      </c>
      <c r="F487">
        <v>0.25</v>
      </c>
    </row>
    <row r="488" spans="1:6" x14ac:dyDescent="0.3">
      <c r="A488">
        <v>10431</v>
      </c>
      <c r="B488">
        <v>40</v>
      </c>
      <c r="C488">
        <v>14.7</v>
      </c>
      <c r="D488">
        <v>50</v>
      </c>
      <c r="E488">
        <f xml:space="preserve"> order_details[[#This Row],[UnitPrice]] * order_details[[#This Row],[Quantity]] * (1 - order_details[[#This Row],[Discount]])</f>
        <v>551.25</v>
      </c>
      <c r="F488">
        <v>0.25</v>
      </c>
    </row>
    <row r="489" spans="1:6" x14ac:dyDescent="0.3">
      <c r="A489">
        <v>10431</v>
      </c>
      <c r="B489">
        <v>47</v>
      </c>
      <c r="C489">
        <v>7.6</v>
      </c>
      <c r="D489">
        <v>30</v>
      </c>
      <c r="E489">
        <f xml:space="preserve"> order_details[[#This Row],[UnitPrice]] * order_details[[#This Row],[Quantity]] * (1 - order_details[[#This Row],[Discount]])</f>
        <v>171</v>
      </c>
      <c r="F489">
        <v>0.25</v>
      </c>
    </row>
    <row r="490" spans="1:6" x14ac:dyDescent="0.3">
      <c r="A490">
        <v>10432</v>
      </c>
      <c r="B490">
        <v>26</v>
      </c>
      <c r="C490">
        <v>24.9</v>
      </c>
      <c r="D490">
        <v>10</v>
      </c>
      <c r="E490">
        <f xml:space="preserve"> order_details[[#This Row],[UnitPrice]] * order_details[[#This Row],[Quantity]] * (1 - order_details[[#This Row],[Discount]])</f>
        <v>249</v>
      </c>
      <c r="F490">
        <v>0</v>
      </c>
    </row>
    <row r="491" spans="1:6" x14ac:dyDescent="0.3">
      <c r="A491">
        <v>10432</v>
      </c>
      <c r="B491">
        <v>54</v>
      </c>
      <c r="C491">
        <v>5.9</v>
      </c>
      <c r="D491">
        <v>40</v>
      </c>
      <c r="E491">
        <f xml:space="preserve"> order_details[[#This Row],[UnitPrice]] * order_details[[#This Row],[Quantity]] * (1 - order_details[[#This Row],[Discount]])</f>
        <v>236</v>
      </c>
      <c r="F491">
        <v>0</v>
      </c>
    </row>
    <row r="492" spans="1:6" x14ac:dyDescent="0.3">
      <c r="A492">
        <v>10433</v>
      </c>
      <c r="B492">
        <v>56</v>
      </c>
      <c r="C492">
        <v>30.4</v>
      </c>
      <c r="D492">
        <v>28</v>
      </c>
      <c r="E492">
        <f xml:space="preserve"> order_details[[#This Row],[UnitPrice]] * order_details[[#This Row],[Quantity]] * (1 - order_details[[#This Row],[Discount]])</f>
        <v>851.19999999999993</v>
      </c>
      <c r="F492">
        <v>0</v>
      </c>
    </row>
    <row r="493" spans="1:6" x14ac:dyDescent="0.3">
      <c r="A493">
        <v>10434</v>
      </c>
      <c r="B493">
        <v>11</v>
      </c>
      <c r="C493">
        <v>16.8</v>
      </c>
      <c r="D493">
        <v>6</v>
      </c>
      <c r="E493">
        <f xml:space="preserve"> order_details[[#This Row],[UnitPrice]] * order_details[[#This Row],[Quantity]] * (1 - order_details[[#This Row],[Discount]])</f>
        <v>100.80000000000001</v>
      </c>
      <c r="F493">
        <v>0</v>
      </c>
    </row>
    <row r="494" spans="1:6" x14ac:dyDescent="0.3">
      <c r="A494">
        <v>10434</v>
      </c>
      <c r="B494">
        <v>76</v>
      </c>
      <c r="C494">
        <v>14.4</v>
      </c>
      <c r="D494">
        <v>18</v>
      </c>
      <c r="E494">
        <f xml:space="preserve"> order_details[[#This Row],[UnitPrice]] * order_details[[#This Row],[Quantity]] * (1 - order_details[[#This Row],[Discount]])</f>
        <v>220.32</v>
      </c>
      <c r="F494">
        <v>0.15</v>
      </c>
    </row>
    <row r="495" spans="1:6" x14ac:dyDescent="0.3">
      <c r="A495">
        <v>10435</v>
      </c>
      <c r="B495">
        <v>2</v>
      </c>
      <c r="C495">
        <v>15.2</v>
      </c>
      <c r="D495">
        <v>10</v>
      </c>
      <c r="E495">
        <f xml:space="preserve"> order_details[[#This Row],[UnitPrice]] * order_details[[#This Row],[Quantity]] * (1 - order_details[[#This Row],[Discount]])</f>
        <v>152</v>
      </c>
      <c r="F495">
        <v>0</v>
      </c>
    </row>
    <row r="496" spans="1:6" x14ac:dyDescent="0.3">
      <c r="A496">
        <v>10435</v>
      </c>
      <c r="B496">
        <v>22</v>
      </c>
      <c r="C496">
        <v>16.8</v>
      </c>
      <c r="D496">
        <v>12</v>
      </c>
      <c r="E496">
        <f xml:space="preserve"> order_details[[#This Row],[UnitPrice]] * order_details[[#This Row],[Quantity]] * (1 - order_details[[#This Row],[Discount]])</f>
        <v>201.60000000000002</v>
      </c>
      <c r="F496">
        <v>0</v>
      </c>
    </row>
    <row r="497" spans="1:6" x14ac:dyDescent="0.3">
      <c r="A497">
        <v>10435</v>
      </c>
      <c r="B497">
        <v>72</v>
      </c>
      <c r="C497">
        <v>27.8</v>
      </c>
      <c r="D497">
        <v>10</v>
      </c>
      <c r="E497">
        <f xml:space="preserve"> order_details[[#This Row],[UnitPrice]] * order_details[[#This Row],[Quantity]] * (1 - order_details[[#This Row],[Discount]])</f>
        <v>278</v>
      </c>
      <c r="F497">
        <v>0</v>
      </c>
    </row>
    <row r="498" spans="1:6" x14ac:dyDescent="0.3">
      <c r="A498">
        <v>10436</v>
      </c>
      <c r="B498">
        <v>46</v>
      </c>
      <c r="C498">
        <v>9.6</v>
      </c>
      <c r="D498">
        <v>5</v>
      </c>
      <c r="E498">
        <f xml:space="preserve"> order_details[[#This Row],[UnitPrice]] * order_details[[#This Row],[Quantity]] * (1 - order_details[[#This Row],[Discount]])</f>
        <v>48</v>
      </c>
      <c r="F498">
        <v>0</v>
      </c>
    </row>
    <row r="499" spans="1:6" x14ac:dyDescent="0.3">
      <c r="A499">
        <v>10436</v>
      </c>
      <c r="B499">
        <v>56</v>
      </c>
      <c r="C499">
        <v>30.4</v>
      </c>
      <c r="D499">
        <v>40</v>
      </c>
      <c r="E499">
        <f xml:space="preserve"> order_details[[#This Row],[UnitPrice]] * order_details[[#This Row],[Quantity]] * (1 - order_details[[#This Row],[Discount]])</f>
        <v>1094.4000000000001</v>
      </c>
      <c r="F499">
        <v>0.1</v>
      </c>
    </row>
    <row r="500" spans="1:6" x14ac:dyDescent="0.3">
      <c r="A500">
        <v>10436</v>
      </c>
      <c r="B500">
        <v>64</v>
      </c>
      <c r="C500">
        <v>26.6</v>
      </c>
      <c r="D500">
        <v>30</v>
      </c>
      <c r="E500">
        <f xml:space="preserve"> order_details[[#This Row],[UnitPrice]] * order_details[[#This Row],[Quantity]] * (1 - order_details[[#This Row],[Discount]])</f>
        <v>718.2</v>
      </c>
      <c r="F500">
        <v>0.1</v>
      </c>
    </row>
    <row r="501" spans="1:6" x14ac:dyDescent="0.3">
      <c r="A501">
        <v>10436</v>
      </c>
      <c r="B501">
        <v>75</v>
      </c>
      <c r="C501">
        <v>6.2</v>
      </c>
      <c r="D501">
        <v>24</v>
      </c>
      <c r="E501">
        <f xml:space="preserve"> order_details[[#This Row],[UnitPrice]] * order_details[[#This Row],[Quantity]] * (1 - order_details[[#This Row],[Discount]])</f>
        <v>133.92000000000002</v>
      </c>
      <c r="F501">
        <v>0.1</v>
      </c>
    </row>
    <row r="502" spans="1:6" x14ac:dyDescent="0.3">
      <c r="A502">
        <v>10437</v>
      </c>
      <c r="B502">
        <v>53</v>
      </c>
      <c r="C502">
        <v>26.2</v>
      </c>
      <c r="D502">
        <v>15</v>
      </c>
      <c r="E502">
        <f xml:space="preserve"> order_details[[#This Row],[UnitPrice]] * order_details[[#This Row],[Quantity]] * (1 - order_details[[#This Row],[Discount]])</f>
        <v>393</v>
      </c>
      <c r="F502">
        <v>0</v>
      </c>
    </row>
    <row r="503" spans="1:6" x14ac:dyDescent="0.3">
      <c r="A503">
        <v>10438</v>
      </c>
      <c r="B503">
        <v>19</v>
      </c>
      <c r="C503">
        <v>7.3</v>
      </c>
      <c r="D503">
        <v>15</v>
      </c>
      <c r="E503">
        <f xml:space="preserve"> order_details[[#This Row],[UnitPrice]] * order_details[[#This Row],[Quantity]] * (1 - order_details[[#This Row],[Discount]])</f>
        <v>87.600000000000009</v>
      </c>
      <c r="F503">
        <v>0.2</v>
      </c>
    </row>
    <row r="504" spans="1:6" x14ac:dyDescent="0.3">
      <c r="A504">
        <v>10438</v>
      </c>
      <c r="B504">
        <v>34</v>
      </c>
      <c r="C504">
        <v>11.2</v>
      </c>
      <c r="D504">
        <v>20</v>
      </c>
      <c r="E504">
        <f xml:space="preserve"> order_details[[#This Row],[UnitPrice]] * order_details[[#This Row],[Quantity]] * (1 - order_details[[#This Row],[Discount]])</f>
        <v>179.20000000000002</v>
      </c>
      <c r="F504">
        <v>0.2</v>
      </c>
    </row>
    <row r="505" spans="1:6" x14ac:dyDescent="0.3">
      <c r="A505">
        <v>10438</v>
      </c>
      <c r="B505">
        <v>57</v>
      </c>
      <c r="C505">
        <v>15.6</v>
      </c>
      <c r="D505">
        <v>15</v>
      </c>
      <c r="E505">
        <f xml:space="preserve"> order_details[[#This Row],[UnitPrice]] * order_details[[#This Row],[Quantity]] * (1 - order_details[[#This Row],[Discount]])</f>
        <v>187.20000000000002</v>
      </c>
      <c r="F505">
        <v>0.2</v>
      </c>
    </row>
    <row r="506" spans="1:6" x14ac:dyDescent="0.3">
      <c r="A506">
        <v>10439</v>
      </c>
      <c r="B506">
        <v>12</v>
      </c>
      <c r="C506">
        <v>30.4</v>
      </c>
      <c r="D506">
        <v>15</v>
      </c>
      <c r="E506">
        <f xml:space="preserve"> order_details[[#This Row],[UnitPrice]] * order_details[[#This Row],[Quantity]] * (1 - order_details[[#This Row],[Discount]])</f>
        <v>456</v>
      </c>
      <c r="F506">
        <v>0</v>
      </c>
    </row>
    <row r="507" spans="1:6" x14ac:dyDescent="0.3">
      <c r="A507">
        <v>10439</v>
      </c>
      <c r="B507">
        <v>16</v>
      </c>
      <c r="C507">
        <v>13.9</v>
      </c>
      <c r="D507">
        <v>16</v>
      </c>
      <c r="E507">
        <f xml:space="preserve"> order_details[[#This Row],[UnitPrice]] * order_details[[#This Row],[Quantity]] * (1 - order_details[[#This Row],[Discount]])</f>
        <v>222.4</v>
      </c>
      <c r="F507">
        <v>0</v>
      </c>
    </row>
    <row r="508" spans="1:6" x14ac:dyDescent="0.3">
      <c r="A508">
        <v>10439</v>
      </c>
      <c r="B508">
        <v>64</v>
      </c>
      <c r="C508">
        <v>26.6</v>
      </c>
      <c r="D508">
        <v>6</v>
      </c>
      <c r="E508">
        <f xml:space="preserve"> order_details[[#This Row],[UnitPrice]] * order_details[[#This Row],[Quantity]] * (1 - order_details[[#This Row],[Discount]])</f>
        <v>159.60000000000002</v>
      </c>
      <c r="F508">
        <v>0</v>
      </c>
    </row>
    <row r="509" spans="1:6" x14ac:dyDescent="0.3">
      <c r="A509">
        <v>10439</v>
      </c>
      <c r="B509">
        <v>74</v>
      </c>
      <c r="C509">
        <v>8</v>
      </c>
      <c r="D509">
        <v>30</v>
      </c>
      <c r="E509">
        <f xml:space="preserve"> order_details[[#This Row],[UnitPrice]] * order_details[[#This Row],[Quantity]] * (1 - order_details[[#This Row],[Discount]])</f>
        <v>240</v>
      </c>
      <c r="F509">
        <v>0</v>
      </c>
    </row>
    <row r="510" spans="1:6" x14ac:dyDescent="0.3">
      <c r="A510">
        <v>10440</v>
      </c>
      <c r="B510">
        <v>2</v>
      </c>
      <c r="C510">
        <v>15.2</v>
      </c>
      <c r="D510">
        <v>45</v>
      </c>
      <c r="E510">
        <f xml:space="preserve"> order_details[[#This Row],[UnitPrice]] * order_details[[#This Row],[Quantity]] * (1 - order_details[[#This Row],[Discount]])</f>
        <v>581.4</v>
      </c>
      <c r="F510">
        <v>0.15</v>
      </c>
    </row>
    <row r="511" spans="1:6" x14ac:dyDescent="0.3">
      <c r="A511">
        <v>10440</v>
      </c>
      <c r="B511">
        <v>16</v>
      </c>
      <c r="C511">
        <v>13.9</v>
      </c>
      <c r="D511">
        <v>49</v>
      </c>
      <c r="E511">
        <f xml:space="preserve"> order_details[[#This Row],[UnitPrice]] * order_details[[#This Row],[Quantity]] * (1 - order_details[[#This Row],[Discount]])</f>
        <v>578.93500000000006</v>
      </c>
      <c r="F511">
        <v>0.15</v>
      </c>
    </row>
    <row r="512" spans="1:6" x14ac:dyDescent="0.3">
      <c r="A512">
        <v>10440</v>
      </c>
      <c r="B512">
        <v>29</v>
      </c>
      <c r="C512">
        <v>99</v>
      </c>
      <c r="D512">
        <v>24</v>
      </c>
      <c r="E512">
        <f xml:space="preserve"> order_details[[#This Row],[UnitPrice]] * order_details[[#This Row],[Quantity]] * (1 - order_details[[#This Row],[Discount]])</f>
        <v>2019.6</v>
      </c>
      <c r="F512">
        <v>0.15</v>
      </c>
    </row>
    <row r="513" spans="1:6" x14ac:dyDescent="0.3">
      <c r="A513">
        <v>10440</v>
      </c>
      <c r="B513">
        <v>61</v>
      </c>
      <c r="C513">
        <v>22.8</v>
      </c>
      <c r="D513">
        <v>90</v>
      </c>
      <c r="E513">
        <f xml:space="preserve"> order_details[[#This Row],[UnitPrice]] * order_details[[#This Row],[Quantity]] * (1 - order_details[[#This Row],[Discount]])</f>
        <v>1744.2</v>
      </c>
      <c r="F513">
        <v>0.15</v>
      </c>
    </row>
    <row r="514" spans="1:6" x14ac:dyDescent="0.3">
      <c r="A514">
        <v>10441</v>
      </c>
      <c r="B514">
        <v>27</v>
      </c>
      <c r="C514">
        <v>35.1</v>
      </c>
      <c r="D514">
        <v>50</v>
      </c>
      <c r="E514">
        <f xml:space="preserve"> order_details[[#This Row],[UnitPrice]] * order_details[[#This Row],[Quantity]] * (1 - order_details[[#This Row],[Discount]])</f>
        <v>1755</v>
      </c>
      <c r="F514">
        <v>0</v>
      </c>
    </row>
    <row r="515" spans="1:6" x14ac:dyDescent="0.3">
      <c r="A515">
        <v>10442</v>
      </c>
      <c r="B515">
        <v>11</v>
      </c>
      <c r="C515">
        <v>16.8</v>
      </c>
      <c r="D515">
        <v>30</v>
      </c>
      <c r="E515">
        <f xml:space="preserve"> order_details[[#This Row],[UnitPrice]] * order_details[[#This Row],[Quantity]] * (1 - order_details[[#This Row],[Discount]])</f>
        <v>504</v>
      </c>
      <c r="F515">
        <v>0</v>
      </c>
    </row>
    <row r="516" spans="1:6" x14ac:dyDescent="0.3">
      <c r="A516">
        <v>10442</v>
      </c>
      <c r="B516">
        <v>54</v>
      </c>
      <c r="C516">
        <v>5.9</v>
      </c>
      <c r="D516">
        <v>80</v>
      </c>
      <c r="E516">
        <f xml:space="preserve"> order_details[[#This Row],[UnitPrice]] * order_details[[#This Row],[Quantity]] * (1 - order_details[[#This Row],[Discount]])</f>
        <v>472</v>
      </c>
      <c r="F516">
        <v>0</v>
      </c>
    </row>
    <row r="517" spans="1:6" x14ac:dyDescent="0.3">
      <c r="A517">
        <v>10442</v>
      </c>
      <c r="B517">
        <v>66</v>
      </c>
      <c r="C517">
        <v>13.6</v>
      </c>
      <c r="D517">
        <v>60</v>
      </c>
      <c r="E517">
        <f xml:space="preserve"> order_details[[#This Row],[UnitPrice]] * order_details[[#This Row],[Quantity]] * (1 - order_details[[#This Row],[Discount]])</f>
        <v>816</v>
      </c>
      <c r="F517">
        <v>0</v>
      </c>
    </row>
    <row r="518" spans="1:6" x14ac:dyDescent="0.3">
      <c r="A518">
        <v>10443</v>
      </c>
      <c r="B518">
        <v>11</v>
      </c>
      <c r="C518">
        <v>16.8</v>
      </c>
      <c r="D518">
        <v>6</v>
      </c>
      <c r="E518">
        <f xml:space="preserve"> order_details[[#This Row],[UnitPrice]] * order_details[[#This Row],[Quantity]] * (1 - order_details[[#This Row],[Discount]])</f>
        <v>80.640000000000015</v>
      </c>
      <c r="F518">
        <v>0.2</v>
      </c>
    </row>
    <row r="519" spans="1:6" x14ac:dyDescent="0.3">
      <c r="A519">
        <v>10443</v>
      </c>
      <c r="B519">
        <v>28</v>
      </c>
      <c r="C519">
        <v>36.4</v>
      </c>
      <c r="D519">
        <v>12</v>
      </c>
      <c r="E519">
        <f xml:space="preserve"> order_details[[#This Row],[UnitPrice]] * order_details[[#This Row],[Quantity]] * (1 - order_details[[#This Row],[Discount]])</f>
        <v>436.79999999999995</v>
      </c>
      <c r="F519">
        <v>0</v>
      </c>
    </row>
    <row r="520" spans="1:6" x14ac:dyDescent="0.3">
      <c r="A520">
        <v>10444</v>
      </c>
      <c r="B520">
        <v>17</v>
      </c>
      <c r="C520">
        <v>31.2</v>
      </c>
      <c r="D520">
        <v>10</v>
      </c>
      <c r="E520">
        <f xml:space="preserve"> order_details[[#This Row],[UnitPrice]] * order_details[[#This Row],[Quantity]] * (1 - order_details[[#This Row],[Discount]])</f>
        <v>312</v>
      </c>
      <c r="F520">
        <v>0</v>
      </c>
    </row>
    <row r="521" spans="1:6" x14ac:dyDescent="0.3">
      <c r="A521">
        <v>10444</v>
      </c>
      <c r="B521">
        <v>26</v>
      </c>
      <c r="C521">
        <v>24.9</v>
      </c>
      <c r="D521">
        <v>15</v>
      </c>
      <c r="E521">
        <f xml:space="preserve"> order_details[[#This Row],[UnitPrice]] * order_details[[#This Row],[Quantity]] * (1 - order_details[[#This Row],[Discount]])</f>
        <v>373.5</v>
      </c>
      <c r="F521">
        <v>0</v>
      </c>
    </row>
    <row r="522" spans="1:6" x14ac:dyDescent="0.3">
      <c r="A522">
        <v>10444</v>
      </c>
      <c r="B522">
        <v>35</v>
      </c>
      <c r="C522">
        <v>14.4</v>
      </c>
      <c r="D522">
        <v>8</v>
      </c>
      <c r="E522">
        <f xml:space="preserve"> order_details[[#This Row],[UnitPrice]] * order_details[[#This Row],[Quantity]] * (1 - order_details[[#This Row],[Discount]])</f>
        <v>115.2</v>
      </c>
      <c r="F522">
        <v>0</v>
      </c>
    </row>
    <row r="523" spans="1:6" x14ac:dyDescent="0.3">
      <c r="A523">
        <v>10444</v>
      </c>
      <c r="B523">
        <v>41</v>
      </c>
      <c r="C523">
        <v>7.7</v>
      </c>
      <c r="D523">
        <v>30</v>
      </c>
      <c r="E523">
        <f xml:space="preserve"> order_details[[#This Row],[UnitPrice]] * order_details[[#This Row],[Quantity]] * (1 - order_details[[#This Row],[Discount]])</f>
        <v>231</v>
      </c>
      <c r="F523">
        <v>0</v>
      </c>
    </row>
    <row r="524" spans="1:6" x14ac:dyDescent="0.3">
      <c r="A524">
        <v>10445</v>
      </c>
      <c r="B524">
        <v>39</v>
      </c>
      <c r="C524">
        <v>14.4</v>
      </c>
      <c r="D524">
        <v>6</v>
      </c>
      <c r="E524">
        <f xml:space="preserve"> order_details[[#This Row],[UnitPrice]] * order_details[[#This Row],[Quantity]] * (1 - order_details[[#This Row],[Discount]])</f>
        <v>86.4</v>
      </c>
      <c r="F524">
        <v>0</v>
      </c>
    </row>
    <row r="525" spans="1:6" x14ac:dyDescent="0.3">
      <c r="A525">
        <v>10445</v>
      </c>
      <c r="B525">
        <v>54</v>
      </c>
      <c r="C525">
        <v>5.9</v>
      </c>
      <c r="D525">
        <v>15</v>
      </c>
      <c r="E525">
        <f xml:space="preserve"> order_details[[#This Row],[UnitPrice]] * order_details[[#This Row],[Quantity]] * (1 - order_details[[#This Row],[Discount]])</f>
        <v>88.5</v>
      </c>
      <c r="F525">
        <v>0</v>
      </c>
    </row>
    <row r="526" spans="1:6" x14ac:dyDescent="0.3">
      <c r="A526">
        <v>10446</v>
      </c>
      <c r="B526">
        <v>19</v>
      </c>
      <c r="C526">
        <v>7.3</v>
      </c>
      <c r="D526">
        <v>12</v>
      </c>
      <c r="E526">
        <f xml:space="preserve"> order_details[[#This Row],[UnitPrice]] * order_details[[#This Row],[Quantity]] * (1 - order_details[[#This Row],[Discount]])</f>
        <v>78.84</v>
      </c>
      <c r="F526">
        <v>0.1</v>
      </c>
    </row>
    <row r="527" spans="1:6" x14ac:dyDescent="0.3">
      <c r="A527">
        <v>10446</v>
      </c>
      <c r="B527">
        <v>24</v>
      </c>
      <c r="C527">
        <v>3.6</v>
      </c>
      <c r="D527">
        <v>20</v>
      </c>
      <c r="E527">
        <f xml:space="preserve"> order_details[[#This Row],[UnitPrice]] * order_details[[#This Row],[Quantity]] * (1 - order_details[[#This Row],[Discount]])</f>
        <v>64.8</v>
      </c>
      <c r="F527">
        <v>0.1</v>
      </c>
    </row>
    <row r="528" spans="1:6" x14ac:dyDescent="0.3">
      <c r="A528">
        <v>10446</v>
      </c>
      <c r="B528">
        <v>31</v>
      </c>
      <c r="C528">
        <v>10</v>
      </c>
      <c r="D528">
        <v>3</v>
      </c>
      <c r="E528">
        <f xml:space="preserve"> order_details[[#This Row],[UnitPrice]] * order_details[[#This Row],[Quantity]] * (1 - order_details[[#This Row],[Discount]])</f>
        <v>27</v>
      </c>
      <c r="F528">
        <v>0.1</v>
      </c>
    </row>
    <row r="529" spans="1:6" x14ac:dyDescent="0.3">
      <c r="A529">
        <v>10446</v>
      </c>
      <c r="B529">
        <v>52</v>
      </c>
      <c r="C529">
        <v>5.6</v>
      </c>
      <c r="D529">
        <v>15</v>
      </c>
      <c r="E529">
        <f xml:space="preserve"> order_details[[#This Row],[UnitPrice]] * order_details[[#This Row],[Quantity]] * (1 - order_details[[#This Row],[Discount]])</f>
        <v>75.600000000000009</v>
      </c>
      <c r="F529">
        <v>0.1</v>
      </c>
    </row>
    <row r="530" spans="1:6" x14ac:dyDescent="0.3">
      <c r="A530">
        <v>10447</v>
      </c>
      <c r="B530">
        <v>19</v>
      </c>
      <c r="C530">
        <v>7.3</v>
      </c>
      <c r="D530">
        <v>40</v>
      </c>
      <c r="E530">
        <f xml:space="preserve"> order_details[[#This Row],[UnitPrice]] * order_details[[#This Row],[Quantity]] * (1 - order_details[[#This Row],[Discount]])</f>
        <v>292</v>
      </c>
      <c r="F530">
        <v>0</v>
      </c>
    </row>
    <row r="531" spans="1:6" x14ac:dyDescent="0.3">
      <c r="A531">
        <v>10447</v>
      </c>
      <c r="B531">
        <v>65</v>
      </c>
      <c r="C531">
        <v>16.8</v>
      </c>
      <c r="D531">
        <v>35</v>
      </c>
      <c r="E531">
        <f xml:space="preserve"> order_details[[#This Row],[UnitPrice]] * order_details[[#This Row],[Quantity]] * (1 - order_details[[#This Row],[Discount]])</f>
        <v>588</v>
      </c>
      <c r="F531">
        <v>0</v>
      </c>
    </row>
    <row r="532" spans="1:6" x14ac:dyDescent="0.3">
      <c r="A532">
        <v>10447</v>
      </c>
      <c r="B532">
        <v>71</v>
      </c>
      <c r="C532">
        <v>17.2</v>
      </c>
      <c r="D532">
        <v>2</v>
      </c>
      <c r="E532">
        <f xml:space="preserve"> order_details[[#This Row],[UnitPrice]] * order_details[[#This Row],[Quantity]] * (1 - order_details[[#This Row],[Discount]])</f>
        <v>34.4</v>
      </c>
      <c r="F532">
        <v>0</v>
      </c>
    </row>
    <row r="533" spans="1:6" x14ac:dyDescent="0.3">
      <c r="A533">
        <v>10448</v>
      </c>
      <c r="B533">
        <v>26</v>
      </c>
      <c r="C533">
        <v>24.9</v>
      </c>
      <c r="D533">
        <v>6</v>
      </c>
      <c r="E533">
        <f xml:space="preserve"> order_details[[#This Row],[UnitPrice]] * order_details[[#This Row],[Quantity]] * (1 - order_details[[#This Row],[Discount]])</f>
        <v>149.39999999999998</v>
      </c>
      <c r="F533">
        <v>0</v>
      </c>
    </row>
    <row r="534" spans="1:6" x14ac:dyDescent="0.3">
      <c r="A534">
        <v>10448</v>
      </c>
      <c r="B534">
        <v>40</v>
      </c>
      <c r="C534">
        <v>14.7</v>
      </c>
      <c r="D534">
        <v>20</v>
      </c>
      <c r="E534">
        <f xml:space="preserve"> order_details[[#This Row],[UnitPrice]] * order_details[[#This Row],[Quantity]] * (1 - order_details[[#This Row],[Discount]])</f>
        <v>294</v>
      </c>
      <c r="F534">
        <v>0</v>
      </c>
    </row>
    <row r="535" spans="1:6" x14ac:dyDescent="0.3">
      <c r="A535">
        <v>10449</v>
      </c>
      <c r="B535">
        <v>10</v>
      </c>
      <c r="C535">
        <v>24.8</v>
      </c>
      <c r="D535">
        <v>14</v>
      </c>
      <c r="E535">
        <f xml:space="preserve"> order_details[[#This Row],[UnitPrice]] * order_details[[#This Row],[Quantity]] * (1 - order_details[[#This Row],[Discount]])</f>
        <v>347.2</v>
      </c>
      <c r="F535">
        <v>0</v>
      </c>
    </row>
    <row r="536" spans="1:6" x14ac:dyDescent="0.3">
      <c r="A536">
        <v>10449</v>
      </c>
      <c r="B536">
        <v>52</v>
      </c>
      <c r="C536">
        <v>5.6</v>
      </c>
      <c r="D536">
        <v>20</v>
      </c>
      <c r="E536">
        <f xml:space="preserve"> order_details[[#This Row],[UnitPrice]] * order_details[[#This Row],[Quantity]] * (1 - order_details[[#This Row],[Discount]])</f>
        <v>112</v>
      </c>
      <c r="F536">
        <v>0</v>
      </c>
    </row>
    <row r="537" spans="1:6" x14ac:dyDescent="0.3">
      <c r="A537">
        <v>10449</v>
      </c>
      <c r="B537">
        <v>62</v>
      </c>
      <c r="C537">
        <v>39.4</v>
      </c>
      <c r="D537">
        <v>35</v>
      </c>
      <c r="E537">
        <f xml:space="preserve"> order_details[[#This Row],[UnitPrice]] * order_details[[#This Row],[Quantity]] * (1 - order_details[[#This Row],[Discount]])</f>
        <v>1379</v>
      </c>
      <c r="F537">
        <v>0</v>
      </c>
    </row>
    <row r="538" spans="1:6" x14ac:dyDescent="0.3">
      <c r="A538">
        <v>10450</v>
      </c>
      <c r="B538">
        <v>10</v>
      </c>
      <c r="C538">
        <v>24.8</v>
      </c>
      <c r="D538">
        <v>20</v>
      </c>
      <c r="E538">
        <f xml:space="preserve"> order_details[[#This Row],[UnitPrice]] * order_details[[#This Row],[Quantity]] * (1 - order_details[[#This Row],[Discount]])</f>
        <v>396.8</v>
      </c>
      <c r="F538">
        <v>0.2</v>
      </c>
    </row>
    <row r="539" spans="1:6" x14ac:dyDescent="0.3">
      <c r="A539">
        <v>10450</v>
      </c>
      <c r="B539">
        <v>54</v>
      </c>
      <c r="C539">
        <v>5.9</v>
      </c>
      <c r="D539">
        <v>6</v>
      </c>
      <c r="E539">
        <f xml:space="preserve"> order_details[[#This Row],[UnitPrice]] * order_details[[#This Row],[Quantity]] * (1 - order_details[[#This Row],[Discount]])</f>
        <v>28.320000000000007</v>
      </c>
      <c r="F539">
        <v>0.2</v>
      </c>
    </row>
    <row r="540" spans="1:6" x14ac:dyDescent="0.3">
      <c r="A540">
        <v>10451</v>
      </c>
      <c r="B540">
        <v>55</v>
      </c>
      <c r="C540">
        <v>19.2</v>
      </c>
      <c r="D540">
        <v>120</v>
      </c>
      <c r="E540">
        <f xml:space="preserve"> order_details[[#This Row],[UnitPrice]] * order_details[[#This Row],[Quantity]] * (1 - order_details[[#This Row],[Discount]])</f>
        <v>2073.6</v>
      </c>
      <c r="F540">
        <v>0.1</v>
      </c>
    </row>
    <row r="541" spans="1:6" x14ac:dyDescent="0.3">
      <c r="A541">
        <v>10451</v>
      </c>
      <c r="B541">
        <v>64</v>
      </c>
      <c r="C541">
        <v>26.6</v>
      </c>
      <c r="D541">
        <v>35</v>
      </c>
      <c r="E541">
        <f xml:space="preserve"> order_details[[#This Row],[UnitPrice]] * order_details[[#This Row],[Quantity]] * (1 - order_details[[#This Row],[Discount]])</f>
        <v>837.9</v>
      </c>
      <c r="F541">
        <v>0.1</v>
      </c>
    </row>
    <row r="542" spans="1:6" x14ac:dyDescent="0.3">
      <c r="A542">
        <v>10451</v>
      </c>
      <c r="B542">
        <v>65</v>
      </c>
      <c r="C542">
        <v>16.8</v>
      </c>
      <c r="D542">
        <v>28</v>
      </c>
      <c r="E542">
        <f xml:space="preserve"> order_details[[#This Row],[UnitPrice]] * order_details[[#This Row],[Quantity]] * (1 - order_details[[#This Row],[Discount]])</f>
        <v>423.36</v>
      </c>
      <c r="F542">
        <v>0.1</v>
      </c>
    </row>
    <row r="543" spans="1:6" x14ac:dyDescent="0.3">
      <c r="A543">
        <v>10451</v>
      </c>
      <c r="B543">
        <v>77</v>
      </c>
      <c r="C543">
        <v>10.4</v>
      </c>
      <c r="D543">
        <v>55</v>
      </c>
      <c r="E543">
        <f xml:space="preserve"> order_details[[#This Row],[UnitPrice]] * order_details[[#This Row],[Quantity]] * (1 - order_details[[#This Row],[Discount]])</f>
        <v>514.80000000000007</v>
      </c>
      <c r="F543">
        <v>0.1</v>
      </c>
    </row>
    <row r="544" spans="1:6" x14ac:dyDescent="0.3">
      <c r="A544">
        <v>10452</v>
      </c>
      <c r="B544">
        <v>28</v>
      </c>
      <c r="C544">
        <v>36.4</v>
      </c>
      <c r="D544">
        <v>15</v>
      </c>
      <c r="E544">
        <f xml:space="preserve"> order_details[[#This Row],[UnitPrice]] * order_details[[#This Row],[Quantity]] * (1 - order_details[[#This Row],[Discount]])</f>
        <v>546</v>
      </c>
      <c r="F544">
        <v>0</v>
      </c>
    </row>
    <row r="545" spans="1:6" x14ac:dyDescent="0.3">
      <c r="A545">
        <v>10452</v>
      </c>
      <c r="B545">
        <v>44</v>
      </c>
      <c r="C545">
        <v>15.5</v>
      </c>
      <c r="D545">
        <v>100</v>
      </c>
      <c r="E545">
        <f xml:space="preserve"> order_details[[#This Row],[UnitPrice]] * order_details[[#This Row],[Quantity]] * (1 - order_details[[#This Row],[Discount]])</f>
        <v>1472.5</v>
      </c>
      <c r="F545">
        <v>0.05</v>
      </c>
    </row>
    <row r="546" spans="1:6" x14ac:dyDescent="0.3">
      <c r="A546">
        <v>10453</v>
      </c>
      <c r="B546">
        <v>48</v>
      </c>
      <c r="C546">
        <v>10.199999999999999</v>
      </c>
      <c r="D546">
        <v>15</v>
      </c>
      <c r="E546">
        <f xml:space="preserve"> order_details[[#This Row],[UnitPrice]] * order_details[[#This Row],[Quantity]] * (1 - order_details[[#This Row],[Discount]])</f>
        <v>137.70000000000002</v>
      </c>
      <c r="F546">
        <v>0.1</v>
      </c>
    </row>
    <row r="547" spans="1:6" x14ac:dyDescent="0.3">
      <c r="A547">
        <v>10453</v>
      </c>
      <c r="B547">
        <v>70</v>
      </c>
      <c r="C547">
        <v>12</v>
      </c>
      <c r="D547">
        <v>25</v>
      </c>
      <c r="E547">
        <f xml:space="preserve"> order_details[[#This Row],[UnitPrice]] * order_details[[#This Row],[Quantity]] * (1 - order_details[[#This Row],[Discount]])</f>
        <v>270</v>
      </c>
      <c r="F547">
        <v>0.1</v>
      </c>
    </row>
    <row r="548" spans="1:6" x14ac:dyDescent="0.3">
      <c r="A548">
        <v>10454</v>
      </c>
      <c r="B548">
        <v>16</v>
      </c>
      <c r="C548">
        <v>13.9</v>
      </c>
      <c r="D548">
        <v>20</v>
      </c>
      <c r="E548">
        <f xml:space="preserve"> order_details[[#This Row],[UnitPrice]] * order_details[[#This Row],[Quantity]] * (1 - order_details[[#This Row],[Discount]])</f>
        <v>222.4</v>
      </c>
      <c r="F548">
        <v>0.2</v>
      </c>
    </row>
    <row r="549" spans="1:6" x14ac:dyDescent="0.3">
      <c r="A549">
        <v>10454</v>
      </c>
      <c r="B549">
        <v>33</v>
      </c>
      <c r="C549">
        <v>2</v>
      </c>
      <c r="D549">
        <v>20</v>
      </c>
      <c r="E549">
        <f xml:space="preserve"> order_details[[#This Row],[UnitPrice]] * order_details[[#This Row],[Quantity]] * (1 - order_details[[#This Row],[Discount]])</f>
        <v>32</v>
      </c>
      <c r="F549">
        <v>0.2</v>
      </c>
    </row>
    <row r="550" spans="1:6" x14ac:dyDescent="0.3">
      <c r="A550">
        <v>10454</v>
      </c>
      <c r="B550">
        <v>46</v>
      </c>
      <c r="C550">
        <v>9.6</v>
      </c>
      <c r="D550">
        <v>10</v>
      </c>
      <c r="E550">
        <f xml:space="preserve"> order_details[[#This Row],[UnitPrice]] * order_details[[#This Row],[Quantity]] * (1 - order_details[[#This Row],[Discount]])</f>
        <v>76.800000000000011</v>
      </c>
      <c r="F550">
        <v>0.2</v>
      </c>
    </row>
    <row r="551" spans="1:6" x14ac:dyDescent="0.3">
      <c r="A551">
        <v>10455</v>
      </c>
      <c r="B551">
        <v>39</v>
      </c>
      <c r="C551">
        <v>14.4</v>
      </c>
      <c r="D551">
        <v>20</v>
      </c>
      <c r="E551">
        <f xml:space="preserve"> order_details[[#This Row],[UnitPrice]] * order_details[[#This Row],[Quantity]] * (1 - order_details[[#This Row],[Discount]])</f>
        <v>288</v>
      </c>
      <c r="F551">
        <v>0</v>
      </c>
    </row>
    <row r="552" spans="1:6" x14ac:dyDescent="0.3">
      <c r="A552">
        <v>10455</v>
      </c>
      <c r="B552">
        <v>53</v>
      </c>
      <c r="C552">
        <v>26.2</v>
      </c>
      <c r="D552">
        <v>50</v>
      </c>
      <c r="E552">
        <f xml:space="preserve"> order_details[[#This Row],[UnitPrice]] * order_details[[#This Row],[Quantity]] * (1 - order_details[[#This Row],[Discount]])</f>
        <v>1310</v>
      </c>
      <c r="F552">
        <v>0</v>
      </c>
    </row>
    <row r="553" spans="1:6" x14ac:dyDescent="0.3">
      <c r="A553">
        <v>10455</v>
      </c>
      <c r="B553">
        <v>61</v>
      </c>
      <c r="C553">
        <v>22.8</v>
      </c>
      <c r="D553">
        <v>25</v>
      </c>
      <c r="E553">
        <f xml:space="preserve"> order_details[[#This Row],[UnitPrice]] * order_details[[#This Row],[Quantity]] * (1 - order_details[[#This Row],[Discount]])</f>
        <v>570</v>
      </c>
      <c r="F553">
        <v>0</v>
      </c>
    </row>
    <row r="554" spans="1:6" x14ac:dyDescent="0.3">
      <c r="A554">
        <v>10455</v>
      </c>
      <c r="B554">
        <v>71</v>
      </c>
      <c r="C554">
        <v>17.2</v>
      </c>
      <c r="D554">
        <v>30</v>
      </c>
      <c r="E554">
        <f xml:space="preserve"> order_details[[#This Row],[UnitPrice]] * order_details[[#This Row],[Quantity]] * (1 - order_details[[#This Row],[Discount]])</f>
        <v>516</v>
      </c>
      <c r="F554">
        <v>0</v>
      </c>
    </row>
    <row r="555" spans="1:6" x14ac:dyDescent="0.3">
      <c r="A555">
        <v>10456</v>
      </c>
      <c r="B555">
        <v>21</v>
      </c>
      <c r="C555">
        <v>8</v>
      </c>
      <c r="D555">
        <v>40</v>
      </c>
      <c r="E555">
        <f xml:space="preserve"> order_details[[#This Row],[UnitPrice]] * order_details[[#This Row],[Quantity]] * (1 - order_details[[#This Row],[Discount]])</f>
        <v>272</v>
      </c>
      <c r="F555">
        <v>0.15</v>
      </c>
    </row>
    <row r="556" spans="1:6" x14ac:dyDescent="0.3">
      <c r="A556">
        <v>10456</v>
      </c>
      <c r="B556">
        <v>49</v>
      </c>
      <c r="C556">
        <v>16</v>
      </c>
      <c r="D556">
        <v>21</v>
      </c>
      <c r="E556">
        <f xml:space="preserve"> order_details[[#This Row],[UnitPrice]] * order_details[[#This Row],[Quantity]] * (1 - order_details[[#This Row],[Discount]])</f>
        <v>285.59999999999997</v>
      </c>
      <c r="F556">
        <v>0.15</v>
      </c>
    </row>
    <row r="557" spans="1:6" x14ac:dyDescent="0.3">
      <c r="A557">
        <v>10457</v>
      </c>
      <c r="B557">
        <v>59</v>
      </c>
      <c r="C557">
        <v>44</v>
      </c>
      <c r="D557">
        <v>36</v>
      </c>
      <c r="E557">
        <f xml:space="preserve"> order_details[[#This Row],[UnitPrice]] * order_details[[#This Row],[Quantity]] * (1 - order_details[[#This Row],[Discount]])</f>
        <v>1584</v>
      </c>
      <c r="F557">
        <v>0</v>
      </c>
    </row>
    <row r="558" spans="1:6" x14ac:dyDescent="0.3">
      <c r="A558">
        <v>10458</v>
      </c>
      <c r="B558">
        <v>26</v>
      </c>
      <c r="C558">
        <v>24.9</v>
      </c>
      <c r="D558">
        <v>30</v>
      </c>
      <c r="E558">
        <f xml:space="preserve"> order_details[[#This Row],[UnitPrice]] * order_details[[#This Row],[Quantity]] * (1 - order_details[[#This Row],[Discount]])</f>
        <v>747</v>
      </c>
      <c r="F558">
        <v>0</v>
      </c>
    </row>
    <row r="559" spans="1:6" x14ac:dyDescent="0.3">
      <c r="A559">
        <v>10458</v>
      </c>
      <c r="B559">
        <v>28</v>
      </c>
      <c r="C559">
        <v>36.4</v>
      </c>
      <c r="D559">
        <v>30</v>
      </c>
      <c r="E559">
        <f xml:space="preserve"> order_details[[#This Row],[UnitPrice]] * order_details[[#This Row],[Quantity]] * (1 - order_details[[#This Row],[Discount]])</f>
        <v>1092</v>
      </c>
      <c r="F559">
        <v>0</v>
      </c>
    </row>
    <row r="560" spans="1:6" x14ac:dyDescent="0.3">
      <c r="A560">
        <v>10458</v>
      </c>
      <c r="B560">
        <v>43</v>
      </c>
      <c r="C560">
        <v>36.799999999999997</v>
      </c>
      <c r="D560">
        <v>20</v>
      </c>
      <c r="E560">
        <f xml:space="preserve"> order_details[[#This Row],[UnitPrice]] * order_details[[#This Row],[Quantity]] * (1 - order_details[[#This Row],[Discount]])</f>
        <v>736</v>
      </c>
      <c r="F560">
        <v>0</v>
      </c>
    </row>
    <row r="561" spans="1:6" x14ac:dyDescent="0.3">
      <c r="A561">
        <v>10458</v>
      </c>
      <c r="B561">
        <v>56</v>
      </c>
      <c r="C561">
        <v>30.4</v>
      </c>
      <c r="D561">
        <v>15</v>
      </c>
      <c r="E561">
        <f xml:space="preserve"> order_details[[#This Row],[UnitPrice]] * order_details[[#This Row],[Quantity]] * (1 - order_details[[#This Row],[Discount]])</f>
        <v>456</v>
      </c>
      <c r="F561">
        <v>0</v>
      </c>
    </row>
    <row r="562" spans="1:6" x14ac:dyDescent="0.3">
      <c r="A562">
        <v>10458</v>
      </c>
      <c r="B562">
        <v>71</v>
      </c>
      <c r="C562">
        <v>17.2</v>
      </c>
      <c r="D562">
        <v>50</v>
      </c>
      <c r="E562">
        <f xml:space="preserve"> order_details[[#This Row],[UnitPrice]] * order_details[[#This Row],[Quantity]] * (1 - order_details[[#This Row],[Discount]])</f>
        <v>860</v>
      </c>
      <c r="F562">
        <v>0</v>
      </c>
    </row>
    <row r="563" spans="1:6" x14ac:dyDescent="0.3">
      <c r="A563">
        <v>10459</v>
      </c>
      <c r="B563">
        <v>7</v>
      </c>
      <c r="C563">
        <v>24</v>
      </c>
      <c r="D563">
        <v>16</v>
      </c>
      <c r="E563">
        <f xml:space="preserve"> order_details[[#This Row],[UnitPrice]] * order_details[[#This Row],[Quantity]] * (1 - order_details[[#This Row],[Discount]])</f>
        <v>364.79999999999995</v>
      </c>
      <c r="F563">
        <v>0.05</v>
      </c>
    </row>
    <row r="564" spans="1:6" x14ac:dyDescent="0.3">
      <c r="A564">
        <v>10459</v>
      </c>
      <c r="B564">
        <v>46</v>
      </c>
      <c r="C564">
        <v>9.6</v>
      </c>
      <c r="D564">
        <v>20</v>
      </c>
      <c r="E564">
        <f xml:space="preserve"> order_details[[#This Row],[UnitPrice]] * order_details[[#This Row],[Quantity]] * (1 - order_details[[#This Row],[Discount]])</f>
        <v>182.39999999999998</v>
      </c>
      <c r="F564">
        <v>0.05</v>
      </c>
    </row>
    <row r="565" spans="1:6" x14ac:dyDescent="0.3">
      <c r="A565">
        <v>10459</v>
      </c>
      <c r="B565">
        <v>72</v>
      </c>
      <c r="C565">
        <v>27.8</v>
      </c>
      <c r="D565">
        <v>40</v>
      </c>
      <c r="E565">
        <f xml:space="preserve"> order_details[[#This Row],[UnitPrice]] * order_details[[#This Row],[Quantity]] * (1 - order_details[[#This Row],[Discount]])</f>
        <v>1112</v>
      </c>
      <c r="F565">
        <v>0</v>
      </c>
    </row>
    <row r="566" spans="1:6" x14ac:dyDescent="0.3">
      <c r="A566">
        <v>10460</v>
      </c>
      <c r="B566">
        <v>68</v>
      </c>
      <c r="C566">
        <v>10</v>
      </c>
      <c r="D566">
        <v>21</v>
      </c>
      <c r="E566">
        <f xml:space="preserve"> order_details[[#This Row],[UnitPrice]] * order_details[[#This Row],[Quantity]] * (1 - order_details[[#This Row],[Discount]])</f>
        <v>157.5</v>
      </c>
      <c r="F566">
        <v>0.25</v>
      </c>
    </row>
    <row r="567" spans="1:6" x14ac:dyDescent="0.3">
      <c r="A567">
        <v>10460</v>
      </c>
      <c r="B567">
        <v>75</v>
      </c>
      <c r="C567">
        <v>6.2</v>
      </c>
      <c r="D567">
        <v>4</v>
      </c>
      <c r="E567">
        <f xml:space="preserve"> order_details[[#This Row],[UnitPrice]] * order_details[[#This Row],[Quantity]] * (1 - order_details[[#This Row],[Discount]])</f>
        <v>18.600000000000001</v>
      </c>
      <c r="F567">
        <v>0.25</v>
      </c>
    </row>
    <row r="568" spans="1:6" x14ac:dyDescent="0.3">
      <c r="A568">
        <v>10461</v>
      </c>
      <c r="B568">
        <v>21</v>
      </c>
      <c r="C568">
        <v>8</v>
      </c>
      <c r="D568">
        <v>40</v>
      </c>
      <c r="E568">
        <f xml:space="preserve"> order_details[[#This Row],[UnitPrice]] * order_details[[#This Row],[Quantity]] * (1 - order_details[[#This Row],[Discount]])</f>
        <v>240</v>
      </c>
      <c r="F568">
        <v>0.25</v>
      </c>
    </row>
    <row r="569" spans="1:6" x14ac:dyDescent="0.3">
      <c r="A569">
        <v>10461</v>
      </c>
      <c r="B569">
        <v>30</v>
      </c>
      <c r="C569">
        <v>20.7</v>
      </c>
      <c r="D569">
        <v>28</v>
      </c>
      <c r="E569">
        <f xml:space="preserve"> order_details[[#This Row],[UnitPrice]] * order_details[[#This Row],[Quantity]] * (1 - order_details[[#This Row],[Discount]])</f>
        <v>434.70000000000005</v>
      </c>
      <c r="F569">
        <v>0.25</v>
      </c>
    </row>
    <row r="570" spans="1:6" x14ac:dyDescent="0.3">
      <c r="A570">
        <v>10461</v>
      </c>
      <c r="B570">
        <v>55</v>
      </c>
      <c r="C570">
        <v>19.2</v>
      </c>
      <c r="D570">
        <v>60</v>
      </c>
      <c r="E570">
        <f xml:space="preserve"> order_details[[#This Row],[UnitPrice]] * order_details[[#This Row],[Quantity]] * (1 - order_details[[#This Row],[Discount]])</f>
        <v>864</v>
      </c>
      <c r="F570">
        <v>0.25</v>
      </c>
    </row>
    <row r="571" spans="1:6" x14ac:dyDescent="0.3">
      <c r="A571">
        <v>10462</v>
      </c>
      <c r="B571">
        <v>13</v>
      </c>
      <c r="C571">
        <v>4.8</v>
      </c>
      <c r="D571">
        <v>1</v>
      </c>
      <c r="E571">
        <f xml:space="preserve"> order_details[[#This Row],[UnitPrice]] * order_details[[#This Row],[Quantity]] * (1 - order_details[[#This Row],[Discount]])</f>
        <v>4.8</v>
      </c>
      <c r="F571">
        <v>0</v>
      </c>
    </row>
    <row r="572" spans="1:6" x14ac:dyDescent="0.3">
      <c r="A572">
        <v>10462</v>
      </c>
      <c r="B572">
        <v>23</v>
      </c>
      <c r="C572">
        <v>7.2</v>
      </c>
      <c r="D572">
        <v>21</v>
      </c>
      <c r="E572">
        <f xml:space="preserve"> order_details[[#This Row],[UnitPrice]] * order_details[[#This Row],[Quantity]] * (1 - order_details[[#This Row],[Discount]])</f>
        <v>151.20000000000002</v>
      </c>
      <c r="F572">
        <v>0</v>
      </c>
    </row>
    <row r="573" spans="1:6" x14ac:dyDescent="0.3">
      <c r="A573">
        <v>10463</v>
      </c>
      <c r="B573">
        <v>19</v>
      </c>
      <c r="C573">
        <v>7.3</v>
      </c>
      <c r="D573">
        <v>21</v>
      </c>
      <c r="E573">
        <f xml:space="preserve"> order_details[[#This Row],[UnitPrice]] * order_details[[#This Row],[Quantity]] * (1 - order_details[[#This Row],[Discount]])</f>
        <v>153.29999999999998</v>
      </c>
      <c r="F573">
        <v>0</v>
      </c>
    </row>
    <row r="574" spans="1:6" x14ac:dyDescent="0.3">
      <c r="A574">
        <v>10463</v>
      </c>
      <c r="B574">
        <v>42</v>
      </c>
      <c r="C574">
        <v>11.2</v>
      </c>
      <c r="D574">
        <v>50</v>
      </c>
      <c r="E574">
        <f xml:space="preserve"> order_details[[#This Row],[UnitPrice]] * order_details[[#This Row],[Quantity]] * (1 - order_details[[#This Row],[Discount]])</f>
        <v>560</v>
      </c>
      <c r="F574">
        <v>0</v>
      </c>
    </row>
    <row r="575" spans="1:6" x14ac:dyDescent="0.3">
      <c r="A575">
        <v>10464</v>
      </c>
      <c r="B575">
        <v>4</v>
      </c>
      <c r="C575">
        <v>17.600000000000001</v>
      </c>
      <c r="D575">
        <v>16</v>
      </c>
      <c r="E575">
        <f xml:space="preserve"> order_details[[#This Row],[UnitPrice]] * order_details[[#This Row],[Quantity]] * (1 - order_details[[#This Row],[Discount]])</f>
        <v>225.28000000000003</v>
      </c>
      <c r="F575">
        <v>0.2</v>
      </c>
    </row>
    <row r="576" spans="1:6" x14ac:dyDescent="0.3">
      <c r="A576">
        <v>10464</v>
      </c>
      <c r="B576">
        <v>43</v>
      </c>
      <c r="C576">
        <v>36.799999999999997</v>
      </c>
      <c r="D576">
        <v>3</v>
      </c>
      <c r="E576">
        <f xml:space="preserve"> order_details[[#This Row],[UnitPrice]] * order_details[[#This Row],[Quantity]] * (1 - order_details[[#This Row],[Discount]])</f>
        <v>110.39999999999999</v>
      </c>
      <c r="F576">
        <v>0</v>
      </c>
    </row>
    <row r="577" spans="1:6" x14ac:dyDescent="0.3">
      <c r="A577">
        <v>10464</v>
      </c>
      <c r="B577">
        <v>56</v>
      </c>
      <c r="C577">
        <v>30.4</v>
      </c>
      <c r="D577">
        <v>30</v>
      </c>
      <c r="E577">
        <f xml:space="preserve"> order_details[[#This Row],[UnitPrice]] * order_details[[#This Row],[Quantity]] * (1 - order_details[[#This Row],[Discount]])</f>
        <v>729.6</v>
      </c>
      <c r="F577">
        <v>0.2</v>
      </c>
    </row>
    <row r="578" spans="1:6" x14ac:dyDescent="0.3">
      <c r="A578">
        <v>10464</v>
      </c>
      <c r="B578">
        <v>60</v>
      </c>
      <c r="C578">
        <v>27.2</v>
      </c>
      <c r="D578">
        <v>20</v>
      </c>
      <c r="E578">
        <f xml:space="preserve"> order_details[[#This Row],[UnitPrice]] * order_details[[#This Row],[Quantity]] * (1 - order_details[[#This Row],[Discount]])</f>
        <v>544</v>
      </c>
      <c r="F578">
        <v>0</v>
      </c>
    </row>
    <row r="579" spans="1:6" x14ac:dyDescent="0.3">
      <c r="A579">
        <v>10465</v>
      </c>
      <c r="B579">
        <v>24</v>
      </c>
      <c r="C579">
        <v>3.6</v>
      </c>
      <c r="D579">
        <v>25</v>
      </c>
      <c r="E579">
        <f xml:space="preserve"> order_details[[#This Row],[UnitPrice]] * order_details[[#This Row],[Quantity]] * (1 - order_details[[#This Row],[Discount]])</f>
        <v>90</v>
      </c>
      <c r="F579">
        <v>0</v>
      </c>
    </row>
    <row r="580" spans="1:6" x14ac:dyDescent="0.3">
      <c r="A580">
        <v>10465</v>
      </c>
      <c r="B580">
        <v>29</v>
      </c>
      <c r="C580">
        <v>99</v>
      </c>
      <c r="D580">
        <v>18</v>
      </c>
      <c r="E580">
        <f xml:space="preserve"> order_details[[#This Row],[UnitPrice]] * order_details[[#This Row],[Quantity]] * (1 - order_details[[#This Row],[Discount]])</f>
        <v>1603.8</v>
      </c>
      <c r="F580">
        <v>0.1</v>
      </c>
    </row>
    <row r="581" spans="1:6" x14ac:dyDescent="0.3">
      <c r="A581">
        <v>10465</v>
      </c>
      <c r="B581">
        <v>40</v>
      </c>
      <c r="C581">
        <v>14.7</v>
      </c>
      <c r="D581">
        <v>20</v>
      </c>
      <c r="E581">
        <f xml:space="preserve"> order_details[[#This Row],[UnitPrice]] * order_details[[#This Row],[Quantity]] * (1 - order_details[[#This Row],[Discount]])</f>
        <v>294</v>
      </c>
      <c r="F581">
        <v>0</v>
      </c>
    </row>
    <row r="582" spans="1:6" x14ac:dyDescent="0.3">
      <c r="A582">
        <v>10465</v>
      </c>
      <c r="B582">
        <v>45</v>
      </c>
      <c r="C582">
        <v>7.6</v>
      </c>
      <c r="D582">
        <v>30</v>
      </c>
      <c r="E582">
        <f xml:space="preserve"> order_details[[#This Row],[UnitPrice]] * order_details[[#This Row],[Quantity]] * (1 - order_details[[#This Row],[Discount]])</f>
        <v>205.20000000000002</v>
      </c>
      <c r="F582">
        <v>0.1</v>
      </c>
    </row>
    <row r="583" spans="1:6" x14ac:dyDescent="0.3">
      <c r="A583">
        <v>10465</v>
      </c>
      <c r="B583">
        <v>50</v>
      </c>
      <c r="C583">
        <v>13</v>
      </c>
      <c r="D583">
        <v>25</v>
      </c>
      <c r="E583">
        <f xml:space="preserve"> order_details[[#This Row],[UnitPrice]] * order_details[[#This Row],[Quantity]] * (1 - order_details[[#This Row],[Discount]])</f>
        <v>325</v>
      </c>
      <c r="F583">
        <v>0</v>
      </c>
    </row>
    <row r="584" spans="1:6" x14ac:dyDescent="0.3">
      <c r="A584">
        <v>10466</v>
      </c>
      <c r="B584">
        <v>11</v>
      </c>
      <c r="C584">
        <v>16.8</v>
      </c>
      <c r="D584">
        <v>10</v>
      </c>
      <c r="E584">
        <f xml:space="preserve"> order_details[[#This Row],[UnitPrice]] * order_details[[#This Row],[Quantity]] * (1 - order_details[[#This Row],[Discount]])</f>
        <v>168</v>
      </c>
      <c r="F584">
        <v>0</v>
      </c>
    </row>
    <row r="585" spans="1:6" x14ac:dyDescent="0.3">
      <c r="A585">
        <v>10466</v>
      </c>
      <c r="B585">
        <v>46</v>
      </c>
      <c r="C585">
        <v>9.6</v>
      </c>
      <c r="D585">
        <v>5</v>
      </c>
      <c r="E585">
        <f xml:space="preserve"> order_details[[#This Row],[UnitPrice]] * order_details[[#This Row],[Quantity]] * (1 - order_details[[#This Row],[Discount]])</f>
        <v>48</v>
      </c>
      <c r="F585">
        <v>0</v>
      </c>
    </row>
    <row r="586" spans="1:6" x14ac:dyDescent="0.3">
      <c r="A586">
        <v>10467</v>
      </c>
      <c r="B586">
        <v>24</v>
      </c>
      <c r="C586">
        <v>3.6</v>
      </c>
      <c r="D586">
        <v>28</v>
      </c>
      <c r="E586">
        <f xml:space="preserve"> order_details[[#This Row],[UnitPrice]] * order_details[[#This Row],[Quantity]] * (1 - order_details[[#This Row],[Discount]])</f>
        <v>100.8</v>
      </c>
      <c r="F586">
        <v>0</v>
      </c>
    </row>
    <row r="587" spans="1:6" x14ac:dyDescent="0.3">
      <c r="A587">
        <v>10467</v>
      </c>
      <c r="B587">
        <v>25</v>
      </c>
      <c r="C587">
        <v>11.2</v>
      </c>
      <c r="D587">
        <v>12</v>
      </c>
      <c r="E587">
        <f xml:space="preserve"> order_details[[#This Row],[UnitPrice]] * order_details[[#This Row],[Quantity]] * (1 - order_details[[#This Row],[Discount]])</f>
        <v>134.39999999999998</v>
      </c>
      <c r="F587">
        <v>0</v>
      </c>
    </row>
    <row r="588" spans="1:6" x14ac:dyDescent="0.3">
      <c r="A588">
        <v>10468</v>
      </c>
      <c r="B588">
        <v>30</v>
      </c>
      <c r="C588">
        <v>20.7</v>
      </c>
      <c r="D588">
        <v>8</v>
      </c>
      <c r="E588">
        <f xml:space="preserve"> order_details[[#This Row],[UnitPrice]] * order_details[[#This Row],[Quantity]] * (1 - order_details[[#This Row],[Discount]])</f>
        <v>165.6</v>
      </c>
      <c r="F588">
        <v>0</v>
      </c>
    </row>
    <row r="589" spans="1:6" x14ac:dyDescent="0.3">
      <c r="A589">
        <v>10468</v>
      </c>
      <c r="B589">
        <v>43</v>
      </c>
      <c r="C589">
        <v>36.799999999999997</v>
      </c>
      <c r="D589">
        <v>15</v>
      </c>
      <c r="E589">
        <f xml:space="preserve"> order_details[[#This Row],[UnitPrice]] * order_details[[#This Row],[Quantity]] * (1 - order_details[[#This Row],[Discount]])</f>
        <v>552</v>
      </c>
      <c r="F589">
        <v>0</v>
      </c>
    </row>
    <row r="590" spans="1:6" x14ac:dyDescent="0.3">
      <c r="A590">
        <v>10469</v>
      </c>
      <c r="B590">
        <v>2</v>
      </c>
      <c r="C590">
        <v>15.2</v>
      </c>
      <c r="D590">
        <v>40</v>
      </c>
      <c r="E590">
        <f xml:space="preserve"> order_details[[#This Row],[UnitPrice]] * order_details[[#This Row],[Quantity]] * (1 - order_details[[#This Row],[Discount]])</f>
        <v>516.79999999999995</v>
      </c>
      <c r="F590">
        <v>0.15</v>
      </c>
    </row>
    <row r="591" spans="1:6" x14ac:dyDescent="0.3">
      <c r="A591">
        <v>10469</v>
      </c>
      <c r="B591">
        <v>16</v>
      </c>
      <c r="C591">
        <v>13.9</v>
      </c>
      <c r="D591">
        <v>35</v>
      </c>
      <c r="E591">
        <f xml:space="preserve"> order_details[[#This Row],[UnitPrice]] * order_details[[#This Row],[Quantity]] * (1 - order_details[[#This Row],[Discount]])</f>
        <v>413.52499999999998</v>
      </c>
      <c r="F591">
        <v>0.15</v>
      </c>
    </row>
    <row r="592" spans="1:6" x14ac:dyDescent="0.3">
      <c r="A592">
        <v>10469</v>
      </c>
      <c r="B592">
        <v>44</v>
      </c>
      <c r="C592">
        <v>15.5</v>
      </c>
      <c r="D592">
        <v>2</v>
      </c>
      <c r="E592">
        <f xml:space="preserve"> order_details[[#This Row],[UnitPrice]] * order_details[[#This Row],[Quantity]] * (1 - order_details[[#This Row],[Discount]])</f>
        <v>26.349999999999998</v>
      </c>
      <c r="F592">
        <v>0.15</v>
      </c>
    </row>
    <row r="593" spans="1:6" x14ac:dyDescent="0.3">
      <c r="A593">
        <v>10470</v>
      </c>
      <c r="B593">
        <v>18</v>
      </c>
      <c r="C593">
        <v>50</v>
      </c>
      <c r="D593">
        <v>30</v>
      </c>
      <c r="E593">
        <f xml:space="preserve"> order_details[[#This Row],[UnitPrice]] * order_details[[#This Row],[Quantity]] * (1 - order_details[[#This Row],[Discount]])</f>
        <v>1500</v>
      </c>
      <c r="F593">
        <v>0</v>
      </c>
    </row>
    <row r="594" spans="1:6" x14ac:dyDescent="0.3">
      <c r="A594">
        <v>10470</v>
      </c>
      <c r="B594">
        <v>23</v>
      </c>
      <c r="C594">
        <v>7.2</v>
      </c>
      <c r="D594">
        <v>15</v>
      </c>
      <c r="E594">
        <f xml:space="preserve"> order_details[[#This Row],[UnitPrice]] * order_details[[#This Row],[Quantity]] * (1 - order_details[[#This Row],[Discount]])</f>
        <v>108</v>
      </c>
      <c r="F594">
        <v>0</v>
      </c>
    </row>
    <row r="595" spans="1:6" x14ac:dyDescent="0.3">
      <c r="A595">
        <v>10470</v>
      </c>
      <c r="B595">
        <v>64</v>
      </c>
      <c r="C595">
        <v>26.6</v>
      </c>
      <c r="D595">
        <v>8</v>
      </c>
      <c r="E595">
        <f xml:space="preserve"> order_details[[#This Row],[UnitPrice]] * order_details[[#This Row],[Quantity]] * (1 - order_details[[#This Row],[Discount]])</f>
        <v>212.8</v>
      </c>
      <c r="F595">
        <v>0</v>
      </c>
    </row>
    <row r="596" spans="1:6" x14ac:dyDescent="0.3">
      <c r="A596">
        <v>10471</v>
      </c>
      <c r="B596">
        <v>7</v>
      </c>
      <c r="C596">
        <v>24</v>
      </c>
      <c r="D596">
        <v>30</v>
      </c>
      <c r="E596">
        <f xml:space="preserve"> order_details[[#This Row],[UnitPrice]] * order_details[[#This Row],[Quantity]] * (1 - order_details[[#This Row],[Discount]])</f>
        <v>720</v>
      </c>
      <c r="F596">
        <v>0</v>
      </c>
    </row>
    <row r="597" spans="1:6" x14ac:dyDescent="0.3">
      <c r="A597">
        <v>10471</v>
      </c>
      <c r="B597">
        <v>56</v>
      </c>
      <c r="C597">
        <v>30.4</v>
      </c>
      <c r="D597">
        <v>20</v>
      </c>
      <c r="E597">
        <f xml:space="preserve"> order_details[[#This Row],[UnitPrice]] * order_details[[#This Row],[Quantity]] * (1 - order_details[[#This Row],[Discount]])</f>
        <v>608</v>
      </c>
      <c r="F597">
        <v>0</v>
      </c>
    </row>
    <row r="598" spans="1:6" x14ac:dyDescent="0.3">
      <c r="A598">
        <v>10472</v>
      </c>
      <c r="B598">
        <v>24</v>
      </c>
      <c r="C598">
        <v>3.6</v>
      </c>
      <c r="D598">
        <v>80</v>
      </c>
      <c r="E598">
        <f xml:space="preserve"> order_details[[#This Row],[UnitPrice]] * order_details[[#This Row],[Quantity]] * (1 - order_details[[#This Row],[Discount]])</f>
        <v>273.59999999999997</v>
      </c>
      <c r="F598">
        <v>0.05</v>
      </c>
    </row>
    <row r="599" spans="1:6" x14ac:dyDescent="0.3">
      <c r="A599">
        <v>10472</v>
      </c>
      <c r="B599">
        <v>51</v>
      </c>
      <c r="C599">
        <v>42.4</v>
      </c>
      <c r="D599">
        <v>18</v>
      </c>
      <c r="E599">
        <f xml:space="preserve"> order_details[[#This Row],[UnitPrice]] * order_details[[#This Row],[Quantity]] * (1 - order_details[[#This Row],[Discount]])</f>
        <v>763.19999999999993</v>
      </c>
      <c r="F599">
        <v>0</v>
      </c>
    </row>
    <row r="600" spans="1:6" x14ac:dyDescent="0.3">
      <c r="A600">
        <v>10473</v>
      </c>
      <c r="B600">
        <v>33</v>
      </c>
      <c r="C600">
        <v>2</v>
      </c>
      <c r="D600">
        <v>12</v>
      </c>
      <c r="E600">
        <f xml:space="preserve"> order_details[[#This Row],[UnitPrice]] * order_details[[#This Row],[Quantity]] * (1 - order_details[[#This Row],[Discount]])</f>
        <v>24</v>
      </c>
      <c r="F600">
        <v>0</v>
      </c>
    </row>
    <row r="601" spans="1:6" x14ac:dyDescent="0.3">
      <c r="A601">
        <v>10473</v>
      </c>
      <c r="B601">
        <v>71</v>
      </c>
      <c r="C601">
        <v>17.2</v>
      </c>
      <c r="D601">
        <v>12</v>
      </c>
      <c r="E601">
        <f xml:space="preserve"> order_details[[#This Row],[UnitPrice]] * order_details[[#This Row],[Quantity]] * (1 - order_details[[#This Row],[Discount]])</f>
        <v>206.39999999999998</v>
      </c>
      <c r="F601">
        <v>0</v>
      </c>
    </row>
    <row r="602" spans="1:6" x14ac:dyDescent="0.3">
      <c r="A602">
        <v>10474</v>
      </c>
      <c r="B602">
        <v>14</v>
      </c>
      <c r="C602">
        <v>18.600000000000001</v>
      </c>
      <c r="D602">
        <v>12</v>
      </c>
      <c r="E602">
        <f xml:space="preserve"> order_details[[#This Row],[UnitPrice]] * order_details[[#This Row],[Quantity]] * (1 - order_details[[#This Row],[Discount]])</f>
        <v>223.20000000000002</v>
      </c>
      <c r="F602">
        <v>0</v>
      </c>
    </row>
    <row r="603" spans="1:6" x14ac:dyDescent="0.3">
      <c r="A603">
        <v>10474</v>
      </c>
      <c r="B603">
        <v>28</v>
      </c>
      <c r="C603">
        <v>36.4</v>
      </c>
      <c r="D603">
        <v>18</v>
      </c>
      <c r="E603">
        <f xml:space="preserve"> order_details[[#This Row],[UnitPrice]] * order_details[[#This Row],[Quantity]] * (1 - order_details[[#This Row],[Discount]])</f>
        <v>655.19999999999993</v>
      </c>
      <c r="F603">
        <v>0</v>
      </c>
    </row>
    <row r="604" spans="1:6" x14ac:dyDescent="0.3">
      <c r="A604">
        <v>10474</v>
      </c>
      <c r="B604">
        <v>40</v>
      </c>
      <c r="C604">
        <v>14.7</v>
      </c>
      <c r="D604">
        <v>21</v>
      </c>
      <c r="E604">
        <f xml:space="preserve"> order_details[[#This Row],[UnitPrice]] * order_details[[#This Row],[Quantity]] * (1 - order_details[[#This Row],[Discount]])</f>
        <v>308.7</v>
      </c>
      <c r="F604">
        <v>0</v>
      </c>
    </row>
    <row r="605" spans="1:6" x14ac:dyDescent="0.3">
      <c r="A605">
        <v>10474</v>
      </c>
      <c r="B605">
        <v>75</v>
      </c>
      <c r="C605">
        <v>6.2</v>
      </c>
      <c r="D605">
        <v>10</v>
      </c>
      <c r="E605">
        <f xml:space="preserve"> order_details[[#This Row],[UnitPrice]] * order_details[[#This Row],[Quantity]] * (1 - order_details[[#This Row],[Discount]])</f>
        <v>62</v>
      </c>
      <c r="F605">
        <v>0</v>
      </c>
    </row>
    <row r="606" spans="1:6" x14ac:dyDescent="0.3">
      <c r="A606">
        <v>10475</v>
      </c>
      <c r="B606">
        <v>31</v>
      </c>
      <c r="C606">
        <v>10</v>
      </c>
      <c r="D606">
        <v>35</v>
      </c>
      <c r="E606">
        <f xml:space="preserve"> order_details[[#This Row],[UnitPrice]] * order_details[[#This Row],[Quantity]] * (1 - order_details[[#This Row],[Discount]])</f>
        <v>297.5</v>
      </c>
      <c r="F606">
        <v>0.15</v>
      </c>
    </row>
    <row r="607" spans="1:6" x14ac:dyDescent="0.3">
      <c r="A607">
        <v>10475</v>
      </c>
      <c r="B607">
        <v>66</v>
      </c>
      <c r="C607">
        <v>13.6</v>
      </c>
      <c r="D607">
        <v>60</v>
      </c>
      <c r="E607">
        <f xml:space="preserve"> order_details[[#This Row],[UnitPrice]] * order_details[[#This Row],[Quantity]] * (1 - order_details[[#This Row],[Discount]])</f>
        <v>693.6</v>
      </c>
      <c r="F607">
        <v>0.15</v>
      </c>
    </row>
    <row r="608" spans="1:6" x14ac:dyDescent="0.3">
      <c r="A608">
        <v>10475</v>
      </c>
      <c r="B608">
        <v>76</v>
      </c>
      <c r="C608">
        <v>14.4</v>
      </c>
      <c r="D608">
        <v>42</v>
      </c>
      <c r="E608">
        <f xml:space="preserve"> order_details[[#This Row],[UnitPrice]] * order_details[[#This Row],[Quantity]] * (1 - order_details[[#This Row],[Discount]])</f>
        <v>514.08000000000004</v>
      </c>
      <c r="F608">
        <v>0.15</v>
      </c>
    </row>
    <row r="609" spans="1:6" x14ac:dyDescent="0.3">
      <c r="A609">
        <v>10476</v>
      </c>
      <c r="B609">
        <v>55</v>
      </c>
      <c r="C609">
        <v>19.2</v>
      </c>
      <c r="D609">
        <v>2</v>
      </c>
      <c r="E609">
        <f xml:space="preserve"> order_details[[#This Row],[UnitPrice]] * order_details[[#This Row],[Quantity]] * (1 - order_details[[#This Row],[Discount]])</f>
        <v>36.479999999999997</v>
      </c>
      <c r="F609">
        <v>0.05</v>
      </c>
    </row>
    <row r="610" spans="1:6" x14ac:dyDescent="0.3">
      <c r="A610">
        <v>10476</v>
      </c>
      <c r="B610">
        <v>70</v>
      </c>
      <c r="C610">
        <v>12</v>
      </c>
      <c r="D610">
        <v>12</v>
      </c>
      <c r="E610">
        <f xml:space="preserve"> order_details[[#This Row],[UnitPrice]] * order_details[[#This Row],[Quantity]] * (1 - order_details[[#This Row],[Discount]])</f>
        <v>144</v>
      </c>
      <c r="F610">
        <v>0</v>
      </c>
    </row>
    <row r="611" spans="1:6" x14ac:dyDescent="0.3">
      <c r="A611">
        <v>10477</v>
      </c>
      <c r="B611">
        <v>1</v>
      </c>
      <c r="C611">
        <v>14.4</v>
      </c>
      <c r="D611">
        <v>15</v>
      </c>
      <c r="E611">
        <f xml:space="preserve"> order_details[[#This Row],[UnitPrice]] * order_details[[#This Row],[Quantity]] * (1 - order_details[[#This Row],[Discount]])</f>
        <v>216</v>
      </c>
      <c r="F611">
        <v>0</v>
      </c>
    </row>
    <row r="612" spans="1:6" x14ac:dyDescent="0.3">
      <c r="A612">
        <v>10477</v>
      </c>
      <c r="B612">
        <v>21</v>
      </c>
      <c r="C612">
        <v>8</v>
      </c>
      <c r="D612">
        <v>21</v>
      </c>
      <c r="E612">
        <f xml:space="preserve"> order_details[[#This Row],[UnitPrice]] * order_details[[#This Row],[Quantity]] * (1 - order_details[[#This Row],[Discount]])</f>
        <v>126</v>
      </c>
      <c r="F612">
        <v>0.25</v>
      </c>
    </row>
    <row r="613" spans="1:6" x14ac:dyDescent="0.3">
      <c r="A613">
        <v>10477</v>
      </c>
      <c r="B613">
        <v>39</v>
      </c>
      <c r="C613">
        <v>14.4</v>
      </c>
      <c r="D613">
        <v>20</v>
      </c>
      <c r="E613">
        <f xml:space="preserve"> order_details[[#This Row],[UnitPrice]] * order_details[[#This Row],[Quantity]] * (1 - order_details[[#This Row],[Discount]])</f>
        <v>216</v>
      </c>
      <c r="F613">
        <v>0.25</v>
      </c>
    </row>
    <row r="614" spans="1:6" x14ac:dyDescent="0.3">
      <c r="A614">
        <v>10478</v>
      </c>
      <c r="B614">
        <v>10</v>
      </c>
      <c r="C614">
        <v>24.8</v>
      </c>
      <c r="D614">
        <v>20</v>
      </c>
      <c r="E614">
        <f xml:space="preserve"> order_details[[#This Row],[UnitPrice]] * order_details[[#This Row],[Quantity]] * (1 - order_details[[#This Row],[Discount]])</f>
        <v>471.2</v>
      </c>
      <c r="F614">
        <v>0.05</v>
      </c>
    </row>
    <row r="615" spans="1:6" x14ac:dyDescent="0.3">
      <c r="A615">
        <v>10479</v>
      </c>
      <c r="B615">
        <v>38</v>
      </c>
      <c r="C615">
        <v>210.8</v>
      </c>
      <c r="D615">
        <v>30</v>
      </c>
      <c r="E615">
        <f xml:space="preserve"> order_details[[#This Row],[UnitPrice]] * order_details[[#This Row],[Quantity]] * (1 - order_details[[#This Row],[Discount]])</f>
        <v>6324</v>
      </c>
      <c r="F615">
        <v>0</v>
      </c>
    </row>
    <row r="616" spans="1:6" x14ac:dyDescent="0.3">
      <c r="A616">
        <v>10479</v>
      </c>
      <c r="B616">
        <v>53</v>
      </c>
      <c r="C616">
        <v>26.2</v>
      </c>
      <c r="D616">
        <v>28</v>
      </c>
      <c r="E616">
        <f xml:space="preserve"> order_details[[#This Row],[UnitPrice]] * order_details[[#This Row],[Quantity]] * (1 - order_details[[#This Row],[Discount]])</f>
        <v>733.6</v>
      </c>
      <c r="F616">
        <v>0</v>
      </c>
    </row>
    <row r="617" spans="1:6" x14ac:dyDescent="0.3">
      <c r="A617">
        <v>10479</v>
      </c>
      <c r="B617">
        <v>59</v>
      </c>
      <c r="C617">
        <v>44</v>
      </c>
      <c r="D617">
        <v>60</v>
      </c>
      <c r="E617">
        <f xml:space="preserve"> order_details[[#This Row],[UnitPrice]] * order_details[[#This Row],[Quantity]] * (1 - order_details[[#This Row],[Discount]])</f>
        <v>2640</v>
      </c>
      <c r="F617">
        <v>0</v>
      </c>
    </row>
    <row r="618" spans="1:6" x14ac:dyDescent="0.3">
      <c r="A618">
        <v>10479</v>
      </c>
      <c r="B618">
        <v>64</v>
      </c>
      <c r="C618">
        <v>26.6</v>
      </c>
      <c r="D618">
        <v>30</v>
      </c>
      <c r="E618">
        <f xml:space="preserve"> order_details[[#This Row],[UnitPrice]] * order_details[[#This Row],[Quantity]] * (1 - order_details[[#This Row],[Discount]])</f>
        <v>798</v>
      </c>
      <c r="F618">
        <v>0</v>
      </c>
    </row>
    <row r="619" spans="1:6" x14ac:dyDescent="0.3">
      <c r="A619">
        <v>10480</v>
      </c>
      <c r="B619">
        <v>47</v>
      </c>
      <c r="C619">
        <v>7.6</v>
      </c>
      <c r="D619">
        <v>30</v>
      </c>
      <c r="E619">
        <f xml:space="preserve"> order_details[[#This Row],[UnitPrice]] * order_details[[#This Row],[Quantity]] * (1 - order_details[[#This Row],[Discount]])</f>
        <v>228</v>
      </c>
      <c r="F619">
        <v>0</v>
      </c>
    </row>
    <row r="620" spans="1:6" x14ac:dyDescent="0.3">
      <c r="A620">
        <v>10480</v>
      </c>
      <c r="B620">
        <v>59</v>
      </c>
      <c r="C620">
        <v>44</v>
      </c>
      <c r="D620">
        <v>12</v>
      </c>
      <c r="E620">
        <f xml:space="preserve"> order_details[[#This Row],[UnitPrice]] * order_details[[#This Row],[Quantity]] * (1 - order_details[[#This Row],[Discount]])</f>
        <v>528</v>
      </c>
      <c r="F620">
        <v>0</v>
      </c>
    </row>
    <row r="621" spans="1:6" x14ac:dyDescent="0.3">
      <c r="A621">
        <v>10481</v>
      </c>
      <c r="B621">
        <v>49</v>
      </c>
      <c r="C621">
        <v>16</v>
      </c>
      <c r="D621">
        <v>24</v>
      </c>
      <c r="E621">
        <f xml:space="preserve"> order_details[[#This Row],[UnitPrice]] * order_details[[#This Row],[Quantity]] * (1 - order_details[[#This Row],[Discount]])</f>
        <v>384</v>
      </c>
      <c r="F621">
        <v>0</v>
      </c>
    </row>
    <row r="622" spans="1:6" x14ac:dyDescent="0.3">
      <c r="A622">
        <v>10481</v>
      </c>
      <c r="B622">
        <v>60</v>
      </c>
      <c r="C622">
        <v>27.2</v>
      </c>
      <c r="D622">
        <v>40</v>
      </c>
      <c r="E622">
        <f xml:space="preserve"> order_details[[#This Row],[UnitPrice]] * order_details[[#This Row],[Quantity]] * (1 - order_details[[#This Row],[Discount]])</f>
        <v>1088</v>
      </c>
      <c r="F622">
        <v>0</v>
      </c>
    </row>
    <row r="623" spans="1:6" x14ac:dyDescent="0.3">
      <c r="A623">
        <v>10482</v>
      </c>
      <c r="B623">
        <v>40</v>
      </c>
      <c r="C623">
        <v>14.7</v>
      </c>
      <c r="D623">
        <v>10</v>
      </c>
      <c r="E623">
        <f xml:space="preserve"> order_details[[#This Row],[UnitPrice]] * order_details[[#This Row],[Quantity]] * (1 - order_details[[#This Row],[Discount]])</f>
        <v>147</v>
      </c>
      <c r="F623">
        <v>0</v>
      </c>
    </row>
    <row r="624" spans="1:6" x14ac:dyDescent="0.3">
      <c r="A624">
        <v>10483</v>
      </c>
      <c r="B624">
        <v>34</v>
      </c>
      <c r="C624">
        <v>11.2</v>
      </c>
      <c r="D624">
        <v>35</v>
      </c>
      <c r="E624">
        <f xml:space="preserve"> order_details[[#This Row],[UnitPrice]] * order_details[[#This Row],[Quantity]] * (1 - order_details[[#This Row],[Discount]])</f>
        <v>372.4</v>
      </c>
      <c r="F624">
        <v>0.05</v>
      </c>
    </row>
    <row r="625" spans="1:6" x14ac:dyDescent="0.3">
      <c r="A625">
        <v>10483</v>
      </c>
      <c r="B625">
        <v>77</v>
      </c>
      <c r="C625">
        <v>10.4</v>
      </c>
      <c r="D625">
        <v>30</v>
      </c>
      <c r="E625">
        <f xml:space="preserve"> order_details[[#This Row],[UnitPrice]] * order_details[[#This Row],[Quantity]] * (1 - order_details[[#This Row],[Discount]])</f>
        <v>296.39999999999998</v>
      </c>
      <c r="F625">
        <v>0.05</v>
      </c>
    </row>
    <row r="626" spans="1:6" x14ac:dyDescent="0.3">
      <c r="A626">
        <v>10484</v>
      </c>
      <c r="B626">
        <v>21</v>
      </c>
      <c r="C626">
        <v>8</v>
      </c>
      <c r="D626">
        <v>14</v>
      </c>
      <c r="E626">
        <f xml:space="preserve"> order_details[[#This Row],[UnitPrice]] * order_details[[#This Row],[Quantity]] * (1 - order_details[[#This Row],[Discount]])</f>
        <v>112</v>
      </c>
      <c r="F626">
        <v>0</v>
      </c>
    </row>
    <row r="627" spans="1:6" x14ac:dyDescent="0.3">
      <c r="A627">
        <v>10484</v>
      </c>
      <c r="B627">
        <v>40</v>
      </c>
      <c r="C627">
        <v>14.7</v>
      </c>
      <c r="D627">
        <v>10</v>
      </c>
      <c r="E627">
        <f xml:space="preserve"> order_details[[#This Row],[UnitPrice]] * order_details[[#This Row],[Quantity]] * (1 - order_details[[#This Row],[Discount]])</f>
        <v>147</v>
      </c>
      <c r="F627">
        <v>0</v>
      </c>
    </row>
    <row r="628" spans="1:6" x14ac:dyDescent="0.3">
      <c r="A628">
        <v>10484</v>
      </c>
      <c r="B628">
        <v>51</v>
      </c>
      <c r="C628">
        <v>42.4</v>
      </c>
      <c r="D628">
        <v>3</v>
      </c>
      <c r="E628">
        <f xml:space="preserve"> order_details[[#This Row],[UnitPrice]] * order_details[[#This Row],[Quantity]] * (1 - order_details[[#This Row],[Discount]])</f>
        <v>127.19999999999999</v>
      </c>
      <c r="F628">
        <v>0</v>
      </c>
    </row>
    <row r="629" spans="1:6" x14ac:dyDescent="0.3">
      <c r="A629">
        <v>10485</v>
      </c>
      <c r="B629">
        <v>2</v>
      </c>
      <c r="C629">
        <v>15.2</v>
      </c>
      <c r="D629">
        <v>20</v>
      </c>
      <c r="E629">
        <f xml:space="preserve"> order_details[[#This Row],[UnitPrice]] * order_details[[#This Row],[Quantity]] * (1 - order_details[[#This Row],[Discount]])</f>
        <v>273.60000000000002</v>
      </c>
      <c r="F629">
        <v>0.1</v>
      </c>
    </row>
    <row r="630" spans="1:6" x14ac:dyDescent="0.3">
      <c r="A630">
        <v>10485</v>
      </c>
      <c r="B630">
        <v>3</v>
      </c>
      <c r="C630">
        <v>8</v>
      </c>
      <c r="D630">
        <v>20</v>
      </c>
      <c r="E630">
        <f xml:space="preserve"> order_details[[#This Row],[UnitPrice]] * order_details[[#This Row],[Quantity]] * (1 - order_details[[#This Row],[Discount]])</f>
        <v>144</v>
      </c>
      <c r="F630">
        <v>0.1</v>
      </c>
    </row>
    <row r="631" spans="1:6" x14ac:dyDescent="0.3">
      <c r="A631">
        <v>10485</v>
      </c>
      <c r="B631">
        <v>55</v>
      </c>
      <c r="C631">
        <v>19.2</v>
      </c>
      <c r="D631">
        <v>30</v>
      </c>
      <c r="E631">
        <f xml:space="preserve"> order_details[[#This Row],[UnitPrice]] * order_details[[#This Row],[Quantity]] * (1 - order_details[[#This Row],[Discount]])</f>
        <v>518.4</v>
      </c>
      <c r="F631">
        <v>0.1</v>
      </c>
    </row>
    <row r="632" spans="1:6" x14ac:dyDescent="0.3">
      <c r="A632">
        <v>10485</v>
      </c>
      <c r="B632">
        <v>70</v>
      </c>
      <c r="C632">
        <v>12</v>
      </c>
      <c r="D632">
        <v>60</v>
      </c>
      <c r="E632">
        <f xml:space="preserve"> order_details[[#This Row],[UnitPrice]] * order_details[[#This Row],[Quantity]] * (1 - order_details[[#This Row],[Discount]])</f>
        <v>648</v>
      </c>
      <c r="F632">
        <v>0.1</v>
      </c>
    </row>
    <row r="633" spans="1:6" x14ac:dyDescent="0.3">
      <c r="A633">
        <v>10486</v>
      </c>
      <c r="B633">
        <v>11</v>
      </c>
      <c r="C633">
        <v>16.8</v>
      </c>
      <c r="D633">
        <v>5</v>
      </c>
      <c r="E633">
        <f xml:space="preserve"> order_details[[#This Row],[UnitPrice]] * order_details[[#This Row],[Quantity]] * (1 - order_details[[#This Row],[Discount]])</f>
        <v>84</v>
      </c>
      <c r="F633">
        <v>0</v>
      </c>
    </row>
    <row r="634" spans="1:6" x14ac:dyDescent="0.3">
      <c r="A634">
        <v>10486</v>
      </c>
      <c r="B634">
        <v>51</v>
      </c>
      <c r="C634">
        <v>42.4</v>
      </c>
      <c r="D634">
        <v>25</v>
      </c>
      <c r="E634">
        <f xml:space="preserve"> order_details[[#This Row],[UnitPrice]] * order_details[[#This Row],[Quantity]] * (1 - order_details[[#This Row],[Discount]])</f>
        <v>1060</v>
      </c>
      <c r="F634">
        <v>0</v>
      </c>
    </row>
    <row r="635" spans="1:6" x14ac:dyDescent="0.3">
      <c r="A635">
        <v>10486</v>
      </c>
      <c r="B635">
        <v>74</v>
      </c>
      <c r="C635">
        <v>8</v>
      </c>
      <c r="D635">
        <v>16</v>
      </c>
      <c r="E635">
        <f xml:space="preserve"> order_details[[#This Row],[UnitPrice]] * order_details[[#This Row],[Quantity]] * (1 - order_details[[#This Row],[Discount]])</f>
        <v>128</v>
      </c>
      <c r="F635">
        <v>0</v>
      </c>
    </row>
    <row r="636" spans="1:6" x14ac:dyDescent="0.3">
      <c r="A636">
        <v>10487</v>
      </c>
      <c r="B636">
        <v>19</v>
      </c>
      <c r="C636">
        <v>7.3</v>
      </c>
      <c r="D636">
        <v>5</v>
      </c>
      <c r="E636">
        <f xml:space="preserve"> order_details[[#This Row],[UnitPrice]] * order_details[[#This Row],[Quantity]] * (1 - order_details[[#This Row],[Discount]])</f>
        <v>36.5</v>
      </c>
      <c r="F636">
        <v>0</v>
      </c>
    </row>
    <row r="637" spans="1:6" x14ac:dyDescent="0.3">
      <c r="A637">
        <v>10487</v>
      </c>
      <c r="B637">
        <v>26</v>
      </c>
      <c r="C637">
        <v>24.9</v>
      </c>
      <c r="D637">
        <v>30</v>
      </c>
      <c r="E637">
        <f xml:space="preserve"> order_details[[#This Row],[UnitPrice]] * order_details[[#This Row],[Quantity]] * (1 - order_details[[#This Row],[Discount]])</f>
        <v>747</v>
      </c>
      <c r="F637">
        <v>0</v>
      </c>
    </row>
    <row r="638" spans="1:6" x14ac:dyDescent="0.3">
      <c r="A638">
        <v>10487</v>
      </c>
      <c r="B638">
        <v>54</v>
      </c>
      <c r="C638">
        <v>5.9</v>
      </c>
      <c r="D638">
        <v>24</v>
      </c>
      <c r="E638">
        <f xml:space="preserve"> order_details[[#This Row],[UnitPrice]] * order_details[[#This Row],[Quantity]] * (1 - order_details[[#This Row],[Discount]])</f>
        <v>106.20000000000002</v>
      </c>
      <c r="F638">
        <v>0.25</v>
      </c>
    </row>
    <row r="639" spans="1:6" x14ac:dyDescent="0.3">
      <c r="A639">
        <v>10488</v>
      </c>
      <c r="B639">
        <v>59</v>
      </c>
      <c r="C639">
        <v>44</v>
      </c>
      <c r="D639">
        <v>30</v>
      </c>
      <c r="E639">
        <f xml:space="preserve"> order_details[[#This Row],[UnitPrice]] * order_details[[#This Row],[Quantity]] * (1 - order_details[[#This Row],[Discount]])</f>
        <v>1320</v>
      </c>
      <c r="F639">
        <v>0</v>
      </c>
    </row>
    <row r="640" spans="1:6" x14ac:dyDescent="0.3">
      <c r="A640">
        <v>10488</v>
      </c>
      <c r="B640">
        <v>73</v>
      </c>
      <c r="C640">
        <v>12</v>
      </c>
      <c r="D640">
        <v>20</v>
      </c>
      <c r="E640">
        <f xml:space="preserve"> order_details[[#This Row],[UnitPrice]] * order_details[[#This Row],[Quantity]] * (1 - order_details[[#This Row],[Discount]])</f>
        <v>192</v>
      </c>
      <c r="F640">
        <v>0.2</v>
      </c>
    </row>
    <row r="641" spans="1:6" x14ac:dyDescent="0.3">
      <c r="A641">
        <v>10489</v>
      </c>
      <c r="B641">
        <v>11</v>
      </c>
      <c r="C641">
        <v>16.8</v>
      </c>
      <c r="D641">
        <v>15</v>
      </c>
      <c r="E641">
        <f xml:space="preserve"> order_details[[#This Row],[UnitPrice]] * order_details[[#This Row],[Quantity]] * (1 - order_details[[#This Row],[Discount]])</f>
        <v>189</v>
      </c>
      <c r="F641">
        <v>0.25</v>
      </c>
    </row>
    <row r="642" spans="1:6" x14ac:dyDescent="0.3">
      <c r="A642">
        <v>10489</v>
      </c>
      <c r="B642">
        <v>16</v>
      </c>
      <c r="C642">
        <v>13.9</v>
      </c>
      <c r="D642">
        <v>18</v>
      </c>
      <c r="E642">
        <f xml:space="preserve"> order_details[[#This Row],[UnitPrice]] * order_details[[#This Row],[Quantity]] * (1 - order_details[[#This Row],[Discount]])</f>
        <v>250.20000000000002</v>
      </c>
      <c r="F642">
        <v>0</v>
      </c>
    </row>
    <row r="643" spans="1:6" x14ac:dyDescent="0.3">
      <c r="A643">
        <v>10490</v>
      </c>
      <c r="B643">
        <v>59</v>
      </c>
      <c r="C643">
        <v>44</v>
      </c>
      <c r="D643">
        <v>60</v>
      </c>
      <c r="E643">
        <f xml:space="preserve"> order_details[[#This Row],[UnitPrice]] * order_details[[#This Row],[Quantity]] * (1 - order_details[[#This Row],[Discount]])</f>
        <v>2640</v>
      </c>
      <c r="F643">
        <v>0</v>
      </c>
    </row>
    <row r="644" spans="1:6" x14ac:dyDescent="0.3">
      <c r="A644">
        <v>10490</v>
      </c>
      <c r="B644">
        <v>68</v>
      </c>
      <c r="C644">
        <v>10</v>
      </c>
      <c r="D644">
        <v>30</v>
      </c>
      <c r="E644">
        <f xml:space="preserve"> order_details[[#This Row],[UnitPrice]] * order_details[[#This Row],[Quantity]] * (1 - order_details[[#This Row],[Discount]])</f>
        <v>300</v>
      </c>
      <c r="F644">
        <v>0</v>
      </c>
    </row>
    <row r="645" spans="1:6" x14ac:dyDescent="0.3">
      <c r="A645">
        <v>10490</v>
      </c>
      <c r="B645">
        <v>75</v>
      </c>
      <c r="C645">
        <v>6.2</v>
      </c>
      <c r="D645">
        <v>36</v>
      </c>
      <c r="E645">
        <f xml:space="preserve"> order_details[[#This Row],[UnitPrice]] * order_details[[#This Row],[Quantity]] * (1 - order_details[[#This Row],[Discount]])</f>
        <v>223.20000000000002</v>
      </c>
      <c r="F645">
        <v>0</v>
      </c>
    </row>
    <row r="646" spans="1:6" x14ac:dyDescent="0.3">
      <c r="A646">
        <v>10491</v>
      </c>
      <c r="B646">
        <v>44</v>
      </c>
      <c r="C646">
        <v>15.5</v>
      </c>
      <c r="D646">
        <v>15</v>
      </c>
      <c r="E646">
        <f xml:space="preserve"> order_details[[#This Row],[UnitPrice]] * order_details[[#This Row],[Quantity]] * (1 - order_details[[#This Row],[Discount]])</f>
        <v>197.625</v>
      </c>
      <c r="F646">
        <v>0.15</v>
      </c>
    </row>
    <row r="647" spans="1:6" x14ac:dyDescent="0.3">
      <c r="A647">
        <v>10491</v>
      </c>
      <c r="B647">
        <v>77</v>
      </c>
      <c r="C647">
        <v>10.4</v>
      </c>
      <c r="D647">
        <v>7</v>
      </c>
      <c r="E647">
        <f xml:space="preserve"> order_details[[#This Row],[UnitPrice]] * order_details[[#This Row],[Quantity]] * (1 - order_details[[#This Row],[Discount]])</f>
        <v>61.879999999999995</v>
      </c>
      <c r="F647">
        <v>0.15</v>
      </c>
    </row>
    <row r="648" spans="1:6" x14ac:dyDescent="0.3">
      <c r="A648">
        <v>10492</v>
      </c>
      <c r="B648">
        <v>25</v>
      </c>
      <c r="C648">
        <v>11.2</v>
      </c>
      <c r="D648">
        <v>60</v>
      </c>
      <c r="E648">
        <f xml:space="preserve"> order_details[[#This Row],[UnitPrice]] * order_details[[#This Row],[Quantity]] * (1 - order_details[[#This Row],[Discount]])</f>
        <v>638.4</v>
      </c>
      <c r="F648">
        <v>0.05</v>
      </c>
    </row>
    <row r="649" spans="1:6" x14ac:dyDescent="0.3">
      <c r="A649">
        <v>10492</v>
      </c>
      <c r="B649">
        <v>42</v>
      </c>
      <c r="C649">
        <v>11.2</v>
      </c>
      <c r="D649">
        <v>20</v>
      </c>
      <c r="E649">
        <f xml:space="preserve"> order_details[[#This Row],[UnitPrice]] * order_details[[#This Row],[Quantity]] * (1 - order_details[[#This Row],[Discount]])</f>
        <v>212.79999999999998</v>
      </c>
      <c r="F649">
        <v>0.05</v>
      </c>
    </row>
    <row r="650" spans="1:6" x14ac:dyDescent="0.3">
      <c r="A650">
        <v>10493</v>
      </c>
      <c r="B650">
        <v>65</v>
      </c>
      <c r="C650">
        <v>16.8</v>
      </c>
      <c r="D650">
        <v>15</v>
      </c>
      <c r="E650">
        <f xml:space="preserve"> order_details[[#This Row],[UnitPrice]] * order_details[[#This Row],[Quantity]] * (1 - order_details[[#This Row],[Discount]])</f>
        <v>226.8</v>
      </c>
      <c r="F650">
        <v>0.1</v>
      </c>
    </row>
    <row r="651" spans="1:6" x14ac:dyDescent="0.3">
      <c r="A651">
        <v>10493</v>
      </c>
      <c r="B651">
        <v>66</v>
      </c>
      <c r="C651">
        <v>13.6</v>
      </c>
      <c r="D651">
        <v>10</v>
      </c>
      <c r="E651">
        <f xml:space="preserve"> order_details[[#This Row],[UnitPrice]] * order_details[[#This Row],[Quantity]] * (1 - order_details[[#This Row],[Discount]])</f>
        <v>122.4</v>
      </c>
      <c r="F651">
        <v>0.1</v>
      </c>
    </row>
    <row r="652" spans="1:6" x14ac:dyDescent="0.3">
      <c r="A652">
        <v>10493</v>
      </c>
      <c r="B652">
        <v>69</v>
      </c>
      <c r="C652">
        <v>28.8</v>
      </c>
      <c r="D652">
        <v>10</v>
      </c>
      <c r="E652">
        <f xml:space="preserve"> order_details[[#This Row],[UnitPrice]] * order_details[[#This Row],[Quantity]] * (1 - order_details[[#This Row],[Discount]])</f>
        <v>259.2</v>
      </c>
      <c r="F652">
        <v>0.1</v>
      </c>
    </row>
    <row r="653" spans="1:6" x14ac:dyDescent="0.3">
      <c r="A653">
        <v>10494</v>
      </c>
      <c r="B653">
        <v>56</v>
      </c>
      <c r="C653">
        <v>30.4</v>
      </c>
      <c r="D653">
        <v>30</v>
      </c>
      <c r="E653">
        <f xml:space="preserve"> order_details[[#This Row],[UnitPrice]] * order_details[[#This Row],[Quantity]] * (1 - order_details[[#This Row],[Discount]])</f>
        <v>912</v>
      </c>
      <c r="F653">
        <v>0</v>
      </c>
    </row>
    <row r="654" spans="1:6" x14ac:dyDescent="0.3">
      <c r="A654">
        <v>10495</v>
      </c>
      <c r="B654">
        <v>23</v>
      </c>
      <c r="C654">
        <v>7.2</v>
      </c>
      <c r="D654">
        <v>10</v>
      </c>
      <c r="E654">
        <f xml:space="preserve"> order_details[[#This Row],[UnitPrice]] * order_details[[#This Row],[Quantity]] * (1 - order_details[[#This Row],[Discount]])</f>
        <v>72</v>
      </c>
      <c r="F654">
        <v>0</v>
      </c>
    </row>
    <row r="655" spans="1:6" x14ac:dyDescent="0.3">
      <c r="A655">
        <v>10495</v>
      </c>
      <c r="B655">
        <v>41</v>
      </c>
      <c r="C655">
        <v>7.7</v>
      </c>
      <c r="D655">
        <v>20</v>
      </c>
      <c r="E655">
        <f xml:space="preserve"> order_details[[#This Row],[UnitPrice]] * order_details[[#This Row],[Quantity]] * (1 - order_details[[#This Row],[Discount]])</f>
        <v>154</v>
      </c>
      <c r="F655">
        <v>0</v>
      </c>
    </row>
    <row r="656" spans="1:6" x14ac:dyDescent="0.3">
      <c r="A656">
        <v>10495</v>
      </c>
      <c r="B656">
        <v>77</v>
      </c>
      <c r="C656">
        <v>10.4</v>
      </c>
      <c r="D656">
        <v>5</v>
      </c>
      <c r="E656">
        <f xml:space="preserve"> order_details[[#This Row],[UnitPrice]] * order_details[[#This Row],[Quantity]] * (1 - order_details[[#This Row],[Discount]])</f>
        <v>52</v>
      </c>
      <c r="F656">
        <v>0</v>
      </c>
    </row>
    <row r="657" spans="1:6" x14ac:dyDescent="0.3">
      <c r="A657">
        <v>10496</v>
      </c>
      <c r="B657">
        <v>31</v>
      </c>
      <c r="C657">
        <v>10</v>
      </c>
      <c r="D657">
        <v>20</v>
      </c>
      <c r="E657">
        <f xml:space="preserve"> order_details[[#This Row],[UnitPrice]] * order_details[[#This Row],[Quantity]] * (1 - order_details[[#This Row],[Discount]])</f>
        <v>190</v>
      </c>
      <c r="F657">
        <v>0.05</v>
      </c>
    </row>
    <row r="658" spans="1:6" x14ac:dyDescent="0.3">
      <c r="A658">
        <v>10497</v>
      </c>
      <c r="B658">
        <v>56</v>
      </c>
      <c r="C658">
        <v>30.4</v>
      </c>
      <c r="D658">
        <v>14</v>
      </c>
      <c r="E658">
        <f xml:space="preserve"> order_details[[#This Row],[UnitPrice]] * order_details[[#This Row],[Quantity]] * (1 - order_details[[#This Row],[Discount]])</f>
        <v>425.59999999999997</v>
      </c>
      <c r="F658">
        <v>0</v>
      </c>
    </row>
    <row r="659" spans="1:6" x14ac:dyDescent="0.3">
      <c r="A659">
        <v>10497</v>
      </c>
      <c r="B659">
        <v>72</v>
      </c>
      <c r="C659">
        <v>27.8</v>
      </c>
      <c r="D659">
        <v>25</v>
      </c>
      <c r="E659">
        <f xml:space="preserve"> order_details[[#This Row],[UnitPrice]] * order_details[[#This Row],[Quantity]] * (1 - order_details[[#This Row],[Discount]])</f>
        <v>695</v>
      </c>
      <c r="F659">
        <v>0</v>
      </c>
    </row>
    <row r="660" spans="1:6" x14ac:dyDescent="0.3">
      <c r="A660">
        <v>10497</v>
      </c>
      <c r="B660">
        <v>77</v>
      </c>
      <c r="C660">
        <v>10.4</v>
      </c>
      <c r="D660">
        <v>25</v>
      </c>
      <c r="E660">
        <f xml:space="preserve"> order_details[[#This Row],[UnitPrice]] * order_details[[#This Row],[Quantity]] * (1 - order_details[[#This Row],[Discount]])</f>
        <v>260</v>
      </c>
      <c r="F660">
        <v>0</v>
      </c>
    </row>
    <row r="661" spans="1:6" x14ac:dyDescent="0.3">
      <c r="A661">
        <v>10498</v>
      </c>
      <c r="B661">
        <v>24</v>
      </c>
      <c r="C661">
        <v>4.5</v>
      </c>
      <c r="D661">
        <v>14</v>
      </c>
      <c r="E661">
        <f xml:space="preserve"> order_details[[#This Row],[UnitPrice]] * order_details[[#This Row],[Quantity]] * (1 - order_details[[#This Row],[Discount]])</f>
        <v>63</v>
      </c>
      <c r="F661">
        <v>0</v>
      </c>
    </row>
    <row r="662" spans="1:6" x14ac:dyDescent="0.3">
      <c r="A662">
        <v>10498</v>
      </c>
      <c r="B662">
        <v>40</v>
      </c>
      <c r="C662">
        <v>18.399999999999999</v>
      </c>
      <c r="D662">
        <v>5</v>
      </c>
      <c r="E662">
        <f xml:space="preserve"> order_details[[#This Row],[UnitPrice]] * order_details[[#This Row],[Quantity]] * (1 - order_details[[#This Row],[Discount]])</f>
        <v>92</v>
      </c>
      <c r="F662">
        <v>0</v>
      </c>
    </row>
    <row r="663" spans="1:6" x14ac:dyDescent="0.3">
      <c r="A663">
        <v>10498</v>
      </c>
      <c r="B663">
        <v>42</v>
      </c>
      <c r="C663">
        <v>14</v>
      </c>
      <c r="D663">
        <v>30</v>
      </c>
      <c r="E663">
        <f xml:space="preserve"> order_details[[#This Row],[UnitPrice]] * order_details[[#This Row],[Quantity]] * (1 - order_details[[#This Row],[Discount]])</f>
        <v>420</v>
      </c>
      <c r="F663">
        <v>0</v>
      </c>
    </row>
    <row r="664" spans="1:6" x14ac:dyDescent="0.3">
      <c r="A664">
        <v>10499</v>
      </c>
      <c r="B664">
        <v>28</v>
      </c>
      <c r="C664">
        <v>45.6</v>
      </c>
      <c r="D664">
        <v>20</v>
      </c>
      <c r="E664">
        <f xml:space="preserve"> order_details[[#This Row],[UnitPrice]] * order_details[[#This Row],[Quantity]] * (1 - order_details[[#This Row],[Discount]])</f>
        <v>912</v>
      </c>
      <c r="F664">
        <v>0</v>
      </c>
    </row>
    <row r="665" spans="1:6" x14ac:dyDescent="0.3">
      <c r="A665">
        <v>10499</v>
      </c>
      <c r="B665">
        <v>49</v>
      </c>
      <c r="C665">
        <v>20</v>
      </c>
      <c r="D665">
        <v>25</v>
      </c>
      <c r="E665">
        <f xml:space="preserve"> order_details[[#This Row],[UnitPrice]] * order_details[[#This Row],[Quantity]] * (1 - order_details[[#This Row],[Discount]])</f>
        <v>500</v>
      </c>
      <c r="F665">
        <v>0</v>
      </c>
    </row>
    <row r="666" spans="1:6" x14ac:dyDescent="0.3">
      <c r="A666">
        <v>10500</v>
      </c>
      <c r="B666">
        <v>15</v>
      </c>
      <c r="C666">
        <v>15.5</v>
      </c>
      <c r="D666">
        <v>12</v>
      </c>
      <c r="E666">
        <f xml:space="preserve"> order_details[[#This Row],[UnitPrice]] * order_details[[#This Row],[Quantity]] * (1 - order_details[[#This Row],[Discount]])</f>
        <v>176.7</v>
      </c>
      <c r="F666">
        <v>0.05</v>
      </c>
    </row>
    <row r="667" spans="1:6" x14ac:dyDescent="0.3">
      <c r="A667">
        <v>10500</v>
      </c>
      <c r="B667">
        <v>28</v>
      </c>
      <c r="C667">
        <v>45.6</v>
      </c>
      <c r="D667">
        <v>8</v>
      </c>
      <c r="E667">
        <f xml:space="preserve"> order_details[[#This Row],[UnitPrice]] * order_details[[#This Row],[Quantity]] * (1 - order_details[[#This Row],[Discount]])</f>
        <v>346.56</v>
      </c>
      <c r="F667">
        <v>0.05</v>
      </c>
    </row>
    <row r="668" spans="1:6" x14ac:dyDescent="0.3">
      <c r="A668">
        <v>10501</v>
      </c>
      <c r="B668">
        <v>54</v>
      </c>
      <c r="C668">
        <v>7.45</v>
      </c>
      <c r="D668">
        <v>20</v>
      </c>
      <c r="E668">
        <f xml:space="preserve"> order_details[[#This Row],[UnitPrice]] * order_details[[#This Row],[Quantity]] * (1 - order_details[[#This Row],[Discount]])</f>
        <v>149</v>
      </c>
      <c r="F668">
        <v>0</v>
      </c>
    </row>
    <row r="669" spans="1:6" x14ac:dyDescent="0.3">
      <c r="A669">
        <v>10502</v>
      </c>
      <c r="B669">
        <v>45</v>
      </c>
      <c r="C669">
        <v>9.5</v>
      </c>
      <c r="D669">
        <v>21</v>
      </c>
      <c r="E669">
        <f xml:space="preserve"> order_details[[#This Row],[UnitPrice]] * order_details[[#This Row],[Quantity]] * (1 - order_details[[#This Row],[Discount]])</f>
        <v>199.5</v>
      </c>
      <c r="F669">
        <v>0</v>
      </c>
    </row>
    <row r="670" spans="1:6" x14ac:dyDescent="0.3">
      <c r="A670">
        <v>10502</v>
      </c>
      <c r="B670">
        <v>53</v>
      </c>
      <c r="C670">
        <v>32.799999999999997</v>
      </c>
      <c r="D670">
        <v>6</v>
      </c>
      <c r="E670">
        <f xml:space="preserve"> order_details[[#This Row],[UnitPrice]] * order_details[[#This Row],[Quantity]] * (1 - order_details[[#This Row],[Discount]])</f>
        <v>196.79999999999998</v>
      </c>
      <c r="F670">
        <v>0</v>
      </c>
    </row>
    <row r="671" spans="1:6" x14ac:dyDescent="0.3">
      <c r="A671">
        <v>10502</v>
      </c>
      <c r="B671">
        <v>67</v>
      </c>
      <c r="C671">
        <v>14</v>
      </c>
      <c r="D671">
        <v>30</v>
      </c>
      <c r="E671">
        <f xml:space="preserve"> order_details[[#This Row],[UnitPrice]] * order_details[[#This Row],[Quantity]] * (1 - order_details[[#This Row],[Discount]])</f>
        <v>420</v>
      </c>
      <c r="F671">
        <v>0</v>
      </c>
    </row>
    <row r="672" spans="1:6" x14ac:dyDescent="0.3">
      <c r="A672">
        <v>10503</v>
      </c>
      <c r="B672">
        <v>14</v>
      </c>
      <c r="C672">
        <v>23.25</v>
      </c>
      <c r="D672">
        <v>70</v>
      </c>
      <c r="E672">
        <f xml:space="preserve"> order_details[[#This Row],[UnitPrice]] * order_details[[#This Row],[Quantity]] * (1 - order_details[[#This Row],[Discount]])</f>
        <v>1627.5</v>
      </c>
      <c r="F672">
        <v>0</v>
      </c>
    </row>
    <row r="673" spans="1:6" x14ac:dyDescent="0.3">
      <c r="A673">
        <v>10503</v>
      </c>
      <c r="B673">
        <v>65</v>
      </c>
      <c r="C673">
        <v>21.05</v>
      </c>
      <c r="D673">
        <v>20</v>
      </c>
      <c r="E673">
        <f xml:space="preserve"> order_details[[#This Row],[UnitPrice]] * order_details[[#This Row],[Quantity]] * (1 - order_details[[#This Row],[Discount]])</f>
        <v>421</v>
      </c>
      <c r="F673">
        <v>0</v>
      </c>
    </row>
    <row r="674" spans="1:6" x14ac:dyDescent="0.3">
      <c r="A674">
        <v>10504</v>
      </c>
      <c r="B674">
        <v>2</v>
      </c>
      <c r="C674">
        <v>19</v>
      </c>
      <c r="D674">
        <v>12</v>
      </c>
      <c r="E674">
        <f xml:space="preserve"> order_details[[#This Row],[UnitPrice]] * order_details[[#This Row],[Quantity]] * (1 - order_details[[#This Row],[Discount]])</f>
        <v>228</v>
      </c>
      <c r="F674">
        <v>0</v>
      </c>
    </row>
    <row r="675" spans="1:6" x14ac:dyDescent="0.3">
      <c r="A675">
        <v>10504</v>
      </c>
      <c r="B675">
        <v>21</v>
      </c>
      <c r="C675">
        <v>10</v>
      </c>
      <c r="D675">
        <v>12</v>
      </c>
      <c r="E675">
        <f xml:space="preserve"> order_details[[#This Row],[UnitPrice]] * order_details[[#This Row],[Quantity]] * (1 - order_details[[#This Row],[Discount]])</f>
        <v>120</v>
      </c>
      <c r="F675">
        <v>0</v>
      </c>
    </row>
    <row r="676" spans="1:6" x14ac:dyDescent="0.3">
      <c r="A676">
        <v>10504</v>
      </c>
      <c r="B676">
        <v>53</v>
      </c>
      <c r="C676">
        <v>32.799999999999997</v>
      </c>
      <c r="D676">
        <v>10</v>
      </c>
      <c r="E676">
        <f xml:space="preserve"> order_details[[#This Row],[UnitPrice]] * order_details[[#This Row],[Quantity]] * (1 - order_details[[#This Row],[Discount]])</f>
        <v>328</v>
      </c>
      <c r="F676">
        <v>0</v>
      </c>
    </row>
    <row r="677" spans="1:6" x14ac:dyDescent="0.3">
      <c r="A677">
        <v>10504</v>
      </c>
      <c r="B677">
        <v>61</v>
      </c>
      <c r="C677">
        <v>28.5</v>
      </c>
      <c r="D677">
        <v>25</v>
      </c>
      <c r="E677">
        <f xml:space="preserve"> order_details[[#This Row],[UnitPrice]] * order_details[[#This Row],[Quantity]] * (1 - order_details[[#This Row],[Discount]])</f>
        <v>712.5</v>
      </c>
      <c r="F677">
        <v>0</v>
      </c>
    </row>
    <row r="678" spans="1:6" x14ac:dyDescent="0.3">
      <c r="A678">
        <v>10505</v>
      </c>
      <c r="B678">
        <v>62</v>
      </c>
      <c r="C678">
        <v>49.3</v>
      </c>
      <c r="D678">
        <v>3</v>
      </c>
      <c r="E678">
        <f xml:space="preserve"> order_details[[#This Row],[UnitPrice]] * order_details[[#This Row],[Quantity]] * (1 - order_details[[#This Row],[Discount]])</f>
        <v>147.89999999999998</v>
      </c>
      <c r="F678">
        <v>0</v>
      </c>
    </row>
    <row r="679" spans="1:6" x14ac:dyDescent="0.3">
      <c r="A679">
        <v>10506</v>
      </c>
      <c r="B679">
        <v>25</v>
      </c>
      <c r="C679">
        <v>14</v>
      </c>
      <c r="D679">
        <v>18</v>
      </c>
      <c r="E679">
        <f xml:space="preserve"> order_details[[#This Row],[UnitPrice]] * order_details[[#This Row],[Quantity]] * (1 - order_details[[#This Row],[Discount]])</f>
        <v>226.8</v>
      </c>
      <c r="F679">
        <v>0.1</v>
      </c>
    </row>
    <row r="680" spans="1:6" x14ac:dyDescent="0.3">
      <c r="A680">
        <v>10506</v>
      </c>
      <c r="B680">
        <v>70</v>
      </c>
      <c r="C680">
        <v>15</v>
      </c>
      <c r="D680">
        <v>14</v>
      </c>
      <c r="E680">
        <f xml:space="preserve"> order_details[[#This Row],[UnitPrice]] * order_details[[#This Row],[Quantity]] * (1 - order_details[[#This Row],[Discount]])</f>
        <v>189</v>
      </c>
      <c r="F680">
        <v>0.1</v>
      </c>
    </row>
    <row r="681" spans="1:6" x14ac:dyDescent="0.3">
      <c r="A681">
        <v>10507</v>
      </c>
      <c r="B681">
        <v>43</v>
      </c>
      <c r="C681">
        <v>46</v>
      </c>
      <c r="D681">
        <v>15</v>
      </c>
      <c r="E681">
        <f xml:space="preserve"> order_details[[#This Row],[UnitPrice]] * order_details[[#This Row],[Quantity]] * (1 - order_details[[#This Row],[Discount]])</f>
        <v>586.5</v>
      </c>
      <c r="F681">
        <v>0.15</v>
      </c>
    </row>
    <row r="682" spans="1:6" x14ac:dyDescent="0.3">
      <c r="A682">
        <v>10507</v>
      </c>
      <c r="B682">
        <v>48</v>
      </c>
      <c r="C682">
        <v>12.75</v>
      </c>
      <c r="D682">
        <v>15</v>
      </c>
      <c r="E682">
        <f xml:space="preserve"> order_details[[#This Row],[UnitPrice]] * order_details[[#This Row],[Quantity]] * (1 - order_details[[#This Row],[Discount]])</f>
        <v>162.5625</v>
      </c>
      <c r="F682">
        <v>0.15</v>
      </c>
    </row>
    <row r="683" spans="1:6" x14ac:dyDescent="0.3">
      <c r="A683">
        <v>10508</v>
      </c>
      <c r="B683">
        <v>13</v>
      </c>
      <c r="C683">
        <v>6</v>
      </c>
      <c r="D683">
        <v>10</v>
      </c>
      <c r="E683">
        <f xml:space="preserve"> order_details[[#This Row],[UnitPrice]] * order_details[[#This Row],[Quantity]] * (1 - order_details[[#This Row],[Discount]])</f>
        <v>60</v>
      </c>
      <c r="F683">
        <v>0</v>
      </c>
    </row>
    <row r="684" spans="1:6" x14ac:dyDescent="0.3">
      <c r="A684">
        <v>10508</v>
      </c>
      <c r="B684">
        <v>39</v>
      </c>
      <c r="C684">
        <v>18</v>
      </c>
      <c r="D684">
        <v>10</v>
      </c>
      <c r="E684">
        <f xml:space="preserve"> order_details[[#This Row],[UnitPrice]] * order_details[[#This Row],[Quantity]] * (1 - order_details[[#This Row],[Discount]])</f>
        <v>180</v>
      </c>
      <c r="F684">
        <v>0</v>
      </c>
    </row>
    <row r="685" spans="1:6" x14ac:dyDescent="0.3">
      <c r="A685">
        <v>10509</v>
      </c>
      <c r="B685">
        <v>28</v>
      </c>
      <c r="C685">
        <v>45.6</v>
      </c>
      <c r="D685">
        <v>3</v>
      </c>
      <c r="E685">
        <f xml:space="preserve"> order_details[[#This Row],[UnitPrice]] * order_details[[#This Row],[Quantity]] * (1 - order_details[[#This Row],[Discount]])</f>
        <v>136.80000000000001</v>
      </c>
      <c r="F685">
        <v>0</v>
      </c>
    </row>
    <row r="686" spans="1:6" x14ac:dyDescent="0.3">
      <c r="A686">
        <v>10510</v>
      </c>
      <c r="B686">
        <v>29</v>
      </c>
      <c r="C686">
        <v>123.79</v>
      </c>
      <c r="D686">
        <v>36</v>
      </c>
      <c r="E686">
        <f xml:space="preserve"> order_details[[#This Row],[UnitPrice]] * order_details[[#This Row],[Quantity]] * (1 - order_details[[#This Row],[Discount]])</f>
        <v>4456.4400000000005</v>
      </c>
      <c r="F686">
        <v>0</v>
      </c>
    </row>
    <row r="687" spans="1:6" x14ac:dyDescent="0.3">
      <c r="A687">
        <v>10510</v>
      </c>
      <c r="B687">
        <v>75</v>
      </c>
      <c r="C687">
        <v>7.75</v>
      </c>
      <c r="D687">
        <v>36</v>
      </c>
      <c r="E687">
        <f xml:space="preserve"> order_details[[#This Row],[UnitPrice]] * order_details[[#This Row],[Quantity]] * (1 - order_details[[#This Row],[Discount]])</f>
        <v>251.1</v>
      </c>
      <c r="F687">
        <v>0.1</v>
      </c>
    </row>
    <row r="688" spans="1:6" x14ac:dyDescent="0.3">
      <c r="A688">
        <v>10511</v>
      </c>
      <c r="B688">
        <v>4</v>
      </c>
      <c r="C688">
        <v>22</v>
      </c>
      <c r="D688">
        <v>50</v>
      </c>
      <c r="E688">
        <f xml:space="preserve"> order_details[[#This Row],[UnitPrice]] * order_details[[#This Row],[Quantity]] * (1 - order_details[[#This Row],[Discount]])</f>
        <v>935</v>
      </c>
      <c r="F688">
        <v>0.15</v>
      </c>
    </row>
    <row r="689" spans="1:6" x14ac:dyDescent="0.3">
      <c r="A689">
        <v>10511</v>
      </c>
      <c r="B689">
        <v>7</v>
      </c>
      <c r="C689">
        <v>30</v>
      </c>
      <c r="D689">
        <v>50</v>
      </c>
      <c r="E689">
        <f xml:space="preserve"> order_details[[#This Row],[UnitPrice]] * order_details[[#This Row],[Quantity]] * (1 - order_details[[#This Row],[Discount]])</f>
        <v>1275</v>
      </c>
      <c r="F689">
        <v>0.15</v>
      </c>
    </row>
    <row r="690" spans="1:6" x14ac:dyDescent="0.3">
      <c r="A690">
        <v>10511</v>
      </c>
      <c r="B690">
        <v>8</v>
      </c>
      <c r="C690">
        <v>40</v>
      </c>
      <c r="D690">
        <v>10</v>
      </c>
      <c r="E690">
        <f xml:space="preserve"> order_details[[#This Row],[UnitPrice]] * order_details[[#This Row],[Quantity]] * (1 - order_details[[#This Row],[Discount]])</f>
        <v>340</v>
      </c>
      <c r="F690">
        <v>0.15</v>
      </c>
    </row>
    <row r="691" spans="1:6" x14ac:dyDescent="0.3">
      <c r="A691">
        <v>10512</v>
      </c>
      <c r="B691">
        <v>24</v>
      </c>
      <c r="C691">
        <v>4.5</v>
      </c>
      <c r="D691">
        <v>10</v>
      </c>
      <c r="E691">
        <f xml:space="preserve"> order_details[[#This Row],[UnitPrice]] * order_details[[#This Row],[Quantity]] * (1 - order_details[[#This Row],[Discount]])</f>
        <v>38.25</v>
      </c>
      <c r="F691">
        <v>0.15</v>
      </c>
    </row>
    <row r="692" spans="1:6" x14ac:dyDescent="0.3">
      <c r="A692">
        <v>10512</v>
      </c>
      <c r="B692">
        <v>46</v>
      </c>
      <c r="C692">
        <v>12</v>
      </c>
      <c r="D692">
        <v>9</v>
      </c>
      <c r="E692">
        <f xml:space="preserve"> order_details[[#This Row],[UnitPrice]] * order_details[[#This Row],[Quantity]] * (1 - order_details[[#This Row],[Discount]])</f>
        <v>91.8</v>
      </c>
      <c r="F692">
        <v>0.15</v>
      </c>
    </row>
    <row r="693" spans="1:6" x14ac:dyDescent="0.3">
      <c r="A693">
        <v>10512</v>
      </c>
      <c r="B693">
        <v>47</v>
      </c>
      <c r="C693">
        <v>9.5</v>
      </c>
      <c r="D693">
        <v>6</v>
      </c>
      <c r="E693">
        <f xml:space="preserve"> order_details[[#This Row],[UnitPrice]] * order_details[[#This Row],[Quantity]] * (1 - order_details[[#This Row],[Discount]])</f>
        <v>48.449999999999996</v>
      </c>
      <c r="F693">
        <v>0.15</v>
      </c>
    </row>
    <row r="694" spans="1:6" x14ac:dyDescent="0.3">
      <c r="A694">
        <v>10512</v>
      </c>
      <c r="B694">
        <v>60</v>
      </c>
      <c r="C694">
        <v>34</v>
      </c>
      <c r="D694">
        <v>12</v>
      </c>
      <c r="E694">
        <f xml:space="preserve"> order_details[[#This Row],[UnitPrice]] * order_details[[#This Row],[Quantity]] * (1 - order_details[[#This Row],[Discount]])</f>
        <v>346.8</v>
      </c>
      <c r="F694">
        <v>0.15</v>
      </c>
    </row>
    <row r="695" spans="1:6" x14ac:dyDescent="0.3">
      <c r="A695">
        <v>10513</v>
      </c>
      <c r="B695">
        <v>21</v>
      </c>
      <c r="C695">
        <v>10</v>
      </c>
      <c r="D695">
        <v>40</v>
      </c>
      <c r="E695">
        <f xml:space="preserve"> order_details[[#This Row],[UnitPrice]] * order_details[[#This Row],[Quantity]] * (1 - order_details[[#This Row],[Discount]])</f>
        <v>320</v>
      </c>
      <c r="F695">
        <v>0.2</v>
      </c>
    </row>
    <row r="696" spans="1:6" x14ac:dyDescent="0.3">
      <c r="A696">
        <v>10513</v>
      </c>
      <c r="B696">
        <v>32</v>
      </c>
      <c r="C696">
        <v>32</v>
      </c>
      <c r="D696">
        <v>50</v>
      </c>
      <c r="E696">
        <f xml:space="preserve"> order_details[[#This Row],[UnitPrice]] * order_details[[#This Row],[Quantity]] * (1 - order_details[[#This Row],[Discount]])</f>
        <v>1280</v>
      </c>
      <c r="F696">
        <v>0.2</v>
      </c>
    </row>
    <row r="697" spans="1:6" x14ac:dyDescent="0.3">
      <c r="A697">
        <v>10513</v>
      </c>
      <c r="B697">
        <v>61</v>
      </c>
      <c r="C697">
        <v>28.5</v>
      </c>
      <c r="D697">
        <v>15</v>
      </c>
      <c r="E697">
        <f xml:space="preserve"> order_details[[#This Row],[UnitPrice]] * order_details[[#This Row],[Quantity]] * (1 - order_details[[#This Row],[Discount]])</f>
        <v>342</v>
      </c>
      <c r="F697">
        <v>0.2</v>
      </c>
    </row>
    <row r="698" spans="1:6" x14ac:dyDescent="0.3">
      <c r="A698">
        <v>10514</v>
      </c>
      <c r="B698">
        <v>20</v>
      </c>
      <c r="C698">
        <v>81</v>
      </c>
      <c r="D698">
        <v>39</v>
      </c>
      <c r="E698">
        <f xml:space="preserve"> order_details[[#This Row],[UnitPrice]] * order_details[[#This Row],[Quantity]] * (1 - order_details[[#This Row],[Discount]])</f>
        <v>3159</v>
      </c>
      <c r="F698">
        <v>0</v>
      </c>
    </row>
    <row r="699" spans="1:6" x14ac:dyDescent="0.3">
      <c r="A699">
        <v>10514</v>
      </c>
      <c r="B699">
        <v>28</v>
      </c>
      <c r="C699">
        <v>45.6</v>
      </c>
      <c r="D699">
        <v>35</v>
      </c>
      <c r="E699">
        <f xml:space="preserve"> order_details[[#This Row],[UnitPrice]] * order_details[[#This Row],[Quantity]] * (1 - order_details[[#This Row],[Discount]])</f>
        <v>1596</v>
      </c>
      <c r="F699">
        <v>0</v>
      </c>
    </row>
    <row r="700" spans="1:6" x14ac:dyDescent="0.3">
      <c r="A700">
        <v>10514</v>
      </c>
      <c r="B700">
        <v>56</v>
      </c>
      <c r="C700">
        <v>38</v>
      </c>
      <c r="D700">
        <v>70</v>
      </c>
      <c r="E700">
        <f xml:space="preserve"> order_details[[#This Row],[UnitPrice]] * order_details[[#This Row],[Quantity]] * (1 - order_details[[#This Row],[Discount]])</f>
        <v>2660</v>
      </c>
      <c r="F700">
        <v>0</v>
      </c>
    </row>
    <row r="701" spans="1:6" x14ac:dyDescent="0.3">
      <c r="A701">
        <v>10514</v>
      </c>
      <c r="B701">
        <v>65</v>
      </c>
      <c r="C701">
        <v>21.05</v>
      </c>
      <c r="D701">
        <v>39</v>
      </c>
      <c r="E701">
        <f xml:space="preserve"> order_details[[#This Row],[UnitPrice]] * order_details[[#This Row],[Quantity]] * (1 - order_details[[#This Row],[Discount]])</f>
        <v>820.95</v>
      </c>
      <c r="F701">
        <v>0</v>
      </c>
    </row>
    <row r="702" spans="1:6" x14ac:dyDescent="0.3">
      <c r="A702">
        <v>10514</v>
      </c>
      <c r="B702">
        <v>75</v>
      </c>
      <c r="C702">
        <v>7.75</v>
      </c>
      <c r="D702">
        <v>50</v>
      </c>
      <c r="E702">
        <f xml:space="preserve"> order_details[[#This Row],[UnitPrice]] * order_details[[#This Row],[Quantity]] * (1 - order_details[[#This Row],[Discount]])</f>
        <v>387.5</v>
      </c>
      <c r="F702">
        <v>0</v>
      </c>
    </row>
    <row r="703" spans="1:6" x14ac:dyDescent="0.3">
      <c r="A703">
        <v>10515</v>
      </c>
      <c r="B703">
        <v>9</v>
      </c>
      <c r="C703">
        <v>97</v>
      </c>
      <c r="D703">
        <v>16</v>
      </c>
      <c r="E703">
        <f xml:space="preserve"> order_details[[#This Row],[UnitPrice]] * order_details[[#This Row],[Quantity]] * (1 - order_details[[#This Row],[Discount]])</f>
        <v>1319.2</v>
      </c>
      <c r="F703">
        <v>0.15</v>
      </c>
    </row>
    <row r="704" spans="1:6" x14ac:dyDescent="0.3">
      <c r="A704">
        <v>10515</v>
      </c>
      <c r="B704">
        <v>16</v>
      </c>
      <c r="C704">
        <v>17.45</v>
      </c>
      <c r="D704">
        <v>50</v>
      </c>
      <c r="E704">
        <f xml:space="preserve"> order_details[[#This Row],[UnitPrice]] * order_details[[#This Row],[Quantity]] * (1 - order_details[[#This Row],[Discount]])</f>
        <v>872.5</v>
      </c>
      <c r="F704">
        <v>0</v>
      </c>
    </row>
    <row r="705" spans="1:6" x14ac:dyDescent="0.3">
      <c r="A705">
        <v>10515</v>
      </c>
      <c r="B705">
        <v>27</v>
      </c>
      <c r="C705">
        <v>43.9</v>
      </c>
      <c r="D705">
        <v>120</v>
      </c>
      <c r="E705">
        <f xml:space="preserve"> order_details[[#This Row],[UnitPrice]] * order_details[[#This Row],[Quantity]] * (1 - order_details[[#This Row],[Discount]])</f>
        <v>5268</v>
      </c>
      <c r="F705">
        <v>0</v>
      </c>
    </row>
    <row r="706" spans="1:6" x14ac:dyDescent="0.3">
      <c r="A706">
        <v>10515</v>
      </c>
      <c r="B706">
        <v>33</v>
      </c>
      <c r="C706">
        <v>2.5</v>
      </c>
      <c r="D706">
        <v>16</v>
      </c>
      <c r="E706">
        <f xml:space="preserve"> order_details[[#This Row],[UnitPrice]] * order_details[[#This Row],[Quantity]] * (1 - order_details[[#This Row],[Discount]])</f>
        <v>34</v>
      </c>
      <c r="F706">
        <v>0.15</v>
      </c>
    </row>
    <row r="707" spans="1:6" x14ac:dyDescent="0.3">
      <c r="A707">
        <v>10515</v>
      </c>
      <c r="B707">
        <v>60</v>
      </c>
      <c r="C707">
        <v>34</v>
      </c>
      <c r="D707">
        <v>84</v>
      </c>
      <c r="E707">
        <f xml:space="preserve"> order_details[[#This Row],[UnitPrice]] * order_details[[#This Row],[Quantity]] * (1 - order_details[[#This Row],[Discount]])</f>
        <v>2427.6</v>
      </c>
      <c r="F707">
        <v>0.15</v>
      </c>
    </row>
    <row r="708" spans="1:6" x14ac:dyDescent="0.3">
      <c r="A708">
        <v>10516</v>
      </c>
      <c r="B708">
        <v>18</v>
      </c>
      <c r="C708">
        <v>62.5</v>
      </c>
      <c r="D708">
        <v>25</v>
      </c>
      <c r="E708">
        <f xml:space="preserve"> order_details[[#This Row],[UnitPrice]] * order_details[[#This Row],[Quantity]] * (1 - order_details[[#This Row],[Discount]])</f>
        <v>1406.25</v>
      </c>
      <c r="F708">
        <v>0.1</v>
      </c>
    </row>
    <row r="709" spans="1:6" x14ac:dyDescent="0.3">
      <c r="A709">
        <v>10516</v>
      </c>
      <c r="B709">
        <v>41</v>
      </c>
      <c r="C709">
        <v>9.65</v>
      </c>
      <c r="D709">
        <v>80</v>
      </c>
      <c r="E709">
        <f xml:space="preserve"> order_details[[#This Row],[UnitPrice]] * order_details[[#This Row],[Quantity]] * (1 - order_details[[#This Row],[Discount]])</f>
        <v>694.80000000000007</v>
      </c>
      <c r="F709">
        <v>0.1</v>
      </c>
    </row>
    <row r="710" spans="1:6" x14ac:dyDescent="0.3">
      <c r="A710">
        <v>10516</v>
      </c>
      <c r="B710">
        <v>42</v>
      </c>
      <c r="C710">
        <v>14</v>
      </c>
      <c r="D710">
        <v>20</v>
      </c>
      <c r="E710">
        <f xml:space="preserve"> order_details[[#This Row],[UnitPrice]] * order_details[[#This Row],[Quantity]] * (1 - order_details[[#This Row],[Discount]])</f>
        <v>280</v>
      </c>
      <c r="F710">
        <v>0</v>
      </c>
    </row>
    <row r="711" spans="1:6" x14ac:dyDescent="0.3">
      <c r="A711">
        <v>10517</v>
      </c>
      <c r="B711">
        <v>52</v>
      </c>
      <c r="C711">
        <v>7</v>
      </c>
      <c r="D711">
        <v>6</v>
      </c>
      <c r="E711">
        <f xml:space="preserve"> order_details[[#This Row],[UnitPrice]] * order_details[[#This Row],[Quantity]] * (1 - order_details[[#This Row],[Discount]])</f>
        <v>42</v>
      </c>
      <c r="F711">
        <v>0</v>
      </c>
    </row>
    <row r="712" spans="1:6" x14ac:dyDescent="0.3">
      <c r="A712">
        <v>10517</v>
      </c>
      <c r="B712">
        <v>59</v>
      </c>
      <c r="C712">
        <v>55</v>
      </c>
      <c r="D712">
        <v>4</v>
      </c>
      <c r="E712">
        <f xml:space="preserve"> order_details[[#This Row],[UnitPrice]] * order_details[[#This Row],[Quantity]] * (1 - order_details[[#This Row],[Discount]])</f>
        <v>220</v>
      </c>
      <c r="F712">
        <v>0</v>
      </c>
    </row>
    <row r="713" spans="1:6" x14ac:dyDescent="0.3">
      <c r="A713">
        <v>10517</v>
      </c>
      <c r="B713">
        <v>70</v>
      </c>
      <c r="C713">
        <v>15</v>
      </c>
      <c r="D713">
        <v>6</v>
      </c>
      <c r="E713">
        <f xml:space="preserve"> order_details[[#This Row],[UnitPrice]] * order_details[[#This Row],[Quantity]] * (1 - order_details[[#This Row],[Discount]])</f>
        <v>90</v>
      </c>
      <c r="F713">
        <v>0</v>
      </c>
    </row>
    <row r="714" spans="1:6" x14ac:dyDescent="0.3">
      <c r="A714">
        <v>10518</v>
      </c>
      <c r="B714">
        <v>24</v>
      </c>
      <c r="C714">
        <v>4.5</v>
      </c>
      <c r="D714">
        <v>5</v>
      </c>
      <c r="E714">
        <f xml:space="preserve"> order_details[[#This Row],[UnitPrice]] * order_details[[#This Row],[Quantity]] * (1 - order_details[[#This Row],[Discount]])</f>
        <v>22.5</v>
      </c>
      <c r="F714">
        <v>0</v>
      </c>
    </row>
    <row r="715" spans="1:6" x14ac:dyDescent="0.3">
      <c r="A715">
        <v>10518</v>
      </c>
      <c r="B715">
        <v>38</v>
      </c>
      <c r="C715">
        <v>263.5</v>
      </c>
      <c r="D715">
        <v>15</v>
      </c>
      <c r="E715">
        <f xml:space="preserve"> order_details[[#This Row],[UnitPrice]] * order_details[[#This Row],[Quantity]] * (1 - order_details[[#This Row],[Discount]])</f>
        <v>3952.5</v>
      </c>
      <c r="F715">
        <v>0</v>
      </c>
    </row>
    <row r="716" spans="1:6" x14ac:dyDescent="0.3">
      <c r="A716">
        <v>10518</v>
      </c>
      <c r="B716">
        <v>44</v>
      </c>
      <c r="C716">
        <v>19.45</v>
      </c>
      <c r="D716">
        <v>9</v>
      </c>
      <c r="E716">
        <f xml:space="preserve"> order_details[[#This Row],[UnitPrice]] * order_details[[#This Row],[Quantity]] * (1 - order_details[[#This Row],[Discount]])</f>
        <v>175.04999999999998</v>
      </c>
      <c r="F716">
        <v>0</v>
      </c>
    </row>
    <row r="717" spans="1:6" x14ac:dyDescent="0.3">
      <c r="A717">
        <v>10519</v>
      </c>
      <c r="B717">
        <v>10</v>
      </c>
      <c r="C717">
        <v>31</v>
      </c>
      <c r="D717">
        <v>16</v>
      </c>
      <c r="E717">
        <f xml:space="preserve"> order_details[[#This Row],[UnitPrice]] * order_details[[#This Row],[Quantity]] * (1 - order_details[[#This Row],[Discount]])</f>
        <v>471.2</v>
      </c>
      <c r="F717">
        <v>0.05</v>
      </c>
    </row>
    <row r="718" spans="1:6" x14ac:dyDescent="0.3">
      <c r="A718">
        <v>10519</v>
      </c>
      <c r="B718">
        <v>56</v>
      </c>
      <c r="C718">
        <v>38</v>
      </c>
      <c r="D718">
        <v>40</v>
      </c>
      <c r="E718">
        <f xml:space="preserve"> order_details[[#This Row],[UnitPrice]] * order_details[[#This Row],[Quantity]] * (1 - order_details[[#This Row],[Discount]])</f>
        <v>1520</v>
      </c>
      <c r="F718">
        <v>0</v>
      </c>
    </row>
    <row r="719" spans="1:6" x14ac:dyDescent="0.3">
      <c r="A719">
        <v>10519</v>
      </c>
      <c r="B719">
        <v>60</v>
      </c>
      <c r="C719">
        <v>34</v>
      </c>
      <c r="D719">
        <v>10</v>
      </c>
      <c r="E719">
        <f xml:space="preserve"> order_details[[#This Row],[UnitPrice]] * order_details[[#This Row],[Quantity]] * (1 - order_details[[#This Row],[Discount]])</f>
        <v>323</v>
      </c>
      <c r="F719">
        <v>0.05</v>
      </c>
    </row>
    <row r="720" spans="1:6" x14ac:dyDescent="0.3">
      <c r="A720">
        <v>10520</v>
      </c>
      <c r="B720">
        <v>24</v>
      </c>
      <c r="C720">
        <v>4.5</v>
      </c>
      <c r="D720">
        <v>8</v>
      </c>
      <c r="E720">
        <f xml:space="preserve"> order_details[[#This Row],[UnitPrice]] * order_details[[#This Row],[Quantity]] * (1 - order_details[[#This Row],[Discount]])</f>
        <v>36</v>
      </c>
      <c r="F720">
        <v>0</v>
      </c>
    </row>
    <row r="721" spans="1:6" x14ac:dyDescent="0.3">
      <c r="A721">
        <v>10520</v>
      </c>
      <c r="B721">
        <v>53</v>
      </c>
      <c r="C721">
        <v>32.799999999999997</v>
      </c>
      <c r="D721">
        <v>5</v>
      </c>
      <c r="E721">
        <f xml:space="preserve"> order_details[[#This Row],[UnitPrice]] * order_details[[#This Row],[Quantity]] * (1 - order_details[[#This Row],[Discount]])</f>
        <v>164</v>
      </c>
      <c r="F721">
        <v>0</v>
      </c>
    </row>
    <row r="722" spans="1:6" x14ac:dyDescent="0.3">
      <c r="A722">
        <v>10521</v>
      </c>
      <c r="B722">
        <v>35</v>
      </c>
      <c r="C722">
        <v>18</v>
      </c>
      <c r="D722">
        <v>3</v>
      </c>
      <c r="E722">
        <f xml:space="preserve"> order_details[[#This Row],[UnitPrice]] * order_details[[#This Row],[Quantity]] * (1 - order_details[[#This Row],[Discount]])</f>
        <v>54</v>
      </c>
      <c r="F722">
        <v>0</v>
      </c>
    </row>
    <row r="723" spans="1:6" x14ac:dyDescent="0.3">
      <c r="A723">
        <v>10521</v>
      </c>
      <c r="B723">
        <v>41</v>
      </c>
      <c r="C723">
        <v>9.65</v>
      </c>
      <c r="D723">
        <v>10</v>
      </c>
      <c r="E723">
        <f xml:space="preserve"> order_details[[#This Row],[UnitPrice]] * order_details[[#This Row],[Quantity]] * (1 - order_details[[#This Row],[Discount]])</f>
        <v>96.5</v>
      </c>
      <c r="F723">
        <v>0</v>
      </c>
    </row>
    <row r="724" spans="1:6" x14ac:dyDescent="0.3">
      <c r="A724">
        <v>10521</v>
      </c>
      <c r="B724">
        <v>68</v>
      </c>
      <c r="C724">
        <v>12.5</v>
      </c>
      <c r="D724">
        <v>6</v>
      </c>
      <c r="E724">
        <f xml:space="preserve"> order_details[[#This Row],[UnitPrice]] * order_details[[#This Row],[Quantity]] * (1 - order_details[[#This Row],[Discount]])</f>
        <v>75</v>
      </c>
      <c r="F724">
        <v>0</v>
      </c>
    </row>
    <row r="725" spans="1:6" x14ac:dyDescent="0.3">
      <c r="A725">
        <v>10522</v>
      </c>
      <c r="B725">
        <v>1</v>
      </c>
      <c r="C725">
        <v>18</v>
      </c>
      <c r="D725">
        <v>40</v>
      </c>
      <c r="E725">
        <f xml:space="preserve"> order_details[[#This Row],[UnitPrice]] * order_details[[#This Row],[Quantity]] * (1 - order_details[[#This Row],[Discount]])</f>
        <v>576</v>
      </c>
      <c r="F725">
        <v>0.2</v>
      </c>
    </row>
    <row r="726" spans="1:6" x14ac:dyDescent="0.3">
      <c r="A726">
        <v>10522</v>
      </c>
      <c r="B726">
        <v>8</v>
      </c>
      <c r="C726">
        <v>40</v>
      </c>
      <c r="D726">
        <v>24</v>
      </c>
      <c r="E726">
        <f xml:space="preserve"> order_details[[#This Row],[UnitPrice]] * order_details[[#This Row],[Quantity]] * (1 - order_details[[#This Row],[Discount]])</f>
        <v>960</v>
      </c>
      <c r="F726">
        <v>0</v>
      </c>
    </row>
    <row r="727" spans="1:6" x14ac:dyDescent="0.3">
      <c r="A727">
        <v>10522</v>
      </c>
      <c r="B727">
        <v>30</v>
      </c>
      <c r="C727">
        <v>25.89</v>
      </c>
      <c r="D727">
        <v>20</v>
      </c>
      <c r="E727">
        <f xml:space="preserve"> order_details[[#This Row],[UnitPrice]] * order_details[[#This Row],[Quantity]] * (1 - order_details[[#This Row],[Discount]])</f>
        <v>414.24</v>
      </c>
      <c r="F727">
        <v>0.2</v>
      </c>
    </row>
    <row r="728" spans="1:6" x14ac:dyDescent="0.3">
      <c r="A728">
        <v>10522</v>
      </c>
      <c r="B728">
        <v>40</v>
      </c>
      <c r="C728">
        <v>18.399999999999999</v>
      </c>
      <c r="D728">
        <v>25</v>
      </c>
      <c r="E728">
        <f xml:space="preserve"> order_details[[#This Row],[UnitPrice]] * order_details[[#This Row],[Quantity]] * (1 - order_details[[#This Row],[Discount]])</f>
        <v>368</v>
      </c>
      <c r="F728">
        <v>0.2</v>
      </c>
    </row>
    <row r="729" spans="1:6" x14ac:dyDescent="0.3">
      <c r="A729">
        <v>10523</v>
      </c>
      <c r="B729">
        <v>17</v>
      </c>
      <c r="C729">
        <v>39</v>
      </c>
      <c r="D729">
        <v>25</v>
      </c>
      <c r="E729">
        <f xml:space="preserve"> order_details[[#This Row],[UnitPrice]] * order_details[[#This Row],[Quantity]] * (1 - order_details[[#This Row],[Discount]])</f>
        <v>877.5</v>
      </c>
      <c r="F729">
        <v>0.1</v>
      </c>
    </row>
    <row r="730" spans="1:6" x14ac:dyDescent="0.3">
      <c r="A730">
        <v>10523</v>
      </c>
      <c r="B730">
        <v>20</v>
      </c>
      <c r="C730">
        <v>81</v>
      </c>
      <c r="D730">
        <v>15</v>
      </c>
      <c r="E730">
        <f xml:space="preserve"> order_details[[#This Row],[UnitPrice]] * order_details[[#This Row],[Quantity]] * (1 - order_details[[#This Row],[Discount]])</f>
        <v>1093.5</v>
      </c>
      <c r="F730">
        <v>0.1</v>
      </c>
    </row>
    <row r="731" spans="1:6" x14ac:dyDescent="0.3">
      <c r="A731">
        <v>10523</v>
      </c>
      <c r="B731">
        <v>37</v>
      </c>
      <c r="C731">
        <v>26</v>
      </c>
      <c r="D731">
        <v>18</v>
      </c>
      <c r="E731">
        <f xml:space="preserve"> order_details[[#This Row],[UnitPrice]] * order_details[[#This Row],[Quantity]] * (1 - order_details[[#This Row],[Discount]])</f>
        <v>421.2</v>
      </c>
      <c r="F731">
        <v>0.1</v>
      </c>
    </row>
    <row r="732" spans="1:6" x14ac:dyDescent="0.3">
      <c r="A732">
        <v>10523</v>
      </c>
      <c r="B732">
        <v>41</v>
      </c>
      <c r="C732">
        <v>9.65</v>
      </c>
      <c r="D732">
        <v>6</v>
      </c>
      <c r="E732">
        <f xml:space="preserve"> order_details[[#This Row],[UnitPrice]] * order_details[[#This Row],[Quantity]] * (1 - order_details[[#This Row],[Discount]])</f>
        <v>52.110000000000007</v>
      </c>
      <c r="F732">
        <v>0.1</v>
      </c>
    </row>
    <row r="733" spans="1:6" x14ac:dyDescent="0.3">
      <c r="A733">
        <v>10524</v>
      </c>
      <c r="B733">
        <v>10</v>
      </c>
      <c r="C733">
        <v>31</v>
      </c>
      <c r="D733">
        <v>2</v>
      </c>
      <c r="E733">
        <f xml:space="preserve"> order_details[[#This Row],[UnitPrice]] * order_details[[#This Row],[Quantity]] * (1 - order_details[[#This Row],[Discount]])</f>
        <v>62</v>
      </c>
      <c r="F733">
        <v>0</v>
      </c>
    </row>
    <row r="734" spans="1:6" x14ac:dyDescent="0.3">
      <c r="A734">
        <v>10524</v>
      </c>
      <c r="B734">
        <v>30</v>
      </c>
      <c r="C734">
        <v>25.89</v>
      </c>
      <c r="D734">
        <v>10</v>
      </c>
      <c r="E734">
        <f xml:space="preserve"> order_details[[#This Row],[UnitPrice]] * order_details[[#This Row],[Quantity]] * (1 - order_details[[#This Row],[Discount]])</f>
        <v>258.89999999999998</v>
      </c>
      <c r="F734">
        <v>0</v>
      </c>
    </row>
    <row r="735" spans="1:6" x14ac:dyDescent="0.3">
      <c r="A735">
        <v>10524</v>
      </c>
      <c r="B735">
        <v>43</v>
      </c>
      <c r="C735">
        <v>46</v>
      </c>
      <c r="D735">
        <v>60</v>
      </c>
      <c r="E735">
        <f xml:space="preserve"> order_details[[#This Row],[UnitPrice]] * order_details[[#This Row],[Quantity]] * (1 - order_details[[#This Row],[Discount]])</f>
        <v>2760</v>
      </c>
      <c r="F735">
        <v>0</v>
      </c>
    </row>
    <row r="736" spans="1:6" x14ac:dyDescent="0.3">
      <c r="A736">
        <v>10524</v>
      </c>
      <c r="B736">
        <v>54</v>
      </c>
      <c r="C736">
        <v>7.45</v>
      </c>
      <c r="D736">
        <v>15</v>
      </c>
      <c r="E736">
        <f xml:space="preserve"> order_details[[#This Row],[UnitPrice]] * order_details[[#This Row],[Quantity]] * (1 - order_details[[#This Row],[Discount]])</f>
        <v>111.75</v>
      </c>
      <c r="F736">
        <v>0</v>
      </c>
    </row>
    <row r="737" spans="1:6" x14ac:dyDescent="0.3">
      <c r="A737">
        <v>10525</v>
      </c>
      <c r="B737">
        <v>36</v>
      </c>
      <c r="C737">
        <v>19</v>
      </c>
      <c r="D737">
        <v>30</v>
      </c>
      <c r="E737">
        <f xml:space="preserve"> order_details[[#This Row],[UnitPrice]] * order_details[[#This Row],[Quantity]] * (1 - order_details[[#This Row],[Discount]])</f>
        <v>570</v>
      </c>
      <c r="F737">
        <v>0</v>
      </c>
    </row>
    <row r="738" spans="1:6" x14ac:dyDescent="0.3">
      <c r="A738">
        <v>10525</v>
      </c>
      <c r="B738">
        <v>40</v>
      </c>
      <c r="C738">
        <v>18.399999999999999</v>
      </c>
      <c r="D738">
        <v>15</v>
      </c>
      <c r="E738">
        <f xml:space="preserve"> order_details[[#This Row],[UnitPrice]] * order_details[[#This Row],[Quantity]] * (1 - order_details[[#This Row],[Discount]])</f>
        <v>248.4</v>
      </c>
      <c r="F738">
        <v>0.1</v>
      </c>
    </row>
    <row r="739" spans="1:6" x14ac:dyDescent="0.3">
      <c r="A739">
        <v>10526</v>
      </c>
      <c r="B739">
        <v>1</v>
      </c>
      <c r="C739">
        <v>18</v>
      </c>
      <c r="D739">
        <v>8</v>
      </c>
      <c r="E739">
        <f xml:space="preserve"> order_details[[#This Row],[UnitPrice]] * order_details[[#This Row],[Quantity]] * (1 - order_details[[#This Row],[Discount]])</f>
        <v>122.39999999999999</v>
      </c>
      <c r="F739">
        <v>0.15</v>
      </c>
    </row>
    <row r="740" spans="1:6" x14ac:dyDescent="0.3">
      <c r="A740">
        <v>10526</v>
      </c>
      <c r="B740">
        <v>13</v>
      </c>
      <c r="C740">
        <v>6</v>
      </c>
      <c r="D740">
        <v>10</v>
      </c>
      <c r="E740">
        <f xml:space="preserve"> order_details[[#This Row],[UnitPrice]] * order_details[[#This Row],[Quantity]] * (1 - order_details[[#This Row],[Discount]])</f>
        <v>60</v>
      </c>
      <c r="F740">
        <v>0</v>
      </c>
    </row>
    <row r="741" spans="1:6" x14ac:dyDescent="0.3">
      <c r="A741">
        <v>10526</v>
      </c>
      <c r="B741">
        <v>56</v>
      </c>
      <c r="C741">
        <v>38</v>
      </c>
      <c r="D741">
        <v>30</v>
      </c>
      <c r="E741">
        <f xml:space="preserve"> order_details[[#This Row],[UnitPrice]] * order_details[[#This Row],[Quantity]] * (1 - order_details[[#This Row],[Discount]])</f>
        <v>969</v>
      </c>
      <c r="F741">
        <v>0.15</v>
      </c>
    </row>
    <row r="742" spans="1:6" x14ac:dyDescent="0.3">
      <c r="A742">
        <v>10527</v>
      </c>
      <c r="B742">
        <v>4</v>
      </c>
      <c r="C742">
        <v>22</v>
      </c>
      <c r="D742">
        <v>50</v>
      </c>
      <c r="E742">
        <f xml:space="preserve"> order_details[[#This Row],[UnitPrice]] * order_details[[#This Row],[Quantity]] * (1 - order_details[[#This Row],[Discount]])</f>
        <v>990</v>
      </c>
      <c r="F742">
        <v>0.1</v>
      </c>
    </row>
    <row r="743" spans="1:6" x14ac:dyDescent="0.3">
      <c r="A743">
        <v>10527</v>
      </c>
      <c r="B743">
        <v>36</v>
      </c>
      <c r="C743">
        <v>19</v>
      </c>
      <c r="D743">
        <v>30</v>
      </c>
      <c r="E743">
        <f xml:space="preserve"> order_details[[#This Row],[UnitPrice]] * order_details[[#This Row],[Quantity]] * (1 - order_details[[#This Row],[Discount]])</f>
        <v>513</v>
      </c>
      <c r="F743">
        <v>0.1</v>
      </c>
    </row>
    <row r="744" spans="1:6" x14ac:dyDescent="0.3">
      <c r="A744">
        <v>10528</v>
      </c>
      <c r="B744">
        <v>11</v>
      </c>
      <c r="C744">
        <v>21</v>
      </c>
      <c r="D744">
        <v>3</v>
      </c>
      <c r="E744">
        <f xml:space="preserve"> order_details[[#This Row],[UnitPrice]] * order_details[[#This Row],[Quantity]] * (1 - order_details[[#This Row],[Discount]])</f>
        <v>63</v>
      </c>
      <c r="F744">
        <v>0</v>
      </c>
    </row>
    <row r="745" spans="1:6" x14ac:dyDescent="0.3">
      <c r="A745">
        <v>10528</v>
      </c>
      <c r="B745">
        <v>33</v>
      </c>
      <c r="C745">
        <v>2.5</v>
      </c>
      <c r="D745">
        <v>8</v>
      </c>
      <c r="E745">
        <f xml:space="preserve"> order_details[[#This Row],[UnitPrice]] * order_details[[#This Row],[Quantity]] * (1 - order_details[[#This Row],[Discount]])</f>
        <v>16</v>
      </c>
      <c r="F745">
        <v>0.2</v>
      </c>
    </row>
    <row r="746" spans="1:6" x14ac:dyDescent="0.3">
      <c r="A746">
        <v>10528</v>
      </c>
      <c r="B746">
        <v>72</v>
      </c>
      <c r="C746">
        <v>34.799999999999997</v>
      </c>
      <c r="D746">
        <v>9</v>
      </c>
      <c r="E746">
        <f xml:space="preserve"> order_details[[#This Row],[UnitPrice]] * order_details[[#This Row],[Quantity]] * (1 - order_details[[#This Row],[Discount]])</f>
        <v>313.2</v>
      </c>
      <c r="F746">
        <v>0</v>
      </c>
    </row>
    <row r="747" spans="1:6" x14ac:dyDescent="0.3">
      <c r="A747">
        <v>10529</v>
      </c>
      <c r="B747">
        <v>55</v>
      </c>
      <c r="C747">
        <v>24</v>
      </c>
      <c r="D747">
        <v>14</v>
      </c>
      <c r="E747">
        <f xml:space="preserve"> order_details[[#This Row],[UnitPrice]] * order_details[[#This Row],[Quantity]] * (1 - order_details[[#This Row],[Discount]])</f>
        <v>336</v>
      </c>
      <c r="F747">
        <v>0</v>
      </c>
    </row>
    <row r="748" spans="1:6" x14ac:dyDescent="0.3">
      <c r="A748">
        <v>10529</v>
      </c>
      <c r="B748">
        <v>68</v>
      </c>
      <c r="C748">
        <v>12.5</v>
      </c>
      <c r="D748">
        <v>20</v>
      </c>
      <c r="E748">
        <f xml:space="preserve"> order_details[[#This Row],[UnitPrice]] * order_details[[#This Row],[Quantity]] * (1 - order_details[[#This Row],[Discount]])</f>
        <v>250</v>
      </c>
      <c r="F748">
        <v>0</v>
      </c>
    </row>
    <row r="749" spans="1:6" x14ac:dyDescent="0.3">
      <c r="A749">
        <v>10529</v>
      </c>
      <c r="B749">
        <v>69</v>
      </c>
      <c r="C749">
        <v>36</v>
      </c>
      <c r="D749">
        <v>10</v>
      </c>
      <c r="E749">
        <f xml:space="preserve"> order_details[[#This Row],[UnitPrice]] * order_details[[#This Row],[Quantity]] * (1 - order_details[[#This Row],[Discount]])</f>
        <v>360</v>
      </c>
      <c r="F749">
        <v>0</v>
      </c>
    </row>
    <row r="750" spans="1:6" x14ac:dyDescent="0.3">
      <c r="A750">
        <v>10530</v>
      </c>
      <c r="B750">
        <v>17</v>
      </c>
      <c r="C750">
        <v>39</v>
      </c>
      <c r="D750">
        <v>40</v>
      </c>
      <c r="E750">
        <f xml:space="preserve"> order_details[[#This Row],[UnitPrice]] * order_details[[#This Row],[Quantity]] * (1 - order_details[[#This Row],[Discount]])</f>
        <v>1560</v>
      </c>
      <c r="F750">
        <v>0</v>
      </c>
    </row>
    <row r="751" spans="1:6" x14ac:dyDescent="0.3">
      <c r="A751">
        <v>10530</v>
      </c>
      <c r="B751">
        <v>43</v>
      </c>
      <c r="C751">
        <v>46</v>
      </c>
      <c r="D751">
        <v>25</v>
      </c>
      <c r="E751">
        <f xml:space="preserve"> order_details[[#This Row],[UnitPrice]] * order_details[[#This Row],[Quantity]] * (1 - order_details[[#This Row],[Discount]])</f>
        <v>1150</v>
      </c>
      <c r="F751">
        <v>0</v>
      </c>
    </row>
    <row r="752" spans="1:6" x14ac:dyDescent="0.3">
      <c r="A752">
        <v>10530</v>
      </c>
      <c r="B752">
        <v>61</v>
      </c>
      <c r="C752">
        <v>28.5</v>
      </c>
      <c r="D752">
        <v>20</v>
      </c>
      <c r="E752">
        <f xml:space="preserve"> order_details[[#This Row],[UnitPrice]] * order_details[[#This Row],[Quantity]] * (1 - order_details[[#This Row],[Discount]])</f>
        <v>570</v>
      </c>
      <c r="F752">
        <v>0</v>
      </c>
    </row>
    <row r="753" spans="1:6" x14ac:dyDescent="0.3">
      <c r="A753">
        <v>10530</v>
      </c>
      <c r="B753">
        <v>76</v>
      </c>
      <c r="C753">
        <v>18</v>
      </c>
      <c r="D753">
        <v>50</v>
      </c>
      <c r="E753">
        <f xml:space="preserve"> order_details[[#This Row],[UnitPrice]] * order_details[[#This Row],[Quantity]] * (1 - order_details[[#This Row],[Discount]])</f>
        <v>900</v>
      </c>
      <c r="F753">
        <v>0</v>
      </c>
    </row>
    <row r="754" spans="1:6" x14ac:dyDescent="0.3">
      <c r="A754">
        <v>10531</v>
      </c>
      <c r="B754">
        <v>59</v>
      </c>
      <c r="C754">
        <v>55</v>
      </c>
      <c r="D754">
        <v>2</v>
      </c>
      <c r="E754">
        <f xml:space="preserve"> order_details[[#This Row],[UnitPrice]] * order_details[[#This Row],[Quantity]] * (1 - order_details[[#This Row],[Discount]])</f>
        <v>110</v>
      </c>
      <c r="F754">
        <v>0</v>
      </c>
    </row>
    <row r="755" spans="1:6" x14ac:dyDescent="0.3">
      <c r="A755">
        <v>10532</v>
      </c>
      <c r="B755">
        <v>30</v>
      </c>
      <c r="C755">
        <v>25.89</v>
      </c>
      <c r="D755">
        <v>15</v>
      </c>
      <c r="E755">
        <f xml:space="preserve"> order_details[[#This Row],[UnitPrice]] * order_details[[#This Row],[Quantity]] * (1 - order_details[[#This Row],[Discount]])</f>
        <v>388.35</v>
      </c>
      <c r="F755">
        <v>0</v>
      </c>
    </row>
    <row r="756" spans="1:6" x14ac:dyDescent="0.3">
      <c r="A756">
        <v>10532</v>
      </c>
      <c r="B756">
        <v>66</v>
      </c>
      <c r="C756">
        <v>17</v>
      </c>
      <c r="D756">
        <v>24</v>
      </c>
      <c r="E756">
        <f xml:space="preserve"> order_details[[#This Row],[UnitPrice]] * order_details[[#This Row],[Quantity]] * (1 - order_details[[#This Row],[Discount]])</f>
        <v>408</v>
      </c>
      <c r="F756">
        <v>0</v>
      </c>
    </row>
    <row r="757" spans="1:6" x14ac:dyDescent="0.3">
      <c r="A757">
        <v>10533</v>
      </c>
      <c r="B757">
        <v>4</v>
      </c>
      <c r="C757">
        <v>22</v>
      </c>
      <c r="D757">
        <v>50</v>
      </c>
      <c r="E757">
        <f xml:space="preserve"> order_details[[#This Row],[UnitPrice]] * order_details[[#This Row],[Quantity]] * (1 - order_details[[#This Row],[Discount]])</f>
        <v>1045</v>
      </c>
      <c r="F757">
        <v>0.05</v>
      </c>
    </row>
    <row r="758" spans="1:6" x14ac:dyDescent="0.3">
      <c r="A758">
        <v>10533</v>
      </c>
      <c r="B758">
        <v>72</v>
      </c>
      <c r="C758">
        <v>34.799999999999997</v>
      </c>
      <c r="D758">
        <v>24</v>
      </c>
      <c r="E758">
        <f xml:space="preserve"> order_details[[#This Row],[UnitPrice]] * order_details[[#This Row],[Quantity]] * (1 - order_details[[#This Row],[Discount]])</f>
        <v>835.19999999999993</v>
      </c>
      <c r="F758">
        <v>0</v>
      </c>
    </row>
    <row r="759" spans="1:6" x14ac:dyDescent="0.3">
      <c r="A759">
        <v>10533</v>
      </c>
      <c r="B759">
        <v>73</v>
      </c>
      <c r="C759">
        <v>15</v>
      </c>
      <c r="D759">
        <v>24</v>
      </c>
      <c r="E759">
        <f xml:space="preserve"> order_details[[#This Row],[UnitPrice]] * order_details[[#This Row],[Quantity]] * (1 - order_details[[#This Row],[Discount]])</f>
        <v>342</v>
      </c>
      <c r="F759">
        <v>0.05</v>
      </c>
    </row>
    <row r="760" spans="1:6" x14ac:dyDescent="0.3">
      <c r="A760">
        <v>10534</v>
      </c>
      <c r="B760">
        <v>30</v>
      </c>
      <c r="C760">
        <v>25.89</v>
      </c>
      <c r="D760">
        <v>10</v>
      </c>
      <c r="E760">
        <f xml:space="preserve"> order_details[[#This Row],[UnitPrice]] * order_details[[#This Row],[Quantity]] * (1 - order_details[[#This Row],[Discount]])</f>
        <v>258.89999999999998</v>
      </c>
      <c r="F760">
        <v>0</v>
      </c>
    </row>
    <row r="761" spans="1:6" x14ac:dyDescent="0.3">
      <c r="A761">
        <v>10534</v>
      </c>
      <c r="B761">
        <v>40</v>
      </c>
      <c r="C761">
        <v>18.399999999999999</v>
      </c>
      <c r="D761">
        <v>10</v>
      </c>
      <c r="E761">
        <f xml:space="preserve"> order_details[[#This Row],[UnitPrice]] * order_details[[#This Row],[Quantity]] * (1 - order_details[[#This Row],[Discount]])</f>
        <v>147.20000000000002</v>
      </c>
      <c r="F761">
        <v>0.2</v>
      </c>
    </row>
    <row r="762" spans="1:6" x14ac:dyDescent="0.3">
      <c r="A762">
        <v>10534</v>
      </c>
      <c r="B762">
        <v>54</v>
      </c>
      <c r="C762">
        <v>7.45</v>
      </c>
      <c r="D762">
        <v>10</v>
      </c>
      <c r="E762">
        <f xml:space="preserve"> order_details[[#This Row],[UnitPrice]] * order_details[[#This Row],[Quantity]] * (1 - order_details[[#This Row],[Discount]])</f>
        <v>59.6</v>
      </c>
      <c r="F762">
        <v>0.2</v>
      </c>
    </row>
    <row r="763" spans="1:6" x14ac:dyDescent="0.3">
      <c r="A763">
        <v>10535</v>
      </c>
      <c r="B763">
        <v>11</v>
      </c>
      <c r="C763">
        <v>21</v>
      </c>
      <c r="D763">
        <v>50</v>
      </c>
      <c r="E763">
        <f xml:space="preserve"> order_details[[#This Row],[UnitPrice]] * order_details[[#This Row],[Quantity]] * (1 - order_details[[#This Row],[Discount]])</f>
        <v>945</v>
      </c>
      <c r="F763">
        <v>0.1</v>
      </c>
    </row>
    <row r="764" spans="1:6" x14ac:dyDescent="0.3">
      <c r="A764">
        <v>10535</v>
      </c>
      <c r="B764">
        <v>40</v>
      </c>
      <c r="C764">
        <v>18.399999999999999</v>
      </c>
      <c r="D764">
        <v>10</v>
      </c>
      <c r="E764">
        <f xml:space="preserve"> order_details[[#This Row],[UnitPrice]] * order_details[[#This Row],[Quantity]] * (1 - order_details[[#This Row],[Discount]])</f>
        <v>165.6</v>
      </c>
      <c r="F764">
        <v>0.1</v>
      </c>
    </row>
    <row r="765" spans="1:6" x14ac:dyDescent="0.3">
      <c r="A765">
        <v>10535</v>
      </c>
      <c r="B765">
        <v>57</v>
      </c>
      <c r="C765">
        <v>19.5</v>
      </c>
      <c r="D765">
        <v>5</v>
      </c>
      <c r="E765">
        <f xml:space="preserve"> order_details[[#This Row],[UnitPrice]] * order_details[[#This Row],[Quantity]] * (1 - order_details[[#This Row],[Discount]])</f>
        <v>87.75</v>
      </c>
      <c r="F765">
        <v>0.1</v>
      </c>
    </row>
    <row r="766" spans="1:6" x14ac:dyDescent="0.3">
      <c r="A766">
        <v>10535</v>
      </c>
      <c r="B766">
        <v>59</v>
      </c>
      <c r="C766">
        <v>55</v>
      </c>
      <c r="D766">
        <v>15</v>
      </c>
      <c r="E766">
        <f xml:space="preserve"> order_details[[#This Row],[UnitPrice]] * order_details[[#This Row],[Quantity]] * (1 - order_details[[#This Row],[Discount]])</f>
        <v>742.5</v>
      </c>
      <c r="F766">
        <v>0.1</v>
      </c>
    </row>
    <row r="767" spans="1:6" x14ac:dyDescent="0.3">
      <c r="A767">
        <v>10536</v>
      </c>
      <c r="B767">
        <v>12</v>
      </c>
      <c r="C767">
        <v>38</v>
      </c>
      <c r="D767">
        <v>15</v>
      </c>
      <c r="E767">
        <f xml:space="preserve"> order_details[[#This Row],[UnitPrice]] * order_details[[#This Row],[Quantity]] * (1 - order_details[[#This Row],[Discount]])</f>
        <v>427.5</v>
      </c>
      <c r="F767">
        <v>0.25</v>
      </c>
    </row>
    <row r="768" spans="1:6" x14ac:dyDescent="0.3">
      <c r="A768">
        <v>10536</v>
      </c>
      <c r="B768">
        <v>31</v>
      </c>
      <c r="C768">
        <v>12.5</v>
      </c>
      <c r="D768">
        <v>20</v>
      </c>
      <c r="E768">
        <f xml:space="preserve"> order_details[[#This Row],[UnitPrice]] * order_details[[#This Row],[Quantity]] * (1 - order_details[[#This Row],[Discount]])</f>
        <v>250</v>
      </c>
      <c r="F768">
        <v>0</v>
      </c>
    </row>
    <row r="769" spans="1:6" x14ac:dyDescent="0.3">
      <c r="A769">
        <v>10536</v>
      </c>
      <c r="B769">
        <v>33</v>
      </c>
      <c r="C769">
        <v>2.5</v>
      </c>
      <c r="D769">
        <v>30</v>
      </c>
      <c r="E769">
        <f xml:space="preserve"> order_details[[#This Row],[UnitPrice]] * order_details[[#This Row],[Quantity]] * (1 - order_details[[#This Row],[Discount]])</f>
        <v>75</v>
      </c>
      <c r="F769">
        <v>0</v>
      </c>
    </row>
    <row r="770" spans="1:6" x14ac:dyDescent="0.3">
      <c r="A770">
        <v>10536</v>
      </c>
      <c r="B770">
        <v>60</v>
      </c>
      <c r="C770">
        <v>34</v>
      </c>
      <c r="D770">
        <v>35</v>
      </c>
      <c r="E770">
        <f xml:space="preserve"> order_details[[#This Row],[UnitPrice]] * order_details[[#This Row],[Quantity]] * (1 - order_details[[#This Row],[Discount]])</f>
        <v>892.5</v>
      </c>
      <c r="F770">
        <v>0.25</v>
      </c>
    </row>
    <row r="771" spans="1:6" x14ac:dyDescent="0.3">
      <c r="A771">
        <v>10537</v>
      </c>
      <c r="B771">
        <v>31</v>
      </c>
      <c r="C771">
        <v>12.5</v>
      </c>
      <c r="D771">
        <v>30</v>
      </c>
      <c r="E771">
        <f xml:space="preserve"> order_details[[#This Row],[UnitPrice]] * order_details[[#This Row],[Quantity]] * (1 - order_details[[#This Row],[Discount]])</f>
        <v>375</v>
      </c>
      <c r="F771">
        <v>0</v>
      </c>
    </row>
    <row r="772" spans="1:6" x14ac:dyDescent="0.3">
      <c r="A772">
        <v>10537</v>
      </c>
      <c r="B772">
        <v>51</v>
      </c>
      <c r="C772">
        <v>53</v>
      </c>
      <c r="D772">
        <v>6</v>
      </c>
      <c r="E772">
        <f xml:space="preserve"> order_details[[#This Row],[UnitPrice]] * order_details[[#This Row],[Quantity]] * (1 - order_details[[#This Row],[Discount]])</f>
        <v>318</v>
      </c>
      <c r="F772">
        <v>0</v>
      </c>
    </row>
    <row r="773" spans="1:6" x14ac:dyDescent="0.3">
      <c r="A773">
        <v>10537</v>
      </c>
      <c r="B773">
        <v>58</v>
      </c>
      <c r="C773">
        <v>13.25</v>
      </c>
      <c r="D773">
        <v>20</v>
      </c>
      <c r="E773">
        <f xml:space="preserve"> order_details[[#This Row],[UnitPrice]] * order_details[[#This Row],[Quantity]] * (1 - order_details[[#This Row],[Discount]])</f>
        <v>265</v>
      </c>
      <c r="F773">
        <v>0</v>
      </c>
    </row>
    <row r="774" spans="1:6" x14ac:dyDescent="0.3">
      <c r="A774">
        <v>10537</v>
      </c>
      <c r="B774">
        <v>72</v>
      </c>
      <c r="C774">
        <v>34.799999999999997</v>
      </c>
      <c r="D774">
        <v>21</v>
      </c>
      <c r="E774">
        <f xml:space="preserve"> order_details[[#This Row],[UnitPrice]] * order_details[[#This Row],[Quantity]] * (1 - order_details[[#This Row],[Discount]])</f>
        <v>730.8</v>
      </c>
      <c r="F774">
        <v>0</v>
      </c>
    </row>
    <row r="775" spans="1:6" x14ac:dyDescent="0.3">
      <c r="A775">
        <v>10537</v>
      </c>
      <c r="B775">
        <v>73</v>
      </c>
      <c r="C775">
        <v>15</v>
      </c>
      <c r="D775">
        <v>9</v>
      </c>
      <c r="E775">
        <f xml:space="preserve"> order_details[[#This Row],[UnitPrice]] * order_details[[#This Row],[Quantity]] * (1 - order_details[[#This Row],[Discount]])</f>
        <v>135</v>
      </c>
      <c r="F775">
        <v>0</v>
      </c>
    </row>
    <row r="776" spans="1:6" x14ac:dyDescent="0.3">
      <c r="A776">
        <v>10538</v>
      </c>
      <c r="B776">
        <v>70</v>
      </c>
      <c r="C776">
        <v>15</v>
      </c>
      <c r="D776">
        <v>7</v>
      </c>
      <c r="E776">
        <f xml:space="preserve"> order_details[[#This Row],[UnitPrice]] * order_details[[#This Row],[Quantity]] * (1 - order_details[[#This Row],[Discount]])</f>
        <v>105</v>
      </c>
      <c r="F776">
        <v>0</v>
      </c>
    </row>
    <row r="777" spans="1:6" x14ac:dyDescent="0.3">
      <c r="A777">
        <v>10538</v>
      </c>
      <c r="B777">
        <v>72</v>
      </c>
      <c r="C777">
        <v>34.799999999999997</v>
      </c>
      <c r="D777">
        <v>1</v>
      </c>
      <c r="E777">
        <f xml:space="preserve"> order_details[[#This Row],[UnitPrice]] * order_details[[#This Row],[Quantity]] * (1 - order_details[[#This Row],[Discount]])</f>
        <v>34.799999999999997</v>
      </c>
      <c r="F777">
        <v>0</v>
      </c>
    </row>
    <row r="778" spans="1:6" x14ac:dyDescent="0.3">
      <c r="A778">
        <v>10539</v>
      </c>
      <c r="B778">
        <v>13</v>
      </c>
      <c r="C778">
        <v>6</v>
      </c>
      <c r="D778">
        <v>8</v>
      </c>
      <c r="E778">
        <f xml:space="preserve"> order_details[[#This Row],[UnitPrice]] * order_details[[#This Row],[Quantity]] * (1 - order_details[[#This Row],[Discount]])</f>
        <v>48</v>
      </c>
      <c r="F778">
        <v>0</v>
      </c>
    </row>
    <row r="779" spans="1:6" x14ac:dyDescent="0.3">
      <c r="A779">
        <v>10539</v>
      </c>
      <c r="B779">
        <v>21</v>
      </c>
      <c r="C779">
        <v>10</v>
      </c>
      <c r="D779">
        <v>15</v>
      </c>
      <c r="E779">
        <f xml:space="preserve"> order_details[[#This Row],[UnitPrice]] * order_details[[#This Row],[Quantity]] * (1 - order_details[[#This Row],[Discount]])</f>
        <v>150</v>
      </c>
      <c r="F779">
        <v>0</v>
      </c>
    </row>
    <row r="780" spans="1:6" x14ac:dyDescent="0.3">
      <c r="A780">
        <v>10539</v>
      </c>
      <c r="B780">
        <v>33</v>
      </c>
      <c r="C780">
        <v>2.5</v>
      </c>
      <c r="D780">
        <v>15</v>
      </c>
      <c r="E780">
        <f xml:space="preserve"> order_details[[#This Row],[UnitPrice]] * order_details[[#This Row],[Quantity]] * (1 - order_details[[#This Row],[Discount]])</f>
        <v>37.5</v>
      </c>
      <c r="F780">
        <v>0</v>
      </c>
    </row>
    <row r="781" spans="1:6" x14ac:dyDescent="0.3">
      <c r="A781">
        <v>10539</v>
      </c>
      <c r="B781">
        <v>49</v>
      </c>
      <c r="C781">
        <v>20</v>
      </c>
      <c r="D781">
        <v>6</v>
      </c>
      <c r="E781">
        <f xml:space="preserve"> order_details[[#This Row],[UnitPrice]] * order_details[[#This Row],[Quantity]] * (1 - order_details[[#This Row],[Discount]])</f>
        <v>120</v>
      </c>
      <c r="F781">
        <v>0</v>
      </c>
    </row>
    <row r="782" spans="1:6" x14ac:dyDescent="0.3">
      <c r="A782">
        <v>10540</v>
      </c>
      <c r="B782">
        <v>3</v>
      </c>
      <c r="C782">
        <v>10</v>
      </c>
      <c r="D782">
        <v>60</v>
      </c>
      <c r="E782">
        <f xml:space="preserve"> order_details[[#This Row],[UnitPrice]] * order_details[[#This Row],[Quantity]] * (1 - order_details[[#This Row],[Discount]])</f>
        <v>600</v>
      </c>
      <c r="F782">
        <v>0</v>
      </c>
    </row>
    <row r="783" spans="1:6" x14ac:dyDescent="0.3">
      <c r="A783">
        <v>10540</v>
      </c>
      <c r="B783">
        <v>26</v>
      </c>
      <c r="C783">
        <v>31.23</v>
      </c>
      <c r="D783">
        <v>40</v>
      </c>
      <c r="E783">
        <f xml:space="preserve"> order_details[[#This Row],[UnitPrice]] * order_details[[#This Row],[Quantity]] * (1 - order_details[[#This Row],[Discount]])</f>
        <v>1249.2</v>
      </c>
      <c r="F783">
        <v>0</v>
      </c>
    </row>
    <row r="784" spans="1:6" x14ac:dyDescent="0.3">
      <c r="A784">
        <v>10540</v>
      </c>
      <c r="B784">
        <v>38</v>
      </c>
      <c r="C784">
        <v>263.5</v>
      </c>
      <c r="D784">
        <v>30</v>
      </c>
      <c r="E784">
        <f xml:space="preserve"> order_details[[#This Row],[UnitPrice]] * order_details[[#This Row],[Quantity]] * (1 - order_details[[#This Row],[Discount]])</f>
        <v>7905</v>
      </c>
      <c r="F784">
        <v>0</v>
      </c>
    </row>
    <row r="785" spans="1:6" x14ac:dyDescent="0.3">
      <c r="A785">
        <v>10540</v>
      </c>
      <c r="B785">
        <v>68</v>
      </c>
      <c r="C785">
        <v>12.5</v>
      </c>
      <c r="D785">
        <v>35</v>
      </c>
      <c r="E785">
        <f xml:space="preserve"> order_details[[#This Row],[UnitPrice]] * order_details[[#This Row],[Quantity]] * (1 - order_details[[#This Row],[Discount]])</f>
        <v>437.5</v>
      </c>
      <c r="F785">
        <v>0</v>
      </c>
    </row>
    <row r="786" spans="1:6" x14ac:dyDescent="0.3">
      <c r="A786">
        <v>10541</v>
      </c>
      <c r="B786">
        <v>24</v>
      </c>
      <c r="C786">
        <v>4.5</v>
      </c>
      <c r="D786">
        <v>35</v>
      </c>
      <c r="E786">
        <f xml:space="preserve"> order_details[[#This Row],[UnitPrice]] * order_details[[#This Row],[Quantity]] * (1 - order_details[[#This Row],[Discount]])</f>
        <v>141.75</v>
      </c>
      <c r="F786">
        <v>0.1</v>
      </c>
    </row>
    <row r="787" spans="1:6" x14ac:dyDescent="0.3">
      <c r="A787">
        <v>10541</v>
      </c>
      <c r="B787">
        <v>38</v>
      </c>
      <c r="C787">
        <v>263.5</v>
      </c>
      <c r="D787">
        <v>4</v>
      </c>
      <c r="E787">
        <f xml:space="preserve"> order_details[[#This Row],[UnitPrice]] * order_details[[#This Row],[Quantity]] * (1 - order_details[[#This Row],[Discount]])</f>
        <v>948.6</v>
      </c>
      <c r="F787">
        <v>0.1</v>
      </c>
    </row>
    <row r="788" spans="1:6" x14ac:dyDescent="0.3">
      <c r="A788">
        <v>10541</v>
      </c>
      <c r="B788">
        <v>65</v>
      </c>
      <c r="C788">
        <v>21.05</v>
      </c>
      <c r="D788">
        <v>36</v>
      </c>
      <c r="E788">
        <f xml:space="preserve"> order_details[[#This Row],[UnitPrice]] * order_details[[#This Row],[Quantity]] * (1 - order_details[[#This Row],[Discount]])</f>
        <v>682.0200000000001</v>
      </c>
      <c r="F788">
        <v>0.1</v>
      </c>
    </row>
    <row r="789" spans="1:6" x14ac:dyDescent="0.3">
      <c r="A789">
        <v>10541</v>
      </c>
      <c r="B789">
        <v>71</v>
      </c>
      <c r="C789">
        <v>21.5</v>
      </c>
      <c r="D789">
        <v>9</v>
      </c>
      <c r="E789">
        <f xml:space="preserve"> order_details[[#This Row],[UnitPrice]] * order_details[[#This Row],[Quantity]] * (1 - order_details[[#This Row],[Discount]])</f>
        <v>174.15</v>
      </c>
      <c r="F789">
        <v>0.1</v>
      </c>
    </row>
    <row r="790" spans="1:6" x14ac:dyDescent="0.3">
      <c r="A790">
        <v>10542</v>
      </c>
      <c r="B790">
        <v>11</v>
      </c>
      <c r="C790">
        <v>21</v>
      </c>
      <c r="D790">
        <v>15</v>
      </c>
      <c r="E790">
        <f xml:space="preserve"> order_details[[#This Row],[UnitPrice]] * order_details[[#This Row],[Quantity]] * (1 - order_details[[#This Row],[Discount]])</f>
        <v>299.25</v>
      </c>
      <c r="F790">
        <v>0.05</v>
      </c>
    </row>
    <row r="791" spans="1:6" x14ac:dyDescent="0.3">
      <c r="A791">
        <v>10542</v>
      </c>
      <c r="B791">
        <v>54</v>
      </c>
      <c r="C791">
        <v>7.45</v>
      </c>
      <c r="D791">
        <v>24</v>
      </c>
      <c r="E791">
        <f xml:space="preserve"> order_details[[#This Row],[UnitPrice]] * order_details[[#This Row],[Quantity]] * (1 - order_details[[#This Row],[Discount]])</f>
        <v>169.86</v>
      </c>
      <c r="F791">
        <v>0.05</v>
      </c>
    </row>
    <row r="792" spans="1:6" x14ac:dyDescent="0.3">
      <c r="A792">
        <v>10543</v>
      </c>
      <c r="B792">
        <v>12</v>
      </c>
      <c r="C792">
        <v>38</v>
      </c>
      <c r="D792">
        <v>30</v>
      </c>
      <c r="E792">
        <f xml:space="preserve"> order_details[[#This Row],[UnitPrice]] * order_details[[#This Row],[Quantity]] * (1 - order_details[[#This Row],[Discount]])</f>
        <v>969</v>
      </c>
      <c r="F792">
        <v>0.15</v>
      </c>
    </row>
    <row r="793" spans="1:6" x14ac:dyDescent="0.3">
      <c r="A793">
        <v>10543</v>
      </c>
      <c r="B793">
        <v>23</v>
      </c>
      <c r="C793">
        <v>9</v>
      </c>
      <c r="D793">
        <v>70</v>
      </c>
      <c r="E793">
        <f xml:space="preserve"> order_details[[#This Row],[UnitPrice]] * order_details[[#This Row],[Quantity]] * (1 - order_details[[#This Row],[Discount]])</f>
        <v>535.5</v>
      </c>
      <c r="F793">
        <v>0.15</v>
      </c>
    </row>
    <row r="794" spans="1:6" x14ac:dyDescent="0.3">
      <c r="A794">
        <v>10544</v>
      </c>
      <c r="B794">
        <v>28</v>
      </c>
      <c r="C794">
        <v>45.6</v>
      </c>
      <c r="D794">
        <v>7</v>
      </c>
      <c r="E794">
        <f xml:space="preserve"> order_details[[#This Row],[UnitPrice]] * order_details[[#This Row],[Quantity]] * (1 - order_details[[#This Row],[Discount]])</f>
        <v>319.2</v>
      </c>
      <c r="F794">
        <v>0</v>
      </c>
    </row>
    <row r="795" spans="1:6" x14ac:dyDescent="0.3">
      <c r="A795">
        <v>10544</v>
      </c>
      <c r="B795">
        <v>67</v>
      </c>
      <c r="C795">
        <v>14</v>
      </c>
      <c r="D795">
        <v>7</v>
      </c>
      <c r="E795">
        <f xml:space="preserve"> order_details[[#This Row],[UnitPrice]] * order_details[[#This Row],[Quantity]] * (1 - order_details[[#This Row],[Discount]])</f>
        <v>98</v>
      </c>
      <c r="F795">
        <v>0</v>
      </c>
    </row>
    <row r="796" spans="1:6" x14ac:dyDescent="0.3">
      <c r="A796">
        <v>10545</v>
      </c>
      <c r="B796">
        <v>11</v>
      </c>
      <c r="C796">
        <v>21</v>
      </c>
      <c r="D796">
        <v>10</v>
      </c>
      <c r="E796">
        <f xml:space="preserve"> order_details[[#This Row],[UnitPrice]] * order_details[[#This Row],[Quantity]] * (1 - order_details[[#This Row],[Discount]])</f>
        <v>210</v>
      </c>
      <c r="F796">
        <v>0</v>
      </c>
    </row>
    <row r="797" spans="1:6" x14ac:dyDescent="0.3">
      <c r="A797">
        <v>10546</v>
      </c>
      <c r="B797">
        <v>7</v>
      </c>
      <c r="C797">
        <v>30</v>
      </c>
      <c r="D797">
        <v>10</v>
      </c>
      <c r="E797">
        <f xml:space="preserve"> order_details[[#This Row],[UnitPrice]] * order_details[[#This Row],[Quantity]] * (1 - order_details[[#This Row],[Discount]])</f>
        <v>300</v>
      </c>
      <c r="F797">
        <v>0</v>
      </c>
    </row>
    <row r="798" spans="1:6" x14ac:dyDescent="0.3">
      <c r="A798">
        <v>10546</v>
      </c>
      <c r="B798">
        <v>35</v>
      </c>
      <c r="C798">
        <v>18</v>
      </c>
      <c r="D798">
        <v>30</v>
      </c>
      <c r="E798">
        <f xml:space="preserve"> order_details[[#This Row],[UnitPrice]] * order_details[[#This Row],[Quantity]] * (1 - order_details[[#This Row],[Discount]])</f>
        <v>540</v>
      </c>
      <c r="F798">
        <v>0</v>
      </c>
    </row>
    <row r="799" spans="1:6" x14ac:dyDescent="0.3">
      <c r="A799">
        <v>10546</v>
      </c>
      <c r="B799">
        <v>62</v>
      </c>
      <c r="C799">
        <v>49.3</v>
      </c>
      <c r="D799">
        <v>40</v>
      </c>
      <c r="E799">
        <f xml:space="preserve"> order_details[[#This Row],[UnitPrice]] * order_details[[#This Row],[Quantity]] * (1 - order_details[[#This Row],[Discount]])</f>
        <v>1972</v>
      </c>
      <c r="F799">
        <v>0</v>
      </c>
    </row>
    <row r="800" spans="1:6" x14ac:dyDescent="0.3">
      <c r="A800">
        <v>10547</v>
      </c>
      <c r="B800">
        <v>32</v>
      </c>
      <c r="C800">
        <v>32</v>
      </c>
      <c r="D800">
        <v>24</v>
      </c>
      <c r="E800">
        <f xml:space="preserve"> order_details[[#This Row],[UnitPrice]] * order_details[[#This Row],[Quantity]] * (1 - order_details[[#This Row],[Discount]])</f>
        <v>652.79999999999995</v>
      </c>
      <c r="F800">
        <v>0.15</v>
      </c>
    </row>
    <row r="801" spans="1:6" x14ac:dyDescent="0.3">
      <c r="A801">
        <v>10547</v>
      </c>
      <c r="B801">
        <v>36</v>
      </c>
      <c r="C801">
        <v>19</v>
      </c>
      <c r="D801">
        <v>60</v>
      </c>
      <c r="E801">
        <f xml:space="preserve"> order_details[[#This Row],[UnitPrice]] * order_details[[#This Row],[Quantity]] * (1 - order_details[[#This Row],[Discount]])</f>
        <v>1140</v>
      </c>
      <c r="F801">
        <v>0</v>
      </c>
    </row>
    <row r="802" spans="1:6" x14ac:dyDescent="0.3">
      <c r="A802">
        <v>10548</v>
      </c>
      <c r="B802">
        <v>34</v>
      </c>
      <c r="C802">
        <v>14</v>
      </c>
      <c r="D802">
        <v>10</v>
      </c>
      <c r="E802">
        <f xml:space="preserve"> order_details[[#This Row],[UnitPrice]] * order_details[[#This Row],[Quantity]] * (1 - order_details[[#This Row],[Discount]])</f>
        <v>105</v>
      </c>
      <c r="F802">
        <v>0.25</v>
      </c>
    </row>
    <row r="803" spans="1:6" x14ac:dyDescent="0.3">
      <c r="A803">
        <v>10548</v>
      </c>
      <c r="B803">
        <v>41</v>
      </c>
      <c r="C803">
        <v>9.65</v>
      </c>
      <c r="D803">
        <v>14</v>
      </c>
      <c r="E803">
        <f xml:space="preserve"> order_details[[#This Row],[UnitPrice]] * order_details[[#This Row],[Quantity]] * (1 - order_details[[#This Row],[Discount]])</f>
        <v>135.1</v>
      </c>
      <c r="F803">
        <v>0</v>
      </c>
    </row>
    <row r="804" spans="1:6" x14ac:dyDescent="0.3">
      <c r="A804">
        <v>10549</v>
      </c>
      <c r="B804">
        <v>31</v>
      </c>
      <c r="C804">
        <v>12.5</v>
      </c>
      <c r="D804">
        <v>55</v>
      </c>
      <c r="E804">
        <f xml:space="preserve"> order_details[[#This Row],[UnitPrice]] * order_details[[#This Row],[Quantity]] * (1 - order_details[[#This Row],[Discount]])</f>
        <v>584.375</v>
      </c>
      <c r="F804">
        <v>0.15</v>
      </c>
    </row>
    <row r="805" spans="1:6" x14ac:dyDescent="0.3">
      <c r="A805">
        <v>10549</v>
      </c>
      <c r="B805">
        <v>45</v>
      </c>
      <c r="C805">
        <v>9.5</v>
      </c>
      <c r="D805">
        <v>100</v>
      </c>
      <c r="E805">
        <f xml:space="preserve"> order_details[[#This Row],[UnitPrice]] * order_details[[#This Row],[Quantity]] * (1 - order_details[[#This Row],[Discount]])</f>
        <v>807.5</v>
      </c>
      <c r="F805">
        <v>0.15</v>
      </c>
    </row>
    <row r="806" spans="1:6" x14ac:dyDescent="0.3">
      <c r="A806">
        <v>10549</v>
      </c>
      <c r="B806">
        <v>51</v>
      </c>
      <c r="C806">
        <v>53</v>
      </c>
      <c r="D806">
        <v>48</v>
      </c>
      <c r="E806">
        <f xml:space="preserve"> order_details[[#This Row],[UnitPrice]] * order_details[[#This Row],[Quantity]] * (1 - order_details[[#This Row],[Discount]])</f>
        <v>2162.4</v>
      </c>
      <c r="F806">
        <v>0.15</v>
      </c>
    </row>
    <row r="807" spans="1:6" x14ac:dyDescent="0.3">
      <c r="A807">
        <v>10550</v>
      </c>
      <c r="B807">
        <v>17</v>
      </c>
      <c r="C807">
        <v>39</v>
      </c>
      <c r="D807">
        <v>8</v>
      </c>
      <c r="E807">
        <f xml:space="preserve"> order_details[[#This Row],[UnitPrice]] * order_details[[#This Row],[Quantity]] * (1 - order_details[[#This Row],[Discount]])</f>
        <v>280.8</v>
      </c>
      <c r="F807">
        <v>0.1</v>
      </c>
    </row>
    <row r="808" spans="1:6" x14ac:dyDescent="0.3">
      <c r="A808">
        <v>10550</v>
      </c>
      <c r="B808">
        <v>19</v>
      </c>
      <c r="C808">
        <v>9.1999999999999993</v>
      </c>
      <c r="D808">
        <v>10</v>
      </c>
      <c r="E808">
        <f xml:space="preserve"> order_details[[#This Row],[UnitPrice]] * order_details[[#This Row],[Quantity]] * (1 - order_details[[#This Row],[Discount]])</f>
        <v>92</v>
      </c>
      <c r="F808">
        <v>0</v>
      </c>
    </row>
    <row r="809" spans="1:6" x14ac:dyDescent="0.3">
      <c r="A809">
        <v>10550</v>
      </c>
      <c r="B809">
        <v>21</v>
      </c>
      <c r="C809">
        <v>10</v>
      </c>
      <c r="D809">
        <v>6</v>
      </c>
      <c r="E809">
        <f xml:space="preserve"> order_details[[#This Row],[UnitPrice]] * order_details[[#This Row],[Quantity]] * (1 - order_details[[#This Row],[Discount]])</f>
        <v>54</v>
      </c>
      <c r="F809">
        <v>0.1</v>
      </c>
    </row>
    <row r="810" spans="1:6" x14ac:dyDescent="0.3">
      <c r="A810">
        <v>10550</v>
      </c>
      <c r="B810">
        <v>61</v>
      </c>
      <c r="C810">
        <v>28.5</v>
      </c>
      <c r="D810">
        <v>10</v>
      </c>
      <c r="E810">
        <f xml:space="preserve"> order_details[[#This Row],[UnitPrice]] * order_details[[#This Row],[Quantity]] * (1 - order_details[[#This Row],[Discount]])</f>
        <v>256.5</v>
      </c>
      <c r="F810">
        <v>0.1</v>
      </c>
    </row>
    <row r="811" spans="1:6" x14ac:dyDescent="0.3">
      <c r="A811">
        <v>10551</v>
      </c>
      <c r="B811">
        <v>16</v>
      </c>
      <c r="C811">
        <v>17.45</v>
      </c>
      <c r="D811">
        <v>40</v>
      </c>
      <c r="E811">
        <f xml:space="preserve"> order_details[[#This Row],[UnitPrice]] * order_details[[#This Row],[Quantity]] * (1 - order_details[[#This Row],[Discount]])</f>
        <v>593.29999999999995</v>
      </c>
      <c r="F811">
        <v>0.15</v>
      </c>
    </row>
    <row r="812" spans="1:6" x14ac:dyDescent="0.3">
      <c r="A812">
        <v>10551</v>
      </c>
      <c r="B812">
        <v>35</v>
      </c>
      <c r="C812">
        <v>18</v>
      </c>
      <c r="D812">
        <v>20</v>
      </c>
      <c r="E812">
        <f xml:space="preserve"> order_details[[#This Row],[UnitPrice]] * order_details[[#This Row],[Quantity]] * (1 - order_details[[#This Row],[Discount]])</f>
        <v>306</v>
      </c>
      <c r="F812">
        <v>0.15</v>
      </c>
    </row>
    <row r="813" spans="1:6" x14ac:dyDescent="0.3">
      <c r="A813">
        <v>10551</v>
      </c>
      <c r="B813">
        <v>44</v>
      </c>
      <c r="C813">
        <v>19.45</v>
      </c>
      <c r="D813">
        <v>40</v>
      </c>
      <c r="E813">
        <f xml:space="preserve"> order_details[[#This Row],[UnitPrice]] * order_details[[#This Row],[Quantity]] * (1 - order_details[[#This Row],[Discount]])</f>
        <v>778</v>
      </c>
      <c r="F813">
        <v>0</v>
      </c>
    </row>
    <row r="814" spans="1:6" x14ac:dyDescent="0.3">
      <c r="A814">
        <v>10552</v>
      </c>
      <c r="B814">
        <v>69</v>
      </c>
      <c r="C814">
        <v>36</v>
      </c>
      <c r="D814">
        <v>18</v>
      </c>
      <c r="E814">
        <f xml:space="preserve"> order_details[[#This Row],[UnitPrice]] * order_details[[#This Row],[Quantity]] * (1 - order_details[[#This Row],[Discount]])</f>
        <v>648</v>
      </c>
      <c r="F814">
        <v>0</v>
      </c>
    </row>
    <row r="815" spans="1:6" x14ac:dyDescent="0.3">
      <c r="A815">
        <v>10552</v>
      </c>
      <c r="B815">
        <v>75</v>
      </c>
      <c r="C815">
        <v>7.75</v>
      </c>
      <c r="D815">
        <v>30</v>
      </c>
      <c r="E815">
        <f xml:space="preserve"> order_details[[#This Row],[UnitPrice]] * order_details[[#This Row],[Quantity]] * (1 - order_details[[#This Row],[Discount]])</f>
        <v>232.5</v>
      </c>
      <c r="F815">
        <v>0</v>
      </c>
    </row>
    <row r="816" spans="1:6" x14ac:dyDescent="0.3">
      <c r="A816">
        <v>10553</v>
      </c>
      <c r="B816">
        <v>11</v>
      </c>
      <c r="C816">
        <v>21</v>
      </c>
      <c r="D816">
        <v>15</v>
      </c>
      <c r="E816">
        <f xml:space="preserve"> order_details[[#This Row],[UnitPrice]] * order_details[[#This Row],[Quantity]] * (1 - order_details[[#This Row],[Discount]])</f>
        <v>315</v>
      </c>
      <c r="F816">
        <v>0</v>
      </c>
    </row>
    <row r="817" spans="1:6" x14ac:dyDescent="0.3">
      <c r="A817">
        <v>10553</v>
      </c>
      <c r="B817">
        <v>16</v>
      </c>
      <c r="C817">
        <v>17.45</v>
      </c>
      <c r="D817">
        <v>14</v>
      </c>
      <c r="E817">
        <f xml:space="preserve"> order_details[[#This Row],[UnitPrice]] * order_details[[#This Row],[Quantity]] * (1 - order_details[[#This Row],[Discount]])</f>
        <v>244.29999999999998</v>
      </c>
      <c r="F817">
        <v>0</v>
      </c>
    </row>
    <row r="818" spans="1:6" x14ac:dyDescent="0.3">
      <c r="A818">
        <v>10553</v>
      </c>
      <c r="B818">
        <v>22</v>
      </c>
      <c r="C818">
        <v>21</v>
      </c>
      <c r="D818">
        <v>24</v>
      </c>
      <c r="E818">
        <f xml:space="preserve"> order_details[[#This Row],[UnitPrice]] * order_details[[#This Row],[Quantity]] * (1 - order_details[[#This Row],[Discount]])</f>
        <v>504</v>
      </c>
      <c r="F818">
        <v>0</v>
      </c>
    </row>
    <row r="819" spans="1:6" x14ac:dyDescent="0.3">
      <c r="A819">
        <v>10553</v>
      </c>
      <c r="B819">
        <v>31</v>
      </c>
      <c r="C819">
        <v>12.5</v>
      </c>
      <c r="D819">
        <v>30</v>
      </c>
      <c r="E819">
        <f xml:space="preserve"> order_details[[#This Row],[UnitPrice]] * order_details[[#This Row],[Quantity]] * (1 - order_details[[#This Row],[Discount]])</f>
        <v>375</v>
      </c>
      <c r="F819">
        <v>0</v>
      </c>
    </row>
    <row r="820" spans="1:6" x14ac:dyDescent="0.3">
      <c r="A820">
        <v>10553</v>
      </c>
      <c r="B820">
        <v>35</v>
      </c>
      <c r="C820">
        <v>18</v>
      </c>
      <c r="D820">
        <v>6</v>
      </c>
      <c r="E820">
        <f xml:space="preserve"> order_details[[#This Row],[UnitPrice]] * order_details[[#This Row],[Quantity]] * (1 - order_details[[#This Row],[Discount]])</f>
        <v>108</v>
      </c>
      <c r="F820">
        <v>0</v>
      </c>
    </row>
    <row r="821" spans="1:6" x14ac:dyDescent="0.3">
      <c r="A821">
        <v>10554</v>
      </c>
      <c r="B821">
        <v>16</v>
      </c>
      <c r="C821">
        <v>17.45</v>
      </c>
      <c r="D821">
        <v>30</v>
      </c>
      <c r="E821">
        <f xml:space="preserve"> order_details[[#This Row],[UnitPrice]] * order_details[[#This Row],[Quantity]] * (1 - order_details[[#This Row],[Discount]])</f>
        <v>497.32499999999999</v>
      </c>
      <c r="F821">
        <v>0.05</v>
      </c>
    </row>
    <row r="822" spans="1:6" x14ac:dyDescent="0.3">
      <c r="A822">
        <v>10554</v>
      </c>
      <c r="B822">
        <v>23</v>
      </c>
      <c r="C822">
        <v>9</v>
      </c>
      <c r="D822">
        <v>20</v>
      </c>
      <c r="E822">
        <f xml:space="preserve"> order_details[[#This Row],[UnitPrice]] * order_details[[#This Row],[Quantity]] * (1 - order_details[[#This Row],[Discount]])</f>
        <v>171</v>
      </c>
      <c r="F822">
        <v>0.05</v>
      </c>
    </row>
    <row r="823" spans="1:6" x14ac:dyDescent="0.3">
      <c r="A823">
        <v>10554</v>
      </c>
      <c r="B823">
        <v>62</v>
      </c>
      <c r="C823">
        <v>49.3</v>
      </c>
      <c r="D823">
        <v>20</v>
      </c>
      <c r="E823">
        <f xml:space="preserve"> order_details[[#This Row],[UnitPrice]] * order_details[[#This Row],[Quantity]] * (1 - order_details[[#This Row],[Discount]])</f>
        <v>936.69999999999993</v>
      </c>
      <c r="F823">
        <v>0.05</v>
      </c>
    </row>
    <row r="824" spans="1:6" x14ac:dyDescent="0.3">
      <c r="A824">
        <v>10554</v>
      </c>
      <c r="B824">
        <v>77</v>
      </c>
      <c r="C824">
        <v>13</v>
      </c>
      <c r="D824">
        <v>10</v>
      </c>
      <c r="E824">
        <f xml:space="preserve"> order_details[[#This Row],[UnitPrice]] * order_details[[#This Row],[Quantity]] * (1 - order_details[[#This Row],[Discount]])</f>
        <v>123.5</v>
      </c>
      <c r="F824">
        <v>0.05</v>
      </c>
    </row>
    <row r="825" spans="1:6" x14ac:dyDescent="0.3">
      <c r="A825">
        <v>10555</v>
      </c>
      <c r="B825">
        <v>14</v>
      </c>
      <c r="C825">
        <v>23.25</v>
      </c>
      <c r="D825">
        <v>30</v>
      </c>
      <c r="E825">
        <f xml:space="preserve"> order_details[[#This Row],[UnitPrice]] * order_details[[#This Row],[Quantity]] * (1 - order_details[[#This Row],[Discount]])</f>
        <v>558</v>
      </c>
      <c r="F825">
        <v>0.2</v>
      </c>
    </row>
    <row r="826" spans="1:6" x14ac:dyDescent="0.3">
      <c r="A826">
        <v>10555</v>
      </c>
      <c r="B826">
        <v>19</v>
      </c>
      <c r="C826">
        <v>9.1999999999999993</v>
      </c>
      <c r="D826">
        <v>35</v>
      </c>
      <c r="E826">
        <f xml:space="preserve"> order_details[[#This Row],[UnitPrice]] * order_details[[#This Row],[Quantity]] * (1 - order_details[[#This Row],[Discount]])</f>
        <v>257.60000000000002</v>
      </c>
      <c r="F826">
        <v>0.2</v>
      </c>
    </row>
    <row r="827" spans="1:6" x14ac:dyDescent="0.3">
      <c r="A827">
        <v>10555</v>
      </c>
      <c r="B827">
        <v>24</v>
      </c>
      <c r="C827">
        <v>4.5</v>
      </c>
      <c r="D827">
        <v>18</v>
      </c>
      <c r="E827">
        <f xml:space="preserve"> order_details[[#This Row],[UnitPrice]] * order_details[[#This Row],[Quantity]] * (1 - order_details[[#This Row],[Discount]])</f>
        <v>64.8</v>
      </c>
      <c r="F827">
        <v>0.2</v>
      </c>
    </row>
    <row r="828" spans="1:6" x14ac:dyDescent="0.3">
      <c r="A828">
        <v>10555</v>
      </c>
      <c r="B828">
        <v>51</v>
      </c>
      <c r="C828">
        <v>53</v>
      </c>
      <c r="D828">
        <v>20</v>
      </c>
      <c r="E828">
        <f xml:space="preserve"> order_details[[#This Row],[UnitPrice]] * order_details[[#This Row],[Quantity]] * (1 - order_details[[#This Row],[Discount]])</f>
        <v>848</v>
      </c>
      <c r="F828">
        <v>0.2</v>
      </c>
    </row>
    <row r="829" spans="1:6" x14ac:dyDescent="0.3">
      <c r="A829">
        <v>10555</v>
      </c>
      <c r="B829">
        <v>56</v>
      </c>
      <c r="C829">
        <v>38</v>
      </c>
      <c r="D829">
        <v>40</v>
      </c>
      <c r="E829">
        <f xml:space="preserve"> order_details[[#This Row],[UnitPrice]] * order_details[[#This Row],[Quantity]] * (1 - order_details[[#This Row],[Discount]])</f>
        <v>1216</v>
      </c>
      <c r="F829">
        <v>0.2</v>
      </c>
    </row>
    <row r="830" spans="1:6" x14ac:dyDescent="0.3">
      <c r="A830">
        <v>10556</v>
      </c>
      <c r="B830">
        <v>72</v>
      </c>
      <c r="C830">
        <v>34.799999999999997</v>
      </c>
      <c r="D830">
        <v>24</v>
      </c>
      <c r="E830">
        <f xml:space="preserve"> order_details[[#This Row],[UnitPrice]] * order_details[[#This Row],[Quantity]] * (1 - order_details[[#This Row],[Discount]])</f>
        <v>835.19999999999993</v>
      </c>
      <c r="F830">
        <v>0</v>
      </c>
    </row>
    <row r="831" spans="1:6" x14ac:dyDescent="0.3">
      <c r="A831">
        <v>10557</v>
      </c>
      <c r="B831">
        <v>64</v>
      </c>
      <c r="C831">
        <v>33.25</v>
      </c>
      <c r="D831">
        <v>30</v>
      </c>
      <c r="E831">
        <f xml:space="preserve"> order_details[[#This Row],[UnitPrice]] * order_details[[#This Row],[Quantity]] * (1 - order_details[[#This Row],[Discount]])</f>
        <v>997.5</v>
      </c>
      <c r="F831">
        <v>0</v>
      </c>
    </row>
    <row r="832" spans="1:6" x14ac:dyDescent="0.3">
      <c r="A832">
        <v>10557</v>
      </c>
      <c r="B832">
        <v>75</v>
      </c>
      <c r="C832">
        <v>7.75</v>
      </c>
      <c r="D832">
        <v>20</v>
      </c>
      <c r="E832">
        <f xml:space="preserve"> order_details[[#This Row],[UnitPrice]] * order_details[[#This Row],[Quantity]] * (1 - order_details[[#This Row],[Discount]])</f>
        <v>155</v>
      </c>
      <c r="F832">
        <v>0</v>
      </c>
    </row>
    <row r="833" spans="1:6" x14ac:dyDescent="0.3">
      <c r="A833">
        <v>10558</v>
      </c>
      <c r="B833">
        <v>47</v>
      </c>
      <c r="C833">
        <v>9.5</v>
      </c>
      <c r="D833">
        <v>25</v>
      </c>
      <c r="E833">
        <f xml:space="preserve"> order_details[[#This Row],[UnitPrice]] * order_details[[#This Row],[Quantity]] * (1 - order_details[[#This Row],[Discount]])</f>
        <v>237.5</v>
      </c>
      <c r="F833">
        <v>0</v>
      </c>
    </row>
    <row r="834" spans="1:6" x14ac:dyDescent="0.3">
      <c r="A834">
        <v>10558</v>
      </c>
      <c r="B834">
        <v>51</v>
      </c>
      <c r="C834">
        <v>53</v>
      </c>
      <c r="D834">
        <v>20</v>
      </c>
      <c r="E834">
        <f xml:space="preserve"> order_details[[#This Row],[UnitPrice]] * order_details[[#This Row],[Quantity]] * (1 - order_details[[#This Row],[Discount]])</f>
        <v>1060</v>
      </c>
      <c r="F834">
        <v>0</v>
      </c>
    </row>
    <row r="835" spans="1:6" x14ac:dyDescent="0.3">
      <c r="A835">
        <v>10558</v>
      </c>
      <c r="B835">
        <v>52</v>
      </c>
      <c r="C835">
        <v>7</v>
      </c>
      <c r="D835">
        <v>30</v>
      </c>
      <c r="E835">
        <f xml:space="preserve"> order_details[[#This Row],[UnitPrice]] * order_details[[#This Row],[Quantity]] * (1 - order_details[[#This Row],[Discount]])</f>
        <v>210</v>
      </c>
      <c r="F835">
        <v>0</v>
      </c>
    </row>
    <row r="836" spans="1:6" x14ac:dyDescent="0.3">
      <c r="A836">
        <v>10558</v>
      </c>
      <c r="B836">
        <v>53</v>
      </c>
      <c r="C836">
        <v>32.799999999999997</v>
      </c>
      <c r="D836">
        <v>18</v>
      </c>
      <c r="E836">
        <f xml:space="preserve"> order_details[[#This Row],[UnitPrice]] * order_details[[#This Row],[Quantity]] * (1 - order_details[[#This Row],[Discount]])</f>
        <v>590.4</v>
      </c>
      <c r="F836">
        <v>0</v>
      </c>
    </row>
    <row r="837" spans="1:6" x14ac:dyDescent="0.3">
      <c r="A837">
        <v>10558</v>
      </c>
      <c r="B837">
        <v>73</v>
      </c>
      <c r="C837">
        <v>15</v>
      </c>
      <c r="D837">
        <v>3</v>
      </c>
      <c r="E837">
        <f xml:space="preserve"> order_details[[#This Row],[UnitPrice]] * order_details[[#This Row],[Quantity]] * (1 - order_details[[#This Row],[Discount]])</f>
        <v>45</v>
      </c>
      <c r="F837">
        <v>0</v>
      </c>
    </row>
    <row r="838" spans="1:6" x14ac:dyDescent="0.3">
      <c r="A838">
        <v>10559</v>
      </c>
      <c r="B838">
        <v>41</v>
      </c>
      <c r="C838">
        <v>9.65</v>
      </c>
      <c r="D838">
        <v>12</v>
      </c>
      <c r="E838">
        <f xml:space="preserve"> order_details[[#This Row],[UnitPrice]] * order_details[[#This Row],[Quantity]] * (1 - order_details[[#This Row],[Discount]])</f>
        <v>110.01</v>
      </c>
      <c r="F838">
        <v>0.05</v>
      </c>
    </row>
    <row r="839" spans="1:6" x14ac:dyDescent="0.3">
      <c r="A839">
        <v>10559</v>
      </c>
      <c r="B839">
        <v>55</v>
      </c>
      <c r="C839">
        <v>24</v>
      </c>
      <c r="D839">
        <v>18</v>
      </c>
      <c r="E839">
        <f xml:space="preserve"> order_details[[#This Row],[UnitPrice]] * order_details[[#This Row],[Quantity]] * (1 - order_details[[#This Row],[Discount]])</f>
        <v>410.4</v>
      </c>
      <c r="F839">
        <v>0.05</v>
      </c>
    </row>
    <row r="840" spans="1:6" x14ac:dyDescent="0.3">
      <c r="A840">
        <v>10560</v>
      </c>
      <c r="B840">
        <v>30</v>
      </c>
      <c r="C840">
        <v>25.89</v>
      </c>
      <c r="D840">
        <v>20</v>
      </c>
      <c r="E840">
        <f xml:space="preserve"> order_details[[#This Row],[UnitPrice]] * order_details[[#This Row],[Quantity]] * (1 - order_details[[#This Row],[Discount]])</f>
        <v>517.79999999999995</v>
      </c>
      <c r="F840">
        <v>0</v>
      </c>
    </row>
    <row r="841" spans="1:6" x14ac:dyDescent="0.3">
      <c r="A841">
        <v>10560</v>
      </c>
      <c r="B841">
        <v>62</v>
      </c>
      <c r="C841">
        <v>49.3</v>
      </c>
      <c r="D841">
        <v>15</v>
      </c>
      <c r="E841">
        <f xml:space="preserve"> order_details[[#This Row],[UnitPrice]] * order_details[[#This Row],[Quantity]] * (1 - order_details[[#This Row],[Discount]])</f>
        <v>554.625</v>
      </c>
      <c r="F841">
        <v>0.25</v>
      </c>
    </row>
    <row r="842" spans="1:6" x14ac:dyDescent="0.3">
      <c r="A842">
        <v>10561</v>
      </c>
      <c r="B842">
        <v>44</v>
      </c>
      <c r="C842">
        <v>19.45</v>
      </c>
      <c r="D842">
        <v>10</v>
      </c>
      <c r="E842">
        <f xml:space="preserve"> order_details[[#This Row],[UnitPrice]] * order_details[[#This Row],[Quantity]] * (1 - order_details[[#This Row],[Discount]])</f>
        <v>194.5</v>
      </c>
      <c r="F842">
        <v>0</v>
      </c>
    </row>
    <row r="843" spans="1:6" x14ac:dyDescent="0.3">
      <c r="A843">
        <v>10561</v>
      </c>
      <c r="B843">
        <v>51</v>
      </c>
      <c r="C843">
        <v>53</v>
      </c>
      <c r="D843">
        <v>50</v>
      </c>
      <c r="E843">
        <f xml:space="preserve"> order_details[[#This Row],[UnitPrice]] * order_details[[#This Row],[Quantity]] * (1 - order_details[[#This Row],[Discount]])</f>
        <v>2650</v>
      </c>
      <c r="F843">
        <v>0</v>
      </c>
    </row>
    <row r="844" spans="1:6" x14ac:dyDescent="0.3">
      <c r="A844">
        <v>10562</v>
      </c>
      <c r="B844">
        <v>33</v>
      </c>
      <c r="C844">
        <v>2.5</v>
      </c>
      <c r="D844">
        <v>20</v>
      </c>
      <c r="E844">
        <f xml:space="preserve"> order_details[[#This Row],[UnitPrice]] * order_details[[#This Row],[Quantity]] * (1 - order_details[[#This Row],[Discount]])</f>
        <v>45</v>
      </c>
      <c r="F844">
        <v>0.1</v>
      </c>
    </row>
    <row r="845" spans="1:6" x14ac:dyDescent="0.3">
      <c r="A845">
        <v>10562</v>
      </c>
      <c r="B845">
        <v>62</v>
      </c>
      <c r="C845">
        <v>49.3</v>
      </c>
      <c r="D845">
        <v>10</v>
      </c>
      <c r="E845">
        <f xml:space="preserve"> order_details[[#This Row],[UnitPrice]] * order_details[[#This Row],[Quantity]] * (1 - order_details[[#This Row],[Discount]])</f>
        <v>443.7</v>
      </c>
      <c r="F845">
        <v>0.1</v>
      </c>
    </row>
    <row r="846" spans="1:6" x14ac:dyDescent="0.3">
      <c r="A846">
        <v>10563</v>
      </c>
      <c r="B846">
        <v>36</v>
      </c>
      <c r="C846">
        <v>19</v>
      </c>
      <c r="D846">
        <v>25</v>
      </c>
      <c r="E846">
        <f xml:space="preserve"> order_details[[#This Row],[UnitPrice]] * order_details[[#This Row],[Quantity]] * (1 - order_details[[#This Row],[Discount]])</f>
        <v>475</v>
      </c>
      <c r="F846">
        <v>0</v>
      </c>
    </row>
    <row r="847" spans="1:6" x14ac:dyDescent="0.3">
      <c r="A847">
        <v>10563</v>
      </c>
      <c r="B847">
        <v>52</v>
      </c>
      <c r="C847">
        <v>7</v>
      </c>
      <c r="D847">
        <v>70</v>
      </c>
      <c r="E847">
        <f xml:space="preserve"> order_details[[#This Row],[UnitPrice]] * order_details[[#This Row],[Quantity]] * (1 - order_details[[#This Row],[Discount]])</f>
        <v>490</v>
      </c>
      <c r="F847">
        <v>0</v>
      </c>
    </row>
    <row r="848" spans="1:6" x14ac:dyDescent="0.3">
      <c r="A848">
        <v>10564</v>
      </c>
      <c r="B848">
        <v>17</v>
      </c>
      <c r="C848">
        <v>39</v>
      </c>
      <c r="D848">
        <v>16</v>
      </c>
      <c r="E848">
        <f xml:space="preserve"> order_details[[#This Row],[UnitPrice]] * order_details[[#This Row],[Quantity]] * (1 - order_details[[#This Row],[Discount]])</f>
        <v>592.79999999999995</v>
      </c>
      <c r="F848">
        <v>0.05</v>
      </c>
    </row>
    <row r="849" spans="1:6" x14ac:dyDescent="0.3">
      <c r="A849">
        <v>10564</v>
      </c>
      <c r="B849">
        <v>31</v>
      </c>
      <c r="C849">
        <v>12.5</v>
      </c>
      <c r="D849">
        <v>6</v>
      </c>
      <c r="E849">
        <f xml:space="preserve"> order_details[[#This Row],[UnitPrice]] * order_details[[#This Row],[Quantity]] * (1 - order_details[[#This Row],[Discount]])</f>
        <v>71.25</v>
      </c>
      <c r="F849">
        <v>0.05</v>
      </c>
    </row>
    <row r="850" spans="1:6" x14ac:dyDescent="0.3">
      <c r="A850">
        <v>10564</v>
      </c>
      <c r="B850">
        <v>55</v>
      </c>
      <c r="C850">
        <v>24</v>
      </c>
      <c r="D850">
        <v>25</v>
      </c>
      <c r="E850">
        <f xml:space="preserve"> order_details[[#This Row],[UnitPrice]] * order_details[[#This Row],[Quantity]] * (1 - order_details[[#This Row],[Discount]])</f>
        <v>570</v>
      </c>
      <c r="F850">
        <v>0.05</v>
      </c>
    </row>
    <row r="851" spans="1:6" x14ac:dyDescent="0.3">
      <c r="A851">
        <v>10565</v>
      </c>
      <c r="B851">
        <v>24</v>
      </c>
      <c r="C851">
        <v>4.5</v>
      </c>
      <c r="D851">
        <v>25</v>
      </c>
      <c r="E851">
        <f xml:space="preserve"> order_details[[#This Row],[UnitPrice]] * order_details[[#This Row],[Quantity]] * (1 - order_details[[#This Row],[Discount]])</f>
        <v>101.25</v>
      </c>
      <c r="F851">
        <v>0.1</v>
      </c>
    </row>
    <row r="852" spans="1:6" x14ac:dyDescent="0.3">
      <c r="A852">
        <v>10565</v>
      </c>
      <c r="B852">
        <v>64</v>
      </c>
      <c r="C852">
        <v>33.25</v>
      </c>
      <c r="D852">
        <v>18</v>
      </c>
      <c r="E852">
        <f xml:space="preserve"> order_details[[#This Row],[UnitPrice]] * order_details[[#This Row],[Quantity]] * (1 - order_details[[#This Row],[Discount]])</f>
        <v>538.65</v>
      </c>
      <c r="F852">
        <v>0.1</v>
      </c>
    </row>
    <row r="853" spans="1:6" x14ac:dyDescent="0.3">
      <c r="A853">
        <v>10566</v>
      </c>
      <c r="B853">
        <v>11</v>
      </c>
      <c r="C853">
        <v>21</v>
      </c>
      <c r="D853">
        <v>35</v>
      </c>
      <c r="E853">
        <f xml:space="preserve"> order_details[[#This Row],[UnitPrice]] * order_details[[#This Row],[Quantity]] * (1 - order_details[[#This Row],[Discount]])</f>
        <v>624.75</v>
      </c>
      <c r="F853">
        <v>0.15</v>
      </c>
    </row>
    <row r="854" spans="1:6" x14ac:dyDescent="0.3">
      <c r="A854">
        <v>10566</v>
      </c>
      <c r="B854">
        <v>18</v>
      </c>
      <c r="C854">
        <v>62.5</v>
      </c>
      <c r="D854">
        <v>18</v>
      </c>
      <c r="E854">
        <f xml:space="preserve"> order_details[[#This Row],[UnitPrice]] * order_details[[#This Row],[Quantity]] * (1 - order_details[[#This Row],[Discount]])</f>
        <v>956.25</v>
      </c>
      <c r="F854">
        <v>0.15</v>
      </c>
    </row>
    <row r="855" spans="1:6" x14ac:dyDescent="0.3">
      <c r="A855">
        <v>10566</v>
      </c>
      <c r="B855">
        <v>76</v>
      </c>
      <c r="C855">
        <v>18</v>
      </c>
      <c r="D855">
        <v>10</v>
      </c>
      <c r="E855">
        <f xml:space="preserve"> order_details[[#This Row],[UnitPrice]] * order_details[[#This Row],[Quantity]] * (1 - order_details[[#This Row],[Discount]])</f>
        <v>180</v>
      </c>
      <c r="F855">
        <v>0</v>
      </c>
    </row>
    <row r="856" spans="1:6" x14ac:dyDescent="0.3">
      <c r="A856">
        <v>10567</v>
      </c>
      <c r="B856">
        <v>31</v>
      </c>
      <c r="C856">
        <v>12.5</v>
      </c>
      <c r="D856">
        <v>60</v>
      </c>
      <c r="E856">
        <f xml:space="preserve"> order_details[[#This Row],[UnitPrice]] * order_details[[#This Row],[Quantity]] * (1 - order_details[[#This Row],[Discount]])</f>
        <v>600</v>
      </c>
      <c r="F856">
        <v>0.2</v>
      </c>
    </row>
    <row r="857" spans="1:6" x14ac:dyDescent="0.3">
      <c r="A857">
        <v>10567</v>
      </c>
      <c r="B857">
        <v>51</v>
      </c>
      <c r="C857">
        <v>53</v>
      </c>
      <c r="D857">
        <v>3</v>
      </c>
      <c r="E857">
        <f xml:space="preserve"> order_details[[#This Row],[UnitPrice]] * order_details[[#This Row],[Quantity]] * (1 - order_details[[#This Row],[Discount]])</f>
        <v>159</v>
      </c>
      <c r="F857">
        <v>0</v>
      </c>
    </row>
    <row r="858" spans="1:6" x14ac:dyDescent="0.3">
      <c r="A858">
        <v>10567</v>
      </c>
      <c r="B858">
        <v>59</v>
      </c>
      <c r="C858">
        <v>55</v>
      </c>
      <c r="D858">
        <v>40</v>
      </c>
      <c r="E858">
        <f xml:space="preserve"> order_details[[#This Row],[UnitPrice]] * order_details[[#This Row],[Quantity]] * (1 - order_details[[#This Row],[Discount]])</f>
        <v>1760</v>
      </c>
      <c r="F858">
        <v>0.2</v>
      </c>
    </row>
    <row r="859" spans="1:6" x14ac:dyDescent="0.3">
      <c r="A859">
        <v>10568</v>
      </c>
      <c r="B859">
        <v>10</v>
      </c>
      <c r="C859">
        <v>31</v>
      </c>
      <c r="D859">
        <v>5</v>
      </c>
      <c r="E859">
        <f xml:space="preserve"> order_details[[#This Row],[UnitPrice]] * order_details[[#This Row],[Quantity]] * (1 - order_details[[#This Row],[Discount]])</f>
        <v>155</v>
      </c>
      <c r="F859">
        <v>0</v>
      </c>
    </row>
    <row r="860" spans="1:6" x14ac:dyDescent="0.3">
      <c r="A860">
        <v>10569</v>
      </c>
      <c r="B860">
        <v>31</v>
      </c>
      <c r="C860">
        <v>12.5</v>
      </c>
      <c r="D860">
        <v>35</v>
      </c>
      <c r="E860">
        <f xml:space="preserve"> order_details[[#This Row],[UnitPrice]] * order_details[[#This Row],[Quantity]] * (1 - order_details[[#This Row],[Discount]])</f>
        <v>350</v>
      </c>
      <c r="F860">
        <v>0.2</v>
      </c>
    </row>
    <row r="861" spans="1:6" x14ac:dyDescent="0.3">
      <c r="A861">
        <v>10569</v>
      </c>
      <c r="B861">
        <v>76</v>
      </c>
      <c r="C861">
        <v>18</v>
      </c>
      <c r="D861">
        <v>30</v>
      </c>
      <c r="E861">
        <f xml:space="preserve"> order_details[[#This Row],[UnitPrice]] * order_details[[#This Row],[Quantity]] * (1 - order_details[[#This Row],[Discount]])</f>
        <v>540</v>
      </c>
      <c r="F861">
        <v>0</v>
      </c>
    </row>
    <row r="862" spans="1:6" x14ac:dyDescent="0.3">
      <c r="A862">
        <v>10570</v>
      </c>
      <c r="B862">
        <v>11</v>
      </c>
      <c r="C862">
        <v>21</v>
      </c>
      <c r="D862">
        <v>15</v>
      </c>
      <c r="E862">
        <f xml:space="preserve"> order_details[[#This Row],[UnitPrice]] * order_details[[#This Row],[Quantity]] * (1 - order_details[[#This Row],[Discount]])</f>
        <v>299.25</v>
      </c>
      <c r="F862">
        <v>0.05</v>
      </c>
    </row>
    <row r="863" spans="1:6" x14ac:dyDescent="0.3">
      <c r="A863">
        <v>10570</v>
      </c>
      <c r="B863">
        <v>56</v>
      </c>
      <c r="C863">
        <v>38</v>
      </c>
      <c r="D863">
        <v>60</v>
      </c>
      <c r="E863">
        <f xml:space="preserve"> order_details[[#This Row],[UnitPrice]] * order_details[[#This Row],[Quantity]] * (1 - order_details[[#This Row],[Discount]])</f>
        <v>2166</v>
      </c>
      <c r="F863">
        <v>0.05</v>
      </c>
    </row>
    <row r="864" spans="1:6" x14ac:dyDescent="0.3">
      <c r="A864">
        <v>10571</v>
      </c>
      <c r="B864">
        <v>14</v>
      </c>
      <c r="C864">
        <v>23.25</v>
      </c>
      <c r="D864">
        <v>11</v>
      </c>
      <c r="E864">
        <f xml:space="preserve"> order_details[[#This Row],[UnitPrice]] * order_details[[#This Row],[Quantity]] * (1 - order_details[[#This Row],[Discount]])</f>
        <v>217.38749999999999</v>
      </c>
      <c r="F864">
        <v>0.15</v>
      </c>
    </row>
    <row r="865" spans="1:6" x14ac:dyDescent="0.3">
      <c r="A865">
        <v>10571</v>
      </c>
      <c r="B865">
        <v>42</v>
      </c>
      <c r="C865">
        <v>14</v>
      </c>
      <c r="D865">
        <v>28</v>
      </c>
      <c r="E865">
        <f xml:space="preserve"> order_details[[#This Row],[UnitPrice]] * order_details[[#This Row],[Quantity]] * (1 - order_details[[#This Row],[Discount]])</f>
        <v>333.2</v>
      </c>
      <c r="F865">
        <v>0.15</v>
      </c>
    </row>
    <row r="866" spans="1:6" x14ac:dyDescent="0.3">
      <c r="A866">
        <v>10572</v>
      </c>
      <c r="B866">
        <v>16</v>
      </c>
      <c r="C866">
        <v>17.45</v>
      </c>
      <c r="D866">
        <v>12</v>
      </c>
      <c r="E866">
        <f xml:space="preserve"> order_details[[#This Row],[UnitPrice]] * order_details[[#This Row],[Quantity]] * (1 - order_details[[#This Row],[Discount]])</f>
        <v>188.45999999999998</v>
      </c>
      <c r="F866">
        <v>0.1</v>
      </c>
    </row>
    <row r="867" spans="1:6" x14ac:dyDescent="0.3">
      <c r="A867">
        <v>10572</v>
      </c>
      <c r="B867">
        <v>32</v>
      </c>
      <c r="C867">
        <v>32</v>
      </c>
      <c r="D867">
        <v>10</v>
      </c>
      <c r="E867">
        <f xml:space="preserve"> order_details[[#This Row],[UnitPrice]] * order_details[[#This Row],[Quantity]] * (1 - order_details[[#This Row],[Discount]])</f>
        <v>288</v>
      </c>
      <c r="F867">
        <v>0.1</v>
      </c>
    </row>
    <row r="868" spans="1:6" x14ac:dyDescent="0.3">
      <c r="A868">
        <v>10572</v>
      </c>
      <c r="B868">
        <v>40</v>
      </c>
      <c r="C868">
        <v>18.399999999999999</v>
      </c>
      <c r="D868">
        <v>50</v>
      </c>
      <c r="E868">
        <f xml:space="preserve"> order_details[[#This Row],[UnitPrice]] * order_details[[#This Row],[Quantity]] * (1 - order_details[[#This Row],[Discount]])</f>
        <v>919.99999999999989</v>
      </c>
      <c r="F868">
        <v>0</v>
      </c>
    </row>
    <row r="869" spans="1:6" x14ac:dyDescent="0.3">
      <c r="A869">
        <v>10572</v>
      </c>
      <c r="B869">
        <v>75</v>
      </c>
      <c r="C869">
        <v>7.75</v>
      </c>
      <c r="D869">
        <v>15</v>
      </c>
      <c r="E869">
        <f xml:space="preserve"> order_details[[#This Row],[UnitPrice]] * order_details[[#This Row],[Quantity]] * (1 - order_details[[#This Row],[Discount]])</f>
        <v>104.625</v>
      </c>
      <c r="F869">
        <v>0.1</v>
      </c>
    </row>
    <row r="870" spans="1:6" x14ac:dyDescent="0.3">
      <c r="A870">
        <v>10573</v>
      </c>
      <c r="B870">
        <v>17</v>
      </c>
      <c r="C870">
        <v>39</v>
      </c>
      <c r="D870">
        <v>18</v>
      </c>
      <c r="E870">
        <f xml:space="preserve"> order_details[[#This Row],[UnitPrice]] * order_details[[#This Row],[Quantity]] * (1 - order_details[[#This Row],[Discount]])</f>
        <v>702</v>
      </c>
      <c r="F870">
        <v>0</v>
      </c>
    </row>
    <row r="871" spans="1:6" x14ac:dyDescent="0.3">
      <c r="A871">
        <v>10573</v>
      </c>
      <c r="B871">
        <v>34</v>
      </c>
      <c r="C871">
        <v>14</v>
      </c>
      <c r="D871">
        <v>40</v>
      </c>
      <c r="E871">
        <f xml:space="preserve"> order_details[[#This Row],[UnitPrice]] * order_details[[#This Row],[Quantity]] * (1 - order_details[[#This Row],[Discount]])</f>
        <v>560</v>
      </c>
      <c r="F871">
        <v>0</v>
      </c>
    </row>
    <row r="872" spans="1:6" x14ac:dyDescent="0.3">
      <c r="A872">
        <v>10573</v>
      </c>
      <c r="B872">
        <v>53</v>
      </c>
      <c r="C872">
        <v>32.799999999999997</v>
      </c>
      <c r="D872">
        <v>25</v>
      </c>
      <c r="E872">
        <f xml:space="preserve"> order_details[[#This Row],[UnitPrice]] * order_details[[#This Row],[Quantity]] * (1 - order_details[[#This Row],[Discount]])</f>
        <v>819.99999999999989</v>
      </c>
      <c r="F872">
        <v>0</v>
      </c>
    </row>
    <row r="873" spans="1:6" x14ac:dyDescent="0.3">
      <c r="A873">
        <v>10574</v>
      </c>
      <c r="B873">
        <v>33</v>
      </c>
      <c r="C873">
        <v>2.5</v>
      </c>
      <c r="D873">
        <v>14</v>
      </c>
      <c r="E873">
        <f xml:space="preserve"> order_details[[#This Row],[UnitPrice]] * order_details[[#This Row],[Quantity]] * (1 - order_details[[#This Row],[Discount]])</f>
        <v>35</v>
      </c>
      <c r="F873">
        <v>0</v>
      </c>
    </row>
    <row r="874" spans="1:6" x14ac:dyDescent="0.3">
      <c r="A874">
        <v>10574</v>
      </c>
      <c r="B874">
        <v>40</v>
      </c>
      <c r="C874">
        <v>18.399999999999999</v>
      </c>
      <c r="D874">
        <v>2</v>
      </c>
      <c r="E874">
        <f xml:space="preserve"> order_details[[#This Row],[UnitPrice]] * order_details[[#This Row],[Quantity]] * (1 - order_details[[#This Row],[Discount]])</f>
        <v>36.799999999999997</v>
      </c>
      <c r="F874">
        <v>0</v>
      </c>
    </row>
    <row r="875" spans="1:6" x14ac:dyDescent="0.3">
      <c r="A875">
        <v>10574</v>
      </c>
      <c r="B875">
        <v>62</v>
      </c>
      <c r="C875">
        <v>49.3</v>
      </c>
      <c r="D875">
        <v>10</v>
      </c>
      <c r="E875">
        <f xml:space="preserve"> order_details[[#This Row],[UnitPrice]] * order_details[[#This Row],[Quantity]] * (1 - order_details[[#This Row],[Discount]])</f>
        <v>493</v>
      </c>
      <c r="F875">
        <v>0</v>
      </c>
    </row>
    <row r="876" spans="1:6" x14ac:dyDescent="0.3">
      <c r="A876">
        <v>10574</v>
      </c>
      <c r="B876">
        <v>64</v>
      </c>
      <c r="C876">
        <v>33.25</v>
      </c>
      <c r="D876">
        <v>6</v>
      </c>
      <c r="E876">
        <f xml:space="preserve"> order_details[[#This Row],[UnitPrice]] * order_details[[#This Row],[Quantity]] * (1 - order_details[[#This Row],[Discount]])</f>
        <v>199.5</v>
      </c>
      <c r="F876">
        <v>0</v>
      </c>
    </row>
    <row r="877" spans="1:6" x14ac:dyDescent="0.3">
      <c r="A877">
        <v>10575</v>
      </c>
      <c r="B877">
        <v>59</v>
      </c>
      <c r="C877">
        <v>55</v>
      </c>
      <c r="D877">
        <v>12</v>
      </c>
      <c r="E877">
        <f xml:space="preserve"> order_details[[#This Row],[UnitPrice]] * order_details[[#This Row],[Quantity]] * (1 - order_details[[#This Row],[Discount]])</f>
        <v>660</v>
      </c>
      <c r="F877">
        <v>0</v>
      </c>
    </row>
    <row r="878" spans="1:6" x14ac:dyDescent="0.3">
      <c r="A878">
        <v>10575</v>
      </c>
      <c r="B878">
        <v>63</v>
      </c>
      <c r="C878">
        <v>43.9</v>
      </c>
      <c r="D878">
        <v>6</v>
      </c>
      <c r="E878">
        <f xml:space="preserve"> order_details[[#This Row],[UnitPrice]] * order_details[[#This Row],[Quantity]] * (1 - order_details[[#This Row],[Discount]])</f>
        <v>263.39999999999998</v>
      </c>
      <c r="F878">
        <v>0</v>
      </c>
    </row>
    <row r="879" spans="1:6" x14ac:dyDescent="0.3">
      <c r="A879">
        <v>10575</v>
      </c>
      <c r="B879">
        <v>72</v>
      </c>
      <c r="C879">
        <v>34.799999999999997</v>
      </c>
      <c r="D879">
        <v>30</v>
      </c>
      <c r="E879">
        <f xml:space="preserve"> order_details[[#This Row],[UnitPrice]] * order_details[[#This Row],[Quantity]] * (1 - order_details[[#This Row],[Discount]])</f>
        <v>1044</v>
      </c>
      <c r="F879">
        <v>0</v>
      </c>
    </row>
    <row r="880" spans="1:6" x14ac:dyDescent="0.3">
      <c r="A880">
        <v>10575</v>
      </c>
      <c r="B880">
        <v>76</v>
      </c>
      <c r="C880">
        <v>18</v>
      </c>
      <c r="D880">
        <v>10</v>
      </c>
      <c r="E880">
        <f xml:space="preserve"> order_details[[#This Row],[UnitPrice]] * order_details[[#This Row],[Quantity]] * (1 - order_details[[#This Row],[Discount]])</f>
        <v>180</v>
      </c>
      <c r="F880">
        <v>0</v>
      </c>
    </row>
    <row r="881" spans="1:6" x14ac:dyDescent="0.3">
      <c r="A881">
        <v>10576</v>
      </c>
      <c r="B881">
        <v>1</v>
      </c>
      <c r="C881">
        <v>18</v>
      </c>
      <c r="D881">
        <v>10</v>
      </c>
      <c r="E881">
        <f xml:space="preserve"> order_details[[#This Row],[UnitPrice]] * order_details[[#This Row],[Quantity]] * (1 - order_details[[#This Row],[Discount]])</f>
        <v>180</v>
      </c>
      <c r="F881">
        <v>0</v>
      </c>
    </row>
    <row r="882" spans="1:6" x14ac:dyDescent="0.3">
      <c r="A882">
        <v>10576</v>
      </c>
      <c r="B882">
        <v>31</v>
      </c>
      <c r="C882">
        <v>12.5</v>
      </c>
      <c r="D882">
        <v>20</v>
      </c>
      <c r="E882">
        <f xml:space="preserve"> order_details[[#This Row],[UnitPrice]] * order_details[[#This Row],[Quantity]] * (1 - order_details[[#This Row],[Discount]])</f>
        <v>250</v>
      </c>
      <c r="F882">
        <v>0</v>
      </c>
    </row>
    <row r="883" spans="1:6" x14ac:dyDescent="0.3">
      <c r="A883">
        <v>10576</v>
      </c>
      <c r="B883">
        <v>44</v>
      </c>
      <c r="C883">
        <v>19.45</v>
      </c>
      <c r="D883">
        <v>21</v>
      </c>
      <c r="E883">
        <f xml:space="preserve"> order_details[[#This Row],[UnitPrice]] * order_details[[#This Row],[Quantity]] * (1 - order_details[[#This Row],[Discount]])</f>
        <v>408.45</v>
      </c>
      <c r="F883">
        <v>0</v>
      </c>
    </row>
    <row r="884" spans="1:6" x14ac:dyDescent="0.3">
      <c r="A884">
        <v>10577</v>
      </c>
      <c r="B884">
        <v>39</v>
      </c>
      <c r="C884">
        <v>18</v>
      </c>
      <c r="D884">
        <v>10</v>
      </c>
      <c r="E884">
        <f xml:space="preserve"> order_details[[#This Row],[UnitPrice]] * order_details[[#This Row],[Quantity]] * (1 - order_details[[#This Row],[Discount]])</f>
        <v>180</v>
      </c>
      <c r="F884">
        <v>0</v>
      </c>
    </row>
    <row r="885" spans="1:6" x14ac:dyDescent="0.3">
      <c r="A885">
        <v>10577</v>
      </c>
      <c r="B885">
        <v>75</v>
      </c>
      <c r="C885">
        <v>7.75</v>
      </c>
      <c r="D885">
        <v>20</v>
      </c>
      <c r="E885">
        <f xml:space="preserve"> order_details[[#This Row],[UnitPrice]] * order_details[[#This Row],[Quantity]] * (1 - order_details[[#This Row],[Discount]])</f>
        <v>155</v>
      </c>
      <c r="F885">
        <v>0</v>
      </c>
    </row>
    <row r="886" spans="1:6" x14ac:dyDescent="0.3">
      <c r="A886">
        <v>10577</v>
      </c>
      <c r="B886">
        <v>77</v>
      </c>
      <c r="C886">
        <v>13</v>
      </c>
      <c r="D886">
        <v>18</v>
      </c>
      <c r="E886">
        <f xml:space="preserve"> order_details[[#This Row],[UnitPrice]] * order_details[[#This Row],[Quantity]] * (1 - order_details[[#This Row],[Discount]])</f>
        <v>234</v>
      </c>
      <c r="F886">
        <v>0</v>
      </c>
    </row>
    <row r="887" spans="1:6" x14ac:dyDescent="0.3">
      <c r="A887">
        <v>10578</v>
      </c>
      <c r="B887">
        <v>35</v>
      </c>
      <c r="C887">
        <v>18</v>
      </c>
      <c r="D887">
        <v>20</v>
      </c>
      <c r="E887">
        <f xml:space="preserve"> order_details[[#This Row],[UnitPrice]] * order_details[[#This Row],[Quantity]] * (1 - order_details[[#This Row],[Discount]])</f>
        <v>360</v>
      </c>
      <c r="F887">
        <v>0</v>
      </c>
    </row>
    <row r="888" spans="1:6" x14ac:dyDescent="0.3">
      <c r="A888">
        <v>10578</v>
      </c>
      <c r="B888">
        <v>57</v>
      </c>
      <c r="C888">
        <v>19.5</v>
      </c>
      <c r="D888">
        <v>6</v>
      </c>
      <c r="E888">
        <f xml:space="preserve"> order_details[[#This Row],[UnitPrice]] * order_details[[#This Row],[Quantity]] * (1 - order_details[[#This Row],[Discount]])</f>
        <v>117</v>
      </c>
      <c r="F888">
        <v>0</v>
      </c>
    </row>
    <row r="889" spans="1:6" x14ac:dyDescent="0.3">
      <c r="A889">
        <v>10579</v>
      </c>
      <c r="B889">
        <v>15</v>
      </c>
      <c r="C889">
        <v>15.5</v>
      </c>
      <c r="D889">
        <v>10</v>
      </c>
      <c r="E889">
        <f xml:space="preserve"> order_details[[#This Row],[UnitPrice]] * order_details[[#This Row],[Quantity]] * (1 - order_details[[#This Row],[Discount]])</f>
        <v>155</v>
      </c>
      <c r="F889">
        <v>0</v>
      </c>
    </row>
    <row r="890" spans="1:6" x14ac:dyDescent="0.3">
      <c r="A890">
        <v>10579</v>
      </c>
      <c r="B890">
        <v>75</v>
      </c>
      <c r="C890">
        <v>7.75</v>
      </c>
      <c r="D890">
        <v>21</v>
      </c>
      <c r="E890">
        <f xml:space="preserve"> order_details[[#This Row],[UnitPrice]] * order_details[[#This Row],[Quantity]] * (1 - order_details[[#This Row],[Discount]])</f>
        <v>162.75</v>
      </c>
      <c r="F890">
        <v>0</v>
      </c>
    </row>
    <row r="891" spans="1:6" x14ac:dyDescent="0.3">
      <c r="A891">
        <v>10580</v>
      </c>
      <c r="B891">
        <v>14</v>
      </c>
      <c r="C891">
        <v>23.25</v>
      </c>
      <c r="D891">
        <v>15</v>
      </c>
      <c r="E891">
        <f xml:space="preserve"> order_details[[#This Row],[UnitPrice]] * order_details[[#This Row],[Quantity]] * (1 - order_details[[#This Row],[Discount]])</f>
        <v>331.3125</v>
      </c>
      <c r="F891">
        <v>0.05</v>
      </c>
    </row>
    <row r="892" spans="1:6" x14ac:dyDescent="0.3">
      <c r="A892">
        <v>10580</v>
      </c>
      <c r="B892">
        <v>41</v>
      </c>
      <c r="C892">
        <v>9.65</v>
      </c>
      <c r="D892">
        <v>9</v>
      </c>
      <c r="E892">
        <f xml:space="preserve"> order_details[[#This Row],[UnitPrice]] * order_details[[#This Row],[Quantity]] * (1 - order_details[[#This Row],[Discount]])</f>
        <v>82.507500000000007</v>
      </c>
      <c r="F892">
        <v>0.05</v>
      </c>
    </row>
    <row r="893" spans="1:6" x14ac:dyDescent="0.3">
      <c r="A893">
        <v>10580</v>
      </c>
      <c r="B893">
        <v>65</v>
      </c>
      <c r="C893">
        <v>21.05</v>
      </c>
      <c r="D893">
        <v>30</v>
      </c>
      <c r="E893">
        <f xml:space="preserve"> order_details[[#This Row],[UnitPrice]] * order_details[[#This Row],[Quantity]] * (1 - order_details[[#This Row],[Discount]])</f>
        <v>599.92499999999995</v>
      </c>
      <c r="F893">
        <v>0.05</v>
      </c>
    </row>
    <row r="894" spans="1:6" x14ac:dyDescent="0.3">
      <c r="A894">
        <v>10581</v>
      </c>
      <c r="B894">
        <v>75</v>
      </c>
      <c r="C894">
        <v>7.75</v>
      </c>
      <c r="D894">
        <v>50</v>
      </c>
      <c r="E894">
        <f xml:space="preserve"> order_details[[#This Row],[UnitPrice]] * order_details[[#This Row],[Quantity]] * (1 - order_details[[#This Row],[Discount]])</f>
        <v>310</v>
      </c>
      <c r="F894">
        <v>0.2</v>
      </c>
    </row>
    <row r="895" spans="1:6" x14ac:dyDescent="0.3">
      <c r="A895">
        <v>10582</v>
      </c>
      <c r="B895">
        <v>57</v>
      </c>
      <c r="C895">
        <v>19.5</v>
      </c>
      <c r="D895">
        <v>4</v>
      </c>
      <c r="E895">
        <f xml:space="preserve"> order_details[[#This Row],[UnitPrice]] * order_details[[#This Row],[Quantity]] * (1 - order_details[[#This Row],[Discount]])</f>
        <v>78</v>
      </c>
      <c r="F895">
        <v>0</v>
      </c>
    </row>
    <row r="896" spans="1:6" x14ac:dyDescent="0.3">
      <c r="A896">
        <v>10582</v>
      </c>
      <c r="B896">
        <v>76</v>
      </c>
      <c r="C896">
        <v>18</v>
      </c>
      <c r="D896">
        <v>14</v>
      </c>
      <c r="E896">
        <f xml:space="preserve"> order_details[[#This Row],[UnitPrice]] * order_details[[#This Row],[Quantity]] * (1 - order_details[[#This Row],[Discount]])</f>
        <v>252</v>
      </c>
      <c r="F896">
        <v>0</v>
      </c>
    </row>
    <row r="897" spans="1:6" x14ac:dyDescent="0.3">
      <c r="A897">
        <v>10583</v>
      </c>
      <c r="B897">
        <v>29</v>
      </c>
      <c r="C897">
        <v>123.79</v>
      </c>
      <c r="D897">
        <v>10</v>
      </c>
      <c r="E897">
        <f xml:space="preserve"> order_details[[#This Row],[UnitPrice]] * order_details[[#This Row],[Quantity]] * (1 - order_details[[#This Row],[Discount]])</f>
        <v>1237.9000000000001</v>
      </c>
      <c r="F897">
        <v>0</v>
      </c>
    </row>
    <row r="898" spans="1:6" x14ac:dyDescent="0.3">
      <c r="A898">
        <v>10583</v>
      </c>
      <c r="B898">
        <v>60</v>
      </c>
      <c r="C898">
        <v>34</v>
      </c>
      <c r="D898">
        <v>24</v>
      </c>
      <c r="E898">
        <f xml:space="preserve"> order_details[[#This Row],[UnitPrice]] * order_details[[#This Row],[Quantity]] * (1 - order_details[[#This Row],[Discount]])</f>
        <v>693.6</v>
      </c>
      <c r="F898">
        <v>0.15</v>
      </c>
    </row>
    <row r="899" spans="1:6" x14ac:dyDescent="0.3">
      <c r="A899">
        <v>10583</v>
      </c>
      <c r="B899">
        <v>69</v>
      </c>
      <c r="C899">
        <v>36</v>
      </c>
      <c r="D899">
        <v>10</v>
      </c>
      <c r="E899">
        <f xml:space="preserve"> order_details[[#This Row],[UnitPrice]] * order_details[[#This Row],[Quantity]] * (1 - order_details[[#This Row],[Discount]])</f>
        <v>306</v>
      </c>
      <c r="F899">
        <v>0.15</v>
      </c>
    </row>
    <row r="900" spans="1:6" x14ac:dyDescent="0.3">
      <c r="A900">
        <v>10584</v>
      </c>
      <c r="B900">
        <v>31</v>
      </c>
      <c r="C900">
        <v>12.5</v>
      </c>
      <c r="D900">
        <v>50</v>
      </c>
      <c r="E900">
        <f xml:space="preserve"> order_details[[#This Row],[UnitPrice]] * order_details[[#This Row],[Quantity]] * (1 - order_details[[#This Row],[Discount]])</f>
        <v>593.75</v>
      </c>
      <c r="F900">
        <v>0.05</v>
      </c>
    </row>
    <row r="901" spans="1:6" x14ac:dyDescent="0.3">
      <c r="A901">
        <v>10585</v>
      </c>
      <c r="B901">
        <v>47</v>
      </c>
      <c r="C901">
        <v>9.5</v>
      </c>
      <c r="D901">
        <v>15</v>
      </c>
      <c r="E901">
        <f xml:space="preserve"> order_details[[#This Row],[UnitPrice]] * order_details[[#This Row],[Quantity]] * (1 - order_details[[#This Row],[Discount]])</f>
        <v>142.5</v>
      </c>
      <c r="F901">
        <v>0</v>
      </c>
    </row>
    <row r="902" spans="1:6" x14ac:dyDescent="0.3">
      <c r="A902">
        <v>10586</v>
      </c>
      <c r="B902">
        <v>52</v>
      </c>
      <c r="C902">
        <v>7</v>
      </c>
      <c r="D902">
        <v>4</v>
      </c>
      <c r="E902">
        <f xml:space="preserve"> order_details[[#This Row],[UnitPrice]] * order_details[[#This Row],[Quantity]] * (1 - order_details[[#This Row],[Discount]])</f>
        <v>23.8</v>
      </c>
      <c r="F902">
        <v>0.15</v>
      </c>
    </row>
    <row r="903" spans="1:6" x14ac:dyDescent="0.3">
      <c r="A903">
        <v>10587</v>
      </c>
      <c r="B903">
        <v>26</v>
      </c>
      <c r="C903">
        <v>31.23</v>
      </c>
      <c r="D903">
        <v>6</v>
      </c>
      <c r="E903">
        <f xml:space="preserve"> order_details[[#This Row],[UnitPrice]] * order_details[[#This Row],[Quantity]] * (1 - order_details[[#This Row],[Discount]])</f>
        <v>187.38</v>
      </c>
      <c r="F903">
        <v>0</v>
      </c>
    </row>
    <row r="904" spans="1:6" x14ac:dyDescent="0.3">
      <c r="A904">
        <v>10587</v>
      </c>
      <c r="B904">
        <v>35</v>
      </c>
      <c r="C904">
        <v>18</v>
      </c>
      <c r="D904">
        <v>20</v>
      </c>
      <c r="E904">
        <f xml:space="preserve"> order_details[[#This Row],[UnitPrice]] * order_details[[#This Row],[Quantity]] * (1 - order_details[[#This Row],[Discount]])</f>
        <v>360</v>
      </c>
      <c r="F904">
        <v>0</v>
      </c>
    </row>
    <row r="905" spans="1:6" x14ac:dyDescent="0.3">
      <c r="A905">
        <v>10587</v>
      </c>
      <c r="B905">
        <v>77</v>
      </c>
      <c r="C905">
        <v>13</v>
      </c>
      <c r="D905">
        <v>20</v>
      </c>
      <c r="E905">
        <f xml:space="preserve"> order_details[[#This Row],[UnitPrice]] * order_details[[#This Row],[Quantity]] * (1 - order_details[[#This Row],[Discount]])</f>
        <v>260</v>
      </c>
      <c r="F905">
        <v>0</v>
      </c>
    </row>
    <row r="906" spans="1:6" x14ac:dyDescent="0.3">
      <c r="A906">
        <v>10588</v>
      </c>
      <c r="B906">
        <v>18</v>
      </c>
      <c r="C906">
        <v>62.5</v>
      </c>
      <c r="D906">
        <v>40</v>
      </c>
      <c r="E906">
        <f xml:space="preserve"> order_details[[#This Row],[UnitPrice]] * order_details[[#This Row],[Quantity]] * (1 - order_details[[#This Row],[Discount]])</f>
        <v>2000</v>
      </c>
      <c r="F906">
        <v>0.2</v>
      </c>
    </row>
    <row r="907" spans="1:6" x14ac:dyDescent="0.3">
      <c r="A907">
        <v>10588</v>
      </c>
      <c r="B907">
        <v>42</v>
      </c>
      <c r="C907">
        <v>14</v>
      </c>
      <c r="D907">
        <v>100</v>
      </c>
      <c r="E907">
        <f xml:space="preserve"> order_details[[#This Row],[UnitPrice]] * order_details[[#This Row],[Quantity]] * (1 - order_details[[#This Row],[Discount]])</f>
        <v>1120</v>
      </c>
      <c r="F907">
        <v>0.2</v>
      </c>
    </row>
    <row r="908" spans="1:6" x14ac:dyDescent="0.3">
      <c r="A908">
        <v>10589</v>
      </c>
      <c r="B908">
        <v>35</v>
      </c>
      <c r="C908">
        <v>18</v>
      </c>
      <c r="D908">
        <v>4</v>
      </c>
      <c r="E908">
        <f xml:space="preserve"> order_details[[#This Row],[UnitPrice]] * order_details[[#This Row],[Quantity]] * (1 - order_details[[#This Row],[Discount]])</f>
        <v>72</v>
      </c>
      <c r="F908">
        <v>0</v>
      </c>
    </row>
    <row r="909" spans="1:6" x14ac:dyDescent="0.3">
      <c r="A909">
        <v>10590</v>
      </c>
      <c r="B909">
        <v>1</v>
      </c>
      <c r="C909">
        <v>18</v>
      </c>
      <c r="D909">
        <v>20</v>
      </c>
      <c r="E909">
        <f xml:space="preserve"> order_details[[#This Row],[UnitPrice]] * order_details[[#This Row],[Quantity]] * (1 - order_details[[#This Row],[Discount]])</f>
        <v>360</v>
      </c>
      <c r="F909">
        <v>0</v>
      </c>
    </row>
    <row r="910" spans="1:6" x14ac:dyDescent="0.3">
      <c r="A910">
        <v>10590</v>
      </c>
      <c r="B910">
        <v>77</v>
      </c>
      <c r="C910">
        <v>13</v>
      </c>
      <c r="D910">
        <v>60</v>
      </c>
      <c r="E910">
        <f xml:space="preserve"> order_details[[#This Row],[UnitPrice]] * order_details[[#This Row],[Quantity]] * (1 - order_details[[#This Row],[Discount]])</f>
        <v>741</v>
      </c>
      <c r="F910">
        <v>0.05</v>
      </c>
    </row>
    <row r="911" spans="1:6" x14ac:dyDescent="0.3">
      <c r="A911">
        <v>10591</v>
      </c>
      <c r="B911">
        <v>3</v>
      </c>
      <c r="C911">
        <v>10</v>
      </c>
      <c r="D911">
        <v>14</v>
      </c>
      <c r="E911">
        <f xml:space="preserve"> order_details[[#This Row],[UnitPrice]] * order_details[[#This Row],[Quantity]] * (1 - order_details[[#This Row],[Discount]])</f>
        <v>140</v>
      </c>
      <c r="F911">
        <v>0</v>
      </c>
    </row>
    <row r="912" spans="1:6" x14ac:dyDescent="0.3">
      <c r="A912">
        <v>10591</v>
      </c>
      <c r="B912">
        <v>7</v>
      </c>
      <c r="C912">
        <v>30</v>
      </c>
      <c r="D912">
        <v>10</v>
      </c>
      <c r="E912">
        <f xml:space="preserve"> order_details[[#This Row],[UnitPrice]] * order_details[[#This Row],[Quantity]] * (1 - order_details[[#This Row],[Discount]])</f>
        <v>300</v>
      </c>
      <c r="F912">
        <v>0</v>
      </c>
    </row>
    <row r="913" spans="1:6" x14ac:dyDescent="0.3">
      <c r="A913">
        <v>10591</v>
      </c>
      <c r="B913">
        <v>54</v>
      </c>
      <c r="C913">
        <v>7.45</v>
      </c>
      <c r="D913">
        <v>50</v>
      </c>
      <c r="E913">
        <f xml:space="preserve"> order_details[[#This Row],[UnitPrice]] * order_details[[#This Row],[Quantity]] * (1 - order_details[[#This Row],[Discount]])</f>
        <v>372.5</v>
      </c>
      <c r="F913">
        <v>0</v>
      </c>
    </row>
    <row r="914" spans="1:6" x14ac:dyDescent="0.3">
      <c r="A914">
        <v>10592</v>
      </c>
      <c r="B914">
        <v>15</v>
      </c>
      <c r="C914">
        <v>15.5</v>
      </c>
      <c r="D914">
        <v>25</v>
      </c>
      <c r="E914">
        <f xml:space="preserve"> order_details[[#This Row],[UnitPrice]] * order_details[[#This Row],[Quantity]] * (1 - order_details[[#This Row],[Discount]])</f>
        <v>368.125</v>
      </c>
      <c r="F914">
        <v>0.05</v>
      </c>
    </row>
    <row r="915" spans="1:6" x14ac:dyDescent="0.3">
      <c r="A915">
        <v>10592</v>
      </c>
      <c r="B915">
        <v>26</v>
      </c>
      <c r="C915">
        <v>31.23</v>
      </c>
      <c r="D915">
        <v>5</v>
      </c>
      <c r="E915">
        <f xml:space="preserve"> order_details[[#This Row],[UnitPrice]] * order_details[[#This Row],[Quantity]] * (1 - order_details[[#This Row],[Discount]])</f>
        <v>148.3425</v>
      </c>
      <c r="F915">
        <v>0.05</v>
      </c>
    </row>
    <row r="916" spans="1:6" x14ac:dyDescent="0.3">
      <c r="A916">
        <v>10593</v>
      </c>
      <c r="B916">
        <v>20</v>
      </c>
      <c r="C916">
        <v>81</v>
      </c>
      <c r="D916">
        <v>21</v>
      </c>
      <c r="E916">
        <f xml:space="preserve"> order_details[[#This Row],[UnitPrice]] * order_details[[#This Row],[Quantity]] * (1 - order_details[[#This Row],[Discount]])</f>
        <v>1360.8000000000002</v>
      </c>
      <c r="F916">
        <v>0.2</v>
      </c>
    </row>
    <row r="917" spans="1:6" x14ac:dyDescent="0.3">
      <c r="A917">
        <v>10593</v>
      </c>
      <c r="B917">
        <v>69</v>
      </c>
      <c r="C917">
        <v>36</v>
      </c>
      <c r="D917">
        <v>20</v>
      </c>
      <c r="E917">
        <f xml:space="preserve"> order_details[[#This Row],[UnitPrice]] * order_details[[#This Row],[Quantity]] * (1 - order_details[[#This Row],[Discount]])</f>
        <v>576</v>
      </c>
      <c r="F917">
        <v>0.2</v>
      </c>
    </row>
    <row r="918" spans="1:6" x14ac:dyDescent="0.3">
      <c r="A918">
        <v>10593</v>
      </c>
      <c r="B918">
        <v>76</v>
      </c>
      <c r="C918">
        <v>18</v>
      </c>
      <c r="D918">
        <v>4</v>
      </c>
      <c r="E918">
        <f xml:space="preserve"> order_details[[#This Row],[UnitPrice]] * order_details[[#This Row],[Quantity]] * (1 - order_details[[#This Row],[Discount]])</f>
        <v>57.6</v>
      </c>
      <c r="F918">
        <v>0.2</v>
      </c>
    </row>
    <row r="919" spans="1:6" x14ac:dyDescent="0.3">
      <c r="A919">
        <v>10594</v>
      </c>
      <c r="B919">
        <v>52</v>
      </c>
      <c r="C919">
        <v>7</v>
      </c>
      <c r="D919">
        <v>24</v>
      </c>
      <c r="E919">
        <f xml:space="preserve"> order_details[[#This Row],[UnitPrice]] * order_details[[#This Row],[Quantity]] * (1 - order_details[[#This Row],[Discount]])</f>
        <v>168</v>
      </c>
      <c r="F919">
        <v>0</v>
      </c>
    </row>
    <row r="920" spans="1:6" x14ac:dyDescent="0.3">
      <c r="A920">
        <v>10594</v>
      </c>
      <c r="B920">
        <v>58</v>
      </c>
      <c r="C920">
        <v>13.25</v>
      </c>
      <c r="D920">
        <v>30</v>
      </c>
      <c r="E920">
        <f xml:space="preserve"> order_details[[#This Row],[UnitPrice]] * order_details[[#This Row],[Quantity]] * (1 - order_details[[#This Row],[Discount]])</f>
        <v>397.5</v>
      </c>
      <c r="F920">
        <v>0</v>
      </c>
    </row>
    <row r="921" spans="1:6" x14ac:dyDescent="0.3">
      <c r="A921">
        <v>10595</v>
      </c>
      <c r="B921">
        <v>35</v>
      </c>
      <c r="C921">
        <v>18</v>
      </c>
      <c r="D921">
        <v>30</v>
      </c>
      <c r="E921">
        <f xml:space="preserve"> order_details[[#This Row],[UnitPrice]] * order_details[[#This Row],[Quantity]] * (1 - order_details[[#This Row],[Discount]])</f>
        <v>405</v>
      </c>
      <c r="F921">
        <v>0.25</v>
      </c>
    </row>
    <row r="922" spans="1:6" x14ac:dyDescent="0.3">
      <c r="A922">
        <v>10595</v>
      </c>
      <c r="B922">
        <v>61</v>
      </c>
      <c r="C922">
        <v>28.5</v>
      </c>
      <c r="D922">
        <v>120</v>
      </c>
      <c r="E922">
        <f xml:space="preserve"> order_details[[#This Row],[UnitPrice]] * order_details[[#This Row],[Quantity]] * (1 - order_details[[#This Row],[Discount]])</f>
        <v>2565</v>
      </c>
      <c r="F922">
        <v>0.25</v>
      </c>
    </row>
    <row r="923" spans="1:6" x14ac:dyDescent="0.3">
      <c r="A923">
        <v>10595</v>
      </c>
      <c r="B923">
        <v>69</v>
      </c>
      <c r="C923">
        <v>36</v>
      </c>
      <c r="D923">
        <v>65</v>
      </c>
      <c r="E923">
        <f xml:space="preserve"> order_details[[#This Row],[UnitPrice]] * order_details[[#This Row],[Quantity]] * (1 - order_details[[#This Row],[Discount]])</f>
        <v>1755</v>
      </c>
      <c r="F923">
        <v>0.25</v>
      </c>
    </row>
    <row r="924" spans="1:6" x14ac:dyDescent="0.3">
      <c r="A924">
        <v>10596</v>
      </c>
      <c r="B924">
        <v>56</v>
      </c>
      <c r="C924">
        <v>38</v>
      </c>
      <c r="D924">
        <v>5</v>
      </c>
      <c r="E924">
        <f xml:space="preserve"> order_details[[#This Row],[UnitPrice]] * order_details[[#This Row],[Quantity]] * (1 - order_details[[#This Row],[Discount]])</f>
        <v>152</v>
      </c>
      <c r="F924">
        <v>0.2</v>
      </c>
    </row>
    <row r="925" spans="1:6" x14ac:dyDescent="0.3">
      <c r="A925">
        <v>10596</v>
      </c>
      <c r="B925">
        <v>63</v>
      </c>
      <c r="C925">
        <v>43.9</v>
      </c>
      <c r="D925">
        <v>24</v>
      </c>
      <c r="E925">
        <f xml:space="preserve"> order_details[[#This Row],[UnitPrice]] * order_details[[#This Row],[Quantity]] * (1 - order_details[[#This Row],[Discount]])</f>
        <v>842.88</v>
      </c>
      <c r="F925">
        <v>0.2</v>
      </c>
    </row>
    <row r="926" spans="1:6" x14ac:dyDescent="0.3">
      <c r="A926">
        <v>10596</v>
      </c>
      <c r="B926">
        <v>75</v>
      </c>
      <c r="C926">
        <v>7.75</v>
      </c>
      <c r="D926">
        <v>30</v>
      </c>
      <c r="E926">
        <f xml:space="preserve"> order_details[[#This Row],[UnitPrice]] * order_details[[#This Row],[Quantity]] * (1 - order_details[[#This Row],[Discount]])</f>
        <v>186</v>
      </c>
      <c r="F926">
        <v>0.2</v>
      </c>
    </row>
    <row r="927" spans="1:6" x14ac:dyDescent="0.3">
      <c r="A927">
        <v>10597</v>
      </c>
      <c r="B927">
        <v>24</v>
      </c>
      <c r="C927">
        <v>4.5</v>
      </c>
      <c r="D927">
        <v>35</v>
      </c>
      <c r="E927">
        <f xml:space="preserve"> order_details[[#This Row],[UnitPrice]] * order_details[[#This Row],[Quantity]] * (1 - order_details[[#This Row],[Discount]])</f>
        <v>126</v>
      </c>
      <c r="F927">
        <v>0.2</v>
      </c>
    </row>
    <row r="928" spans="1:6" x14ac:dyDescent="0.3">
      <c r="A928">
        <v>10597</v>
      </c>
      <c r="B928">
        <v>57</v>
      </c>
      <c r="C928">
        <v>19.5</v>
      </c>
      <c r="D928">
        <v>20</v>
      </c>
      <c r="E928">
        <f xml:space="preserve"> order_details[[#This Row],[UnitPrice]] * order_details[[#This Row],[Quantity]] * (1 - order_details[[#This Row],[Discount]])</f>
        <v>390</v>
      </c>
      <c r="F928">
        <v>0</v>
      </c>
    </row>
    <row r="929" spans="1:6" x14ac:dyDescent="0.3">
      <c r="A929">
        <v>10597</v>
      </c>
      <c r="B929">
        <v>65</v>
      </c>
      <c r="C929">
        <v>21.05</v>
      </c>
      <c r="D929">
        <v>12</v>
      </c>
      <c r="E929">
        <f xml:space="preserve"> order_details[[#This Row],[UnitPrice]] * order_details[[#This Row],[Quantity]] * (1 - order_details[[#This Row],[Discount]])</f>
        <v>202.08000000000004</v>
      </c>
      <c r="F929">
        <v>0.2</v>
      </c>
    </row>
    <row r="930" spans="1:6" x14ac:dyDescent="0.3">
      <c r="A930">
        <v>10598</v>
      </c>
      <c r="B930">
        <v>27</v>
      </c>
      <c r="C930">
        <v>43.9</v>
      </c>
      <c r="D930">
        <v>50</v>
      </c>
      <c r="E930">
        <f xml:space="preserve"> order_details[[#This Row],[UnitPrice]] * order_details[[#This Row],[Quantity]] * (1 - order_details[[#This Row],[Discount]])</f>
        <v>2195</v>
      </c>
      <c r="F930">
        <v>0</v>
      </c>
    </row>
    <row r="931" spans="1:6" x14ac:dyDescent="0.3">
      <c r="A931">
        <v>10598</v>
      </c>
      <c r="B931">
        <v>71</v>
      </c>
      <c r="C931">
        <v>21.5</v>
      </c>
      <c r="D931">
        <v>9</v>
      </c>
      <c r="E931">
        <f xml:space="preserve"> order_details[[#This Row],[UnitPrice]] * order_details[[#This Row],[Quantity]] * (1 - order_details[[#This Row],[Discount]])</f>
        <v>193.5</v>
      </c>
      <c r="F931">
        <v>0</v>
      </c>
    </row>
    <row r="932" spans="1:6" x14ac:dyDescent="0.3">
      <c r="A932">
        <v>10599</v>
      </c>
      <c r="B932">
        <v>62</v>
      </c>
      <c r="C932">
        <v>49.3</v>
      </c>
      <c r="D932">
        <v>10</v>
      </c>
      <c r="E932">
        <f xml:space="preserve"> order_details[[#This Row],[UnitPrice]] * order_details[[#This Row],[Quantity]] * (1 - order_details[[#This Row],[Discount]])</f>
        <v>493</v>
      </c>
      <c r="F932">
        <v>0</v>
      </c>
    </row>
    <row r="933" spans="1:6" x14ac:dyDescent="0.3">
      <c r="A933">
        <v>10600</v>
      </c>
      <c r="B933">
        <v>54</v>
      </c>
      <c r="C933">
        <v>7.45</v>
      </c>
      <c r="D933">
        <v>4</v>
      </c>
      <c r="E933">
        <f xml:space="preserve"> order_details[[#This Row],[UnitPrice]] * order_details[[#This Row],[Quantity]] * (1 - order_details[[#This Row],[Discount]])</f>
        <v>29.8</v>
      </c>
      <c r="F933">
        <v>0</v>
      </c>
    </row>
    <row r="934" spans="1:6" x14ac:dyDescent="0.3">
      <c r="A934">
        <v>10600</v>
      </c>
      <c r="B934">
        <v>73</v>
      </c>
      <c r="C934">
        <v>15</v>
      </c>
      <c r="D934">
        <v>30</v>
      </c>
      <c r="E934">
        <f xml:space="preserve"> order_details[[#This Row],[UnitPrice]] * order_details[[#This Row],[Quantity]] * (1 - order_details[[#This Row],[Discount]])</f>
        <v>450</v>
      </c>
      <c r="F934">
        <v>0</v>
      </c>
    </row>
    <row r="935" spans="1:6" x14ac:dyDescent="0.3">
      <c r="A935">
        <v>10601</v>
      </c>
      <c r="B935">
        <v>13</v>
      </c>
      <c r="C935">
        <v>6</v>
      </c>
      <c r="D935">
        <v>60</v>
      </c>
      <c r="E935">
        <f xml:space="preserve"> order_details[[#This Row],[UnitPrice]] * order_details[[#This Row],[Quantity]] * (1 - order_details[[#This Row],[Discount]])</f>
        <v>360</v>
      </c>
      <c r="F935">
        <v>0</v>
      </c>
    </row>
    <row r="936" spans="1:6" x14ac:dyDescent="0.3">
      <c r="A936">
        <v>10601</v>
      </c>
      <c r="B936">
        <v>59</v>
      </c>
      <c r="C936">
        <v>55</v>
      </c>
      <c r="D936">
        <v>35</v>
      </c>
      <c r="E936">
        <f xml:space="preserve"> order_details[[#This Row],[UnitPrice]] * order_details[[#This Row],[Quantity]] * (1 - order_details[[#This Row],[Discount]])</f>
        <v>1925</v>
      </c>
      <c r="F936">
        <v>0</v>
      </c>
    </row>
    <row r="937" spans="1:6" x14ac:dyDescent="0.3">
      <c r="A937">
        <v>10602</v>
      </c>
      <c r="B937">
        <v>77</v>
      </c>
      <c r="C937">
        <v>13</v>
      </c>
      <c r="D937">
        <v>5</v>
      </c>
      <c r="E937">
        <f xml:space="preserve"> order_details[[#This Row],[UnitPrice]] * order_details[[#This Row],[Quantity]] * (1 - order_details[[#This Row],[Discount]])</f>
        <v>48.75</v>
      </c>
      <c r="F937">
        <v>0.25</v>
      </c>
    </row>
    <row r="938" spans="1:6" x14ac:dyDescent="0.3">
      <c r="A938">
        <v>10603</v>
      </c>
      <c r="B938">
        <v>22</v>
      </c>
      <c r="C938">
        <v>21</v>
      </c>
      <c r="D938">
        <v>48</v>
      </c>
      <c r="E938">
        <f xml:space="preserve"> order_details[[#This Row],[UnitPrice]] * order_details[[#This Row],[Quantity]] * (1 - order_details[[#This Row],[Discount]])</f>
        <v>1008</v>
      </c>
      <c r="F938">
        <v>0</v>
      </c>
    </row>
    <row r="939" spans="1:6" x14ac:dyDescent="0.3">
      <c r="A939">
        <v>10603</v>
      </c>
      <c r="B939">
        <v>49</v>
      </c>
      <c r="C939">
        <v>20</v>
      </c>
      <c r="D939">
        <v>25</v>
      </c>
      <c r="E939">
        <f xml:space="preserve"> order_details[[#This Row],[UnitPrice]] * order_details[[#This Row],[Quantity]] * (1 - order_details[[#This Row],[Discount]])</f>
        <v>475</v>
      </c>
      <c r="F939">
        <v>0.05</v>
      </c>
    </row>
    <row r="940" spans="1:6" x14ac:dyDescent="0.3">
      <c r="A940">
        <v>10604</v>
      </c>
      <c r="B940">
        <v>48</v>
      </c>
      <c r="C940">
        <v>12.75</v>
      </c>
      <c r="D940">
        <v>6</v>
      </c>
      <c r="E940">
        <f xml:space="preserve"> order_details[[#This Row],[UnitPrice]] * order_details[[#This Row],[Quantity]] * (1 - order_details[[#This Row],[Discount]])</f>
        <v>68.850000000000009</v>
      </c>
      <c r="F940">
        <v>0.1</v>
      </c>
    </row>
    <row r="941" spans="1:6" x14ac:dyDescent="0.3">
      <c r="A941">
        <v>10604</v>
      </c>
      <c r="B941">
        <v>76</v>
      </c>
      <c r="C941">
        <v>18</v>
      </c>
      <c r="D941">
        <v>10</v>
      </c>
      <c r="E941">
        <f xml:space="preserve"> order_details[[#This Row],[UnitPrice]] * order_details[[#This Row],[Quantity]] * (1 - order_details[[#This Row],[Discount]])</f>
        <v>162</v>
      </c>
      <c r="F941">
        <v>0.1</v>
      </c>
    </row>
    <row r="942" spans="1:6" x14ac:dyDescent="0.3">
      <c r="A942">
        <v>10605</v>
      </c>
      <c r="B942">
        <v>16</v>
      </c>
      <c r="C942">
        <v>17.45</v>
      </c>
      <c r="D942">
        <v>30</v>
      </c>
      <c r="E942">
        <f xml:space="preserve"> order_details[[#This Row],[UnitPrice]] * order_details[[#This Row],[Quantity]] * (1 - order_details[[#This Row],[Discount]])</f>
        <v>497.32499999999999</v>
      </c>
      <c r="F942">
        <v>0.05</v>
      </c>
    </row>
    <row r="943" spans="1:6" x14ac:dyDescent="0.3">
      <c r="A943">
        <v>10605</v>
      </c>
      <c r="B943">
        <v>59</v>
      </c>
      <c r="C943">
        <v>55</v>
      </c>
      <c r="D943">
        <v>20</v>
      </c>
      <c r="E943">
        <f xml:space="preserve"> order_details[[#This Row],[UnitPrice]] * order_details[[#This Row],[Quantity]] * (1 - order_details[[#This Row],[Discount]])</f>
        <v>1045</v>
      </c>
      <c r="F943">
        <v>0.05</v>
      </c>
    </row>
    <row r="944" spans="1:6" x14ac:dyDescent="0.3">
      <c r="A944">
        <v>10605</v>
      </c>
      <c r="B944">
        <v>60</v>
      </c>
      <c r="C944">
        <v>34</v>
      </c>
      <c r="D944">
        <v>70</v>
      </c>
      <c r="E944">
        <f xml:space="preserve"> order_details[[#This Row],[UnitPrice]] * order_details[[#This Row],[Quantity]] * (1 - order_details[[#This Row],[Discount]])</f>
        <v>2261</v>
      </c>
      <c r="F944">
        <v>0.05</v>
      </c>
    </row>
    <row r="945" spans="1:6" x14ac:dyDescent="0.3">
      <c r="A945">
        <v>10605</v>
      </c>
      <c r="B945">
        <v>71</v>
      </c>
      <c r="C945">
        <v>21.5</v>
      </c>
      <c r="D945">
        <v>15</v>
      </c>
      <c r="E945">
        <f xml:space="preserve"> order_details[[#This Row],[UnitPrice]] * order_details[[#This Row],[Quantity]] * (1 - order_details[[#This Row],[Discount]])</f>
        <v>306.375</v>
      </c>
      <c r="F945">
        <v>0.05</v>
      </c>
    </row>
    <row r="946" spans="1:6" x14ac:dyDescent="0.3">
      <c r="A946">
        <v>10606</v>
      </c>
      <c r="B946">
        <v>4</v>
      </c>
      <c r="C946">
        <v>22</v>
      </c>
      <c r="D946">
        <v>20</v>
      </c>
      <c r="E946">
        <f xml:space="preserve"> order_details[[#This Row],[UnitPrice]] * order_details[[#This Row],[Quantity]] * (1 - order_details[[#This Row],[Discount]])</f>
        <v>352</v>
      </c>
      <c r="F946">
        <v>0.2</v>
      </c>
    </row>
    <row r="947" spans="1:6" x14ac:dyDescent="0.3">
      <c r="A947">
        <v>10606</v>
      </c>
      <c r="B947">
        <v>55</v>
      </c>
      <c r="C947">
        <v>24</v>
      </c>
      <c r="D947">
        <v>20</v>
      </c>
      <c r="E947">
        <f xml:space="preserve"> order_details[[#This Row],[UnitPrice]] * order_details[[#This Row],[Quantity]] * (1 - order_details[[#This Row],[Discount]])</f>
        <v>384</v>
      </c>
      <c r="F947">
        <v>0.2</v>
      </c>
    </row>
    <row r="948" spans="1:6" x14ac:dyDescent="0.3">
      <c r="A948">
        <v>10606</v>
      </c>
      <c r="B948">
        <v>62</v>
      </c>
      <c r="C948">
        <v>49.3</v>
      </c>
      <c r="D948">
        <v>10</v>
      </c>
      <c r="E948">
        <f xml:space="preserve"> order_details[[#This Row],[UnitPrice]] * order_details[[#This Row],[Quantity]] * (1 - order_details[[#This Row],[Discount]])</f>
        <v>394.40000000000003</v>
      </c>
      <c r="F948">
        <v>0.2</v>
      </c>
    </row>
    <row r="949" spans="1:6" x14ac:dyDescent="0.3">
      <c r="A949">
        <v>10607</v>
      </c>
      <c r="B949">
        <v>7</v>
      </c>
      <c r="C949">
        <v>30</v>
      </c>
      <c r="D949">
        <v>45</v>
      </c>
      <c r="E949">
        <f xml:space="preserve"> order_details[[#This Row],[UnitPrice]] * order_details[[#This Row],[Quantity]] * (1 - order_details[[#This Row],[Discount]])</f>
        <v>1350</v>
      </c>
      <c r="F949">
        <v>0</v>
      </c>
    </row>
    <row r="950" spans="1:6" x14ac:dyDescent="0.3">
      <c r="A950">
        <v>10607</v>
      </c>
      <c r="B950">
        <v>17</v>
      </c>
      <c r="C950">
        <v>39</v>
      </c>
      <c r="D950">
        <v>100</v>
      </c>
      <c r="E950">
        <f xml:space="preserve"> order_details[[#This Row],[UnitPrice]] * order_details[[#This Row],[Quantity]] * (1 - order_details[[#This Row],[Discount]])</f>
        <v>3900</v>
      </c>
      <c r="F950">
        <v>0</v>
      </c>
    </row>
    <row r="951" spans="1:6" x14ac:dyDescent="0.3">
      <c r="A951">
        <v>10607</v>
      </c>
      <c r="B951">
        <v>33</v>
      </c>
      <c r="C951">
        <v>2.5</v>
      </c>
      <c r="D951">
        <v>14</v>
      </c>
      <c r="E951">
        <f xml:space="preserve"> order_details[[#This Row],[UnitPrice]] * order_details[[#This Row],[Quantity]] * (1 - order_details[[#This Row],[Discount]])</f>
        <v>35</v>
      </c>
      <c r="F951">
        <v>0</v>
      </c>
    </row>
    <row r="952" spans="1:6" x14ac:dyDescent="0.3">
      <c r="A952">
        <v>10607</v>
      </c>
      <c r="B952">
        <v>40</v>
      </c>
      <c r="C952">
        <v>18.399999999999999</v>
      </c>
      <c r="D952">
        <v>42</v>
      </c>
      <c r="E952">
        <f xml:space="preserve"> order_details[[#This Row],[UnitPrice]] * order_details[[#This Row],[Quantity]] * (1 - order_details[[#This Row],[Discount]])</f>
        <v>772.8</v>
      </c>
      <c r="F952">
        <v>0</v>
      </c>
    </row>
    <row r="953" spans="1:6" x14ac:dyDescent="0.3">
      <c r="A953">
        <v>10607</v>
      </c>
      <c r="B953">
        <v>72</v>
      </c>
      <c r="C953">
        <v>34.799999999999997</v>
      </c>
      <c r="D953">
        <v>12</v>
      </c>
      <c r="E953">
        <f xml:space="preserve"> order_details[[#This Row],[UnitPrice]] * order_details[[#This Row],[Quantity]] * (1 - order_details[[#This Row],[Discount]])</f>
        <v>417.59999999999997</v>
      </c>
      <c r="F953">
        <v>0</v>
      </c>
    </row>
    <row r="954" spans="1:6" x14ac:dyDescent="0.3">
      <c r="A954">
        <v>10608</v>
      </c>
      <c r="B954">
        <v>56</v>
      </c>
      <c r="C954">
        <v>38</v>
      </c>
      <c r="D954">
        <v>28</v>
      </c>
      <c r="E954">
        <f xml:space="preserve"> order_details[[#This Row],[UnitPrice]] * order_details[[#This Row],[Quantity]] * (1 - order_details[[#This Row],[Discount]])</f>
        <v>1064</v>
      </c>
      <c r="F954">
        <v>0</v>
      </c>
    </row>
    <row r="955" spans="1:6" x14ac:dyDescent="0.3">
      <c r="A955">
        <v>10609</v>
      </c>
      <c r="B955">
        <v>1</v>
      </c>
      <c r="C955">
        <v>18</v>
      </c>
      <c r="D955">
        <v>3</v>
      </c>
      <c r="E955">
        <f xml:space="preserve"> order_details[[#This Row],[UnitPrice]] * order_details[[#This Row],[Quantity]] * (1 - order_details[[#This Row],[Discount]])</f>
        <v>54</v>
      </c>
      <c r="F955">
        <v>0</v>
      </c>
    </row>
    <row r="956" spans="1:6" x14ac:dyDescent="0.3">
      <c r="A956">
        <v>10609</v>
      </c>
      <c r="B956">
        <v>10</v>
      </c>
      <c r="C956">
        <v>31</v>
      </c>
      <c r="D956">
        <v>10</v>
      </c>
      <c r="E956">
        <f xml:space="preserve"> order_details[[#This Row],[UnitPrice]] * order_details[[#This Row],[Quantity]] * (1 - order_details[[#This Row],[Discount]])</f>
        <v>310</v>
      </c>
      <c r="F956">
        <v>0</v>
      </c>
    </row>
    <row r="957" spans="1:6" x14ac:dyDescent="0.3">
      <c r="A957">
        <v>10609</v>
      </c>
      <c r="B957">
        <v>21</v>
      </c>
      <c r="C957">
        <v>10</v>
      </c>
      <c r="D957">
        <v>6</v>
      </c>
      <c r="E957">
        <f xml:space="preserve"> order_details[[#This Row],[UnitPrice]] * order_details[[#This Row],[Quantity]] * (1 - order_details[[#This Row],[Discount]])</f>
        <v>60</v>
      </c>
      <c r="F957">
        <v>0</v>
      </c>
    </row>
    <row r="958" spans="1:6" x14ac:dyDescent="0.3">
      <c r="A958">
        <v>10610</v>
      </c>
      <c r="B958">
        <v>36</v>
      </c>
      <c r="C958">
        <v>19</v>
      </c>
      <c r="D958">
        <v>21</v>
      </c>
      <c r="E958">
        <f xml:space="preserve"> order_details[[#This Row],[UnitPrice]] * order_details[[#This Row],[Quantity]] * (1 - order_details[[#This Row],[Discount]])</f>
        <v>299.25</v>
      </c>
      <c r="F958">
        <v>0.25</v>
      </c>
    </row>
    <row r="959" spans="1:6" x14ac:dyDescent="0.3">
      <c r="A959">
        <v>10611</v>
      </c>
      <c r="B959">
        <v>1</v>
      </c>
      <c r="C959">
        <v>18</v>
      </c>
      <c r="D959">
        <v>6</v>
      </c>
      <c r="E959">
        <f xml:space="preserve"> order_details[[#This Row],[UnitPrice]] * order_details[[#This Row],[Quantity]] * (1 - order_details[[#This Row],[Discount]])</f>
        <v>108</v>
      </c>
      <c r="F959">
        <v>0</v>
      </c>
    </row>
    <row r="960" spans="1:6" x14ac:dyDescent="0.3">
      <c r="A960">
        <v>10611</v>
      </c>
      <c r="B960">
        <v>2</v>
      </c>
      <c r="C960">
        <v>19</v>
      </c>
      <c r="D960">
        <v>10</v>
      </c>
      <c r="E960">
        <f xml:space="preserve"> order_details[[#This Row],[UnitPrice]] * order_details[[#This Row],[Quantity]] * (1 - order_details[[#This Row],[Discount]])</f>
        <v>190</v>
      </c>
      <c r="F960">
        <v>0</v>
      </c>
    </row>
    <row r="961" spans="1:6" x14ac:dyDescent="0.3">
      <c r="A961">
        <v>10611</v>
      </c>
      <c r="B961">
        <v>60</v>
      </c>
      <c r="C961">
        <v>34</v>
      </c>
      <c r="D961">
        <v>15</v>
      </c>
      <c r="E961">
        <f xml:space="preserve"> order_details[[#This Row],[UnitPrice]] * order_details[[#This Row],[Quantity]] * (1 - order_details[[#This Row],[Discount]])</f>
        <v>510</v>
      </c>
      <c r="F961">
        <v>0</v>
      </c>
    </row>
    <row r="962" spans="1:6" x14ac:dyDescent="0.3">
      <c r="A962">
        <v>10612</v>
      </c>
      <c r="B962">
        <v>10</v>
      </c>
      <c r="C962">
        <v>31</v>
      </c>
      <c r="D962">
        <v>70</v>
      </c>
      <c r="E962">
        <f xml:space="preserve"> order_details[[#This Row],[UnitPrice]] * order_details[[#This Row],[Quantity]] * (1 - order_details[[#This Row],[Discount]])</f>
        <v>2170</v>
      </c>
      <c r="F962">
        <v>0</v>
      </c>
    </row>
    <row r="963" spans="1:6" x14ac:dyDescent="0.3">
      <c r="A963">
        <v>10612</v>
      </c>
      <c r="B963">
        <v>36</v>
      </c>
      <c r="C963">
        <v>19</v>
      </c>
      <c r="D963">
        <v>55</v>
      </c>
      <c r="E963">
        <f xml:space="preserve"> order_details[[#This Row],[UnitPrice]] * order_details[[#This Row],[Quantity]] * (1 - order_details[[#This Row],[Discount]])</f>
        <v>1045</v>
      </c>
      <c r="F963">
        <v>0</v>
      </c>
    </row>
    <row r="964" spans="1:6" x14ac:dyDescent="0.3">
      <c r="A964">
        <v>10612</v>
      </c>
      <c r="B964">
        <v>49</v>
      </c>
      <c r="C964">
        <v>20</v>
      </c>
      <c r="D964">
        <v>18</v>
      </c>
      <c r="E964">
        <f xml:space="preserve"> order_details[[#This Row],[UnitPrice]] * order_details[[#This Row],[Quantity]] * (1 - order_details[[#This Row],[Discount]])</f>
        <v>360</v>
      </c>
      <c r="F964">
        <v>0</v>
      </c>
    </row>
    <row r="965" spans="1:6" x14ac:dyDescent="0.3">
      <c r="A965">
        <v>10612</v>
      </c>
      <c r="B965">
        <v>60</v>
      </c>
      <c r="C965">
        <v>34</v>
      </c>
      <c r="D965">
        <v>40</v>
      </c>
      <c r="E965">
        <f xml:space="preserve"> order_details[[#This Row],[UnitPrice]] * order_details[[#This Row],[Quantity]] * (1 - order_details[[#This Row],[Discount]])</f>
        <v>1360</v>
      </c>
      <c r="F965">
        <v>0</v>
      </c>
    </row>
    <row r="966" spans="1:6" x14ac:dyDescent="0.3">
      <c r="A966">
        <v>10612</v>
      </c>
      <c r="B966">
        <v>76</v>
      </c>
      <c r="C966">
        <v>18</v>
      </c>
      <c r="D966">
        <v>80</v>
      </c>
      <c r="E966">
        <f xml:space="preserve"> order_details[[#This Row],[UnitPrice]] * order_details[[#This Row],[Quantity]] * (1 - order_details[[#This Row],[Discount]])</f>
        <v>1440</v>
      </c>
      <c r="F966">
        <v>0</v>
      </c>
    </row>
    <row r="967" spans="1:6" x14ac:dyDescent="0.3">
      <c r="A967">
        <v>10613</v>
      </c>
      <c r="B967">
        <v>13</v>
      </c>
      <c r="C967">
        <v>6</v>
      </c>
      <c r="D967">
        <v>8</v>
      </c>
      <c r="E967">
        <f xml:space="preserve"> order_details[[#This Row],[UnitPrice]] * order_details[[#This Row],[Quantity]] * (1 - order_details[[#This Row],[Discount]])</f>
        <v>43.2</v>
      </c>
      <c r="F967">
        <v>0.1</v>
      </c>
    </row>
    <row r="968" spans="1:6" x14ac:dyDescent="0.3">
      <c r="A968">
        <v>10613</v>
      </c>
      <c r="B968">
        <v>75</v>
      </c>
      <c r="C968">
        <v>7.75</v>
      </c>
      <c r="D968">
        <v>40</v>
      </c>
      <c r="E968">
        <f xml:space="preserve"> order_details[[#This Row],[UnitPrice]] * order_details[[#This Row],[Quantity]] * (1 - order_details[[#This Row],[Discount]])</f>
        <v>310</v>
      </c>
      <c r="F968">
        <v>0</v>
      </c>
    </row>
    <row r="969" spans="1:6" x14ac:dyDescent="0.3">
      <c r="A969">
        <v>10614</v>
      </c>
      <c r="B969">
        <v>11</v>
      </c>
      <c r="C969">
        <v>21</v>
      </c>
      <c r="D969">
        <v>14</v>
      </c>
      <c r="E969">
        <f xml:space="preserve"> order_details[[#This Row],[UnitPrice]] * order_details[[#This Row],[Quantity]] * (1 - order_details[[#This Row],[Discount]])</f>
        <v>294</v>
      </c>
      <c r="F969">
        <v>0</v>
      </c>
    </row>
    <row r="970" spans="1:6" x14ac:dyDescent="0.3">
      <c r="A970">
        <v>10614</v>
      </c>
      <c r="B970">
        <v>21</v>
      </c>
      <c r="C970">
        <v>10</v>
      </c>
      <c r="D970">
        <v>8</v>
      </c>
      <c r="E970">
        <f xml:space="preserve"> order_details[[#This Row],[UnitPrice]] * order_details[[#This Row],[Quantity]] * (1 - order_details[[#This Row],[Discount]])</f>
        <v>80</v>
      </c>
      <c r="F970">
        <v>0</v>
      </c>
    </row>
    <row r="971" spans="1:6" x14ac:dyDescent="0.3">
      <c r="A971">
        <v>10614</v>
      </c>
      <c r="B971">
        <v>39</v>
      </c>
      <c r="C971">
        <v>18</v>
      </c>
      <c r="D971">
        <v>5</v>
      </c>
      <c r="E971">
        <f xml:space="preserve"> order_details[[#This Row],[UnitPrice]] * order_details[[#This Row],[Quantity]] * (1 - order_details[[#This Row],[Discount]])</f>
        <v>90</v>
      </c>
      <c r="F971">
        <v>0</v>
      </c>
    </row>
    <row r="972" spans="1:6" x14ac:dyDescent="0.3">
      <c r="A972">
        <v>10615</v>
      </c>
      <c r="B972">
        <v>55</v>
      </c>
      <c r="C972">
        <v>24</v>
      </c>
      <c r="D972">
        <v>5</v>
      </c>
      <c r="E972">
        <f xml:space="preserve"> order_details[[#This Row],[UnitPrice]] * order_details[[#This Row],[Quantity]] * (1 - order_details[[#This Row],[Discount]])</f>
        <v>120</v>
      </c>
      <c r="F972">
        <v>0</v>
      </c>
    </row>
    <row r="973" spans="1:6" x14ac:dyDescent="0.3">
      <c r="A973">
        <v>10616</v>
      </c>
      <c r="B973">
        <v>38</v>
      </c>
      <c r="C973">
        <v>263.5</v>
      </c>
      <c r="D973">
        <v>15</v>
      </c>
      <c r="E973">
        <f xml:space="preserve"> order_details[[#This Row],[UnitPrice]] * order_details[[#This Row],[Quantity]] * (1 - order_details[[#This Row],[Discount]])</f>
        <v>3754.875</v>
      </c>
      <c r="F973">
        <v>0.05</v>
      </c>
    </row>
    <row r="974" spans="1:6" x14ac:dyDescent="0.3">
      <c r="A974">
        <v>10616</v>
      </c>
      <c r="B974">
        <v>56</v>
      </c>
      <c r="C974">
        <v>38</v>
      </c>
      <c r="D974">
        <v>14</v>
      </c>
      <c r="E974">
        <f xml:space="preserve"> order_details[[#This Row],[UnitPrice]] * order_details[[#This Row],[Quantity]] * (1 - order_details[[#This Row],[Discount]])</f>
        <v>532</v>
      </c>
      <c r="F974">
        <v>0</v>
      </c>
    </row>
    <row r="975" spans="1:6" x14ac:dyDescent="0.3">
      <c r="A975">
        <v>10616</v>
      </c>
      <c r="B975">
        <v>70</v>
      </c>
      <c r="C975">
        <v>15</v>
      </c>
      <c r="D975">
        <v>15</v>
      </c>
      <c r="E975">
        <f xml:space="preserve"> order_details[[#This Row],[UnitPrice]] * order_details[[#This Row],[Quantity]] * (1 - order_details[[#This Row],[Discount]])</f>
        <v>213.75</v>
      </c>
      <c r="F975">
        <v>0.05</v>
      </c>
    </row>
    <row r="976" spans="1:6" x14ac:dyDescent="0.3">
      <c r="A976">
        <v>10616</v>
      </c>
      <c r="B976">
        <v>71</v>
      </c>
      <c r="C976">
        <v>21.5</v>
      </c>
      <c r="D976">
        <v>15</v>
      </c>
      <c r="E976">
        <f xml:space="preserve"> order_details[[#This Row],[UnitPrice]] * order_details[[#This Row],[Quantity]] * (1 - order_details[[#This Row],[Discount]])</f>
        <v>306.375</v>
      </c>
      <c r="F976">
        <v>0.05</v>
      </c>
    </row>
    <row r="977" spans="1:6" x14ac:dyDescent="0.3">
      <c r="A977">
        <v>10617</v>
      </c>
      <c r="B977">
        <v>59</v>
      </c>
      <c r="C977">
        <v>55</v>
      </c>
      <c r="D977">
        <v>30</v>
      </c>
      <c r="E977">
        <f xml:space="preserve"> order_details[[#This Row],[UnitPrice]] * order_details[[#This Row],[Quantity]] * (1 - order_details[[#This Row],[Discount]])</f>
        <v>1402.5</v>
      </c>
      <c r="F977">
        <v>0.15</v>
      </c>
    </row>
    <row r="978" spans="1:6" x14ac:dyDescent="0.3">
      <c r="A978">
        <v>10618</v>
      </c>
      <c r="B978">
        <v>6</v>
      </c>
      <c r="C978">
        <v>25</v>
      </c>
      <c r="D978">
        <v>70</v>
      </c>
      <c r="E978">
        <f xml:space="preserve"> order_details[[#This Row],[UnitPrice]] * order_details[[#This Row],[Quantity]] * (1 - order_details[[#This Row],[Discount]])</f>
        <v>1750</v>
      </c>
      <c r="F978">
        <v>0</v>
      </c>
    </row>
    <row r="979" spans="1:6" x14ac:dyDescent="0.3">
      <c r="A979">
        <v>10618</v>
      </c>
      <c r="B979">
        <v>56</v>
      </c>
      <c r="C979">
        <v>38</v>
      </c>
      <c r="D979">
        <v>20</v>
      </c>
      <c r="E979">
        <f xml:space="preserve"> order_details[[#This Row],[UnitPrice]] * order_details[[#This Row],[Quantity]] * (1 - order_details[[#This Row],[Discount]])</f>
        <v>760</v>
      </c>
      <c r="F979">
        <v>0</v>
      </c>
    </row>
    <row r="980" spans="1:6" x14ac:dyDescent="0.3">
      <c r="A980">
        <v>10618</v>
      </c>
      <c r="B980">
        <v>68</v>
      </c>
      <c r="C980">
        <v>12.5</v>
      </c>
      <c r="D980">
        <v>15</v>
      </c>
      <c r="E980">
        <f xml:space="preserve"> order_details[[#This Row],[UnitPrice]] * order_details[[#This Row],[Quantity]] * (1 - order_details[[#This Row],[Discount]])</f>
        <v>187.5</v>
      </c>
      <c r="F980">
        <v>0</v>
      </c>
    </row>
    <row r="981" spans="1:6" x14ac:dyDescent="0.3">
      <c r="A981">
        <v>10619</v>
      </c>
      <c r="B981">
        <v>21</v>
      </c>
      <c r="C981">
        <v>10</v>
      </c>
      <c r="D981">
        <v>42</v>
      </c>
      <c r="E981">
        <f xml:space="preserve"> order_details[[#This Row],[UnitPrice]] * order_details[[#This Row],[Quantity]] * (1 - order_details[[#This Row],[Discount]])</f>
        <v>420</v>
      </c>
      <c r="F981">
        <v>0</v>
      </c>
    </row>
    <row r="982" spans="1:6" x14ac:dyDescent="0.3">
      <c r="A982">
        <v>10619</v>
      </c>
      <c r="B982">
        <v>22</v>
      </c>
      <c r="C982">
        <v>21</v>
      </c>
      <c r="D982">
        <v>40</v>
      </c>
      <c r="E982">
        <f xml:space="preserve"> order_details[[#This Row],[UnitPrice]] * order_details[[#This Row],[Quantity]] * (1 - order_details[[#This Row],[Discount]])</f>
        <v>840</v>
      </c>
      <c r="F982">
        <v>0</v>
      </c>
    </row>
    <row r="983" spans="1:6" x14ac:dyDescent="0.3">
      <c r="A983">
        <v>10620</v>
      </c>
      <c r="B983">
        <v>24</v>
      </c>
      <c r="C983">
        <v>4.5</v>
      </c>
      <c r="D983">
        <v>5</v>
      </c>
      <c r="E983">
        <f xml:space="preserve"> order_details[[#This Row],[UnitPrice]] * order_details[[#This Row],[Quantity]] * (1 - order_details[[#This Row],[Discount]])</f>
        <v>22.5</v>
      </c>
      <c r="F983">
        <v>0</v>
      </c>
    </row>
    <row r="984" spans="1:6" x14ac:dyDescent="0.3">
      <c r="A984">
        <v>10620</v>
      </c>
      <c r="B984">
        <v>52</v>
      </c>
      <c r="C984">
        <v>7</v>
      </c>
      <c r="D984">
        <v>5</v>
      </c>
      <c r="E984">
        <f xml:space="preserve"> order_details[[#This Row],[UnitPrice]] * order_details[[#This Row],[Quantity]] * (1 - order_details[[#This Row],[Discount]])</f>
        <v>35</v>
      </c>
      <c r="F984">
        <v>0</v>
      </c>
    </row>
    <row r="985" spans="1:6" x14ac:dyDescent="0.3">
      <c r="A985">
        <v>10621</v>
      </c>
      <c r="B985">
        <v>19</v>
      </c>
      <c r="C985">
        <v>9.1999999999999993</v>
      </c>
      <c r="D985">
        <v>5</v>
      </c>
      <c r="E985">
        <f xml:space="preserve"> order_details[[#This Row],[UnitPrice]] * order_details[[#This Row],[Quantity]] * (1 - order_details[[#This Row],[Discount]])</f>
        <v>46</v>
      </c>
      <c r="F985">
        <v>0</v>
      </c>
    </row>
    <row r="986" spans="1:6" x14ac:dyDescent="0.3">
      <c r="A986">
        <v>10621</v>
      </c>
      <c r="B986">
        <v>23</v>
      </c>
      <c r="C986">
        <v>9</v>
      </c>
      <c r="D986">
        <v>10</v>
      </c>
      <c r="E986">
        <f xml:space="preserve"> order_details[[#This Row],[UnitPrice]] * order_details[[#This Row],[Quantity]] * (1 - order_details[[#This Row],[Discount]])</f>
        <v>90</v>
      </c>
      <c r="F986">
        <v>0</v>
      </c>
    </row>
    <row r="987" spans="1:6" x14ac:dyDescent="0.3">
      <c r="A987">
        <v>10621</v>
      </c>
      <c r="B987">
        <v>70</v>
      </c>
      <c r="C987">
        <v>15</v>
      </c>
      <c r="D987">
        <v>20</v>
      </c>
      <c r="E987">
        <f xml:space="preserve"> order_details[[#This Row],[UnitPrice]] * order_details[[#This Row],[Quantity]] * (1 - order_details[[#This Row],[Discount]])</f>
        <v>300</v>
      </c>
      <c r="F987">
        <v>0</v>
      </c>
    </row>
    <row r="988" spans="1:6" x14ac:dyDescent="0.3">
      <c r="A988">
        <v>10621</v>
      </c>
      <c r="B988">
        <v>71</v>
      </c>
      <c r="C988">
        <v>21.5</v>
      </c>
      <c r="D988">
        <v>15</v>
      </c>
      <c r="E988">
        <f xml:space="preserve"> order_details[[#This Row],[UnitPrice]] * order_details[[#This Row],[Quantity]] * (1 - order_details[[#This Row],[Discount]])</f>
        <v>322.5</v>
      </c>
      <c r="F988">
        <v>0</v>
      </c>
    </row>
    <row r="989" spans="1:6" x14ac:dyDescent="0.3">
      <c r="A989">
        <v>10622</v>
      </c>
      <c r="B989">
        <v>2</v>
      </c>
      <c r="C989">
        <v>19</v>
      </c>
      <c r="D989">
        <v>20</v>
      </c>
      <c r="E989">
        <f xml:space="preserve"> order_details[[#This Row],[UnitPrice]] * order_details[[#This Row],[Quantity]] * (1 - order_details[[#This Row],[Discount]])</f>
        <v>380</v>
      </c>
      <c r="F989">
        <v>0</v>
      </c>
    </row>
    <row r="990" spans="1:6" x14ac:dyDescent="0.3">
      <c r="A990">
        <v>10622</v>
      </c>
      <c r="B990">
        <v>68</v>
      </c>
      <c r="C990">
        <v>12.5</v>
      </c>
      <c r="D990">
        <v>18</v>
      </c>
      <c r="E990">
        <f xml:space="preserve"> order_details[[#This Row],[UnitPrice]] * order_details[[#This Row],[Quantity]] * (1 - order_details[[#This Row],[Discount]])</f>
        <v>180</v>
      </c>
      <c r="F990">
        <v>0.2</v>
      </c>
    </row>
    <row r="991" spans="1:6" x14ac:dyDescent="0.3">
      <c r="A991">
        <v>10623</v>
      </c>
      <c r="B991">
        <v>14</v>
      </c>
      <c r="C991">
        <v>23.25</v>
      </c>
      <c r="D991">
        <v>21</v>
      </c>
      <c r="E991">
        <f xml:space="preserve"> order_details[[#This Row],[UnitPrice]] * order_details[[#This Row],[Quantity]] * (1 - order_details[[#This Row],[Discount]])</f>
        <v>488.25</v>
      </c>
      <c r="F991">
        <v>0</v>
      </c>
    </row>
    <row r="992" spans="1:6" x14ac:dyDescent="0.3">
      <c r="A992">
        <v>10623</v>
      </c>
      <c r="B992">
        <v>19</v>
      </c>
      <c r="C992">
        <v>9.1999999999999993</v>
      </c>
      <c r="D992">
        <v>15</v>
      </c>
      <c r="E992">
        <f xml:space="preserve"> order_details[[#This Row],[UnitPrice]] * order_details[[#This Row],[Quantity]] * (1 - order_details[[#This Row],[Discount]])</f>
        <v>124.2</v>
      </c>
      <c r="F992">
        <v>0.1</v>
      </c>
    </row>
    <row r="993" spans="1:6" x14ac:dyDescent="0.3">
      <c r="A993">
        <v>10623</v>
      </c>
      <c r="B993">
        <v>21</v>
      </c>
      <c r="C993">
        <v>10</v>
      </c>
      <c r="D993">
        <v>25</v>
      </c>
      <c r="E993">
        <f xml:space="preserve"> order_details[[#This Row],[UnitPrice]] * order_details[[#This Row],[Quantity]] * (1 - order_details[[#This Row],[Discount]])</f>
        <v>225</v>
      </c>
      <c r="F993">
        <v>0.1</v>
      </c>
    </row>
    <row r="994" spans="1:6" x14ac:dyDescent="0.3">
      <c r="A994">
        <v>10623</v>
      </c>
      <c r="B994">
        <v>24</v>
      </c>
      <c r="C994">
        <v>4.5</v>
      </c>
      <c r="D994">
        <v>3</v>
      </c>
      <c r="E994">
        <f xml:space="preserve"> order_details[[#This Row],[UnitPrice]] * order_details[[#This Row],[Quantity]] * (1 - order_details[[#This Row],[Discount]])</f>
        <v>13.5</v>
      </c>
      <c r="F994">
        <v>0</v>
      </c>
    </row>
    <row r="995" spans="1:6" x14ac:dyDescent="0.3">
      <c r="A995">
        <v>10623</v>
      </c>
      <c r="B995">
        <v>35</v>
      </c>
      <c r="C995">
        <v>18</v>
      </c>
      <c r="D995">
        <v>30</v>
      </c>
      <c r="E995">
        <f xml:space="preserve"> order_details[[#This Row],[UnitPrice]] * order_details[[#This Row],[Quantity]] * (1 - order_details[[#This Row],[Discount]])</f>
        <v>486</v>
      </c>
      <c r="F995">
        <v>0.1</v>
      </c>
    </row>
    <row r="996" spans="1:6" x14ac:dyDescent="0.3">
      <c r="A996">
        <v>10624</v>
      </c>
      <c r="B996">
        <v>28</v>
      </c>
      <c r="C996">
        <v>45.6</v>
      </c>
      <c r="D996">
        <v>10</v>
      </c>
      <c r="E996">
        <f xml:space="preserve"> order_details[[#This Row],[UnitPrice]] * order_details[[#This Row],[Quantity]] * (1 - order_details[[#This Row],[Discount]])</f>
        <v>456</v>
      </c>
      <c r="F996">
        <v>0</v>
      </c>
    </row>
    <row r="997" spans="1:6" x14ac:dyDescent="0.3">
      <c r="A997">
        <v>10624</v>
      </c>
      <c r="B997">
        <v>29</v>
      </c>
      <c r="C997">
        <v>123.79</v>
      </c>
      <c r="D997">
        <v>6</v>
      </c>
      <c r="E997">
        <f xml:space="preserve"> order_details[[#This Row],[UnitPrice]] * order_details[[#This Row],[Quantity]] * (1 - order_details[[#This Row],[Discount]])</f>
        <v>742.74</v>
      </c>
      <c r="F997">
        <v>0</v>
      </c>
    </row>
    <row r="998" spans="1:6" x14ac:dyDescent="0.3">
      <c r="A998">
        <v>10624</v>
      </c>
      <c r="B998">
        <v>44</v>
      </c>
      <c r="C998">
        <v>19.45</v>
      </c>
      <c r="D998">
        <v>10</v>
      </c>
      <c r="E998">
        <f xml:space="preserve"> order_details[[#This Row],[UnitPrice]] * order_details[[#This Row],[Quantity]] * (1 - order_details[[#This Row],[Discount]])</f>
        <v>194.5</v>
      </c>
      <c r="F998">
        <v>0</v>
      </c>
    </row>
    <row r="999" spans="1:6" x14ac:dyDescent="0.3">
      <c r="A999">
        <v>10625</v>
      </c>
      <c r="B999">
        <v>14</v>
      </c>
      <c r="C999">
        <v>23.25</v>
      </c>
      <c r="D999">
        <v>3</v>
      </c>
      <c r="E999">
        <f xml:space="preserve"> order_details[[#This Row],[UnitPrice]] * order_details[[#This Row],[Quantity]] * (1 - order_details[[#This Row],[Discount]])</f>
        <v>69.75</v>
      </c>
      <c r="F999">
        <v>0</v>
      </c>
    </row>
    <row r="1000" spans="1:6" x14ac:dyDescent="0.3">
      <c r="A1000">
        <v>10625</v>
      </c>
      <c r="B1000">
        <v>42</v>
      </c>
      <c r="C1000">
        <v>14</v>
      </c>
      <c r="D1000">
        <v>5</v>
      </c>
      <c r="E1000">
        <f xml:space="preserve"> order_details[[#This Row],[UnitPrice]] * order_details[[#This Row],[Quantity]] * (1 - order_details[[#This Row],[Discount]])</f>
        <v>70</v>
      </c>
      <c r="F1000">
        <v>0</v>
      </c>
    </row>
    <row r="1001" spans="1:6" x14ac:dyDescent="0.3">
      <c r="A1001">
        <v>10625</v>
      </c>
      <c r="B1001">
        <v>60</v>
      </c>
      <c r="C1001">
        <v>34</v>
      </c>
      <c r="D1001">
        <v>10</v>
      </c>
      <c r="E1001">
        <f xml:space="preserve"> order_details[[#This Row],[UnitPrice]] * order_details[[#This Row],[Quantity]] * (1 - order_details[[#This Row],[Discount]])</f>
        <v>340</v>
      </c>
      <c r="F1001">
        <v>0</v>
      </c>
    </row>
    <row r="1002" spans="1:6" x14ac:dyDescent="0.3">
      <c r="A1002">
        <v>10626</v>
      </c>
      <c r="B1002">
        <v>53</v>
      </c>
      <c r="C1002">
        <v>32.799999999999997</v>
      </c>
      <c r="D1002">
        <v>12</v>
      </c>
      <c r="E1002">
        <f xml:space="preserve"> order_details[[#This Row],[UnitPrice]] * order_details[[#This Row],[Quantity]] * (1 - order_details[[#This Row],[Discount]])</f>
        <v>393.59999999999997</v>
      </c>
      <c r="F1002">
        <v>0</v>
      </c>
    </row>
    <row r="1003" spans="1:6" x14ac:dyDescent="0.3">
      <c r="A1003">
        <v>10626</v>
      </c>
      <c r="B1003">
        <v>60</v>
      </c>
      <c r="C1003">
        <v>34</v>
      </c>
      <c r="D1003">
        <v>20</v>
      </c>
      <c r="E1003">
        <f xml:space="preserve"> order_details[[#This Row],[UnitPrice]] * order_details[[#This Row],[Quantity]] * (1 - order_details[[#This Row],[Discount]])</f>
        <v>680</v>
      </c>
      <c r="F1003">
        <v>0</v>
      </c>
    </row>
    <row r="1004" spans="1:6" x14ac:dyDescent="0.3">
      <c r="A1004">
        <v>10626</v>
      </c>
      <c r="B1004">
        <v>71</v>
      </c>
      <c r="C1004">
        <v>21.5</v>
      </c>
      <c r="D1004">
        <v>20</v>
      </c>
      <c r="E1004">
        <f xml:space="preserve"> order_details[[#This Row],[UnitPrice]] * order_details[[#This Row],[Quantity]] * (1 - order_details[[#This Row],[Discount]])</f>
        <v>430</v>
      </c>
      <c r="F1004">
        <v>0</v>
      </c>
    </row>
    <row r="1005" spans="1:6" x14ac:dyDescent="0.3">
      <c r="A1005">
        <v>10627</v>
      </c>
      <c r="B1005">
        <v>62</v>
      </c>
      <c r="C1005">
        <v>49.3</v>
      </c>
      <c r="D1005">
        <v>15</v>
      </c>
      <c r="E1005">
        <f xml:space="preserve"> order_details[[#This Row],[UnitPrice]] * order_details[[#This Row],[Quantity]] * (1 - order_details[[#This Row],[Discount]])</f>
        <v>739.5</v>
      </c>
      <c r="F1005">
        <v>0</v>
      </c>
    </row>
    <row r="1006" spans="1:6" x14ac:dyDescent="0.3">
      <c r="A1006">
        <v>10627</v>
      </c>
      <c r="B1006">
        <v>73</v>
      </c>
      <c r="C1006">
        <v>15</v>
      </c>
      <c r="D1006">
        <v>35</v>
      </c>
      <c r="E1006">
        <f xml:space="preserve"> order_details[[#This Row],[UnitPrice]] * order_details[[#This Row],[Quantity]] * (1 - order_details[[#This Row],[Discount]])</f>
        <v>446.25</v>
      </c>
      <c r="F1006">
        <v>0.15</v>
      </c>
    </row>
    <row r="1007" spans="1:6" x14ac:dyDescent="0.3">
      <c r="A1007">
        <v>10628</v>
      </c>
      <c r="B1007">
        <v>1</v>
      </c>
      <c r="C1007">
        <v>18</v>
      </c>
      <c r="D1007">
        <v>25</v>
      </c>
      <c r="E1007">
        <f xml:space="preserve"> order_details[[#This Row],[UnitPrice]] * order_details[[#This Row],[Quantity]] * (1 - order_details[[#This Row],[Discount]])</f>
        <v>450</v>
      </c>
      <c r="F1007">
        <v>0</v>
      </c>
    </row>
    <row r="1008" spans="1:6" x14ac:dyDescent="0.3">
      <c r="A1008">
        <v>10629</v>
      </c>
      <c r="B1008">
        <v>29</v>
      </c>
      <c r="C1008">
        <v>123.79</v>
      </c>
      <c r="D1008">
        <v>20</v>
      </c>
      <c r="E1008">
        <f xml:space="preserve"> order_details[[#This Row],[UnitPrice]] * order_details[[#This Row],[Quantity]] * (1 - order_details[[#This Row],[Discount]])</f>
        <v>2475.8000000000002</v>
      </c>
      <c r="F1008">
        <v>0</v>
      </c>
    </row>
    <row r="1009" spans="1:6" x14ac:dyDescent="0.3">
      <c r="A1009">
        <v>10629</v>
      </c>
      <c r="B1009">
        <v>64</v>
      </c>
      <c r="C1009">
        <v>33.25</v>
      </c>
      <c r="D1009">
        <v>9</v>
      </c>
      <c r="E1009">
        <f xml:space="preserve"> order_details[[#This Row],[UnitPrice]] * order_details[[#This Row],[Quantity]] * (1 - order_details[[#This Row],[Discount]])</f>
        <v>299.25</v>
      </c>
      <c r="F1009">
        <v>0</v>
      </c>
    </row>
    <row r="1010" spans="1:6" x14ac:dyDescent="0.3">
      <c r="A1010">
        <v>10630</v>
      </c>
      <c r="B1010">
        <v>55</v>
      </c>
      <c r="C1010">
        <v>24</v>
      </c>
      <c r="D1010">
        <v>12</v>
      </c>
      <c r="E1010">
        <f xml:space="preserve"> order_details[[#This Row],[UnitPrice]] * order_details[[#This Row],[Quantity]] * (1 - order_details[[#This Row],[Discount]])</f>
        <v>273.59999999999997</v>
      </c>
      <c r="F1010">
        <v>0.05</v>
      </c>
    </row>
    <row r="1011" spans="1:6" x14ac:dyDescent="0.3">
      <c r="A1011">
        <v>10630</v>
      </c>
      <c r="B1011">
        <v>76</v>
      </c>
      <c r="C1011">
        <v>18</v>
      </c>
      <c r="D1011">
        <v>35</v>
      </c>
      <c r="E1011">
        <f xml:space="preserve"> order_details[[#This Row],[UnitPrice]] * order_details[[#This Row],[Quantity]] * (1 - order_details[[#This Row],[Discount]])</f>
        <v>630</v>
      </c>
      <c r="F1011">
        <v>0</v>
      </c>
    </row>
    <row r="1012" spans="1:6" x14ac:dyDescent="0.3">
      <c r="A1012">
        <v>10631</v>
      </c>
      <c r="B1012">
        <v>75</v>
      </c>
      <c r="C1012">
        <v>7.75</v>
      </c>
      <c r="D1012">
        <v>8</v>
      </c>
      <c r="E1012">
        <f xml:space="preserve"> order_details[[#This Row],[UnitPrice]] * order_details[[#This Row],[Quantity]] * (1 - order_details[[#This Row],[Discount]])</f>
        <v>55.800000000000004</v>
      </c>
      <c r="F1012">
        <v>0.1</v>
      </c>
    </row>
    <row r="1013" spans="1:6" x14ac:dyDescent="0.3">
      <c r="A1013">
        <v>10632</v>
      </c>
      <c r="B1013">
        <v>2</v>
      </c>
      <c r="C1013">
        <v>19</v>
      </c>
      <c r="D1013">
        <v>30</v>
      </c>
      <c r="E1013">
        <f xml:space="preserve"> order_details[[#This Row],[UnitPrice]] * order_details[[#This Row],[Quantity]] * (1 - order_details[[#This Row],[Discount]])</f>
        <v>541.5</v>
      </c>
      <c r="F1013">
        <v>0.05</v>
      </c>
    </row>
    <row r="1014" spans="1:6" x14ac:dyDescent="0.3">
      <c r="A1014">
        <v>10632</v>
      </c>
      <c r="B1014">
        <v>33</v>
      </c>
      <c r="C1014">
        <v>2.5</v>
      </c>
      <c r="D1014">
        <v>20</v>
      </c>
      <c r="E1014">
        <f xml:space="preserve"> order_details[[#This Row],[UnitPrice]] * order_details[[#This Row],[Quantity]] * (1 - order_details[[#This Row],[Discount]])</f>
        <v>47.5</v>
      </c>
      <c r="F1014">
        <v>0.05</v>
      </c>
    </row>
    <row r="1015" spans="1:6" x14ac:dyDescent="0.3">
      <c r="A1015">
        <v>10633</v>
      </c>
      <c r="B1015">
        <v>12</v>
      </c>
      <c r="C1015">
        <v>38</v>
      </c>
      <c r="D1015">
        <v>36</v>
      </c>
      <c r="E1015">
        <f xml:space="preserve"> order_details[[#This Row],[UnitPrice]] * order_details[[#This Row],[Quantity]] * (1 - order_details[[#This Row],[Discount]])</f>
        <v>1162.8</v>
      </c>
      <c r="F1015">
        <v>0.15</v>
      </c>
    </row>
    <row r="1016" spans="1:6" x14ac:dyDescent="0.3">
      <c r="A1016">
        <v>10633</v>
      </c>
      <c r="B1016">
        <v>13</v>
      </c>
      <c r="C1016">
        <v>6</v>
      </c>
      <c r="D1016">
        <v>13</v>
      </c>
      <c r="E1016">
        <f xml:space="preserve"> order_details[[#This Row],[UnitPrice]] * order_details[[#This Row],[Quantity]] * (1 - order_details[[#This Row],[Discount]])</f>
        <v>66.3</v>
      </c>
      <c r="F1016">
        <v>0.15</v>
      </c>
    </row>
    <row r="1017" spans="1:6" x14ac:dyDescent="0.3">
      <c r="A1017">
        <v>10633</v>
      </c>
      <c r="B1017">
        <v>26</v>
      </c>
      <c r="C1017">
        <v>31.23</v>
      </c>
      <c r="D1017">
        <v>35</v>
      </c>
      <c r="E1017">
        <f xml:space="preserve"> order_details[[#This Row],[UnitPrice]] * order_details[[#This Row],[Quantity]] * (1 - order_details[[#This Row],[Discount]])</f>
        <v>929.09249999999997</v>
      </c>
      <c r="F1017">
        <v>0.15</v>
      </c>
    </row>
    <row r="1018" spans="1:6" x14ac:dyDescent="0.3">
      <c r="A1018">
        <v>10633</v>
      </c>
      <c r="B1018">
        <v>62</v>
      </c>
      <c r="C1018">
        <v>49.3</v>
      </c>
      <c r="D1018">
        <v>80</v>
      </c>
      <c r="E1018">
        <f xml:space="preserve"> order_details[[#This Row],[UnitPrice]] * order_details[[#This Row],[Quantity]] * (1 - order_details[[#This Row],[Discount]])</f>
        <v>3352.4</v>
      </c>
      <c r="F1018">
        <v>0.15</v>
      </c>
    </row>
    <row r="1019" spans="1:6" x14ac:dyDescent="0.3">
      <c r="A1019">
        <v>10634</v>
      </c>
      <c r="B1019">
        <v>7</v>
      </c>
      <c r="C1019">
        <v>30</v>
      </c>
      <c r="D1019">
        <v>35</v>
      </c>
      <c r="E1019">
        <f xml:space="preserve"> order_details[[#This Row],[UnitPrice]] * order_details[[#This Row],[Quantity]] * (1 - order_details[[#This Row],[Discount]])</f>
        <v>1050</v>
      </c>
      <c r="F1019">
        <v>0</v>
      </c>
    </row>
    <row r="1020" spans="1:6" x14ac:dyDescent="0.3">
      <c r="A1020">
        <v>10634</v>
      </c>
      <c r="B1020">
        <v>18</v>
      </c>
      <c r="C1020">
        <v>62.5</v>
      </c>
      <c r="D1020">
        <v>50</v>
      </c>
      <c r="E1020">
        <f xml:space="preserve"> order_details[[#This Row],[UnitPrice]] * order_details[[#This Row],[Quantity]] * (1 - order_details[[#This Row],[Discount]])</f>
        <v>3125</v>
      </c>
      <c r="F1020">
        <v>0</v>
      </c>
    </row>
    <row r="1021" spans="1:6" x14ac:dyDescent="0.3">
      <c r="A1021">
        <v>10634</v>
      </c>
      <c r="B1021">
        <v>51</v>
      </c>
      <c r="C1021">
        <v>53</v>
      </c>
      <c r="D1021">
        <v>15</v>
      </c>
      <c r="E1021">
        <f xml:space="preserve"> order_details[[#This Row],[UnitPrice]] * order_details[[#This Row],[Quantity]] * (1 - order_details[[#This Row],[Discount]])</f>
        <v>795</v>
      </c>
      <c r="F1021">
        <v>0</v>
      </c>
    </row>
    <row r="1022" spans="1:6" x14ac:dyDescent="0.3">
      <c r="A1022">
        <v>10634</v>
      </c>
      <c r="B1022">
        <v>75</v>
      </c>
      <c r="C1022">
        <v>7.75</v>
      </c>
      <c r="D1022">
        <v>2</v>
      </c>
      <c r="E1022">
        <f xml:space="preserve"> order_details[[#This Row],[UnitPrice]] * order_details[[#This Row],[Quantity]] * (1 - order_details[[#This Row],[Discount]])</f>
        <v>15.5</v>
      </c>
      <c r="F1022">
        <v>0</v>
      </c>
    </row>
    <row r="1023" spans="1:6" x14ac:dyDescent="0.3">
      <c r="A1023">
        <v>10635</v>
      </c>
      <c r="B1023">
        <v>4</v>
      </c>
      <c r="C1023">
        <v>22</v>
      </c>
      <c r="D1023">
        <v>10</v>
      </c>
      <c r="E1023">
        <f xml:space="preserve"> order_details[[#This Row],[UnitPrice]] * order_details[[#This Row],[Quantity]] * (1 - order_details[[#This Row],[Discount]])</f>
        <v>198</v>
      </c>
      <c r="F1023">
        <v>0.1</v>
      </c>
    </row>
    <row r="1024" spans="1:6" x14ac:dyDescent="0.3">
      <c r="A1024">
        <v>10635</v>
      </c>
      <c r="B1024">
        <v>5</v>
      </c>
      <c r="C1024">
        <v>21.35</v>
      </c>
      <c r="D1024">
        <v>15</v>
      </c>
      <c r="E1024">
        <f xml:space="preserve"> order_details[[#This Row],[UnitPrice]] * order_details[[#This Row],[Quantity]] * (1 - order_details[[#This Row],[Discount]])</f>
        <v>288.22500000000002</v>
      </c>
      <c r="F1024">
        <v>0.1</v>
      </c>
    </row>
    <row r="1025" spans="1:6" x14ac:dyDescent="0.3">
      <c r="A1025">
        <v>10635</v>
      </c>
      <c r="B1025">
        <v>22</v>
      </c>
      <c r="C1025">
        <v>21</v>
      </c>
      <c r="D1025">
        <v>40</v>
      </c>
      <c r="E1025">
        <f xml:space="preserve"> order_details[[#This Row],[UnitPrice]] * order_details[[#This Row],[Quantity]] * (1 - order_details[[#This Row],[Discount]])</f>
        <v>840</v>
      </c>
      <c r="F1025">
        <v>0</v>
      </c>
    </row>
    <row r="1026" spans="1:6" x14ac:dyDescent="0.3">
      <c r="A1026">
        <v>10636</v>
      </c>
      <c r="B1026">
        <v>4</v>
      </c>
      <c r="C1026">
        <v>22</v>
      </c>
      <c r="D1026">
        <v>25</v>
      </c>
      <c r="E1026">
        <f xml:space="preserve"> order_details[[#This Row],[UnitPrice]] * order_details[[#This Row],[Quantity]] * (1 - order_details[[#This Row],[Discount]])</f>
        <v>550</v>
      </c>
      <c r="F1026">
        <v>0</v>
      </c>
    </row>
    <row r="1027" spans="1:6" x14ac:dyDescent="0.3">
      <c r="A1027">
        <v>10636</v>
      </c>
      <c r="B1027">
        <v>58</v>
      </c>
      <c r="C1027">
        <v>13.25</v>
      </c>
      <c r="D1027">
        <v>6</v>
      </c>
      <c r="E1027">
        <f xml:space="preserve"> order_details[[#This Row],[UnitPrice]] * order_details[[#This Row],[Quantity]] * (1 - order_details[[#This Row],[Discount]])</f>
        <v>79.5</v>
      </c>
      <c r="F1027">
        <v>0</v>
      </c>
    </row>
    <row r="1028" spans="1:6" x14ac:dyDescent="0.3">
      <c r="A1028">
        <v>10637</v>
      </c>
      <c r="B1028">
        <v>11</v>
      </c>
      <c r="C1028">
        <v>21</v>
      </c>
      <c r="D1028">
        <v>10</v>
      </c>
      <c r="E1028">
        <f xml:space="preserve"> order_details[[#This Row],[UnitPrice]] * order_details[[#This Row],[Quantity]] * (1 - order_details[[#This Row],[Discount]])</f>
        <v>210</v>
      </c>
      <c r="F1028">
        <v>0</v>
      </c>
    </row>
    <row r="1029" spans="1:6" x14ac:dyDescent="0.3">
      <c r="A1029">
        <v>10637</v>
      </c>
      <c r="B1029">
        <v>50</v>
      </c>
      <c r="C1029">
        <v>16.25</v>
      </c>
      <c r="D1029">
        <v>25</v>
      </c>
      <c r="E1029">
        <f xml:space="preserve"> order_details[[#This Row],[UnitPrice]] * order_details[[#This Row],[Quantity]] * (1 - order_details[[#This Row],[Discount]])</f>
        <v>385.9375</v>
      </c>
      <c r="F1029">
        <v>0.05</v>
      </c>
    </row>
    <row r="1030" spans="1:6" x14ac:dyDescent="0.3">
      <c r="A1030">
        <v>10637</v>
      </c>
      <c r="B1030">
        <v>56</v>
      </c>
      <c r="C1030">
        <v>38</v>
      </c>
      <c r="D1030">
        <v>60</v>
      </c>
      <c r="E1030">
        <f xml:space="preserve"> order_details[[#This Row],[UnitPrice]] * order_details[[#This Row],[Quantity]] * (1 - order_details[[#This Row],[Discount]])</f>
        <v>2166</v>
      </c>
      <c r="F1030">
        <v>0.05</v>
      </c>
    </row>
    <row r="1031" spans="1:6" x14ac:dyDescent="0.3">
      <c r="A1031">
        <v>10638</v>
      </c>
      <c r="B1031">
        <v>45</v>
      </c>
      <c r="C1031">
        <v>9.5</v>
      </c>
      <c r="D1031">
        <v>20</v>
      </c>
      <c r="E1031">
        <f xml:space="preserve"> order_details[[#This Row],[UnitPrice]] * order_details[[#This Row],[Quantity]] * (1 - order_details[[#This Row],[Discount]])</f>
        <v>190</v>
      </c>
      <c r="F1031">
        <v>0</v>
      </c>
    </row>
    <row r="1032" spans="1:6" x14ac:dyDescent="0.3">
      <c r="A1032">
        <v>10638</v>
      </c>
      <c r="B1032">
        <v>65</v>
      </c>
      <c r="C1032">
        <v>21.05</v>
      </c>
      <c r="D1032">
        <v>21</v>
      </c>
      <c r="E1032">
        <f xml:space="preserve"> order_details[[#This Row],[UnitPrice]] * order_details[[#This Row],[Quantity]] * (1 - order_details[[#This Row],[Discount]])</f>
        <v>442.05</v>
      </c>
      <c r="F1032">
        <v>0</v>
      </c>
    </row>
    <row r="1033" spans="1:6" x14ac:dyDescent="0.3">
      <c r="A1033">
        <v>10638</v>
      </c>
      <c r="B1033">
        <v>72</v>
      </c>
      <c r="C1033">
        <v>34.799999999999997</v>
      </c>
      <c r="D1033">
        <v>60</v>
      </c>
      <c r="E1033">
        <f xml:space="preserve"> order_details[[#This Row],[UnitPrice]] * order_details[[#This Row],[Quantity]] * (1 - order_details[[#This Row],[Discount]])</f>
        <v>2088</v>
      </c>
      <c r="F1033">
        <v>0</v>
      </c>
    </row>
    <row r="1034" spans="1:6" x14ac:dyDescent="0.3">
      <c r="A1034">
        <v>10639</v>
      </c>
      <c r="B1034">
        <v>18</v>
      </c>
      <c r="C1034">
        <v>62.5</v>
      </c>
      <c r="D1034">
        <v>8</v>
      </c>
      <c r="E1034">
        <f xml:space="preserve"> order_details[[#This Row],[UnitPrice]] * order_details[[#This Row],[Quantity]] * (1 - order_details[[#This Row],[Discount]])</f>
        <v>500</v>
      </c>
      <c r="F1034">
        <v>0</v>
      </c>
    </row>
    <row r="1035" spans="1:6" x14ac:dyDescent="0.3">
      <c r="A1035">
        <v>10640</v>
      </c>
      <c r="B1035">
        <v>69</v>
      </c>
      <c r="C1035">
        <v>36</v>
      </c>
      <c r="D1035">
        <v>20</v>
      </c>
      <c r="E1035">
        <f xml:space="preserve"> order_details[[#This Row],[UnitPrice]] * order_details[[#This Row],[Quantity]] * (1 - order_details[[#This Row],[Discount]])</f>
        <v>540</v>
      </c>
      <c r="F1035">
        <v>0.25</v>
      </c>
    </row>
    <row r="1036" spans="1:6" x14ac:dyDescent="0.3">
      <c r="A1036">
        <v>10640</v>
      </c>
      <c r="B1036">
        <v>70</v>
      </c>
      <c r="C1036">
        <v>15</v>
      </c>
      <c r="D1036">
        <v>15</v>
      </c>
      <c r="E1036">
        <f xml:space="preserve"> order_details[[#This Row],[UnitPrice]] * order_details[[#This Row],[Quantity]] * (1 - order_details[[#This Row],[Discount]])</f>
        <v>168.75</v>
      </c>
      <c r="F1036">
        <v>0.25</v>
      </c>
    </row>
    <row r="1037" spans="1:6" x14ac:dyDescent="0.3">
      <c r="A1037">
        <v>10641</v>
      </c>
      <c r="B1037">
        <v>2</v>
      </c>
      <c r="C1037">
        <v>19</v>
      </c>
      <c r="D1037">
        <v>50</v>
      </c>
      <c r="E1037">
        <f xml:space="preserve"> order_details[[#This Row],[UnitPrice]] * order_details[[#This Row],[Quantity]] * (1 - order_details[[#This Row],[Discount]])</f>
        <v>950</v>
      </c>
      <c r="F1037">
        <v>0</v>
      </c>
    </row>
    <row r="1038" spans="1:6" x14ac:dyDescent="0.3">
      <c r="A1038">
        <v>10641</v>
      </c>
      <c r="B1038">
        <v>40</v>
      </c>
      <c r="C1038">
        <v>18.399999999999999</v>
      </c>
      <c r="D1038">
        <v>60</v>
      </c>
      <c r="E1038">
        <f xml:space="preserve"> order_details[[#This Row],[UnitPrice]] * order_details[[#This Row],[Quantity]] * (1 - order_details[[#This Row],[Discount]])</f>
        <v>1104</v>
      </c>
      <c r="F1038">
        <v>0</v>
      </c>
    </row>
    <row r="1039" spans="1:6" x14ac:dyDescent="0.3">
      <c r="A1039">
        <v>10642</v>
      </c>
      <c r="B1039">
        <v>21</v>
      </c>
      <c r="C1039">
        <v>10</v>
      </c>
      <c r="D1039">
        <v>30</v>
      </c>
      <c r="E1039">
        <f xml:space="preserve"> order_details[[#This Row],[UnitPrice]] * order_details[[#This Row],[Quantity]] * (1 - order_details[[#This Row],[Discount]])</f>
        <v>240</v>
      </c>
      <c r="F1039">
        <v>0.2</v>
      </c>
    </row>
    <row r="1040" spans="1:6" x14ac:dyDescent="0.3">
      <c r="A1040">
        <v>10642</v>
      </c>
      <c r="B1040">
        <v>61</v>
      </c>
      <c r="C1040">
        <v>28.5</v>
      </c>
      <c r="D1040">
        <v>20</v>
      </c>
      <c r="E1040">
        <f xml:space="preserve"> order_details[[#This Row],[UnitPrice]] * order_details[[#This Row],[Quantity]] * (1 - order_details[[#This Row],[Discount]])</f>
        <v>456</v>
      </c>
      <c r="F1040">
        <v>0.2</v>
      </c>
    </row>
    <row r="1041" spans="1:6" x14ac:dyDescent="0.3">
      <c r="A1041">
        <v>10643</v>
      </c>
      <c r="B1041">
        <v>28</v>
      </c>
      <c r="C1041">
        <v>45.6</v>
      </c>
      <c r="D1041">
        <v>15</v>
      </c>
      <c r="E1041">
        <f xml:space="preserve"> order_details[[#This Row],[UnitPrice]] * order_details[[#This Row],[Quantity]] * (1 - order_details[[#This Row],[Discount]])</f>
        <v>513</v>
      </c>
      <c r="F1041">
        <v>0.25</v>
      </c>
    </row>
    <row r="1042" spans="1:6" x14ac:dyDescent="0.3">
      <c r="A1042">
        <v>10643</v>
      </c>
      <c r="B1042">
        <v>39</v>
      </c>
      <c r="C1042">
        <v>18</v>
      </c>
      <c r="D1042">
        <v>21</v>
      </c>
      <c r="E1042">
        <f xml:space="preserve"> order_details[[#This Row],[UnitPrice]] * order_details[[#This Row],[Quantity]] * (1 - order_details[[#This Row],[Discount]])</f>
        <v>283.5</v>
      </c>
      <c r="F1042">
        <v>0.25</v>
      </c>
    </row>
    <row r="1043" spans="1:6" x14ac:dyDescent="0.3">
      <c r="A1043">
        <v>10643</v>
      </c>
      <c r="B1043">
        <v>46</v>
      </c>
      <c r="C1043">
        <v>12</v>
      </c>
      <c r="D1043">
        <v>2</v>
      </c>
      <c r="E1043">
        <f xml:space="preserve"> order_details[[#This Row],[UnitPrice]] * order_details[[#This Row],[Quantity]] * (1 - order_details[[#This Row],[Discount]])</f>
        <v>18</v>
      </c>
      <c r="F1043">
        <v>0.25</v>
      </c>
    </row>
    <row r="1044" spans="1:6" x14ac:dyDescent="0.3">
      <c r="A1044">
        <v>10644</v>
      </c>
      <c r="B1044">
        <v>18</v>
      </c>
      <c r="C1044">
        <v>62.5</v>
      </c>
      <c r="D1044">
        <v>4</v>
      </c>
      <c r="E1044">
        <f xml:space="preserve"> order_details[[#This Row],[UnitPrice]] * order_details[[#This Row],[Quantity]] * (1 - order_details[[#This Row],[Discount]])</f>
        <v>225</v>
      </c>
      <c r="F1044">
        <v>0.1</v>
      </c>
    </row>
    <row r="1045" spans="1:6" x14ac:dyDescent="0.3">
      <c r="A1045">
        <v>10644</v>
      </c>
      <c r="B1045">
        <v>43</v>
      </c>
      <c r="C1045">
        <v>46</v>
      </c>
      <c r="D1045">
        <v>20</v>
      </c>
      <c r="E1045">
        <f xml:space="preserve"> order_details[[#This Row],[UnitPrice]] * order_details[[#This Row],[Quantity]] * (1 - order_details[[#This Row],[Discount]])</f>
        <v>920</v>
      </c>
      <c r="F1045">
        <v>0</v>
      </c>
    </row>
    <row r="1046" spans="1:6" x14ac:dyDescent="0.3">
      <c r="A1046">
        <v>10644</v>
      </c>
      <c r="B1046">
        <v>46</v>
      </c>
      <c r="C1046">
        <v>12</v>
      </c>
      <c r="D1046">
        <v>21</v>
      </c>
      <c r="E1046">
        <f xml:space="preserve"> order_details[[#This Row],[UnitPrice]] * order_details[[#This Row],[Quantity]] * (1 - order_details[[#This Row],[Discount]])</f>
        <v>226.8</v>
      </c>
      <c r="F1046">
        <v>0.1</v>
      </c>
    </row>
    <row r="1047" spans="1:6" x14ac:dyDescent="0.3">
      <c r="A1047">
        <v>10645</v>
      </c>
      <c r="B1047">
        <v>18</v>
      </c>
      <c r="C1047">
        <v>62.5</v>
      </c>
      <c r="D1047">
        <v>20</v>
      </c>
      <c r="E1047">
        <f xml:space="preserve"> order_details[[#This Row],[UnitPrice]] * order_details[[#This Row],[Quantity]] * (1 - order_details[[#This Row],[Discount]])</f>
        <v>1250</v>
      </c>
      <c r="F1047">
        <v>0</v>
      </c>
    </row>
    <row r="1048" spans="1:6" x14ac:dyDescent="0.3">
      <c r="A1048">
        <v>10645</v>
      </c>
      <c r="B1048">
        <v>36</v>
      </c>
      <c r="C1048">
        <v>19</v>
      </c>
      <c r="D1048">
        <v>15</v>
      </c>
      <c r="E1048">
        <f xml:space="preserve"> order_details[[#This Row],[UnitPrice]] * order_details[[#This Row],[Quantity]] * (1 - order_details[[#This Row],[Discount]])</f>
        <v>285</v>
      </c>
      <c r="F1048">
        <v>0</v>
      </c>
    </row>
    <row r="1049" spans="1:6" x14ac:dyDescent="0.3">
      <c r="A1049">
        <v>10646</v>
      </c>
      <c r="B1049">
        <v>1</v>
      </c>
      <c r="C1049">
        <v>18</v>
      </c>
      <c r="D1049">
        <v>15</v>
      </c>
      <c r="E1049">
        <f xml:space="preserve"> order_details[[#This Row],[UnitPrice]] * order_details[[#This Row],[Quantity]] * (1 - order_details[[#This Row],[Discount]])</f>
        <v>202.5</v>
      </c>
      <c r="F1049">
        <v>0.25</v>
      </c>
    </row>
    <row r="1050" spans="1:6" x14ac:dyDescent="0.3">
      <c r="A1050">
        <v>10646</v>
      </c>
      <c r="B1050">
        <v>10</v>
      </c>
      <c r="C1050">
        <v>31</v>
      </c>
      <c r="D1050">
        <v>18</v>
      </c>
      <c r="E1050">
        <f xml:space="preserve"> order_details[[#This Row],[UnitPrice]] * order_details[[#This Row],[Quantity]] * (1 - order_details[[#This Row],[Discount]])</f>
        <v>418.5</v>
      </c>
      <c r="F1050">
        <v>0.25</v>
      </c>
    </row>
    <row r="1051" spans="1:6" x14ac:dyDescent="0.3">
      <c r="A1051">
        <v>10646</v>
      </c>
      <c r="B1051">
        <v>71</v>
      </c>
      <c r="C1051">
        <v>21.5</v>
      </c>
      <c r="D1051">
        <v>30</v>
      </c>
      <c r="E1051">
        <f xml:space="preserve"> order_details[[#This Row],[UnitPrice]] * order_details[[#This Row],[Quantity]] * (1 - order_details[[#This Row],[Discount]])</f>
        <v>483.75</v>
      </c>
      <c r="F1051">
        <v>0.25</v>
      </c>
    </row>
    <row r="1052" spans="1:6" x14ac:dyDescent="0.3">
      <c r="A1052">
        <v>10646</v>
      </c>
      <c r="B1052">
        <v>77</v>
      </c>
      <c r="C1052">
        <v>13</v>
      </c>
      <c r="D1052">
        <v>35</v>
      </c>
      <c r="E1052">
        <f xml:space="preserve"> order_details[[#This Row],[UnitPrice]] * order_details[[#This Row],[Quantity]] * (1 - order_details[[#This Row],[Discount]])</f>
        <v>341.25</v>
      </c>
      <c r="F1052">
        <v>0.25</v>
      </c>
    </row>
    <row r="1053" spans="1:6" x14ac:dyDescent="0.3">
      <c r="A1053">
        <v>10647</v>
      </c>
      <c r="B1053">
        <v>19</v>
      </c>
      <c r="C1053">
        <v>9.1999999999999993</v>
      </c>
      <c r="D1053">
        <v>30</v>
      </c>
      <c r="E1053">
        <f xml:space="preserve"> order_details[[#This Row],[UnitPrice]] * order_details[[#This Row],[Quantity]] * (1 - order_details[[#This Row],[Discount]])</f>
        <v>276</v>
      </c>
      <c r="F1053">
        <v>0</v>
      </c>
    </row>
    <row r="1054" spans="1:6" x14ac:dyDescent="0.3">
      <c r="A1054">
        <v>10647</v>
      </c>
      <c r="B1054">
        <v>39</v>
      </c>
      <c r="C1054">
        <v>18</v>
      </c>
      <c r="D1054">
        <v>20</v>
      </c>
      <c r="E1054">
        <f xml:space="preserve"> order_details[[#This Row],[UnitPrice]] * order_details[[#This Row],[Quantity]] * (1 - order_details[[#This Row],[Discount]])</f>
        <v>360</v>
      </c>
      <c r="F1054">
        <v>0</v>
      </c>
    </row>
    <row r="1055" spans="1:6" x14ac:dyDescent="0.3">
      <c r="A1055">
        <v>10648</v>
      </c>
      <c r="B1055">
        <v>22</v>
      </c>
      <c r="C1055">
        <v>21</v>
      </c>
      <c r="D1055">
        <v>15</v>
      </c>
      <c r="E1055">
        <f xml:space="preserve"> order_details[[#This Row],[UnitPrice]] * order_details[[#This Row],[Quantity]] * (1 - order_details[[#This Row],[Discount]])</f>
        <v>315</v>
      </c>
      <c r="F1055">
        <v>0</v>
      </c>
    </row>
    <row r="1056" spans="1:6" x14ac:dyDescent="0.3">
      <c r="A1056">
        <v>10648</v>
      </c>
      <c r="B1056">
        <v>24</v>
      </c>
      <c r="C1056">
        <v>4.5</v>
      </c>
      <c r="D1056">
        <v>15</v>
      </c>
      <c r="E1056">
        <f xml:space="preserve"> order_details[[#This Row],[UnitPrice]] * order_details[[#This Row],[Quantity]] * (1 - order_details[[#This Row],[Discount]])</f>
        <v>57.375</v>
      </c>
      <c r="F1056">
        <v>0.15</v>
      </c>
    </row>
    <row r="1057" spans="1:6" x14ac:dyDescent="0.3">
      <c r="A1057">
        <v>10649</v>
      </c>
      <c r="B1057">
        <v>28</v>
      </c>
      <c r="C1057">
        <v>45.6</v>
      </c>
      <c r="D1057">
        <v>20</v>
      </c>
      <c r="E1057">
        <f xml:space="preserve"> order_details[[#This Row],[UnitPrice]] * order_details[[#This Row],[Quantity]] * (1 - order_details[[#This Row],[Discount]])</f>
        <v>912</v>
      </c>
      <c r="F1057">
        <v>0</v>
      </c>
    </row>
    <row r="1058" spans="1:6" x14ac:dyDescent="0.3">
      <c r="A1058">
        <v>10649</v>
      </c>
      <c r="B1058">
        <v>72</v>
      </c>
      <c r="C1058">
        <v>34.799999999999997</v>
      </c>
      <c r="D1058">
        <v>15</v>
      </c>
      <c r="E1058">
        <f xml:space="preserve"> order_details[[#This Row],[UnitPrice]] * order_details[[#This Row],[Quantity]] * (1 - order_details[[#This Row],[Discount]])</f>
        <v>522</v>
      </c>
      <c r="F1058">
        <v>0</v>
      </c>
    </row>
    <row r="1059" spans="1:6" x14ac:dyDescent="0.3">
      <c r="A1059">
        <v>10650</v>
      </c>
      <c r="B1059">
        <v>30</v>
      </c>
      <c r="C1059">
        <v>25.89</v>
      </c>
      <c r="D1059">
        <v>30</v>
      </c>
      <c r="E1059">
        <f xml:space="preserve"> order_details[[#This Row],[UnitPrice]] * order_details[[#This Row],[Quantity]] * (1 - order_details[[#This Row],[Discount]])</f>
        <v>776.7</v>
      </c>
      <c r="F1059">
        <v>0</v>
      </c>
    </row>
    <row r="1060" spans="1:6" x14ac:dyDescent="0.3">
      <c r="A1060">
        <v>10650</v>
      </c>
      <c r="B1060">
        <v>53</v>
      </c>
      <c r="C1060">
        <v>32.799999999999997</v>
      </c>
      <c r="D1060">
        <v>25</v>
      </c>
      <c r="E1060">
        <f xml:space="preserve"> order_details[[#This Row],[UnitPrice]] * order_details[[#This Row],[Quantity]] * (1 - order_details[[#This Row],[Discount]])</f>
        <v>778.99999999999989</v>
      </c>
      <c r="F1060">
        <v>0.05</v>
      </c>
    </row>
    <row r="1061" spans="1:6" x14ac:dyDescent="0.3">
      <c r="A1061">
        <v>10650</v>
      </c>
      <c r="B1061">
        <v>54</v>
      </c>
      <c r="C1061">
        <v>7.45</v>
      </c>
      <c r="D1061">
        <v>30</v>
      </c>
      <c r="E1061">
        <f xml:space="preserve"> order_details[[#This Row],[UnitPrice]] * order_details[[#This Row],[Quantity]] * (1 - order_details[[#This Row],[Discount]])</f>
        <v>223.5</v>
      </c>
      <c r="F1061">
        <v>0</v>
      </c>
    </row>
    <row r="1062" spans="1:6" x14ac:dyDescent="0.3">
      <c r="A1062">
        <v>10651</v>
      </c>
      <c r="B1062">
        <v>19</v>
      </c>
      <c r="C1062">
        <v>9.1999999999999993</v>
      </c>
      <c r="D1062">
        <v>12</v>
      </c>
      <c r="E1062">
        <f xml:space="preserve"> order_details[[#This Row],[UnitPrice]] * order_details[[#This Row],[Quantity]] * (1 - order_details[[#This Row],[Discount]])</f>
        <v>82.8</v>
      </c>
      <c r="F1062">
        <v>0.25</v>
      </c>
    </row>
    <row r="1063" spans="1:6" x14ac:dyDescent="0.3">
      <c r="A1063">
        <v>10651</v>
      </c>
      <c r="B1063">
        <v>22</v>
      </c>
      <c r="C1063">
        <v>21</v>
      </c>
      <c r="D1063">
        <v>20</v>
      </c>
      <c r="E1063">
        <f xml:space="preserve"> order_details[[#This Row],[UnitPrice]] * order_details[[#This Row],[Quantity]] * (1 - order_details[[#This Row],[Discount]])</f>
        <v>315</v>
      </c>
      <c r="F1063">
        <v>0.25</v>
      </c>
    </row>
    <row r="1064" spans="1:6" x14ac:dyDescent="0.3">
      <c r="A1064">
        <v>10652</v>
      </c>
      <c r="B1064">
        <v>30</v>
      </c>
      <c r="C1064">
        <v>25.89</v>
      </c>
      <c r="D1064">
        <v>2</v>
      </c>
      <c r="E1064">
        <f xml:space="preserve"> order_details[[#This Row],[UnitPrice]] * order_details[[#This Row],[Quantity]] * (1 - order_details[[#This Row],[Discount]])</f>
        <v>38.835000000000001</v>
      </c>
      <c r="F1064">
        <v>0.25</v>
      </c>
    </row>
    <row r="1065" spans="1:6" x14ac:dyDescent="0.3">
      <c r="A1065">
        <v>10652</v>
      </c>
      <c r="B1065">
        <v>42</v>
      </c>
      <c r="C1065">
        <v>14</v>
      </c>
      <c r="D1065">
        <v>20</v>
      </c>
      <c r="E1065">
        <f xml:space="preserve"> order_details[[#This Row],[UnitPrice]] * order_details[[#This Row],[Quantity]] * (1 - order_details[[#This Row],[Discount]])</f>
        <v>280</v>
      </c>
      <c r="F1065">
        <v>0</v>
      </c>
    </row>
    <row r="1066" spans="1:6" x14ac:dyDescent="0.3">
      <c r="A1066">
        <v>10653</v>
      </c>
      <c r="B1066">
        <v>16</v>
      </c>
      <c r="C1066">
        <v>17.45</v>
      </c>
      <c r="D1066">
        <v>30</v>
      </c>
      <c r="E1066">
        <f xml:space="preserve"> order_details[[#This Row],[UnitPrice]] * order_details[[#This Row],[Quantity]] * (1 - order_details[[#This Row],[Discount]])</f>
        <v>471.15000000000003</v>
      </c>
      <c r="F1066">
        <v>0.1</v>
      </c>
    </row>
    <row r="1067" spans="1:6" x14ac:dyDescent="0.3">
      <c r="A1067">
        <v>10653</v>
      </c>
      <c r="B1067">
        <v>60</v>
      </c>
      <c r="C1067">
        <v>34</v>
      </c>
      <c r="D1067">
        <v>20</v>
      </c>
      <c r="E1067">
        <f xml:space="preserve"> order_details[[#This Row],[UnitPrice]] * order_details[[#This Row],[Quantity]] * (1 - order_details[[#This Row],[Discount]])</f>
        <v>612</v>
      </c>
      <c r="F1067">
        <v>0.1</v>
      </c>
    </row>
    <row r="1068" spans="1:6" x14ac:dyDescent="0.3">
      <c r="A1068">
        <v>10654</v>
      </c>
      <c r="B1068">
        <v>4</v>
      </c>
      <c r="C1068">
        <v>22</v>
      </c>
      <c r="D1068">
        <v>12</v>
      </c>
      <c r="E1068">
        <f xml:space="preserve"> order_details[[#This Row],[UnitPrice]] * order_details[[#This Row],[Quantity]] * (1 - order_details[[#This Row],[Discount]])</f>
        <v>237.6</v>
      </c>
      <c r="F1068">
        <v>0.1</v>
      </c>
    </row>
    <row r="1069" spans="1:6" x14ac:dyDescent="0.3">
      <c r="A1069">
        <v>10654</v>
      </c>
      <c r="B1069">
        <v>39</v>
      </c>
      <c r="C1069">
        <v>18</v>
      </c>
      <c r="D1069">
        <v>20</v>
      </c>
      <c r="E1069">
        <f xml:space="preserve"> order_details[[#This Row],[UnitPrice]] * order_details[[#This Row],[Quantity]] * (1 - order_details[[#This Row],[Discount]])</f>
        <v>324</v>
      </c>
      <c r="F1069">
        <v>0.1</v>
      </c>
    </row>
    <row r="1070" spans="1:6" x14ac:dyDescent="0.3">
      <c r="A1070">
        <v>10654</v>
      </c>
      <c r="B1070">
        <v>54</v>
      </c>
      <c r="C1070">
        <v>7.45</v>
      </c>
      <c r="D1070">
        <v>6</v>
      </c>
      <c r="E1070">
        <f xml:space="preserve"> order_details[[#This Row],[UnitPrice]] * order_details[[#This Row],[Quantity]] * (1 - order_details[[#This Row],[Discount]])</f>
        <v>40.230000000000004</v>
      </c>
      <c r="F1070">
        <v>0.1</v>
      </c>
    </row>
    <row r="1071" spans="1:6" x14ac:dyDescent="0.3">
      <c r="A1071">
        <v>10655</v>
      </c>
      <c r="B1071">
        <v>41</v>
      </c>
      <c r="C1071">
        <v>9.65</v>
      </c>
      <c r="D1071">
        <v>20</v>
      </c>
      <c r="E1071">
        <f xml:space="preserve"> order_details[[#This Row],[UnitPrice]] * order_details[[#This Row],[Quantity]] * (1 - order_details[[#This Row],[Discount]])</f>
        <v>154.4</v>
      </c>
      <c r="F1071">
        <v>0.2</v>
      </c>
    </row>
    <row r="1072" spans="1:6" x14ac:dyDescent="0.3">
      <c r="A1072">
        <v>10656</v>
      </c>
      <c r="B1072">
        <v>14</v>
      </c>
      <c r="C1072">
        <v>23.25</v>
      </c>
      <c r="D1072">
        <v>3</v>
      </c>
      <c r="E1072">
        <f xml:space="preserve"> order_details[[#This Row],[UnitPrice]] * order_details[[#This Row],[Quantity]] * (1 - order_details[[#This Row],[Discount]])</f>
        <v>62.774999999999999</v>
      </c>
      <c r="F1072">
        <v>0.1</v>
      </c>
    </row>
    <row r="1073" spans="1:6" x14ac:dyDescent="0.3">
      <c r="A1073">
        <v>10656</v>
      </c>
      <c r="B1073">
        <v>44</v>
      </c>
      <c r="C1073">
        <v>19.45</v>
      </c>
      <c r="D1073">
        <v>28</v>
      </c>
      <c r="E1073">
        <f xml:space="preserve"> order_details[[#This Row],[UnitPrice]] * order_details[[#This Row],[Quantity]] * (1 - order_details[[#This Row],[Discount]])</f>
        <v>490.14000000000004</v>
      </c>
      <c r="F1073">
        <v>0.1</v>
      </c>
    </row>
    <row r="1074" spans="1:6" x14ac:dyDescent="0.3">
      <c r="A1074">
        <v>10656</v>
      </c>
      <c r="B1074">
        <v>47</v>
      </c>
      <c r="C1074">
        <v>9.5</v>
      </c>
      <c r="D1074">
        <v>6</v>
      </c>
      <c r="E1074">
        <f xml:space="preserve"> order_details[[#This Row],[UnitPrice]] * order_details[[#This Row],[Quantity]] * (1 - order_details[[#This Row],[Discount]])</f>
        <v>51.300000000000004</v>
      </c>
      <c r="F1074">
        <v>0.1</v>
      </c>
    </row>
    <row r="1075" spans="1:6" x14ac:dyDescent="0.3">
      <c r="A1075">
        <v>10657</v>
      </c>
      <c r="B1075">
        <v>15</v>
      </c>
      <c r="C1075">
        <v>15.5</v>
      </c>
      <c r="D1075">
        <v>50</v>
      </c>
      <c r="E1075">
        <f xml:space="preserve"> order_details[[#This Row],[UnitPrice]] * order_details[[#This Row],[Quantity]] * (1 - order_details[[#This Row],[Discount]])</f>
        <v>775</v>
      </c>
      <c r="F1075">
        <v>0</v>
      </c>
    </row>
    <row r="1076" spans="1:6" x14ac:dyDescent="0.3">
      <c r="A1076">
        <v>10657</v>
      </c>
      <c r="B1076">
        <v>41</v>
      </c>
      <c r="C1076">
        <v>9.65</v>
      </c>
      <c r="D1076">
        <v>24</v>
      </c>
      <c r="E1076">
        <f xml:space="preserve"> order_details[[#This Row],[UnitPrice]] * order_details[[#This Row],[Quantity]] * (1 - order_details[[#This Row],[Discount]])</f>
        <v>231.60000000000002</v>
      </c>
      <c r="F1076">
        <v>0</v>
      </c>
    </row>
    <row r="1077" spans="1:6" x14ac:dyDescent="0.3">
      <c r="A1077">
        <v>10657</v>
      </c>
      <c r="B1077">
        <v>46</v>
      </c>
      <c r="C1077">
        <v>12</v>
      </c>
      <c r="D1077">
        <v>45</v>
      </c>
      <c r="E1077">
        <f xml:space="preserve"> order_details[[#This Row],[UnitPrice]] * order_details[[#This Row],[Quantity]] * (1 - order_details[[#This Row],[Discount]])</f>
        <v>540</v>
      </c>
      <c r="F1077">
        <v>0</v>
      </c>
    </row>
    <row r="1078" spans="1:6" x14ac:dyDescent="0.3">
      <c r="A1078">
        <v>10657</v>
      </c>
      <c r="B1078">
        <v>47</v>
      </c>
      <c r="C1078">
        <v>9.5</v>
      </c>
      <c r="D1078">
        <v>10</v>
      </c>
      <c r="E1078">
        <f xml:space="preserve"> order_details[[#This Row],[UnitPrice]] * order_details[[#This Row],[Quantity]] * (1 - order_details[[#This Row],[Discount]])</f>
        <v>95</v>
      </c>
      <c r="F1078">
        <v>0</v>
      </c>
    </row>
    <row r="1079" spans="1:6" x14ac:dyDescent="0.3">
      <c r="A1079">
        <v>10657</v>
      </c>
      <c r="B1079">
        <v>56</v>
      </c>
      <c r="C1079">
        <v>38</v>
      </c>
      <c r="D1079">
        <v>45</v>
      </c>
      <c r="E1079">
        <f xml:space="preserve"> order_details[[#This Row],[UnitPrice]] * order_details[[#This Row],[Quantity]] * (1 - order_details[[#This Row],[Discount]])</f>
        <v>1710</v>
      </c>
      <c r="F1079">
        <v>0</v>
      </c>
    </row>
    <row r="1080" spans="1:6" x14ac:dyDescent="0.3">
      <c r="A1080">
        <v>10657</v>
      </c>
      <c r="B1080">
        <v>60</v>
      </c>
      <c r="C1080">
        <v>34</v>
      </c>
      <c r="D1080">
        <v>30</v>
      </c>
      <c r="E1080">
        <f xml:space="preserve"> order_details[[#This Row],[UnitPrice]] * order_details[[#This Row],[Quantity]] * (1 - order_details[[#This Row],[Discount]])</f>
        <v>1020</v>
      </c>
      <c r="F1080">
        <v>0</v>
      </c>
    </row>
    <row r="1081" spans="1:6" x14ac:dyDescent="0.3">
      <c r="A1081">
        <v>10658</v>
      </c>
      <c r="B1081">
        <v>21</v>
      </c>
      <c r="C1081">
        <v>10</v>
      </c>
      <c r="D1081">
        <v>60</v>
      </c>
      <c r="E1081">
        <f xml:space="preserve"> order_details[[#This Row],[UnitPrice]] * order_details[[#This Row],[Quantity]] * (1 - order_details[[#This Row],[Discount]])</f>
        <v>600</v>
      </c>
      <c r="F1081">
        <v>0</v>
      </c>
    </row>
    <row r="1082" spans="1:6" x14ac:dyDescent="0.3">
      <c r="A1082">
        <v>10658</v>
      </c>
      <c r="B1082">
        <v>40</v>
      </c>
      <c r="C1082">
        <v>18.399999999999999</v>
      </c>
      <c r="D1082">
        <v>70</v>
      </c>
      <c r="E1082">
        <f xml:space="preserve"> order_details[[#This Row],[UnitPrice]] * order_details[[#This Row],[Quantity]] * (1 - order_details[[#This Row],[Discount]])</f>
        <v>1223.5999999999999</v>
      </c>
      <c r="F1082">
        <v>0.05</v>
      </c>
    </row>
    <row r="1083" spans="1:6" x14ac:dyDescent="0.3">
      <c r="A1083">
        <v>10658</v>
      </c>
      <c r="B1083">
        <v>60</v>
      </c>
      <c r="C1083">
        <v>34</v>
      </c>
      <c r="D1083">
        <v>55</v>
      </c>
      <c r="E1083">
        <f xml:space="preserve"> order_details[[#This Row],[UnitPrice]] * order_details[[#This Row],[Quantity]] * (1 - order_details[[#This Row],[Discount]])</f>
        <v>1776.5</v>
      </c>
      <c r="F1083">
        <v>0.05</v>
      </c>
    </row>
    <row r="1084" spans="1:6" x14ac:dyDescent="0.3">
      <c r="A1084">
        <v>10658</v>
      </c>
      <c r="B1084">
        <v>77</v>
      </c>
      <c r="C1084">
        <v>13</v>
      </c>
      <c r="D1084">
        <v>70</v>
      </c>
      <c r="E1084">
        <f xml:space="preserve"> order_details[[#This Row],[UnitPrice]] * order_details[[#This Row],[Quantity]] * (1 - order_details[[#This Row],[Discount]])</f>
        <v>864.5</v>
      </c>
      <c r="F1084">
        <v>0.05</v>
      </c>
    </row>
    <row r="1085" spans="1:6" x14ac:dyDescent="0.3">
      <c r="A1085">
        <v>10659</v>
      </c>
      <c r="B1085">
        <v>31</v>
      </c>
      <c r="C1085">
        <v>12.5</v>
      </c>
      <c r="D1085">
        <v>20</v>
      </c>
      <c r="E1085">
        <f xml:space="preserve"> order_details[[#This Row],[UnitPrice]] * order_details[[#This Row],[Quantity]] * (1 - order_details[[#This Row],[Discount]])</f>
        <v>237.5</v>
      </c>
      <c r="F1085">
        <v>0.05</v>
      </c>
    </row>
    <row r="1086" spans="1:6" x14ac:dyDescent="0.3">
      <c r="A1086">
        <v>10659</v>
      </c>
      <c r="B1086">
        <v>40</v>
      </c>
      <c r="C1086">
        <v>18.399999999999999</v>
      </c>
      <c r="D1086">
        <v>24</v>
      </c>
      <c r="E1086">
        <f xml:space="preserve"> order_details[[#This Row],[UnitPrice]] * order_details[[#This Row],[Quantity]] * (1 - order_details[[#This Row],[Discount]])</f>
        <v>419.51999999999992</v>
      </c>
      <c r="F1086">
        <v>0.05</v>
      </c>
    </row>
    <row r="1087" spans="1:6" x14ac:dyDescent="0.3">
      <c r="A1087">
        <v>10659</v>
      </c>
      <c r="B1087">
        <v>70</v>
      </c>
      <c r="C1087">
        <v>15</v>
      </c>
      <c r="D1087">
        <v>40</v>
      </c>
      <c r="E1087">
        <f xml:space="preserve"> order_details[[#This Row],[UnitPrice]] * order_details[[#This Row],[Quantity]] * (1 - order_details[[#This Row],[Discount]])</f>
        <v>570</v>
      </c>
      <c r="F1087">
        <v>0.05</v>
      </c>
    </row>
    <row r="1088" spans="1:6" x14ac:dyDescent="0.3">
      <c r="A1088">
        <v>10660</v>
      </c>
      <c r="B1088">
        <v>20</v>
      </c>
      <c r="C1088">
        <v>81</v>
      </c>
      <c r="D1088">
        <v>21</v>
      </c>
      <c r="E1088">
        <f xml:space="preserve"> order_details[[#This Row],[UnitPrice]] * order_details[[#This Row],[Quantity]] * (1 - order_details[[#This Row],[Discount]])</f>
        <v>1701</v>
      </c>
      <c r="F1088">
        <v>0</v>
      </c>
    </row>
    <row r="1089" spans="1:6" x14ac:dyDescent="0.3">
      <c r="A1089">
        <v>10661</v>
      </c>
      <c r="B1089">
        <v>39</v>
      </c>
      <c r="C1089">
        <v>18</v>
      </c>
      <c r="D1089">
        <v>3</v>
      </c>
      <c r="E1089">
        <f xml:space="preserve"> order_details[[#This Row],[UnitPrice]] * order_details[[#This Row],[Quantity]] * (1 - order_details[[#This Row],[Discount]])</f>
        <v>43.2</v>
      </c>
      <c r="F1089">
        <v>0.2</v>
      </c>
    </row>
    <row r="1090" spans="1:6" x14ac:dyDescent="0.3">
      <c r="A1090">
        <v>10661</v>
      </c>
      <c r="B1090">
        <v>58</v>
      </c>
      <c r="C1090">
        <v>13.25</v>
      </c>
      <c r="D1090">
        <v>49</v>
      </c>
      <c r="E1090">
        <f xml:space="preserve"> order_details[[#This Row],[UnitPrice]] * order_details[[#This Row],[Quantity]] * (1 - order_details[[#This Row],[Discount]])</f>
        <v>519.4</v>
      </c>
      <c r="F1090">
        <v>0.2</v>
      </c>
    </row>
    <row r="1091" spans="1:6" x14ac:dyDescent="0.3">
      <c r="A1091">
        <v>10662</v>
      </c>
      <c r="B1091">
        <v>68</v>
      </c>
      <c r="C1091">
        <v>12.5</v>
      </c>
      <c r="D1091">
        <v>10</v>
      </c>
      <c r="E1091">
        <f xml:space="preserve"> order_details[[#This Row],[UnitPrice]] * order_details[[#This Row],[Quantity]] * (1 - order_details[[#This Row],[Discount]])</f>
        <v>125</v>
      </c>
      <c r="F1091">
        <v>0</v>
      </c>
    </row>
    <row r="1092" spans="1:6" x14ac:dyDescent="0.3">
      <c r="A1092">
        <v>10663</v>
      </c>
      <c r="B1092">
        <v>40</v>
      </c>
      <c r="C1092">
        <v>18.399999999999999</v>
      </c>
      <c r="D1092">
        <v>30</v>
      </c>
      <c r="E1092">
        <f xml:space="preserve"> order_details[[#This Row],[UnitPrice]] * order_details[[#This Row],[Quantity]] * (1 - order_details[[#This Row],[Discount]])</f>
        <v>524.4</v>
      </c>
      <c r="F1092">
        <v>0.05</v>
      </c>
    </row>
    <row r="1093" spans="1:6" x14ac:dyDescent="0.3">
      <c r="A1093">
        <v>10663</v>
      </c>
      <c r="B1093">
        <v>42</v>
      </c>
      <c r="C1093">
        <v>14</v>
      </c>
      <c r="D1093">
        <v>30</v>
      </c>
      <c r="E1093">
        <f xml:space="preserve"> order_details[[#This Row],[UnitPrice]] * order_details[[#This Row],[Quantity]] * (1 - order_details[[#This Row],[Discount]])</f>
        <v>399</v>
      </c>
      <c r="F1093">
        <v>0.05</v>
      </c>
    </row>
    <row r="1094" spans="1:6" x14ac:dyDescent="0.3">
      <c r="A1094">
        <v>10663</v>
      </c>
      <c r="B1094">
        <v>51</v>
      </c>
      <c r="C1094">
        <v>53</v>
      </c>
      <c r="D1094">
        <v>20</v>
      </c>
      <c r="E1094">
        <f xml:space="preserve"> order_details[[#This Row],[UnitPrice]] * order_details[[#This Row],[Quantity]] * (1 - order_details[[#This Row],[Discount]])</f>
        <v>1007</v>
      </c>
      <c r="F1094">
        <v>0.05</v>
      </c>
    </row>
    <row r="1095" spans="1:6" x14ac:dyDescent="0.3">
      <c r="A1095">
        <v>10664</v>
      </c>
      <c r="B1095">
        <v>10</v>
      </c>
      <c r="C1095">
        <v>31</v>
      </c>
      <c r="D1095">
        <v>24</v>
      </c>
      <c r="E1095">
        <f xml:space="preserve"> order_details[[#This Row],[UnitPrice]] * order_details[[#This Row],[Quantity]] * (1 - order_details[[#This Row],[Discount]])</f>
        <v>632.4</v>
      </c>
      <c r="F1095">
        <v>0.15</v>
      </c>
    </row>
    <row r="1096" spans="1:6" x14ac:dyDescent="0.3">
      <c r="A1096">
        <v>10664</v>
      </c>
      <c r="B1096">
        <v>56</v>
      </c>
      <c r="C1096">
        <v>38</v>
      </c>
      <c r="D1096">
        <v>12</v>
      </c>
      <c r="E1096">
        <f xml:space="preserve"> order_details[[#This Row],[UnitPrice]] * order_details[[#This Row],[Quantity]] * (1 - order_details[[#This Row],[Discount]])</f>
        <v>387.59999999999997</v>
      </c>
      <c r="F1096">
        <v>0.15</v>
      </c>
    </row>
    <row r="1097" spans="1:6" x14ac:dyDescent="0.3">
      <c r="A1097">
        <v>10664</v>
      </c>
      <c r="B1097">
        <v>65</v>
      </c>
      <c r="C1097">
        <v>21.05</v>
      </c>
      <c r="D1097">
        <v>15</v>
      </c>
      <c r="E1097">
        <f xml:space="preserve"> order_details[[#This Row],[UnitPrice]] * order_details[[#This Row],[Quantity]] * (1 - order_details[[#This Row],[Discount]])</f>
        <v>268.38749999999999</v>
      </c>
      <c r="F1097">
        <v>0.15</v>
      </c>
    </row>
    <row r="1098" spans="1:6" x14ac:dyDescent="0.3">
      <c r="A1098">
        <v>10665</v>
      </c>
      <c r="B1098">
        <v>51</v>
      </c>
      <c r="C1098">
        <v>53</v>
      </c>
      <c r="D1098">
        <v>20</v>
      </c>
      <c r="E1098">
        <f xml:space="preserve"> order_details[[#This Row],[UnitPrice]] * order_details[[#This Row],[Quantity]] * (1 - order_details[[#This Row],[Discount]])</f>
        <v>1060</v>
      </c>
      <c r="F1098">
        <v>0</v>
      </c>
    </row>
    <row r="1099" spans="1:6" x14ac:dyDescent="0.3">
      <c r="A1099">
        <v>10665</v>
      </c>
      <c r="B1099">
        <v>59</v>
      </c>
      <c r="C1099">
        <v>55</v>
      </c>
      <c r="D1099">
        <v>1</v>
      </c>
      <c r="E1099">
        <f xml:space="preserve"> order_details[[#This Row],[UnitPrice]] * order_details[[#This Row],[Quantity]] * (1 - order_details[[#This Row],[Discount]])</f>
        <v>55</v>
      </c>
      <c r="F1099">
        <v>0</v>
      </c>
    </row>
    <row r="1100" spans="1:6" x14ac:dyDescent="0.3">
      <c r="A1100">
        <v>10665</v>
      </c>
      <c r="B1100">
        <v>76</v>
      </c>
      <c r="C1100">
        <v>18</v>
      </c>
      <c r="D1100">
        <v>10</v>
      </c>
      <c r="E1100">
        <f xml:space="preserve"> order_details[[#This Row],[UnitPrice]] * order_details[[#This Row],[Quantity]] * (1 - order_details[[#This Row],[Discount]])</f>
        <v>180</v>
      </c>
      <c r="F1100">
        <v>0</v>
      </c>
    </row>
    <row r="1101" spans="1:6" x14ac:dyDescent="0.3">
      <c r="A1101">
        <v>10666</v>
      </c>
      <c r="B1101">
        <v>29</v>
      </c>
      <c r="C1101">
        <v>123.79</v>
      </c>
      <c r="D1101">
        <v>36</v>
      </c>
      <c r="E1101">
        <f xml:space="preserve"> order_details[[#This Row],[UnitPrice]] * order_details[[#This Row],[Quantity]] * (1 - order_details[[#This Row],[Discount]])</f>
        <v>4456.4400000000005</v>
      </c>
      <c r="F1101">
        <v>0</v>
      </c>
    </row>
    <row r="1102" spans="1:6" x14ac:dyDescent="0.3">
      <c r="A1102">
        <v>10666</v>
      </c>
      <c r="B1102">
        <v>65</v>
      </c>
      <c r="C1102">
        <v>21.05</v>
      </c>
      <c r="D1102">
        <v>10</v>
      </c>
      <c r="E1102">
        <f xml:space="preserve"> order_details[[#This Row],[UnitPrice]] * order_details[[#This Row],[Quantity]] * (1 - order_details[[#This Row],[Discount]])</f>
        <v>210.5</v>
      </c>
      <c r="F1102">
        <v>0</v>
      </c>
    </row>
    <row r="1103" spans="1:6" x14ac:dyDescent="0.3">
      <c r="A1103">
        <v>10667</v>
      </c>
      <c r="B1103">
        <v>69</v>
      </c>
      <c r="C1103">
        <v>36</v>
      </c>
      <c r="D1103">
        <v>45</v>
      </c>
      <c r="E1103">
        <f xml:space="preserve"> order_details[[#This Row],[UnitPrice]] * order_details[[#This Row],[Quantity]] * (1 - order_details[[#This Row],[Discount]])</f>
        <v>1296</v>
      </c>
      <c r="F1103">
        <v>0.2</v>
      </c>
    </row>
    <row r="1104" spans="1:6" x14ac:dyDescent="0.3">
      <c r="A1104">
        <v>10667</v>
      </c>
      <c r="B1104">
        <v>71</v>
      </c>
      <c r="C1104">
        <v>21.5</v>
      </c>
      <c r="D1104">
        <v>14</v>
      </c>
      <c r="E1104">
        <f xml:space="preserve"> order_details[[#This Row],[UnitPrice]] * order_details[[#This Row],[Quantity]] * (1 - order_details[[#This Row],[Discount]])</f>
        <v>240.8</v>
      </c>
      <c r="F1104">
        <v>0.2</v>
      </c>
    </row>
    <row r="1105" spans="1:6" x14ac:dyDescent="0.3">
      <c r="A1105">
        <v>10668</v>
      </c>
      <c r="B1105">
        <v>31</v>
      </c>
      <c r="C1105">
        <v>12.5</v>
      </c>
      <c r="D1105">
        <v>8</v>
      </c>
      <c r="E1105">
        <f xml:space="preserve"> order_details[[#This Row],[UnitPrice]] * order_details[[#This Row],[Quantity]] * (1 - order_details[[#This Row],[Discount]])</f>
        <v>90</v>
      </c>
      <c r="F1105">
        <v>0.1</v>
      </c>
    </row>
    <row r="1106" spans="1:6" x14ac:dyDescent="0.3">
      <c r="A1106">
        <v>10668</v>
      </c>
      <c r="B1106">
        <v>55</v>
      </c>
      <c r="C1106">
        <v>24</v>
      </c>
      <c r="D1106">
        <v>4</v>
      </c>
      <c r="E1106">
        <f xml:space="preserve"> order_details[[#This Row],[UnitPrice]] * order_details[[#This Row],[Quantity]] * (1 - order_details[[#This Row],[Discount]])</f>
        <v>86.4</v>
      </c>
      <c r="F1106">
        <v>0.1</v>
      </c>
    </row>
    <row r="1107" spans="1:6" x14ac:dyDescent="0.3">
      <c r="A1107">
        <v>10668</v>
      </c>
      <c r="B1107">
        <v>64</v>
      </c>
      <c r="C1107">
        <v>33.25</v>
      </c>
      <c r="D1107">
        <v>15</v>
      </c>
      <c r="E1107">
        <f xml:space="preserve"> order_details[[#This Row],[UnitPrice]] * order_details[[#This Row],[Quantity]] * (1 - order_details[[#This Row],[Discount]])</f>
        <v>448.875</v>
      </c>
      <c r="F1107">
        <v>0.1</v>
      </c>
    </row>
    <row r="1108" spans="1:6" x14ac:dyDescent="0.3">
      <c r="A1108">
        <v>10669</v>
      </c>
      <c r="B1108">
        <v>36</v>
      </c>
      <c r="C1108">
        <v>19</v>
      </c>
      <c r="D1108">
        <v>30</v>
      </c>
      <c r="E1108">
        <f xml:space="preserve"> order_details[[#This Row],[UnitPrice]] * order_details[[#This Row],[Quantity]] * (1 - order_details[[#This Row],[Discount]])</f>
        <v>570</v>
      </c>
      <c r="F1108">
        <v>0</v>
      </c>
    </row>
    <row r="1109" spans="1:6" x14ac:dyDescent="0.3">
      <c r="A1109">
        <v>10670</v>
      </c>
      <c r="B1109">
        <v>23</v>
      </c>
      <c r="C1109">
        <v>9</v>
      </c>
      <c r="D1109">
        <v>32</v>
      </c>
      <c r="E1109">
        <f xml:space="preserve"> order_details[[#This Row],[UnitPrice]] * order_details[[#This Row],[Quantity]] * (1 - order_details[[#This Row],[Discount]])</f>
        <v>288</v>
      </c>
      <c r="F1109">
        <v>0</v>
      </c>
    </row>
    <row r="1110" spans="1:6" x14ac:dyDescent="0.3">
      <c r="A1110">
        <v>10670</v>
      </c>
      <c r="B1110">
        <v>46</v>
      </c>
      <c r="C1110">
        <v>12</v>
      </c>
      <c r="D1110">
        <v>60</v>
      </c>
      <c r="E1110">
        <f xml:space="preserve"> order_details[[#This Row],[UnitPrice]] * order_details[[#This Row],[Quantity]] * (1 - order_details[[#This Row],[Discount]])</f>
        <v>720</v>
      </c>
      <c r="F1110">
        <v>0</v>
      </c>
    </row>
    <row r="1111" spans="1:6" x14ac:dyDescent="0.3">
      <c r="A1111">
        <v>10670</v>
      </c>
      <c r="B1111">
        <v>67</v>
      </c>
      <c r="C1111">
        <v>14</v>
      </c>
      <c r="D1111">
        <v>25</v>
      </c>
      <c r="E1111">
        <f xml:space="preserve"> order_details[[#This Row],[UnitPrice]] * order_details[[#This Row],[Quantity]] * (1 - order_details[[#This Row],[Discount]])</f>
        <v>350</v>
      </c>
      <c r="F1111">
        <v>0</v>
      </c>
    </row>
    <row r="1112" spans="1:6" x14ac:dyDescent="0.3">
      <c r="A1112">
        <v>10670</v>
      </c>
      <c r="B1112">
        <v>73</v>
      </c>
      <c r="C1112">
        <v>15</v>
      </c>
      <c r="D1112">
        <v>50</v>
      </c>
      <c r="E1112">
        <f xml:space="preserve"> order_details[[#This Row],[UnitPrice]] * order_details[[#This Row],[Quantity]] * (1 - order_details[[#This Row],[Discount]])</f>
        <v>750</v>
      </c>
      <c r="F1112">
        <v>0</v>
      </c>
    </row>
    <row r="1113" spans="1:6" x14ac:dyDescent="0.3">
      <c r="A1113">
        <v>10670</v>
      </c>
      <c r="B1113">
        <v>75</v>
      </c>
      <c r="C1113">
        <v>7.75</v>
      </c>
      <c r="D1113">
        <v>25</v>
      </c>
      <c r="E1113">
        <f xml:space="preserve"> order_details[[#This Row],[UnitPrice]] * order_details[[#This Row],[Quantity]] * (1 - order_details[[#This Row],[Discount]])</f>
        <v>193.75</v>
      </c>
      <c r="F1113">
        <v>0</v>
      </c>
    </row>
    <row r="1114" spans="1:6" x14ac:dyDescent="0.3">
      <c r="A1114">
        <v>10671</v>
      </c>
      <c r="B1114">
        <v>16</v>
      </c>
      <c r="C1114">
        <v>17.45</v>
      </c>
      <c r="D1114">
        <v>10</v>
      </c>
      <c r="E1114">
        <f xml:space="preserve"> order_details[[#This Row],[UnitPrice]] * order_details[[#This Row],[Quantity]] * (1 - order_details[[#This Row],[Discount]])</f>
        <v>174.5</v>
      </c>
      <c r="F1114">
        <v>0</v>
      </c>
    </row>
    <row r="1115" spans="1:6" x14ac:dyDescent="0.3">
      <c r="A1115">
        <v>10671</v>
      </c>
      <c r="B1115">
        <v>62</v>
      </c>
      <c r="C1115">
        <v>49.3</v>
      </c>
      <c r="D1115">
        <v>10</v>
      </c>
      <c r="E1115">
        <f xml:space="preserve"> order_details[[#This Row],[UnitPrice]] * order_details[[#This Row],[Quantity]] * (1 - order_details[[#This Row],[Discount]])</f>
        <v>493</v>
      </c>
      <c r="F1115">
        <v>0</v>
      </c>
    </row>
    <row r="1116" spans="1:6" x14ac:dyDescent="0.3">
      <c r="A1116">
        <v>10671</v>
      </c>
      <c r="B1116">
        <v>65</v>
      </c>
      <c r="C1116">
        <v>21.05</v>
      </c>
      <c r="D1116">
        <v>12</v>
      </c>
      <c r="E1116">
        <f xml:space="preserve"> order_details[[#This Row],[UnitPrice]] * order_details[[#This Row],[Quantity]] * (1 - order_details[[#This Row],[Discount]])</f>
        <v>252.60000000000002</v>
      </c>
      <c r="F1116">
        <v>0</v>
      </c>
    </row>
    <row r="1117" spans="1:6" x14ac:dyDescent="0.3">
      <c r="A1117">
        <v>10672</v>
      </c>
      <c r="B1117">
        <v>38</v>
      </c>
      <c r="C1117">
        <v>263.5</v>
      </c>
      <c r="D1117">
        <v>15</v>
      </c>
      <c r="E1117">
        <f xml:space="preserve"> order_details[[#This Row],[UnitPrice]] * order_details[[#This Row],[Quantity]] * (1 - order_details[[#This Row],[Discount]])</f>
        <v>3557.25</v>
      </c>
      <c r="F1117">
        <v>0.1</v>
      </c>
    </row>
    <row r="1118" spans="1:6" x14ac:dyDescent="0.3">
      <c r="A1118">
        <v>10672</v>
      </c>
      <c r="B1118">
        <v>71</v>
      </c>
      <c r="C1118">
        <v>21.5</v>
      </c>
      <c r="D1118">
        <v>12</v>
      </c>
      <c r="E1118">
        <f xml:space="preserve"> order_details[[#This Row],[UnitPrice]] * order_details[[#This Row],[Quantity]] * (1 - order_details[[#This Row],[Discount]])</f>
        <v>258</v>
      </c>
      <c r="F1118">
        <v>0</v>
      </c>
    </row>
    <row r="1119" spans="1:6" x14ac:dyDescent="0.3">
      <c r="A1119">
        <v>10673</v>
      </c>
      <c r="B1119">
        <v>16</v>
      </c>
      <c r="C1119">
        <v>17.45</v>
      </c>
      <c r="D1119">
        <v>3</v>
      </c>
      <c r="E1119">
        <f xml:space="preserve"> order_details[[#This Row],[UnitPrice]] * order_details[[#This Row],[Quantity]] * (1 - order_details[[#This Row],[Discount]])</f>
        <v>52.349999999999994</v>
      </c>
      <c r="F1119">
        <v>0</v>
      </c>
    </row>
    <row r="1120" spans="1:6" x14ac:dyDescent="0.3">
      <c r="A1120">
        <v>10673</v>
      </c>
      <c r="B1120">
        <v>42</v>
      </c>
      <c r="C1120">
        <v>14</v>
      </c>
      <c r="D1120">
        <v>6</v>
      </c>
      <c r="E1120">
        <f xml:space="preserve"> order_details[[#This Row],[UnitPrice]] * order_details[[#This Row],[Quantity]] * (1 - order_details[[#This Row],[Discount]])</f>
        <v>84</v>
      </c>
      <c r="F1120">
        <v>0</v>
      </c>
    </row>
    <row r="1121" spans="1:6" x14ac:dyDescent="0.3">
      <c r="A1121">
        <v>10673</v>
      </c>
      <c r="B1121">
        <v>43</v>
      </c>
      <c r="C1121">
        <v>46</v>
      </c>
      <c r="D1121">
        <v>6</v>
      </c>
      <c r="E1121">
        <f xml:space="preserve"> order_details[[#This Row],[UnitPrice]] * order_details[[#This Row],[Quantity]] * (1 - order_details[[#This Row],[Discount]])</f>
        <v>276</v>
      </c>
      <c r="F1121">
        <v>0</v>
      </c>
    </row>
    <row r="1122" spans="1:6" x14ac:dyDescent="0.3">
      <c r="A1122">
        <v>10674</v>
      </c>
      <c r="B1122">
        <v>23</v>
      </c>
      <c r="C1122">
        <v>9</v>
      </c>
      <c r="D1122">
        <v>5</v>
      </c>
      <c r="E1122">
        <f xml:space="preserve"> order_details[[#This Row],[UnitPrice]] * order_details[[#This Row],[Quantity]] * (1 - order_details[[#This Row],[Discount]])</f>
        <v>45</v>
      </c>
      <c r="F1122">
        <v>0</v>
      </c>
    </row>
    <row r="1123" spans="1:6" x14ac:dyDescent="0.3">
      <c r="A1123">
        <v>10675</v>
      </c>
      <c r="B1123">
        <v>14</v>
      </c>
      <c r="C1123">
        <v>23.25</v>
      </c>
      <c r="D1123">
        <v>30</v>
      </c>
      <c r="E1123">
        <f xml:space="preserve"> order_details[[#This Row],[UnitPrice]] * order_details[[#This Row],[Quantity]] * (1 - order_details[[#This Row],[Discount]])</f>
        <v>697.5</v>
      </c>
      <c r="F1123">
        <v>0</v>
      </c>
    </row>
    <row r="1124" spans="1:6" x14ac:dyDescent="0.3">
      <c r="A1124">
        <v>10675</v>
      </c>
      <c r="B1124">
        <v>53</v>
      </c>
      <c r="C1124">
        <v>32.799999999999997</v>
      </c>
      <c r="D1124">
        <v>10</v>
      </c>
      <c r="E1124">
        <f xml:space="preserve"> order_details[[#This Row],[UnitPrice]] * order_details[[#This Row],[Quantity]] * (1 - order_details[[#This Row],[Discount]])</f>
        <v>328</v>
      </c>
      <c r="F1124">
        <v>0</v>
      </c>
    </row>
    <row r="1125" spans="1:6" x14ac:dyDescent="0.3">
      <c r="A1125">
        <v>10675</v>
      </c>
      <c r="B1125">
        <v>58</v>
      </c>
      <c r="C1125">
        <v>13.25</v>
      </c>
      <c r="D1125">
        <v>30</v>
      </c>
      <c r="E1125">
        <f xml:space="preserve"> order_details[[#This Row],[UnitPrice]] * order_details[[#This Row],[Quantity]] * (1 - order_details[[#This Row],[Discount]])</f>
        <v>397.5</v>
      </c>
      <c r="F1125">
        <v>0</v>
      </c>
    </row>
    <row r="1126" spans="1:6" x14ac:dyDescent="0.3">
      <c r="A1126">
        <v>10676</v>
      </c>
      <c r="B1126">
        <v>10</v>
      </c>
      <c r="C1126">
        <v>31</v>
      </c>
      <c r="D1126">
        <v>2</v>
      </c>
      <c r="E1126">
        <f xml:space="preserve"> order_details[[#This Row],[UnitPrice]] * order_details[[#This Row],[Quantity]] * (1 - order_details[[#This Row],[Discount]])</f>
        <v>62</v>
      </c>
      <c r="F1126">
        <v>0</v>
      </c>
    </row>
    <row r="1127" spans="1:6" x14ac:dyDescent="0.3">
      <c r="A1127">
        <v>10676</v>
      </c>
      <c r="B1127">
        <v>19</v>
      </c>
      <c r="C1127">
        <v>9.1999999999999993</v>
      </c>
      <c r="D1127">
        <v>7</v>
      </c>
      <c r="E1127">
        <f xml:space="preserve"> order_details[[#This Row],[UnitPrice]] * order_details[[#This Row],[Quantity]] * (1 - order_details[[#This Row],[Discount]])</f>
        <v>64.399999999999991</v>
      </c>
      <c r="F1127">
        <v>0</v>
      </c>
    </row>
    <row r="1128" spans="1:6" x14ac:dyDescent="0.3">
      <c r="A1128">
        <v>10676</v>
      </c>
      <c r="B1128">
        <v>44</v>
      </c>
      <c r="C1128">
        <v>19.45</v>
      </c>
      <c r="D1128">
        <v>21</v>
      </c>
      <c r="E1128">
        <f xml:space="preserve"> order_details[[#This Row],[UnitPrice]] * order_details[[#This Row],[Quantity]] * (1 - order_details[[#This Row],[Discount]])</f>
        <v>408.45</v>
      </c>
      <c r="F1128">
        <v>0</v>
      </c>
    </row>
    <row r="1129" spans="1:6" x14ac:dyDescent="0.3">
      <c r="A1129">
        <v>10677</v>
      </c>
      <c r="B1129">
        <v>26</v>
      </c>
      <c r="C1129">
        <v>31.23</v>
      </c>
      <c r="D1129">
        <v>30</v>
      </c>
      <c r="E1129">
        <f xml:space="preserve"> order_details[[#This Row],[UnitPrice]] * order_details[[#This Row],[Quantity]] * (1 - order_details[[#This Row],[Discount]])</f>
        <v>796.36500000000001</v>
      </c>
      <c r="F1129">
        <v>0.15</v>
      </c>
    </row>
    <row r="1130" spans="1:6" x14ac:dyDescent="0.3">
      <c r="A1130">
        <v>10677</v>
      </c>
      <c r="B1130">
        <v>33</v>
      </c>
      <c r="C1130">
        <v>2.5</v>
      </c>
      <c r="D1130">
        <v>8</v>
      </c>
      <c r="E1130">
        <f xml:space="preserve"> order_details[[#This Row],[UnitPrice]] * order_details[[#This Row],[Quantity]] * (1 - order_details[[#This Row],[Discount]])</f>
        <v>17</v>
      </c>
      <c r="F1130">
        <v>0.15</v>
      </c>
    </row>
    <row r="1131" spans="1:6" x14ac:dyDescent="0.3">
      <c r="A1131">
        <v>10678</v>
      </c>
      <c r="B1131">
        <v>12</v>
      </c>
      <c r="C1131">
        <v>38</v>
      </c>
      <c r="D1131">
        <v>100</v>
      </c>
      <c r="E1131">
        <f xml:space="preserve"> order_details[[#This Row],[UnitPrice]] * order_details[[#This Row],[Quantity]] * (1 - order_details[[#This Row],[Discount]])</f>
        <v>3800</v>
      </c>
      <c r="F1131">
        <v>0</v>
      </c>
    </row>
    <row r="1132" spans="1:6" x14ac:dyDescent="0.3">
      <c r="A1132">
        <v>10678</v>
      </c>
      <c r="B1132">
        <v>33</v>
      </c>
      <c r="C1132">
        <v>2.5</v>
      </c>
      <c r="D1132">
        <v>30</v>
      </c>
      <c r="E1132">
        <f xml:space="preserve"> order_details[[#This Row],[UnitPrice]] * order_details[[#This Row],[Quantity]] * (1 - order_details[[#This Row],[Discount]])</f>
        <v>75</v>
      </c>
      <c r="F1132">
        <v>0</v>
      </c>
    </row>
    <row r="1133" spans="1:6" x14ac:dyDescent="0.3">
      <c r="A1133">
        <v>10678</v>
      </c>
      <c r="B1133">
        <v>41</v>
      </c>
      <c r="C1133">
        <v>9.65</v>
      </c>
      <c r="D1133">
        <v>120</v>
      </c>
      <c r="E1133">
        <f xml:space="preserve"> order_details[[#This Row],[UnitPrice]] * order_details[[#This Row],[Quantity]] * (1 - order_details[[#This Row],[Discount]])</f>
        <v>1158</v>
      </c>
      <c r="F1133">
        <v>0</v>
      </c>
    </row>
    <row r="1134" spans="1:6" x14ac:dyDescent="0.3">
      <c r="A1134">
        <v>10678</v>
      </c>
      <c r="B1134">
        <v>54</v>
      </c>
      <c r="C1134">
        <v>7.45</v>
      </c>
      <c r="D1134">
        <v>30</v>
      </c>
      <c r="E1134">
        <f xml:space="preserve"> order_details[[#This Row],[UnitPrice]] * order_details[[#This Row],[Quantity]] * (1 - order_details[[#This Row],[Discount]])</f>
        <v>223.5</v>
      </c>
      <c r="F1134">
        <v>0</v>
      </c>
    </row>
    <row r="1135" spans="1:6" x14ac:dyDescent="0.3">
      <c r="A1135">
        <v>10679</v>
      </c>
      <c r="B1135">
        <v>59</v>
      </c>
      <c r="C1135">
        <v>55</v>
      </c>
      <c r="D1135">
        <v>12</v>
      </c>
      <c r="E1135">
        <f xml:space="preserve"> order_details[[#This Row],[UnitPrice]] * order_details[[#This Row],[Quantity]] * (1 - order_details[[#This Row],[Discount]])</f>
        <v>660</v>
      </c>
      <c r="F1135">
        <v>0</v>
      </c>
    </row>
    <row r="1136" spans="1:6" x14ac:dyDescent="0.3">
      <c r="A1136">
        <v>10680</v>
      </c>
      <c r="B1136">
        <v>16</v>
      </c>
      <c r="C1136">
        <v>17.45</v>
      </c>
      <c r="D1136">
        <v>50</v>
      </c>
      <c r="E1136">
        <f xml:space="preserve"> order_details[[#This Row],[UnitPrice]] * order_details[[#This Row],[Quantity]] * (1 - order_details[[#This Row],[Discount]])</f>
        <v>654.375</v>
      </c>
      <c r="F1136">
        <v>0.25</v>
      </c>
    </row>
    <row r="1137" spans="1:6" x14ac:dyDescent="0.3">
      <c r="A1137">
        <v>10680</v>
      </c>
      <c r="B1137">
        <v>31</v>
      </c>
      <c r="C1137">
        <v>12.5</v>
      </c>
      <c r="D1137">
        <v>20</v>
      </c>
      <c r="E1137">
        <f xml:space="preserve"> order_details[[#This Row],[UnitPrice]] * order_details[[#This Row],[Quantity]] * (1 - order_details[[#This Row],[Discount]])</f>
        <v>187.5</v>
      </c>
      <c r="F1137">
        <v>0.25</v>
      </c>
    </row>
    <row r="1138" spans="1:6" x14ac:dyDescent="0.3">
      <c r="A1138">
        <v>10680</v>
      </c>
      <c r="B1138">
        <v>42</v>
      </c>
      <c r="C1138">
        <v>14</v>
      </c>
      <c r="D1138">
        <v>40</v>
      </c>
      <c r="E1138">
        <f xml:space="preserve"> order_details[[#This Row],[UnitPrice]] * order_details[[#This Row],[Quantity]] * (1 - order_details[[#This Row],[Discount]])</f>
        <v>420</v>
      </c>
      <c r="F1138">
        <v>0.25</v>
      </c>
    </row>
    <row r="1139" spans="1:6" x14ac:dyDescent="0.3">
      <c r="A1139">
        <v>10681</v>
      </c>
      <c r="B1139">
        <v>19</v>
      </c>
      <c r="C1139">
        <v>9.1999999999999993</v>
      </c>
      <c r="D1139">
        <v>30</v>
      </c>
      <c r="E1139">
        <f xml:space="preserve"> order_details[[#This Row],[UnitPrice]] * order_details[[#This Row],[Quantity]] * (1 - order_details[[#This Row],[Discount]])</f>
        <v>248.4</v>
      </c>
      <c r="F1139">
        <v>0.1</v>
      </c>
    </row>
    <row r="1140" spans="1:6" x14ac:dyDescent="0.3">
      <c r="A1140">
        <v>10681</v>
      </c>
      <c r="B1140">
        <v>21</v>
      </c>
      <c r="C1140">
        <v>10</v>
      </c>
      <c r="D1140">
        <v>12</v>
      </c>
      <c r="E1140">
        <f xml:space="preserve"> order_details[[#This Row],[UnitPrice]] * order_details[[#This Row],[Quantity]] * (1 - order_details[[#This Row],[Discount]])</f>
        <v>108</v>
      </c>
      <c r="F1140">
        <v>0.1</v>
      </c>
    </row>
    <row r="1141" spans="1:6" x14ac:dyDescent="0.3">
      <c r="A1141">
        <v>10681</v>
      </c>
      <c r="B1141">
        <v>64</v>
      </c>
      <c r="C1141">
        <v>33.25</v>
      </c>
      <c r="D1141">
        <v>28</v>
      </c>
      <c r="E1141">
        <f xml:space="preserve"> order_details[[#This Row],[UnitPrice]] * order_details[[#This Row],[Quantity]] * (1 - order_details[[#This Row],[Discount]])</f>
        <v>931</v>
      </c>
      <c r="F1141">
        <v>0</v>
      </c>
    </row>
    <row r="1142" spans="1:6" x14ac:dyDescent="0.3">
      <c r="A1142">
        <v>10682</v>
      </c>
      <c r="B1142">
        <v>33</v>
      </c>
      <c r="C1142">
        <v>2.5</v>
      </c>
      <c r="D1142">
        <v>30</v>
      </c>
      <c r="E1142">
        <f xml:space="preserve"> order_details[[#This Row],[UnitPrice]] * order_details[[#This Row],[Quantity]] * (1 - order_details[[#This Row],[Discount]])</f>
        <v>75</v>
      </c>
      <c r="F1142">
        <v>0</v>
      </c>
    </row>
    <row r="1143" spans="1:6" x14ac:dyDescent="0.3">
      <c r="A1143">
        <v>10682</v>
      </c>
      <c r="B1143">
        <v>66</v>
      </c>
      <c r="C1143">
        <v>17</v>
      </c>
      <c r="D1143">
        <v>4</v>
      </c>
      <c r="E1143">
        <f xml:space="preserve"> order_details[[#This Row],[UnitPrice]] * order_details[[#This Row],[Quantity]] * (1 - order_details[[#This Row],[Discount]])</f>
        <v>68</v>
      </c>
      <c r="F1143">
        <v>0</v>
      </c>
    </row>
    <row r="1144" spans="1:6" x14ac:dyDescent="0.3">
      <c r="A1144">
        <v>10682</v>
      </c>
      <c r="B1144">
        <v>75</v>
      </c>
      <c r="C1144">
        <v>7.75</v>
      </c>
      <c r="D1144">
        <v>30</v>
      </c>
      <c r="E1144">
        <f xml:space="preserve"> order_details[[#This Row],[UnitPrice]] * order_details[[#This Row],[Quantity]] * (1 - order_details[[#This Row],[Discount]])</f>
        <v>232.5</v>
      </c>
      <c r="F1144">
        <v>0</v>
      </c>
    </row>
    <row r="1145" spans="1:6" x14ac:dyDescent="0.3">
      <c r="A1145">
        <v>10683</v>
      </c>
      <c r="B1145">
        <v>52</v>
      </c>
      <c r="C1145">
        <v>7</v>
      </c>
      <c r="D1145">
        <v>9</v>
      </c>
      <c r="E1145">
        <f xml:space="preserve"> order_details[[#This Row],[UnitPrice]] * order_details[[#This Row],[Quantity]] * (1 - order_details[[#This Row],[Discount]])</f>
        <v>63</v>
      </c>
      <c r="F1145">
        <v>0</v>
      </c>
    </row>
    <row r="1146" spans="1:6" x14ac:dyDescent="0.3">
      <c r="A1146">
        <v>10684</v>
      </c>
      <c r="B1146">
        <v>40</v>
      </c>
      <c r="C1146">
        <v>18.399999999999999</v>
      </c>
      <c r="D1146">
        <v>20</v>
      </c>
      <c r="E1146">
        <f xml:space="preserve"> order_details[[#This Row],[UnitPrice]] * order_details[[#This Row],[Quantity]] * (1 - order_details[[#This Row],[Discount]])</f>
        <v>368</v>
      </c>
      <c r="F1146">
        <v>0</v>
      </c>
    </row>
    <row r="1147" spans="1:6" x14ac:dyDescent="0.3">
      <c r="A1147">
        <v>10684</v>
      </c>
      <c r="B1147">
        <v>47</v>
      </c>
      <c r="C1147">
        <v>9.5</v>
      </c>
      <c r="D1147">
        <v>40</v>
      </c>
      <c r="E1147">
        <f xml:space="preserve"> order_details[[#This Row],[UnitPrice]] * order_details[[#This Row],[Quantity]] * (1 - order_details[[#This Row],[Discount]])</f>
        <v>380</v>
      </c>
      <c r="F1147">
        <v>0</v>
      </c>
    </row>
    <row r="1148" spans="1:6" x14ac:dyDescent="0.3">
      <c r="A1148">
        <v>10684</v>
      </c>
      <c r="B1148">
        <v>60</v>
      </c>
      <c r="C1148">
        <v>34</v>
      </c>
      <c r="D1148">
        <v>30</v>
      </c>
      <c r="E1148">
        <f xml:space="preserve"> order_details[[#This Row],[UnitPrice]] * order_details[[#This Row],[Quantity]] * (1 - order_details[[#This Row],[Discount]])</f>
        <v>1020</v>
      </c>
      <c r="F1148">
        <v>0</v>
      </c>
    </row>
    <row r="1149" spans="1:6" x14ac:dyDescent="0.3">
      <c r="A1149">
        <v>10685</v>
      </c>
      <c r="B1149">
        <v>10</v>
      </c>
      <c r="C1149">
        <v>31</v>
      </c>
      <c r="D1149">
        <v>20</v>
      </c>
      <c r="E1149">
        <f xml:space="preserve"> order_details[[#This Row],[UnitPrice]] * order_details[[#This Row],[Quantity]] * (1 - order_details[[#This Row],[Discount]])</f>
        <v>620</v>
      </c>
      <c r="F1149">
        <v>0</v>
      </c>
    </row>
    <row r="1150" spans="1:6" x14ac:dyDescent="0.3">
      <c r="A1150">
        <v>10685</v>
      </c>
      <c r="B1150">
        <v>41</v>
      </c>
      <c r="C1150">
        <v>9.65</v>
      </c>
      <c r="D1150">
        <v>4</v>
      </c>
      <c r="E1150">
        <f xml:space="preserve"> order_details[[#This Row],[UnitPrice]] * order_details[[#This Row],[Quantity]] * (1 - order_details[[#This Row],[Discount]])</f>
        <v>38.6</v>
      </c>
      <c r="F1150">
        <v>0</v>
      </c>
    </row>
    <row r="1151" spans="1:6" x14ac:dyDescent="0.3">
      <c r="A1151">
        <v>10685</v>
      </c>
      <c r="B1151">
        <v>47</v>
      </c>
      <c r="C1151">
        <v>9.5</v>
      </c>
      <c r="D1151">
        <v>15</v>
      </c>
      <c r="E1151">
        <f xml:space="preserve"> order_details[[#This Row],[UnitPrice]] * order_details[[#This Row],[Quantity]] * (1 - order_details[[#This Row],[Discount]])</f>
        <v>142.5</v>
      </c>
      <c r="F1151">
        <v>0</v>
      </c>
    </row>
    <row r="1152" spans="1:6" x14ac:dyDescent="0.3">
      <c r="A1152">
        <v>10686</v>
      </c>
      <c r="B1152">
        <v>17</v>
      </c>
      <c r="C1152">
        <v>39</v>
      </c>
      <c r="D1152">
        <v>30</v>
      </c>
      <c r="E1152">
        <f xml:space="preserve"> order_details[[#This Row],[UnitPrice]] * order_details[[#This Row],[Quantity]] * (1 - order_details[[#This Row],[Discount]])</f>
        <v>936</v>
      </c>
      <c r="F1152">
        <v>0.2</v>
      </c>
    </row>
    <row r="1153" spans="1:6" x14ac:dyDescent="0.3">
      <c r="A1153">
        <v>10686</v>
      </c>
      <c r="B1153">
        <v>26</v>
      </c>
      <c r="C1153">
        <v>31.23</v>
      </c>
      <c r="D1153">
        <v>15</v>
      </c>
      <c r="E1153">
        <f xml:space="preserve"> order_details[[#This Row],[UnitPrice]] * order_details[[#This Row],[Quantity]] * (1 - order_details[[#This Row],[Discount]])</f>
        <v>468.45</v>
      </c>
      <c r="F1153">
        <v>0</v>
      </c>
    </row>
    <row r="1154" spans="1:6" x14ac:dyDescent="0.3">
      <c r="A1154">
        <v>10687</v>
      </c>
      <c r="B1154">
        <v>9</v>
      </c>
      <c r="C1154">
        <v>97</v>
      </c>
      <c r="D1154">
        <v>50</v>
      </c>
      <c r="E1154">
        <f xml:space="preserve"> order_details[[#This Row],[UnitPrice]] * order_details[[#This Row],[Quantity]] * (1 - order_details[[#This Row],[Discount]])</f>
        <v>3637.5</v>
      </c>
      <c r="F1154">
        <v>0.25</v>
      </c>
    </row>
    <row r="1155" spans="1:6" x14ac:dyDescent="0.3">
      <c r="A1155">
        <v>10687</v>
      </c>
      <c r="B1155">
        <v>29</v>
      </c>
      <c r="C1155">
        <v>123.79</v>
      </c>
      <c r="D1155">
        <v>10</v>
      </c>
      <c r="E1155">
        <f xml:space="preserve"> order_details[[#This Row],[UnitPrice]] * order_details[[#This Row],[Quantity]] * (1 - order_details[[#This Row],[Discount]])</f>
        <v>1237.9000000000001</v>
      </c>
      <c r="F1155">
        <v>0</v>
      </c>
    </row>
    <row r="1156" spans="1:6" x14ac:dyDescent="0.3">
      <c r="A1156">
        <v>10687</v>
      </c>
      <c r="B1156">
        <v>36</v>
      </c>
      <c r="C1156">
        <v>19</v>
      </c>
      <c r="D1156">
        <v>6</v>
      </c>
      <c r="E1156">
        <f xml:space="preserve"> order_details[[#This Row],[UnitPrice]] * order_details[[#This Row],[Quantity]] * (1 - order_details[[#This Row],[Discount]])</f>
        <v>85.5</v>
      </c>
      <c r="F1156">
        <v>0.25</v>
      </c>
    </row>
    <row r="1157" spans="1:6" x14ac:dyDescent="0.3">
      <c r="A1157">
        <v>10688</v>
      </c>
      <c r="B1157">
        <v>10</v>
      </c>
      <c r="C1157">
        <v>31</v>
      </c>
      <c r="D1157">
        <v>18</v>
      </c>
      <c r="E1157">
        <f xml:space="preserve"> order_details[[#This Row],[UnitPrice]] * order_details[[#This Row],[Quantity]] * (1 - order_details[[#This Row],[Discount]])</f>
        <v>502.2</v>
      </c>
      <c r="F1157">
        <v>0.1</v>
      </c>
    </row>
    <row r="1158" spans="1:6" x14ac:dyDescent="0.3">
      <c r="A1158">
        <v>10688</v>
      </c>
      <c r="B1158">
        <v>28</v>
      </c>
      <c r="C1158">
        <v>45.6</v>
      </c>
      <c r="D1158">
        <v>60</v>
      </c>
      <c r="E1158">
        <f xml:space="preserve"> order_details[[#This Row],[UnitPrice]] * order_details[[#This Row],[Quantity]] * (1 - order_details[[#This Row],[Discount]])</f>
        <v>2462.4</v>
      </c>
      <c r="F1158">
        <v>0.1</v>
      </c>
    </row>
    <row r="1159" spans="1:6" x14ac:dyDescent="0.3">
      <c r="A1159">
        <v>10688</v>
      </c>
      <c r="B1159">
        <v>34</v>
      </c>
      <c r="C1159">
        <v>14</v>
      </c>
      <c r="D1159">
        <v>14</v>
      </c>
      <c r="E1159">
        <f xml:space="preserve"> order_details[[#This Row],[UnitPrice]] * order_details[[#This Row],[Quantity]] * (1 - order_details[[#This Row],[Discount]])</f>
        <v>196</v>
      </c>
      <c r="F1159">
        <v>0</v>
      </c>
    </row>
    <row r="1160" spans="1:6" x14ac:dyDescent="0.3">
      <c r="A1160">
        <v>10689</v>
      </c>
      <c r="B1160">
        <v>1</v>
      </c>
      <c r="C1160">
        <v>18</v>
      </c>
      <c r="D1160">
        <v>35</v>
      </c>
      <c r="E1160">
        <f xml:space="preserve"> order_details[[#This Row],[UnitPrice]] * order_details[[#This Row],[Quantity]] * (1 - order_details[[#This Row],[Discount]])</f>
        <v>472.5</v>
      </c>
      <c r="F1160">
        <v>0.25</v>
      </c>
    </row>
    <row r="1161" spans="1:6" x14ac:dyDescent="0.3">
      <c r="A1161">
        <v>10690</v>
      </c>
      <c r="B1161">
        <v>56</v>
      </c>
      <c r="C1161">
        <v>38</v>
      </c>
      <c r="D1161">
        <v>20</v>
      </c>
      <c r="E1161">
        <f xml:space="preserve"> order_details[[#This Row],[UnitPrice]] * order_details[[#This Row],[Quantity]] * (1 - order_details[[#This Row],[Discount]])</f>
        <v>570</v>
      </c>
      <c r="F1161">
        <v>0.25</v>
      </c>
    </row>
    <row r="1162" spans="1:6" x14ac:dyDescent="0.3">
      <c r="A1162">
        <v>10690</v>
      </c>
      <c r="B1162">
        <v>77</v>
      </c>
      <c r="C1162">
        <v>13</v>
      </c>
      <c r="D1162">
        <v>30</v>
      </c>
      <c r="E1162">
        <f xml:space="preserve"> order_details[[#This Row],[UnitPrice]] * order_details[[#This Row],[Quantity]] * (1 - order_details[[#This Row],[Discount]])</f>
        <v>292.5</v>
      </c>
      <c r="F1162">
        <v>0.25</v>
      </c>
    </row>
    <row r="1163" spans="1:6" x14ac:dyDescent="0.3">
      <c r="A1163">
        <v>10691</v>
      </c>
      <c r="B1163">
        <v>1</v>
      </c>
      <c r="C1163">
        <v>18</v>
      </c>
      <c r="D1163">
        <v>30</v>
      </c>
      <c r="E1163">
        <f xml:space="preserve"> order_details[[#This Row],[UnitPrice]] * order_details[[#This Row],[Quantity]] * (1 - order_details[[#This Row],[Discount]])</f>
        <v>540</v>
      </c>
      <c r="F1163">
        <v>0</v>
      </c>
    </row>
    <row r="1164" spans="1:6" x14ac:dyDescent="0.3">
      <c r="A1164">
        <v>10691</v>
      </c>
      <c r="B1164">
        <v>29</v>
      </c>
      <c r="C1164">
        <v>123.79</v>
      </c>
      <c r="D1164">
        <v>40</v>
      </c>
      <c r="E1164">
        <f xml:space="preserve"> order_details[[#This Row],[UnitPrice]] * order_details[[#This Row],[Quantity]] * (1 - order_details[[#This Row],[Discount]])</f>
        <v>4951.6000000000004</v>
      </c>
      <c r="F1164">
        <v>0</v>
      </c>
    </row>
    <row r="1165" spans="1:6" x14ac:dyDescent="0.3">
      <c r="A1165">
        <v>10691</v>
      </c>
      <c r="B1165">
        <v>43</v>
      </c>
      <c r="C1165">
        <v>46</v>
      </c>
      <c r="D1165">
        <v>40</v>
      </c>
      <c r="E1165">
        <f xml:space="preserve"> order_details[[#This Row],[UnitPrice]] * order_details[[#This Row],[Quantity]] * (1 - order_details[[#This Row],[Discount]])</f>
        <v>1840</v>
      </c>
      <c r="F1165">
        <v>0</v>
      </c>
    </row>
    <row r="1166" spans="1:6" x14ac:dyDescent="0.3">
      <c r="A1166">
        <v>10691</v>
      </c>
      <c r="B1166">
        <v>44</v>
      </c>
      <c r="C1166">
        <v>19.45</v>
      </c>
      <c r="D1166">
        <v>24</v>
      </c>
      <c r="E1166">
        <f xml:space="preserve"> order_details[[#This Row],[UnitPrice]] * order_details[[#This Row],[Quantity]] * (1 - order_details[[#This Row],[Discount]])</f>
        <v>466.79999999999995</v>
      </c>
      <c r="F1166">
        <v>0</v>
      </c>
    </row>
    <row r="1167" spans="1:6" x14ac:dyDescent="0.3">
      <c r="A1167">
        <v>10691</v>
      </c>
      <c r="B1167">
        <v>62</v>
      </c>
      <c r="C1167">
        <v>49.3</v>
      </c>
      <c r="D1167">
        <v>48</v>
      </c>
      <c r="E1167">
        <f xml:space="preserve"> order_details[[#This Row],[UnitPrice]] * order_details[[#This Row],[Quantity]] * (1 - order_details[[#This Row],[Discount]])</f>
        <v>2366.3999999999996</v>
      </c>
      <c r="F1167">
        <v>0</v>
      </c>
    </row>
    <row r="1168" spans="1:6" x14ac:dyDescent="0.3">
      <c r="A1168">
        <v>10692</v>
      </c>
      <c r="B1168">
        <v>63</v>
      </c>
      <c r="C1168">
        <v>43.9</v>
      </c>
      <c r="D1168">
        <v>20</v>
      </c>
      <c r="E1168">
        <f xml:space="preserve"> order_details[[#This Row],[UnitPrice]] * order_details[[#This Row],[Quantity]] * (1 - order_details[[#This Row],[Discount]])</f>
        <v>878</v>
      </c>
      <c r="F1168">
        <v>0</v>
      </c>
    </row>
    <row r="1169" spans="1:6" x14ac:dyDescent="0.3">
      <c r="A1169">
        <v>10693</v>
      </c>
      <c r="B1169">
        <v>9</v>
      </c>
      <c r="C1169">
        <v>97</v>
      </c>
      <c r="D1169">
        <v>6</v>
      </c>
      <c r="E1169">
        <f xml:space="preserve"> order_details[[#This Row],[UnitPrice]] * order_details[[#This Row],[Quantity]] * (1 - order_details[[#This Row],[Discount]])</f>
        <v>582</v>
      </c>
      <c r="F1169">
        <v>0</v>
      </c>
    </row>
    <row r="1170" spans="1:6" x14ac:dyDescent="0.3">
      <c r="A1170">
        <v>10693</v>
      </c>
      <c r="B1170">
        <v>54</v>
      </c>
      <c r="C1170">
        <v>7.45</v>
      </c>
      <c r="D1170">
        <v>60</v>
      </c>
      <c r="E1170">
        <f xml:space="preserve"> order_details[[#This Row],[UnitPrice]] * order_details[[#This Row],[Quantity]] * (1 - order_details[[#This Row],[Discount]])</f>
        <v>379.95</v>
      </c>
      <c r="F1170">
        <v>0.15</v>
      </c>
    </row>
    <row r="1171" spans="1:6" x14ac:dyDescent="0.3">
      <c r="A1171">
        <v>10693</v>
      </c>
      <c r="B1171">
        <v>69</v>
      </c>
      <c r="C1171">
        <v>36</v>
      </c>
      <c r="D1171">
        <v>30</v>
      </c>
      <c r="E1171">
        <f xml:space="preserve"> order_details[[#This Row],[UnitPrice]] * order_details[[#This Row],[Quantity]] * (1 - order_details[[#This Row],[Discount]])</f>
        <v>918</v>
      </c>
      <c r="F1171">
        <v>0.15</v>
      </c>
    </row>
    <row r="1172" spans="1:6" x14ac:dyDescent="0.3">
      <c r="A1172">
        <v>10693</v>
      </c>
      <c r="B1172">
        <v>73</v>
      </c>
      <c r="C1172">
        <v>15</v>
      </c>
      <c r="D1172">
        <v>15</v>
      </c>
      <c r="E1172">
        <f xml:space="preserve"> order_details[[#This Row],[UnitPrice]] * order_details[[#This Row],[Quantity]] * (1 - order_details[[#This Row],[Discount]])</f>
        <v>191.25</v>
      </c>
      <c r="F1172">
        <v>0.15</v>
      </c>
    </row>
    <row r="1173" spans="1:6" x14ac:dyDescent="0.3">
      <c r="A1173">
        <v>10694</v>
      </c>
      <c r="B1173">
        <v>7</v>
      </c>
      <c r="C1173">
        <v>30</v>
      </c>
      <c r="D1173">
        <v>90</v>
      </c>
      <c r="E1173">
        <f xml:space="preserve"> order_details[[#This Row],[UnitPrice]] * order_details[[#This Row],[Quantity]] * (1 - order_details[[#This Row],[Discount]])</f>
        <v>2700</v>
      </c>
      <c r="F1173">
        <v>0</v>
      </c>
    </row>
    <row r="1174" spans="1:6" x14ac:dyDescent="0.3">
      <c r="A1174">
        <v>10694</v>
      </c>
      <c r="B1174">
        <v>59</v>
      </c>
      <c r="C1174">
        <v>55</v>
      </c>
      <c r="D1174">
        <v>25</v>
      </c>
      <c r="E1174">
        <f xml:space="preserve"> order_details[[#This Row],[UnitPrice]] * order_details[[#This Row],[Quantity]] * (1 - order_details[[#This Row],[Discount]])</f>
        <v>1375</v>
      </c>
      <c r="F1174">
        <v>0</v>
      </c>
    </row>
    <row r="1175" spans="1:6" x14ac:dyDescent="0.3">
      <c r="A1175">
        <v>10694</v>
      </c>
      <c r="B1175">
        <v>70</v>
      </c>
      <c r="C1175">
        <v>15</v>
      </c>
      <c r="D1175">
        <v>50</v>
      </c>
      <c r="E1175">
        <f xml:space="preserve"> order_details[[#This Row],[UnitPrice]] * order_details[[#This Row],[Quantity]] * (1 - order_details[[#This Row],[Discount]])</f>
        <v>750</v>
      </c>
      <c r="F1175">
        <v>0</v>
      </c>
    </row>
    <row r="1176" spans="1:6" x14ac:dyDescent="0.3">
      <c r="A1176">
        <v>10695</v>
      </c>
      <c r="B1176">
        <v>8</v>
      </c>
      <c r="C1176">
        <v>40</v>
      </c>
      <c r="D1176">
        <v>10</v>
      </c>
      <c r="E1176">
        <f xml:space="preserve"> order_details[[#This Row],[UnitPrice]] * order_details[[#This Row],[Quantity]] * (1 - order_details[[#This Row],[Discount]])</f>
        <v>400</v>
      </c>
      <c r="F1176">
        <v>0</v>
      </c>
    </row>
    <row r="1177" spans="1:6" x14ac:dyDescent="0.3">
      <c r="A1177">
        <v>10695</v>
      </c>
      <c r="B1177">
        <v>12</v>
      </c>
      <c r="C1177">
        <v>38</v>
      </c>
      <c r="D1177">
        <v>4</v>
      </c>
      <c r="E1177">
        <f xml:space="preserve"> order_details[[#This Row],[UnitPrice]] * order_details[[#This Row],[Quantity]] * (1 - order_details[[#This Row],[Discount]])</f>
        <v>152</v>
      </c>
      <c r="F1177">
        <v>0</v>
      </c>
    </row>
    <row r="1178" spans="1:6" x14ac:dyDescent="0.3">
      <c r="A1178">
        <v>10695</v>
      </c>
      <c r="B1178">
        <v>24</v>
      </c>
      <c r="C1178">
        <v>4.5</v>
      </c>
      <c r="D1178">
        <v>20</v>
      </c>
      <c r="E1178">
        <f xml:space="preserve"> order_details[[#This Row],[UnitPrice]] * order_details[[#This Row],[Quantity]] * (1 - order_details[[#This Row],[Discount]])</f>
        <v>90</v>
      </c>
      <c r="F1178">
        <v>0</v>
      </c>
    </row>
    <row r="1179" spans="1:6" x14ac:dyDescent="0.3">
      <c r="A1179">
        <v>10696</v>
      </c>
      <c r="B1179">
        <v>17</v>
      </c>
      <c r="C1179">
        <v>39</v>
      </c>
      <c r="D1179">
        <v>20</v>
      </c>
      <c r="E1179">
        <f xml:space="preserve"> order_details[[#This Row],[UnitPrice]] * order_details[[#This Row],[Quantity]] * (1 - order_details[[#This Row],[Discount]])</f>
        <v>780</v>
      </c>
      <c r="F1179">
        <v>0</v>
      </c>
    </row>
    <row r="1180" spans="1:6" x14ac:dyDescent="0.3">
      <c r="A1180">
        <v>10696</v>
      </c>
      <c r="B1180">
        <v>46</v>
      </c>
      <c r="C1180">
        <v>12</v>
      </c>
      <c r="D1180">
        <v>18</v>
      </c>
      <c r="E1180">
        <f xml:space="preserve"> order_details[[#This Row],[UnitPrice]] * order_details[[#This Row],[Quantity]] * (1 - order_details[[#This Row],[Discount]])</f>
        <v>216</v>
      </c>
      <c r="F1180">
        <v>0</v>
      </c>
    </row>
    <row r="1181" spans="1:6" x14ac:dyDescent="0.3">
      <c r="A1181">
        <v>10697</v>
      </c>
      <c r="B1181">
        <v>19</v>
      </c>
      <c r="C1181">
        <v>9.1999999999999993</v>
      </c>
      <c r="D1181">
        <v>7</v>
      </c>
      <c r="E1181">
        <f xml:space="preserve"> order_details[[#This Row],[UnitPrice]] * order_details[[#This Row],[Quantity]] * (1 - order_details[[#This Row],[Discount]])</f>
        <v>48.3</v>
      </c>
      <c r="F1181">
        <v>0.25</v>
      </c>
    </row>
    <row r="1182" spans="1:6" x14ac:dyDescent="0.3">
      <c r="A1182">
        <v>10697</v>
      </c>
      <c r="B1182">
        <v>35</v>
      </c>
      <c r="C1182">
        <v>18</v>
      </c>
      <c r="D1182">
        <v>9</v>
      </c>
      <c r="E1182">
        <f xml:space="preserve"> order_details[[#This Row],[UnitPrice]] * order_details[[#This Row],[Quantity]] * (1 - order_details[[#This Row],[Discount]])</f>
        <v>121.5</v>
      </c>
      <c r="F1182">
        <v>0.25</v>
      </c>
    </row>
    <row r="1183" spans="1:6" x14ac:dyDescent="0.3">
      <c r="A1183">
        <v>10697</v>
      </c>
      <c r="B1183">
        <v>58</v>
      </c>
      <c r="C1183">
        <v>13.25</v>
      </c>
      <c r="D1183">
        <v>30</v>
      </c>
      <c r="E1183">
        <f xml:space="preserve"> order_details[[#This Row],[UnitPrice]] * order_details[[#This Row],[Quantity]] * (1 - order_details[[#This Row],[Discount]])</f>
        <v>298.125</v>
      </c>
      <c r="F1183">
        <v>0.25</v>
      </c>
    </row>
    <row r="1184" spans="1:6" x14ac:dyDescent="0.3">
      <c r="A1184">
        <v>10697</v>
      </c>
      <c r="B1184">
        <v>70</v>
      </c>
      <c r="C1184">
        <v>15</v>
      </c>
      <c r="D1184">
        <v>30</v>
      </c>
      <c r="E1184">
        <f xml:space="preserve"> order_details[[#This Row],[UnitPrice]] * order_details[[#This Row],[Quantity]] * (1 - order_details[[#This Row],[Discount]])</f>
        <v>337.5</v>
      </c>
      <c r="F1184">
        <v>0.25</v>
      </c>
    </row>
    <row r="1185" spans="1:6" x14ac:dyDescent="0.3">
      <c r="A1185">
        <v>10698</v>
      </c>
      <c r="B1185">
        <v>11</v>
      </c>
      <c r="C1185">
        <v>21</v>
      </c>
      <c r="D1185">
        <v>15</v>
      </c>
      <c r="E1185">
        <f xml:space="preserve"> order_details[[#This Row],[UnitPrice]] * order_details[[#This Row],[Quantity]] * (1 - order_details[[#This Row],[Discount]])</f>
        <v>315</v>
      </c>
      <c r="F1185">
        <v>0</v>
      </c>
    </row>
    <row r="1186" spans="1:6" x14ac:dyDescent="0.3">
      <c r="A1186">
        <v>10698</v>
      </c>
      <c r="B1186">
        <v>17</v>
      </c>
      <c r="C1186">
        <v>39</v>
      </c>
      <c r="D1186">
        <v>8</v>
      </c>
      <c r="E1186">
        <f xml:space="preserve"> order_details[[#This Row],[UnitPrice]] * order_details[[#This Row],[Quantity]] * (1 - order_details[[#This Row],[Discount]])</f>
        <v>296.39999999999998</v>
      </c>
      <c r="F1186">
        <v>0.05</v>
      </c>
    </row>
    <row r="1187" spans="1:6" x14ac:dyDescent="0.3">
      <c r="A1187">
        <v>10698</v>
      </c>
      <c r="B1187">
        <v>29</v>
      </c>
      <c r="C1187">
        <v>123.79</v>
      </c>
      <c r="D1187">
        <v>12</v>
      </c>
      <c r="E1187">
        <f xml:space="preserve"> order_details[[#This Row],[UnitPrice]] * order_details[[#This Row],[Quantity]] * (1 - order_details[[#This Row],[Discount]])</f>
        <v>1411.2059999999999</v>
      </c>
      <c r="F1187">
        <v>0.05</v>
      </c>
    </row>
    <row r="1188" spans="1:6" x14ac:dyDescent="0.3">
      <c r="A1188">
        <v>10698</v>
      </c>
      <c r="B1188">
        <v>65</v>
      </c>
      <c r="C1188">
        <v>21.05</v>
      </c>
      <c r="D1188">
        <v>65</v>
      </c>
      <c r="E1188">
        <f xml:space="preserve"> order_details[[#This Row],[UnitPrice]] * order_details[[#This Row],[Quantity]] * (1 - order_details[[#This Row],[Discount]])</f>
        <v>1299.8374999999999</v>
      </c>
      <c r="F1188">
        <v>0.05</v>
      </c>
    </row>
    <row r="1189" spans="1:6" x14ac:dyDescent="0.3">
      <c r="A1189">
        <v>10698</v>
      </c>
      <c r="B1189">
        <v>70</v>
      </c>
      <c r="C1189">
        <v>15</v>
      </c>
      <c r="D1189">
        <v>8</v>
      </c>
      <c r="E1189">
        <f xml:space="preserve"> order_details[[#This Row],[UnitPrice]] * order_details[[#This Row],[Quantity]] * (1 - order_details[[#This Row],[Discount]])</f>
        <v>114</v>
      </c>
      <c r="F1189">
        <v>0.05</v>
      </c>
    </row>
    <row r="1190" spans="1:6" x14ac:dyDescent="0.3">
      <c r="A1190">
        <v>10699</v>
      </c>
      <c r="B1190">
        <v>47</v>
      </c>
      <c r="C1190">
        <v>9.5</v>
      </c>
      <c r="D1190">
        <v>12</v>
      </c>
      <c r="E1190">
        <f xml:space="preserve"> order_details[[#This Row],[UnitPrice]] * order_details[[#This Row],[Quantity]] * (1 - order_details[[#This Row],[Discount]])</f>
        <v>114</v>
      </c>
      <c r="F1190">
        <v>0</v>
      </c>
    </row>
    <row r="1191" spans="1:6" x14ac:dyDescent="0.3">
      <c r="A1191">
        <v>10700</v>
      </c>
      <c r="B1191">
        <v>1</v>
      </c>
      <c r="C1191">
        <v>18</v>
      </c>
      <c r="D1191">
        <v>5</v>
      </c>
      <c r="E1191">
        <f xml:space="preserve"> order_details[[#This Row],[UnitPrice]] * order_details[[#This Row],[Quantity]] * (1 - order_details[[#This Row],[Discount]])</f>
        <v>72</v>
      </c>
      <c r="F1191">
        <v>0.2</v>
      </c>
    </row>
    <row r="1192" spans="1:6" x14ac:dyDescent="0.3">
      <c r="A1192">
        <v>10700</v>
      </c>
      <c r="B1192">
        <v>34</v>
      </c>
      <c r="C1192">
        <v>14</v>
      </c>
      <c r="D1192">
        <v>12</v>
      </c>
      <c r="E1192">
        <f xml:space="preserve"> order_details[[#This Row],[UnitPrice]] * order_details[[#This Row],[Quantity]] * (1 - order_details[[#This Row],[Discount]])</f>
        <v>134.4</v>
      </c>
      <c r="F1192">
        <v>0.2</v>
      </c>
    </row>
    <row r="1193" spans="1:6" x14ac:dyDescent="0.3">
      <c r="A1193">
        <v>10700</v>
      </c>
      <c r="B1193">
        <v>68</v>
      </c>
      <c r="C1193">
        <v>12.5</v>
      </c>
      <c r="D1193">
        <v>40</v>
      </c>
      <c r="E1193">
        <f xml:space="preserve"> order_details[[#This Row],[UnitPrice]] * order_details[[#This Row],[Quantity]] * (1 - order_details[[#This Row],[Discount]])</f>
        <v>400</v>
      </c>
      <c r="F1193">
        <v>0.2</v>
      </c>
    </row>
    <row r="1194" spans="1:6" x14ac:dyDescent="0.3">
      <c r="A1194">
        <v>10700</v>
      </c>
      <c r="B1194">
        <v>71</v>
      </c>
      <c r="C1194">
        <v>21.5</v>
      </c>
      <c r="D1194">
        <v>60</v>
      </c>
      <c r="E1194">
        <f xml:space="preserve"> order_details[[#This Row],[UnitPrice]] * order_details[[#This Row],[Quantity]] * (1 - order_details[[#This Row],[Discount]])</f>
        <v>1032</v>
      </c>
      <c r="F1194">
        <v>0.2</v>
      </c>
    </row>
    <row r="1195" spans="1:6" x14ac:dyDescent="0.3">
      <c r="A1195">
        <v>10701</v>
      </c>
      <c r="B1195">
        <v>59</v>
      </c>
      <c r="C1195">
        <v>55</v>
      </c>
      <c r="D1195">
        <v>42</v>
      </c>
      <c r="E1195">
        <f xml:space="preserve"> order_details[[#This Row],[UnitPrice]] * order_details[[#This Row],[Quantity]] * (1 - order_details[[#This Row],[Discount]])</f>
        <v>1963.5</v>
      </c>
      <c r="F1195">
        <v>0.15</v>
      </c>
    </row>
    <row r="1196" spans="1:6" x14ac:dyDescent="0.3">
      <c r="A1196">
        <v>10701</v>
      </c>
      <c r="B1196">
        <v>71</v>
      </c>
      <c r="C1196">
        <v>21.5</v>
      </c>
      <c r="D1196">
        <v>20</v>
      </c>
      <c r="E1196">
        <f xml:space="preserve"> order_details[[#This Row],[UnitPrice]] * order_details[[#This Row],[Quantity]] * (1 - order_details[[#This Row],[Discount]])</f>
        <v>365.5</v>
      </c>
      <c r="F1196">
        <v>0.15</v>
      </c>
    </row>
    <row r="1197" spans="1:6" x14ac:dyDescent="0.3">
      <c r="A1197">
        <v>10701</v>
      </c>
      <c r="B1197">
        <v>76</v>
      </c>
      <c r="C1197">
        <v>18</v>
      </c>
      <c r="D1197">
        <v>35</v>
      </c>
      <c r="E1197">
        <f xml:space="preserve"> order_details[[#This Row],[UnitPrice]] * order_details[[#This Row],[Quantity]] * (1 - order_details[[#This Row],[Discount]])</f>
        <v>535.5</v>
      </c>
      <c r="F1197">
        <v>0.15</v>
      </c>
    </row>
    <row r="1198" spans="1:6" x14ac:dyDescent="0.3">
      <c r="A1198">
        <v>10702</v>
      </c>
      <c r="B1198">
        <v>3</v>
      </c>
      <c r="C1198">
        <v>10</v>
      </c>
      <c r="D1198">
        <v>6</v>
      </c>
      <c r="E1198">
        <f xml:space="preserve"> order_details[[#This Row],[UnitPrice]] * order_details[[#This Row],[Quantity]] * (1 - order_details[[#This Row],[Discount]])</f>
        <v>60</v>
      </c>
      <c r="F1198">
        <v>0</v>
      </c>
    </row>
    <row r="1199" spans="1:6" x14ac:dyDescent="0.3">
      <c r="A1199">
        <v>10702</v>
      </c>
      <c r="B1199">
        <v>76</v>
      </c>
      <c r="C1199">
        <v>18</v>
      </c>
      <c r="D1199">
        <v>15</v>
      </c>
      <c r="E1199">
        <f xml:space="preserve"> order_details[[#This Row],[UnitPrice]] * order_details[[#This Row],[Quantity]] * (1 - order_details[[#This Row],[Discount]])</f>
        <v>270</v>
      </c>
      <c r="F1199">
        <v>0</v>
      </c>
    </row>
    <row r="1200" spans="1:6" x14ac:dyDescent="0.3">
      <c r="A1200">
        <v>10703</v>
      </c>
      <c r="B1200">
        <v>2</v>
      </c>
      <c r="C1200">
        <v>19</v>
      </c>
      <c r="D1200">
        <v>5</v>
      </c>
      <c r="E1200">
        <f xml:space="preserve"> order_details[[#This Row],[UnitPrice]] * order_details[[#This Row],[Quantity]] * (1 - order_details[[#This Row],[Discount]])</f>
        <v>95</v>
      </c>
      <c r="F1200">
        <v>0</v>
      </c>
    </row>
    <row r="1201" spans="1:6" x14ac:dyDescent="0.3">
      <c r="A1201">
        <v>10703</v>
      </c>
      <c r="B1201">
        <v>59</v>
      </c>
      <c r="C1201">
        <v>55</v>
      </c>
      <c r="D1201">
        <v>35</v>
      </c>
      <c r="E1201">
        <f xml:space="preserve"> order_details[[#This Row],[UnitPrice]] * order_details[[#This Row],[Quantity]] * (1 - order_details[[#This Row],[Discount]])</f>
        <v>1925</v>
      </c>
      <c r="F1201">
        <v>0</v>
      </c>
    </row>
    <row r="1202" spans="1:6" x14ac:dyDescent="0.3">
      <c r="A1202">
        <v>10703</v>
      </c>
      <c r="B1202">
        <v>73</v>
      </c>
      <c r="C1202">
        <v>15</v>
      </c>
      <c r="D1202">
        <v>35</v>
      </c>
      <c r="E1202">
        <f xml:space="preserve"> order_details[[#This Row],[UnitPrice]] * order_details[[#This Row],[Quantity]] * (1 - order_details[[#This Row],[Discount]])</f>
        <v>525</v>
      </c>
      <c r="F1202">
        <v>0</v>
      </c>
    </row>
    <row r="1203" spans="1:6" x14ac:dyDescent="0.3">
      <c r="A1203">
        <v>10704</v>
      </c>
      <c r="B1203">
        <v>4</v>
      </c>
      <c r="C1203">
        <v>22</v>
      </c>
      <c r="D1203">
        <v>6</v>
      </c>
      <c r="E1203">
        <f xml:space="preserve"> order_details[[#This Row],[UnitPrice]] * order_details[[#This Row],[Quantity]] * (1 - order_details[[#This Row],[Discount]])</f>
        <v>132</v>
      </c>
      <c r="F1203">
        <v>0</v>
      </c>
    </row>
    <row r="1204" spans="1:6" x14ac:dyDescent="0.3">
      <c r="A1204">
        <v>10704</v>
      </c>
      <c r="B1204">
        <v>24</v>
      </c>
      <c r="C1204">
        <v>4.5</v>
      </c>
      <c r="D1204">
        <v>35</v>
      </c>
      <c r="E1204">
        <f xml:space="preserve"> order_details[[#This Row],[UnitPrice]] * order_details[[#This Row],[Quantity]] * (1 - order_details[[#This Row],[Discount]])</f>
        <v>157.5</v>
      </c>
      <c r="F1204">
        <v>0</v>
      </c>
    </row>
    <row r="1205" spans="1:6" x14ac:dyDescent="0.3">
      <c r="A1205">
        <v>10704</v>
      </c>
      <c r="B1205">
        <v>48</v>
      </c>
      <c r="C1205">
        <v>12.75</v>
      </c>
      <c r="D1205">
        <v>24</v>
      </c>
      <c r="E1205">
        <f xml:space="preserve"> order_details[[#This Row],[UnitPrice]] * order_details[[#This Row],[Quantity]] * (1 - order_details[[#This Row],[Discount]])</f>
        <v>306</v>
      </c>
      <c r="F1205">
        <v>0</v>
      </c>
    </row>
    <row r="1206" spans="1:6" x14ac:dyDescent="0.3">
      <c r="A1206">
        <v>10705</v>
      </c>
      <c r="B1206">
        <v>31</v>
      </c>
      <c r="C1206">
        <v>12.5</v>
      </c>
      <c r="D1206">
        <v>20</v>
      </c>
      <c r="E1206">
        <f xml:space="preserve"> order_details[[#This Row],[UnitPrice]] * order_details[[#This Row],[Quantity]] * (1 - order_details[[#This Row],[Discount]])</f>
        <v>250</v>
      </c>
      <c r="F1206">
        <v>0</v>
      </c>
    </row>
    <row r="1207" spans="1:6" x14ac:dyDescent="0.3">
      <c r="A1207">
        <v>10705</v>
      </c>
      <c r="B1207">
        <v>32</v>
      </c>
      <c r="C1207">
        <v>32</v>
      </c>
      <c r="D1207">
        <v>4</v>
      </c>
      <c r="E1207">
        <f xml:space="preserve"> order_details[[#This Row],[UnitPrice]] * order_details[[#This Row],[Quantity]] * (1 - order_details[[#This Row],[Discount]])</f>
        <v>128</v>
      </c>
      <c r="F1207">
        <v>0</v>
      </c>
    </row>
    <row r="1208" spans="1:6" x14ac:dyDescent="0.3">
      <c r="A1208">
        <v>10706</v>
      </c>
      <c r="B1208">
        <v>16</v>
      </c>
      <c r="C1208">
        <v>17.45</v>
      </c>
      <c r="D1208">
        <v>20</v>
      </c>
      <c r="E1208">
        <f xml:space="preserve"> order_details[[#This Row],[UnitPrice]] * order_details[[#This Row],[Quantity]] * (1 - order_details[[#This Row],[Discount]])</f>
        <v>349</v>
      </c>
      <c r="F1208">
        <v>0</v>
      </c>
    </row>
    <row r="1209" spans="1:6" x14ac:dyDescent="0.3">
      <c r="A1209">
        <v>10706</v>
      </c>
      <c r="B1209">
        <v>43</v>
      </c>
      <c r="C1209">
        <v>46</v>
      </c>
      <c r="D1209">
        <v>24</v>
      </c>
      <c r="E1209">
        <f xml:space="preserve"> order_details[[#This Row],[UnitPrice]] * order_details[[#This Row],[Quantity]] * (1 - order_details[[#This Row],[Discount]])</f>
        <v>1104</v>
      </c>
      <c r="F1209">
        <v>0</v>
      </c>
    </row>
    <row r="1210" spans="1:6" x14ac:dyDescent="0.3">
      <c r="A1210">
        <v>10706</v>
      </c>
      <c r="B1210">
        <v>59</v>
      </c>
      <c r="C1210">
        <v>55</v>
      </c>
      <c r="D1210">
        <v>8</v>
      </c>
      <c r="E1210">
        <f xml:space="preserve"> order_details[[#This Row],[UnitPrice]] * order_details[[#This Row],[Quantity]] * (1 - order_details[[#This Row],[Discount]])</f>
        <v>440</v>
      </c>
      <c r="F1210">
        <v>0</v>
      </c>
    </row>
    <row r="1211" spans="1:6" x14ac:dyDescent="0.3">
      <c r="A1211">
        <v>10707</v>
      </c>
      <c r="B1211">
        <v>55</v>
      </c>
      <c r="C1211">
        <v>24</v>
      </c>
      <c r="D1211">
        <v>21</v>
      </c>
      <c r="E1211">
        <f xml:space="preserve"> order_details[[#This Row],[UnitPrice]] * order_details[[#This Row],[Quantity]] * (1 - order_details[[#This Row],[Discount]])</f>
        <v>504</v>
      </c>
      <c r="F1211">
        <v>0</v>
      </c>
    </row>
    <row r="1212" spans="1:6" x14ac:dyDescent="0.3">
      <c r="A1212">
        <v>10707</v>
      </c>
      <c r="B1212">
        <v>57</v>
      </c>
      <c r="C1212">
        <v>19.5</v>
      </c>
      <c r="D1212">
        <v>40</v>
      </c>
      <c r="E1212">
        <f xml:space="preserve"> order_details[[#This Row],[UnitPrice]] * order_details[[#This Row],[Quantity]] * (1 - order_details[[#This Row],[Discount]])</f>
        <v>780</v>
      </c>
      <c r="F1212">
        <v>0</v>
      </c>
    </row>
    <row r="1213" spans="1:6" x14ac:dyDescent="0.3">
      <c r="A1213">
        <v>10707</v>
      </c>
      <c r="B1213">
        <v>70</v>
      </c>
      <c r="C1213">
        <v>15</v>
      </c>
      <c r="D1213">
        <v>28</v>
      </c>
      <c r="E1213">
        <f xml:space="preserve"> order_details[[#This Row],[UnitPrice]] * order_details[[#This Row],[Quantity]] * (1 - order_details[[#This Row],[Discount]])</f>
        <v>357</v>
      </c>
      <c r="F1213">
        <v>0.15</v>
      </c>
    </row>
    <row r="1214" spans="1:6" x14ac:dyDescent="0.3">
      <c r="A1214">
        <v>10708</v>
      </c>
      <c r="B1214">
        <v>5</v>
      </c>
      <c r="C1214">
        <v>21.35</v>
      </c>
      <c r="D1214">
        <v>4</v>
      </c>
      <c r="E1214">
        <f xml:space="preserve"> order_details[[#This Row],[UnitPrice]] * order_details[[#This Row],[Quantity]] * (1 - order_details[[#This Row],[Discount]])</f>
        <v>85.4</v>
      </c>
      <c r="F1214">
        <v>0</v>
      </c>
    </row>
    <row r="1215" spans="1:6" x14ac:dyDescent="0.3">
      <c r="A1215">
        <v>10708</v>
      </c>
      <c r="B1215">
        <v>36</v>
      </c>
      <c r="C1215">
        <v>19</v>
      </c>
      <c r="D1215">
        <v>5</v>
      </c>
      <c r="E1215">
        <f xml:space="preserve"> order_details[[#This Row],[UnitPrice]] * order_details[[#This Row],[Quantity]] * (1 - order_details[[#This Row],[Discount]])</f>
        <v>95</v>
      </c>
      <c r="F1215">
        <v>0</v>
      </c>
    </row>
    <row r="1216" spans="1:6" x14ac:dyDescent="0.3">
      <c r="A1216">
        <v>10709</v>
      </c>
      <c r="B1216">
        <v>8</v>
      </c>
      <c r="C1216">
        <v>40</v>
      </c>
      <c r="D1216">
        <v>40</v>
      </c>
      <c r="E1216">
        <f xml:space="preserve"> order_details[[#This Row],[UnitPrice]] * order_details[[#This Row],[Quantity]] * (1 - order_details[[#This Row],[Discount]])</f>
        <v>1600</v>
      </c>
      <c r="F1216">
        <v>0</v>
      </c>
    </row>
    <row r="1217" spans="1:6" x14ac:dyDescent="0.3">
      <c r="A1217">
        <v>10709</v>
      </c>
      <c r="B1217">
        <v>51</v>
      </c>
      <c r="C1217">
        <v>53</v>
      </c>
      <c r="D1217">
        <v>28</v>
      </c>
      <c r="E1217">
        <f xml:space="preserve"> order_details[[#This Row],[UnitPrice]] * order_details[[#This Row],[Quantity]] * (1 - order_details[[#This Row],[Discount]])</f>
        <v>1484</v>
      </c>
      <c r="F1217">
        <v>0</v>
      </c>
    </row>
    <row r="1218" spans="1:6" x14ac:dyDescent="0.3">
      <c r="A1218">
        <v>10709</v>
      </c>
      <c r="B1218">
        <v>60</v>
      </c>
      <c r="C1218">
        <v>34</v>
      </c>
      <c r="D1218">
        <v>10</v>
      </c>
      <c r="E1218">
        <f xml:space="preserve"> order_details[[#This Row],[UnitPrice]] * order_details[[#This Row],[Quantity]] * (1 - order_details[[#This Row],[Discount]])</f>
        <v>340</v>
      </c>
      <c r="F1218">
        <v>0</v>
      </c>
    </row>
    <row r="1219" spans="1:6" x14ac:dyDescent="0.3">
      <c r="A1219">
        <v>10710</v>
      </c>
      <c r="B1219">
        <v>19</v>
      </c>
      <c r="C1219">
        <v>9.1999999999999993</v>
      </c>
      <c r="D1219">
        <v>5</v>
      </c>
      <c r="E1219">
        <f xml:space="preserve"> order_details[[#This Row],[UnitPrice]] * order_details[[#This Row],[Quantity]] * (1 - order_details[[#This Row],[Discount]])</f>
        <v>46</v>
      </c>
      <c r="F1219">
        <v>0</v>
      </c>
    </row>
    <row r="1220" spans="1:6" x14ac:dyDescent="0.3">
      <c r="A1220">
        <v>10710</v>
      </c>
      <c r="B1220">
        <v>47</v>
      </c>
      <c r="C1220">
        <v>9.5</v>
      </c>
      <c r="D1220">
        <v>5</v>
      </c>
      <c r="E1220">
        <f xml:space="preserve"> order_details[[#This Row],[UnitPrice]] * order_details[[#This Row],[Quantity]] * (1 - order_details[[#This Row],[Discount]])</f>
        <v>47.5</v>
      </c>
      <c r="F1220">
        <v>0</v>
      </c>
    </row>
    <row r="1221" spans="1:6" x14ac:dyDescent="0.3">
      <c r="A1221">
        <v>10711</v>
      </c>
      <c r="B1221">
        <v>19</v>
      </c>
      <c r="C1221">
        <v>9.1999999999999993</v>
      </c>
      <c r="D1221">
        <v>12</v>
      </c>
      <c r="E1221">
        <f xml:space="preserve"> order_details[[#This Row],[UnitPrice]] * order_details[[#This Row],[Quantity]] * (1 - order_details[[#This Row],[Discount]])</f>
        <v>110.39999999999999</v>
      </c>
      <c r="F1221">
        <v>0</v>
      </c>
    </row>
    <row r="1222" spans="1:6" x14ac:dyDescent="0.3">
      <c r="A1222">
        <v>10711</v>
      </c>
      <c r="B1222">
        <v>41</v>
      </c>
      <c r="C1222">
        <v>9.65</v>
      </c>
      <c r="D1222">
        <v>42</v>
      </c>
      <c r="E1222">
        <f xml:space="preserve"> order_details[[#This Row],[UnitPrice]] * order_details[[#This Row],[Quantity]] * (1 - order_details[[#This Row],[Discount]])</f>
        <v>405.3</v>
      </c>
      <c r="F1222">
        <v>0</v>
      </c>
    </row>
    <row r="1223" spans="1:6" x14ac:dyDescent="0.3">
      <c r="A1223">
        <v>10711</v>
      </c>
      <c r="B1223">
        <v>53</v>
      </c>
      <c r="C1223">
        <v>32.799999999999997</v>
      </c>
      <c r="D1223">
        <v>120</v>
      </c>
      <c r="E1223">
        <f xml:space="preserve"> order_details[[#This Row],[UnitPrice]] * order_details[[#This Row],[Quantity]] * (1 - order_details[[#This Row],[Discount]])</f>
        <v>3935.9999999999995</v>
      </c>
      <c r="F1223">
        <v>0</v>
      </c>
    </row>
    <row r="1224" spans="1:6" x14ac:dyDescent="0.3">
      <c r="A1224">
        <v>10712</v>
      </c>
      <c r="B1224">
        <v>53</v>
      </c>
      <c r="C1224">
        <v>32.799999999999997</v>
      </c>
      <c r="D1224">
        <v>3</v>
      </c>
      <c r="E1224">
        <f xml:space="preserve"> order_details[[#This Row],[UnitPrice]] * order_details[[#This Row],[Quantity]] * (1 - order_details[[#This Row],[Discount]])</f>
        <v>93.47999999999999</v>
      </c>
      <c r="F1224">
        <v>0.05</v>
      </c>
    </row>
    <row r="1225" spans="1:6" x14ac:dyDescent="0.3">
      <c r="A1225">
        <v>10712</v>
      </c>
      <c r="B1225">
        <v>56</v>
      </c>
      <c r="C1225">
        <v>38</v>
      </c>
      <c r="D1225">
        <v>30</v>
      </c>
      <c r="E1225">
        <f xml:space="preserve"> order_details[[#This Row],[UnitPrice]] * order_details[[#This Row],[Quantity]] * (1 - order_details[[#This Row],[Discount]])</f>
        <v>1140</v>
      </c>
      <c r="F1225">
        <v>0</v>
      </c>
    </row>
    <row r="1226" spans="1:6" x14ac:dyDescent="0.3">
      <c r="A1226">
        <v>10713</v>
      </c>
      <c r="B1226">
        <v>10</v>
      </c>
      <c r="C1226">
        <v>31</v>
      </c>
      <c r="D1226">
        <v>18</v>
      </c>
      <c r="E1226">
        <f xml:space="preserve"> order_details[[#This Row],[UnitPrice]] * order_details[[#This Row],[Quantity]] * (1 - order_details[[#This Row],[Discount]])</f>
        <v>558</v>
      </c>
      <c r="F1226">
        <v>0</v>
      </c>
    </row>
    <row r="1227" spans="1:6" x14ac:dyDescent="0.3">
      <c r="A1227">
        <v>10713</v>
      </c>
      <c r="B1227">
        <v>26</v>
      </c>
      <c r="C1227">
        <v>31.23</v>
      </c>
      <c r="D1227">
        <v>30</v>
      </c>
      <c r="E1227">
        <f xml:space="preserve"> order_details[[#This Row],[UnitPrice]] * order_details[[#This Row],[Quantity]] * (1 - order_details[[#This Row],[Discount]])</f>
        <v>936.9</v>
      </c>
      <c r="F1227">
        <v>0</v>
      </c>
    </row>
    <row r="1228" spans="1:6" x14ac:dyDescent="0.3">
      <c r="A1228">
        <v>10713</v>
      </c>
      <c r="B1228">
        <v>45</v>
      </c>
      <c r="C1228">
        <v>9.5</v>
      </c>
      <c r="D1228">
        <v>110</v>
      </c>
      <c r="E1228">
        <f xml:space="preserve"> order_details[[#This Row],[UnitPrice]] * order_details[[#This Row],[Quantity]] * (1 - order_details[[#This Row],[Discount]])</f>
        <v>1045</v>
      </c>
      <c r="F1228">
        <v>0</v>
      </c>
    </row>
    <row r="1229" spans="1:6" x14ac:dyDescent="0.3">
      <c r="A1229">
        <v>10713</v>
      </c>
      <c r="B1229">
        <v>46</v>
      </c>
      <c r="C1229">
        <v>12</v>
      </c>
      <c r="D1229">
        <v>24</v>
      </c>
      <c r="E1229">
        <f xml:space="preserve"> order_details[[#This Row],[UnitPrice]] * order_details[[#This Row],[Quantity]] * (1 - order_details[[#This Row],[Discount]])</f>
        <v>288</v>
      </c>
      <c r="F1229">
        <v>0</v>
      </c>
    </row>
    <row r="1230" spans="1:6" x14ac:dyDescent="0.3">
      <c r="A1230">
        <v>10714</v>
      </c>
      <c r="B1230">
        <v>2</v>
      </c>
      <c r="C1230">
        <v>19</v>
      </c>
      <c r="D1230">
        <v>30</v>
      </c>
      <c r="E1230">
        <f xml:space="preserve"> order_details[[#This Row],[UnitPrice]] * order_details[[#This Row],[Quantity]] * (1 - order_details[[#This Row],[Discount]])</f>
        <v>427.5</v>
      </c>
      <c r="F1230">
        <v>0.25</v>
      </c>
    </row>
    <row r="1231" spans="1:6" x14ac:dyDescent="0.3">
      <c r="A1231">
        <v>10714</v>
      </c>
      <c r="B1231">
        <v>17</v>
      </c>
      <c r="C1231">
        <v>39</v>
      </c>
      <c r="D1231">
        <v>27</v>
      </c>
      <c r="E1231">
        <f xml:space="preserve"> order_details[[#This Row],[UnitPrice]] * order_details[[#This Row],[Quantity]] * (1 - order_details[[#This Row],[Discount]])</f>
        <v>789.75</v>
      </c>
      <c r="F1231">
        <v>0.25</v>
      </c>
    </row>
    <row r="1232" spans="1:6" x14ac:dyDescent="0.3">
      <c r="A1232">
        <v>10714</v>
      </c>
      <c r="B1232">
        <v>47</v>
      </c>
      <c r="C1232">
        <v>9.5</v>
      </c>
      <c r="D1232">
        <v>50</v>
      </c>
      <c r="E1232">
        <f xml:space="preserve"> order_details[[#This Row],[UnitPrice]] * order_details[[#This Row],[Quantity]] * (1 - order_details[[#This Row],[Discount]])</f>
        <v>356.25</v>
      </c>
      <c r="F1232">
        <v>0.25</v>
      </c>
    </row>
    <row r="1233" spans="1:6" x14ac:dyDescent="0.3">
      <c r="A1233">
        <v>10714</v>
      </c>
      <c r="B1233">
        <v>56</v>
      </c>
      <c r="C1233">
        <v>38</v>
      </c>
      <c r="D1233">
        <v>18</v>
      </c>
      <c r="E1233">
        <f xml:space="preserve"> order_details[[#This Row],[UnitPrice]] * order_details[[#This Row],[Quantity]] * (1 - order_details[[#This Row],[Discount]])</f>
        <v>513</v>
      </c>
      <c r="F1233">
        <v>0.25</v>
      </c>
    </row>
    <row r="1234" spans="1:6" x14ac:dyDescent="0.3">
      <c r="A1234">
        <v>10714</v>
      </c>
      <c r="B1234">
        <v>58</v>
      </c>
      <c r="C1234">
        <v>13.25</v>
      </c>
      <c r="D1234">
        <v>12</v>
      </c>
      <c r="E1234">
        <f xml:space="preserve"> order_details[[#This Row],[UnitPrice]] * order_details[[#This Row],[Quantity]] * (1 - order_details[[#This Row],[Discount]])</f>
        <v>119.25</v>
      </c>
      <c r="F1234">
        <v>0.25</v>
      </c>
    </row>
    <row r="1235" spans="1:6" x14ac:dyDescent="0.3">
      <c r="A1235">
        <v>10715</v>
      </c>
      <c r="B1235">
        <v>10</v>
      </c>
      <c r="C1235">
        <v>31</v>
      </c>
      <c r="D1235">
        <v>21</v>
      </c>
      <c r="E1235">
        <f xml:space="preserve"> order_details[[#This Row],[UnitPrice]] * order_details[[#This Row],[Quantity]] * (1 - order_details[[#This Row],[Discount]])</f>
        <v>651</v>
      </c>
      <c r="F1235">
        <v>0</v>
      </c>
    </row>
    <row r="1236" spans="1:6" x14ac:dyDescent="0.3">
      <c r="A1236">
        <v>10715</v>
      </c>
      <c r="B1236">
        <v>71</v>
      </c>
      <c r="C1236">
        <v>21.5</v>
      </c>
      <c r="D1236">
        <v>30</v>
      </c>
      <c r="E1236">
        <f xml:space="preserve"> order_details[[#This Row],[UnitPrice]] * order_details[[#This Row],[Quantity]] * (1 - order_details[[#This Row],[Discount]])</f>
        <v>645</v>
      </c>
      <c r="F1236">
        <v>0</v>
      </c>
    </row>
    <row r="1237" spans="1:6" x14ac:dyDescent="0.3">
      <c r="A1237">
        <v>10716</v>
      </c>
      <c r="B1237">
        <v>21</v>
      </c>
      <c r="C1237">
        <v>10</v>
      </c>
      <c r="D1237">
        <v>5</v>
      </c>
      <c r="E1237">
        <f xml:space="preserve"> order_details[[#This Row],[UnitPrice]] * order_details[[#This Row],[Quantity]] * (1 - order_details[[#This Row],[Discount]])</f>
        <v>50</v>
      </c>
      <c r="F1237">
        <v>0</v>
      </c>
    </row>
    <row r="1238" spans="1:6" x14ac:dyDescent="0.3">
      <c r="A1238">
        <v>10716</v>
      </c>
      <c r="B1238">
        <v>51</v>
      </c>
      <c r="C1238">
        <v>53</v>
      </c>
      <c r="D1238">
        <v>7</v>
      </c>
      <c r="E1238">
        <f xml:space="preserve"> order_details[[#This Row],[UnitPrice]] * order_details[[#This Row],[Quantity]] * (1 - order_details[[#This Row],[Discount]])</f>
        <v>371</v>
      </c>
      <c r="F1238">
        <v>0</v>
      </c>
    </row>
    <row r="1239" spans="1:6" x14ac:dyDescent="0.3">
      <c r="A1239">
        <v>10716</v>
      </c>
      <c r="B1239">
        <v>61</v>
      </c>
      <c r="C1239">
        <v>28.5</v>
      </c>
      <c r="D1239">
        <v>10</v>
      </c>
      <c r="E1239">
        <f xml:space="preserve"> order_details[[#This Row],[UnitPrice]] * order_details[[#This Row],[Quantity]] * (1 - order_details[[#This Row],[Discount]])</f>
        <v>285</v>
      </c>
      <c r="F1239">
        <v>0</v>
      </c>
    </row>
    <row r="1240" spans="1:6" x14ac:dyDescent="0.3">
      <c r="A1240">
        <v>10717</v>
      </c>
      <c r="B1240">
        <v>21</v>
      </c>
      <c r="C1240">
        <v>10</v>
      </c>
      <c r="D1240">
        <v>32</v>
      </c>
      <c r="E1240">
        <f xml:space="preserve"> order_details[[#This Row],[UnitPrice]] * order_details[[#This Row],[Quantity]] * (1 - order_details[[#This Row],[Discount]])</f>
        <v>304</v>
      </c>
      <c r="F1240">
        <v>0.05</v>
      </c>
    </row>
    <row r="1241" spans="1:6" x14ac:dyDescent="0.3">
      <c r="A1241">
        <v>10717</v>
      </c>
      <c r="B1241">
        <v>54</v>
      </c>
      <c r="C1241">
        <v>7.45</v>
      </c>
      <c r="D1241">
        <v>15</v>
      </c>
      <c r="E1241">
        <f xml:space="preserve"> order_details[[#This Row],[UnitPrice]] * order_details[[#This Row],[Quantity]] * (1 - order_details[[#This Row],[Discount]])</f>
        <v>111.75</v>
      </c>
      <c r="F1241">
        <v>0</v>
      </c>
    </row>
    <row r="1242" spans="1:6" x14ac:dyDescent="0.3">
      <c r="A1242">
        <v>10717</v>
      </c>
      <c r="B1242">
        <v>69</v>
      </c>
      <c r="C1242">
        <v>36</v>
      </c>
      <c r="D1242">
        <v>25</v>
      </c>
      <c r="E1242">
        <f xml:space="preserve"> order_details[[#This Row],[UnitPrice]] * order_details[[#This Row],[Quantity]] * (1 - order_details[[#This Row],[Discount]])</f>
        <v>855</v>
      </c>
      <c r="F1242">
        <v>0.05</v>
      </c>
    </row>
    <row r="1243" spans="1:6" x14ac:dyDescent="0.3">
      <c r="A1243">
        <v>10718</v>
      </c>
      <c r="B1243">
        <v>12</v>
      </c>
      <c r="C1243">
        <v>38</v>
      </c>
      <c r="D1243">
        <v>36</v>
      </c>
      <c r="E1243">
        <f xml:space="preserve"> order_details[[#This Row],[UnitPrice]] * order_details[[#This Row],[Quantity]] * (1 - order_details[[#This Row],[Discount]])</f>
        <v>1368</v>
      </c>
      <c r="F1243">
        <v>0</v>
      </c>
    </row>
    <row r="1244" spans="1:6" x14ac:dyDescent="0.3">
      <c r="A1244">
        <v>10718</v>
      </c>
      <c r="B1244">
        <v>16</v>
      </c>
      <c r="C1244">
        <v>17.45</v>
      </c>
      <c r="D1244">
        <v>20</v>
      </c>
      <c r="E1244">
        <f xml:space="preserve"> order_details[[#This Row],[UnitPrice]] * order_details[[#This Row],[Quantity]] * (1 - order_details[[#This Row],[Discount]])</f>
        <v>349</v>
      </c>
      <c r="F1244">
        <v>0</v>
      </c>
    </row>
    <row r="1245" spans="1:6" x14ac:dyDescent="0.3">
      <c r="A1245">
        <v>10718</v>
      </c>
      <c r="B1245">
        <v>36</v>
      </c>
      <c r="C1245">
        <v>19</v>
      </c>
      <c r="D1245">
        <v>40</v>
      </c>
      <c r="E1245">
        <f xml:space="preserve"> order_details[[#This Row],[UnitPrice]] * order_details[[#This Row],[Quantity]] * (1 - order_details[[#This Row],[Discount]])</f>
        <v>760</v>
      </c>
      <c r="F1245">
        <v>0</v>
      </c>
    </row>
    <row r="1246" spans="1:6" x14ac:dyDescent="0.3">
      <c r="A1246">
        <v>10718</v>
      </c>
      <c r="B1246">
        <v>62</v>
      </c>
      <c r="C1246">
        <v>49.3</v>
      </c>
      <c r="D1246">
        <v>20</v>
      </c>
      <c r="E1246">
        <f xml:space="preserve"> order_details[[#This Row],[UnitPrice]] * order_details[[#This Row],[Quantity]] * (1 - order_details[[#This Row],[Discount]])</f>
        <v>986</v>
      </c>
      <c r="F1246">
        <v>0</v>
      </c>
    </row>
    <row r="1247" spans="1:6" x14ac:dyDescent="0.3">
      <c r="A1247">
        <v>10719</v>
      </c>
      <c r="B1247">
        <v>18</v>
      </c>
      <c r="C1247">
        <v>62.5</v>
      </c>
      <c r="D1247">
        <v>12</v>
      </c>
      <c r="E1247">
        <f xml:space="preserve"> order_details[[#This Row],[UnitPrice]] * order_details[[#This Row],[Quantity]] * (1 - order_details[[#This Row],[Discount]])</f>
        <v>562.5</v>
      </c>
      <c r="F1247">
        <v>0.25</v>
      </c>
    </row>
    <row r="1248" spans="1:6" x14ac:dyDescent="0.3">
      <c r="A1248">
        <v>10719</v>
      </c>
      <c r="B1248">
        <v>30</v>
      </c>
      <c r="C1248">
        <v>25.89</v>
      </c>
      <c r="D1248">
        <v>3</v>
      </c>
      <c r="E1248">
        <f xml:space="preserve"> order_details[[#This Row],[UnitPrice]] * order_details[[#This Row],[Quantity]] * (1 - order_details[[#This Row],[Discount]])</f>
        <v>58.252499999999998</v>
      </c>
      <c r="F1248">
        <v>0.25</v>
      </c>
    </row>
    <row r="1249" spans="1:6" x14ac:dyDescent="0.3">
      <c r="A1249">
        <v>10719</v>
      </c>
      <c r="B1249">
        <v>54</v>
      </c>
      <c r="C1249">
        <v>7.45</v>
      </c>
      <c r="D1249">
        <v>40</v>
      </c>
      <c r="E1249">
        <f xml:space="preserve"> order_details[[#This Row],[UnitPrice]] * order_details[[#This Row],[Quantity]] * (1 - order_details[[#This Row],[Discount]])</f>
        <v>223.5</v>
      </c>
      <c r="F1249">
        <v>0.25</v>
      </c>
    </row>
    <row r="1250" spans="1:6" x14ac:dyDescent="0.3">
      <c r="A1250">
        <v>10720</v>
      </c>
      <c r="B1250">
        <v>35</v>
      </c>
      <c r="C1250">
        <v>18</v>
      </c>
      <c r="D1250">
        <v>21</v>
      </c>
      <c r="E1250">
        <f xml:space="preserve"> order_details[[#This Row],[UnitPrice]] * order_details[[#This Row],[Quantity]] * (1 - order_details[[#This Row],[Discount]])</f>
        <v>378</v>
      </c>
      <c r="F1250">
        <v>0</v>
      </c>
    </row>
    <row r="1251" spans="1:6" x14ac:dyDescent="0.3">
      <c r="A1251">
        <v>10720</v>
      </c>
      <c r="B1251">
        <v>71</v>
      </c>
      <c r="C1251">
        <v>21.5</v>
      </c>
      <c r="D1251">
        <v>8</v>
      </c>
      <c r="E1251">
        <f xml:space="preserve"> order_details[[#This Row],[UnitPrice]] * order_details[[#This Row],[Quantity]] * (1 - order_details[[#This Row],[Discount]])</f>
        <v>172</v>
      </c>
      <c r="F1251">
        <v>0</v>
      </c>
    </row>
    <row r="1252" spans="1:6" x14ac:dyDescent="0.3">
      <c r="A1252">
        <v>10721</v>
      </c>
      <c r="B1252">
        <v>44</v>
      </c>
      <c r="C1252">
        <v>19.45</v>
      </c>
      <c r="D1252">
        <v>50</v>
      </c>
      <c r="E1252">
        <f xml:space="preserve"> order_details[[#This Row],[UnitPrice]] * order_details[[#This Row],[Quantity]] * (1 - order_details[[#This Row],[Discount]])</f>
        <v>923.875</v>
      </c>
      <c r="F1252">
        <v>0.05</v>
      </c>
    </row>
    <row r="1253" spans="1:6" x14ac:dyDescent="0.3">
      <c r="A1253">
        <v>10722</v>
      </c>
      <c r="B1253">
        <v>2</v>
      </c>
      <c r="C1253">
        <v>19</v>
      </c>
      <c r="D1253">
        <v>3</v>
      </c>
      <c r="E1253">
        <f xml:space="preserve"> order_details[[#This Row],[UnitPrice]] * order_details[[#This Row],[Quantity]] * (1 - order_details[[#This Row],[Discount]])</f>
        <v>57</v>
      </c>
      <c r="F1253">
        <v>0</v>
      </c>
    </row>
    <row r="1254" spans="1:6" x14ac:dyDescent="0.3">
      <c r="A1254">
        <v>10722</v>
      </c>
      <c r="B1254">
        <v>31</v>
      </c>
      <c r="C1254">
        <v>12.5</v>
      </c>
      <c r="D1254">
        <v>50</v>
      </c>
      <c r="E1254">
        <f xml:space="preserve"> order_details[[#This Row],[UnitPrice]] * order_details[[#This Row],[Quantity]] * (1 - order_details[[#This Row],[Discount]])</f>
        <v>625</v>
      </c>
      <c r="F1254">
        <v>0</v>
      </c>
    </row>
    <row r="1255" spans="1:6" x14ac:dyDescent="0.3">
      <c r="A1255">
        <v>10722</v>
      </c>
      <c r="B1255">
        <v>68</v>
      </c>
      <c r="C1255">
        <v>12.5</v>
      </c>
      <c r="D1255">
        <v>45</v>
      </c>
      <c r="E1255">
        <f xml:space="preserve"> order_details[[#This Row],[UnitPrice]] * order_details[[#This Row],[Quantity]] * (1 - order_details[[#This Row],[Discount]])</f>
        <v>562.5</v>
      </c>
      <c r="F1255">
        <v>0</v>
      </c>
    </row>
    <row r="1256" spans="1:6" x14ac:dyDescent="0.3">
      <c r="A1256">
        <v>10722</v>
      </c>
      <c r="B1256">
        <v>75</v>
      </c>
      <c r="C1256">
        <v>7.75</v>
      </c>
      <c r="D1256">
        <v>42</v>
      </c>
      <c r="E1256">
        <f xml:space="preserve"> order_details[[#This Row],[UnitPrice]] * order_details[[#This Row],[Quantity]] * (1 - order_details[[#This Row],[Discount]])</f>
        <v>325.5</v>
      </c>
      <c r="F1256">
        <v>0</v>
      </c>
    </row>
    <row r="1257" spans="1:6" x14ac:dyDescent="0.3">
      <c r="A1257">
        <v>10723</v>
      </c>
      <c r="B1257">
        <v>26</v>
      </c>
      <c r="C1257">
        <v>31.23</v>
      </c>
      <c r="D1257">
        <v>15</v>
      </c>
      <c r="E1257">
        <f xml:space="preserve"> order_details[[#This Row],[UnitPrice]] * order_details[[#This Row],[Quantity]] * (1 - order_details[[#This Row],[Discount]])</f>
        <v>468.45</v>
      </c>
      <c r="F1257">
        <v>0</v>
      </c>
    </row>
    <row r="1258" spans="1:6" x14ac:dyDescent="0.3">
      <c r="A1258">
        <v>10724</v>
      </c>
      <c r="B1258">
        <v>10</v>
      </c>
      <c r="C1258">
        <v>31</v>
      </c>
      <c r="D1258">
        <v>16</v>
      </c>
      <c r="E1258">
        <f xml:space="preserve"> order_details[[#This Row],[UnitPrice]] * order_details[[#This Row],[Quantity]] * (1 - order_details[[#This Row],[Discount]])</f>
        <v>496</v>
      </c>
      <c r="F1258">
        <v>0</v>
      </c>
    </row>
    <row r="1259" spans="1:6" x14ac:dyDescent="0.3">
      <c r="A1259">
        <v>10724</v>
      </c>
      <c r="B1259">
        <v>61</v>
      </c>
      <c r="C1259">
        <v>28.5</v>
      </c>
      <c r="D1259">
        <v>5</v>
      </c>
      <c r="E1259">
        <f xml:space="preserve"> order_details[[#This Row],[UnitPrice]] * order_details[[#This Row],[Quantity]] * (1 - order_details[[#This Row],[Discount]])</f>
        <v>142.5</v>
      </c>
      <c r="F1259">
        <v>0</v>
      </c>
    </row>
    <row r="1260" spans="1:6" x14ac:dyDescent="0.3">
      <c r="A1260">
        <v>10725</v>
      </c>
      <c r="B1260">
        <v>41</v>
      </c>
      <c r="C1260">
        <v>9.65</v>
      </c>
      <c r="D1260">
        <v>12</v>
      </c>
      <c r="E1260">
        <f xml:space="preserve"> order_details[[#This Row],[UnitPrice]] * order_details[[#This Row],[Quantity]] * (1 - order_details[[#This Row],[Discount]])</f>
        <v>115.80000000000001</v>
      </c>
      <c r="F1260">
        <v>0</v>
      </c>
    </row>
    <row r="1261" spans="1:6" x14ac:dyDescent="0.3">
      <c r="A1261">
        <v>10725</v>
      </c>
      <c r="B1261">
        <v>52</v>
      </c>
      <c r="C1261">
        <v>7</v>
      </c>
      <c r="D1261">
        <v>4</v>
      </c>
      <c r="E1261">
        <f xml:space="preserve"> order_details[[#This Row],[UnitPrice]] * order_details[[#This Row],[Quantity]] * (1 - order_details[[#This Row],[Discount]])</f>
        <v>28</v>
      </c>
      <c r="F1261">
        <v>0</v>
      </c>
    </row>
    <row r="1262" spans="1:6" x14ac:dyDescent="0.3">
      <c r="A1262">
        <v>10725</v>
      </c>
      <c r="B1262">
        <v>55</v>
      </c>
      <c r="C1262">
        <v>24</v>
      </c>
      <c r="D1262">
        <v>6</v>
      </c>
      <c r="E1262">
        <f xml:space="preserve"> order_details[[#This Row],[UnitPrice]] * order_details[[#This Row],[Quantity]] * (1 - order_details[[#This Row],[Discount]])</f>
        <v>144</v>
      </c>
      <c r="F1262">
        <v>0</v>
      </c>
    </row>
    <row r="1263" spans="1:6" x14ac:dyDescent="0.3">
      <c r="A1263">
        <v>10726</v>
      </c>
      <c r="B1263">
        <v>4</v>
      </c>
      <c r="C1263">
        <v>22</v>
      </c>
      <c r="D1263">
        <v>25</v>
      </c>
      <c r="E1263">
        <f xml:space="preserve"> order_details[[#This Row],[UnitPrice]] * order_details[[#This Row],[Quantity]] * (1 - order_details[[#This Row],[Discount]])</f>
        <v>550</v>
      </c>
      <c r="F1263">
        <v>0</v>
      </c>
    </row>
    <row r="1264" spans="1:6" x14ac:dyDescent="0.3">
      <c r="A1264">
        <v>10726</v>
      </c>
      <c r="B1264">
        <v>11</v>
      </c>
      <c r="C1264">
        <v>21</v>
      </c>
      <c r="D1264">
        <v>5</v>
      </c>
      <c r="E1264">
        <f xml:space="preserve"> order_details[[#This Row],[UnitPrice]] * order_details[[#This Row],[Quantity]] * (1 - order_details[[#This Row],[Discount]])</f>
        <v>105</v>
      </c>
      <c r="F1264">
        <v>0</v>
      </c>
    </row>
    <row r="1265" spans="1:6" x14ac:dyDescent="0.3">
      <c r="A1265">
        <v>10727</v>
      </c>
      <c r="B1265">
        <v>17</v>
      </c>
      <c r="C1265">
        <v>39</v>
      </c>
      <c r="D1265">
        <v>20</v>
      </c>
      <c r="E1265">
        <f xml:space="preserve"> order_details[[#This Row],[UnitPrice]] * order_details[[#This Row],[Quantity]] * (1 - order_details[[#This Row],[Discount]])</f>
        <v>741</v>
      </c>
      <c r="F1265">
        <v>0.05</v>
      </c>
    </row>
    <row r="1266" spans="1:6" x14ac:dyDescent="0.3">
      <c r="A1266">
        <v>10727</v>
      </c>
      <c r="B1266">
        <v>56</v>
      </c>
      <c r="C1266">
        <v>38</v>
      </c>
      <c r="D1266">
        <v>10</v>
      </c>
      <c r="E1266">
        <f xml:space="preserve"> order_details[[#This Row],[UnitPrice]] * order_details[[#This Row],[Quantity]] * (1 - order_details[[#This Row],[Discount]])</f>
        <v>361</v>
      </c>
      <c r="F1266">
        <v>0.05</v>
      </c>
    </row>
    <row r="1267" spans="1:6" x14ac:dyDescent="0.3">
      <c r="A1267">
        <v>10727</v>
      </c>
      <c r="B1267">
        <v>59</v>
      </c>
      <c r="C1267">
        <v>55</v>
      </c>
      <c r="D1267">
        <v>10</v>
      </c>
      <c r="E1267">
        <f xml:space="preserve"> order_details[[#This Row],[UnitPrice]] * order_details[[#This Row],[Quantity]] * (1 - order_details[[#This Row],[Discount]])</f>
        <v>522.5</v>
      </c>
      <c r="F1267">
        <v>0.05</v>
      </c>
    </row>
    <row r="1268" spans="1:6" x14ac:dyDescent="0.3">
      <c r="A1268">
        <v>10728</v>
      </c>
      <c r="B1268">
        <v>30</v>
      </c>
      <c r="C1268">
        <v>25.89</v>
      </c>
      <c r="D1268">
        <v>15</v>
      </c>
      <c r="E1268">
        <f xml:space="preserve"> order_details[[#This Row],[UnitPrice]] * order_details[[#This Row],[Quantity]] * (1 - order_details[[#This Row],[Discount]])</f>
        <v>388.35</v>
      </c>
      <c r="F1268">
        <v>0</v>
      </c>
    </row>
    <row r="1269" spans="1:6" x14ac:dyDescent="0.3">
      <c r="A1269">
        <v>10728</v>
      </c>
      <c r="B1269">
        <v>40</v>
      </c>
      <c r="C1269">
        <v>18.399999999999999</v>
      </c>
      <c r="D1269">
        <v>6</v>
      </c>
      <c r="E1269">
        <f xml:space="preserve"> order_details[[#This Row],[UnitPrice]] * order_details[[#This Row],[Quantity]] * (1 - order_details[[#This Row],[Discount]])</f>
        <v>110.39999999999999</v>
      </c>
      <c r="F1269">
        <v>0</v>
      </c>
    </row>
    <row r="1270" spans="1:6" x14ac:dyDescent="0.3">
      <c r="A1270">
        <v>10728</v>
      </c>
      <c r="B1270">
        <v>55</v>
      </c>
      <c r="C1270">
        <v>24</v>
      </c>
      <c r="D1270">
        <v>12</v>
      </c>
      <c r="E1270">
        <f xml:space="preserve"> order_details[[#This Row],[UnitPrice]] * order_details[[#This Row],[Quantity]] * (1 - order_details[[#This Row],[Discount]])</f>
        <v>288</v>
      </c>
      <c r="F1270">
        <v>0</v>
      </c>
    </row>
    <row r="1271" spans="1:6" x14ac:dyDescent="0.3">
      <c r="A1271">
        <v>10728</v>
      </c>
      <c r="B1271">
        <v>60</v>
      </c>
      <c r="C1271">
        <v>34</v>
      </c>
      <c r="D1271">
        <v>15</v>
      </c>
      <c r="E1271">
        <f xml:space="preserve"> order_details[[#This Row],[UnitPrice]] * order_details[[#This Row],[Quantity]] * (1 - order_details[[#This Row],[Discount]])</f>
        <v>510</v>
      </c>
      <c r="F1271">
        <v>0</v>
      </c>
    </row>
    <row r="1272" spans="1:6" x14ac:dyDescent="0.3">
      <c r="A1272">
        <v>10729</v>
      </c>
      <c r="B1272">
        <v>1</v>
      </c>
      <c r="C1272">
        <v>18</v>
      </c>
      <c r="D1272">
        <v>50</v>
      </c>
      <c r="E1272">
        <f xml:space="preserve"> order_details[[#This Row],[UnitPrice]] * order_details[[#This Row],[Quantity]] * (1 - order_details[[#This Row],[Discount]])</f>
        <v>900</v>
      </c>
      <c r="F1272">
        <v>0</v>
      </c>
    </row>
    <row r="1273" spans="1:6" x14ac:dyDescent="0.3">
      <c r="A1273">
        <v>10729</v>
      </c>
      <c r="B1273">
        <v>21</v>
      </c>
      <c r="C1273">
        <v>10</v>
      </c>
      <c r="D1273">
        <v>30</v>
      </c>
      <c r="E1273">
        <f xml:space="preserve"> order_details[[#This Row],[UnitPrice]] * order_details[[#This Row],[Quantity]] * (1 - order_details[[#This Row],[Discount]])</f>
        <v>300</v>
      </c>
      <c r="F1273">
        <v>0</v>
      </c>
    </row>
    <row r="1274" spans="1:6" x14ac:dyDescent="0.3">
      <c r="A1274">
        <v>10729</v>
      </c>
      <c r="B1274">
        <v>50</v>
      </c>
      <c r="C1274">
        <v>16.25</v>
      </c>
      <c r="D1274">
        <v>40</v>
      </c>
      <c r="E1274">
        <f xml:space="preserve"> order_details[[#This Row],[UnitPrice]] * order_details[[#This Row],[Quantity]] * (1 - order_details[[#This Row],[Discount]])</f>
        <v>650</v>
      </c>
      <c r="F1274">
        <v>0</v>
      </c>
    </row>
    <row r="1275" spans="1:6" x14ac:dyDescent="0.3">
      <c r="A1275">
        <v>10730</v>
      </c>
      <c r="B1275">
        <v>16</v>
      </c>
      <c r="C1275">
        <v>17.45</v>
      </c>
      <c r="D1275">
        <v>15</v>
      </c>
      <c r="E1275">
        <f xml:space="preserve"> order_details[[#This Row],[UnitPrice]] * order_details[[#This Row],[Quantity]] * (1 - order_details[[#This Row],[Discount]])</f>
        <v>248.66249999999999</v>
      </c>
      <c r="F1275">
        <v>0.05</v>
      </c>
    </row>
    <row r="1276" spans="1:6" x14ac:dyDescent="0.3">
      <c r="A1276">
        <v>10730</v>
      </c>
      <c r="B1276">
        <v>31</v>
      </c>
      <c r="C1276">
        <v>12.5</v>
      </c>
      <c r="D1276">
        <v>3</v>
      </c>
      <c r="E1276">
        <f xml:space="preserve"> order_details[[#This Row],[UnitPrice]] * order_details[[#This Row],[Quantity]] * (1 - order_details[[#This Row],[Discount]])</f>
        <v>35.625</v>
      </c>
      <c r="F1276">
        <v>0.05</v>
      </c>
    </row>
    <row r="1277" spans="1:6" x14ac:dyDescent="0.3">
      <c r="A1277">
        <v>10730</v>
      </c>
      <c r="B1277">
        <v>65</v>
      </c>
      <c r="C1277">
        <v>21.05</v>
      </c>
      <c r="D1277">
        <v>10</v>
      </c>
      <c r="E1277">
        <f xml:space="preserve"> order_details[[#This Row],[UnitPrice]] * order_details[[#This Row],[Quantity]] * (1 - order_details[[#This Row],[Discount]])</f>
        <v>199.97499999999999</v>
      </c>
      <c r="F1277">
        <v>0.05</v>
      </c>
    </row>
    <row r="1278" spans="1:6" x14ac:dyDescent="0.3">
      <c r="A1278">
        <v>10731</v>
      </c>
      <c r="B1278">
        <v>21</v>
      </c>
      <c r="C1278">
        <v>10</v>
      </c>
      <c r="D1278">
        <v>40</v>
      </c>
      <c r="E1278">
        <f xml:space="preserve"> order_details[[#This Row],[UnitPrice]] * order_details[[#This Row],[Quantity]] * (1 - order_details[[#This Row],[Discount]])</f>
        <v>380</v>
      </c>
      <c r="F1278">
        <v>0.05</v>
      </c>
    </row>
    <row r="1279" spans="1:6" x14ac:dyDescent="0.3">
      <c r="A1279">
        <v>10731</v>
      </c>
      <c r="B1279">
        <v>51</v>
      </c>
      <c r="C1279">
        <v>53</v>
      </c>
      <c r="D1279">
        <v>30</v>
      </c>
      <c r="E1279">
        <f xml:space="preserve"> order_details[[#This Row],[UnitPrice]] * order_details[[#This Row],[Quantity]] * (1 - order_details[[#This Row],[Discount]])</f>
        <v>1510.5</v>
      </c>
      <c r="F1279">
        <v>0.05</v>
      </c>
    </row>
    <row r="1280" spans="1:6" x14ac:dyDescent="0.3">
      <c r="A1280">
        <v>10732</v>
      </c>
      <c r="B1280">
        <v>76</v>
      </c>
      <c r="C1280">
        <v>18</v>
      </c>
      <c r="D1280">
        <v>20</v>
      </c>
      <c r="E1280">
        <f xml:space="preserve"> order_details[[#This Row],[UnitPrice]] * order_details[[#This Row],[Quantity]] * (1 - order_details[[#This Row],[Discount]])</f>
        <v>360</v>
      </c>
      <c r="F1280">
        <v>0</v>
      </c>
    </row>
    <row r="1281" spans="1:6" x14ac:dyDescent="0.3">
      <c r="A1281">
        <v>10733</v>
      </c>
      <c r="B1281">
        <v>14</v>
      </c>
      <c r="C1281">
        <v>23.25</v>
      </c>
      <c r="D1281">
        <v>16</v>
      </c>
      <c r="E1281">
        <f xml:space="preserve"> order_details[[#This Row],[UnitPrice]] * order_details[[#This Row],[Quantity]] * (1 - order_details[[#This Row],[Discount]])</f>
        <v>372</v>
      </c>
      <c r="F1281">
        <v>0</v>
      </c>
    </row>
    <row r="1282" spans="1:6" x14ac:dyDescent="0.3">
      <c r="A1282">
        <v>10733</v>
      </c>
      <c r="B1282">
        <v>28</v>
      </c>
      <c r="C1282">
        <v>45.6</v>
      </c>
      <c r="D1282">
        <v>20</v>
      </c>
      <c r="E1282">
        <f xml:space="preserve"> order_details[[#This Row],[UnitPrice]] * order_details[[#This Row],[Quantity]] * (1 - order_details[[#This Row],[Discount]])</f>
        <v>912</v>
      </c>
      <c r="F1282">
        <v>0</v>
      </c>
    </row>
    <row r="1283" spans="1:6" x14ac:dyDescent="0.3">
      <c r="A1283">
        <v>10733</v>
      </c>
      <c r="B1283">
        <v>52</v>
      </c>
      <c r="C1283">
        <v>7</v>
      </c>
      <c r="D1283">
        <v>25</v>
      </c>
      <c r="E1283">
        <f xml:space="preserve"> order_details[[#This Row],[UnitPrice]] * order_details[[#This Row],[Quantity]] * (1 - order_details[[#This Row],[Discount]])</f>
        <v>175</v>
      </c>
      <c r="F1283">
        <v>0</v>
      </c>
    </row>
    <row r="1284" spans="1:6" x14ac:dyDescent="0.3">
      <c r="A1284">
        <v>10734</v>
      </c>
      <c r="B1284">
        <v>6</v>
      </c>
      <c r="C1284">
        <v>25</v>
      </c>
      <c r="D1284">
        <v>30</v>
      </c>
      <c r="E1284">
        <f xml:space="preserve"> order_details[[#This Row],[UnitPrice]] * order_details[[#This Row],[Quantity]] * (1 - order_details[[#This Row],[Discount]])</f>
        <v>750</v>
      </c>
      <c r="F1284">
        <v>0</v>
      </c>
    </row>
    <row r="1285" spans="1:6" x14ac:dyDescent="0.3">
      <c r="A1285">
        <v>10734</v>
      </c>
      <c r="B1285">
        <v>30</v>
      </c>
      <c r="C1285">
        <v>25.89</v>
      </c>
      <c r="D1285">
        <v>15</v>
      </c>
      <c r="E1285">
        <f xml:space="preserve"> order_details[[#This Row],[UnitPrice]] * order_details[[#This Row],[Quantity]] * (1 - order_details[[#This Row],[Discount]])</f>
        <v>388.35</v>
      </c>
      <c r="F1285">
        <v>0</v>
      </c>
    </row>
    <row r="1286" spans="1:6" x14ac:dyDescent="0.3">
      <c r="A1286">
        <v>10734</v>
      </c>
      <c r="B1286">
        <v>76</v>
      </c>
      <c r="C1286">
        <v>18</v>
      </c>
      <c r="D1286">
        <v>20</v>
      </c>
      <c r="E1286">
        <f xml:space="preserve"> order_details[[#This Row],[UnitPrice]] * order_details[[#This Row],[Quantity]] * (1 - order_details[[#This Row],[Discount]])</f>
        <v>360</v>
      </c>
      <c r="F1286">
        <v>0</v>
      </c>
    </row>
    <row r="1287" spans="1:6" x14ac:dyDescent="0.3">
      <c r="A1287">
        <v>10735</v>
      </c>
      <c r="B1287">
        <v>61</v>
      </c>
      <c r="C1287">
        <v>28.5</v>
      </c>
      <c r="D1287">
        <v>20</v>
      </c>
      <c r="E1287">
        <f xml:space="preserve"> order_details[[#This Row],[UnitPrice]] * order_details[[#This Row],[Quantity]] * (1 - order_details[[#This Row],[Discount]])</f>
        <v>513</v>
      </c>
      <c r="F1287">
        <v>0.1</v>
      </c>
    </row>
    <row r="1288" spans="1:6" x14ac:dyDescent="0.3">
      <c r="A1288">
        <v>10735</v>
      </c>
      <c r="B1288">
        <v>77</v>
      </c>
      <c r="C1288">
        <v>13</v>
      </c>
      <c r="D1288">
        <v>2</v>
      </c>
      <c r="E1288">
        <f xml:space="preserve"> order_details[[#This Row],[UnitPrice]] * order_details[[#This Row],[Quantity]] * (1 - order_details[[#This Row],[Discount]])</f>
        <v>23.400000000000002</v>
      </c>
      <c r="F1288">
        <v>0.1</v>
      </c>
    </row>
    <row r="1289" spans="1:6" x14ac:dyDescent="0.3">
      <c r="A1289">
        <v>10736</v>
      </c>
      <c r="B1289">
        <v>65</v>
      </c>
      <c r="C1289">
        <v>21.05</v>
      </c>
      <c r="D1289">
        <v>40</v>
      </c>
      <c r="E1289">
        <f xml:space="preserve"> order_details[[#This Row],[UnitPrice]] * order_details[[#This Row],[Quantity]] * (1 - order_details[[#This Row],[Discount]])</f>
        <v>842</v>
      </c>
      <c r="F1289">
        <v>0</v>
      </c>
    </row>
    <row r="1290" spans="1:6" x14ac:dyDescent="0.3">
      <c r="A1290">
        <v>10736</v>
      </c>
      <c r="B1290">
        <v>75</v>
      </c>
      <c r="C1290">
        <v>7.75</v>
      </c>
      <c r="D1290">
        <v>20</v>
      </c>
      <c r="E1290">
        <f xml:space="preserve"> order_details[[#This Row],[UnitPrice]] * order_details[[#This Row],[Quantity]] * (1 - order_details[[#This Row],[Discount]])</f>
        <v>155</v>
      </c>
      <c r="F1290">
        <v>0</v>
      </c>
    </row>
    <row r="1291" spans="1:6" x14ac:dyDescent="0.3">
      <c r="A1291">
        <v>10737</v>
      </c>
      <c r="B1291">
        <v>13</v>
      </c>
      <c r="C1291">
        <v>6</v>
      </c>
      <c r="D1291">
        <v>4</v>
      </c>
      <c r="E1291">
        <f xml:space="preserve"> order_details[[#This Row],[UnitPrice]] * order_details[[#This Row],[Quantity]] * (1 - order_details[[#This Row],[Discount]])</f>
        <v>24</v>
      </c>
      <c r="F1291">
        <v>0</v>
      </c>
    </row>
    <row r="1292" spans="1:6" x14ac:dyDescent="0.3">
      <c r="A1292">
        <v>10737</v>
      </c>
      <c r="B1292">
        <v>41</v>
      </c>
      <c r="C1292">
        <v>9.65</v>
      </c>
      <c r="D1292">
        <v>12</v>
      </c>
      <c r="E1292">
        <f xml:space="preserve"> order_details[[#This Row],[UnitPrice]] * order_details[[#This Row],[Quantity]] * (1 - order_details[[#This Row],[Discount]])</f>
        <v>115.80000000000001</v>
      </c>
      <c r="F1292">
        <v>0</v>
      </c>
    </row>
    <row r="1293" spans="1:6" x14ac:dyDescent="0.3">
      <c r="A1293">
        <v>10738</v>
      </c>
      <c r="B1293">
        <v>16</v>
      </c>
      <c r="C1293">
        <v>17.45</v>
      </c>
      <c r="D1293">
        <v>3</v>
      </c>
      <c r="E1293">
        <f xml:space="preserve"> order_details[[#This Row],[UnitPrice]] * order_details[[#This Row],[Quantity]] * (1 - order_details[[#This Row],[Discount]])</f>
        <v>52.349999999999994</v>
      </c>
      <c r="F1293">
        <v>0</v>
      </c>
    </row>
    <row r="1294" spans="1:6" x14ac:dyDescent="0.3">
      <c r="A1294">
        <v>10739</v>
      </c>
      <c r="B1294">
        <v>36</v>
      </c>
      <c r="C1294">
        <v>19</v>
      </c>
      <c r="D1294">
        <v>6</v>
      </c>
      <c r="E1294">
        <f xml:space="preserve"> order_details[[#This Row],[UnitPrice]] * order_details[[#This Row],[Quantity]] * (1 - order_details[[#This Row],[Discount]])</f>
        <v>114</v>
      </c>
      <c r="F1294">
        <v>0</v>
      </c>
    </row>
    <row r="1295" spans="1:6" x14ac:dyDescent="0.3">
      <c r="A1295">
        <v>10739</v>
      </c>
      <c r="B1295">
        <v>52</v>
      </c>
      <c r="C1295">
        <v>7</v>
      </c>
      <c r="D1295">
        <v>18</v>
      </c>
      <c r="E1295">
        <f xml:space="preserve"> order_details[[#This Row],[UnitPrice]] * order_details[[#This Row],[Quantity]] * (1 - order_details[[#This Row],[Discount]])</f>
        <v>126</v>
      </c>
      <c r="F1295">
        <v>0</v>
      </c>
    </row>
    <row r="1296" spans="1:6" x14ac:dyDescent="0.3">
      <c r="A1296">
        <v>10740</v>
      </c>
      <c r="B1296">
        <v>28</v>
      </c>
      <c r="C1296">
        <v>45.6</v>
      </c>
      <c r="D1296">
        <v>5</v>
      </c>
      <c r="E1296">
        <f xml:space="preserve"> order_details[[#This Row],[UnitPrice]] * order_details[[#This Row],[Quantity]] * (1 - order_details[[#This Row],[Discount]])</f>
        <v>182.4</v>
      </c>
      <c r="F1296">
        <v>0.2</v>
      </c>
    </row>
    <row r="1297" spans="1:6" x14ac:dyDescent="0.3">
      <c r="A1297">
        <v>10740</v>
      </c>
      <c r="B1297">
        <v>35</v>
      </c>
      <c r="C1297">
        <v>18</v>
      </c>
      <c r="D1297">
        <v>35</v>
      </c>
      <c r="E1297">
        <f xml:space="preserve"> order_details[[#This Row],[UnitPrice]] * order_details[[#This Row],[Quantity]] * (1 - order_details[[#This Row],[Discount]])</f>
        <v>504</v>
      </c>
      <c r="F1297">
        <v>0.2</v>
      </c>
    </row>
    <row r="1298" spans="1:6" x14ac:dyDescent="0.3">
      <c r="A1298">
        <v>10740</v>
      </c>
      <c r="B1298">
        <v>45</v>
      </c>
      <c r="C1298">
        <v>9.5</v>
      </c>
      <c r="D1298">
        <v>40</v>
      </c>
      <c r="E1298">
        <f xml:space="preserve"> order_details[[#This Row],[UnitPrice]] * order_details[[#This Row],[Quantity]] * (1 - order_details[[#This Row],[Discount]])</f>
        <v>304</v>
      </c>
      <c r="F1298">
        <v>0.2</v>
      </c>
    </row>
    <row r="1299" spans="1:6" x14ac:dyDescent="0.3">
      <c r="A1299">
        <v>10740</v>
      </c>
      <c r="B1299">
        <v>56</v>
      </c>
      <c r="C1299">
        <v>38</v>
      </c>
      <c r="D1299">
        <v>14</v>
      </c>
      <c r="E1299">
        <f xml:space="preserve"> order_details[[#This Row],[UnitPrice]] * order_details[[#This Row],[Quantity]] * (1 - order_details[[#This Row],[Discount]])</f>
        <v>425.6</v>
      </c>
      <c r="F1299">
        <v>0.2</v>
      </c>
    </row>
    <row r="1300" spans="1:6" x14ac:dyDescent="0.3">
      <c r="A1300">
        <v>10741</v>
      </c>
      <c r="B1300">
        <v>2</v>
      </c>
      <c r="C1300">
        <v>19</v>
      </c>
      <c r="D1300">
        <v>15</v>
      </c>
      <c r="E1300">
        <f xml:space="preserve"> order_details[[#This Row],[UnitPrice]] * order_details[[#This Row],[Quantity]] * (1 - order_details[[#This Row],[Discount]])</f>
        <v>228</v>
      </c>
      <c r="F1300">
        <v>0.2</v>
      </c>
    </row>
    <row r="1301" spans="1:6" x14ac:dyDescent="0.3">
      <c r="A1301">
        <v>10742</v>
      </c>
      <c r="B1301">
        <v>3</v>
      </c>
      <c r="C1301">
        <v>10</v>
      </c>
      <c r="D1301">
        <v>20</v>
      </c>
      <c r="E1301">
        <f xml:space="preserve"> order_details[[#This Row],[UnitPrice]] * order_details[[#This Row],[Quantity]] * (1 - order_details[[#This Row],[Discount]])</f>
        <v>200</v>
      </c>
      <c r="F1301">
        <v>0</v>
      </c>
    </row>
    <row r="1302" spans="1:6" x14ac:dyDescent="0.3">
      <c r="A1302">
        <v>10742</v>
      </c>
      <c r="B1302">
        <v>60</v>
      </c>
      <c r="C1302">
        <v>34</v>
      </c>
      <c r="D1302">
        <v>50</v>
      </c>
      <c r="E1302">
        <f xml:space="preserve"> order_details[[#This Row],[UnitPrice]] * order_details[[#This Row],[Quantity]] * (1 - order_details[[#This Row],[Discount]])</f>
        <v>1700</v>
      </c>
      <c r="F1302">
        <v>0</v>
      </c>
    </row>
    <row r="1303" spans="1:6" x14ac:dyDescent="0.3">
      <c r="A1303">
        <v>10742</v>
      </c>
      <c r="B1303">
        <v>72</v>
      </c>
      <c r="C1303">
        <v>34.799999999999997</v>
      </c>
      <c r="D1303">
        <v>35</v>
      </c>
      <c r="E1303">
        <f xml:space="preserve"> order_details[[#This Row],[UnitPrice]] * order_details[[#This Row],[Quantity]] * (1 - order_details[[#This Row],[Discount]])</f>
        <v>1218</v>
      </c>
      <c r="F1303">
        <v>0</v>
      </c>
    </row>
    <row r="1304" spans="1:6" x14ac:dyDescent="0.3">
      <c r="A1304">
        <v>10743</v>
      </c>
      <c r="B1304">
        <v>46</v>
      </c>
      <c r="C1304">
        <v>12</v>
      </c>
      <c r="D1304">
        <v>28</v>
      </c>
      <c r="E1304">
        <f xml:space="preserve"> order_details[[#This Row],[UnitPrice]] * order_details[[#This Row],[Quantity]] * (1 - order_details[[#This Row],[Discount]])</f>
        <v>319.2</v>
      </c>
      <c r="F1304">
        <v>0.05</v>
      </c>
    </row>
    <row r="1305" spans="1:6" x14ac:dyDescent="0.3">
      <c r="A1305">
        <v>10744</v>
      </c>
      <c r="B1305">
        <v>40</v>
      </c>
      <c r="C1305">
        <v>18.399999999999999</v>
      </c>
      <c r="D1305">
        <v>50</v>
      </c>
      <c r="E1305">
        <f xml:space="preserve"> order_details[[#This Row],[UnitPrice]] * order_details[[#This Row],[Quantity]] * (1 - order_details[[#This Row],[Discount]])</f>
        <v>736</v>
      </c>
      <c r="F1305">
        <v>0.2</v>
      </c>
    </row>
    <row r="1306" spans="1:6" x14ac:dyDescent="0.3">
      <c r="A1306">
        <v>10745</v>
      </c>
      <c r="B1306">
        <v>18</v>
      </c>
      <c r="C1306">
        <v>62.5</v>
      </c>
      <c r="D1306">
        <v>24</v>
      </c>
      <c r="E1306">
        <f xml:space="preserve"> order_details[[#This Row],[UnitPrice]] * order_details[[#This Row],[Quantity]] * (1 - order_details[[#This Row],[Discount]])</f>
        <v>1500</v>
      </c>
      <c r="F1306">
        <v>0</v>
      </c>
    </row>
    <row r="1307" spans="1:6" x14ac:dyDescent="0.3">
      <c r="A1307">
        <v>10745</v>
      </c>
      <c r="B1307">
        <v>44</v>
      </c>
      <c r="C1307">
        <v>19.45</v>
      </c>
      <c r="D1307">
        <v>16</v>
      </c>
      <c r="E1307">
        <f xml:space="preserve"> order_details[[#This Row],[UnitPrice]] * order_details[[#This Row],[Quantity]] * (1 - order_details[[#This Row],[Discount]])</f>
        <v>311.2</v>
      </c>
      <c r="F1307">
        <v>0</v>
      </c>
    </row>
    <row r="1308" spans="1:6" x14ac:dyDescent="0.3">
      <c r="A1308">
        <v>10745</v>
      </c>
      <c r="B1308">
        <v>59</v>
      </c>
      <c r="C1308">
        <v>55</v>
      </c>
      <c r="D1308">
        <v>45</v>
      </c>
      <c r="E1308">
        <f xml:space="preserve"> order_details[[#This Row],[UnitPrice]] * order_details[[#This Row],[Quantity]] * (1 - order_details[[#This Row],[Discount]])</f>
        <v>2475</v>
      </c>
      <c r="F1308">
        <v>0</v>
      </c>
    </row>
    <row r="1309" spans="1:6" x14ac:dyDescent="0.3">
      <c r="A1309">
        <v>10745</v>
      </c>
      <c r="B1309">
        <v>72</v>
      </c>
      <c r="C1309">
        <v>34.799999999999997</v>
      </c>
      <c r="D1309">
        <v>7</v>
      </c>
      <c r="E1309">
        <f xml:space="preserve"> order_details[[#This Row],[UnitPrice]] * order_details[[#This Row],[Quantity]] * (1 - order_details[[#This Row],[Discount]])</f>
        <v>243.59999999999997</v>
      </c>
      <c r="F1309">
        <v>0</v>
      </c>
    </row>
    <row r="1310" spans="1:6" x14ac:dyDescent="0.3">
      <c r="A1310">
        <v>10746</v>
      </c>
      <c r="B1310">
        <v>13</v>
      </c>
      <c r="C1310">
        <v>6</v>
      </c>
      <c r="D1310">
        <v>6</v>
      </c>
      <c r="E1310">
        <f xml:space="preserve"> order_details[[#This Row],[UnitPrice]] * order_details[[#This Row],[Quantity]] * (1 - order_details[[#This Row],[Discount]])</f>
        <v>36</v>
      </c>
      <c r="F1310">
        <v>0</v>
      </c>
    </row>
    <row r="1311" spans="1:6" x14ac:dyDescent="0.3">
      <c r="A1311">
        <v>10746</v>
      </c>
      <c r="B1311">
        <v>42</v>
      </c>
      <c r="C1311">
        <v>14</v>
      </c>
      <c r="D1311">
        <v>28</v>
      </c>
      <c r="E1311">
        <f xml:space="preserve"> order_details[[#This Row],[UnitPrice]] * order_details[[#This Row],[Quantity]] * (1 - order_details[[#This Row],[Discount]])</f>
        <v>392</v>
      </c>
      <c r="F1311">
        <v>0</v>
      </c>
    </row>
    <row r="1312" spans="1:6" x14ac:dyDescent="0.3">
      <c r="A1312">
        <v>10746</v>
      </c>
      <c r="B1312">
        <v>62</v>
      </c>
      <c r="C1312">
        <v>49.3</v>
      </c>
      <c r="D1312">
        <v>9</v>
      </c>
      <c r="E1312">
        <f xml:space="preserve"> order_details[[#This Row],[UnitPrice]] * order_details[[#This Row],[Quantity]] * (1 - order_details[[#This Row],[Discount]])</f>
        <v>443.7</v>
      </c>
      <c r="F1312">
        <v>0</v>
      </c>
    </row>
    <row r="1313" spans="1:6" x14ac:dyDescent="0.3">
      <c r="A1313">
        <v>10746</v>
      </c>
      <c r="B1313">
        <v>69</v>
      </c>
      <c r="C1313">
        <v>36</v>
      </c>
      <c r="D1313">
        <v>40</v>
      </c>
      <c r="E1313">
        <f xml:space="preserve"> order_details[[#This Row],[UnitPrice]] * order_details[[#This Row],[Quantity]] * (1 - order_details[[#This Row],[Discount]])</f>
        <v>1440</v>
      </c>
      <c r="F1313">
        <v>0</v>
      </c>
    </row>
    <row r="1314" spans="1:6" x14ac:dyDescent="0.3">
      <c r="A1314">
        <v>10747</v>
      </c>
      <c r="B1314">
        <v>31</v>
      </c>
      <c r="C1314">
        <v>12.5</v>
      </c>
      <c r="D1314">
        <v>8</v>
      </c>
      <c r="E1314">
        <f xml:space="preserve"> order_details[[#This Row],[UnitPrice]] * order_details[[#This Row],[Quantity]] * (1 - order_details[[#This Row],[Discount]])</f>
        <v>100</v>
      </c>
      <c r="F1314">
        <v>0</v>
      </c>
    </row>
    <row r="1315" spans="1:6" x14ac:dyDescent="0.3">
      <c r="A1315">
        <v>10747</v>
      </c>
      <c r="B1315">
        <v>41</v>
      </c>
      <c r="C1315">
        <v>9.65</v>
      </c>
      <c r="D1315">
        <v>35</v>
      </c>
      <c r="E1315">
        <f xml:space="preserve"> order_details[[#This Row],[UnitPrice]] * order_details[[#This Row],[Quantity]] * (1 - order_details[[#This Row],[Discount]])</f>
        <v>337.75</v>
      </c>
      <c r="F1315">
        <v>0</v>
      </c>
    </row>
    <row r="1316" spans="1:6" x14ac:dyDescent="0.3">
      <c r="A1316">
        <v>10747</v>
      </c>
      <c r="B1316">
        <v>63</v>
      </c>
      <c r="C1316">
        <v>43.9</v>
      </c>
      <c r="D1316">
        <v>9</v>
      </c>
      <c r="E1316">
        <f xml:space="preserve"> order_details[[#This Row],[UnitPrice]] * order_details[[#This Row],[Quantity]] * (1 - order_details[[#This Row],[Discount]])</f>
        <v>395.09999999999997</v>
      </c>
      <c r="F1316">
        <v>0</v>
      </c>
    </row>
    <row r="1317" spans="1:6" x14ac:dyDescent="0.3">
      <c r="A1317">
        <v>10747</v>
      </c>
      <c r="B1317">
        <v>69</v>
      </c>
      <c r="C1317">
        <v>36</v>
      </c>
      <c r="D1317">
        <v>30</v>
      </c>
      <c r="E1317">
        <f xml:space="preserve"> order_details[[#This Row],[UnitPrice]] * order_details[[#This Row],[Quantity]] * (1 - order_details[[#This Row],[Discount]])</f>
        <v>1080</v>
      </c>
      <c r="F1317">
        <v>0</v>
      </c>
    </row>
    <row r="1318" spans="1:6" x14ac:dyDescent="0.3">
      <c r="A1318">
        <v>10748</v>
      </c>
      <c r="B1318">
        <v>23</v>
      </c>
      <c r="C1318">
        <v>9</v>
      </c>
      <c r="D1318">
        <v>44</v>
      </c>
      <c r="E1318">
        <f xml:space="preserve"> order_details[[#This Row],[UnitPrice]] * order_details[[#This Row],[Quantity]] * (1 - order_details[[#This Row],[Discount]])</f>
        <v>396</v>
      </c>
      <c r="F1318">
        <v>0</v>
      </c>
    </row>
    <row r="1319" spans="1:6" x14ac:dyDescent="0.3">
      <c r="A1319">
        <v>10748</v>
      </c>
      <c r="B1319">
        <v>40</v>
      </c>
      <c r="C1319">
        <v>18.399999999999999</v>
      </c>
      <c r="D1319">
        <v>40</v>
      </c>
      <c r="E1319">
        <f xml:space="preserve"> order_details[[#This Row],[UnitPrice]] * order_details[[#This Row],[Quantity]] * (1 - order_details[[#This Row],[Discount]])</f>
        <v>736</v>
      </c>
      <c r="F1319">
        <v>0</v>
      </c>
    </row>
    <row r="1320" spans="1:6" x14ac:dyDescent="0.3">
      <c r="A1320">
        <v>10748</v>
      </c>
      <c r="B1320">
        <v>56</v>
      </c>
      <c r="C1320">
        <v>38</v>
      </c>
      <c r="D1320">
        <v>28</v>
      </c>
      <c r="E1320">
        <f xml:space="preserve"> order_details[[#This Row],[UnitPrice]] * order_details[[#This Row],[Quantity]] * (1 - order_details[[#This Row],[Discount]])</f>
        <v>1064</v>
      </c>
      <c r="F1320">
        <v>0</v>
      </c>
    </row>
    <row r="1321" spans="1:6" x14ac:dyDescent="0.3">
      <c r="A1321">
        <v>10749</v>
      </c>
      <c r="B1321">
        <v>56</v>
      </c>
      <c r="C1321">
        <v>38</v>
      </c>
      <c r="D1321">
        <v>15</v>
      </c>
      <c r="E1321">
        <f xml:space="preserve"> order_details[[#This Row],[UnitPrice]] * order_details[[#This Row],[Quantity]] * (1 - order_details[[#This Row],[Discount]])</f>
        <v>570</v>
      </c>
      <c r="F1321">
        <v>0</v>
      </c>
    </row>
    <row r="1322" spans="1:6" x14ac:dyDescent="0.3">
      <c r="A1322">
        <v>10749</v>
      </c>
      <c r="B1322">
        <v>59</v>
      </c>
      <c r="C1322">
        <v>55</v>
      </c>
      <c r="D1322">
        <v>6</v>
      </c>
      <c r="E1322">
        <f xml:space="preserve"> order_details[[#This Row],[UnitPrice]] * order_details[[#This Row],[Quantity]] * (1 - order_details[[#This Row],[Discount]])</f>
        <v>330</v>
      </c>
      <c r="F1322">
        <v>0</v>
      </c>
    </row>
    <row r="1323" spans="1:6" x14ac:dyDescent="0.3">
      <c r="A1323">
        <v>10749</v>
      </c>
      <c r="B1323">
        <v>76</v>
      </c>
      <c r="C1323">
        <v>18</v>
      </c>
      <c r="D1323">
        <v>10</v>
      </c>
      <c r="E1323">
        <f xml:space="preserve"> order_details[[#This Row],[UnitPrice]] * order_details[[#This Row],[Quantity]] * (1 - order_details[[#This Row],[Discount]])</f>
        <v>180</v>
      </c>
      <c r="F1323">
        <v>0</v>
      </c>
    </row>
    <row r="1324" spans="1:6" x14ac:dyDescent="0.3">
      <c r="A1324">
        <v>10750</v>
      </c>
      <c r="B1324">
        <v>14</v>
      </c>
      <c r="C1324">
        <v>23.25</v>
      </c>
      <c r="D1324">
        <v>5</v>
      </c>
      <c r="E1324">
        <f xml:space="preserve"> order_details[[#This Row],[UnitPrice]] * order_details[[#This Row],[Quantity]] * (1 - order_details[[#This Row],[Discount]])</f>
        <v>98.8125</v>
      </c>
      <c r="F1324">
        <v>0.15</v>
      </c>
    </row>
    <row r="1325" spans="1:6" x14ac:dyDescent="0.3">
      <c r="A1325">
        <v>10750</v>
      </c>
      <c r="B1325">
        <v>45</v>
      </c>
      <c r="C1325">
        <v>9.5</v>
      </c>
      <c r="D1325">
        <v>40</v>
      </c>
      <c r="E1325">
        <f xml:space="preserve"> order_details[[#This Row],[UnitPrice]] * order_details[[#This Row],[Quantity]] * (1 - order_details[[#This Row],[Discount]])</f>
        <v>323</v>
      </c>
      <c r="F1325">
        <v>0.15</v>
      </c>
    </row>
    <row r="1326" spans="1:6" x14ac:dyDescent="0.3">
      <c r="A1326">
        <v>10750</v>
      </c>
      <c r="B1326">
        <v>59</v>
      </c>
      <c r="C1326">
        <v>55</v>
      </c>
      <c r="D1326">
        <v>25</v>
      </c>
      <c r="E1326">
        <f xml:space="preserve"> order_details[[#This Row],[UnitPrice]] * order_details[[#This Row],[Quantity]] * (1 - order_details[[#This Row],[Discount]])</f>
        <v>1168.75</v>
      </c>
      <c r="F1326">
        <v>0.15</v>
      </c>
    </row>
    <row r="1327" spans="1:6" x14ac:dyDescent="0.3">
      <c r="A1327">
        <v>10751</v>
      </c>
      <c r="B1327">
        <v>26</v>
      </c>
      <c r="C1327">
        <v>31.23</v>
      </c>
      <c r="D1327">
        <v>12</v>
      </c>
      <c r="E1327">
        <f xml:space="preserve"> order_details[[#This Row],[UnitPrice]] * order_details[[#This Row],[Quantity]] * (1 - order_details[[#This Row],[Discount]])</f>
        <v>337.28399999999999</v>
      </c>
      <c r="F1327">
        <v>0.1</v>
      </c>
    </row>
    <row r="1328" spans="1:6" x14ac:dyDescent="0.3">
      <c r="A1328">
        <v>10751</v>
      </c>
      <c r="B1328">
        <v>30</v>
      </c>
      <c r="C1328">
        <v>25.89</v>
      </c>
      <c r="D1328">
        <v>30</v>
      </c>
      <c r="E1328">
        <f xml:space="preserve"> order_details[[#This Row],[UnitPrice]] * order_details[[#This Row],[Quantity]] * (1 - order_details[[#This Row],[Discount]])</f>
        <v>776.7</v>
      </c>
      <c r="F1328">
        <v>0</v>
      </c>
    </row>
    <row r="1329" spans="1:6" x14ac:dyDescent="0.3">
      <c r="A1329">
        <v>10751</v>
      </c>
      <c r="B1329">
        <v>50</v>
      </c>
      <c r="C1329">
        <v>16.25</v>
      </c>
      <c r="D1329">
        <v>20</v>
      </c>
      <c r="E1329">
        <f xml:space="preserve"> order_details[[#This Row],[UnitPrice]] * order_details[[#This Row],[Quantity]] * (1 - order_details[[#This Row],[Discount]])</f>
        <v>292.5</v>
      </c>
      <c r="F1329">
        <v>0.1</v>
      </c>
    </row>
    <row r="1330" spans="1:6" x14ac:dyDescent="0.3">
      <c r="A1330">
        <v>10751</v>
      </c>
      <c r="B1330">
        <v>73</v>
      </c>
      <c r="C1330">
        <v>15</v>
      </c>
      <c r="D1330">
        <v>15</v>
      </c>
      <c r="E1330">
        <f xml:space="preserve"> order_details[[#This Row],[UnitPrice]] * order_details[[#This Row],[Quantity]] * (1 - order_details[[#This Row],[Discount]])</f>
        <v>225</v>
      </c>
      <c r="F1330">
        <v>0</v>
      </c>
    </row>
    <row r="1331" spans="1:6" x14ac:dyDescent="0.3">
      <c r="A1331">
        <v>10752</v>
      </c>
      <c r="B1331">
        <v>1</v>
      </c>
      <c r="C1331">
        <v>18</v>
      </c>
      <c r="D1331">
        <v>8</v>
      </c>
      <c r="E1331">
        <f xml:space="preserve"> order_details[[#This Row],[UnitPrice]] * order_details[[#This Row],[Quantity]] * (1 - order_details[[#This Row],[Discount]])</f>
        <v>144</v>
      </c>
      <c r="F1331">
        <v>0</v>
      </c>
    </row>
    <row r="1332" spans="1:6" x14ac:dyDescent="0.3">
      <c r="A1332">
        <v>10752</v>
      </c>
      <c r="B1332">
        <v>69</v>
      </c>
      <c r="C1332">
        <v>36</v>
      </c>
      <c r="D1332">
        <v>3</v>
      </c>
      <c r="E1332">
        <f xml:space="preserve"> order_details[[#This Row],[UnitPrice]] * order_details[[#This Row],[Quantity]] * (1 - order_details[[#This Row],[Discount]])</f>
        <v>108</v>
      </c>
      <c r="F1332">
        <v>0</v>
      </c>
    </row>
    <row r="1333" spans="1:6" x14ac:dyDescent="0.3">
      <c r="A1333">
        <v>10753</v>
      </c>
      <c r="B1333">
        <v>45</v>
      </c>
      <c r="C1333">
        <v>9.5</v>
      </c>
      <c r="D1333">
        <v>4</v>
      </c>
      <c r="E1333">
        <f xml:space="preserve"> order_details[[#This Row],[UnitPrice]] * order_details[[#This Row],[Quantity]] * (1 - order_details[[#This Row],[Discount]])</f>
        <v>38</v>
      </c>
      <c r="F1333">
        <v>0</v>
      </c>
    </row>
    <row r="1334" spans="1:6" x14ac:dyDescent="0.3">
      <c r="A1334">
        <v>10753</v>
      </c>
      <c r="B1334">
        <v>74</v>
      </c>
      <c r="C1334">
        <v>10</v>
      </c>
      <c r="D1334">
        <v>5</v>
      </c>
      <c r="E1334">
        <f xml:space="preserve"> order_details[[#This Row],[UnitPrice]] * order_details[[#This Row],[Quantity]] * (1 - order_details[[#This Row],[Discount]])</f>
        <v>50</v>
      </c>
      <c r="F1334">
        <v>0</v>
      </c>
    </row>
    <row r="1335" spans="1:6" x14ac:dyDescent="0.3">
      <c r="A1335">
        <v>10754</v>
      </c>
      <c r="B1335">
        <v>40</v>
      </c>
      <c r="C1335">
        <v>18.399999999999999</v>
      </c>
      <c r="D1335">
        <v>3</v>
      </c>
      <c r="E1335">
        <f xml:space="preserve"> order_details[[#This Row],[UnitPrice]] * order_details[[#This Row],[Quantity]] * (1 - order_details[[#This Row],[Discount]])</f>
        <v>55.199999999999996</v>
      </c>
      <c r="F1335">
        <v>0</v>
      </c>
    </row>
    <row r="1336" spans="1:6" x14ac:dyDescent="0.3">
      <c r="A1336">
        <v>10755</v>
      </c>
      <c r="B1336">
        <v>47</v>
      </c>
      <c r="C1336">
        <v>9.5</v>
      </c>
      <c r="D1336">
        <v>30</v>
      </c>
      <c r="E1336">
        <f xml:space="preserve"> order_details[[#This Row],[UnitPrice]] * order_details[[#This Row],[Quantity]] * (1 - order_details[[#This Row],[Discount]])</f>
        <v>213.75</v>
      </c>
      <c r="F1336">
        <v>0.25</v>
      </c>
    </row>
    <row r="1337" spans="1:6" x14ac:dyDescent="0.3">
      <c r="A1337">
        <v>10755</v>
      </c>
      <c r="B1337">
        <v>56</v>
      </c>
      <c r="C1337">
        <v>38</v>
      </c>
      <c r="D1337">
        <v>30</v>
      </c>
      <c r="E1337">
        <f xml:space="preserve"> order_details[[#This Row],[UnitPrice]] * order_details[[#This Row],[Quantity]] * (1 - order_details[[#This Row],[Discount]])</f>
        <v>855</v>
      </c>
      <c r="F1337">
        <v>0.25</v>
      </c>
    </row>
    <row r="1338" spans="1:6" x14ac:dyDescent="0.3">
      <c r="A1338">
        <v>10755</v>
      </c>
      <c r="B1338">
        <v>57</v>
      </c>
      <c r="C1338">
        <v>19.5</v>
      </c>
      <c r="D1338">
        <v>14</v>
      </c>
      <c r="E1338">
        <f xml:space="preserve"> order_details[[#This Row],[UnitPrice]] * order_details[[#This Row],[Quantity]] * (1 - order_details[[#This Row],[Discount]])</f>
        <v>204.75</v>
      </c>
      <c r="F1338">
        <v>0.25</v>
      </c>
    </row>
    <row r="1339" spans="1:6" x14ac:dyDescent="0.3">
      <c r="A1339">
        <v>10755</v>
      </c>
      <c r="B1339">
        <v>69</v>
      </c>
      <c r="C1339">
        <v>36</v>
      </c>
      <c r="D1339">
        <v>25</v>
      </c>
      <c r="E1339">
        <f xml:space="preserve"> order_details[[#This Row],[UnitPrice]] * order_details[[#This Row],[Quantity]] * (1 - order_details[[#This Row],[Discount]])</f>
        <v>675</v>
      </c>
      <c r="F1339">
        <v>0.25</v>
      </c>
    </row>
    <row r="1340" spans="1:6" x14ac:dyDescent="0.3">
      <c r="A1340">
        <v>10756</v>
      </c>
      <c r="B1340">
        <v>18</v>
      </c>
      <c r="C1340">
        <v>62.5</v>
      </c>
      <c r="D1340">
        <v>21</v>
      </c>
      <c r="E1340">
        <f xml:space="preserve"> order_details[[#This Row],[UnitPrice]] * order_details[[#This Row],[Quantity]] * (1 - order_details[[#This Row],[Discount]])</f>
        <v>1050</v>
      </c>
      <c r="F1340">
        <v>0.2</v>
      </c>
    </row>
    <row r="1341" spans="1:6" x14ac:dyDescent="0.3">
      <c r="A1341">
        <v>10756</v>
      </c>
      <c r="B1341">
        <v>36</v>
      </c>
      <c r="C1341">
        <v>19</v>
      </c>
      <c r="D1341">
        <v>20</v>
      </c>
      <c r="E1341">
        <f xml:space="preserve"> order_details[[#This Row],[UnitPrice]] * order_details[[#This Row],[Quantity]] * (1 - order_details[[#This Row],[Discount]])</f>
        <v>304</v>
      </c>
      <c r="F1341">
        <v>0.2</v>
      </c>
    </row>
    <row r="1342" spans="1:6" x14ac:dyDescent="0.3">
      <c r="A1342">
        <v>10756</v>
      </c>
      <c r="B1342">
        <v>68</v>
      </c>
      <c r="C1342">
        <v>12.5</v>
      </c>
      <c r="D1342">
        <v>6</v>
      </c>
      <c r="E1342">
        <f xml:space="preserve"> order_details[[#This Row],[UnitPrice]] * order_details[[#This Row],[Quantity]] * (1 - order_details[[#This Row],[Discount]])</f>
        <v>60</v>
      </c>
      <c r="F1342">
        <v>0.2</v>
      </c>
    </row>
    <row r="1343" spans="1:6" x14ac:dyDescent="0.3">
      <c r="A1343">
        <v>10756</v>
      </c>
      <c r="B1343">
        <v>69</v>
      </c>
      <c r="C1343">
        <v>36</v>
      </c>
      <c r="D1343">
        <v>20</v>
      </c>
      <c r="E1343">
        <f xml:space="preserve"> order_details[[#This Row],[UnitPrice]] * order_details[[#This Row],[Quantity]] * (1 - order_details[[#This Row],[Discount]])</f>
        <v>576</v>
      </c>
      <c r="F1343">
        <v>0.2</v>
      </c>
    </row>
    <row r="1344" spans="1:6" x14ac:dyDescent="0.3">
      <c r="A1344">
        <v>10757</v>
      </c>
      <c r="B1344">
        <v>34</v>
      </c>
      <c r="C1344">
        <v>14</v>
      </c>
      <c r="D1344">
        <v>30</v>
      </c>
      <c r="E1344">
        <f xml:space="preserve"> order_details[[#This Row],[UnitPrice]] * order_details[[#This Row],[Quantity]] * (1 - order_details[[#This Row],[Discount]])</f>
        <v>420</v>
      </c>
      <c r="F1344">
        <v>0</v>
      </c>
    </row>
    <row r="1345" spans="1:6" x14ac:dyDescent="0.3">
      <c r="A1345">
        <v>10757</v>
      </c>
      <c r="B1345">
        <v>59</v>
      </c>
      <c r="C1345">
        <v>55</v>
      </c>
      <c r="D1345">
        <v>7</v>
      </c>
      <c r="E1345">
        <f xml:space="preserve"> order_details[[#This Row],[UnitPrice]] * order_details[[#This Row],[Quantity]] * (1 - order_details[[#This Row],[Discount]])</f>
        <v>385</v>
      </c>
      <c r="F1345">
        <v>0</v>
      </c>
    </row>
    <row r="1346" spans="1:6" x14ac:dyDescent="0.3">
      <c r="A1346">
        <v>10757</v>
      </c>
      <c r="B1346">
        <v>62</v>
      </c>
      <c r="C1346">
        <v>49.3</v>
      </c>
      <c r="D1346">
        <v>30</v>
      </c>
      <c r="E1346">
        <f xml:space="preserve"> order_details[[#This Row],[UnitPrice]] * order_details[[#This Row],[Quantity]] * (1 - order_details[[#This Row],[Discount]])</f>
        <v>1479</v>
      </c>
      <c r="F1346">
        <v>0</v>
      </c>
    </row>
    <row r="1347" spans="1:6" x14ac:dyDescent="0.3">
      <c r="A1347">
        <v>10757</v>
      </c>
      <c r="B1347">
        <v>64</v>
      </c>
      <c r="C1347">
        <v>33.25</v>
      </c>
      <c r="D1347">
        <v>24</v>
      </c>
      <c r="E1347">
        <f xml:space="preserve"> order_details[[#This Row],[UnitPrice]] * order_details[[#This Row],[Quantity]] * (1 - order_details[[#This Row],[Discount]])</f>
        <v>798</v>
      </c>
      <c r="F1347">
        <v>0</v>
      </c>
    </row>
    <row r="1348" spans="1:6" x14ac:dyDescent="0.3">
      <c r="A1348">
        <v>10758</v>
      </c>
      <c r="B1348">
        <v>26</v>
      </c>
      <c r="C1348">
        <v>31.23</v>
      </c>
      <c r="D1348">
        <v>20</v>
      </c>
      <c r="E1348">
        <f xml:space="preserve"> order_details[[#This Row],[UnitPrice]] * order_details[[#This Row],[Quantity]] * (1 - order_details[[#This Row],[Discount]])</f>
        <v>624.6</v>
      </c>
      <c r="F1348">
        <v>0</v>
      </c>
    </row>
    <row r="1349" spans="1:6" x14ac:dyDescent="0.3">
      <c r="A1349">
        <v>10758</v>
      </c>
      <c r="B1349">
        <v>52</v>
      </c>
      <c r="C1349">
        <v>7</v>
      </c>
      <c r="D1349">
        <v>60</v>
      </c>
      <c r="E1349">
        <f xml:space="preserve"> order_details[[#This Row],[UnitPrice]] * order_details[[#This Row],[Quantity]] * (1 - order_details[[#This Row],[Discount]])</f>
        <v>420</v>
      </c>
      <c r="F1349">
        <v>0</v>
      </c>
    </row>
    <row r="1350" spans="1:6" x14ac:dyDescent="0.3">
      <c r="A1350">
        <v>10758</v>
      </c>
      <c r="B1350">
        <v>70</v>
      </c>
      <c r="C1350">
        <v>15</v>
      </c>
      <c r="D1350">
        <v>40</v>
      </c>
      <c r="E1350">
        <f xml:space="preserve"> order_details[[#This Row],[UnitPrice]] * order_details[[#This Row],[Quantity]] * (1 - order_details[[#This Row],[Discount]])</f>
        <v>600</v>
      </c>
      <c r="F1350">
        <v>0</v>
      </c>
    </row>
    <row r="1351" spans="1:6" x14ac:dyDescent="0.3">
      <c r="A1351">
        <v>10759</v>
      </c>
      <c r="B1351">
        <v>32</v>
      </c>
      <c r="C1351">
        <v>32</v>
      </c>
      <c r="D1351">
        <v>10</v>
      </c>
      <c r="E1351">
        <f xml:space="preserve"> order_details[[#This Row],[UnitPrice]] * order_details[[#This Row],[Quantity]] * (1 - order_details[[#This Row],[Discount]])</f>
        <v>320</v>
      </c>
      <c r="F1351">
        <v>0</v>
      </c>
    </row>
    <row r="1352" spans="1:6" x14ac:dyDescent="0.3">
      <c r="A1352">
        <v>10760</v>
      </c>
      <c r="B1352">
        <v>25</v>
      </c>
      <c r="C1352">
        <v>14</v>
      </c>
      <c r="D1352">
        <v>12</v>
      </c>
      <c r="E1352">
        <f xml:space="preserve"> order_details[[#This Row],[UnitPrice]] * order_details[[#This Row],[Quantity]] * (1 - order_details[[#This Row],[Discount]])</f>
        <v>126</v>
      </c>
      <c r="F1352">
        <v>0.25</v>
      </c>
    </row>
    <row r="1353" spans="1:6" x14ac:dyDescent="0.3">
      <c r="A1353">
        <v>10760</v>
      </c>
      <c r="B1353">
        <v>27</v>
      </c>
      <c r="C1353">
        <v>43.9</v>
      </c>
      <c r="D1353">
        <v>40</v>
      </c>
      <c r="E1353">
        <f xml:space="preserve"> order_details[[#This Row],[UnitPrice]] * order_details[[#This Row],[Quantity]] * (1 - order_details[[#This Row],[Discount]])</f>
        <v>1756</v>
      </c>
      <c r="F1353">
        <v>0</v>
      </c>
    </row>
    <row r="1354" spans="1:6" x14ac:dyDescent="0.3">
      <c r="A1354">
        <v>10760</v>
      </c>
      <c r="B1354">
        <v>43</v>
      </c>
      <c r="C1354">
        <v>46</v>
      </c>
      <c r="D1354">
        <v>30</v>
      </c>
      <c r="E1354">
        <f xml:space="preserve"> order_details[[#This Row],[UnitPrice]] * order_details[[#This Row],[Quantity]] * (1 - order_details[[#This Row],[Discount]])</f>
        <v>1035</v>
      </c>
      <c r="F1354">
        <v>0.25</v>
      </c>
    </row>
    <row r="1355" spans="1:6" x14ac:dyDescent="0.3">
      <c r="A1355">
        <v>10761</v>
      </c>
      <c r="B1355">
        <v>25</v>
      </c>
      <c r="C1355">
        <v>14</v>
      </c>
      <c r="D1355">
        <v>35</v>
      </c>
      <c r="E1355">
        <f xml:space="preserve"> order_details[[#This Row],[UnitPrice]] * order_details[[#This Row],[Quantity]] * (1 - order_details[[#This Row],[Discount]])</f>
        <v>367.5</v>
      </c>
      <c r="F1355">
        <v>0.25</v>
      </c>
    </row>
    <row r="1356" spans="1:6" x14ac:dyDescent="0.3">
      <c r="A1356">
        <v>10761</v>
      </c>
      <c r="B1356">
        <v>75</v>
      </c>
      <c r="C1356">
        <v>7.75</v>
      </c>
      <c r="D1356">
        <v>18</v>
      </c>
      <c r="E1356">
        <f xml:space="preserve"> order_details[[#This Row],[UnitPrice]] * order_details[[#This Row],[Quantity]] * (1 - order_details[[#This Row],[Discount]])</f>
        <v>139.5</v>
      </c>
      <c r="F1356">
        <v>0</v>
      </c>
    </row>
    <row r="1357" spans="1:6" x14ac:dyDescent="0.3">
      <c r="A1357">
        <v>10762</v>
      </c>
      <c r="B1357">
        <v>39</v>
      </c>
      <c r="C1357">
        <v>18</v>
      </c>
      <c r="D1357">
        <v>16</v>
      </c>
      <c r="E1357">
        <f xml:space="preserve"> order_details[[#This Row],[UnitPrice]] * order_details[[#This Row],[Quantity]] * (1 - order_details[[#This Row],[Discount]])</f>
        <v>288</v>
      </c>
      <c r="F1357">
        <v>0</v>
      </c>
    </row>
    <row r="1358" spans="1:6" x14ac:dyDescent="0.3">
      <c r="A1358">
        <v>10762</v>
      </c>
      <c r="B1358">
        <v>47</v>
      </c>
      <c r="C1358">
        <v>9.5</v>
      </c>
      <c r="D1358">
        <v>30</v>
      </c>
      <c r="E1358">
        <f xml:space="preserve"> order_details[[#This Row],[UnitPrice]] * order_details[[#This Row],[Quantity]] * (1 - order_details[[#This Row],[Discount]])</f>
        <v>285</v>
      </c>
      <c r="F1358">
        <v>0</v>
      </c>
    </row>
    <row r="1359" spans="1:6" x14ac:dyDescent="0.3">
      <c r="A1359">
        <v>10762</v>
      </c>
      <c r="B1359">
        <v>51</v>
      </c>
      <c r="C1359">
        <v>53</v>
      </c>
      <c r="D1359">
        <v>28</v>
      </c>
      <c r="E1359">
        <f xml:space="preserve"> order_details[[#This Row],[UnitPrice]] * order_details[[#This Row],[Quantity]] * (1 - order_details[[#This Row],[Discount]])</f>
        <v>1484</v>
      </c>
      <c r="F1359">
        <v>0</v>
      </c>
    </row>
    <row r="1360" spans="1:6" x14ac:dyDescent="0.3">
      <c r="A1360">
        <v>10762</v>
      </c>
      <c r="B1360">
        <v>56</v>
      </c>
      <c r="C1360">
        <v>38</v>
      </c>
      <c r="D1360">
        <v>60</v>
      </c>
      <c r="E1360">
        <f xml:space="preserve"> order_details[[#This Row],[UnitPrice]] * order_details[[#This Row],[Quantity]] * (1 - order_details[[#This Row],[Discount]])</f>
        <v>2280</v>
      </c>
      <c r="F1360">
        <v>0</v>
      </c>
    </row>
    <row r="1361" spans="1:6" x14ac:dyDescent="0.3">
      <c r="A1361">
        <v>10763</v>
      </c>
      <c r="B1361">
        <v>21</v>
      </c>
      <c r="C1361">
        <v>10</v>
      </c>
      <c r="D1361">
        <v>40</v>
      </c>
      <c r="E1361">
        <f xml:space="preserve"> order_details[[#This Row],[UnitPrice]] * order_details[[#This Row],[Quantity]] * (1 - order_details[[#This Row],[Discount]])</f>
        <v>400</v>
      </c>
      <c r="F1361">
        <v>0</v>
      </c>
    </row>
    <row r="1362" spans="1:6" x14ac:dyDescent="0.3">
      <c r="A1362">
        <v>10763</v>
      </c>
      <c r="B1362">
        <v>22</v>
      </c>
      <c r="C1362">
        <v>21</v>
      </c>
      <c r="D1362">
        <v>6</v>
      </c>
      <c r="E1362">
        <f xml:space="preserve"> order_details[[#This Row],[UnitPrice]] * order_details[[#This Row],[Quantity]] * (1 - order_details[[#This Row],[Discount]])</f>
        <v>126</v>
      </c>
      <c r="F1362">
        <v>0</v>
      </c>
    </row>
    <row r="1363" spans="1:6" x14ac:dyDescent="0.3">
      <c r="A1363">
        <v>10763</v>
      </c>
      <c r="B1363">
        <v>24</v>
      </c>
      <c r="C1363">
        <v>4.5</v>
      </c>
      <c r="D1363">
        <v>20</v>
      </c>
      <c r="E1363">
        <f xml:space="preserve"> order_details[[#This Row],[UnitPrice]] * order_details[[#This Row],[Quantity]] * (1 - order_details[[#This Row],[Discount]])</f>
        <v>90</v>
      </c>
      <c r="F1363">
        <v>0</v>
      </c>
    </row>
    <row r="1364" spans="1:6" x14ac:dyDescent="0.3">
      <c r="A1364">
        <v>10764</v>
      </c>
      <c r="B1364">
        <v>3</v>
      </c>
      <c r="C1364">
        <v>10</v>
      </c>
      <c r="D1364">
        <v>20</v>
      </c>
      <c r="E1364">
        <f xml:space="preserve"> order_details[[#This Row],[UnitPrice]] * order_details[[#This Row],[Quantity]] * (1 - order_details[[#This Row],[Discount]])</f>
        <v>180</v>
      </c>
      <c r="F1364">
        <v>0.1</v>
      </c>
    </row>
    <row r="1365" spans="1:6" x14ac:dyDescent="0.3">
      <c r="A1365">
        <v>10764</v>
      </c>
      <c r="B1365">
        <v>39</v>
      </c>
      <c r="C1365">
        <v>18</v>
      </c>
      <c r="D1365">
        <v>130</v>
      </c>
      <c r="E1365">
        <f xml:space="preserve"> order_details[[#This Row],[UnitPrice]] * order_details[[#This Row],[Quantity]] * (1 - order_details[[#This Row],[Discount]])</f>
        <v>2106</v>
      </c>
      <c r="F1365">
        <v>0.1</v>
      </c>
    </row>
    <row r="1366" spans="1:6" x14ac:dyDescent="0.3">
      <c r="A1366">
        <v>10765</v>
      </c>
      <c r="B1366">
        <v>65</v>
      </c>
      <c r="C1366">
        <v>21.05</v>
      </c>
      <c r="D1366">
        <v>80</v>
      </c>
      <c r="E1366">
        <f xml:space="preserve"> order_details[[#This Row],[UnitPrice]] * order_details[[#This Row],[Quantity]] * (1 - order_details[[#This Row],[Discount]])</f>
        <v>1515.6000000000001</v>
      </c>
      <c r="F1366">
        <v>0.1</v>
      </c>
    </row>
    <row r="1367" spans="1:6" x14ac:dyDescent="0.3">
      <c r="A1367">
        <v>10766</v>
      </c>
      <c r="B1367">
        <v>2</v>
      </c>
      <c r="C1367">
        <v>19</v>
      </c>
      <c r="D1367">
        <v>40</v>
      </c>
      <c r="E1367">
        <f xml:space="preserve"> order_details[[#This Row],[UnitPrice]] * order_details[[#This Row],[Quantity]] * (1 - order_details[[#This Row],[Discount]])</f>
        <v>760</v>
      </c>
      <c r="F1367">
        <v>0</v>
      </c>
    </row>
    <row r="1368" spans="1:6" x14ac:dyDescent="0.3">
      <c r="A1368">
        <v>10766</v>
      </c>
      <c r="B1368">
        <v>7</v>
      </c>
      <c r="C1368">
        <v>30</v>
      </c>
      <c r="D1368">
        <v>35</v>
      </c>
      <c r="E1368">
        <f xml:space="preserve"> order_details[[#This Row],[UnitPrice]] * order_details[[#This Row],[Quantity]] * (1 - order_details[[#This Row],[Discount]])</f>
        <v>1050</v>
      </c>
      <c r="F1368">
        <v>0</v>
      </c>
    </row>
    <row r="1369" spans="1:6" x14ac:dyDescent="0.3">
      <c r="A1369">
        <v>10766</v>
      </c>
      <c r="B1369">
        <v>68</v>
      </c>
      <c r="C1369">
        <v>12.5</v>
      </c>
      <c r="D1369">
        <v>40</v>
      </c>
      <c r="E1369">
        <f xml:space="preserve"> order_details[[#This Row],[UnitPrice]] * order_details[[#This Row],[Quantity]] * (1 - order_details[[#This Row],[Discount]])</f>
        <v>500</v>
      </c>
      <c r="F1369">
        <v>0</v>
      </c>
    </row>
    <row r="1370" spans="1:6" x14ac:dyDescent="0.3">
      <c r="A1370">
        <v>10767</v>
      </c>
      <c r="B1370">
        <v>42</v>
      </c>
      <c r="C1370">
        <v>14</v>
      </c>
      <c r="D1370">
        <v>2</v>
      </c>
      <c r="E1370">
        <f xml:space="preserve"> order_details[[#This Row],[UnitPrice]] * order_details[[#This Row],[Quantity]] * (1 - order_details[[#This Row],[Discount]])</f>
        <v>28</v>
      </c>
      <c r="F1370">
        <v>0</v>
      </c>
    </row>
    <row r="1371" spans="1:6" x14ac:dyDescent="0.3">
      <c r="A1371">
        <v>10768</v>
      </c>
      <c r="B1371">
        <v>22</v>
      </c>
      <c r="C1371">
        <v>21</v>
      </c>
      <c r="D1371">
        <v>4</v>
      </c>
      <c r="E1371">
        <f xml:space="preserve"> order_details[[#This Row],[UnitPrice]] * order_details[[#This Row],[Quantity]] * (1 - order_details[[#This Row],[Discount]])</f>
        <v>84</v>
      </c>
      <c r="F1371">
        <v>0</v>
      </c>
    </row>
    <row r="1372" spans="1:6" x14ac:dyDescent="0.3">
      <c r="A1372">
        <v>10768</v>
      </c>
      <c r="B1372">
        <v>31</v>
      </c>
      <c r="C1372">
        <v>12.5</v>
      </c>
      <c r="D1372">
        <v>50</v>
      </c>
      <c r="E1372">
        <f xml:space="preserve"> order_details[[#This Row],[UnitPrice]] * order_details[[#This Row],[Quantity]] * (1 - order_details[[#This Row],[Discount]])</f>
        <v>625</v>
      </c>
      <c r="F1372">
        <v>0</v>
      </c>
    </row>
    <row r="1373" spans="1:6" x14ac:dyDescent="0.3">
      <c r="A1373">
        <v>10768</v>
      </c>
      <c r="B1373">
        <v>60</v>
      </c>
      <c r="C1373">
        <v>34</v>
      </c>
      <c r="D1373">
        <v>15</v>
      </c>
      <c r="E1373">
        <f xml:space="preserve"> order_details[[#This Row],[UnitPrice]] * order_details[[#This Row],[Quantity]] * (1 - order_details[[#This Row],[Discount]])</f>
        <v>510</v>
      </c>
      <c r="F1373">
        <v>0</v>
      </c>
    </row>
    <row r="1374" spans="1:6" x14ac:dyDescent="0.3">
      <c r="A1374">
        <v>10768</v>
      </c>
      <c r="B1374">
        <v>71</v>
      </c>
      <c r="C1374">
        <v>21.5</v>
      </c>
      <c r="D1374">
        <v>12</v>
      </c>
      <c r="E1374">
        <f xml:space="preserve"> order_details[[#This Row],[UnitPrice]] * order_details[[#This Row],[Quantity]] * (1 - order_details[[#This Row],[Discount]])</f>
        <v>258</v>
      </c>
      <c r="F1374">
        <v>0</v>
      </c>
    </row>
    <row r="1375" spans="1:6" x14ac:dyDescent="0.3">
      <c r="A1375">
        <v>10769</v>
      </c>
      <c r="B1375">
        <v>41</v>
      </c>
      <c r="C1375">
        <v>9.65</v>
      </c>
      <c r="D1375">
        <v>30</v>
      </c>
      <c r="E1375">
        <f xml:space="preserve"> order_details[[#This Row],[UnitPrice]] * order_details[[#This Row],[Quantity]] * (1 - order_details[[#This Row],[Discount]])</f>
        <v>275.02499999999998</v>
      </c>
      <c r="F1375">
        <v>0.05</v>
      </c>
    </row>
    <row r="1376" spans="1:6" x14ac:dyDescent="0.3">
      <c r="A1376">
        <v>10769</v>
      </c>
      <c r="B1376">
        <v>52</v>
      </c>
      <c r="C1376">
        <v>7</v>
      </c>
      <c r="D1376">
        <v>15</v>
      </c>
      <c r="E1376">
        <f xml:space="preserve"> order_details[[#This Row],[UnitPrice]] * order_details[[#This Row],[Quantity]] * (1 - order_details[[#This Row],[Discount]])</f>
        <v>99.75</v>
      </c>
      <c r="F1376">
        <v>0.05</v>
      </c>
    </row>
    <row r="1377" spans="1:6" x14ac:dyDescent="0.3">
      <c r="A1377">
        <v>10769</v>
      </c>
      <c r="B1377">
        <v>61</v>
      </c>
      <c r="C1377">
        <v>28.5</v>
      </c>
      <c r="D1377">
        <v>20</v>
      </c>
      <c r="E1377">
        <f xml:space="preserve"> order_details[[#This Row],[UnitPrice]] * order_details[[#This Row],[Quantity]] * (1 - order_details[[#This Row],[Discount]])</f>
        <v>570</v>
      </c>
      <c r="F1377">
        <v>0</v>
      </c>
    </row>
    <row r="1378" spans="1:6" x14ac:dyDescent="0.3">
      <c r="A1378">
        <v>10769</v>
      </c>
      <c r="B1378">
        <v>62</v>
      </c>
      <c r="C1378">
        <v>49.3</v>
      </c>
      <c r="D1378">
        <v>15</v>
      </c>
      <c r="E1378">
        <f xml:space="preserve"> order_details[[#This Row],[UnitPrice]] * order_details[[#This Row],[Quantity]] * (1 - order_details[[#This Row],[Discount]])</f>
        <v>739.5</v>
      </c>
      <c r="F1378">
        <v>0</v>
      </c>
    </row>
    <row r="1379" spans="1:6" x14ac:dyDescent="0.3">
      <c r="A1379">
        <v>10770</v>
      </c>
      <c r="B1379">
        <v>11</v>
      </c>
      <c r="C1379">
        <v>21</v>
      </c>
      <c r="D1379">
        <v>15</v>
      </c>
      <c r="E1379">
        <f xml:space="preserve"> order_details[[#This Row],[UnitPrice]] * order_details[[#This Row],[Quantity]] * (1 - order_details[[#This Row],[Discount]])</f>
        <v>236.25</v>
      </c>
      <c r="F1379">
        <v>0.25</v>
      </c>
    </row>
    <row r="1380" spans="1:6" x14ac:dyDescent="0.3">
      <c r="A1380">
        <v>10771</v>
      </c>
      <c r="B1380">
        <v>71</v>
      </c>
      <c r="C1380">
        <v>21.5</v>
      </c>
      <c r="D1380">
        <v>16</v>
      </c>
      <c r="E1380">
        <f xml:space="preserve"> order_details[[#This Row],[UnitPrice]] * order_details[[#This Row],[Quantity]] * (1 - order_details[[#This Row],[Discount]])</f>
        <v>344</v>
      </c>
      <c r="F1380">
        <v>0</v>
      </c>
    </row>
    <row r="1381" spans="1:6" x14ac:dyDescent="0.3">
      <c r="A1381">
        <v>10772</v>
      </c>
      <c r="B1381">
        <v>29</v>
      </c>
      <c r="C1381">
        <v>123.79</v>
      </c>
      <c r="D1381">
        <v>18</v>
      </c>
      <c r="E1381">
        <f xml:space="preserve"> order_details[[#This Row],[UnitPrice]] * order_details[[#This Row],[Quantity]] * (1 - order_details[[#This Row],[Discount]])</f>
        <v>2228.2200000000003</v>
      </c>
      <c r="F1381">
        <v>0</v>
      </c>
    </row>
    <row r="1382" spans="1:6" x14ac:dyDescent="0.3">
      <c r="A1382">
        <v>10772</v>
      </c>
      <c r="B1382">
        <v>59</v>
      </c>
      <c r="C1382">
        <v>55</v>
      </c>
      <c r="D1382">
        <v>25</v>
      </c>
      <c r="E1382">
        <f xml:space="preserve"> order_details[[#This Row],[UnitPrice]] * order_details[[#This Row],[Quantity]] * (1 - order_details[[#This Row],[Discount]])</f>
        <v>1375</v>
      </c>
      <c r="F1382">
        <v>0</v>
      </c>
    </row>
    <row r="1383" spans="1:6" x14ac:dyDescent="0.3">
      <c r="A1383">
        <v>10773</v>
      </c>
      <c r="B1383">
        <v>17</v>
      </c>
      <c r="C1383">
        <v>39</v>
      </c>
      <c r="D1383">
        <v>33</v>
      </c>
      <c r="E1383">
        <f xml:space="preserve"> order_details[[#This Row],[UnitPrice]] * order_details[[#This Row],[Quantity]] * (1 - order_details[[#This Row],[Discount]])</f>
        <v>1287</v>
      </c>
      <c r="F1383">
        <v>0</v>
      </c>
    </row>
    <row r="1384" spans="1:6" x14ac:dyDescent="0.3">
      <c r="A1384">
        <v>10773</v>
      </c>
      <c r="B1384">
        <v>31</v>
      </c>
      <c r="C1384">
        <v>12.5</v>
      </c>
      <c r="D1384">
        <v>70</v>
      </c>
      <c r="E1384">
        <f xml:space="preserve"> order_details[[#This Row],[UnitPrice]] * order_details[[#This Row],[Quantity]] * (1 - order_details[[#This Row],[Discount]])</f>
        <v>700</v>
      </c>
      <c r="F1384">
        <v>0.2</v>
      </c>
    </row>
    <row r="1385" spans="1:6" x14ac:dyDescent="0.3">
      <c r="A1385">
        <v>10773</v>
      </c>
      <c r="B1385">
        <v>75</v>
      </c>
      <c r="C1385">
        <v>7.75</v>
      </c>
      <c r="D1385">
        <v>7</v>
      </c>
      <c r="E1385">
        <f xml:space="preserve"> order_details[[#This Row],[UnitPrice]] * order_details[[#This Row],[Quantity]] * (1 - order_details[[#This Row],[Discount]])</f>
        <v>43.400000000000006</v>
      </c>
      <c r="F1385">
        <v>0.2</v>
      </c>
    </row>
    <row r="1386" spans="1:6" x14ac:dyDescent="0.3">
      <c r="A1386">
        <v>10774</v>
      </c>
      <c r="B1386">
        <v>31</v>
      </c>
      <c r="C1386">
        <v>12.5</v>
      </c>
      <c r="D1386">
        <v>2</v>
      </c>
      <c r="E1386">
        <f xml:space="preserve"> order_details[[#This Row],[UnitPrice]] * order_details[[#This Row],[Quantity]] * (1 - order_details[[#This Row],[Discount]])</f>
        <v>18.75</v>
      </c>
      <c r="F1386">
        <v>0.25</v>
      </c>
    </row>
    <row r="1387" spans="1:6" x14ac:dyDescent="0.3">
      <c r="A1387">
        <v>10774</v>
      </c>
      <c r="B1387">
        <v>66</v>
      </c>
      <c r="C1387">
        <v>17</v>
      </c>
      <c r="D1387">
        <v>50</v>
      </c>
      <c r="E1387">
        <f xml:space="preserve"> order_details[[#This Row],[UnitPrice]] * order_details[[#This Row],[Quantity]] * (1 - order_details[[#This Row],[Discount]])</f>
        <v>850</v>
      </c>
      <c r="F1387">
        <v>0</v>
      </c>
    </row>
    <row r="1388" spans="1:6" x14ac:dyDescent="0.3">
      <c r="A1388">
        <v>10775</v>
      </c>
      <c r="B1388">
        <v>10</v>
      </c>
      <c r="C1388">
        <v>31</v>
      </c>
      <c r="D1388">
        <v>6</v>
      </c>
      <c r="E1388">
        <f xml:space="preserve"> order_details[[#This Row],[UnitPrice]] * order_details[[#This Row],[Quantity]] * (1 - order_details[[#This Row],[Discount]])</f>
        <v>186</v>
      </c>
      <c r="F1388">
        <v>0</v>
      </c>
    </row>
    <row r="1389" spans="1:6" x14ac:dyDescent="0.3">
      <c r="A1389">
        <v>10775</v>
      </c>
      <c r="B1389">
        <v>67</v>
      </c>
      <c r="C1389">
        <v>14</v>
      </c>
      <c r="D1389">
        <v>3</v>
      </c>
      <c r="E1389">
        <f xml:space="preserve"> order_details[[#This Row],[UnitPrice]] * order_details[[#This Row],[Quantity]] * (1 - order_details[[#This Row],[Discount]])</f>
        <v>42</v>
      </c>
      <c r="F1389">
        <v>0</v>
      </c>
    </row>
    <row r="1390" spans="1:6" x14ac:dyDescent="0.3">
      <c r="A1390">
        <v>10776</v>
      </c>
      <c r="B1390">
        <v>31</v>
      </c>
      <c r="C1390">
        <v>12.5</v>
      </c>
      <c r="D1390">
        <v>16</v>
      </c>
      <c r="E1390">
        <f xml:space="preserve"> order_details[[#This Row],[UnitPrice]] * order_details[[#This Row],[Quantity]] * (1 - order_details[[#This Row],[Discount]])</f>
        <v>190</v>
      </c>
      <c r="F1390">
        <v>0.05</v>
      </c>
    </row>
    <row r="1391" spans="1:6" x14ac:dyDescent="0.3">
      <c r="A1391">
        <v>10776</v>
      </c>
      <c r="B1391">
        <v>42</v>
      </c>
      <c r="C1391">
        <v>14</v>
      </c>
      <c r="D1391">
        <v>12</v>
      </c>
      <c r="E1391">
        <f xml:space="preserve"> order_details[[#This Row],[UnitPrice]] * order_details[[#This Row],[Quantity]] * (1 - order_details[[#This Row],[Discount]])</f>
        <v>159.6</v>
      </c>
      <c r="F1391">
        <v>0.05</v>
      </c>
    </row>
    <row r="1392" spans="1:6" x14ac:dyDescent="0.3">
      <c r="A1392">
        <v>10776</v>
      </c>
      <c r="B1392">
        <v>45</v>
      </c>
      <c r="C1392">
        <v>9.5</v>
      </c>
      <c r="D1392">
        <v>27</v>
      </c>
      <c r="E1392">
        <f xml:space="preserve"> order_details[[#This Row],[UnitPrice]] * order_details[[#This Row],[Quantity]] * (1 - order_details[[#This Row],[Discount]])</f>
        <v>243.67499999999998</v>
      </c>
      <c r="F1392">
        <v>0.05</v>
      </c>
    </row>
    <row r="1393" spans="1:6" x14ac:dyDescent="0.3">
      <c r="A1393">
        <v>10776</v>
      </c>
      <c r="B1393">
        <v>51</v>
      </c>
      <c r="C1393">
        <v>53</v>
      </c>
      <c r="D1393">
        <v>120</v>
      </c>
      <c r="E1393">
        <f xml:space="preserve"> order_details[[#This Row],[UnitPrice]] * order_details[[#This Row],[Quantity]] * (1 - order_details[[#This Row],[Discount]])</f>
        <v>6042</v>
      </c>
      <c r="F1393">
        <v>0.05</v>
      </c>
    </row>
    <row r="1394" spans="1:6" x14ac:dyDescent="0.3">
      <c r="A1394">
        <v>10777</v>
      </c>
      <c r="B1394">
        <v>42</v>
      </c>
      <c r="C1394">
        <v>14</v>
      </c>
      <c r="D1394">
        <v>20</v>
      </c>
      <c r="E1394">
        <f xml:space="preserve"> order_details[[#This Row],[UnitPrice]] * order_details[[#This Row],[Quantity]] * (1 - order_details[[#This Row],[Discount]])</f>
        <v>224</v>
      </c>
      <c r="F1394">
        <v>0.2</v>
      </c>
    </row>
    <row r="1395" spans="1:6" x14ac:dyDescent="0.3">
      <c r="A1395">
        <v>10778</v>
      </c>
      <c r="B1395">
        <v>41</v>
      </c>
      <c r="C1395">
        <v>9.65</v>
      </c>
      <c r="D1395">
        <v>10</v>
      </c>
      <c r="E1395">
        <f xml:space="preserve"> order_details[[#This Row],[UnitPrice]] * order_details[[#This Row],[Quantity]] * (1 - order_details[[#This Row],[Discount]])</f>
        <v>96.5</v>
      </c>
      <c r="F1395">
        <v>0</v>
      </c>
    </row>
    <row r="1396" spans="1:6" x14ac:dyDescent="0.3">
      <c r="A1396">
        <v>10779</v>
      </c>
      <c r="B1396">
        <v>16</v>
      </c>
      <c r="C1396">
        <v>17.45</v>
      </c>
      <c r="D1396">
        <v>20</v>
      </c>
      <c r="E1396">
        <f xml:space="preserve"> order_details[[#This Row],[UnitPrice]] * order_details[[#This Row],[Quantity]] * (1 - order_details[[#This Row],[Discount]])</f>
        <v>349</v>
      </c>
      <c r="F1396">
        <v>0</v>
      </c>
    </row>
    <row r="1397" spans="1:6" x14ac:dyDescent="0.3">
      <c r="A1397">
        <v>10779</v>
      </c>
      <c r="B1397">
        <v>62</v>
      </c>
      <c r="C1397">
        <v>49.3</v>
      </c>
      <c r="D1397">
        <v>20</v>
      </c>
      <c r="E1397">
        <f xml:space="preserve"> order_details[[#This Row],[UnitPrice]] * order_details[[#This Row],[Quantity]] * (1 - order_details[[#This Row],[Discount]])</f>
        <v>986</v>
      </c>
      <c r="F1397">
        <v>0</v>
      </c>
    </row>
    <row r="1398" spans="1:6" x14ac:dyDescent="0.3">
      <c r="A1398">
        <v>10780</v>
      </c>
      <c r="B1398">
        <v>70</v>
      </c>
      <c r="C1398">
        <v>15</v>
      </c>
      <c r="D1398">
        <v>35</v>
      </c>
      <c r="E1398">
        <f xml:space="preserve"> order_details[[#This Row],[UnitPrice]] * order_details[[#This Row],[Quantity]] * (1 - order_details[[#This Row],[Discount]])</f>
        <v>525</v>
      </c>
      <c r="F1398">
        <v>0</v>
      </c>
    </row>
    <row r="1399" spans="1:6" x14ac:dyDescent="0.3">
      <c r="A1399">
        <v>10780</v>
      </c>
      <c r="B1399">
        <v>77</v>
      </c>
      <c r="C1399">
        <v>13</v>
      </c>
      <c r="D1399">
        <v>15</v>
      </c>
      <c r="E1399">
        <f xml:space="preserve"> order_details[[#This Row],[UnitPrice]] * order_details[[#This Row],[Quantity]] * (1 - order_details[[#This Row],[Discount]])</f>
        <v>195</v>
      </c>
      <c r="F1399">
        <v>0</v>
      </c>
    </row>
    <row r="1400" spans="1:6" x14ac:dyDescent="0.3">
      <c r="A1400">
        <v>10781</v>
      </c>
      <c r="B1400">
        <v>54</v>
      </c>
      <c r="C1400">
        <v>7.45</v>
      </c>
      <c r="D1400">
        <v>3</v>
      </c>
      <c r="E1400">
        <f xml:space="preserve"> order_details[[#This Row],[UnitPrice]] * order_details[[#This Row],[Quantity]] * (1 - order_details[[#This Row],[Discount]])</f>
        <v>17.880000000000003</v>
      </c>
      <c r="F1400">
        <v>0.2</v>
      </c>
    </row>
    <row r="1401" spans="1:6" x14ac:dyDescent="0.3">
      <c r="A1401">
        <v>10781</v>
      </c>
      <c r="B1401">
        <v>56</v>
      </c>
      <c r="C1401">
        <v>38</v>
      </c>
      <c r="D1401">
        <v>20</v>
      </c>
      <c r="E1401">
        <f xml:space="preserve"> order_details[[#This Row],[UnitPrice]] * order_details[[#This Row],[Quantity]] * (1 - order_details[[#This Row],[Discount]])</f>
        <v>608</v>
      </c>
      <c r="F1401">
        <v>0.2</v>
      </c>
    </row>
    <row r="1402" spans="1:6" x14ac:dyDescent="0.3">
      <c r="A1402">
        <v>10781</v>
      </c>
      <c r="B1402">
        <v>74</v>
      </c>
      <c r="C1402">
        <v>10</v>
      </c>
      <c r="D1402">
        <v>35</v>
      </c>
      <c r="E1402">
        <f xml:space="preserve"> order_details[[#This Row],[UnitPrice]] * order_details[[#This Row],[Quantity]] * (1 - order_details[[#This Row],[Discount]])</f>
        <v>350</v>
      </c>
      <c r="F1402">
        <v>0</v>
      </c>
    </row>
    <row r="1403" spans="1:6" x14ac:dyDescent="0.3">
      <c r="A1403">
        <v>10782</v>
      </c>
      <c r="B1403">
        <v>31</v>
      </c>
      <c r="C1403">
        <v>12.5</v>
      </c>
      <c r="D1403">
        <v>1</v>
      </c>
      <c r="E1403">
        <f xml:space="preserve"> order_details[[#This Row],[UnitPrice]] * order_details[[#This Row],[Quantity]] * (1 - order_details[[#This Row],[Discount]])</f>
        <v>12.5</v>
      </c>
      <c r="F1403">
        <v>0</v>
      </c>
    </row>
    <row r="1404" spans="1:6" x14ac:dyDescent="0.3">
      <c r="A1404">
        <v>10783</v>
      </c>
      <c r="B1404">
        <v>31</v>
      </c>
      <c r="C1404">
        <v>12.5</v>
      </c>
      <c r="D1404">
        <v>10</v>
      </c>
      <c r="E1404">
        <f xml:space="preserve"> order_details[[#This Row],[UnitPrice]] * order_details[[#This Row],[Quantity]] * (1 - order_details[[#This Row],[Discount]])</f>
        <v>125</v>
      </c>
      <c r="F1404">
        <v>0</v>
      </c>
    </row>
    <row r="1405" spans="1:6" x14ac:dyDescent="0.3">
      <c r="A1405">
        <v>10783</v>
      </c>
      <c r="B1405">
        <v>38</v>
      </c>
      <c r="C1405">
        <v>263.5</v>
      </c>
      <c r="D1405">
        <v>5</v>
      </c>
      <c r="E1405">
        <f xml:space="preserve"> order_details[[#This Row],[UnitPrice]] * order_details[[#This Row],[Quantity]] * (1 - order_details[[#This Row],[Discount]])</f>
        <v>1317.5</v>
      </c>
      <c r="F1405">
        <v>0</v>
      </c>
    </row>
    <row r="1406" spans="1:6" x14ac:dyDescent="0.3">
      <c r="A1406">
        <v>10784</v>
      </c>
      <c r="B1406">
        <v>36</v>
      </c>
      <c r="C1406">
        <v>19</v>
      </c>
      <c r="D1406">
        <v>30</v>
      </c>
      <c r="E1406">
        <f xml:space="preserve"> order_details[[#This Row],[UnitPrice]] * order_details[[#This Row],[Quantity]] * (1 - order_details[[#This Row],[Discount]])</f>
        <v>570</v>
      </c>
      <c r="F1406">
        <v>0</v>
      </c>
    </row>
    <row r="1407" spans="1:6" x14ac:dyDescent="0.3">
      <c r="A1407">
        <v>10784</v>
      </c>
      <c r="B1407">
        <v>39</v>
      </c>
      <c r="C1407">
        <v>18</v>
      </c>
      <c r="D1407">
        <v>2</v>
      </c>
      <c r="E1407">
        <f xml:space="preserve"> order_details[[#This Row],[UnitPrice]] * order_details[[#This Row],[Quantity]] * (1 - order_details[[#This Row],[Discount]])</f>
        <v>30.599999999999998</v>
      </c>
      <c r="F1407">
        <v>0.15</v>
      </c>
    </row>
    <row r="1408" spans="1:6" x14ac:dyDescent="0.3">
      <c r="A1408">
        <v>10784</v>
      </c>
      <c r="B1408">
        <v>72</v>
      </c>
      <c r="C1408">
        <v>34.799999999999997</v>
      </c>
      <c r="D1408">
        <v>30</v>
      </c>
      <c r="E1408">
        <f xml:space="preserve"> order_details[[#This Row],[UnitPrice]] * order_details[[#This Row],[Quantity]] * (1 - order_details[[#This Row],[Discount]])</f>
        <v>887.4</v>
      </c>
      <c r="F1408">
        <v>0.15</v>
      </c>
    </row>
    <row r="1409" spans="1:6" x14ac:dyDescent="0.3">
      <c r="A1409">
        <v>10785</v>
      </c>
      <c r="B1409">
        <v>10</v>
      </c>
      <c r="C1409">
        <v>31</v>
      </c>
      <c r="D1409">
        <v>10</v>
      </c>
      <c r="E1409">
        <f xml:space="preserve"> order_details[[#This Row],[UnitPrice]] * order_details[[#This Row],[Quantity]] * (1 - order_details[[#This Row],[Discount]])</f>
        <v>310</v>
      </c>
      <c r="F1409">
        <v>0</v>
      </c>
    </row>
    <row r="1410" spans="1:6" x14ac:dyDescent="0.3">
      <c r="A1410">
        <v>10785</v>
      </c>
      <c r="B1410">
        <v>75</v>
      </c>
      <c r="C1410">
        <v>7.75</v>
      </c>
      <c r="D1410">
        <v>10</v>
      </c>
      <c r="E1410">
        <f xml:space="preserve"> order_details[[#This Row],[UnitPrice]] * order_details[[#This Row],[Quantity]] * (1 - order_details[[#This Row],[Discount]])</f>
        <v>77.5</v>
      </c>
      <c r="F1410">
        <v>0</v>
      </c>
    </row>
    <row r="1411" spans="1:6" x14ac:dyDescent="0.3">
      <c r="A1411">
        <v>10786</v>
      </c>
      <c r="B1411">
        <v>8</v>
      </c>
      <c r="C1411">
        <v>40</v>
      </c>
      <c r="D1411">
        <v>30</v>
      </c>
      <c r="E1411">
        <f xml:space="preserve"> order_details[[#This Row],[UnitPrice]] * order_details[[#This Row],[Quantity]] * (1 - order_details[[#This Row],[Discount]])</f>
        <v>960</v>
      </c>
      <c r="F1411">
        <v>0.2</v>
      </c>
    </row>
    <row r="1412" spans="1:6" x14ac:dyDescent="0.3">
      <c r="A1412">
        <v>10786</v>
      </c>
      <c r="B1412">
        <v>30</v>
      </c>
      <c r="C1412">
        <v>25.89</v>
      </c>
      <c r="D1412">
        <v>15</v>
      </c>
      <c r="E1412">
        <f xml:space="preserve"> order_details[[#This Row],[UnitPrice]] * order_details[[#This Row],[Quantity]] * (1 - order_details[[#This Row],[Discount]])</f>
        <v>310.68000000000006</v>
      </c>
      <c r="F1412">
        <v>0.2</v>
      </c>
    </row>
    <row r="1413" spans="1:6" x14ac:dyDescent="0.3">
      <c r="A1413">
        <v>10786</v>
      </c>
      <c r="B1413">
        <v>75</v>
      </c>
      <c r="C1413">
        <v>7.75</v>
      </c>
      <c r="D1413">
        <v>42</v>
      </c>
      <c r="E1413">
        <f xml:space="preserve"> order_details[[#This Row],[UnitPrice]] * order_details[[#This Row],[Quantity]] * (1 - order_details[[#This Row],[Discount]])</f>
        <v>260.40000000000003</v>
      </c>
      <c r="F1413">
        <v>0.2</v>
      </c>
    </row>
    <row r="1414" spans="1:6" x14ac:dyDescent="0.3">
      <c r="A1414">
        <v>10787</v>
      </c>
      <c r="B1414">
        <v>2</v>
      </c>
      <c r="C1414">
        <v>19</v>
      </c>
      <c r="D1414">
        <v>15</v>
      </c>
      <c r="E1414">
        <f xml:space="preserve"> order_details[[#This Row],[UnitPrice]] * order_details[[#This Row],[Quantity]] * (1 - order_details[[#This Row],[Discount]])</f>
        <v>270.75</v>
      </c>
      <c r="F1414">
        <v>0.05</v>
      </c>
    </row>
    <row r="1415" spans="1:6" x14ac:dyDescent="0.3">
      <c r="A1415">
        <v>10787</v>
      </c>
      <c r="B1415">
        <v>29</v>
      </c>
      <c r="C1415">
        <v>123.79</v>
      </c>
      <c r="D1415">
        <v>20</v>
      </c>
      <c r="E1415">
        <f xml:space="preserve"> order_details[[#This Row],[UnitPrice]] * order_details[[#This Row],[Quantity]] * (1 - order_details[[#This Row],[Discount]])</f>
        <v>2352.0100000000002</v>
      </c>
      <c r="F1415">
        <v>0.05</v>
      </c>
    </row>
    <row r="1416" spans="1:6" x14ac:dyDescent="0.3">
      <c r="A1416">
        <v>10788</v>
      </c>
      <c r="B1416">
        <v>19</v>
      </c>
      <c r="C1416">
        <v>9.1999999999999993</v>
      </c>
      <c r="D1416">
        <v>50</v>
      </c>
      <c r="E1416">
        <f xml:space="preserve"> order_details[[#This Row],[UnitPrice]] * order_details[[#This Row],[Quantity]] * (1 - order_details[[#This Row],[Discount]])</f>
        <v>436.99999999999994</v>
      </c>
      <c r="F1416">
        <v>0.05</v>
      </c>
    </row>
    <row r="1417" spans="1:6" x14ac:dyDescent="0.3">
      <c r="A1417">
        <v>10788</v>
      </c>
      <c r="B1417">
        <v>75</v>
      </c>
      <c r="C1417">
        <v>7.75</v>
      </c>
      <c r="D1417">
        <v>40</v>
      </c>
      <c r="E1417">
        <f xml:space="preserve"> order_details[[#This Row],[UnitPrice]] * order_details[[#This Row],[Quantity]] * (1 - order_details[[#This Row],[Discount]])</f>
        <v>294.5</v>
      </c>
      <c r="F1417">
        <v>0.05</v>
      </c>
    </row>
    <row r="1418" spans="1:6" x14ac:dyDescent="0.3">
      <c r="A1418">
        <v>10789</v>
      </c>
      <c r="B1418">
        <v>18</v>
      </c>
      <c r="C1418">
        <v>62.5</v>
      </c>
      <c r="D1418">
        <v>30</v>
      </c>
      <c r="E1418">
        <f xml:space="preserve"> order_details[[#This Row],[UnitPrice]] * order_details[[#This Row],[Quantity]] * (1 - order_details[[#This Row],[Discount]])</f>
        <v>1875</v>
      </c>
      <c r="F1418">
        <v>0</v>
      </c>
    </row>
    <row r="1419" spans="1:6" x14ac:dyDescent="0.3">
      <c r="A1419">
        <v>10789</v>
      </c>
      <c r="B1419">
        <v>35</v>
      </c>
      <c r="C1419">
        <v>18</v>
      </c>
      <c r="D1419">
        <v>15</v>
      </c>
      <c r="E1419">
        <f xml:space="preserve"> order_details[[#This Row],[UnitPrice]] * order_details[[#This Row],[Quantity]] * (1 - order_details[[#This Row],[Discount]])</f>
        <v>270</v>
      </c>
      <c r="F1419">
        <v>0</v>
      </c>
    </row>
    <row r="1420" spans="1:6" x14ac:dyDescent="0.3">
      <c r="A1420">
        <v>10789</v>
      </c>
      <c r="B1420">
        <v>63</v>
      </c>
      <c r="C1420">
        <v>43.9</v>
      </c>
      <c r="D1420">
        <v>30</v>
      </c>
      <c r="E1420">
        <f xml:space="preserve"> order_details[[#This Row],[UnitPrice]] * order_details[[#This Row],[Quantity]] * (1 - order_details[[#This Row],[Discount]])</f>
        <v>1317</v>
      </c>
      <c r="F1420">
        <v>0</v>
      </c>
    </row>
    <row r="1421" spans="1:6" x14ac:dyDescent="0.3">
      <c r="A1421">
        <v>10789</v>
      </c>
      <c r="B1421">
        <v>68</v>
      </c>
      <c r="C1421">
        <v>12.5</v>
      </c>
      <c r="D1421">
        <v>18</v>
      </c>
      <c r="E1421">
        <f xml:space="preserve"> order_details[[#This Row],[UnitPrice]] * order_details[[#This Row],[Quantity]] * (1 - order_details[[#This Row],[Discount]])</f>
        <v>225</v>
      </c>
      <c r="F1421">
        <v>0</v>
      </c>
    </row>
    <row r="1422" spans="1:6" x14ac:dyDescent="0.3">
      <c r="A1422">
        <v>10790</v>
      </c>
      <c r="B1422">
        <v>7</v>
      </c>
      <c r="C1422">
        <v>30</v>
      </c>
      <c r="D1422">
        <v>3</v>
      </c>
      <c r="E1422">
        <f xml:space="preserve"> order_details[[#This Row],[UnitPrice]] * order_details[[#This Row],[Quantity]] * (1 - order_details[[#This Row],[Discount]])</f>
        <v>76.5</v>
      </c>
      <c r="F1422">
        <v>0.15</v>
      </c>
    </row>
    <row r="1423" spans="1:6" x14ac:dyDescent="0.3">
      <c r="A1423">
        <v>10790</v>
      </c>
      <c r="B1423">
        <v>56</v>
      </c>
      <c r="C1423">
        <v>38</v>
      </c>
      <c r="D1423">
        <v>20</v>
      </c>
      <c r="E1423">
        <f xml:space="preserve"> order_details[[#This Row],[UnitPrice]] * order_details[[#This Row],[Quantity]] * (1 - order_details[[#This Row],[Discount]])</f>
        <v>646</v>
      </c>
      <c r="F1423">
        <v>0.15</v>
      </c>
    </row>
    <row r="1424" spans="1:6" x14ac:dyDescent="0.3">
      <c r="A1424">
        <v>10791</v>
      </c>
      <c r="B1424">
        <v>29</v>
      </c>
      <c r="C1424">
        <v>123.79</v>
      </c>
      <c r="D1424">
        <v>14</v>
      </c>
      <c r="E1424">
        <f xml:space="preserve"> order_details[[#This Row],[UnitPrice]] * order_details[[#This Row],[Quantity]] * (1 - order_details[[#This Row],[Discount]])</f>
        <v>1646.4070000000002</v>
      </c>
      <c r="F1424">
        <v>0.05</v>
      </c>
    </row>
    <row r="1425" spans="1:6" x14ac:dyDescent="0.3">
      <c r="A1425">
        <v>10791</v>
      </c>
      <c r="B1425">
        <v>41</v>
      </c>
      <c r="C1425">
        <v>9.65</v>
      </c>
      <c r="D1425">
        <v>20</v>
      </c>
      <c r="E1425">
        <f xml:space="preserve"> order_details[[#This Row],[UnitPrice]] * order_details[[#This Row],[Quantity]] * (1 - order_details[[#This Row],[Discount]])</f>
        <v>183.35</v>
      </c>
      <c r="F1425">
        <v>0.05</v>
      </c>
    </row>
    <row r="1426" spans="1:6" x14ac:dyDescent="0.3">
      <c r="A1426">
        <v>10792</v>
      </c>
      <c r="B1426">
        <v>2</v>
      </c>
      <c r="C1426">
        <v>19</v>
      </c>
      <c r="D1426">
        <v>10</v>
      </c>
      <c r="E1426">
        <f xml:space="preserve"> order_details[[#This Row],[UnitPrice]] * order_details[[#This Row],[Quantity]] * (1 - order_details[[#This Row],[Discount]])</f>
        <v>190</v>
      </c>
      <c r="F1426">
        <v>0</v>
      </c>
    </row>
    <row r="1427" spans="1:6" x14ac:dyDescent="0.3">
      <c r="A1427">
        <v>10792</v>
      </c>
      <c r="B1427">
        <v>54</v>
      </c>
      <c r="C1427">
        <v>7.45</v>
      </c>
      <c r="D1427">
        <v>3</v>
      </c>
      <c r="E1427">
        <f xml:space="preserve"> order_details[[#This Row],[UnitPrice]] * order_details[[#This Row],[Quantity]] * (1 - order_details[[#This Row],[Discount]])</f>
        <v>22.35</v>
      </c>
      <c r="F1427">
        <v>0</v>
      </c>
    </row>
    <row r="1428" spans="1:6" x14ac:dyDescent="0.3">
      <c r="A1428">
        <v>10792</v>
      </c>
      <c r="B1428">
        <v>68</v>
      </c>
      <c r="C1428">
        <v>12.5</v>
      </c>
      <c r="D1428">
        <v>15</v>
      </c>
      <c r="E1428">
        <f xml:space="preserve"> order_details[[#This Row],[UnitPrice]] * order_details[[#This Row],[Quantity]] * (1 - order_details[[#This Row],[Discount]])</f>
        <v>187.5</v>
      </c>
      <c r="F1428">
        <v>0</v>
      </c>
    </row>
    <row r="1429" spans="1:6" x14ac:dyDescent="0.3">
      <c r="A1429">
        <v>10793</v>
      </c>
      <c r="B1429">
        <v>41</v>
      </c>
      <c r="C1429">
        <v>9.65</v>
      </c>
      <c r="D1429">
        <v>14</v>
      </c>
      <c r="E1429">
        <f xml:space="preserve"> order_details[[#This Row],[UnitPrice]] * order_details[[#This Row],[Quantity]] * (1 - order_details[[#This Row],[Discount]])</f>
        <v>135.1</v>
      </c>
      <c r="F1429">
        <v>0</v>
      </c>
    </row>
    <row r="1430" spans="1:6" x14ac:dyDescent="0.3">
      <c r="A1430">
        <v>10793</v>
      </c>
      <c r="B1430">
        <v>52</v>
      </c>
      <c r="C1430">
        <v>7</v>
      </c>
      <c r="D1430">
        <v>8</v>
      </c>
      <c r="E1430">
        <f xml:space="preserve"> order_details[[#This Row],[UnitPrice]] * order_details[[#This Row],[Quantity]] * (1 - order_details[[#This Row],[Discount]])</f>
        <v>56</v>
      </c>
      <c r="F1430">
        <v>0</v>
      </c>
    </row>
    <row r="1431" spans="1:6" x14ac:dyDescent="0.3">
      <c r="A1431">
        <v>10794</v>
      </c>
      <c r="B1431">
        <v>14</v>
      </c>
      <c r="C1431">
        <v>23.25</v>
      </c>
      <c r="D1431">
        <v>15</v>
      </c>
      <c r="E1431">
        <f xml:space="preserve"> order_details[[#This Row],[UnitPrice]] * order_details[[#This Row],[Quantity]] * (1 - order_details[[#This Row],[Discount]])</f>
        <v>279</v>
      </c>
      <c r="F1431">
        <v>0.2</v>
      </c>
    </row>
    <row r="1432" spans="1:6" x14ac:dyDescent="0.3">
      <c r="A1432">
        <v>10794</v>
      </c>
      <c r="B1432">
        <v>54</v>
      </c>
      <c r="C1432">
        <v>7.45</v>
      </c>
      <c r="D1432">
        <v>6</v>
      </c>
      <c r="E1432">
        <f xml:space="preserve"> order_details[[#This Row],[UnitPrice]] * order_details[[#This Row],[Quantity]] * (1 - order_details[[#This Row],[Discount]])</f>
        <v>35.760000000000005</v>
      </c>
      <c r="F1432">
        <v>0.2</v>
      </c>
    </row>
    <row r="1433" spans="1:6" x14ac:dyDescent="0.3">
      <c r="A1433">
        <v>10795</v>
      </c>
      <c r="B1433">
        <v>16</v>
      </c>
      <c r="C1433">
        <v>17.45</v>
      </c>
      <c r="D1433">
        <v>65</v>
      </c>
      <c r="E1433">
        <f xml:space="preserve"> order_details[[#This Row],[UnitPrice]] * order_details[[#This Row],[Quantity]] * (1 - order_details[[#This Row],[Discount]])</f>
        <v>1134.25</v>
      </c>
      <c r="F1433">
        <v>0</v>
      </c>
    </row>
    <row r="1434" spans="1:6" x14ac:dyDescent="0.3">
      <c r="A1434">
        <v>10795</v>
      </c>
      <c r="B1434">
        <v>17</v>
      </c>
      <c r="C1434">
        <v>39</v>
      </c>
      <c r="D1434">
        <v>35</v>
      </c>
      <c r="E1434">
        <f xml:space="preserve"> order_details[[#This Row],[UnitPrice]] * order_details[[#This Row],[Quantity]] * (1 - order_details[[#This Row],[Discount]])</f>
        <v>1023.75</v>
      </c>
      <c r="F1434">
        <v>0.25</v>
      </c>
    </row>
    <row r="1435" spans="1:6" x14ac:dyDescent="0.3">
      <c r="A1435">
        <v>10796</v>
      </c>
      <c r="B1435">
        <v>26</v>
      </c>
      <c r="C1435">
        <v>31.23</v>
      </c>
      <c r="D1435">
        <v>21</v>
      </c>
      <c r="E1435">
        <f xml:space="preserve"> order_details[[#This Row],[UnitPrice]] * order_details[[#This Row],[Quantity]] * (1 - order_details[[#This Row],[Discount]])</f>
        <v>524.6640000000001</v>
      </c>
      <c r="F1435">
        <v>0.2</v>
      </c>
    </row>
    <row r="1436" spans="1:6" x14ac:dyDescent="0.3">
      <c r="A1436">
        <v>10796</v>
      </c>
      <c r="B1436">
        <v>44</v>
      </c>
      <c r="C1436">
        <v>19.45</v>
      </c>
      <c r="D1436">
        <v>10</v>
      </c>
      <c r="E1436">
        <f xml:space="preserve"> order_details[[#This Row],[UnitPrice]] * order_details[[#This Row],[Quantity]] * (1 - order_details[[#This Row],[Discount]])</f>
        <v>194.5</v>
      </c>
      <c r="F1436">
        <v>0</v>
      </c>
    </row>
    <row r="1437" spans="1:6" x14ac:dyDescent="0.3">
      <c r="A1437">
        <v>10796</v>
      </c>
      <c r="B1437">
        <v>64</v>
      </c>
      <c r="C1437">
        <v>33.25</v>
      </c>
      <c r="D1437">
        <v>35</v>
      </c>
      <c r="E1437">
        <f xml:space="preserve"> order_details[[#This Row],[UnitPrice]] * order_details[[#This Row],[Quantity]] * (1 - order_details[[#This Row],[Discount]])</f>
        <v>931</v>
      </c>
      <c r="F1437">
        <v>0.2</v>
      </c>
    </row>
    <row r="1438" spans="1:6" x14ac:dyDescent="0.3">
      <c r="A1438">
        <v>10796</v>
      </c>
      <c r="B1438">
        <v>69</v>
      </c>
      <c r="C1438">
        <v>36</v>
      </c>
      <c r="D1438">
        <v>24</v>
      </c>
      <c r="E1438">
        <f xml:space="preserve"> order_details[[#This Row],[UnitPrice]] * order_details[[#This Row],[Quantity]] * (1 - order_details[[#This Row],[Discount]])</f>
        <v>691.2</v>
      </c>
      <c r="F1438">
        <v>0.2</v>
      </c>
    </row>
    <row r="1439" spans="1:6" x14ac:dyDescent="0.3">
      <c r="A1439">
        <v>10797</v>
      </c>
      <c r="B1439">
        <v>11</v>
      </c>
      <c r="C1439">
        <v>21</v>
      </c>
      <c r="D1439">
        <v>20</v>
      </c>
      <c r="E1439">
        <f xml:space="preserve"> order_details[[#This Row],[UnitPrice]] * order_details[[#This Row],[Quantity]] * (1 - order_details[[#This Row],[Discount]])</f>
        <v>420</v>
      </c>
      <c r="F1439">
        <v>0</v>
      </c>
    </row>
    <row r="1440" spans="1:6" x14ac:dyDescent="0.3">
      <c r="A1440">
        <v>10798</v>
      </c>
      <c r="B1440">
        <v>62</v>
      </c>
      <c r="C1440">
        <v>49.3</v>
      </c>
      <c r="D1440">
        <v>2</v>
      </c>
      <c r="E1440">
        <f xml:space="preserve"> order_details[[#This Row],[UnitPrice]] * order_details[[#This Row],[Quantity]] * (1 - order_details[[#This Row],[Discount]])</f>
        <v>98.6</v>
      </c>
      <c r="F1440">
        <v>0</v>
      </c>
    </row>
    <row r="1441" spans="1:6" x14ac:dyDescent="0.3">
      <c r="A1441">
        <v>10798</v>
      </c>
      <c r="B1441">
        <v>72</v>
      </c>
      <c r="C1441">
        <v>34.799999999999997</v>
      </c>
      <c r="D1441">
        <v>10</v>
      </c>
      <c r="E1441">
        <f xml:space="preserve"> order_details[[#This Row],[UnitPrice]] * order_details[[#This Row],[Quantity]] * (1 - order_details[[#This Row],[Discount]])</f>
        <v>348</v>
      </c>
      <c r="F1441">
        <v>0</v>
      </c>
    </row>
    <row r="1442" spans="1:6" x14ac:dyDescent="0.3">
      <c r="A1442">
        <v>10799</v>
      </c>
      <c r="B1442">
        <v>13</v>
      </c>
      <c r="C1442">
        <v>6</v>
      </c>
      <c r="D1442">
        <v>20</v>
      </c>
      <c r="E1442">
        <f xml:space="preserve"> order_details[[#This Row],[UnitPrice]] * order_details[[#This Row],[Quantity]] * (1 - order_details[[#This Row],[Discount]])</f>
        <v>102</v>
      </c>
      <c r="F1442">
        <v>0.15</v>
      </c>
    </row>
    <row r="1443" spans="1:6" x14ac:dyDescent="0.3">
      <c r="A1443">
        <v>10799</v>
      </c>
      <c r="B1443">
        <v>24</v>
      </c>
      <c r="C1443">
        <v>4.5</v>
      </c>
      <c r="D1443">
        <v>20</v>
      </c>
      <c r="E1443">
        <f xml:space="preserve"> order_details[[#This Row],[UnitPrice]] * order_details[[#This Row],[Quantity]] * (1 - order_details[[#This Row],[Discount]])</f>
        <v>76.5</v>
      </c>
      <c r="F1443">
        <v>0.15</v>
      </c>
    </row>
    <row r="1444" spans="1:6" x14ac:dyDescent="0.3">
      <c r="A1444">
        <v>10799</v>
      </c>
      <c r="B1444">
        <v>59</v>
      </c>
      <c r="C1444">
        <v>55</v>
      </c>
      <c r="D1444">
        <v>25</v>
      </c>
      <c r="E1444">
        <f xml:space="preserve"> order_details[[#This Row],[UnitPrice]] * order_details[[#This Row],[Quantity]] * (1 - order_details[[#This Row],[Discount]])</f>
        <v>1375</v>
      </c>
      <c r="F1444">
        <v>0</v>
      </c>
    </row>
    <row r="1445" spans="1:6" x14ac:dyDescent="0.3">
      <c r="A1445">
        <v>10800</v>
      </c>
      <c r="B1445">
        <v>11</v>
      </c>
      <c r="C1445">
        <v>21</v>
      </c>
      <c r="D1445">
        <v>50</v>
      </c>
      <c r="E1445">
        <f xml:space="preserve"> order_details[[#This Row],[UnitPrice]] * order_details[[#This Row],[Quantity]] * (1 - order_details[[#This Row],[Discount]])</f>
        <v>945</v>
      </c>
      <c r="F1445">
        <v>0.1</v>
      </c>
    </row>
    <row r="1446" spans="1:6" x14ac:dyDescent="0.3">
      <c r="A1446">
        <v>10800</v>
      </c>
      <c r="B1446">
        <v>51</v>
      </c>
      <c r="C1446">
        <v>53</v>
      </c>
      <c r="D1446">
        <v>10</v>
      </c>
      <c r="E1446">
        <f xml:space="preserve"> order_details[[#This Row],[UnitPrice]] * order_details[[#This Row],[Quantity]] * (1 - order_details[[#This Row],[Discount]])</f>
        <v>477</v>
      </c>
      <c r="F1446">
        <v>0.1</v>
      </c>
    </row>
    <row r="1447" spans="1:6" x14ac:dyDescent="0.3">
      <c r="A1447">
        <v>10800</v>
      </c>
      <c r="B1447">
        <v>54</v>
      </c>
      <c r="C1447">
        <v>7.45</v>
      </c>
      <c r="D1447">
        <v>7</v>
      </c>
      <c r="E1447">
        <f xml:space="preserve"> order_details[[#This Row],[UnitPrice]] * order_details[[#This Row],[Quantity]] * (1 - order_details[[#This Row],[Discount]])</f>
        <v>46.935000000000002</v>
      </c>
      <c r="F1447">
        <v>0.1</v>
      </c>
    </row>
    <row r="1448" spans="1:6" x14ac:dyDescent="0.3">
      <c r="A1448">
        <v>10801</v>
      </c>
      <c r="B1448">
        <v>17</v>
      </c>
      <c r="C1448">
        <v>39</v>
      </c>
      <c r="D1448">
        <v>40</v>
      </c>
      <c r="E1448">
        <f xml:space="preserve"> order_details[[#This Row],[UnitPrice]] * order_details[[#This Row],[Quantity]] * (1 - order_details[[#This Row],[Discount]])</f>
        <v>1170</v>
      </c>
      <c r="F1448">
        <v>0.25</v>
      </c>
    </row>
    <row r="1449" spans="1:6" x14ac:dyDescent="0.3">
      <c r="A1449">
        <v>10801</v>
      </c>
      <c r="B1449">
        <v>29</v>
      </c>
      <c r="C1449">
        <v>123.79</v>
      </c>
      <c r="D1449">
        <v>20</v>
      </c>
      <c r="E1449">
        <f xml:space="preserve"> order_details[[#This Row],[UnitPrice]] * order_details[[#This Row],[Quantity]] * (1 - order_details[[#This Row],[Discount]])</f>
        <v>1856.8500000000001</v>
      </c>
      <c r="F1449">
        <v>0.25</v>
      </c>
    </row>
    <row r="1450" spans="1:6" x14ac:dyDescent="0.3">
      <c r="A1450">
        <v>10802</v>
      </c>
      <c r="B1450">
        <v>30</v>
      </c>
      <c r="C1450">
        <v>25.89</v>
      </c>
      <c r="D1450">
        <v>25</v>
      </c>
      <c r="E1450">
        <f xml:space="preserve"> order_details[[#This Row],[UnitPrice]] * order_details[[#This Row],[Quantity]] * (1 - order_details[[#This Row],[Discount]])</f>
        <v>485.4375</v>
      </c>
      <c r="F1450">
        <v>0.25</v>
      </c>
    </row>
    <row r="1451" spans="1:6" x14ac:dyDescent="0.3">
      <c r="A1451">
        <v>10802</v>
      </c>
      <c r="B1451">
        <v>51</v>
      </c>
      <c r="C1451">
        <v>53</v>
      </c>
      <c r="D1451">
        <v>30</v>
      </c>
      <c r="E1451">
        <f xml:space="preserve"> order_details[[#This Row],[UnitPrice]] * order_details[[#This Row],[Quantity]] * (1 - order_details[[#This Row],[Discount]])</f>
        <v>1192.5</v>
      </c>
      <c r="F1451">
        <v>0.25</v>
      </c>
    </row>
    <row r="1452" spans="1:6" x14ac:dyDescent="0.3">
      <c r="A1452">
        <v>10802</v>
      </c>
      <c r="B1452">
        <v>55</v>
      </c>
      <c r="C1452">
        <v>24</v>
      </c>
      <c r="D1452">
        <v>60</v>
      </c>
      <c r="E1452">
        <f xml:space="preserve"> order_details[[#This Row],[UnitPrice]] * order_details[[#This Row],[Quantity]] * (1 - order_details[[#This Row],[Discount]])</f>
        <v>1080</v>
      </c>
      <c r="F1452">
        <v>0.25</v>
      </c>
    </row>
    <row r="1453" spans="1:6" x14ac:dyDescent="0.3">
      <c r="A1453">
        <v>10802</v>
      </c>
      <c r="B1453">
        <v>62</v>
      </c>
      <c r="C1453">
        <v>49.3</v>
      </c>
      <c r="D1453">
        <v>5</v>
      </c>
      <c r="E1453">
        <f xml:space="preserve"> order_details[[#This Row],[UnitPrice]] * order_details[[#This Row],[Quantity]] * (1 - order_details[[#This Row],[Discount]])</f>
        <v>184.875</v>
      </c>
      <c r="F1453">
        <v>0.25</v>
      </c>
    </row>
    <row r="1454" spans="1:6" x14ac:dyDescent="0.3">
      <c r="A1454">
        <v>10803</v>
      </c>
      <c r="B1454">
        <v>19</v>
      </c>
      <c r="C1454">
        <v>9.1999999999999993</v>
      </c>
      <c r="D1454">
        <v>24</v>
      </c>
      <c r="E1454">
        <f xml:space="preserve"> order_details[[#This Row],[UnitPrice]] * order_details[[#This Row],[Quantity]] * (1 - order_details[[#This Row],[Discount]])</f>
        <v>209.75999999999996</v>
      </c>
      <c r="F1454">
        <v>0.05</v>
      </c>
    </row>
    <row r="1455" spans="1:6" x14ac:dyDescent="0.3">
      <c r="A1455">
        <v>10803</v>
      </c>
      <c r="B1455">
        <v>25</v>
      </c>
      <c r="C1455">
        <v>14</v>
      </c>
      <c r="D1455">
        <v>15</v>
      </c>
      <c r="E1455">
        <f xml:space="preserve"> order_details[[#This Row],[UnitPrice]] * order_details[[#This Row],[Quantity]] * (1 - order_details[[#This Row],[Discount]])</f>
        <v>199.5</v>
      </c>
      <c r="F1455">
        <v>0.05</v>
      </c>
    </row>
    <row r="1456" spans="1:6" x14ac:dyDescent="0.3">
      <c r="A1456">
        <v>10803</v>
      </c>
      <c r="B1456">
        <v>59</v>
      </c>
      <c r="C1456">
        <v>55</v>
      </c>
      <c r="D1456">
        <v>15</v>
      </c>
      <c r="E1456">
        <f xml:space="preserve"> order_details[[#This Row],[UnitPrice]] * order_details[[#This Row],[Quantity]] * (1 - order_details[[#This Row],[Discount]])</f>
        <v>783.75</v>
      </c>
      <c r="F1456">
        <v>0.05</v>
      </c>
    </row>
    <row r="1457" spans="1:6" x14ac:dyDescent="0.3">
      <c r="A1457">
        <v>10804</v>
      </c>
      <c r="B1457">
        <v>10</v>
      </c>
      <c r="C1457">
        <v>31</v>
      </c>
      <c r="D1457">
        <v>36</v>
      </c>
      <c r="E1457">
        <f xml:space="preserve"> order_details[[#This Row],[UnitPrice]] * order_details[[#This Row],[Quantity]] * (1 - order_details[[#This Row],[Discount]])</f>
        <v>1116</v>
      </c>
      <c r="F1457">
        <v>0</v>
      </c>
    </row>
    <row r="1458" spans="1:6" x14ac:dyDescent="0.3">
      <c r="A1458">
        <v>10804</v>
      </c>
      <c r="B1458">
        <v>28</v>
      </c>
      <c r="C1458">
        <v>45.6</v>
      </c>
      <c r="D1458">
        <v>24</v>
      </c>
      <c r="E1458">
        <f xml:space="preserve"> order_details[[#This Row],[UnitPrice]] * order_details[[#This Row],[Quantity]] * (1 - order_details[[#This Row],[Discount]])</f>
        <v>1094.4000000000001</v>
      </c>
      <c r="F1458">
        <v>0</v>
      </c>
    </row>
    <row r="1459" spans="1:6" x14ac:dyDescent="0.3">
      <c r="A1459">
        <v>10804</v>
      </c>
      <c r="B1459">
        <v>49</v>
      </c>
      <c r="C1459">
        <v>20</v>
      </c>
      <c r="D1459">
        <v>4</v>
      </c>
      <c r="E1459">
        <f xml:space="preserve"> order_details[[#This Row],[UnitPrice]] * order_details[[#This Row],[Quantity]] * (1 - order_details[[#This Row],[Discount]])</f>
        <v>68</v>
      </c>
      <c r="F1459">
        <v>0.15</v>
      </c>
    </row>
    <row r="1460" spans="1:6" x14ac:dyDescent="0.3">
      <c r="A1460">
        <v>10805</v>
      </c>
      <c r="B1460">
        <v>34</v>
      </c>
      <c r="C1460">
        <v>14</v>
      </c>
      <c r="D1460">
        <v>10</v>
      </c>
      <c r="E1460">
        <f xml:space="preserve"> order_details[[#This Row],[UnitPrice]] * order_details[[#This Row],[Quantity]] * (1 - order_details[[#This Row],[Discount]])</f>
        <v>140</v>
      </c>
      <c r="F1460">
        <v>0</v>
      </c>
    </row>
    <row r="1461" spans="1:6" x14ac:dyDescent="0.3">
      <c r="A1461">
        <v>10805</v>
      </c>
      <c r="B1461">
        <v>38</v>
      </c>
      <c r="C1461">
        <v>263.5</v>
      </c>
      <c r="D1461">
        <v>10</v>
      </c>
      <c r="E1461">
        <f xml:space="preserve"> order_details[[#This Row],[UnitPrice]] * order_details[[#This Row],[Quantity]] * (1 - order_details[[#This Row],[Discount]])</f>
        <v>2635</v>
      </c>
      <c r="F1461">
        <v>0</v>
      </c>
    </row>
    <row r="1462" spans="1:6" x14ac:dyDescent="0.3">
      <c r="A1462">
        <v>10806</v>
      </c>
      <c r="B1462">
        <v>2</v>
      </c>
      <c r="C1462">
        <v>19</v>
      </c>
      <c r="D1462">
        <v>20</v>
      </c>
      <c r="E1462">
        <f xml:space="preserve"> order_details[[#This Row],[UnitPrice]] * order_details[[#This Row],[Quantity]] * (1 - order_details[[#This Row],[Discount]])</f>
        <v>285</v>
      </c>
      <c r="F1462">
        <v>0.25</v>
      </c>
    </row>
    <row r="1463" spans="1:6" x14ac:dyDescent="0.3">
      <c r="A1463">
        <v>10806</v>
      </c>
      <c r="B1463">
        <v>65</v>
      </c>
      <c r="C1463">
        <v>21.05</v>
      </c>
      <c r="D1463">
        <v>2</v>
      </c>
      <c r="E1463">
        <f xml:space="preserve"> order_details[[#This Row],[UnitPrice]] * order_details[[#This Row],[Quantity]] * (1 - order_details[[#This Row],[Discount]])</f>
        <v>42.1</v>
      </c>
      <c r="F1463">
        <v>0</v>
      </c>
    </row>
    <row r="1464" spans="1:6" x14ac:dyDescent="0.3">
      <c r="A1464">
        <v>10806</v>
      </c>
      <c r="B1464">
        <v>74</v>
      </c>
      <c r="C1464">
        <v>10</v>
      </c>
      <c r="D1464">
        <v>15</v>
      </c>
      <c r="E1464">
        <f xml:space="preserve"> order_details[[#This Row],[UnitPrice]] * order_details[[#This Row],[Quantity]] * (1 - order_details[[#This Row],[Discount]])</f>
        <v>112.5</v>
      </c>
      <c r="F1464">
        <v>0.25</v>
      </c>
    </row>
    <row r="1465" spans="1:6" x14ac:dyDescent="0.3">
      <c r="A1465">
        <v>10807</v>
      </c>
      <c r="B1465">
        <v>40</v>
      </c>
      <c r="C1465">
        <v>18.399999999999999</v>
      </c>
      <c r="D1465">
        <v>1</v>
      </c>
      <c r="E1465">
        <f xml:space="preserve"> order_details[[#This Row],[UnitPrice]] * order_details[[#This Row],[Quantity]] * (1 - order_details[[#This Row],[Discount]])</f>
        <v>18.399999999999999</v>
      </c>
      <c r="F1465">
        <v>0</v>
      </c>
    </row>
    <row r="1466" spans="1:6" x14ac:dyDescent="0.3">
      <c r="A1466">
        <v>10808</v>
      </c>
      <c r="B1466">
        <v>56</v>
      </c>
      <c r="C1466">
        <v>38</v>
      </c>
      <c r="D1466">
        <v>20</v>
      </c>
      <c r="E1466">
        <f xml:space="preserve"> order_details[[#This Row],[UnitPrice]] * order_details[[#This Row],[Quantity]] * (1 - order_details[[#This Row],[Discount]])</f>
        <v>646</v>
      </c>
      <c r="F1466">
        <v>0.15</v>
      </c>
    </row>
    <row r="1467" spans="1:6" x14ac:dyDescent="0.3">
      <c r="A1467">
        <v>10808</v>
      </c>
      <c r="B1467">
        <v>76</v>
      </c>
      <c r="C1467">
        <v>18</v>
      </c>
      <c r="D1467">
        <v>50</v>
      </c>
      <c r="E1467">
        <f xml:space="preserve"> order_details[[#This Row],[UnitPrice]] * order_details[[#This Row],[Quantity]] * (1 - order_details[[#This Row],[Discount]])</f>
        <v>765</v>
      </c>
      <c r="F1467">
        <v>0.15</v>
      </c>
    </row>
    <row r="1468" spans="1:6" x14ac:dyDescent="0.3">
      <c r="A1468">
        <v>10809</v>
      </c>
      <c r="B1468">
        <v>52</v>
      </c>
      <c r="C1468">
        <v>7</v>
      </c>
      <c r="D1468">
        <v>20</v>
      </c>
      <c r="E1468">
        <f xml:space="preserve"> order_details[[#This Row],[UnitPrice]] * order_details[[#This Row],[Quantity]] * (1 - order_details[[#This Row],[Discount]])</f>
        <v>140</v>
      </c>
      <c r="F1468">
        <v>0</v>
      </c>
    </row>
    <row r="1469" spans="1:6" x14ac:dyDescent="0.3">
      <c r="A1469">
        <v>10810</v>
      </c>
      <c r="B1469">
        <v>13</v>
      </c>
      <c r="C1469">
        <v>6</v>
      </c>
      <c r="D1469">
        <v>7</v>
      </c>
      <c r="E1469">
        <f xml:space="preserve"> order_details[[#This Row],[UnitPrice]] * order_details[[#This Row],[Quantity]] * (1 - order_details[[#This Row],[Discount]])</f>
        <v>42</v>
      </c>
      <c r="F1469">
        <v>0</v>
      </c>
    </row>
    <row r="1470" spans="1:6" x14ac:dyDescent="0.3">
      <c r="A1470">
        <v>10810</v>
      </c>
      <c r="B1470">
        <v>25</v>
      </c>
      <c r="C1470">
        <v>14</v>
      </c>
      <c r="D1470">
        <v>5</v>
      </c>
      <c r="E1470">
        <f xml:space="preserve"> order_details[[#This Row],[UnitPrice]] * order_details[[#This Row],[Quantity]] * (1 - order_details[[#This Row],[Discount]])</f>
        <v>70</v>
      </c>
      <c r="F1470">
        <v>0</v>
      </c>
    </row>
    <row r="1471" spans="1:6" x14ac:dyDescent="0.3">
      <c r="A1471">
        <v>10810</v>
      </c>
      <c r="B1471">
        <v>70</v>
      </c>
      <c r="C1471">
        <v>15</v>
      </c>
      <c r="D1471">
        <v>5</v>
      </c>
      <c r="E1471">
        <f xml:space="preserve"> order_details[[#This Row],[UnitPrice]] * order_details[[#This Row],[Quantity]] * (1 - order_details[[#This Row],[Discount]])</f>
        <v>75</v>
      </c>
      <c r="F1471">
        <v>0</v>
      </c>
    </row>
    <row r="1472" spans="1:6" x14ac:dyDescent="0.3">
      <c r="A1472">
        <v>10811</v>
      </c>
      <c r="B1472">
        <v>19</v>
      </c>
      <c r="C1472">
        <v>9.1999999999999993</v>
      </c>
      <c r="D1472">
        <v>15</v>
      </c>
      <c r="E1472">
        <f xml:space="preserve"> order_details[[#This Row],[UnitPrice]] * order_details[[#This Row],[Quantity]] * (1 - order_details[[#This Row],[Discount]])</f>
        <v>138</v>
      </c>
      <c r="F1472">
        <v>0</v>
      </c>
    </row>
    <row r="1473" spans="1:6" x14ac:dyDescent="0.3">
      <c r="A1473">
        <v>10811</v>
      </c>
      <c r="B1473">
        <v>23</v>
      </c>
      <c r="C1473">
        <v>9</v>
      </c>
      <c r="D1473">
        <v>18</v>
      </c>
      <c r="E1473">
        <f xml:space="preserve"> order_details[[#This Row],[UnitPrice]] * order_details[[#This Row],[Quantity]] * (1 - order_details[[#This Row],[Discount]])</f>
        <v>162</v>
      </c>
      <c r="F1473">
        <v>0</v>
      </c>
    </row>
    <row r="1474" spans="1:6" x14ac:dyDescent="0.3">
      <c r="A1474">
        <v>10811</v>
      </c>
      <c r="B1474">
        <v>40</v>
      </c>
      <c r="C1474">
        <v>18.399999999999999</v>
      </c>
      <c r="D1474">
        <v>30</v>
      </c>
      <c r="E1474">
        <f xml:space="preserve"> order_details[[#This Row],[UnitPrice]] * order_details[[#This Row],[Quantity]] * (1 - order_details[[#This Row],[Discount]])</f>
        <v>552</v>
      </c>
      <c r="F1474">
        <v>0</v>
      </c>
    </row>
    <row r="1475" spans="1:6" x14ac:dyDescent="0.3">
      <c r="A1475">
        <v>10812</v>
      </c>
      <c r="B1475">
        <v>31</v>
      </c>
      <c r="C1475">
        <v>12.5</v>
      </c>
      <c r="D1475">
        <v>16</v>
      </c>
      <c r="E1475">
        <f xml:space="preserve"> order_details[[#This Row],[UnitPrice]] * order_details[[#This Row],[Quantity]] * (1 - order_details[[#This Row],[Discount]])</f>
        <v>180</v>
      </c>
      <c r="F1475">
        <v>0.1</v>
      </c>
    </row>
    <row r="1476" spans="1:6" x14ac:dyDescent="0.3">
      <c r="A1476">
        <v>10812</v>
      </c>
      <c r="B1476">
        <v>72</v>
      </c>
      <c r="C1476">
        <v>34.799999999999997</v>
      </c>
      <c r="D1476">
        <v>40</v>
      </c>
      <c r="E1476">
        <f xml:space="preserve"> order_details[[#This Row],[UnitPrice]] * order_details[[#This Row],[Quantity]] * (1 - order_details[[#This Row],[Discount]])</f>
        <v>1252.8</v>
      </c>
      <c r="F1476">
        <v>0.1</v>
      </c>
    </row>
    <row r="1477" spans="1:6" x14ac:dyDescent="0.3">
      <c r="A1477">
        <v>10812</v>
      </c>
      <c r="B1477">
        <v>77</v>
      </c>
      <c r="C1477">
        <v>13</v>
      </c>
      <c r="D1477">
        <v>20</v>
      </c>
      <c r="E1477">
        <f xml:space="preserve"> order_details[[#This Row],[UnitPrice]] * order_details[[#This Row],[Quantity]] * (1 - order_details[[#This Row],[Discount]])</f>
        <v>260</v>
      </c>
      <c r="F1477">
        <v>0</v>
      </c>
    </row>
    <row r="1478" spans="1:6" x14ac:dyDescent="0.3">
      <c r="A1478">
        <v>10813</v>
      </c>
      <c r="B1478">
        <v>2</v>
      </c>
      <c r="C1478">
        <v>19</v>
      </c>
      <c r="D1478">
        <v>12</v>
      </c>
      <c r="E1478">
        <f xml:space="preserve"> order_details[[#This Row],[UnitPrice]] * order_details[[#This Row],[Quantity]] * (1 - order_details[[#This Row],[Discount]])</f>
        <v>182.4</v>
      </c>
      <c r="F1478">
        <v>0.2</v>
      </c>
    </row>
    <row r="1479" spans="1:6" x14ac:dyDescent="0.3">
      <c r="A1479">
        <v>10813</v>
      </c>
      <c r="B1479">
        <v>46</v>
      </c>
      <c r="C1479">
        <v>12</v>
      </c>
      <c r="D1479">
        <v>35</v>
      </c>
      <c r="E1479">
        <f xml:space="preserve"> order_details[[#This Row],[UnitPrice]] * order_details[[#This Row],[Quantity]] * (1 - order_details[[#This Row],[Discount]])</f>
        <v>420</v>
      </c>
      <c r="F1479">
        <v>0</v>
      </c>
    </row>
    <row r="1480" spans="1:6" x14ac:dyDescent="0.3">
      <c r="A1480">
        <v>10814</v>
      </c>
      <c r="B1480">
        <v>41</v>
      </c>
      <c r="C1480">
        <v>9.65</v>
      </c>
      <c r="D1480">
        <v>20</v>
      </c>
      <c r="E1480">
        <f xml:space="preserve"> order_details[[#This Row],[UnitPrice]] * order_details[[#This Row],[Quantity]] * (1 - order_details[[#This Row],[Discount]])</f>
        <v>193</v>
      </c>
      <c r="F1480">
        <v>0</v>
      </c>
    </row>
    <row r="1481" spans="1:6" x14ac:dyDescent="0.3">
      <c r="A1481">
        <v>10814</v>
      </c>
      <c r="B1481">
        <v>43</v>
      </c>
      <c r="C1481">
        <v>46</v>
      </c>
      <c r="D1481">
        <v>20</v>
      </c>
      <c r="E1481">
        <f xml:space="preserve"> order_details[[#This Row],[UnitPrice]] * order_details[[#This Row],[Quantity]] * (1 - order_details[[#This Row],[Discount]])</f>
        <v>782</v>
      </c>
      <c r="F1481">
        <v>0.15</v>
      </c>
    </row>
    <row r="1482" spans="1:6" x14ac:dyDescent="0.3">
      <c r="A1482">
        <v>10814</v>
      </c>
      <c r="B1482">
        <v>48</v>
      </c>
      <c r="C1482">
        <v>12.75</v>
      </c>
      <c r="D1482">
        <v>8</v>
      </c>
      <c r="E1482">
        <f xml:space="preserve"> order_details[[#This Row],[UnitPrice]] * order_details[[#This Row],[Quantity]] * (1 - order_details[[#This Row],[Discount]])</f>
        <v>86.7</v>
      </c>
      <c r="F1482">
        <v>0.15</v>
      </c>
    </row>
    <row r="1483" spans="1:6" x14ac:dyDescent="0.3">
      <c r="A1483">
        <v>10814</v>
      </c>
      <c r="B1483">
        <v>61</v>
      </c>
      <c r="C1483">
        <v>28.5</v>
      </c>
      <c r="D1483">
        <v>30</v>
      </c>
      <c r="E1483">
        <f xml:space="preserve"> order_details[[#This Row],[UnitPrice]] * order_details[[#This Row],[Quantity]] * (1 - order_details[[#This Row],[Discount]])</f>
        <v>726.75</v>
      </c>
      <c r="F1483">
        <v>0.15</v>
      </c>
    </row>
    <row r="1484" spans="1:6" x14ac:dyDescent="0.3">
      <c r="A1484">
        <v>10815</v>
      </c>
      <c r="B1484">
        <v>33</v>
      </c>
      <c r="C1484">
        <v>2.5</v>
      </c>
      <c r="D1484">
        <v>16</v>
      </c>
      <c r="E1484">
        <f xml:space="preserve"> order_details[[#This Row],[UnitPrice]] * order_details[[#This Row],[Quantity]] * (1 - order_details[[#This Row],[Discount]])</f>
        <v>40</v>
      </c>
      <c r="F1484">
        <v>0</v>
      </c>
    </row>
    <row r="1485" spans="1:6" x14ac:dyDescent="0.3">
      <c r="A1485">
        <v>10816</v>
      </c>
      <c r="B1485">
        <v>38</v>
      </c>
      <c r="C1485">
        <v>263.5</v>
      </c>
      <c r="D1485">
        <v>30</v>
      </c>
      <c r="E1485">
        <f xml:space="preserve"> order_details[[#This Row],[UnitPrice]] * order_details[[#This Row],[Quantity]] * (1 - order_details[[#This Row],[Discount]])</f>
        <v>7509.75</v>
      </c>
      <c r="F1485">
        <v>0.05</v>
      </c>
    </row>
    <row r="1486" spans="1:6" x14ac:dyDescent="0.3">
      <c r="A1486">
        <v>10816</v>
      </c>
      <c r="B1486">
        <v>62</v>
      </c>
      <c r="C1486">
        <v>49.3</v>
      </c>
      <c r="D1486">
        <v>20</v>
      </c>
      <c r="E1486">
        <f xml:space="preserve"> order_details[[#This Row],[UnitPrice]] * order_details[[#This Row],[Quantity]] * (1 - order_details[[#This Row],[Discount]])</f>
        <v>936.69999999999993</v>
      </c>
      <c r="F1486">
        <v>0.05</v>
      </c>
    </row>
    <row r="1487" spans="1:6" x14ac:dyDescent="0.3">
      <c r="A1487">
        <v>10817</v>
      </c>
      <c r="B1487">
        <v>26</v>
      </c>
      <c r="C1487">
        <v>31.23</v>
      </c>
      <c r="D1487">
        <v>40</v>
      </c>
      <c r="E1487">
        <f xml:space="preserve"> order_details[[#This Row],[UnitPrice]] * order_details[[#This Row],[Quantity]] * (1 - order_details[[#This Row],[Discount]])</f>
        <v>1061.82</v>
      </c>
      <c r="F1487">
        <v>0.15</v>
      </c>
    </row>
    <row r="1488" spans="1:6" x14ac:dyDescent="0.3">
      <c r="A1488">
        <v>10817</v>
      </c>
      <c r="B1488">
        <v>38</v>
      </c>
      <c r="C1488">
        <v>263.5</v>
      </c>
      <c r="D1488">
        <v>30</v>
      </c>
      <c r="E1488">
        <f xml:space="preserve"> order_details[[#This Row],[UnitPrice]] * order_details[[#This Row],[Quantity]] * (1 - order_details[[#This Row],[Discount]])</f>
        <v>7905</v>
      </c>
      <c r="F1488">
        <v>0</v>
      </c>
    </row>
    <row r="1489" spans="1:6" x14ac:dyDescent="0.3">
      <c r="A1489">
        <v>10817</v>
      </c>
      <c r="B1489">
        <v>40</v>
      </c>
      <c r="C1489">
        <v>18.399999999999999</v>
      </c>
      <c r="D1489">
        <v>60</v>
      </c>
      <c r="E1489">
        <f xml:space="preserve"> order_details[[#This Row],[UnitPrice]] * order_details[[#This Row],[Quantity]] * (1 - order_details[[#This Row],[Discount]])</f>
        <v>938.4</v>
      </c>
      <c r="F1489">
        <v>0.15</v>
      </c>
    </row>
    <row r="1490" spans="1:6" x14ac:dyDescent="0.3">
      <c r="A1490">
        <v>10817</v>
      </c>
      <c r="B1490">
        <v>62</v>
      </c>
      <c r="C1490">
        <v>49.3</v>
      </c>
      <c r="D1490">
        <v>25</v>
      </c>
      <c r="E1490">
        <f xml:space="preserve"> order_details[[#This Row],[UnitPrice]] * order_details[[#This Row],[Quantity]] * (1 - order_details[[#This Row],[Discount]])</f>
        <v>1047.625</v>
      </c>
      <c r="F1490">
        <v>0.15</v>
      </c>
    </row>
    <row r="1491" spans="1:6" x14ac:dyDescent="0.3">
      <c r="A1491">
        <v>10818</v>
      </c>
      <c r="B1491">
        <v>32</v>
      </c>
      <c r="C1491">
        <v>32</v>
      </c>
      <c r="D1491">
        <v>20</v>
      </c>
      <c r="E1491">
        <f xml:space="preserve"> order_details[[#This Row],[UnitPrice]] * order_details[[#This Row],[Quantity]] * (1 - order_details[[#This Row],[Discount]])</f>
        <v>640</v>
      </c>
      <c r="F1491">
        <v>0</v>
      </c>
    </row>
    <row r="1492" spans="1:6" x14ac:dyDescent="0.3">
      <c r="A1492">
        <v>10818</v>
      </c>
      <c r="B1492">
        <v>41</v>
      </c>
      <c r="C1492">
        <v>9.65</v>
      </c>
      <c r="D1492">
        <v>20</v>
      </c>
      <c r="E1492">
        <f xml:space="preserve"> order_details[[#This Row],[UnitPrice]] * order_details[[#This Row],[Quantity]] * (1 - order_details[[#This Row],[Discount]])</f>
        <v>193</v>
      </c>
      <c r="F1492">
        <v>0</v>
      </c>
    </row>
    <row r="1493" spans="1:6" x14ac:dyDescent="0.3">
      <c r="A1493">
        <v>10819</v>
      </c>
      <c r="B1493">
        <v>43</v>
      </c>
      <c r="C1493">
        <v>46</v>
      </c>
      <c r="D1493">
        <v>7</v>
      </c>
      <c r="E1493">
        <f xml:space="preserve"> order_details[[#This Row],[UnitPrice]] * order_details[[#This Row],[Quantity]] * (1 - order_details[[#This Row],[Discount]])</f>
        <v>322</v>
      </c>
      <c r="F1493">
        <v>0</v>
      </c>
    </row>
    <row r="1494" spans="1:6" x14ac:dyDescent="0.3">
      <c r="A1494">
        <v>10819</v>
      </c>
      <c r="B1494">
        <v>75</v>
      </c>
      <c r="C1494">
        <v>7.75</v>
      </c>
      <c r="D1494">
        <v>20</v>
      </c>
      <c r="E1494">
        <f xml:space="preserve"> order_details[[#This Row],[UnitPrice]] * order_details[[#This Row],[Quantity]] * (1 - order_details[[#This Row],[Discount]])</f>
        <v>155</v>
      </c>
      <c r="F1494">
        <v>0</v>
      </c>
    </row>
    <row r="1495" spans="1:6" x14ac:dyDescent="0.3">
      <c r="A1495">
        <v>10820</v>
      </c>
      <c r="B1495">
        <v>56</v>
      </c>
      <c r="C1495">
        <v>38</v>
      </c>
      <c r="D1495">
        <v>30</v>
      </c>
      <c r="E1495">
        <f xml:space="preserve"> order_details[[#This Row],[UnitPrice]] * order_details[[#This Row],[Quantity]] * (1 - order_details[[#This Row],[Discount]])</f>
        <v>1140</v>
      </c>
      <c r="F1495">
        <v>0</v>
      </c>
    </row>
    <row r="1496" spans="1:6" x14ac:dyDescent="0.3">
      <c r="A1496">
        <v>10821</v>
      </c>
      <c r="B1496">
        <v>35</v>
      </c>
      <c r="C1496">
        <v>18</v>
      </c>
      <c r="D1496">
        <v>20</v>
      </c>
      <c r="E1496">
        <f xml:space="preserve"> order_details[[#This Row],[UnitPrice]] * order_details[[#This Row],[Quantity]] * (1 - order_details[[#This Row],[Discount]])</f>
        <v>360</v>
      </c>
      <c r="F1496">
        <v>0</v>
      </c>
    </row>
    <row r="1497" spans="1:6" x14ac:dyDescent="0.3">
      <c r="A1497">
        <v>10821</v>
      </c>
      <c r="B1497">
        <v>51</v>
      </c>
      <c r="C1497">
        <v>53</v>
      </c>
      <c r="D1497">
        <v>6</v>
      </c>
      <c r="E1497">
        <f xml:space="preserve"> order_details[[#This Row],[UnitPrice]] * order_details[[#This Row],[Quantity]] * (1 - order_details[[#This Row],[Discount]])</f>
        <v>318</v>
      </c>
      <c r="F1497">
        <v>0</v>
      </c>
    </row>
    <row r="1498" spans="1:6" x14ac:dyDescent="0.3">
      <c r="A1498">
        <v>10822</v>
      </c>
      <c r="B1498">
        <v>62</v>
      </c>
      <c r="C1498">
        <v>49.3</v>
      </c>
      <c r="D1498">
        <v>3</v>
      </c>
      <c r="E1498">
        <f xml:space="preserve"> order_details[[#This Row],[UnitPrice]] * order_details[[#This Row],[Quantity]] * (1 - order_details[[#This Row],[Discount]])</f>
        <v>147.89999999999998</v>
      </c>
      <c r="F1498">
        <v>0</v>
      </c>
    </row>
    <row r="1499" spans="1:6" x14ac:dyDescent="0.3">
      <c r="A1499">
        <v>10822</v>
      </c>
      <c r="B1499">
        <v>70</v>
      </c>
      <c r="C1499">
        <v>15</v>
      </c>
      <c r="D1499">
        <v>6</v>
      </c>
      <c r="E1499">
        <f xml:space="preserve"> order_details[[#This Row],[UnitPrice]] * order_details[[#This Row],[Quantity]] * (1 - order_details[[#This Row],[Discount]])</f>
        <v>90</v>
      </c>
      <c r="F1499">
        <v>0</v>
      </c>
    </row>
    <row r="1500" spans="1:6" x14ac:dyDescent="0.3">
      <c r="A1500">
        <v>10823</v>
      </c>
      <c r="B1500">
        <v>11</v>
      </c>
      <c r="C1500">
        <v>21</v>
      </c>
      <c r="D1500">
        <v>20</v>
      </c>
      <c r="E1500">
        <f xml:space="preserve"> order_details[[#This Row],[UnitPrice]] * order_details[[#This Row],[Quantity]] * (1 - order_details[[#This Row],[Discount]])</f>
        <v>378</v>
      </c>
      <c r="F1500">
        <v>0.1</v>
      </c>
    </row>
    <row r="1501" spans="1:6" x14ac:dyDescent="0.3">
      <c r="A1501">
        <v>10823</v>
      </c>
      <c r="B1501">
        <v>57</v>
      </c>
      <c r="C1501">
        <v>19.5</v>
      </c>
      <c r="D1501">
        <v>15</v>
      </c>
      <c r="E1501">
        <f xml:space="preserve"> order_details[[#This Row],[UnitPrice]] * order_details[[#This Row],[Quantity]] * (1 - order_details[[#This Row],[Discount]])</f>
        <v>292.5</v>
      </c>
      <c r="F1501">
        <v>0</v>
      </c>
    </row>
    <row r="1502" spans="1:6" x14ac:dyDescent="0.3">
      <c r="A1502">
        <v>10823</v>
      </c>
      <c r="B1502">
        <v>59</v>
      </c>
      <c r="C1502">
        <v>55</v>
      </c>
      <c r="D1502">
        <v>40</v>
      </c>
      <c r="E1502">
        <f xml:space="preserve"> order_details[[#This Row],[UnitPrice]] * order_details[[#This Row],[Quantity]] * (1 - order_details[[#This Row],[Discount]])</f>
        <v>1980</v>
      </c>
      <c r="F1502">
        <v>0.1</v>
      </c>
    </row>
    <row r="1503" spans="1:6" x14ac:dyDescent="0.3">
      <c r="A1503">
        <v>10823</v>
      </c>
      <c r="B1503">
        <v>77</v>
      </c>
      <c r="C1503">
        <v>13</v>
      </c>
      <c r="D1503">
        <v>15</v>
      </c>
      <c r="E1503">
        <f xml:space="preserve"> order_details[[#This Row],[UnitPrice]] * order_details[[#This Row],[Quantity]] * (1 - order_details[[#This Row],[Discount]])</f>
        <v>175.5</v>
      </c>
      <c r="F1503">
        <v>0.1</v>
      </c>
    </row>
    <row r="1504" spans="1:6" x14ac:dyDescent="0.3">
      <c r="A1504">
        <v>10824</v>
      </c>
      <c r="B1504">
        <v>41</v>
      </c>
      <c r="C1504">
        <v>9.65</v>
      </c>
      <c r="D1504">
        <v>12</v>
      </c>
      <c r="E1504">
        <f xml:space="preserve"> order_details[[#This Row],[UnitPrice]] * order_details[[#This Row],[Quantity]] * (1 - order_details[[#This Row],[Discount]])</f>
        <v>115.80000000000001</v>
      </c>
      <c r="F1504">
        <v>0</v>
      </c>
    </row>
    <row r="1505" spans="1:6" x14ac:dyDescent="0.3">
      <c r="A1505">
        <v>10824</v>
      </c>
      <c r="B1505">
        <v>70</v>
      </c>
      <c r="C1505">
        <v>15</v>
      </c>
      <c r="D1505">
        <v>9</v>
      </c>
      <c r="E1505">
        <f xml:space="preserve"> order_details[[#This Row],[UnitPrice]] * order_details[[#This Row],[Quantity]] * (1 - order_details[[#This Row],[Discount]])</f>
        <v>135</v>
      </c>
      <c r="F1505">
        <v>0</v>
      </c>
    </row>
    <row r="1506" spans="1:6" x14ac:dyDescent="0.3">
      <c r="A1506">
        <v>10825</v>
      </c>
      <c r="B1506">
        <v>26</v>
      </c>
      <c r="C1506">
        <v>31.23</v>
      </c>
      <c r="D1506">
        <v>12</v>
      </c>
      <c r="E1506">
        <f xml:space="preserve"> order_details[[#This Row],[UnitPrice]] * order_details[[#This Row],[Quantity]] * (1 - order_details[[#This Row],[Discount]])</f>
        <v>374.76</v>
      </c>
      <c r="F1506">
        <v>0</v>
      </c>
    </row>
    <row r="1507" spans="1:6" x14ac:dyDescent="0.3">
      <c r="A1507">
        <v>10825</v>
      </c>
      <c r="B1507">
        <v>53</v>
      </c>
      <c r="C1507">
        <v>32.799999999999997</v>
      </c>
      <c r="D1507">
        <v>20</v>
      </c>
      <c r="E1507">
        <f xml:space="preserve"> order_details[[#This Row],[UnitPrice]] * order_details[[#This Row],[Quantity]] * (1 - order_details[[#This Row],[Discount]])</f>
        <v>656</v>
      </c>
      <c r="F1507">
        <v>0</v>
      </c>
    </row>
    <row r="1508" spans="1:6" x14ac:dyDescent="0.3">
      <c r="A1508">
        <v>10826</v>
      </c>
      <c r="B1508">
        <v>31</v>
      </c>
      <c r="C1508">
        <v>12.5</v>
      </c>
      <c r="D1508">
        <v>35</v>
      </c>
      <c r="E1508">
        <f xml:space="preserve"> order_details[[#This Row],[UnitPrice]] * order_details[[#This Row],[Quantity]] * (1 - order_details[[#This Row],[Discount]])</f>
        <v>437.5</v>
      </c>
      <c r="F1508">
        <v>0</v>
      </c>
    </row>
    <row r="1509" spans="1:6" x14ac:dyDescent="0.3">
      <c r="A1509">
        <v>10826</v>
      </c>
      <c r="B1509">
        <v>57</v>
      </c>
      <c r="C1509">
        <v>19.5</v>
      </c>
      <c r="D1509">
        <v>15</v>
      </c>
      <c r="E1509">
        <f xml:space="preserve"> order_details[[#This Row],[UnitPrice]] * order_details[[#This Row],[Quantity]] * (1 - order_details[[#This Row],[Discount]])</f>
        <v>292.5</v>
      </c>
      <c r="F1509">
        <v>0</v>
      </c>
    </row>
    <row r="1510" spans="1:6" x14ac:dyDescent="0.3">
      <c r="A1510">
        <v>10827</v>
      </c>
      <c r="B1510">
        <v>10</v>
      </c>
      <c r="C1510">
        <v>31</v>
      </c>
      <c r="D1510">
        <v>15</v>
      </c>
      <c r="E1510">
        <f xml:space="preserve"> order_details[[#This Row],[UnitPrice]] * order_details[[#This Row],[Quantity]] * (1 - order_details[[#This Row],[Discount]])</f>
        <v>465</v>
      </c>
      <c r="F1510">
        <v>0</v>
      </c>
    </row>
    <row r="1511" spans="1:6" x14ac:dyDescent="0.3">
      <c r="A1511">
        <v>10827</v>
      </c>
      <c r="B1511">
        <v>39</v>
      </c>
      <c r="C1511">
        <v>18</v>
      </c>
      <c r="D1511">
        <v>21</v>
      </c>
      <c r="E1511">
        <f xml:space="preserve"> order_details[[#This Row],[UnitPrice]] * order_details[[#This Row],[Quantity]] * (1 - order_details[[#This Row],[Discount]])</f>
        <v>378</v>
      </c>
      <c r="F1511">
        <v>0</v>
      </c>
    </row>
    <row r="1512" spans="1:6" x14ac:dyDescent="0.3">
      <c r="A1512">
        <v>10828</v>
      </c>
      <c r="B1512">
        <v>20</v>
      </c>
      <c r="C1512">
        <v>81</v>
      </c>
      <c r="D1512">
        <v>5</v>
      </c>
      <c r="E1512">
        <f xml:space="preserve"> order_details[[#This Row],[UnitPrice]] * order_details[[#This Row],[Quantity]] * (1 - order_details[[#This Row],[Discount]])</f>
        <v>405</v>
      </c>
      <c r="F1512">
        <v>0</v>
      </c>
    </row>
    <row r="1513" spans="1:6" x14ac:dyDescent="0.3">
      <c r="A1513">
        <v>10828</v>
      </c>
      <c r="B1513">
        <v>38</v>
      </c>
      <c r="C1513">
        <v>263.5</v>
      </c>
      <c r="D1513">
        <v>2</v>
      </c>
      <c r="E1513">
        <f xml:space="preserve"> order_details[[#This Row],[UnitPrice]] * order_details[[#This Row],[Quantity]] * (1 - order_details[[#This Row],[Discount]])</f>
        <v>527</v>
      </c>
      <c r="F1513">
        <v>0</v>
      </c>
    </row>
    <row r="1514" spans="1:6" x14ac:dyDescent="0.3">
      <c r="A1514">
        <v>10829</v>
      </c>
      <c r="B1514">
        <v>2</v>
      </c>
      <c r="C1514">
        <v>19</v>
      </c>
      <c r="D1514">
        <v>10</v>
      </c>
      <c r="E1514">
        <f xml:space="preserve"> order_details[[#This Row],[UnitPrice]] * order_details[[#This Row],[Quantity]] * (1 - order_details[[#This Row],[Discount]])</f>
        <v>190</v>
      </c>
      <c r="F1514">
        <v>0</v>
      </c>
    </row>
    <row r="1515" spans="1:6" x14ac:dyDescent="0.3">
      <c r="A1515">
        <v>10829</v>
      </c>
      <c r="B1515">
        <v>8</v>
      </c>
      <c r="C1515">
        <v>40</v>
      </c>
      <c r="D1515">
        <v>20</v>
      </c>
      <c r="E1515">
        <f xml:space="preserve"> order_details[[#This Row],[UnitPrice]] * order_details[[#This Row],[Quantity]] * (1 - order_details[[#This Row],[Discount]])</f>
        <v>800</v>
      </c>
      <c r="F1515">
        <v>0</v>
      </c>
    </row>
    <row r="1516" spans="1:6" x14ac:dyDescent="0.3">
      <c r="A1516">
        <v>10829</v>
      </c>
      <c r="B1516">
        <v>13</v>
      </c>
      <c r="C1516">
        <v>6</v>
      </c>
      <c r="D1516">
        <v>10</v>
      </c>
      <c r="E1516">
        <f xml:space="preserve"> order_details[[#This Row],[UnitPrice]] * order_details[[#This Row],[Quantity]] * (1 - order_details[[#This Row],[Discount]])</f>
        <v>60</v>
      </c>
      <c r="F1516">
        <v>0</v>
      </c>
    </row>
    <row r="1517" spans="1:6" x14ac:dyDescent="0.3">
      <c r="A1517">
        <v>10829</v>
      </c>
      <c r="B1517">
        <v>60</v>
      </c>
      <c r="C1517">
        <v>34</v>
      </c>
      <c r="D1517">
        <v>21</v>
      </c>
      <c r="E1517">
        <f xml:space="preserve"> order_details[[#This Row],[UnitPrice]] * order_details[[#This Row],[Quantity]] * (1 - order_details[[#This Row],[Discount]])</f>
        <v>714</v>
      </c>
      <c r="F1517">
        <v>0</v>
      </c>
    </row>
    <row r="1518" spans="1:6" x14ac:dyDescent="0.3">
      <c r="A1518">
        <v>10830</v>
      </c>
      <c r="B1518">
        <v>6</v>
      </c>
      <c r="C1518">
        <v>25</v>
      </c>
      <c r="D1518">
        <v>6</v>
      </c>
      <c r="E1518">
        <f xml:space="preserve"> order_details[[#This Row],[UnitPrice]] * order_details[[#This Row],[Quantity]] * (1 - order_details[[#This Row],[Discount]])</f>
        <v>150</v>
      </c>
      <c r="F1518">
        <v>0</v>
      </c>
    </row>
    <row r="1519" spans="1:6" x14ac:dyDescent="0.3">
      <c r="A1519">
        <v>10830</v>
      </c>
      <c r="B1519">
        <v>39</v>
      </c>
      <c r="C1519">
        <v>18</v>
      </c>
      <c r="D1519">
        <v>28</v>
      </c>
      <c r="E1519">
        <f xml:space="preserve"> order_details[[#This Row],[UnitPrice]] * order_details[[#This Row],[Quantity]] * (1 - order_details[[#This Row],[Discount]])</f>
        <v>504</v>
      </c>
      <c r="F1519">
        <v>0</v>
      </c>
    </row>
    <row r="1520" spans="1:6" x14ac:dyDescent="0.3">
      <c r="A1520">
        <v>10830</v>
      </c>
      <c r="B1520">
        <v>60</v>
      </c>
      <c r="C1520">
        <v>34</v>
      </c>
      <c r="D1520">
        <v>30</v>
      </c>
      <c r="E1520">
        <f xml:space="preserve"> order_details[[#This Row],[UnitPrice]] * order_details[[#This Row],[Quantity]] * (1 - order_details[[#This Row],[Discount]])</f>
        <v>1020</v>
      </c>
      <c r="F1520">
        <v>0</v>
      </c>
    </row>
    <row r="1521" spans="1:6" x14ac:dyDescent="0.3">
      <c r="A1521">
        <v>10830</v>
      </c>
      <c r="B1521">
        <v>68</v>
      </c>
      <c r="C1521">
        <v>12.5</v>
      </c>
      <c r="D1521">
        <v>24</v>
      </c>
      <c r="E1521">
        <f xml:space="preserve"> order_details[[#This Row],[UnitPrice]] * order_details[[#This Row],[Quantity]] * (1 - order_details[[#This Row],[Discount]])</f>
        <v>300</v>
      </c>
      <c r="F1521">
        <v>0</v>
      </c>
    </row>
    <row r="1522" spans="1:6" x14ac:dyDescent="0.3">
      <c r="A1522">
        <v>10831</v>
      </c>
      <c r="B1522">
        <v>19</v>
      </c>
      <c r="C1522">
        <v>9.1999999999999993</v>
      </c>
      <c r="D1522">
        <v>2</v>
      </c>
      <c r="E1522">
        <f xml:space="preserve"> order_details[[#This Row],[UnitPrice]] * order_details[[#This Row],[Quantity]] * (1 - order_details[[#This Row],[Discount]])</f>
        <v>18.399999999999999</v>
      </c>
      <c r="F1522">
        <v>0</v>
      </c>
    </row>
    <row r="1523" spans="1:6" x14ac:dyDescent="0.3">
      <c r="A1523">
        <v>10831</v>
      </c>
      <c r="B1523">
        <v>35</v>
      </c>
      <c r="C1523">
        <v>18</v>
      </c>
      <c r="D1523">
        <v>8</v>
      </c>
      <c r="E1523">
        <f xml:space="preserve"> order_details[[#This Row],[UnitPrice]] * order_details[[#This Row],[Quantity]] * (1 - order_details[[#This Row],[Discount]])</f>
        <v>144</v>
      </c>
      <c r="F1523">
        <v>0</v>
      </c>
    </row>
    <row r="1524" spans="1:6" x14ac:dyDescent="0.3">
      <c r="A1524">
        <v>10831</v>
      </c>
      <c r="B1524">
        <v>38</v>
      </c>
      <c r="C1524">
        <v>263.5</v>
      </c>
      <c r="D1524">
        <v>8</v>
      </c>
      <c r="E1524">
        <f xml:space="preserve"> order_details[[#This Row],[UnitPrice]] * order_details[[#This Row],[Quantity]] * (1 - order_details[[#This Row],[Discount]])</f>
        <v>2108</v>
      </c>
      <c r="F1524">
        <v>0</v>
      </c>
    </row>
    <row r="1525" spans="1:6" x14ac:dyDescent="0.3">
      <c r="A1525">
        <v>10831</v>
      </c>
      <c r="B1525">
        <v>43</v>
      </c>
      <c r="C1525">
        <v>46</v>
      </c>
      <c r="D1525">
        <v>9</v>
      </c>
      <c r="E1525">
        <f xml:space="preserve"> order_details[[#This Row],[UnitPrice]] * order_details[[#This Row],[Quantity]] * (1 - order_details[[#This Row],[Discount]])</f>
        <v>414</v>
      </c>
      <c r="F1525">
        <v>0</v>
      </c>
    </row>
    <row r="1526" spans="1:6" x14ac:dyDescent="0.3">
      <c r="A1526">
        <v>10832</v>
      </c>
      <c r="B1526">
        <v>13</v>
      </c>
      <c r="C1526">
        <v>6</v>
      </c>
      <c r="D1526">
        <v>3</v>
      </c>
      <c r="E1526">
        <f xml:space="preserve"> order_details[[#This Row],[UnitPrice]] * order_details[[#This Row],[Quantity]] * (1 - order_details[[#This Row],[Discount]])</f>
        <v>14.4</v>
      </c>
      <c r="F1526">
        <v>0.2</v>
      </c>
    </row>
    <row r="1527" spans="1:6" x14ac:dyDescent="0.3">
      <c r="A1527">
        <v>10832</v>
      </c>
      <c r="B1527">
        <v>25</v>
      </c>
      <c r="C1527">
        <v>14</v>
      </c>
      <c r="D1527">
        <v>10</v>
      </c>
      <c r="E1527">
        <f xml:space="preserve"> order_details[[#This Row],[UnitPrice]] * order_details[[#This Row],[Quantity]] * (1 - order_details[[#This Row],[Discount]])</f>
        <v>112</v>
      </c>
      <c r="F1527">
        <v>0.2</v>
      </c>
    </row>
    <row r="1528" spans="1:6" x14ac:dyDescent="0.3">
      <c r="A1528">
        <v>10832</v>
      </c>
      <c r="B1528">
        <v>44</v>
      </c>
      <c r="C1528">
        <v>19.45</v>
      </c>
      <c r="D1528">
        <v>16</v>
      </c>
      <c r="E1528">
        <f xml:space="preserve"> order_details[[#This Row],[UnitPrice]] * order_details[[#This Row],[Quantity]] * (1 - order_details[[#This Row],[Discount]])</f>
        <v>248.96</v>
      </c>
      <c r="F1528">
        <v>0.2</v>
      </c>
    </row>
    <row r="1529" spans="1:6" x14ac:dyDescent="0.3">
      <c r="A1529">
        <v>10832</v>
      </c>
      <c r="B1529">
        <v>64</v>
      </c>
      <c r="C1529">
        <v>33.25</v>
      </c>
      <c r="D1529">
        <v>3</v>
      </c>
      <c r="E1529">
        <f xml:space="preserve"> order_details[[#This Row],[UnitPrice]] * order_details[[#This Row],[Quantity]] * (1 - order_details[[#This Row],[Discount]])</f>
        <v>99.75</v>
      </c>
      <c r="F1529">
        <v>0</v>
      </c>
    </row>
    <row r="1530" spans="1:6" x14ac:dyDescent="0.3">
      <c r="A1530">
        <v>10833</v>
      </c>
      <c r="B1530">
        <v>7</v>
      </c>
      <c r="C1530">
        <v>30</v>
      </c>
      <c r="D1530">
        <v>20</v>
      </c>
      <c r="E1530">
        <f xml:space="preserve"> order_details[[#This Row],[UnitPrice]] * order_details[[#This Row],[Quantity]] * (1 - order_details[[#This Row],[Discount]])</f>
        <v>540</v>
      </c>
      <c r="F1530">
        <v>0.1</v>
      </c>
    </row>
    <row r="1531" spans="1:6" x14ac:dyDescent="0.3">
      <c r="A1531">
        <v>10833</v>
      </c>
      <c r="B1531">
        <v>31</v>
      </c>
      <c r="C1531">
        <v>12.5</v>
      </c>
      <c r="D1531">
        <v>9</v>
      </c>
      <c r="E1531">
        <f xml:space="preserve"> order_details[[#This Row],[UnitPrice]] * order_details[[#This Row],[Quantity]] * (1 - order_details[[#This Row],[Discount]])</f>
        <v>101.25</v>
      </c>
      <c r="F1531">
        <v>0.1</v>
      </c>
    </row>
    <row r="1532" spans="1:6" x14ac:dyDescent="0.3">
      <c r="A1532">
        <v>10833</v>
      </c>
      <c r="B1532">
        <v>53</v>
      </c>
      <c r="C1532">
        <v>32.799999999999997</v>
      </c>
      <c r="D1532">
        <v>9</v>
      </c>
      <c r="E1532">
        <f xml:space="preserve"> order_details[[#This Row],[UnitPrice]] * order_details[[#This Row],[Quantity]] * (1 - order_details[[#This Row],[Discount]])</f>
        <v>265.68</v>
      </c>
      <c r="F1532">
        <v>0.1</v>
      </c>
    </row>
    <row r="1533" spans="1:6" x14ac:dyDescent="0.3">
      <c r="A1533">
        <v>10834</v>
      </c>
      <c r="B1533">
        <v>29</v>
      </c>
      <c r="C1533">
        <v>123.79</v>
      </c>
      <c r="D1533">
        <v>8</v>
      </c>
      <c r="E1533">
        <f xml:space="preserve"> order_details[[#This Row],[UnitPrice]] * order_details[[#This Row],[Quantity]] * (1 - order_details[[#This Row],[Discount]])</f>
        <v>940.80399999999997</v>
      </c>
      <c r="F1533">
        <v>0.05</v>
      </c>
    </row>
    <row r="1534" spans="1:6" x14ac:dyDescent="0.3">
      <c r="A1534">
        <v>10834</v>
      </c>
      <c r="B1534">
        <v>30</v>
      </c>
      <c r="C1534">
        <v>25.89</v>
      </c>
      <c r="D1534">
        <v>20</v>
      </c>
      <c r="E1534">
        <f xml:space="preserve"> order_details[[#This Row],[UnitPrice]] * order_details[[#This Row],[Quantity]] * (1 - order_details[[#This Row],[Discount]])</f>
        <v>491.90999999999991</v>
      </c>
      <c r="F1534">
        <v>0.05</v>
      </c>
    </row>
    <row r="1535" spans="1:6" x14ac:dyDescent="0.3">
      <c r="A1535">
        <v>10835</v>
      </c>
      <c r="B1535">
        <v>59</v>
      </c>
      <c r="C1535">
        <v>55</v>
      </c>
      <c r="D1535">
        <v>15</v>
      </c>
      <c r="E1535">
        <f xml:space="preserve"> order_details[[#This Row],[UnitPrice]] * order_details[[#This Row],[Quantity]] * (1 - order_details[[#This Row],[Discount]])</f>
        <v>825</v>
      </c>
      <c r="F1535">
        <v>0</v>
      </c>
    </row>
    <row r="1536" spans="1:6" x14ac:dyDescent="0.3">
      <c r="A1536">
        <v>10835</v>
      </c>
      <c r="B1536">
        <v>77</v>
      </c>
      <c r="C1536">
        <v>13</v>
      </c>
      <c r="D1536">
        <v>2</v>
      </c>
      <c r="E1536">
        <f xml:space="preserve"> order_details[[#This Row],[UnitPrice]] * order_details[[#This Row],[Quantity]] * (1 - order_details[[#This Row],[Discount]])</f>
        <v>20.8</v>
      </c>
      <c r="F1536">
        <v>0.2</v>
      </c>
    </row>
    <row r="1537" spans="1:6" x14ac:dyDescent="0.3">
      <c r="A1537">
        <v>10836</v>
      </c>
      <c r="B1537">
        <v>22</v>
      </c>
      <c r="C1537">
        <v>21</v>
      </c>
      <c r="D1537">
        <v>52</v>
      </c>
      <c r="E1537">
        <f xml:space="preserve"> order_details[[#This Row],[UnitPrice]] * order_details[[#This Row],[Quantity]] * (1 - order_details[[#This Row],[Discount]])</f>
        <v>1092</v>
      </c>
      <c r="F1537">
        <v>0</v>
      </c>
    </row>
    <row r="1538" spans="1:6" x14ac:dyDescent="0.3">
      <c r="A1538">
        <v>10836</v>
      </c>
      <c r="B1538">
        <v>35</v>
      </c>
      <c r="C1538">
        <v>18</v>
      </c>
      <c r="D1538">
        <v>6</v>
      </c>
      <c r="E1538">
        <f xml:space="preserve"> order_details[[#This Row],[UnitPrice]] * order_details[[#This Row],[Quantity]] * (1 - order_details[[#This Row],[Discount]])</f>
        <v>108</v>
      </c>
      <c r="F1538">
        <v>0</v>
      </c>
    </row>
    <row r="1539" spans="1:6" x14ac:dyDescent="0.3">
      <c r="A1539">
        <v>10836</v>
      </c>
      <c r="B1539">
        <v>57</v>
      </c>
      <c r="C1539">
        <v>19.5</v>
      </c>
      <c r="D1539">
        <v>24</v>
      </c>
      <c r="E1539">
        <f xml:space="preserve"> order_details[[#This Row],[UnitPrice]] * order_details[[#This Row],[Quantity]] * (1 - order_details[[#This Row],[Discount]])</f>
        <v>468</v>
      </c>
      <c r="F1539">
        <v>0</v>
      </c>
    </row>
    <row r="1540" spans="1:6" x14ac:dyDescent="0.3">
      <c r="A1540">
        <v>10836</v>
      </c>
      <c r="B1540">
        <v>60</v>
      </c>
      <c r="C1540">
        <v>34</v>
      </c>
      <c r="D1540">
        <v>60</v>
      </c>
      <c r="E1540">
        <f xml:space="preserve"> order_details[[#This Row],[UnitPrice]] * order_details[[#This Row],[Quantity]] * (1 - order_details[[#This Row],[Discount]])</f>
        <v>2040</v>
      </c>
      <c r="F1540">
        <v>0</v>
      </c>
    </row>
    <row r="1541" spans="1:6" x14ac:dyDescent="0.3">
      <c r="A1541">
        <v>10836</v>
      </c>
      <c r="B1541">
        <v>64</v>
      </c>
      <c r="C1541">
        <v>33.25</v>
      </c>
      <c r="D1541">
        <v>30</v>
      </c>
      <c r="E1541">
        <f xml:space="preserve"> order_details[[#This Row],[UnitPrice]] * order_details[[#This Row],[Quantity]] * (1 - order_details[[#This Row],[Discount]])</f>
        <v>997.5</v>
      </c>
      <c r="F1541">
        <v>0</v>
      </c>
    </row>
    <row r="1542" spans="1:6" x14ac:dyDescent="0.3">
      <c r="A1542">
        <v>10837</v>
      </c>
      <c r="B1542">
        <v>13</v>
      </c>
      <c r="C1542">
        <v>6</v>
      </c>
      <c r="D1542">
        <v>6</v>
      </c>
      <c r="E1542">
        <f xml:space="preserve"> order_details[[#This Row],[UnitPrice]] * order_details[[#This Row],[Quantity]] * (1 - order_details[[#This Row],[Discount]])</f>
        <v>36</v>
      </c>
      <c r="F1542">
        <v>0</v>
      </c>
    </row>
    <row r="1543" spans="1:6" x14ac:dyDescent="0.3">
      <c r="A1543">
        <v>10837</v>
      </c>
      <c r="B1543">
        <v>40</v>
      </c>
      <c r="C1543">
        <v>18.399999999999999</v>
      </c>
      <c r="D1543">
        <v>25</v>
      </c>
      <c r="E1543">
        <f xml:space="preserve"> order_details[[#This Row],[UnitPrice]] * order_details[[#This Row],[Quantity]] * (1 - order_details[[#This Row],[Discount]])</f>
        <v>459.99999999999994</v>
      </c>
      <c r="F1543">
        <v>0</v>
      </c>
    </row>
    <row r="1544" spans="1:6" x14ac:dyDescent="0.3">
      <c r="A1544">
        <v>10837</v>
      </c>
      <c r="B1544">
        <v>47</v>
      </c>
      <c r="C1544">
        <v>9.5</v>
      </c>
      <c r="D1544">
        <v>40</v>
      </c>
      <c r="E1544">
        <f xml:space="preserve"> order_details[[#This Row],[UnitPrice]] * order_details[[#This Row],[Quantity]] * (1 - order_details[[#This Row],[Discount]])</f>
        <v>285</v>
      </c>
      <c r="F1544">
        <v>0.25</v>
      </c>
    </row>
    <row r="1545" spans="1:6" x14ac:dyDescent="0.3">
      <c r="A1545">
        <v>10837</v>
      </c>
      <c r="B1545">
        <v>76</v>
      </c>
      <c r="C1545">
        <v>18</v>
      </c>
      <c r="D1545">
        <v>21</v>
      </c>
      <c r="E1545">
        <f xml:space="preserve"> order_details[[#This Row],[UnitPrice]] * order_details[[#This Row],[Quantity]] * (1 - order_details[[#This Row],[Discount]])</f>
        <v>283.5</v>
      </c>
      <c r="F1545">
        <v>0.25</v>
      </c>
    </row>
    <row r="1546" spans="1:6" x14ac:dyDescent="0.3">
      <c r="A1546">
        <v>10838</v>
      </c>
      <c r="B1546">
        <v>1</v>
      </c>
      <c r="C1546">
        <v>18</v>
      </c>
      <c r="D1546">
        <v>4</v>
      </c>
      <c r="E1546">
        <f xml:space="preserve"> order_details[[#This Row],[UnitPrice]] * order_details[[#This Row],[Quantity]] * (1 - order_details[[#This Row],[Discount]])</f>
        <v>54</v>
      </c>
      <c r="F1546">
        <v>0.25</v>
      </c>
    </row>
    <row r="1547" spans="1:6" x14ac:dyDescent="0.3">
      <c r="A1547">
        <v>10838</v>
      </c>
      <c r="B1547">
        <v>18</v>
      </c>
      <c r="C1547">
        <v>62.5</v>
      </c>
      <c r="D1547">
        <v>25</v>
      </c>
      <c r="E1547">
        <f xml:space="preserve"> order_details[[#This Row],[UnitPrice]] * order_details[[#This Row],[Quantity]] * (1 - order_details[[#This Row],[Discount]])</f>
        <v>1171.875</v>
      </c>
      <c r="F1547">
        <v>0.25</v>
      </c>
    </row>
    <row r="1548" spans="1:6" x14ac:dyDescent="0.3">
      <c r="A1548">
        <v>10838</v>
      </c>
      <c r="B1548">
        <v>36</v>
      </c>
      <c r="C1548">
        <v>19</v>
      </c>
      <c r="D1548">
        <v>50</v>
      </c>
      <c r="E1548">
        <f xml:space="preserve"> order_details[[#This Row],[UnitPrice]] * order_details[[#This Row],[Quantity]] * (1 - order_details[[#This Row],[Discount]])</f>
        <v>712.5</v>
      </c>
      <c r="F1548">
        <v>0.25</v>
      </c>
    </row>
    <row r="1549" spans="1:6" x14ac:dyDescent="0.3">
      <c r="A1549">
        <v>10839</v>
      </c>
      <c r="B1549">
        <v>58</v>
      </c>
      <c r="C1549">
        <v>13.25</v>
      </c>
      <c r="D1549">
        <v>30</v>
      </c>
      <c r="E1549">
        <f xml:space="preserve"> order_details[[#This Row],[UnitPrice]] * order_details[[#This Row],[Quantity]] * (1 - order_details[[#This Row],[Discount]])</f>
        <v>357.75</v>
      </c>
      <c r="F1549">
        <v>0.1</v>
      </c>
    </row>
    <row r="1550" spans="1:6" x14ac:dyDescent="0.3">
      <c r="A1550">
        <v>10839</v>
      </c>
      <c r="B1550">
        <v>72</v>
      </c>
      <c r="C1550">
        <v>34.799999999999997</v>
      </c>
      <c r="D1550">
        <v>15</v>
      </c>
      <c r="E1550">
        <f xml:space="preserve"> order_details[[#This Row],[UnitPrice]] * order_details[[#This Row],[Quantity]] * (1 - order_details[[#This Row],[Discount]])</f>
        <v>469.8</v>
      </c>
      <c r="F1550">
        <v>0.1</v>
      </c>
    </row>
    <row r="1551" spans="1:6" x14ac:dyDescent="0.3">
      <c r="A1551">
        <v>10840</v>
      </c>
      <c r="B1551">
        <v>25</v>
      </c>
      <c r="C1551">
        <v>14</v>
      </c>
      <c r="D1551">
        <v>6</v>
      </c>
      <c r="E1551">
        <f xml:space="preserve"> order_details[[#This Row],[UnitPrice]] * order_details[[#This Row],[Quantity]] * (1 - order_details[[#This Row],[Discount]])</f>
        <v>67.2</v>
      </c>
      <c r="F1551">
        <v>0.2</v>
      </c>
    </row>
    <row r="1552" spans="1:6" x14ac:dyDescent="0.3">
      <c r="A1552">
        <v>10840</v>
      </c>
      <c r="B1552">
        <v>39</v>
      </c>
      <c r="C1552">
        <v>18</v>
      </c>
      <c r="D1552">
        <v>10</v>
      </c>
      <c r="E1552">
        <f xml:space="preserve"> order_details[[#This Row],[UnitPrice]] * order_details[[#This Row],[Quantity]] * (1 - order_details[[#This Row],[Discount]])</f>
        <v>144</v>
      </c>
      <c r="F1552">
        <v>0.2</v>
      </c>
    </row>
    <row r="1553" spans="1:6" x14ac:dyDescent="0.3">
      <c r="A1553">
        <v>10841</v>
      </c>
      <c r="B1553">
        <v>10</v>
      </c>
      <c r="C1553">
        <v>31</v>
      </c>
      <c r="D1553">
        <v>16</v>
      </c>
      <c r="E1553">
        <f xml:space="preserve"> order_details[[#This Row],[UnitPrice]] * order_details[[#This Row],[Quantity]] * (1 - order_details[[#This Row],[Discount]])</f>
        <v>496</v>
      </c>
      <c r="F1553">
        <v>0</v>
      </c>
    </row>
    <row r="1554" spans="1:6" x14ac:dyDescent="0.3">
      <c r="A1554">
        <v>10841</v>
      </c>
      <c r="B1554">
        <v>56</v>
      </c>
      <c r="C1554">
        <v>38</v>
      </c>
      <c r="D1554">
        <v>30</v>
      </c>
      <c r="E1554">
        <f xml:space="preserve"> order_details[[#This Row],[UnitPrice]] * order_details[[#This Row],[Quantity]] * (1 - order_details[[#This Row],[Discount]])</f>
        <v>1140</v>
      </c>
      <c r="F1554">
        <v>0</v>
      </c>
    </row>
    <row r="1555" spans="1:6" x14ac:dyDescent="0.3">
      <c r="A1555">
        <v>10841</v>
      </c>
      <c r="B1555">
        <v>59</v>
      </c>
      <c r="C1555">
        <v>55</v>
      </c>
      <c r="D1555">
        <v>50</v>
      </c>
      <c r="E1555">
        <f xml:space="preserve"> order_details[[#This Row],[UnitPrice]] * order_details[[#This Row],[Quantity]] * (1 - order_details[[#This Row],[Discount]])</f>
        <v>2750</v>
      </c>
      <c r="F1555">
        <v>0</v>
      </c>
    </row>
    <row r="1556" spans="1:6" x14ac:dyDescent="0.3">
      <c r="A1556">
        <v>10841</v>
      </c>
      <c r="B1556">
        <v>77</v>
      </c>
      <c r="C1556">
        <v>13</v>
      </c>
      <c r="D1556">
        <v>15</v>
      </c>
      <c r="E1556">
        <f xml:space="preserve"> order_details[[#This Row],[UnitPrice]] * order_details[[#This Row],[Quantity]] * (1 - order_details[[#This Row],[Discount]])</f>
        <v>195</v>
      </c>
      <c r="F1556">
        <v>0</v>
      </c>
    </row>
    <row r="1557" spans="1:6" x14ac:dyDescent="0.3">
      <c r="A1557">
        <v>10842</v>
      </c>
      <c r="B1557">
        <v>11</v>
      </c>
      <c r="C1557">
        <v>21</v>
      </c>
      <c r="D1557">
        <v>15</v>
      </c>
      <c r="E1557">
        <f xml:space="preserve"> order_details[[#This Row],[UnitPrice]] * order_details[[#This Row],[Quantity]] * (1 - order_details[[#This Row],[Discount]])</f>
        <v>315</v>
      </c>
      <c r="F1557">
        <v>0</v>
      </c>
    </row>
    <row r="1558" spans="1:6" x14ac:dyDescent="0.3">
      <c r="A1558">
        <v>10842</v>
      </c>
      <c r="B1558">
        <v>43</v>
      </c>
      <c r="C1558">
        <v>46</v>
      </c>
      <c r="D1558">
        <v>5</v>
      </c>
      <c r="E1558">
        <f xml:space="preserve"> order_details[[#This Row],[UnitPrice]] * order_details[[#This Row],[Quantity]] * (1 - order_details[[#This Row],[Discount]])</f>
        <v>230</v>
      </c>
      <c r="F1558">
        <v>0</v>
      </c>
    </row>
    <row r="1559" spans="1:6" x14ac:dyDescent="0.3">
      <c r="A1559">
        <v>10842</v>
      </c>
      <c r="B1559">
        <v>68</v>
      </c>
      <c r="C1559">
        <v>12.5</v>
      </c>
      <c r="D1559">
        <v>20</v>
      </c>
      <c r="E1559">
        <f xml:space="preserve"> order_details[[#This Row],[UnitPrice]] * order_details[[#This Row],[Quantity]] * (1 - order_details[[#This Row],[Discount]])</f>
        <v>250</v>
      </c>
      <c r="F1559">
        <v>0</v>
      </c>
    </row>
    <row r="1560" spans="1:6" x14ac:dyDescent="0.3">
      <c r="A1560">
        <v>10842</v>
      </c>
      <c r="B1560">
        <v>70</v>
      </c>
      <c r="C1560">
        <v>15</v>
      </c>
      <c r="D1560">
        <v>12</v>
      </c>
      <c r="E1560">
        <f xml:space="preserve"> order_details[[#This Row],[UnitPrice]] * order_details[[#This Row],[Quantity]] * (1 - order_details[[#This Row],[Discount]])</f>
        <v>180</v>
      </c>
      <c r="F1560">
        <v>0</v>
      </c>
    </row>
    <row r="1561" spans="1:6" x14ac:dyDescent="0.3">
      <c r="A1561">
        <v>10843</v>
      </c>
      <c r="B1561">
        <v>51</v>
      </c>
      <c r="C1561">
        <v>53</v>
      </c>
      <c r="D1561">
        <v>4</v>
      </c>
      <c r="E1561">
        <f xml:space="preserve"> order_details[[#This Row],[UnitPrice]] * order_details[[#This Row],[Quantity]] * (1 - order_details[[#This Row],[Discount]])</f>
        <v>159</v>
      </c>
      <c r="F1561">
        <v>0.25</v>
      </c>
    </row>
    <row r="1562" spans="1:6" x14ac:dyDescent="0.3">
      <c r="A1562">
        <v>10844</v>
      </c>
      <c r="B1562">
        <v>22</v>
      </c>
      <c r="C1562">
        <v>21</v>
      </c>
      <c r="D1562">
        <v>35</v>
      </c>
      <c r="E1562">
        <f xml:space="preserve"> order_details[[#This Row],[UnitPrice]] * order_details[[#This Row],[Quantity]] * (1 - order_details[[#This Row],[Discount]])</f>
        <v>735</v>
      </c>
      <c r="F1562">
        <v>0</v>
      </c>
    </row>
    <row r="1563" spans="1:6" x14ac:dyDescent="0.3">
      <c r="A1563">
        <v>10845</v>
      </c>
      <c r="B1563">
        <v>23</v>
      </c>
      <c r="C1563">
        <v>9</v>
      </c>
      <c r="D1563">
        <v>70</v>
      </c>
      <c r="E1563">
        <f xml:space="preserve"> order_details[[#This Row],[UnitPrice]] * order_details[[#This Row],[Quantity]] * (1 - order_details[[#This Row],[Discount]])</f>
        <v>567</v>
      </c>
      <c r="F1563">
        <v>0.1</v>
      </c>
    </row>
    <row r="1564" spans="1:6" x14ac:dyDescent="0.3">
      <c r="A1564">
        <v>10845</v>
      </c>
      <c r="B1564">
        <v>35</v>
      </c>
      <c r="C1564">
        <v>18</v>
      </c>
      <c r="D1564">
        <v>25</v>
      </c>
      <c r="E1564">
        <f xml:space="preserve"> order_details[[#This Row],[UnitPrice]] * order_details[[#This Row],[Quantity]] * (1 - order_details[[#This Row],[Discount]])</f>
        <v>405</v>
      </c>
      <c r="F1564">
        <v>0.1</v>
      </c>
    </row>
    <row r="1565" spans="1:6" x14ac:dyDescent="0.3">
      <c r="A1565">
        <v>10845</v>
      </c>
      <c r="B1565">
        <v>42</v>
      </c>
      <c r="C1565">
        <v>14</v>
      </c>
      <c r="D1565">
        <v>42</v>
      </c>
      <c r="E1565">
        <f xml:space="preserve"> order_details[[#This Row],[UnitPrice]] * order_details[[#This Row],[Quantity]] * (1 - order_details[[#This Row],[Discount]])</f>
        <v>529.20000000000005</v>
      </c>
      <c r="F1565">
        <v>0.1</v>
      </c>
    </row>
    <row r="1566" spans="1:6" x14ac:dyDescent="0.3">
      <c r="A1566">
        <v>10845</v>
      </c>
      <c r="B1566">
        <v>58</v>
      </c>
      <c r="C1566">
        <v>13.25</v>
      </c>
      <c r="D1566">
        <v>60</v>
      </c>
      <c r="E1566">
        <f xml:space="preserve"> order_details[[#This Row],[UnitPrice]] * order_details[[#This Row],[Quantity]] * (1 - order_details[[#This Row],[Discount]])</f>
        <v>715.5</v>
      </c>
      <c r="F1566">
        <v>0.1</v>
      </c>
    </row>
    <row r="1567" spans="1:6" x14ac:dyDescent="0.3">
      <c r="A1567">
        <v>10845</v>
      </c>
      <c r="B1567">
        <v>64</v>
      </c>
      <c r="C1567">
        <v>33.25</v>
      </c>
      <c r="D1567">
        <v>48</v>
      </c>
      <c r="E1567">
        <f xml:space="preserve"> order_details[[#This Row],[UnitPrice]] * order_details[[#This Row],[Quantity]] * (1 - order_details[[#This Row],[Discount]])</f>
        <v>1596</v>
      </c>
      <c r="F1567">
        <v>0</v>
      </c>
    </row>
    <row r="1568" spans="1:6" x14ac:dyDescent="0.3">
      <c r="A1568">
        <v>10846</v>
      </c>
      <c r="B1568">
        <v>4</v>
      </c>
      <c r="C1568">
        <v>22</v>
      </c>
      <c r="D1568">
        <v>21</v>
      </c>
      <c r="E1568">
        <f xml:space="preserve"> order_details[[#This Row],[UnitPrice]] * order_details[[#This Row],[Quantity]] * (1 - order_details[[#This Row],[Discount]])</f>
        <v>462</v>
      </c>
      <c r="F1568">
        <v>0</v>
      </c>
    </row>
    <row r="1569" spans="1:6" x14ac:dyDescent="0.3">
      <c r="A1569">
        <v>10846</v>
      </c>
      <c r="B1569">
        <v>70</v>
      </c>
      <c r="C1569">
        <v>15</v>
      </c>
      <c r="D1569">
        <v>30</v>
      </c>
      <c r="E1569">
        <f xml:space="preserve"> order_details[[#This Row],[UnitPrice]] * order_details[[#This Row],[Quantity]] * (1 - order_details[[#This Row],[Discount]])</f>
        <v>450</v>
      </c>
      <c r="F1569">
        <v>0</v>
      </c>
    </row>
    <row r="1570" spans="1:6" x14ac:dyDescent="0.3">
      <c r="A1570">
        <v>10846</v>
      </c>
      <c r="B1570">
        <v>74</v>
      </c>
      <c r="C1570">
        <v>10</v>
      </c>
      <c r="D1570">
        <v>20</v>
      </c>
      <c r="E1570">
        <f xml:space="preserve"> order_details[[#This Row],[UnitPrice]] * order_details[[#This Row],[Quantity]] * (1 - order_details[[#This Row],[Discount]])</f>
        <v>200</v>
      </c>
      <c r="F1570">
        <v>0</v>
      </c>
    </row>
    <row r="1571" spans="1:6" x14ac:dyDescent="0.3">
      <c r="A1571">
        <v>10847</v>
      </c>
      <c r="B1571">
        <v>1</v>
      </c>
      <c r="C1571">
        <v>18</v>
      </c>
      <c r="D1571">
        <v>80</v>
      </c>
      <c r="E1571">
        <f xml:space="preserve"> order_details[[#This Row],[UnitPrice]] * order_details[[#This Row],[Quantity]] * (1 - order_details[[#This Row],[Discount]])</f>
        <v>1152</v>
      </c>
      <c r="F1571">
        <v>0.2</v>
      </c>
    </row>
    <row r="1572" spans="1:6" x14ac:dyDescent="0.3">
      <c r="A1572">
        <v>10847</v>
      </c>
      <c r="B1572">
        <v>19</v>
      </c>
      <c r="C1572">
        <v>9.1999999999999993</v>
      </c>
      <c r="D1572">
        <v>12</v>
      </c>
      <c r="E1572">
        <f xml:space="preserve"> order_details[[#This Row],[UnitPrice]] * order_details[[#This Row],[Quantity]] * (1 - order_details[[#This Row],[Discount]])</f>
        <v>88.32</v>
      </c>
      <c r="F1572">
        <v>0.2</v>
      </c>
    </row>
    <row r="1573" spans="1:6" x14ac:dyDescent="0.3">
      <c r="A1573">
        <v>10847</v>
      </c>
      <c r="B1573">
        <v>37</v>
      </c>
      <c r="C1573">
        <v>26</v>
      </c>
      <c r="D1573">
        <v>60</v>
      </c>
      <c r="E1573">
        <f xml:space="preserve"> order_details[[#This Row],[UnitPrice]] * order_details[[#This Row],[Quantity]] * (1 - order_details[[#This Row],[Discount]])</f>
        <v>1248</v>
      </c>
      <c r="F1573">
        <v>0.2</v>
      </c>
    </row>
    <row r="1574" spans="1:6" x14ac:dyDescent="0.3">
      <c r="A1574">
        <v>10847</v>
      </c>
      <c r="B1574">
        <v>45</v>
      </c>
      <c r="C1574">
        <v>9.5</v>
      </c>
      <c r="D1574">
        <v>36</v>
      </c>
      <c r="E1574">
        <f xml:space="preserve"> order_details[[#This Row],[UnitPrice]] * order_details[[#This Row],[Quantity]] * (1 - order_details[[#This Row],[Discount]])</f>
        <v>273.60000000000002</v>
      </c>
      <c r="F1574">
        <v>0.2</v>
      </c>
    </row>
    <row r="1575" spans="1:6" x14ac:dyDescent="0.3">
      <c r="A1575">
        <v>10847</v>
      </c>
      <c r="B1575">
        <v>60</v>
      </c>
      <c r="C1575">
        <v>34</v>
      </c>
      <c r="D1575">
        <v>45</v>
      </c>
      <c r="E1575">
        <f xml:space="preserve"> order_details[[#This Row],[UnitPrice]] * order_details[[#This Row],[Quantity]] * (1 - order_details[[#This Row],[Discount]])</f>
        <v>1224</v>
      </c>
      <c r="F1575">
        <v>0.2</v>
      </c>
    </row>
    <row r="1576" spans="1:6" x14ac:dyDescent="0.3">
      <c r="A1576">
        <v>10847</v>
      </c>
      <c r="B1576">
        <v>71</v>
      </c>
      <c r="C1576">
        <v>21.5</v>
      </c>
      <c r="D1576">
        <v>55</v>
      </c>
      <c r="E1576">
        <f xml:space="preserve"> order_details[[#This Row],[UnitPrice]] * order_details[[#This Row],[Quantity]] * (1 - order_details[[#This Row],[Discount]])</f>
        <v>946</v>
      </c>
      <c r="F1576">
        <v>0.2</v>
      </c>
    </row>
    <row r="1577" spans="1:6" x14ac:dyDescent="0.3">
      <c r="A1577">
        <v>10848</v>
      </c>
      <c r="B1577">
        <v>5</v>
      </c>
      <c r="C1577">
        <v>21.35</v>
      </c>
      <c r="D1577">
        <v>30</v>
      </c>
      <c r="E1577">
        <f xml:space="preserve"> order_details[[#This Row],[UnitPrice]] * order_details[[#This Row],[Quantity]] * (1 - order_details[[#This Row],[Discount]])</f>
        <v>640.5</v>
      </c>
      <c r="F1577">
        <v>0</v>
      </c>
    </row>
    <row r="1578" spans="1:6" x14ac:dyDescent="0.3">
      <c r="A1578">
        <v>10848</v>
      </c>
      <c r="B1578">
        <v>9</v>
      </c>
      <c r="C1578">
        <v>97</v>
      </c>
      <c r="D1578">
        <v>3</v>
      </c>
      <c r="E1578">
        <f xml:space="preserve"> order_details[[#This Row],[UnitPrice]] * order_details[[#This Row],[Quantity]] * (1 - order_details[[#This Row],[Discount]])</f>
        <v>291</v>
      </c>
      <c r="F1578">
        <v>0</v>
      </c>
    </row>
    <row r="1579" spans="1:6" x14ac:dyDescent="0.3">
      <c r="A1579">
        <v>10849</v>
      </c>
      <c r="B1579">
        <v>3</v>
      </c>
      <c r="C1579">
        <v>10</v>
      </c>
      <c r="D1579">
        <v>49</v>
      </c>
      <c r="E1579">
        <f xml:space="preserve"> order_details[[#This Row],[UnitPrice]] * order_details[[#This Row],[Quantity]] * (1 - order_details[[#This Row],[Discount]])</f>
        <v>490</v>
      </c>
      <c r="F1579">
        <v>0</v>
      </c>
    </row>
    <row r="1580" spans="1:6" x14ac:dyDescent="0.3">
      <c r="A1580">
        <v>10849</v>
      </c>
      <c r="B1580">
        <v>26</v>
      </c>
      <c r="C1580">
        <v>31.23</v>
      </c>
      <c r="D1580">
        <v>18</v>
      </c>
      <c r="E1580">
        <f xml:space="preserve"> order_details[[#This Row],[UnitPrice]] * order_details[[#This Row],[Quantity]] * (1 - order_details[[#This Row],[Discount]])</f>
        <v>477.81899999999996</v>
      </c>
      <c r="F1580">
        <v>0.15</v>
      </c>
    </row>
    <row r="1581" spans="1:6" x14ac:dyDescent="0.3">
      <c r="A1581">
        <v>10850</v>
      </c>
      <c r="B1581">
        <v>25</v>
      </c>
      <c r="C1581">
        <v>14</v>
      </c>
      <c r="D1581">
        <v>20</v>
      </c>
      <c r="E1581">
        <f xml:space="preserve"> order_details[[#This Row],[UnitPrice]] * order_details[[#This Row],[Quantity]] * (1 - order_details[[#This Row],[Discount]])</f>
        <v>238</v>
      </c>
      <c r="F1581">
        <v>0.15</v>
      </c>
    </row>
    <row r="1582" spans="1:6" x14ac:dyDescent="0.3">
      <c r="A1582">
        <v>10850</v>
      </c>
      <c r="B1582">
        <v>33</v>
      </c>
      <c r="C1582">
        <v>2.5</v>
      </c>
      <c r="D1582">
        <v>4</v>
      </c>
      <c r="E1582">
        <f xml:space="preserve"> order_details[[#This Row],[UnitPrice]] * order_details[[#This Row],[Quantity]] * (1 - order_details[[#This Row],[Discount]])</f>
        <v>8.5</v>
      </c>
      <c r="F1582">
        <v>0.15</v>
      </c>
    </row>
    <row r="1583" spans="1:6" x14ac:dyDescent="0.3">
      <c r="A1583">
        <v>10850</v>
      </c>
      <c r="B1583">
        <v>70</v>
      </c>
      <c r="C1583">
        <v>15</v>
      </c>
      <c r="D1583">
        <v>30</v>
      </c>
      <c r="E1583">
        <f xml:space="preserve"> order_details[[#This Row],[UnitPrice]] * order_details[[#This Row],[Quantity]] * (1 - order_details[[#This Row],[Discount]])</f>
        <v>382.5</v>
      </c>
      <c r="F1583">
        <v>0.15</v>
      </c>
    </row>
    <row r="1584" spans="1:6" x14ac:dyDescent="0.3">
      <c r="A1584">
        <v>10851</v>
      </c>
      <c r="B1584">
        <v>2</v>
      </c>
      <c r="C1584">
        <v>19</v>
      </c>
      <c r="D1584">
        <v>5</v>
      </c>
      <c r="E1584">
        <f xml:space="preserve"> order_details[[#This Row],[UnitPrice]] * order_details[[#This Row],[Quantity]] * (1 - order_details[[#This Row],[Discount]])</f>
        <v>90.25</v>
      </c>
      <c r="F1584">
        <v>0.05</v>
      </c>
    </row>
    <row r="1585" spans="1:6" x14ac:dyDescent="0.3">
      <c r="A1585">
        <v>10851</v>
      </c>
      <c r="B1585">
        <v>25</v>
      </c>
      <c r="C1585">
        <v>14</v>
      </c>
      <c r="D1585">
        <v>10</v>
      </c>
      <c r="E1585">
        <f xml:space="preserve"> order_details[[#This Row],[UnitPrice]] * order_details[[#This Row],[Quantity]] * (1 - order_details[[#This Row],[Discount]])</f>
        <v>133</v>
      </c>
      <c r="F1585">
        <v>0.05</v>
      </c>
    </row>
    <row r="1586" spans="1:6" x14ac:dyDescent="0.3">
      <c r="A1586">
        <v>10851</v>
      </c>
      <c r="B1586">
        <v>57</v>
      </c>
      <c r="C1586">
        <v>19.5</v>
      </c>
      <c r="D1586">
        <v>10</v>
      </c>
      <c r="E1586">
        <f xml:space="preserve"> order_details[[#This Row],[UnitPrice]] * order_details[[#This Row],[Quantity]] * (1 - order_details[[#This Row],[Discount]])</f>
        <v>185.25</v>
      </c>
      <c r="F1586">
        <v>0.05</v>
      </c>
    </row>
    <row r="1587" spans="1:6" x14ac:dyDescent="0.3">
      <c r="A1587">
        <v>10851</v>
      </c>
      <c r="B1587">
        <v>59</v>
      </c>
      <c r="C1587">
        <v>55</v>
      </c>
      <c r="D1587">
        <v>42</v>
      </c>
      <c r="E1587">
        <f xml:space="preserve"> order_details[[#This Row],[UnitPrice]] * order_details[[#This Row],[Quantity]] * (1 - order_details[[#This Row],[Discount]])</f>
        <v>2194.5</v>
      </c>
      <c r="F1587">
        <v>0.05</v>
      </c>
    </row>
    <row r="1588" spans="1:6" x14ac:dyDescent="0.3">
      <c r="A1588">
        <v>10852</v>
      </c>
      <c r="B1588">
        <v>2</v>
      </c>
      <c r="C1588">
        <v>19</v>
      </c>
      <c r="D1588">
        <v>15</v>
      </c>
      <c r="E1588">
        <f xml:space="preserve"> order_details[[#This Row],[UnitPrice]] * order_details[[#This Row],[Quantity]] * (1 - order_details[[#This Row],[Discount]])</f>
        <v>285</v>
      </c>
      <c r="F1588">
        <v>0</v>
      </c>
    </row>
    <row r="1589" spans="1:6" x14ac:dyDescent="0.3">
      <c r="A1589">
        <v>10852</v>
      </c>
      <c r="B1589">
        <v>17</v>
      </c>
      <c r="C1589">
        <v>39</v>
      </c>
      <c r="D1589">
        <v>6</v>
      </c>
      <c r="E1589">
        <f xml:space="preserve"> order_details[[#This Row],[UnitPrice]] * order_details[[#This Row],[Quantity]] * (1 - order_details[[#This Row],[Discount]])</f>
        <v>234</v>
      </c>
      <c r="F1589">
        <v>0</v>
      </c>
    </row>
    <row r="1590" spans="1:6" x14ac:dyDescent="0.3">
      <c r="A1590">
        <v>10852</v>
      </c>
      <c r="B1590">
        <v>62</v>
      </c>
      <c r="C1590">
        <v>49.3</v>
      </c>
      <c r="D1590">
        <v>50</v>
      </c>
      <c r="E1590">
        <f xml:space="preserve"> order_details[[#This Row],[UnitPrice]] * order_details[[#This Row],[Quantity]] * (1 - order_details[[#This Row],[Discount]])</f>
        <v>2465</v>
      </c>
      <c r="F1590">
        <v>0</v>
      </c>
    </row>
    <row r="1591" spans="1:6" x14ac:dyDescent="0.3">
      <c r="A1591">
        <v>10853</v>
      </c>
      <c r="B1591">
        <v>18</v>
      </c>
      <c r="C1591">
        <v>62.5</v>
      </c>
      <c r="D1591">
        <v>10</v>
      </c>
      <c r="E1591">
        <f xml:space="preserve"> order_details[[#This Row],[UnitPrice]] * order_details[[#This Row],[Quantity]] * (1 - order_details[[#This Row],[Discount]])</f>
        <v>625</v>
      </c>
      <c r="F1591">
        <v>0</v>
      </c>
    </row>
    <row r="1592" spans="1:6" x14ac:dyDescent="0.3">
      <c r="A1592">
        <v>10854</v>
      </c>
      <c r="B1592">
        <v>10</v>
      </c>
      <c r="C1592">
        <v>31</v>
      </c>
      <c r="D1592">
        <v>100</v>
      </c>
      <c r="E1592">
        <f xml:space="preserve"> order_details[[#This Row],[UnitPrice]] * order_details[[#This Row],[Quantity]] * (1 - order_details[[#This Row],[Discount]])</f>
        <v>2635</v>
      </c>
      <c r="F1592">
        <v>0.15</v>
      </c>
    </row>
    <row r="1593" spans="1:6" x14ac:dyDescent="0.3">
      <c r="A1593">
        <v>10854</v>
      </c>
      <c r="B1593">
        <v>13</v>
      </c>
      <c r="C1593">
        <v>6</v>
      </c>
      <c r="D1593">
        <v>65</v>
      </c>
      <c r="E1593">
        <f xml:space="preserve"> order_details[[#This Row],[UnitPrice]] * order_details[[#This Row],[Quantity]] * (1 - order_details[[#This Row],[Discount]])</f>
        <v>331.5</v>
      </c>
      <c r="F1593">
        <v>0.15</v>
      </c>
    </row>
    <row r="1594" spans="1:6" x14ac:dyDescent="0.3">
      <c r="A1594">
        <v>10855</v>
      </c>
      <c r="B1594">
        <v>16</v>
      </c>
      <c r="C1594">
        <v>17.45</v>
      </c>
      <c r="D1594">
        <v>50</v>
      </c>
      <c r="E1594">
        <f xml:space="preserve"> order_details[[#This Row],[UnitPrice]] * order_details[[#This Row],[Quantity]] * (1 - order_details[[#This Row],[Discount]])</f>
        <v>872.5</v>
      </c>
      <c r="F1594">
        <v>0</v>
      </c>
    </row>
    <row r="1595" spans="1:6" x14ac:dyDescent="0.3">
      <c r="A1595">
        <v>10855</v>
      </c>
      <c r="B1595">
        <v>31</v>
      </c>
      <c r="C1595">
        <v>12.5</v>
      </c>
      <c r="D1595">
        <v>14</v>
      </c>
      <c r="E1595">
        <f xml:space="preserve"> order_details[[#This Row],[UnitPrice]] * order_details[[#This Row],[Quantity]] * (1 - order_details[[#This Row],[Discount]])</f>
        <v>175</v>
      </c>
      <c r="F1595">
        <v>0</v>
      </c>
    </row>
    <row r="1596" spans="1:6" x14ac:dyDescent="0.3">
      <c r="A1596">
        <v>10855</v>
      </c>
      <c r="B1596">
        <v>56</v>
      </c>
      <c r="C1596">
        <v>38</v>
      </c>
      <c r="D1596">
        <v>24</v>
      </c>
      <c r="E1596">
        <f xml:space="preserve"> order_details[[#This Row],[UnitPrice]] * order_details[[#This Row],[Quantity]] * (1 - order_details[[#This Row],[Discount]])</f>
        <v>912</v>
      </c>
      <c r="F1596">
        <v>0</v>
      </c>
    </row>
    <row r="1597" spans="1:6" x14ac:dyDescent="0.3">
      <c r="A1597">
        <v>10855</v>
      </c>
      <c r="B1597">
        <v>65</v>
      </c>
      <c r="C1597">
        <v>21.05</v>
      </c>
      <c r="D1597">
        <v>15</v>
      </c>
      <c r="E1597">
        <f xml:space="preserve"> order_details[[#This Row],[UnitPrice]] * order_details[[#This Row],[Quantity]] * (1 - order_details[[#This Row],[Discount]])</f>
        <v>268.38749999999999</v>
      </c>
      <c r="F1597">
        <v>0.15</v>
      </c>
    </row>
    <row r="1598" spans="1:6" x14ac:dyDescent="0.3">
      <c r="A1598">
        <v>10856</v>
      </c>
      <c r="B1598">
        <v>2</v>
      </c>
      <c r="C1598">
        <v>19</v>
      </c>
      <c r="D1598">
        <v>20</v>
      </c>
      <c r="E1598">
        <f xml:space="preserve"> order_details[[#This Row],[UnitPrice]] * order_details[[#This Row],[Quantity]] * (1 - order_details[[#This Row],[Discount]])</f>
        <v>380</v>
      </c>
      <c r="F1598">
        <v>0</v>
      </c>
    </row>
    <row r="1599" spans="1:6" x14ac:dyDescent="0.3">
      <c r="A1599">
        <v>10856</v>
      </c>
      <c r="B1599">
        <v>42</v>
      </c>
      <c r="C1599">
        <v>14</v>
      </c>
      <c r="D1599">
        <v>20</v>
      </c>
      <c r="E1599">
        <f xml:space="preserve"> order_details[[#This Row],[UnitPrice]] * order_details[[#This Row],[Quantity]] * (1 - order_details[[#This Row],[Discount]])</f>
        <v>280</v>
      </c>
      <c r="F1599">
        <v>0</v>
      </c>
    </row>
    <row r="1600" spans="1:6" x14ac:dyDescent="0.3">
      <c r="A1600">
        <v>10857</v>
      </c>
      <c r="B1600">
        <v>3</v>
      </c>
      <c r="C1600">
        <v>10</v>
      </c>
      <c r="D1600">
        <v>30</v>
      </c>
      <c r="E1600">
        <f xml:space="preserve"> order_details[[#This Row],[UnitPrice]] * order_details[[#This Row],[Quantity]] * (1 - order_details[[#This Row],[Discount]])</f>
        <v>300</v>
      </c>
      <c r="F1600">
        <v>0</v>
      </c>
    </row>
    <row r="1601" spans="1:6" x14ac:dyDescent="0.3">
      <c r="A1601">
        <v>10857</v>
      </c>
      <c r="B1601">
        <v>26</v>
      </c>
      <c r="C1601">
        <v>31.23</v>
      </c>
      <c r="D1601">
        <v>35</v>
      </c>
      <c r="E1601">
        <f xml:space="preserve"> order_details[[#This Row],[UnitPrice]] * order_details[[#This Row],[Quantity]] * (1 - order_details[[#This Row],[Discount]])</f>
        <v>819.78749999999991</v>
      </c>
      <c r="F1601">
        <v>0.25</v>
      </c>
    </row>
    <row r="1602" spans="1:6" x14ac:dyDescent="0.3">
      <c r="A1602">
        <v>10857</v>
      </c>
      <c r="B1602">
        <v>29</v>
      </c>
      <c r="C1602">
        <v>123.79</v>
      </c>
      <c r="D1602">
        <v>10</v>
      </c>
      <c r="E1602">
        <f xml:space="preserve"> order_details[[#This Row],[UnitPrice]] * order_details[[#This Row],[Quantity]] * (1 - order_details[[#This Row],[Discount]])</f>
        <v>928.42500000000007</v>
      </c>
      <c r="F1602">
        <v>0.25</v>
      </c>
    </row>
    <row r="1603" spans="1:6" x14ac:dyDescent="0.3">
      <c r="A1603">
        <v>10858</v>
      </c>
      <c r="B1603">
        <v>7</v>
      </c>
      <c r="C1603">
        <v>30</v>
      </c>
      <c r="D1603">
        <v>5</v>
      </c>
      <c r="E1603">
        <f xml:space="preserve"> order_details[[#This Row],[UnitPrice]] * order_details[[#This Row],[Quantity]] * (1 - order_details[[#This Row],[Discount]])</f>
        <v>150</v>
      </c>
      <c r="F1603">
        <v>0</v>
      </c>
    </row>
    <row r="1604" spans="1:6" x14ac:dyDescent="0.3">
      <c r="A1604">
        <v>10858</v>
      </c>
      <c r="B1604">
        <v>27</v>
      </c>
      <c r="C1604">
        <v>43.9</v>
      </c>
      <c r="D1604">
        <v>10</v>
      </c>
      <c r="E1604">
        <f xml:space="preserve"> order_details[[#This Row],[UnitPrice]] * order_details[[#This Row],[Quantity]] * (1 - order_details[[#This Row],[Discount]])</f>
        <v>439</v>
      </c>
      <c r="F1604">
        <v>0</v>
      </c>
    </row>
    <row r="1605" spans="1:6" x14ac:dyDescent="0.3">
      <c r="A1605">
        <v>10858</v>
      </c>
      <c r="B1605">
        <v>70</v>
      </c>
      <c r="C1605">
        <v>15</v>
      </c>
      <c r="D1605">
        <v>4</v>
      </c>
      <c r="E1605">
        <f xml:space="preserve"> order_details[[#This Row],[UnitPrice]] * order_details[[#This Row],[Quantity]] * (1 - order_details[[#This Row],[Discount]])</f>
        <v>60</v>
      </c>
      <c r="F1605">
        <v>0</v>
      </c>
    </row>
    <row r="1606" spans="1:6" x14ac:dyDescent="0.3">
      <c r="A1606">
        <v>10859</v>
      </c>
      <c r="B1606">
        <v>24</v>
      </c>
      <c r="C1606">
        <v>4.5</v>
      </c>
      <c r="D1606">
        <v>40</v>
      </c>
      <c r="E1606">
        <f xml:space="preserve"> order_details[[#This Row],[UnitPrice]] * order_details[[#This Row],[Quantity]] * (1 - order_details[[#This Row],[Discount]])</f>
        <v>135</v>
      </c>
      <c r="F1606">
        <v>0.25</v>
      </c>
    </row>
    <row r="1607" spans="1:6" x14ac:dyDescent="0.3">
      <c r="A1607">
        <v>10859</v>
      </c>
      <c r="B1607">
        <v>54</v>
      </c>
      <c r="C1607">
        <v>7.45</v>
      </c>
      <c r="D1607">
        <v>35</v>
      </c>
      <c r="E1607">
        <f xml:space="preserve"> order_details[[#This Row],[UnitPrice]] * order_details[[#This Row],[Quantity]] * (1 - order_details[[#This Row],[Discount]])</f>
        <v>195.5625</v>
      </c>
      <c r="F1607">
        <v>0.25</v>
      </c>
    </row>
    <row r="1608" spans="1:6" x14ac:dyDescent="0.3">
      <c r="A1608">
        <v>10859</v>
      </c>
      <c r="B1608">
        <v>64</v>
      </c>
      <c r="C1608">
        <v>33.25</v>
      </c>
      <c r="D1608">
        <v>30</v>
      </c>
      <c r="E1608">
        <f xml:space="preserve"> order_details[[#This Row],[UnitPrice]] * order_details[[#This Row],[Quantity]] * (1 - order_details[[#This Row],[Discount]])</f>
        <v>748.125</v>
      </c>
      <c r="F1608">
        <v>0.25</v>
      </c>
    </row>
    <row r="1609" spans="1:6" x14ac:dyDescent="0.3">
      <c r="A1609">
        <v>10860</v>
      </c>
      <c r="B1609">
        <v>51</v>
      </c>
      <c r="C1609">
        <v>53</v>
      </c>
      <c r="D1609">
        <v>3</v>
      </c>
      <c r="E1609">
        <f xml:space="preserve"> order_details[[#This Row],[UnitPrice]] * order_details[[#This Row],[Quantity]] * (1 - order_details[[#This Row],[Discount]])</f>
        <v>159</v>
      </c>
      <c r="F1609">
        <v>0</v>
      </c>
    </row>
    <row r="1610" spans="1:6" x14ac:dyDescent="0.3">
      <c r="A1610">
        <v>10860</v>
      </c>
      <c r="B1610">
        <v>76</v>
      </c>
      <c r="C1610">
        <v>18</v>
      </c>
      <c r="D1610">
        <v>20</v>
      </c>
      <c r="E1610">
        <f xml:space="preserve"> order_details[[#This Row],[UnitPrice]] * order_details[[#This Row],[Quantity]] * (1 - order_details[[#This Row],[Discount]])</f>
        <v>360</v>
      </c>
      <c r="F1610">
        <v>0</v>
      </c>
    </row>
    <row r="1611" spans="1:6" x14ac:dyDescent="0.3">
      <c r="A1611">
        <v>10861</v>
      </c>
      <c r="B1611">
        <v>17</v>
      </c>
      <c r="C1611">
        <v>39</v>
      </c>
      <c r="D1611">
        <v>42</v>
      </c>
      <c r="E1611">
        <f xml:space="preserve"> order_details[[#This Row],[UnitPrice]] * order_details[[#This Row],[Quantity]] * (1 - order_details[[#This Row],[Discount]])</f>
        <v>1638</v>
      </c>
      <c r="F1611">
        <v>0</v>
      </c>
    </row>
    <row r="1612" spans="1:6" x14ac:dyDescent="0.3">
      <c r="A1612">
        <v>10861</v>
      </c>
      <c r="B1612">
        <v>18</v>
      </c>
      <c r="C1612">
        <v>62.5</v>
      </c>
      <c r="D1612">
        <v>20</v>
      </c>
      <c r="E1612">
        <f xml:space="preserve"> order_details[[#This Row],[UnitPrice]] * order_details[[#This Row],[Quantity]] * (1 - order_details[[#This Row],[Discount]])</f>
        <v>1250</v>
      </c>
      <c r="F1612">
        <v>0</v>
      </c>
    </row>
    <row r="1613" spans="1:6" x14ac:dyDescent="0.3">
      <c r="A1613">
        <v>10861</v>
      </c>
      <c r="B1613">
        <v>21</v>
      </c>
      <c r="C1613">
        <v>10</v>
      </c>
      <c r="D1613">
        <v>40</v>
      </c>
      <c r="E1613">
        <f xml:space="preserve"> order_details[[#This Row],[UnitPrice]] * order_details[[#This Row],[Quantity]] * (1 - order_details[[#This Row],[Discount]])</f>
        <v>400</v>
      </c>
      <c r="F1613">
        <v>0</v>
      </c>
    </row>
    <row r="1614" spans="1:6" x14ac:dyDescent="0.3">
      <c r="A1614">
        <v>10861</v>
      </c>
      <c r="B1614">
        <v>33</v>
      </c>
      <c r="C1614">
        <v>2.5</v>
      </c>
      <c r="D1614">
        <v>35</v>
      </c>
      <c r="E1614">
        <f xml:space="preserve"> order_details[[#This Row],[UnitPrice]] * order_details[[#This Row],[Quantity]] * (1 - order_details[[#This Row],[Discount]])</f>
        <v>87.5</v>
      </c>
      <c r="F1614">
        <v>0</v>
      </c>
    </row>
    <row r="1615" spans="1:6" x14ac:dyDescent="0.3">
      <c r="A1615">
        <v>10861</v>
      </c>
      <c r="B1615">
        <v>62</v>
      </c>
      <c r="C1615">
        <v>49.3</v>
      </c>
      <c r="D1615">
        <v>3</v>
      </c>
      <c r="E1615">
        <f xml:space="preserve"> order_details[[#This Row],[UnitPrice]] * order_details[[#This Row],[Quantity]] * (1 - order_details[[#This Row],[Discount]])</f>
        <v>147.89999999999998</v>
      </c>
      <c r="F1615">
        <v>0</v>
      </c>
    </row>
    <row r="1616" spans="1:6" x14ac:dyDescent="0.3">
      <c r="A1616">
        <v>10862</v>
      </c>
      <c r="B1616">
        <v>11</v>
      </c>
      <c r="C1616">
        <v>21</v>
      </c>
      <c r="D1616">
        <v>25</v>
      </c>
      <c r="E1616">
        <f xml:space="preserve"> order_details[[#This Row],[UnitPrice]] * order_details[[#This Row],[Quantity]] * (1 - order_details[[#This Row],[Discount]])</f>
        <v>525</v>
      </c>
      <c r="F1616">
        <v>0</v>
      </c>
    </row>
    <row r="1617" spans="1:6" x14ac:dyDescent="0.3">
      <c r="A1617">
        <v>10862</v>
      </c>
      <c r="B1617">
        <v>52</v>
      </c>
      <c r="C1617">
        <v>7</v>
      </c>
      <c r="D1617">
        <v>8</v>
      </c>
      <c r="E1617">
        <f xml:space="preserve"> order_details[[#This Row],[UnitPrice]] * order_details[[#This Row],[Quantity]] * (1 - order_details[[#This Row],[Discount]])</f>
        <v>56</v>
      </c>
      <c r="F1617">
        <v>0</v>
      </c>
    </row>
    <row r="1618" spans="1:6" x14ac:dyDescent="0.3">
      <c r="A1618">
        <v>10863</v>
      </c>
      <c r="B1618">
        <v>1</v>
      </c>
      <c r="C1618">
        <v>18</v>
      </c>
      <c r="D1618">
        <v>20</v>
      </c>
      <c r="E1618">
        <f xml:space="preserve"> order_details[[#This Row],[UnitPrice]] * order_details[[#This Row],[Quantity]] * (1 - order_details[[#This Row],[Discount]])</f>
        <v>306</v>
      </c>
      <c r="F1618">
        <v>0.15</v>
      </c>
    </row>
    <row r="1619" spans="1:6" x14ac:dyDescent="0.3">
      <c r="A1619">
        <v>10863</v>
      </c>
      <c r="B1619">
        <v>58</v>
      </c>
      <c r="C1619">
        <v>13.25</v>
      </c>
      <c r="D1619">
        <v>12</v>
      </c>
      <c r="E1619">
        <f xml:space="preserve"> order_details[[#This Row],[UnitPrice]] * order_details[[#This Row],[Quantity]] * (1 - order_details[[#This Row],[Discount]])</f>
        <v>135.15</v>
      </c>
      <c r="F1619">
        <v>0.15</v>
      </c>
    </row>
    <row r="1620" spans="1:6" x14ac:dyDescent="0.3">
      <c r="A1620">
        <v>10864</v>
      </c>
      <c r="B1620">
        <v>35</v>
      </c>
      <c r="C1620">
        <v>18</v>
      </c>
      <c r="D1620">
        <v>4</v>
      </c>
      <c r="E1620">
        <f xml:space="preserve"> order_details[[#This Row],[UnitPrice]] * order_details[[#This Row],[Quantity]] * (1 - order_details[[#This Row],[Discount]])</f>
        <v>72</v>
      </c>
      <c r="F1620">
        <v>0</v>
      </c>
    </row>
    <row r="1621" spans="1:6" x14ac:dyDescent="0.3">
      <c r="A1621">
        <v>10864</v>
      </c>
      <c r="B1621">
        <v>67</v>
      </c>
      <c r="C1621">
        <v>14</v>
      </c>
      <c r="D1621">
        <v>15</v>
      </c>
      <c r="E1621">
        <f xml:space="preserve"> order_details[[#This Row],[UnitPrice]] * order_details[[#This Row],[Quantity]] * (1 - order_details[[#This Row],[Discount]])</f>
        <v>210</v>
      </c>
      <c r="F1621">
        <v>0</v>
      </c>
    </row>
    <row r="1622" spans="1:6" x14ac:dyDescent="0.3">
      <c r="A1622">
        <v>10865</v>
      </c>
      <c r="B1622">
        <v>38</v>
      </c>
      <c r="C1622">
        <v>263.5</v>
      </c>
      <c r="D1622">
        <v>60</v>
      </c>
      <c r="E1622">
        <f xml:space="preserve"> order_details[[#This Row],[UnitPrice]] * order_details[[#This Row],[Quantity]] * (1 - order_details[[#This Row],[Discount]])</f>
        <v>15019.5</v>
      </c>
      <c r="F1622">
        <v>0.05</v>
      </c>
    </row>
    <row r="1623" spans="1:6" x14ac:dyDescent="0.3">
      <c r="A1623">
        <v>10865</v>
      </c>
      <c r="B1623">
        <v>39</v>
      </c>
      <c r="C1623">
        <v>18</v>
      </c>
      <c r="D1623">
        <v>80</v>
      </c>
      <c r="E1623">
        <f xml:space="preserve"> order_details[[#This Row],[UnitPrice]] * order_details[[#This Row],[Quantity]] * (1 - order_details[[#This Row],[Discount]])</f>
        <v>1368</v>
      </c>
      <c r="F1623">
        <v>0.05</v>
      </c>
    </row>
    <row r="1624" spans="1:6" x14ac:dyDescent="0.3">
      <c r="A1624">
        <v>10866</v>
      </c>
      <c r="B1624">
        <v>2</v>
      </c>
      <c r="C1624">
        <v>19</v>
      </c>
      <c r="D1624">
        <v>21</v>
      </c>
      <c r="E1624">
        <f xml:space="preserve"> order_details[[#This Row],[UnitPrice]] * order_details[[#This Row],[Quantity]] * (1 - order_details[[#This Row],[Discount]])</f>
        <v>299.25</v>
      </c>
      <c r="F1624">
        <v>0.25</v>
      </c>
    </row>
    <row r="1625" spans="1:6" x14ac:dyDescent="0.3">
      <c r="A1625">
        <v>10866</v>
      </c>
      <c r="B1625">
        <v>24</v>
      </c>
      <c r="C1625">
        <v>4.5</v>
      </c>
      <c r="D1625">
        <v>6</v>
      </c>
      <c r="E1625">
        <f xml:space="preserve"> order_details[[#This Row],[UnitPrice]] * order_details[[#This Row],[Quantity]] * (1 - order_details[[#This Row],[Discount]])</f>
        <v>20.25</v>
      </c>
      <c r="F1625">
        <v>0.25</v>
      </c>
    </row>
    <row r="1626" spans="1:6" x14ac:dyDescent="0.3">
      <c r="A1626">
        <v>10866</v>
      </c>
      <c r="B1626">
        <v>30</v>
      </c>
      <c r="C1626">
        <v>25.89</v>
      </c>
      <c r="D1626">
        <v>40</v>
      </c>
      <c r="E1626">
        <f xml:space="preserve"> order_details[[#This Row],[UnitPrice]] * order_details[[#This Row],[Quantity]] * (1 - order_details[[#This Row],[Discount]])</f>
        <v>776.69999999999993</v>
      </c>
      <c r="F1626">
        <v>0.25</v>
      </c>
    </row>
    <row r="1627" spans="1:6" x14ac:dyDescent="0.3">
      <c r="A1627">
        <v>10867</v>
      </c>
      <c r="B1627">
        <v>53</v>
      </c>
      <c r="C1627">
        <v>32.799999999999997</v>
      </c>
      <c r="D1627">
        <v>3</v>
      </c>
      <c r="E1627">
        <f xml:space="preserve"> order_details[[#This Row],[UnitPrice]] * order_details[[#This Row],[Quantity]] * (1 - order_details[[#This Row],[Discount]])</f>
        <v>98.399999999999991</v>
      </c>
      <c r="F1627">
        <v>0</v>
      </c>
    </row>
    <row r="1628" spans="1:6" x14ac:dyDescent="0.3">
      <c r="A1628">
        <v>10868</v>
      </c>
      <c r="B1628">
        <v>26</v>
      </c>
      <c r="C1628">
        <v>31.23</v>
      </c>
      <c r="D1628">
        <v>20</v>
      </c>
      <c r="E1628">
        <f xml:space="preserve"> order_details[[#This Row],[UnitPrice]] * order_details[[#This Row],[Quantity]] * (1 - order_details[[#This Row],[Discount]])</f>
        <v>624.6</v>
      </c>
      <c r="F1628">
        <v>0</v>
      </c>
    </row>
    <row r="1629" spans="1:6" x14ac:dyDescent="0.3">
      <c r="A1629">
        <v>10868</v>
      </c>
      <c r="B1629">
        <v>35</v>
      </c>
      <c r="C1629">
        <v>18</v>
      </c>
      <c r="D1629">
        <v>30</v>
      </c>
      <c r="E1629">
        <f xml:space="preserve"> order_details[[#This Row],[UnitPrice]] * order_details[[#This Row],[Quantity]] * (1 - order_details[[#This Row],[Discount]])</f>
        <v>540</v>
      </c>
      <c r="F1629">
        <v>0</v>
      </c>
    </row>
    <row r="1630" spans="1:6" x14ac:dyDescent="0.3">
      <c r="A1630">
        <v>10868</v>
      </c>
      <c r="B1630">
        <v>49</v>
      </c>
      <c r="C1630">
        <v>20</v>
      </c>
      <c r="D1630">
        <v>42</v>
      </c>
      <c r="E1630">
        <f xml:space="preserve"> order_details[[#This Row],[UnitPrice]] * order_details[[#This Row],[Quantity]] * (1 - order_details[[#This Row],[Discount]])</f>
        <v>756</v>
      </c>
      <c r="F1630">
        <v>0.1</v>
      </c>
    </row>
    <row r="1631" spans="1:6" x14ac:dyDescent="0.3">
      <c r="A1631">
        <v>10869</v>
      </c>
      <c r="B1631">
        <v>1</v>
      </c>
      <c r="C1631">
        <v>18</v>
      </c>
      <c r="D1631">
        <v>40</v>
      </c>
      <c r="E1631">
        <f xml:space="preserve"> order_details[[#This Row],[UnitPrice]] * order_details[[#This Row],[Quantity]] * (1 - order_details[[#This Row],[Discount]])</f>
        <v>720</v>
      </c>
      <c r="F1631">
        <v>0</v>
      </c>
    </row>
    <row r="1632" spans="1:6" x14ac:dyDescent="0.3">
      <c r="A1632">
        <v>10869</v>
      </c>
      <c r="B1632">
        <v>11</v>
      </c>
      <c r="C1632">
        <v>21</v>
      </c>
      <c r="D1632">
        <v>10</v>
      </c>
      <c r="E1632">
        <f xml:space="preserve"> order_details[[#This Row],[UnitPrice]] * order_details[[#This Row],[Quantity]] * (1 - order_details[[#This Row],[Discount]])</f>
        <v>210</v>
      </c>
      <c r="F1632">
        <v>0</v>
      </c>
    </row>
    <row r="1633" spans="1:6" x14ac:dyDescent="0.3">
      <c r="A1633">
        <v>10869</v>
      </c>
      <c r="B1633">
        <v>23</v>
      </c>
      <c r="C1633">
        <v>9</v>
      </c>
      <c r="D1633">
        <v>50</v>
      </c>
      <c r="E1633">
        <f xml:space="preserve"> order_details[[#This Row],[UnitPrice]] * order_details[[#This Row],[Quantity]] * (1 - order_details[[#This Row],[Discount]])</f>
        <v>450</v>
      </c>
      <c r="F1633">
        <v>0</v>
      </c>
    </row>
    <row r="1634" spans="1:6" x14ac:dyDescent="0.3">
      <c r="A1634">
        <v>10869</v>
      </c>
      <c r="B1634">
        <v>68</v>
      </c>
      <c r="C1634">
        <v>12.5</v>
      </c>
      <c r="D1634">
        <v>20</v>
      </c>
      <c r="E1634">
        <f xml:space="preserve"> order_details[[#This Row],[UnitPrice]] * order_details[[#This Row],[Quantity]] * (1 - order_details[[#This Row],[Discount]])</f>
        <v>250</v>
      </c>
      <c r="F1634">
        <v>0</v>
      </c>
    </row>
    <row r="1635" spans="1:6" x14ac:dyDescent="0.3">
      <c r="A1635">
        <v>10870</v>
      </c>
      <c r="B1635">
        <v>35</v>
      </c>
      <c r="C1635">
        <v>18</v>
      </c>
      <c r="D1635">
        <v>3</v>
      </c>
      <c r="E1635">
        <f xml:space="preserve"> order_details[[#This Row],[UnitPrice]] * order_details[[#This Row],[Quantity]] * (1 - order_details[[#This Row],[Discount]])</f>
        <v>54</v>
      </c>
      <c r="F1635">
        <v>0</v>
      </c>
    </row>
    <row r="1636" spans="1:6" x14ac:dyDescent="0.3">
      <c r="A1636">
        <v>10870</v>
      </c>
      <c r="B1636">
        <v>51</v>
      </c>
      <c r="C1636">
        <v>53</v>
      </c>
      <c r="D1636">
        <v>2</v>
      </c>
      <c r="E1636">
        <f xml:space="preserve"> order_details[[#This Row],[UnitPrice]] * order_details[[#This Row],[Quantity]] * (1 - order_details[[#This Row],[Discount]])</f>
        <v>106</v>
      </c>
      <c r="F1636">
        <v>0</v>
      </c>
    </row>
    <row r="1637" spans="1:6" x14ac:dyDescent="0.3">
      <c r="A1637">
        <v>10871</v>
      </c>
      <c r="B1637">
        <v>6</v>
      </c>
      <c r="C1637">
        <v>25</v>
      </c>
      <c r="D1637">
        <v>50</v>
      </c>
      <c r="E1637">
        <f xml:space="preserve"> order_details[[#This Row],[UnitPrice]] * order_details[[#This Row],[Quantity]] * (1 - order_details[[#This Row],[Discount]])</f>
        <v>1187.5</v>
      </c>
      <c r="F1637">
        <v>0.05</v>
      </c>
    </row>
    <row r="1638" spans="1:6" x14ac:dyDescent="0.3">
      <c r="A1638">
        <v>10871</v>
      </c>
      <c r="B1638">
        <v>16</v>
      </c>
      <c r="C1638">
        <v>17.45</v>
      </c>
      <c r="D1638">
        <v>12</v>
      </c>
      <c r="E1638">
        <f xml:space="preserve"> order_details[[#This Row],[UnitPrice]] * order_details[[#This Row],[Quantity]] * (1 - order_details[[#This Row],[Discount]])</f>
        <v>198.92999999999998</v>
      </c>
      <c r="F1638">
        <v>0.05</v>
      </c>
    </row>
    <row r="1639" spans="1:6" x14ac:dyDescent="0.3">
      <c r="A1639">
        <v>10871</v>
      </c>
      <c r="B1639">
        <v>17</v>
      </c>
      <c r="C1639">
        <v>39</v>
      </c>
      <c r="D1639">
        <v>16</v>
      </c>
      <c r="E1639">
        <f xml:space="preserve"> order_details[[#This Row],[UnitPrice]] * order_details[[#This Row],[Quantity]] * (1 - order_details[[#This Row],[Discount]])</f>
        <v>592.79999999999995</v>
      </c>
      <c r="F1639">
        <v>0.05</v>
      </c>
    </row>
    <row r="1640" spans="1:6" x14ac:dyDescent="0.3">
      <c r="A1640">
        <v>10872</v>
      </c>
      <c r="B1640">
        <v>55</v>
      </c>
      <c r="C1640">
        <v>24</v>
      </c>
      <c r="D1640">
        <v>10</v>
      </c>
      <c r="E1640">
        <f xml:space="preserve"> order_details[[#This Row],[UnitPrice]] * order_details[[#This Row],[Quantity]] * (1 - order_details[[#This Row],[Discount]])</f>
        <v>228</v>
      </c>
      <c r="F1640">
        <v>0.05</v>
      </c>
    </row>
    <row r="1641" spans="1:6" x14ac:dyDescent="0.3">
      <c r="A1641">
        <v>10872</v>
      </c>
      <c r="B1641">
        <v>62</v>
      </c>
      <c r="C1641">
        <v>49.3</v>
      </c>
      <c r="D1641">
        <v>20</v>
      </c>
      <c r="E1641">
        <f xml:space="preserve"> order_details[[#This Row],[UnitPrice]] * order_details[[#This Row],[Quantity]] * (1 - order_details[[#This Row],[Discount]])</f>
        <v>936.69999999999993</v>
      </c>
      <c r="F1641">
        <v>0.05</v>
      </c>
    </row>
    <row r="1642" spans="1:6" x14ac:dyDescent="0.3">
      <c r="A1642">
        <v>10872</v>
      </c>
      <c r="B1642">
        <v>64</v>
      </c>
      <c r="C1642">
        <v>33.25</v>
      </c>
      <c r="D1642">
        <v>15</v>
      </c>
      <c r="E1642">
        <f xml:space="preserve"> order_details[[#This Row],[UnitPrice]] * order_details[[#This Row],[Quantity]] * (1 - order_details[[#This Row],[Discount]])</f>
        <v>473.8125</v>
      </c>
      <c r="F1642">
        <v>0.05</v>
      </c>
    </row>
    <row r="1643" spans="1:6" x14ac:dyDescent="0.3">
      <c r="A1643">
        <v>10872</v>
      </c>
      <c r="B1643">
        <v>65</v>
      </c>
      <c r="C1643">
        <v>21.05</v>
      </c>
      <c r="D1643">
        <v>21</v>
      </c>
      <c r="E1643">
        <f xml:space="preserve"> order_details[[#This Row],[UnitPrice]] * order_details[[#This Row],[Quantity]] * (1 - order_details[[#This Row],[Discount]])</f>
        <v>419.94749999999999</v>
      </c>
      <c r="F1643">
        <v>0.05</v>
      </c>
    </row>
    <row r="1644" spans="1:6" x14ac:dyDescent="0.3">
      <c r="A1644">
        <v>10873</v>
      </c>
      <c r="B1644">
        <v>21</v>
      </c>
      <c r="C1644">
        <v>10</v>
      </c>
      <c r="D1644">
        <v>20</v>
      </c>
      <c r="E1644">
        <f xml:space="preserve"> order_details[[#This Row],[UnitPrice]] * order_details[[#This Row],[Quantity]] * (1 - order_details[[#This Row],[Discount]])</f>
        <v>200</v>
      </c>
      <c r="F1644">
        <v>0</v>
      </c>
    </row>
    <row r="1645" spans="1:6" x14ac:dyDescent="0.3">
      <c r="A1645">
        <v>10873</v>
      </c>
      <c r="B1645">
        <v>28</v>
      </c>
      <c r="C1645">
        <v>45.6</v>
      </c>
      <c r="D1645">
        <v>3</v>
      </c>
      <c r="E1645">
        <f xml:space="preserve"> order_details[[#This Row],[UnitPrice]] * order_details[[#This Row],[Quantity]] * (1 - order_details[[#This Row],[Discount]])</f>
        <v>136.80000000000001</v>
      </c>
      <c r="F1645">
        <v>0</v>
      </c>
    </row>
    <row r="1646" spans="1:6" x14ac:dyDescent="0.3">
      <c r="A1646">
        <v>10874</v>
      </c>
      <c r="B1646">
        <v>10</v>
      </c>
      <c r="C1646">
        <v>31</v>
      </c>
      <c r="D1646">
        <v>10</v>
      </c>
      <c r="E1646">
        <f xml:space="preserve"> order_details[[#This Row],[UnitPrice]] * order_details[[#This Row],[Quantity]] * (1 - order_details[[#This Row],[Discount]])</f>
        <v>310</v>
      </c>
      <c r="F1646">
        <v>0</v>
      </c>
    </row>
    <row r="1647" spans="1:6" x14ac:dyDescent="0.3">
      <c r="A1647">
        <v>10875</v>
      </c>
      <c r="B1647">
        <v>19</v>
      </c>
      <c r="C1647">
        <v>9.1999999999999993</v>
      </c>
      <c r="D1647">
        <v>25</v>
      </c>
      <c r="E1647">
        <f xml:space="preserve"> order_details[[#This Row],[UnitPrice]] * order_details[[#This Row],[Quantity]] * (1 - order_details[[#This Row],[Discount]])</f>
        <v>229.99999999999997</v>
      </c>
      <c r="F1647">
        <v>0</v>
      </c>
    </row>
    <row r="1648" spans="1:6" x14ac:dyDescent="0.3">
      <c r="A1648">
        <v>10875</v>
      </c>
      <c r="B1648">
        <v>47</v>
      </c>
      <c r="C1648">
        <v>9.5</v>
      </c>
      <c r="D1648">
        <v>21</v>
      </c>
      <c r="E1648">
        <f xml:space="preserve"> order_details[[#This Row],[UnitPrice]] * order_details[[#This Row],[Quantity]] * (1 - order_details[[#This Row],[Discount]])</f>
        <v>179.55</v>
      </c>
      <c r="F1648">
        <v>0.1</v>
      </c>
    </row>
    <row r="1649" spans="1:6" x14ac:dyDescent="0.3">
      <c r="A1649">
        <v>10875</v>
      </c>
      <c r="B1649">
        <v>49</v>
      </c>
      <c r="C1649">
        <v>20</v>
      </c>
      <c r="D1649">
        <v>15</v>
      </c>
      <c r="E1649">
        <f xml:space="preserve"> order_details[[#This Row],[UnitPrice]] * order_details[[#This Row],[Quantity]] * (1 - order_details[[#This Row],[Discount]])</f>
        <v>300</v>
      </c>
      <c r="F1649">
        <v>0</v>
      </c>
    </row>
    <row r="1650" spans="1:6" x14ac:dyDescent="0.3">
      <c r="A1650">
        <v>10876</v>
      </c>
      <c r="B1650">
        <v>46</v>
      </c>
      <c r="C1650">
        <v>12</v>
      </c>
      <c r="D1650">
        <v>21</v>
      </c>
      <c r="E1650">
        <f xml:space="preserve"> order_details[[#This Row],[UnitPrice]] * order_details[[#This Row],[Quantity]] * (1 - order_details[[#This Row],[Discount]])</f>
        <v>252</v>
      </c>
      <c r="F1650">
        <v>0</v>
      </c>
    </row>
    <row r="1651" spans="1:6" x14ac:dyDescent="0.3">
      <c r="A1651">
        <v>10876</v>
      </c>
      <c r="B1651">
        <v>64</v>
      </c>
      <c r="C1651">
        <v>33.25</v>
      </c>
      <c r="D1651">
        <v>20</v>
      </c>
      <c r="E1651">
        <f xml:space="preserve"> order_details[[#This Row],[UnitPrice]] * order_details[[#This Row],[Quantity]] * (1 - order_details[[#This Row],[Discount]])</f>
        <v>665</v>
      </c>
      <c r="F1651">
        <v>0</v>
      </c>
    </row>
    <row r="1652" spans="1:6" x14ac:dyDescent="0.3">
      <c r="A1652">
        <v>10877</v>
      </c>
      <c r="B1652">
        <v>16</v>
      </c>
      <c r="C1652">
        <v>17.45</v>
      </c>
      <c r="D1652">
        <v>30</v>
      </c>
      <c r="E1652">
        <f xml:space="preserve"> order_details[[#This Row],[UnitPrice]] * order_details[[#This Row],[Quantity]] * (1 - order_details[[#This Row],[Discount]])</f>
        <v>392.625</v>
      </c>
      <c r="F1652">
        <v>0.25</v>
      </c>
    </row>
    <row r="1653" spans="1:6" x14ac:dyDescent="0.3">
      <c r="A1653">
        <v>10877</v>
      </c>
      <c r="B1653">
        <v>18</v>
      </c>
      <c r="C1653">
        <v>62.5</v>
      </c>
      <c r="D1653">
        <v>25</v>
      </c>
      <c r="E1653">
        <f xml:space="preserve"> order_details[[#This Row],[UnitPrice]] * order_details[[#This Row],[Quantity]] * (1 - order_details[[#This Row],[Discount]])</f>
        <v>1562.5</v>
      </c>
      <c r="F1653">
        <v>0</v>
      </c>
    </row>
    <row r="1654" spans="1:6" x14ac:dyDescent="0.3">
      <c r="A1654">
        <v>10878</v>
      </c>
      <c r="B1654">
        <v>20</v>
      </c>
      <c r="C1654">
        <v>81</v>
      </c>
      <c r="D1654">
        <v>20</v>
      </c>
      <c r="E1654">
        <f xml:space="preserve"> order_details[[#This Row],[UnitPrice]] * order_details[[#This Row],[Quantity]] * (1 - order_details[[#This Row],[Discount]])</f>
        <v>1539</v>
      </c>
      <c r="F1654">
        <v>0.05</v>
      </c>
    </row>
    <row r="1655" spans="1:6" x14ac:dyDescent="0.3">
      <c r="A1655">
        <v>10879</v>
      </c>
      <c r="B1655">
        <v>40</v>
      </c>
      <c r="C1655">
        <v>18.399999999999999</v>
      </c>
      <c r="D1655">
        <v>12</v>
      </c>
      <c r="E1655">
        <f xml:space="preserve"> order_details[[#This Row],[UnitPrice]] * order_details[[#This Row],[Quantity]] * (1 - order_details[[#This Row],[Discount]])</f>
        <v>220.79999999999998</v>
      </c>
      <c r="F1655">
        <v>0</v>
      </c>
    </row>
    <row r="1656" spans="1:6" x14ac:dyDescent="0.3">
      <c r="A1656">
        <v>10879</v>
      </c>
      <c r="B1656">
        <v>65</v>
      </c>
      <c r="C1656">
        <v>21.05</v>
      </c>
      <c r="D1656">
        <v>10</v>
      </c>
      <c r="E1656">
        <f xml:space="preserve"> order_details[[#This Row],[UnitPrice]] * order_details[[#This Row],[Quantity]] * (1 - order_details[[#This Row],[Discount]])</f>
        <v>210.5</v>
      </c>
      <c r="F1656">
        <v>0</v>
      </c>
    </row>
    <row r="1657" spans="1:6" x14ac:dyDescent="0.3">
      <c r="A1657">
        <v>10879</v>
      </c>
      <c r="B1657">
        <v>76</v>
      </c>
      <c r="C1657">
        <v>18</v>
      </c>
      <c r="D1657">
        <v>10</v>
      </c>
      <c r="E1657">
        <f xml:space="preserve"> order_details[[#This Row],[UnitPrice]] * order_details[[#This Row],[Quantity]] * (1 - order_details[[#This Row],[Discount]])</f>
        <v>180</v>
      </c>
      <c r="F1657">
        <v>0</v>
      </c>
    </row>
    <row r="1658" spans="1:6" x14ac:dyDescent="0.3">
      <c r="A1658">
        <v>10880</v>
      </c>
      <c r="B1658">
        <v>23</v>
      </c>
      <c r="C1658">
        <v>9</v>
      </c>
      <c r="D1658">
        <v>30</v>
      </c>
      <c r="E1658">
        <f xml:space="preserve"> order_details[[#This Row],[UnitPrice]] * order_details[[#This Row],[Quantity]] * (1 - order_details[[#This Row],[Discount]])</f>
        <v>216</v>
      </c>
      <c r="F1658">
        <v>0.2</v>
      </c>
    </row>
    <row r="1659" spans="1:6" x14ac:dyDescent="0.3">
      <c r="A1659">
        <v>10880</v>
      </c>
      <c r="B1659">
        <v>61</v>
      </c>
      <c r="C1659">
        <v>28.5</v>
      </c>
      <c r="D1659">
        <v>30</v>
      </c>
      <c r="E1659">
        <f xml:space="preserve"> order_details[[#This Row],[UnitPrice]] * order_details[[#This Row],[Quantity]] * (1 - order_details[[#This Row],[Discount]])</f>
        <v>684</v>
      </c>
      <c r="F1659">
        <v>0.2</v>
      </c>
    </row>
    <row r="1660" spans="1:6" x14ac:dyDescent="0.3">
      <c r="A1660">
        <v>10880</v>
      </c>
      <c r="B1660">
        <v>70</v>
      </c>
      <c r="C1660">
        <v>15</v>
      </c>
      <c r="D1660">
        <v>50</v>
      </c>
      <c r="E1660">
        <f xml:space="preserve"> order_details[[#This Row],[UnitPrice]] * order_details[[#This Row],[Quantity]] * (1 - order_details[[#This Row],[Discount]])</f>
        <v>600</v>
      </c>
      <c r="F1660">
        <v>0.2</v>
      </c>
    </row>
    <row r="1661" spans="1:6" x14ac:dyDescent="0.3">
      <c r="A1661">
        <v>10881</v>
      </c>
      <c r="B1661">
        <v>73</v>
      </c>
      <c r="C1661">
        <v>15</v>
      </c>
      <c r="D1661">
        <v>10</v>
      </c>
      <c r="E1661">
        <f xml:space="preserve"> order_details[[#This Row],[UnitPrice]] * order_details[[#This Row],[Quantity]] * (1 - order_details[[#This Row],[Discount]])</f>
        <v>150</v>
      </c>
      <c r="F1661">
        <v>0</v>
      </c>
    </row>
    <row r="1662" spans="1:6" x14ac:dyDescent="0.3">
      <c r="A1662">
        <v>10882</v>
      </c>
      <c r="B1662">
        <v>42</v>
      </c>
      <c r="C1662">
        <v>14</v>
      </c>
      <c r="D1662">
        <v>25</v>
      </c>
      <c r="E1662">
        <f xml:space="preserve"> order_details[[#This Row],[UnitPrice]] * order_details[[#This Row],[Quantity]] * (1 - order_details[[#This Row],[Discount]])</f>
        <v>350</v>
      </c>
      <c r="F1662">
        <v>0</v>
      </c>
    </row>
    <row r="1663" spans="1:6" x14ac:dyDescent="0.3">
      <c r="A1663">
        <v>10882</v>
      </c>
      <c r="B1663">
        <v>49</v>
      </c>
      <c r="C1663">
        <v>20</v>
      </c>
      <c r="D1663">
        <v>20</v>
      </c>
      <c r="E1663">
        <f xml:space="preserve"> order_details[[#This Row],[UnitPrice]] * order_details[[#This Row],[Quantity]] * (1 - order_details[[#This Row],[Discount]])</f>
        <v>340</v>
      </c>
      <c r="F1663">
        <v>0.15</v>
      </c>
    </row>
    <row r="1664" spans="1:6" x14ac:dyDescent="0.3">
      <c r="A1664">
        <v>10882</v>
      </c>
      <c r="B1664">
        <v>54</v>
      </c>
      <c r="C1664">
        <v>7.45</v>
      </c>
      <c r="D1664">
        <v>32</v>
      </c>
      <c r="E1664">
        <f xml:space="preserve"> order_details[[#This Row],[UnitPrice]] * order_details[[#This Row],[Quantity]] * (1 - order_details[[#This Row],[Discount]])</f>
        <v>202.64</v>
      </c>
      <c r="F1664">
        <v>0.15</v>
      </c>
    </row>
    <row r="1665" spans="1:6" x14ac:dyDescent="0.3">
      <c r="A1665">
        <v>10883</v>
      </c>
      <c r="B1665">
        <v>24</v>
      </c>
      <c r="C1665">
        <v>4.5</v>
      </c>
      <c r="D1665">
        <v>8</v>
      </c>
      <c r="E1665">
        <f xml:space="preserve"> order_details[[#This Row],[UnitPrice]] * order_details[[#This Row],[Quantity]] * (1 - order_details[[#This Row],[Discount]])</f>
        <v>36</v>
      </c>
      <c r="F1665">
        <v>0</v>
      </c>
    </row>
    <row r="1666" spans="1:6" x14ac:dyDescent="0.3">
      <c r="A1666">
        <v>10884</v>
      </c>
      <c r="B1666">
        <v>21</v>
      </c>
      <c r="C1666">
        <v>10</v>
      </c>
      <c r="D1666">
        <v>40</v>
      </c>
      <c r="E1666">
        <f xml:space="preserve"> order_details[[#This Row],[UnitPrice]] * order_details[[#This Row],[Quantity]] * (1 - order_details[[#This Row],[Discount]])</f>
        <v>380</v>
      </c>
      <c r="F1666">
        <v>0.05</v>
      </c>
    </row>
    <row r="1667" spans="1:6" x14ac:dyDescent="0.3">
      <c r="A1667">
        <v>10884</v>
      </c>
      <c r="B1667">
        <v>56</v>
      </c>
      <c r="C1667">
        <v>38</v>
      </c>
      <c r="D1667">
        <v>21</v>
      </c>
      <c r="E1667">
        <f xml:space="preserve"> order_details[[#This Row],[UnitPrice]] * order_details[[#This Row],[Quantity]] * (1 - order_details[[#This Row],[Discount]])</f>
        <v>758.09999999999991</v>
      </c>
      <c r="F1667">
        <v>0.05</v>
      </c>
    </row>
    <row r="1668" spans="1:6" x14ac:dyDescent="0.3">
      <c r="A1668">
        <v>10884</v>
      </c>
      <c r="B1668">
        <v>65</v>
      </c>
      <c r="C1668">
        <v>21.05</v>
      </c>
      <c r="D1668">
        <v>12</v>
      </c>
      <c r="E1668">
        <f xml:space="preserve"> order_details[[#This Row],[UnitPrice]] * order_details[[#This Row],[Quantity]] * (1 - order_details[[#This Row],[Discount]])</f>
        <v>239.97</v>
      </c>
      <c r="F1668">
        <v>0.05</v>
      </c>
    </row>
    <row r="1669" spans="1:6" x14ac:dyDescent="0.3">
      <c r="A1669">
        <v>10885</v>
      </c>
      <c r="B1669">
        <v>2</v>
      </c>
      <c r="C1669">
        <v>19</v>
      </c>
      <c r="D1669">
        <v>20</v>
      </c>
      <c r="E1669">
        <f xml:space="preserve"> order_details[[#This Row],[UnitPrice]] * order_details[[#This Row],[Quantity]] * (1 - order_details[[#This Row],[Discount]])</f>
        <v>380</v>
      </c>
      <c r="F1669">
        <v>0</v>
      </c>
    </row>
    <row r="1670" spans="1:6" x14ac:dyDescent="0.3">
      <c r="A1670">
        <v>10885</v>
      </c>
      <c r="B1670">
        <v>24</v>
      </c>
      <c r="C1670">
        <v>4.5</v>
      </c>
      <c r="D1670">
        <v>12</v>
      </c>
      <c r="E1670">
        <f xml:space="preserve"> order_details[[#This Row],[UnitPrice]] * order_details[[#This Row],[Quantity]] * (1 - order_details[[#This Row],[Discount]])</f>
        <v>54</v>
      </c>
      <c r="F1670">
        <v>0</v>
      </c>
    </row>
    <row r="1671" spans="1:6" x14ac:dyDescent="0.3">
      <c r="A1671">
        <v>10885</v>
      </c>
      <c r="B1671">
        <v>70</v>
      </c>
      <c r="C1671">
        <v>15</v>
      </c>
      <c r="D1671">
        <v>30</v>
      </c>
      <c r="E1671">
        <f xml:space="preserve"> order_details[[#This Row],[UnitPrice]] * order_details[[#This Row],[Quantity]] * (1 - order_details[[#This Row],[Discount]])</f>
        <v>450</v>
      </c>
      <c r="F1671">
        <v>0</v>
      </c>
    </row>
    <row r="1672" spans="1:6" x14ac:dyDescent="0.3">
      <c r="A1672">
        <v>10885</v>
      </c>
      <c r="B1672">
        <v>77</v>
      </c>
      <c r="C1672">
        <v>13</v>
      </c>
      <c r="D1672">
        <v>25</v>
      </c>
      <c r="E1672">
        <f xml:space="preserve"> order_details[[#This Row],[UnitPrice]] * order_details[[#This Row],[Quantity]] * (1 - order_details[[#This Row],[Discount]])</f>
        <v>325</v>
      </c>
      <c r="F1672">
        <v>0</v>
      </c>
    </row>
    <row r="1673" spans="1:6" x14ac:dyDescent="0.3">
      <c r="A1673">
        <v>10886</v>
      </c>
      <c r="B1673">
        <v>10</v>
      </c>
      <c r="C1673">
        <v>31</v>
      </c>
      <c r="D1673">
        <v>70</v>
      </c>
      <c r="E1673">
        <f xml:space="preserve"> order_details[[#This Row],[UnitPrice]] * order_details[[#This Row],[Quantity]] * (1 - order_details[[#This Row],[Discount]])</f>
        <v>2170</v>
      </c>
      <c r="F1673">
        <v>0</v>
      </c>
    </row>
    <row r="1674" spans="1:6" x14ac:dyDescent="0.3">
      <c r="A1674">
        <v>10886</v>
      </c>
      <c r="B1674">
        <v>31</v>
      </c>
      <c r="C1674">
        <v>12.5</v>
      </c>
      <c r="D1674">
        <v>35</v>
      </c>
      <c r="E1674">
        <f xml:space="preserve"> order_details[[#This Row],[UnitPrice]] * order_details[[#This Row],[Quantity]] * (1 - order_details[[#This Row],[Discount]])</f>
        <v>437.5</v>
      </c>
      <c r="F1674">
        <v>0</v>
      </c>
    </row>
    <row r="1675" spans="1:6" x14ac:dyDescent="0.3">
      <c r="A1675">
        <v>10886</v>
      </c>
      <c r="B1675">
        <v>77</v>
      </c>
      <c r="C1675">
        <v>13</v>
      </c>
      <c r="D1675">
        <v>40</v>
      </c>
      <c r="E1675">
        <f xml:space="preserve"> order_details[[#This Row],[UnitPrice]] * order_details[[#This Row],[Quantity]] * (1 - order_details[[#This Row],[Discount]])</f>
        <v>520</v>
      </c>
      <c r="F1675">
        <v>0</v>
      </c>
    </row>
    <row r="1676" spans="1:6" x14ac:dyDescent="0.3">
      <c r="A1676">
        <v>10887</v>
      </c>
      <c r="B1676">
        <v>25</v>
      </c>
      <c r="C1676">
        <v>14</v>
      </c>
      <c r="D1676">
        <v>5</v>
      </c>
      <c r="E1676">
        <f xml:space="preserve"> order_details[[#This Row],[UnitPrice]] * order_details[[#This Row],[Quantity]] * (1 - order_details[[#This Row],[Discount]])</f>
        <v>70</v>
      </c>
      <c r="F1676">
        <v>0</v>
      </c>
    </row>
    <row r="1677" spans="1:6" x14ac:dyDescent="0.3">
      <c r="A1677">
        <v>10888</v>
      </c>
      <c r="B1677">
        <v>2</v>
      </c>
      <c r="C1677">
        <v>19</v>
      </c>
      <c r="D1677">
        <v>20</v>
      </c>
      <c r="E1677">
        <f xml:space="preserve"> order_details[[#This Row],[UnitPrice]] * order_details[[#This Row],[Quantity]] * (1 - order_details[[#This Row],[Discount]])</f>
        <v>380</v>
      </c>
      <c r="F1677">
        <v>0</v>
      </c>
    </row>
    <row r="1678" spans="1:6" x14ac:dyDescent="0.3">
      <c r="A1678">
        <v>10888</v>
      </c>
      <c r="B1678">
        <v>68</v>
      </c>
      <c r="C1678">
        <v>12.5</v>
      </c>
      <c r="D1678">
        <v>18</v>
      </c>
      <c r="E1678">
        <f xml:space="preserve"> order_details[[#This Row],[UnitPrice]] * order_details[[#This Row],[Quantity]] * (1 - order_details[[#This Row],[Discount]])</f>
        <v>225</v>
      </c>
      <c r="F1678">
        <v>0</v>
      </c>
    </row>
    <row r="1679" spans="1:6" x14ac:dyDescent="0.3">
      <c r="A1679">
        <v>10889</v>
      </c>
      <c r="B1679">
        <v>11</v>
      </c>
      <c r="C1679">
        <v>21</v>
      </c>
      <c r="D1679">
        <v>40</v>
      </c>
      <c r="E1679">
        <f xml:space="preserve"> order_details[[#This Row],[UnitPrice]] * order_details[[#This Row],[Quantity]] * (1 - order_details[[#This Row],[Discount]])</f>
        <v>840</v>
      </c>
      <c r="F1679">
        <v>0</v>
      </c>
    </row>
    <row r="1680" spans="1:6" x14ac:dyDescent="0.3">
      <c r="A1680">
        <v>10889</v>
      </c>
      <c r="B1680">
        <v>38</v>
      </c>
      <c r="C1680">
        <v>263.5</v>
      </c>
      <c r="D1680">
        <v>40</v>
      </c>
      <c r="E1680">
        <f xml:space="preserve"> order_details[[#This Row],[UnitPrice]] * order_details[[#This Row],[Quantity]] * (1 - order_details[[#This Row],[Discount]])</f>
        <v>10540</v>
      </c>
      <c r="F1680">
        <v>0</v>
      </c>
    </row>
    <row r="1681" spans="1:6" x14ac:dyDescent="0.3">
      <c r="A1681">
        <v>10890</v>
      </c>
      <c r="B1681">
        <v>17</v>
      </c>
      <c r="C1681">
        <v>39</v>
      </c>
      <c r="D1681">
        <v>15</v>
      </c>
      <c r="E1681">
        <f xml:space="preserve"> order_details[[#This Row],[UnitPrice]] * order_details[[#This Row],[Quantity]] * (1 - order_details[[#This Row],[Discount]])</f>
        <v>585</v>
      </c>
      <c r="F1681">
        <v>0</v>
      </c>
    </row>
    <row r="1682" spans="1:6" x14ac:dyDescent="0.3">
      <c r="A1682">
        <v>10890</v>
      </c>
      <c r="B1682">
        <v>34</v>
      </c>
      <c r="C1682">
        <v>14</v>
      </c>
      <c r="D1682">
        <v>10</v>
      </c>
      <c r="E1682">
        <f xml:space="preserve"> order_details[[#This Row],[UnitPrice]] * order_details[[#This Row],[Quantity]] * (1 - order_details[[#This Row],[Discount]])</f>
        <v>140</v>
      </c>
      <c r="F1682">
        <v>0</v>
      </c>
    </row>
    <row r="1683" spans="1:6" x14ac:dyDescent="0.3">
      <c r="A1683">
        <v>10890</v>
      </c>
      <c r="B1683">
        <v>41</v>
      </c>
      <c r="C1683">
        <v>9.65</v>
      </c>
      <c r="D1683">
        <v>14</v>
      </c>
      <c r="E1683">
        <f xml:space="preserve"> order_details[[#This Row],[UnitPrice]] * order_details[[#This Row],[Quantity]] * (1 - order_details[[#This Row],[Discount]])</f>
        <v>135.1</v>
      </c>
      <c r="F1683">
        <v>0</v>
      </c>
    </row>
    <row r="1684" spans="1:6" x14ac:dyDescent="0.3">
      <c r="A1684">
        <v>10891</v>
      </c>
      <c r="B1684">
        <v>30</v>
      </c>
      <c r="C1684">
        <v>25.89</v>
      </c>
      <c r="D1684">
        <v>15</v>
      </c>
      <c r="E1684">
        <f xml:space="preserve"> order_details[[#This Row],[UnitPrice]] * order_details[[#This Row],[Quantity]] * (1 - order_details[[#This Row],[Discount]])</f>
        <v>368.9325</v>
      </c>
      <c r="F1684">
        <v>0.05</v>
      </c>
    </row>
    <row r="1685" spans="1:6" x14ac:dyDescent="0.3">
      <c r="A1685">
        <v>10892</v>
      </c>
      <c r="B1685">
        <v>59</v>
      </c>
      <c r="C1685">
        <v>55</v>
      </c>
      <c r="D1685">
        <v>40</v>
      </c>
      <c r="E1685">
        <f xml:space="preserve"> order_details[[#This Row],[UnitPrice]] * order_details[[#This Row],[Quantity]] * (1 - order_details[[#This Row],[Discount]])</f>
        <v>2090</v>
      </c>
      <c r="F1685">
        <v>0.05</v>
      </c>
    </row>
    <row r="1686" spans="1:6" x14ac:dyDescent="0.3">
      <c r="A1686">
        <v>10893</v>
      </c>
      <c r="B1686">
        <v>8</v>
      </c>
      <c r="C1686">
        <v>40</v>
      </c>
      <c r="D1686">
        <v>30</v>
      </c>
      <c r="E1686">
        <f xml:space="preserve"> order_details[[#This Row],[UnitPrice]] * order_details[[#This Row],[Quantity]] * (1 - order_details[[#This Row],[Discount]])</f>
        <v>1200</v>
      </c>
      <c r="F1686">
        <v>0</v>
      </c>
    </row>
    <row r="1687" spans="1:6" x14ac:dyDescent="0.3">
      <c r="A1687">
        <v>10893</v>
      </c>
      <c r="B1687">
        <v>24</v>
      </c>
      <c r="C1687">
        <v>4.5</v>
      </c>
      <c r="D1687">
        <v>10</v>
      </c>
      <c r="E1687">
        <f xml:space="preserve"> order_details[[#This Row],[UnitPrice]] * order_details[[#This Row],[Quantity]] * (1 - order_details[[#This Row],[Discount]])</f>
        <v>45</v>
      </c>
      <c r="F1687">
        <v>0</v>
      </c>
    </row>
    <row r="1688" spans="1:6" x14ac:dyDescent="0.3">
      <c r="A1688">
        <v>10893</v>
      </c>
      <c r="B1688">
        <v>29</v>
      </c>
      <c r="C1688">
        <v>123.79</v>
      </c>
      <c r="D1688">
        <v>24</v>
      </c>
      <c r="E1688">
        <f xml:space="preserve"> order_details[[#This Row],[UnitPrice]] * order_details[[#This Row],[Quantity]] * (1 - order_details[[#This Row],[Discount]])</f>
        <v>2970.96</v>
      </c>
      <c r="F1688">
        <v>0</v>
      </c>
    </row>
    <row r="1689" spans="1:6" x14ac:dyDescent="0.3">
      <c r="A1689">
        <v>10893</v>
      </c>
      <c r="B1689">
        <v>30</v>
      </c>
      <c r="C1689">
        <v>25.89</v>
      </c>
      <c r="D1689">
        <v>35</v>
      </c>
      <c r="E1689">
        <f xml:space="preserve"> order_details[[#This Row],[UnitPrice]] * order_details[[#This Row],[Quantity]] * (1 - order_details[[#This Row],[Discount]])</f>
        <v>906.15</v>
      </c>
      <c r="F1689">
        <v>0</v>
      </c>
    </row>
    <row r="1690" spans="1:6" x14ac:dyDescent="0.3">
      <c r="A1690">
        <v>10893</v>
      </c>
      <c r="B1690">
        <v>36</v>
      </c>
      <c r="C1690">
        <v>19</v>
      </c>
      <c r="D1690">
        <v>20</v>
      </c>
      <c r="E1690">
        <f xml:space="preserve"> order_details[[#This Row],[UnitPrice]] * order_details[[#This Row],[Quantity]] * (1 - order_details[[#This Row],[Discount]])</f>
        <v>380</v>
      </c>
      <c r="F1690">
        <v>0</v>
      </c>
    </row>
    <row r="1691" spans="1:6" x14ac:dyDescent="0.3">
      <c r="A1691">
        <v>10894</v>
      </c>
      <c r="B1691">
        <v>13</v>
      </c>
      <c r="C1691">
        <v>6</v>
      </c>
      <c r="D1691">
        <v>28</v>
      </c>
      <c r="E1691">
        <f xml:space="preserve"> order_details[[#This Row],[UnitPrice]] * order_details[[#This Row],[Quantity]] * (1 - order_details[[#This Row],[Discount]])</f>
        <v>159.6</v>
      </c>
      <c r="F1691">
        <v>0.05</v>
      </c>
    </row>
    <row r="1692" spans="1:6" x14ac:dyDescent="0.3">
      <c r="A1692">
        <v>10894</v>
      </c>
      <c r="B1692">
        <v>69</v>
      </c>
      <c r="C1692">
        <v>36</v>
      </c>
      <c r="D1692">
        <v>50</v>
      </c>
      <c r="E1692">
        <f xml:space="preserve"> order_details[[#This Row],[UnitPrice]] * order_details[[#This Row],[Quantity]] * (1 - order_details[[#This Row],[Discount]])</f>
        <v>1710</v>
      </c>
      <c r="F1692">
        <v>0.05</v>
      </c>
    </row>
    <row r="1693" spans="1:6" x14ac:dyDescent="0.3">
      <c r="A1693">
        <v>10894</v>
      </c>
      <c r="B1693">
        <v>75</v>
      </c>
      <c r="C1693">
        <v>7.75</v>
      </c>
      <c r="D1693">
        <v>120</v>
      </c>
      <c r="E1693">
        <f xml:space="preserve"> order_details[[#This Row],[UnitPrice]] * order_details[[#This Row],[Quantity]] * (1 - order_details[[#This Row],[Discount]])</f>
        <v>883.5</v>
      </c>
      <c r="F1693">
        <v>0.05</v>
      </c>
    </row>
    <row r="1694" spans="1:6" x14ac:dyDescent="0.3">
      <c r="A1694">
        <v>10895</v>
      </c>
      <c r="B1694">
        <v>24</v>
      </c>
      <c r="C1694">
        <v>4.5</v>
      </c>
      <c r="D1694">
        <v>110</v>
      </c>
      <c r="E1694">
        <f xml:space="preserve"> order_details[[#This Row],[UnitPrice]] * order_details[[#This Row],[Quantity]] * (1 - order_details[[#This Row],[Discount]])</f>
        <v>495</v>
      </c>
      <c r="F1694">
        <v>0</v>
      </c>
    </row>
    <row r="1695" spans="1:6" x14ac:dyDescent="0.3">
      <c r="A1695">
        <v>10895</v>
      </c>
      <c r="B1695">
        <v>39</v>
      </c>
      <c r="C1695">
        <v>18</v>
      </c>
      <c r="D1695">
        <v>45</v>
      </c>
      <c r="E1695">
        <f xml:space="preserve"> order_details[[#This Row],[UnitPrice]] * order_details[[#This Row],[Quantity]] * (1 - order_details[[#This Row],[Discount]])</f>
        <v>810</v>
      </c>
      <c r="F1695">
        <v>0</v>
      </c>
    </row>
    <row r="1696" spans="1:6" x14ac:dyDescent="0.3">
      <c r="A1696">
        <v>10895</v>
      </c>
      <c r="B1696">
        <v>40</v>
      </c>
      <c r="C1696">
        <v>18.399999999999999</v>
      </c>
      <c r="D1696">
        <v>91</v>
      </c>
      <c r="E1696">
        <f xml:space="preserve"> order_details[[#This Row],[UnitPrice]] * order_details[[#This Row],[Quantity]] * (1 - order_details[[#This Row],[Discount]])</f>
        <v>1674.3999999999999</v>
      </c>
      <c r="F1696">
        <v>0</v>
      </c>
    </row>
    <row r="1697" spans="1:6" x14ac:dyDescent="0.3">
      <c r="A1697">
        <v>10895</v>
      </c>
      <c r="B1697">
        <v>60</v>
      </c>
      <c r="C1697">
        <v>34</v>
      </c>
      <c r="D1697">
        <v>100</v>
      </c>
      <c r="E1697">
        <f xml:space="preserve"> order_details[[#This Row],[UnitPrice]] * order_details[[#This Row],[Quantity]] * (1 - order_details[[#This Row],[Discount]])</f>
        <v>3400</v>
      </c>
      <c r="F1697">
        <v>0</v>
      </c>
    </row>
    <row r="1698" spans="1:6" x14ac:dyDescent="0.3">
      <c r="A1698">
        <v>10896</v>
      </c>
      <c r="B1698">
        <v>45</v>
      </c>
      <c r="C1698">
        <v>9.5</v>
      </c>
      <c r="D1698">
        <v>15</v>
      </c>
      <c r="E1698">
        <f xml:space="preserve"> order_details[[#This Row],[UnitPrice]] * order_details[[#This Row],[Quantity]] * (1 - order_details[[#This Row],[Discount]])</f>
        <v>142.5</v>
      </c>
      <c r="F1698">
        <v>0</v>
      </c>
    </row>
    <row r="1699" spans="1:6" x14ac:dyDescent="0.3">
      <c r="A1699">
        <v>10896</v>
      </c>
      <c r="B1699">
        <v>56</v>
      </c>
      <c r="C1699">
        <v>38</v>
      </c>
      <c r="D1699">
        <v>16</v>
      </c>
      <c r="E1699">
        <f xml:space="preserve"> order_details[[#This Row],[UnitPrice]] * order_details[[#This Row],[Quantity]] * (1 - order_details[[#This Row],[Discount]])</f>
        <v>608</v>
      </c>
      <c r="F1699">
        <v>0</v>
      </c>
    </row>
    <row r="1700" spans="1:6" x14ac:dyDescent="0.3">
      <c r="A1700">
        <v>10897</v>
      </c>
      <c r="B1700">
        <v>29</v>
      </c>
      <c r="C1700">
        <v>123.79</v>
      </c>
      <c r="D1700">
        <v>80</v>
      </c>
      <c r="E1700">
        <f xml:space="preserve"> order_details[[#This Row],[UnitPrice]] * order_details[[#This Row],[Quantity]] * (1 - order_details[[#This Row],[Discount]])</f>
        <v>9903.2000000000007</v>
      </c>
      <c r="F1700">
        <v>0</v>
      </c>
    </row>
    <row r="1701" spans="1:6" x14ac:dyDescent="0.3">
      <c r="A1701">
        <v>10897</v>
      </c>
      <c r="B1701">
        <v>30</v>
      </c>
      <c r="C1701">
        <v>25.89</v>
      </c>
      <c r="D1701">
        <v>36</v>
      </c>
      <c r="E1701">
        <f xml:space="preserve"> order_details[[#This Row],[UnitPrice]] * order_details[[#This Row],[Quantity]] * (1 - order_details[[#This Row],[Discount]])</f>
        <v>932.04</v>
      </c>
      <c r="F1701">
        <v>0</v>
      </c>
    </row>
    <row r="1702" spans="1:6" x14ac:dyDescent="0.3">
      <c r="A1702">
        <v>10898</v>
      </c>
      <c r="B1702">
        <v>13</v>
      </c>
      <c r="C1702">
        <v>6</v>
      </c>
      <c r="D1702">
        <v>5</v>
      </c>
      <c r="E1702">
        <f xml:space="preserve"> order_details[[#This Row],[UnitPrice]] * order_details[[#This Row],[Quantity]] * (1 - order_details[[#This Row],[Discount]])</f>
        <v>30</v>
      </c>
      <c r="F1702">
        <v>0</v>
      </c>
    </row>
    <row r="1703" spans="1:6" x14ac:dyDescent="0.3">
      <c r="A1703">
        <v>10899</v>
      </c>
      <c r="B1703">
        <v>39</v>
      </c>
      <c r="C1703">
        <v>18</v>
      </c>
      <c r="D1703">
        <v>8</v>
      </c>
      <c r="E1703">
        <f xml:space="preserve"> order_details[[#This Row],[UnitPrice]] * order_details[[#This Row],[Quantity]] * (1 - order_details[[#This Row],[Discount]])</f>
        <v>122.39999999999999</v>
      </c>
      <c r="F1703">
        <v>0.15</v>
      </c>
    </row>
    <row r="1704" spans="1:6" x14ac:dyDescent="0.3">
      <c r="A1704">
        <v>10900</v>
      </c>
      <c r="B1704">
        <v>70</v>
      </c>
      <c r="C1704">
        <v>15</v>
      </c>
      <c r="D1704">
        <v>3</v>
      </c>
      <c r="E1704">
        <f xml:space="preserve"> order_details[[#This Row],[UnitPrice]] * order_details[[#This Row],[Quantity]] * (1 - order_details[[#This Row],[Discount]])</f>
        <v>33.75</v>
      </c>
      <c r="F1704">
        <v>0.25</v>
      </c>
    </row>
    <row r="1705" spans="1:6" x14ac:dyDescent="0.3">
      <c r="A1705">
        <v>10901</v>
      </c>
      <c r="B1705">
        <v>41</v>
      </c>
      <c r="C1705">
        <v>9.65</v>
      </c>
      <c r="D1705">
        <v>30</v>
      </c>
      <c r="E1705">
        <f xml:space="preserve"> order_details[[#This Row],[UnitPrice]] * order_details[[#This Row],[Quantity]] * (1 - order_details[[#This Row],[Discount]])</f>
        <v>289.5</v>
      </c>
      <c r="F1705">
        <v>0</v>
      </c>
    </row>
    <row r="1706" spans="1:6" x14ac:dyDescent="0.3">
      <c r="A1706">
        <v>10901</v>
      </c>
      <c r="B1706">
        <v>71</v>
      </c>
      <c r="C1706">
        <v>21.5</v>
      </c>
      <c r="D1706">
        <v>30</v>
      </c>
      <c r="E1706">
        <f xml:space="preserve"> order_details[[#This Row],[UnitPrice]] * order_details[[#This Row],[Quantity]] * (1 - order_details[[#This Row],[Discount]])</f>
        <v>645</v>
      </c>
      <c r="F1706">
        <v>0</v>
      </c>
    </row>
    <row r="1707" spans="1:6" x14ac:dyDescent="0.3">
      <c r="A1707">
        <v>10902</v>
      </c>
      <c r="B1707">
        <v>55</v>
      </c>
      <c r="C1707">
        <v>24</v>
      </c>
      <c r="D1707">
        <v>30</v>
      </c>
      <c r="E1707">
        <f xml:space="preserve"> order_details[[#This Row],[UnitPrice]] * order_details[[#This Row],[Quantity]] * (1 - order_details[[#This Row],[Discount]])</f>
        <v>612</v>
      </c>
      <c r="F1707">
        <v>0.15</v>
      </c>
    </row>
    <row r="1708" spans="1:6" x14ac:dyDescent="0.3">
      <c r="A1708">
        <v>10902</v>
      </c>
      <c r="B1708">
        <v>62</v>
      </c>
      <c r="C1708">
        <v>49.3</v>
      </c>
      <c r="D1708">
        <v>6</v>
      </c>
      <c r="E1708">
        <f xml:space="preserve"> order_details[[#This Row],[UnitPrice]] * order_details[[#This Row],[Quantity]] * (1 - order_details[[#This Row],[Discount]])</f>
        <v>251.42999999999995</v>
      </c>
      <c r="F1708">
        <v>0.15</v>
      </c>
    </row>
    <row r="1709" spans="1:6" x14ac:dyDescent="0.3">
      <c r="A1709">
        <v>10903</v>
      </c>
      <c r="B1709">
        <v>13</v>
      </c>
      <c r="C1709">
        <v>6</v>
      </c>
      <c r="D1709">
        <v>40</v>
      </c>
      <c r="E1709">
        <f xml:space="preserve"> order_details[[#This Row],[UnitPrice]] * order_details[[#This Row],[Quantity]] * (1 - order_details[[#This Row],[Discount]])</f>
        <v>240</v>
      </c>
      <c r="F1709">
        <v>0</v>
      </c>
    </row>
    <row r="1710" spans="1:6" x14ac:dyDescent="0.3">
      <c r="A1710">
        <v>10903</v>
      </c>
      <c r="B1710">
        <v>65</v>
      </c>
      <c r="C1710">
        <v>21.05</v>
      </c>
      <c r="D1710">
        <v>21</v>
      </c>
      <c r="E1710">
        <f xml:space="preserve"> order_details[[#This Row],[UnitPrice]] * order_details[[#This Row],[Quantity]] * (1 - order_details[[#This Row],[Discount]])</f>
        <v>442.05</v>
      </c>
      <c r="F1710">
        <v>0</v>
      </c>
    </row>
    <row r="1711" spans="1:6" x14ac:dyDescent="0.3">
      <c r="A1711">
        <v>10903</v>
      </c>
      <c r="B1711">
        <v>68</v>
      </c>
      <c r="C1711">
        <v>12.5</v>
      </c>
      <c r="D1711">
        <v>20</v>
      </c>
      <c r="E1711">
        <f xml:space="preserve"> order_details[[#This Row],[UnitPrice]] * order_details[[#This Row],[Quantity]] * (1 - order_details[[#This Row],[Discount]])</f>
        <v>250</v>
      </c>
      <c r="F1711">
        <v>0</v>
      </c>
    </row>
    <row r="1712" spans="1:6" x14ac:dyDescent="0.3">
      <c r="A1712">
        <v>10904</v>
      </c>
      <c r="B1712">
        <v>58</v>
      </c>
      <c r="C1712">
        <v>13.25</v>
      </c>
      <c r="D1712">
        <v>15</v>
      </c>
      <c r="E1712">
        <f xml:space="preserve"> order_details[[#This Row],[UnitPrice]] * order_details[[#This Row],[Quantity]] * (1 - order_details[[#This Row],[Discount]])</f>
        <v>198.75</v>
      </c>
      <c r="F1712">
        <v>0</v>
      </c>
    </row>
    <row r="1713" spans="1:6" x14ac:dyDescent="0.3">
      <c r="A1713">
        <v>10904</v>
      </c>
      <c r="B1713">
        <v>62</v>
      </c>
      <c r="C1713">
        <v>49.3</v>
      </c>
      <c r="D1713">
        <v>35</v>
      </c>
      <c r="E1713">
        <f xml:space="preserve"> order_details[[#This Row],[UnitPrice]] * order_details[[#This Row],[Quantity]] * (1 - order_details[[#This Row],[Discount]])</f>
        <v>1725.5</v>
      </c>
      <c r="F1713">
        <v>0</v>
      </c>
    </row>
    <row r="1714" spans="1:6" x14ac:dyDescent="0.3">
      <c r="A1714">
        <v>10905</v>
      </c>
      <c r="B1714">
        <v>1</v>
      </c>
      <c r="C1714">
        <v>18</v>
      </c>
      <c r="D1714">
        <v>20</v>
      </c>
      <c r="E1714">
        <f xml:space="preserve"> order_details[[#This Row],[UnitPrice]] * order_details[[#This Row],[Quantity]] * (1 - order_details[[#This Row],[Discount]])</f>
        <v>342</v>
      </c>
      <c r="F1714">
        <v>0.05</v>
      </c>
    </row>
    <row r="1715" spans="1:6" x14ac:dyDescent="0.3">
      <c r="A1715">
        <v>10906</v>
      </c>
      <c r="B1715">
        <v>61</v>
      </c>
      <c r="C1715">
        <v>28.5</v>
      </c>
      <c r="D1715">
        <v>15</v>
      </c>
      <c r="E1715">
        <f xml:space="preserve"> order_details[[#This Row],[UnitPrice]] * order_details[[#This Row],[Quantity]] * (1 - order_details[[#This Row],[Discount]])</f>
        <v>427.5</v>
      </c>
      <c r="F1715">
        <v>0</v>
      </c>
    </row>
    <row r="1716" spans="1:6" x14ac:dyDescent="0.3">
      <c r="A1716">
        <v>10907</v>
      </c>
      <c r="B1716">
        <v>75</v>
      </c>
      <c r="C1716">
        <v>7.75</v>
      </c>
      <c r="D1716">
        <v>14</v>
      </c>
      <c r="E1716">
        <f xml:space="preserve"> order_details[[#This Row],[UnitPrice]] * order_details[[#This Row],[Quantity]] * (1 - order_details[[#This Row],[Discount]])</f>
        <v>108.5</v>
      </c>
      <c r="F1716">
        <v>0</v>
      </c>
    </row>
    <row r="1717" spans="1:6" x14ac:dyDescent="0.3">
      <c r="A1717">
        <v>10908</v>
      </c>
      <c r="B1717">
        <v>7</v>
      </c>
      <c r="C1717">
        <v>30</v>
      </c>
      <c r="D1717">
        <v>20</v>
      </c>
      <c r="E1717">
        <f xml:space="preserve"> order_details[[#This Row],[UnitPrice]] * order_details[[#This Row],[Quantity]] * (1 - order_details[[#This Row],[Discount]])</f>
        <v>570</v>
      </c>
      <c r="F1717">
        <v>0.05</v>
      </c>
    </row>
    <row r="1718" spans="1:6" x14ac:dyDescent="0.3">
      <c r="A1718">
        <v>10908</v>
      </c>
      <c r="B1718">
        <v>52</v>
      </c>
      <c r="C1718">
        <v>7</v>
      </c>
      <c r="D1718">
        <v>14</v>
      </c>
      <c r="E1718">
        <f xml:space="preserve"> order_details[[#This Row],[UnitPrice]] * order_details[[#This Row],[Quantity]] * (1 - order_details[[#This Row],[Discount]])</f>
        <v>93.1</v>
      </c>
      <c r="F1718">
        <v>0.05</v>
      </c>
    </row>
    <row r="1719" spans="1:6" x14ac:dyDescent="0.3">
      <c r="A1719">
        <v>10909</v>
      </c>
      <c r="B1719">
        <v>7</v>
      </c>
      <c r="C1719">
        <v>30</v>
      </c>
      <c r="D1719">
        <v>12</v>
      </c>
      <c r="E1719">
        <f xml:space="preserve"> order_details[[#This Row],[UnitPrice]] * order_details[[#This Row],[Quantity]] * (1 - order_details[[#This Row],[Discount]])</f>
        <v>360</v>
      </c>
      <c r="F1719">
        <v>0</v>
      </c>
    </row>
    <row r="1720" spans="1:6" x14ac:dyDescent="0.3">
      <c r="A1720">
        <v>10909</v>
      </c>
      <c r="B1720">
        <v>16</v>
      </c>
      <c r="C1720">
        <v>17.45</v>
      </c>
      <c r="D1720">
        <v>15</v>
      </c>
      <c r="E1720">
        <f xml:space="preserve"> order_details[[#This Row],[UnitPrice]] * order_details[[#This Row],[Quantity]] * (1 - order_details[[#This Row],[Discount]])</f>
        <v>261.75</v>
      </c>
      <c r="F1720">
        <v>0</v>
      </c>
    </row>
    <row r="1721" spans="1:6" x14ac:dyDescent="0.3">
      <c r="A1721">
        <v>10909</v>
      </c>
      <c r="B1721">
        <v>41</v>
      </c>
      <c r="C1721">
        <v>9.65</v>
      </c>
      <c r="D1721">
        <v>5</v>
      </c>
      <c r="E1721">
        <f xml:space="preserve"> order_details[[#This Row],[UnitPrice]] * order_details[[#This Row],[Quantity]] * (1 - order_details[[#This Row],[Discount]])</f>
        <v>48.25</v>
      </c>
      <c r="F1721">
        <v>0</v>
      </c>
    </row>
    <row r="1722" spans="1:6" x14ac:dyDescent="0.3">
      <c r="A1722">
        <v>10910</v>
      </c>
      <c r="B1722">
        <v>19</v>
      </c>
      <c r="C1722">
        <v>9.1999999999999993</v>
      </c>
      <c r="D1722">
        <v>12</v>
      </c>
      <c r="E1722">
        <f xml:space="preserve"> order_details[[#This Row],[UnitPrice]] * order_details[[#This Row],[Quantity]] * (1 - order_details[[#This Row],[Discount]])</f>
        <v>110.39999999999999</v>
      </c>
      <c r="F1722">
        <v>0</v>
      </c>
    </row>
    <row r="1723" spans="1:6" x14ac:dyDescent="0.3">
      <c r="A1723">
        <v>10910</v>
      </c>
      <c r="B1723">
        <v>49</v>
      </c>
      <c r="C1723">
        <v>20</v>
      </c>
      <c r="D1723">
        <v>10</v>
      </c>
      <c r="E1723">
        <f xml:space="preserve"> order_details[[#This Row],[UnitPrice]] * order_details[[#This Row],[Quantity]] * (1 - order_details[[#This Row],[Discount]])</f>
        <v>200</v>
      </c>
      <c r="F1723">
        <v>0</v>
      </c>
    </row>
    <row r="1724" spans="1:6" x14ac:dyDescent="0.3">
      <c r="A1724">
        <v>10910</v>
      </c>
      <c r="B1724">
        <v>61</v>
      </c>
      <c r="C1724">
        <v>28.5</v>
      </c>
      <c r="D1724">
        <v>5</v>
      </c>
      <c r="E1724">
        <f xml:space="preserve"> order_details[[#This Row],[UnitPrice]] * order_details[[#This Row],[Quantity]] * (1 - order_details[[#This Row],[Discount]])</f>
        <v>142.5</v>
      </c>
      <c r="F1724">
        <v>0</v>
      </c>
    </row>
    <row r="1725" spans="1:6" x14ac:dyDescent="0.3">
      <c r="A1725">
        <v>10911</v>
      </c>
      <c r="B1725">
        <v>1</v>
      </c>
      <c r="C1725">
        <v>18</v>
      </c>
      <c r="D1725">
        <v>10</v>
      </c>
      <c r="E1725">
        <f xml:space="preserve"> order_details[[#This Row],[UnitPrice]] * order_details[[#This Row],[Quantity]] * (1 - order_details[[#This Row],[Discount]])</f>
        <v>180</v>
      </c>
      <c r="F1725">
        <v>0</v>
      </c>
    </row>
    <row r="1726" spans="1:6" x14ac:dyDescent="0.3">
      <c r="A1726">
        <v>10911</v>
      </c>
      <c r="B1726">
        <v>17</v>
      </c>
      <c r="C1726">
        <v>39</v>
      </c>
      <c r="D1726">
        <v>12</v>
      </c>
      <c r="E1726">
        <f xml:space="preserve"> order_details[[#This Row],[UnitPrice]] * order_details[[#This Row],[Quantity]] * (1 - order_details[[#This Row],[Discount]])</f>
        <v>468</v>
      </c>
      <c r="F1726">
        <v>0</v>
      </c>
    </row>
    <row r="1727" spans="1:6" x14ac:dyDescent="0.3">
      <c r="A1727">
        <v>10911</v>
      </c>
      <c r="B1727">
        <v>67</v>
      </c>
      <c r="C1727">
        <v>14</v>
      </c>
      <c r="D1727">
        <v>15</v>
      </c>
      <c r="E1727">
        <f xml:space="preserve"> order_details[[#This Row],[UnitPrice]] * order_details[[#This Row],[Quantity]] * (1 - order_details[[#This Row],[Discount]])</f>
        <v>210</v>
      </c>
      <c r="F1727">
        <v>0</v>
      </c>
    </row>
    <row r="1728" spans="1:6" x14ac:dyDescent="0.3">
      <c r="A1728">
        <v>10912</v>
      </c>
      <c r="B1728">
        <v>11</v>
      </c>
      <c r="C1728">
        <v>21</v>
      </c>
      <c r="D1728">
        <v>40</v>
      </c>
      <c r="E1728">
        <f xml:space="preserve"> order_details[[#This Row],[UnitPrice]] * order_details[[#This Row],[Quantity]] * (1 - order_details[[#This Row],[Discount]])</f>
        <v>630</v>
      </c>
      <c r="F1728">
        <v>0.25</v>
      </c>
    </row>
    <row r="1729" spans="1:6" x14ac:dyDescent="0.3">
      <c r="A1729">
        <v>10912</v>
      </c>
      <c r="B1729">
        <v>29</v>
      </c>
      <c r="C1729">
        <v>123.79</v>
      </c>
      <c r="D1729">
        <v>60</v>
      </c>
      <c r="E1729">
        <f xml:space="preserve"> order_details[[#This Row],[UnitPrice]] * order_details[[#This Row],[Quantity]] * (1 - order_details[[#This Row],[Discount]])</f>
        <v>5570.55</v>
      </c>
      <c r="F1729">
        <v>0.25</v>
      </c>
    </row>
    <row r="1730" spans="1:6" x14ac:dyDescent="0.3">
      <c r="A1730">
        <v>10913</v>
      </c>
      <c r="B1730">
        <v>4</v>
      </c>
      <c r="C1730">
        <v>22</v>
      </c>
      <c r="D1730">
        <v>30</v>
      </c>
      <c r="E1730">
        <f xml:space="preserve"> order_details[[#This Row],[UnitPrice]] * order_details[[#This Row],[Quantity]] * (1 - order_details[[#This Row],[Discount]])</f>
        <v>495</v>
      </c>
      <c r="F1730">
        <v>0.25</v>
      </c>
    </row>
    <row r="1731" spans="1:6" x14ac:dyDescent="0.3">
      <c r="A1731">
        <v>10913</v>
      </c>
      <c r="B1731">
        <v>33</v>
      </c>
      <c r="C1731">
        <v>2.5</v>
      </c>
      <c r="D1731">
        <v>40</v>
      </c>
      <c r="E1731">
        <f xml:space="preserve"> order_details[[#This Row],[UnitPrice]] * order_details[[#This Row],[Quantity]] * (1 - order_details[[#This Row],[Discount]])</f>
        <v>75</v>
      </c>
      <c r="F1731">
        <v>0.25</v>
      </c>
    </row>
    <row r="1732" spans="1:6" x14ac:dyDescent="0.3">
      <c r="A1732">
        <v>10913</v>
      </c>
      <c r="B1732">
        <v>58</v>
      </c>
      <c r="C1732">
        <v>13.25</v>
      </c>
      <c r="D1732">
        <v>15</v>
      </c>
      <c r="E1732">
        <f xml:space="preserve"> order_details[[#This Row],[UnitPrice]] * order_details[[#This Row],[Quantity]] * (1 - order_details[[#This Row],[Discount]])</f>
        <v>198.75</v>
      </c>
      <c r="F1732">
        <v>0</v>
      </c>
    </row>
    <row r="1733" spans="1:6" x14ac:dyDescent="0.3">
      <c r="A1733">
        <v>10914</v>
      </c>
      <c r="B1733">
        <v>71</v>
      </c>
      <c r="C1733">
        <v>21.5</v>
      </c>
      <c r="D1733">
        <v>25</v>
      </c>
      <c r="E1733">
        <f xml:space="preserve"> order_details[[#This Row],[UnitPrice]] * order_details[[#This Row],[Quantity]] * (1 - order_details[[#This Row],[Discount]])</f>
        <v>537.5</v>
      </c>
      <c r="F1733">
        <v>0</v>
      </c>
    </row>
    <row r="1734" spans="1:6" x14ac:dyDescent="0.3">
      <c r="A1734">
        <v>10915</v>
      </c>
      <c r="B1734">
        <v>17</v>
      </c>
      <c r="C1734">
        <v>39</v>
      </c>
      <c r="D1734">
        <v>10</v>
      </c>
      <c r="E1734">
        <f xml:space="preserve"> order_details[[#This Row],[UnitPrice]] * order_details[[#This Row],[Quantity]] * (1 - order_details[[#This Row],[Discount]])</f>
        <v>390</v>
      </c>
      <c r="F1734">
        <v>0</v>
      </c>
    </row>
    <row r="1735" spans="1:6" x14ac:dyDescent="0.3">
      <c r="A1735">
        <v>10915</v>
      </c>
      <c r="B1735">
        <v>33</v>
      </c>
      <c r="C1735">
        <v>2.5</v>
      </c>
      <c r="D1735">
        <v>30</v>
      </c>
      <c r="E1735">
        <f xml:space="preserve"> order_details[[#This Row],[UnitPrice]] * order_details[[#This Row],[Quantity]] * (1 - order_details[[#This Row],[Discount]])</f>
        <v>75</v>
      </c>
      <c r="F1735">
        <v>0</v>
      </c>
    </row>
    <row r="1736" spans="1:6" x14ac:dyDescent="0.3">
      <c r="A1736">
        <v>10915</v>
      </c>
      <c r="B1736">
        <v>54</v>
      </c>
      <c r="C1736">
        <v>7.45</v>
      </c>
      <c r="D1736">
        <v>10</v>
      </c>
      <c r="E1736">
        <f xml:space="preserve"> order_details[[#This Row],[UnitPrice]] * order_details[[#This Row],[Quantity]] * (1 - order_details[[#This Row],[Discount]])</f>
        <v>74.5</v>
      </c>
      <c r="F1736">
        <v>0</v>
      </c>
    </row>
    <row r="1737" spans="1:6" x14ac:dyDescent="0.3">
      <c r="A1737">
        <v>10916</v>
      </c>
      <c r="B1737">
        <v>16</v>
      </c>
      <c r="C1737">
        <v>17.45</v>
      </c>
      <c r="D1737">
        <v>6</v>
      </c>
      <c r="E1737">
        <f xml:space="preserve"> order_details[[#This Row],[UnitPrice]] * order_details[[#This Row],[Quantity]] * (1 - order_details[[#This Row],[Discount]])</f>
        <v>104.69999999999999</v>
      </c>
      <c r="F1737">
        <v>0</v>
      </c>
    </row>
    <row r="1738" spans="1:6" x14ac:dyDescent="0.3">
      <c r="A1738">
        <v>10916</v>
      </c>
      <c r="B1738">
        <v>32</v>
      </c>
      <c r="C1738">
        <v>32</v>
      </c>
      <c r="D1738">
        <v>6</v>
      </c>
      <c r="E1738">
        <f xml:space="preserve"> order_details[[#This Row],[UnitPrice]] * order_details[[#This Row],[Quantity]] * (1 - order_details[[#This Row],[Discount]])</f>
        <v>192</v>
      </c>
      <c r="F1738">
        <v>0</v>
      </c>
    </row>
    <row r="1739" spans="1:6" x14ac:dyDescent="0.3">
      <c r="A1739">
        <v>10916</v>
      </c>
      <c r="B1739">
        <v>57</v>
      </c>
      <c r="C1739">
        <v>19.5</v>
      </c>
      <c r="D1739">
        <v>20</v>
      </c>
      <c r="E1739">
        <f xml:space="preserve"> order_details[[#This Row],[UnitPrice]] * order_details[[#This Row],[Quantity]] * (1 - order_details[[#This Row],[Discount]])</f>
        <v>390</v>
      </c>
      <c r="F1739">
        <v>0</v>
      </c>
    </row>
    <row r="1740" spans="1:6" x14ac:dyDescent="0.3">
      <c r="A1740">
        <v>10917</v>
      </c>
      <c r="B1740">
        <v>30</v>
      </c>
      <c r="C1740">
        <v>25.89</v>
      </c>
      <c r="D1740">
        <v>1</v>
      </c>
      <c r="E1740">
        <f xml:space="preserve"> order_details[[#This Row],[UnitPrice]] * order_details[[#This Row],[Quantity]] * (1 - order_details[[#This Row],[Discount]])</f>
        <v>25.89</v>
      </c>
      <c r="F1740">
        <v>0</v>
      </c>
    </row>
    <row r="1741" spans="1:6" x14ac:dyDescent="0.3">
      <c r="A1741">
        <v>10917</v>
      </c>
      <c r="B1741">
        <v>60</v>
      </c>
      <c r="C1741">
        <v>34</v>
      </c>
      <c r="D1741">
        <v>10</v>
      </c>
      <c r="E1741">
        <f xml:space="preserve"> order_details[[#This Row],[UnitPrice]] * order_details[[#This Row],[Quantity]] * (1 - order_details[[#This Row],[Discount]])</f>
        <v>340</v>
      </c>
      <c r="F1741">
        <v>0</v>
      </c>
    </row>
    <row r="1742" spans="1:6" x14ac:dyDescent="0.3">
      <c r="A1742">
        <v>10918</v>
      </c>
      <c r="B1742">
        <v>1</v>
      </c>
      <c r="C1742">
        <v>18</v>
      </c>
      <c r="D1742">
        <v>60</v>
      </c>
      <c r="E1742">
        <f xml:space="preserve"> order_details[[#This Row],[UnitPrice]] * order_details[[#This Row],[Quantity]] * (1 - order_details[[#This Row],[Discount]])</f>
        <v>810</v>
      </c>
      <c r="F1742">
        <v>0.25</v>
      </c>
    </row>
    <row r="1743" spans="1:6" x14ac:dyDescent="0.3">
      <c r="A1743">
        <v>10918</v>
      </c>
      <c r="B1743">
        <v>60</v>
      </c>
      <c r="C1743">
        <v>34</v>
      </c>
      <c r="D1743">
        <v>25</v>
      </c>
      <c r="E1743">
        <f xml:space="preserve"> order_details[[#This Row],[UnitPrice]] * order_details[[#This Row],[Quantity]] * (1 - order_details[[#This Row],[Discount]])</f>
        <v>637.5</v>
      </c>
      <c r="F1743">
        <v>0.25</v>
      </c>
    </row>
    <row r="1744" spans="1:6" x14ac:dyDescent="0.3">
      <c r="A1744">
        <v>10919</v>
      </c>
      <c r="B1744">
        <v>16</v>
      </c>
      <c r="C1744">
        <v>17.45</v>
      </c>
      <c r="D1744">
        <v>24</v>
      </c>
      <c r="E1744">
        <f xml:space="preserve"> order_details[[#This Row],[UnitPrice]] * order_details[[#This Row],[Quantity]] * (1 - order_details[[#This Row],[Discount]])</f>
        <v>418.79999999999995</v>
      </c>
      <c r="F1744">
        <v>0</v>
      </c>
    </row>
    <row r="1745" spans="1:6" x14ac:dyDescent="0.3">
      <c r="A1745">
        <v>10919</v>
      </c>
      <c r="B1745">
        <v>25</v>
      </c>
      <c r="C1745">
        <v>14</v>
      </c>
      <c r="D1745">
        <v>24</v>
      </c>
      <c r="E1745">
        <f xml:space="preserve"> order_details[[#This Row],[UnitPrice]] * order_details[[#This Row],[Quantity]] * (1 - order_details[[#This Row],[Discount]])</f>
        <v>336</v>
      </c>
      <c r="F1745">
        <v>0</v>
      </c>
    </row>
    <row r="1746" spans="1:6" x14ac:dyDescent="0.3">
      <c r="A1746">
        <v>10919</v>
      </c>
      <c r="B1746">
        <v>40</v>
      </c>
      <c r="C1746">
        <v>18.399999999999999</v>
      </c>
      <c r="D1746">
        <v>20</v>
      </c>
      <c r="E1746">
        <f xml:space="preserve"> order_details[[#This Row],[UnitPrice]] * order_details[[#This Row],[Quantity]] * (1 - order_details[[#This Row],[Discount]])</f>
        <v>368</v>
      </c>
      <c r="F1746">
        <v>0</v>
      </c>
    </row>
    <row r="1747" spans="1:6" x14ac:dyDescent="0.3">
      <c r="A1747">
        <v>10920</v>
      </c>
      <c r="B1747">
        <v>50</v>
      </c>
      <c r="C1747">
        <v>16.25</v>
      </c>
      <c r="D1747">
        <v>24</v>
      </c>
      <c r="E1747">
        <f xml:space="preserve"> order_details[[#This Row],[UnitPrice]] * order_details[[#This Row],[Quantity]] * (1 - order_details[[#This Row],[Discount]])</f>
        <v>390</v>
      </c>
      <c r="F1747">
        <v>0</v>
      </c>
    </row>
    <row r="1748" spans="1:6" x14ac:dyDescent="0.3">
      <c r="A1748">
        <v>10921</v>
      </c>
      <c r="B1748">
        <v>35</v>
      </c>
      <c r="C1748">
        <v>18</v>
      </c>
      <c r="D1748">
        <v>10</v>
      </c>
      <c r="E1748">
        <f xml:space="preserve"> order_details[[#This Row],[UnitPrice]] * order_details[[#This Row],[Quantity]] * (1 - order_details[[#This Row],[Discount]])</f>
        <v>180</v>
      </c>
      <c r="F1748">
        <v>0</v>
      </c>
    </row>
    <row r="1749" spans="1:6" x14ac:dyDescent="0.3">
      <c r="A1749">
        <v>10921</v>
      </c>
      <c r="B1749">
        <v>63</v>
      </c>
      <c r="C1749">
        <v>43.9</v>
      </c>
      <c r="D1749">
        <v>40</v>
      </c>
      <c r="E1749">
        <f xml:space="preserve"> order_details[[#This Row],[UnitPrice]] * order_details[[#This Row],[Quantity]] * (1 - order_details[[#This Row],[Discount]])</f>
        <v>1756</v>
      </c>
      <c r="F1749">
        <v>0</v>
      </c>
    </row>
    <row r="1750" spans="1:6" x14ac:dyDescent="0.3">
      <c r="A1750">
        <v>10922</v>
      </c>
      <c r="B1750">
        <v>17</v>
      </c>
      <c r="C1750">
        <v>39</v>
      </c>
      <c r="D1750">
        <v>15</v>
      </c>
      <c r="E1750">
        <f xml:space="preserve"> order_details[[#This Row],[UnitPrice]] * order_details[[#This Row],[Quantity]] * (1 - order_details[[#This Row],[Discount]])</f>
        <v>585</v>
      </c>
      <c r="F1750">
        <v>0</v>
      </c>
    </row>
    <row r="1751" spans="1:6" x14ac:dyDescent="0.3">
      <c r="A1751">
        <v>10922</v>
      </c>
      <c r="B1751">
        <v>24</v>
      </c>
      <c r="C1751">
        <v>4.5</v>
      </c>
      <c r="D1751">
        <v>35</v>
      </c>
      <c r="E1751">
        <f xml:space="preserve"> order_details[[#This Row],[UnitPrice]] * order_details[[#This Row],[Quantity]] * (1 - order_details[[#This Row],[Discount]])</f>
        <v>157.5</v>
      </c>
      <c r="F1751">
        <v>0</v>
      </c>
    </row>
    <row r="1752" spans="1:6" x14ac:dyDescent="0.3">
      <c r="A1752">
        <v>10923</v>
      </c>
      <c r="B1752">
        <v>42</v>
      </c>
      <c r="C1752">
        <v>14</v>
      </c>
      <c r="D1752">
        <v>10</v>
      </c>
      <c r="E1752">
        <f xml:space="preserve"> order_details[[#This Row],[UnitPrice]] * order_details[[#This Row],[Quantity]] * (1 - order_details[[#This Row],[Discount]])</f>
        <v>112</v>
      </c>
      <c r="F1752">
        <v>0.2</v>
      </c>
    </row>
    <row r="1753" spans="1:6" x14ac:dyDescent="0.3">
      <c r="A1753">
        <v>10923</v>
      </c>
      <c r="B1753">
        <v>43</v>
      </c>
      <c r="C1753">
        <v>46</v>
      </c>
      <c r="D1753">
        <v>10</v>
      </c>
      <c r="E1753">
        <f xml:space="preserve"> order_details[[#This Row],[UnitPrice]] * order_details[[#This Row],[Quantity]] * (1 - order_details[[#This Row],[Discount]])</f>
        <v>368</v>
      </c>
      <c r="F1753">
        <v>0.2</v>
      </c>
    </row>
    <row r="1754" spans="1:6" x14ac:dyDescent="0.3">
      <c r="A1754">
        <v>10923</v>
      </c>
      <c r="B1754">
        <v>67</v>
      </c>
      <c r="C1754">
        <v>14</v>
      </c>
      <c r="D1754">
        <v>24</v>
      </c>
      <c r="E1754">
        <f xml:space="preserve"> order_details[[#This Row],[UnitPrice]] * order_details[[#This Row],[Quantity]] * (1 - order_details[[#This Row],[Discount]])</f>
        <v>268.8</v>
      </c>
      <c r="F1754">
        <v>0.2</v>
      </c>
    </row>
    <row r="1755" spans="1:6" x14ac:dyDescent="0.3">
      <c r="A1755">
        <v>10924</v>
      </c>
      <c r="B1755">
        <v>10</v>
      </c>
      <c r="C1755">
        <v>31</v>
      </c>
      <c r="D1755">
        <v>20</v>
      </c>
      <c r="E1755">
        <f xml:space="preserve"> order_details[[#This Row],[UnitPrice]] * order_details[[#This Row],[Quantity]] * (1 - order_details[[#This Row],[Discount]])</f>
        <v>558</v>
      </c>
      <c r="F1755">
        <v>0.1</v>
      </c>
    </row>
    <row r="1756" spans="1:6" x14ac:dyDescent="0.3">
      <c r="A1756">
        <v>10924</v>
      </c>
      <c r="B1756">
        <v>28</v>
      </c>
      <c r="C1756">
        <v>45.6</v>
      </c>
      <c r="D1756">
        <v>30</v>
      </c>
      <c r="E1756">
        <f xml:space="preserve"> order_details[[#This Row],[UnitPrice]] * order_details[[#This Row],[Quantity]] * (1 - order_details[[#This Row],[Discount]])</f>
        <v>1231.2</v>
      </c>
      <c r="F1756">
        <v>0.1</v>
      </c>
    </row>
    <row r="1757" spans="1:6" x14ac:dyDescent="0.3">
      <c r="A1757">
        <v>10924</v>
      </c>
      <c r="B1757">
        <v>75</v>
      </c>
      <c r="C1757">
        <v>7.75</v>
      </c>
      <c r="D1757">
        <v>6</v>
      </c>
      <c r="E1757">
        <f xml:space="preserve"> order_details[[#This Row],[UnitPrice]] * order_details[[#This Row],[Quantity]] * (1 - order_details[[#This Row],[Discount]])</f>
        <v>46.5</v>
      </c>
      <c r="F1757">
        <v>0</v>
      </c>
    </row>
    <row r="1758" spans="1:6" x14ac:dyDescent="0.3">
      <c r="A1758">
        <v>10925</v>
      </c>
      <c r="B1758">
        <v>36</v>
      </c>
      <c r="C1758">
        <v>19</v>
      </c>
      <c r="D1758">
        <v>25</v>
      </c>
      <c r="E1758">
        <f xml:space="preserve"> order_details[[#This Row],[UnitPrice]] * order_details[[#This Row],[Quantity]] * (1 - order_details[[#This Row],[Discount]])</f>
        <v>403.75</v>
      </c>
      <c r="F1758">
        <v>0.15</v>
      </c>
    </row>
    <row r="1759" spans="1:6" x14ac:dyDescent="0.3">
      <c r="A1759">
        <v>10925</v>
      </c>
      <c r="B1759">
        <v>52</v>
      </c>
      <c r="C1759">
        <v>7</v>
      </c>
      <c r="D1759">
        <v>12</v>
      </c>
      <c r="E1759">
        <f xml:space="preserve"> order_details[[#This Row],[UnitPrice]] * order_details[[#This Row],[Quantity]] * (1 - order_details[[#This Row],[Discount]])</f>
        <v>71.399999999999991</v>
      </c>
      <c r="F1759">
        <v>0.15</v>
      </c>
    </row>
    <row r="1760" spans="1:6" x14ac:dyDescent="0.3">
      <c r="A1760">
        <v>10926</v>
      </c>
      <c r="B1760">
        <v>11</v>
      </c>
      <c r="C1760">
        <v>21</v>
      </c>
      <c r="D1760">
        <v>2</v>
      </c>
      <c r="E1760">
        <f xml:space="preserve"> order_details[[#This Row],[UnitPrice]] * order_details[[#This Row],[Quantity]] * (1 - order_details[[#This Row],[Discount]])</f>
        <v>42</v>
      </c>
      <c r="F1760">
        <v>0</v>
      </c>
    </row>
    <row r="1761" spans="1:6" x14ac:dyDescent="0.3">
      <c r="A1761">
        <v>10926</v>
      </c>
      <c r="B1761">
        <v>13</v>
      </c>
      <c r="C1761">
        <v>6</v>
      </c>
      <c r="D1761">
        <v>10</v>
      </c>
      <c r="E1761">
        <f xml:space="preserve"> order_details[[#This Row],[UnitPrice]] * order_details[[#This Row],[Quantity]] * (1 - order_details[[#This Row],[Discount]])</f>
        <v>60</v>
      </c>
      <c r="F1761">
        <v>0</v>
      </c>
    </row>
    <row r="1762" spans="1:6" x14ac:dyDescent="0.3">
      <c r="A1762">
        <v>10926</v>
      </c>
      <c r="B1762">
        <v>19</v>
      </c>
      <c r="C1762">
        <v>9.1999999999999993</v>
      </c>
      <c r="D1762">
        <v>7</v>
      </c>
      <c r="E1762">
        <f xml:space="preserve"> order_details[[#This Row],[UnitPrice]] * order_details[[#This Row],[Quantity]] * (1 - order_details[[#This Row],[Discount]])</f>
        <v>64.399999999999991</v>
      </c>
      <c r="F1762">
        <v>0</v>
      </c>
    </row>
    <row r="1763" spans="1:6" x14ac:dyDescent="0.3">
      <c r="A1763">
        <v>10926</v>
      </c>
      <c r="B1763">
        <v>72</v>
      </c>
      <c r="C1763">
        <v>34.799999999999997</v>
      </c>
      <c r="D1763">
        <v>10</v>
      </c>
      <c r="E1763">
        <f xml:space="preserve"> order_details[[#This Row],[UnitPrice]] * order_details[[#This Row],[Quantity]] * (1 - order_details[[#This Row],[Discount]])</f>
        <v>348</v>
      </c>
      <c r="F1763">
        <v>0</v>
      </c>
    </row>
    <row r="1764" spans="1:6" x14ac:dyDescent="0.3">
      <c r="A1764">
        <v>10927</v>
      </c>
      <c r="B1764">
        <v>20</v>
      </c>
      <c r="C1764">
        <v>81</v>
      </c>
      <c r="D1764">
        <v>5</v>
      </c>
      <c r="E1764">
        <f xml:space="preserve"> order_details[[#This Row],[UnitPrice]] * order_details[[#This Row],[Quantity]] * (1 - order_details[[#This Row],[Discount]])</f>
        <v>405</v>
      </c>
      <c r="F1764">
        <v>0</v>
      </c>
    </row>
    <row r="1765" spans="1:6" x14ac:dyDescent="0.3">
      <c r="A1765">
        <v>10927</v>
      </c>
      <c r="B1765">
        <v>52</v>
      </c>
      <c r="C1765">
        <v>7</v>
      </c>
      <c r="D1765">
        <v>5</v>
      </c>
      <c r="E1765">
        <f xml:space="preserve"> order_details[[#This Row],[UnitPrice]] * order_details[[#This Row],[Quantity]] * (1 - order_details[[#This Row],[Discount]])</f>
        <v>35</v>
      </c>
      <c r="F1765">
        <v>0</v>
      </c>
    </row>
    <row r="1766" spans="1:6" x14ac:dyDescent="0.3">
      <c r="A1766">
        <v>10927</v>
      </c>
      <c r="B1766">
        <v>76</v>
      </c>
      <c r="C1766">
        <v>18</v>
      </c>
      <c r="D1766">
        <v>20</v>
      </c>
      <c r="E1766">
        <f xml:space="preserve"> order_details[[#This Row],[UnitPrice]] * order_details[[#This Row],[Quantity]] * (1 - order_details[[#This Row],[Discount]])</f>
        <v>360</v>
      </c>
      <c r="F1766">
        <v>0</v>
      </c>
    </row>
    <row r="1767" spans="1:6" x14ac:dyDescent="0.3">
      <c r="A1767">
        <v>10928</v>
      </c>
      <c r="B1767">
        <v>47</v>
      </c>
      <c r="C1767">
        <v>9.5</v>
      </c>
      <c r="D1767">
        <v>5</v>
      </c>
      <c r="E1767">
        <f xml:space="preserve"> order_details[[#This Row],[UnitPrice]] * order_details[[#This Row],[Quantity]] * (1 - order_details[[#This Row],[Discount]])</f>
        <v>47.5</v>
      </c>
      <c r="F1767">
        <v>0</v>
      </c>
    </row>
    <row r="1768" spans="1:6" x14ac:dyDescent="0.3">
      <c r="A1768">
        <v>10928</v>
      </c>
      <c r="B1768">
        <v>76</v>
      </c>
      <c r="C1768">
        <v>18</v>
      </c>
      <c r="D1768">
        <v>5</v>
      </c>
      <c r="E1768">
        <f xml:space="preserve"> order_details[[#This Row],[UnitPrice]] * order_details[[#This Row],[Quantity]] * (1 - order_details[[#This Row],[Discount]])</f>
        <v>90</v>
      </c>
      <c r="F1768">
        <v>0</v>
      </c>
    </row>
    <row r="1769" spans="1:6" x14ac:dyDescent="0.3">
      <c r="A1769">
        <v>10929</v>
      </c>
      <c r="B1769">
        <v>21</v>
      </c>
      <c r="C1769">
        <v>10</v>
      </c>
      <c r="D1769">
        <v>60</v>
      </c>
      <c r="E1769">
        <f xml:space="preserve"> order_details[[#This Row],[UnitPrice]] * order_details[[#This Row],[Quantity]] * (1 - order_details[[#This Row],[Discount]])</f>
        <v>600</v>
      </c>
      <c r="F1769">
        <v>0</v>
      </c>
    </row>
    <row r="1770" spans="1:6" x14ac:dyDescent="0.3">
      <c r="A1770">
        <v>10929</v>
      </c>
      <c r="B1770">
        <v>75</v>
      </c>
      <c r="C1770">
        <v>7.75</v>
      </c>
      <c r="D1770">
        <v>49</v>
      </c>
      <c r="E1770">
        <f xml:space="preserve"> order_details[[#This Row],[UnitPrice]] * order_details[[#This Row],[Quantity]] * (1 - order_details[[#This Row],[Discount]])</f>
        <v>379.75</v>
      </c>
      <c r="F1770">
        <v>0</v>
      </c>
    </row>
    <row r="1771" spans="1:6" x14ac:dyDescent="0.3">
      <c r="A1771">
        <v>10929</v>
      </c>
      <c r="B1771">
        <v>77</v>
      </c>
      <c r="C1771">
        <v>13</v>
      </c>
      <c r="D1771">
        <v>15</v>
      </c>
      <c r="E1771">
        <f xml:space="preserve"> order_details[[#This Row],[UnitPrice]] * order_details[[#This Row],[Quantity]] * (1 - order_details[[#This Row],[Discount]])</f>
        <v>195</v>
      </c>
      <c r="F1771">
        <v>0</v>
      </c>
    </row>
    <row r="1772" spans="1:6" x14ac:dyDescent="0.3">
      <c r="A1772">
        <v>10930</v>
      </c>
      <c r="B1772">
        <v>21</v>
      </c>
      <c r="C1772">
        <v>10</v>
      </c>
      <c r="D1772">
        <v>36</v>
      </c>
      <c r="E1772">
        <f xml:space="preserve"> order_details[[#This Row],[UnitPrice]] * order_details[[#This Row],[Quantity]] * (1 - order_details[[#This Row],[Discount]])</f>
        <v>360</v>
      </c>
      <c r="F1772">
        <v>0</v>
      </c>
    </row>
    <row r="1773" spans="1:6" x14ac:dyDescent="0.3">
      <c r="A1773">
        <v>10930</v>
      </c>
      <c r="B1773">
        <v>27</v>
      </c>
      <c r="C1773">
        <v>43.9</v>
      </c>
      <c r="D1773">
        <v>25</v>
      </c>
      <c r="E1773">
        <f xml:space="preserve"> order_details[[#This Row],[UnitPrice]] * order_details[[#This Row],[Quantity]] * (1 - order_details[[#This Row],[Discount]])</f>
        <v>1097.5</v>
      </c>
      <c r="F1773">
        <v>0</v>
      </c>
    </row>
    <row r="1774" spans="1:6" x14ac:dyDescent="0.3">
      <c r="A1774">
        <v>10930</v>
      </c>
      <c r="B1774">
        <v>55</v>
      </c>
      <c r="C1774">
        <v>24</v>
      </c>
      <c r="D1774">
        <v>25</v>
      </c>
      <c r="E1774">
        <f xml:space="preserve"> order_details[[#This Row],[UnitPrice]] * order_details[[#This Row],[Quantity]] * (1 - order_details[[#This Row],[Discount]])</f>
        <v>480</v>
      </c>
      <c r="F1774">
        <v>0.2</v>
      </c>
    </row>
    <row r="1775" spans="1:6" x14ac:dyDescent="0.3">
      <c r="A1775">
        <v>10930</v>
      </c>
      <c r="B1775">
        <v>58</v>
      </c>
      <c r="C1775">
        <v>13.25</v>
      </c>
      <c r="D1775">
        <v>30</v>
      </c>
      <c r="E1775">
        <f xml:space="preserve"> order_details[[#This Row],[UnitPrice]] * order_details[[#This Row],[Quantity]] * (1 - order_details[[#This Row],[Discount]])</f>
        <v>318</v>
      </c>
      <c r="F1775">
        <v>0.2</v>
      </c>
    </row>
    <row r="1776" spans="1:6" x14ac:dyDescent="0.3">
      <c r="A1776">
        <v>10931</v>
      </c>
      <c r="B1776">
        <v>13</v>
      </c>
      <c r="C1776">
        <v>6</v>
      </c>
      <c r="D1776">
        <v>42</v>
      </c>
      <c r="E1776">
        <f xml:space="preserve"> order_details[[#This Row],[UnitPrice]] * order_details[[#This Row],[Quantity]] * (1 - order_details[[#This Row],[Discount]])</f>
        <v>214.2</v>
      </c>
      <c r="F1776">
        <v>0.15</v>
      </c>
    </row>
    <row r="1777" spans="1:6" x14ac:dyDescent="0.3">
      <c r="A1777">
        <v>10931</v>
      </c>
      <c r="B1777">
        <v>57</v>
      </c>
      <c r="C1777">
        <v>19.5</v>
      </c>
      <c r="D1777">
        <v>30</v>
      </c>
      <c r="E1777">
        <f xml:space="preserve"> order_details[[#This Row],[UnitPrice]] * order_details[[#This Row],[Quantity]] * (1 - order_details[[#This Row],[Discount]])</f>
        <v>585</v>
      </c>
      <c r="F1777">
        <v>0</v>
      </c>
    </row>
    <row r="1778" spans="1:6" x14ac:dyDescent="0.3">
      <c r="A1778">
        <v>10932</v>
      </c>
      <c r="B1778">
        <v>16</v>
      </c>
      <c r="C1778">
        <v>17.45</v>
      </c>
      <c r="D1778">
        <v>30</v>
      </c>
      <c r="E1778">
        <f xml:space="preserve"> order_details[[#This Row],[UnitPrice]] * order_details[[#This Row],[Quantity]] * (1 - order_details[[#This Row],[Discount]])</f>
        <v>471.15000000000003</v>
      </c>
      <c r="F1778">
        <v>0.1</v>
      </c>
    </row>
    <row r="1779" spans="1:6" x14ac:dyDescent="0.3">
      <c r="A1779">
        <v>10932</v>
      </c>
      <c r="B1779">
        <v>62</v>
      </c>
      <c r="C1779">
        <v>49.3</v>
      </c>
      <c r="D1779">
        <v>14</v>
      </c>
      <c r="E1779">
        <f xml:space="preserve"> order_details[[#This Row],[UnitPrice]] * order_details[[#This Row],[Quantity]] * (1 - order_details[[#This Row],[Discount]])</f>
        <v>621.17999999999995</v>
      </c>
      <c r="F1779">
        <v>0.1</v>
      </c>
    </row>
    <row r="1780" spans="1:6" x14ac:dyDescent="0.3">
      <c r="A1780">
        <v>10932</v>
      </c>
      <c r="B1780">
        <v>72</v>
      </c>
      <c r="C1780">
        <v>34.799999999999997</v>
      </c>
      <c r="D1780">
        <v>16</v>
      </c>
      <c r="E1780">
        <f xml:space="preserve"> order_details[[#This Row],[UnitPrice]] * order_details[[#This Row],[Quantity]] * (1 - order_details[[#This Row],[Discount]])</f>
        <v>556.79999999999995</v>
      </c>
      <c r="F1780">
        <v>0</v>
      </c>
    </row>
    <row r="1781" spans="1:6" x14ac:dyDescent="0.3">
      <c r="A1781">
        <v>10932</v>
      </c>
      <c r="B1781">
        <v>75</v>
      </c>
      <c r="C1781">
        <v>7.75</v>
      </c>
      <c r="D1781">
        <v>20</v>
      </c>
      <c r="E1781">
        <f xml:space="preserve"> order_details[[#This Row],[UnitPrice]] * order_details[[#This Row],[Quantity]] * (1 - order_details[[#This Row],[Discount]])</f>
        <v>139.5</v>
      </c>
      <c r="F1781">
        <v>0.1</v>
      </c>
    </row>
    <row r="1782" spans="1:6" x14ac:dyDescent="0.3">
      <c r="A1782">
        <v>10933</v>
      </c>
      <c r="B1782">
        <v>53</v>
      </c>
      <c r="C1782">
        <v>32.799999999999997</v>
      </c>
      <c r="D1782">
        <v>2</v>
      </c>
      <c r="E1782">
        <f xml:space="preserve"> order_details[[#This Row],[UnitPrice]] * order_details[[#This Row],[Quantity]] * (1 - order_details[[#This Row],[Discount]])</f>
        <v>65.599999999999994</v>
      </c>
      <c r="F1782">
        <v>0</v>
      </c>
    </row>
    <row r="1783" spans="1:6" x14ac:dyDescent="0.3">
      <c r="A1783">
        <v>10933</v>
      </c>
      <c r="B1783">
        <v>61</v>
      </c>
      <c r="C1783">
        <v>28.5</v>
      </c>
      <c r="D1783">
        <v>30</v>
      </c>
      <c r="E1783">
        <f xml:space="preserve"> order_details[[#This Row],[UnitPrice]] * order_details[[#This Row],[Quantity]] * (1 - order_details[[#This Row],[Discount]])</f>
        <v>855</v>
      </c>
      <c r="F1783">
        <v>0</v>
      </c>
    </row>
    <row r="1784" spans="1:6" x14ac:dyDescent="0.3">
      <c r="A1784">
        <v>10934</v>
      </c>
      <c r="B1784">
        <v>6</v>
      </c>
      <c r="C1784">
        <v>25</v>
      </c>
      <c r="D1784">
        <v>20</v>
      </c>
      <c r="E1784">
        <f xml:space="preserve"> order_details[[#This Row],[UnitPrice]] * order_details[[#This Row],[Quantity]] * (1 - order_details[[#This Row],[Discount]])</f>
        <v>500</v>
      </c>
      <c r="F1784">
        <v>0</v>
      </c>
    </row>
    <row r="1785" spans="1:6" x14ac:dyDescent="0.3">
      <c r="A1785">
        <v>10935</v>
      </c>
      <c r="B1785">
        <v>1</v>
      </c>
      <c r="C1785">
        <v>18</v>
      </c>
      <c r="D1785">
        <v>21</v>
      </c>
      <c r="E1785">
        <f xml:space="preserve"> order_details[[#This Row],[UnitPrice]] * order_details[[#This Row],[Quantity]] * (1 - order_details[[#This Row],[Discount]])</f>
        <v>378</v>
      </c>
      <c r="F1785">
        <v>0</v>
      </c>
    </row>
    <row r="1786" spans="1:6" x14ac:dyDescent="0.3">
      <c r="A1786">
        <v>10935</v>
      </c>
      <c r="B1786">
        <v>18</v>
      </c>
      <c r="C1786">
        <v>62.5</v>
      </c>
      <c r="D1786">
        <v>4</v>
      </c>
      <c r="E1786">
        <f xml:space="preserve"> order_details[[#This Row],[UnitPrice]] * order_details[[#This Row],[Quantity]] * (1 - order_details[[#This Row],[Discount]])</f>
        <v>187.5</v>
      </c>
      <c r="F1786">
        <v>0.25</v>
      </c>
    </row>
    <row r="1787" spans="1:6" x14ac:dyDescent="0.3">
      <c r="A1787">
        <v>10935</v>
      </c>
      <c r="B1787">
        <v>23</v>
      </c>
      <c r="C1787">
        <v>9</v>
      </c>
      <c r="D1787">
        <v>8</v>
      </c>
      <c r="E1787">
        <f xml:space="preserve"> order_details[[#This Row],[UnitPrice]] * order_details[[#This Row],[Quantity]] * (1 - order_details[[#This Row],[Discount]])</f>
        <v>54</v>
      </c>
      <c r="F1787">
        <v>0.25</v>
      </c>
    </row>
    <row r="1788" spans="1:6" x14ac:dyDescent="0.3">
      <c r="A1788">
        <v>10936</v>
      </c>
      <c r="B1788">
        <v>36</v>
      </c>
      <c r="C1788">
        <v>19</v>
      </c>
      <c r="D1788">
        <v>30</v>
      </c>
      <c r="E1788">
        <f xml:space="preserve"> order_details[[#This Row],[UnitPrice]] * order_details[[#This Row],[Quantity]] * (1 - order_details[[#This Row],[Discount]])</f>
        <v>456</v>
      </c>
      <c r="F1788">
        <v>0.2</v>
      </c>
    </row>
    <row r="1789" spans="1:6" x14ac:dyDescent="0.3">
      <c r="A1789">
        <v>10937</v>
      </c>
      <c r="B1789">
        <v>28</v>
      </c>
      <c r="C1789">
        <v>45.6</v>
      </c>
      <c r="D1789">
        <v>8</v>
      </c>
      <c r="E1789">
        <f xml:space="preserve"> order_details[[#This Row],[UnitPrice]] * order_details[[#This Row],[Quantity]] * (1 - order_details[[#This Row],[Discount]])</f>
        <v>364.8</v>
      </c>
      <c r="F1789">
        <v>0</v>
      </c>
    </row>
    <row r="1790" spans="1:6" x14ac:dyDescent="0.3">
      <c r="A1790">
        <v>10937</v>
      </c>
      <c r="B1790">
        <v>34</v>
      </c>
      <c r="C1790">
        <v>14</v>
      </c>
      <c r="D1790">
        <v>20</v>
      </c>
      <c r="E1790">
        <f xml:space="preserve"> order_details[[#This Row],[UnitPrice]] * order_details[[#This Row],[Quantity]] * (1 - order_details[[#This Row],[Discount]])</f>
        <v>280</v>
      </c>
      <c r="F1790">
        <v>0</v>
      </c>
    </row>
    <row r="1791" spans="1:6" x14ac:dyDescent="0.3">
      <c r="A1791">
        <v>10938</v>
      </c>
      <c r="B1791">
        <v>13</v>
      </c>
      <c r="C1791">
        <v>6</v>
      </c>
      <c r="D1791">
        <v>20</v>
      </c>
      <c r="E1791">
        <f xml:space="preserve"> order_details[[#This Row],[UnitPrice]] * order_details[[#This Row],[Quantity]] * (1 - order_details[[#This Row],[Discount]])</f>
        <v>90</v>
      </c>
      <c r="F1791">
        <v>0.25</v>
      </c>
    </row>
    <row r="1792" spans="1:6" x14ac:dyDescent="0.3">
      <c r="A1792">
        <v>10938</v>
      </c>
      <c r="B1792">
        <v>43</v>
      </c>
      <c r="C1792">
        <v>46</v>
      </c>
      <c r="D1792">
        <v>24</v>
      </c>
      <c r="E1792">
        <f xml:space="preserve"> order_details[[#This Row],[UnitPrice]] * order_details[[#This Row],[Quantity]] * (1 - order_details[[#This Row],[Discount]])</f>
        <v>828</v>
      </c>
      <c r="F1792">
        <v>0.25</v>
      </c>
    </row>
    <row r="1793" spans="1:6" x14ac:dyDescent="0.3">
      <c r="A1793">
        <v>10938</v>
      </c>
      <c r="B1793">
        <v>60</v>
      </c>
      <c r="C1793">
        <v>34</v>
      </c>
      <c r="D1793">
        <v>49</v>
      </c>
      <c r="E1793">
        <f xml:space="preserve"> order_details[[#This Row],[UnitPrice]] * order_details[[#This Row],[Quantity]] * (1 - order_details[[#This Row],[Discount]])</f>
        <v>1249.5</v>
      </c>
      <c r="F1793">
        <v>0.25</v>
      </c>
    </row>
    <row r="1794" spans="1:6" x14ac:dyDescent="0.3">
      <c r="A1794">
        <v>10938</v>
      </c>
      <c r="B1794">
        <v>71</v>
      </c>
      <c r="C1794">
        <v>21.5</v>
      </c>
      <c r="D1794">
        <v>35</v>
      </c>
      <c r="E1794">
        <f xml:space="preserve"> order_details[[#This Row],[UnitPrice]] * order_details[[#This Row],[Quantity]] * (1 - order_details[[#This Row],[Discount]])</f>
        <v>564.375</v>
      </c>
      <c r="F1794">
        <v>0.25</v>
      </c>
    </row>
    <row r="1795" spans="1:6" x14ac:dyDescent="0.3">
      <c r="A1795">
        <v>10939</v>
      </c>
      <c r="B1795">
        <v>2</v>
      </c>
      <c r="C1795">
        <v>19</v>
      </c>
      <c r="D1795">
        <v>10</v>
      </c>
      <c r="E1795">
        <f xml:space="preserve"> order_details[[#This Row],[UnitPrice]] * order_details[[#This Row],[Quantity]] * (1 - order_details[[#This Row],[Discount]])</f>
        <v>161.5</v>
      </c>
      <c r="F1795">
        <v>0.15</v>
      </c>
    </row>
    <row r="1796" spans="1:6" x14ac:dyDescent="0.3">
      <c r="A1796">
        <v>10939</v>
      </c>
      <c r="B1796">
        <v>67</v>
      </c>
      <c r="C1796">
        <v>14</v>
      </c>
      <c r="D1796">
        <v>40</v>
      </c>
      <c r="E1796">
        <f xml:space="preserve"> order_details[[#This Row],[UnitPrice]] * order_details[[#This Row],[Quantity]] * (1 - order_details[[#This Row],[Discount]])</f>
        <v>476</v>
      </c>
      <c r="F1796">
        <v>0.15</v>
      </c>
    </row>
    <row r="1797" spans="1:6" x14ac:dyDescent="0.3">
      <c r="A1797">
        <v>10940</v>
      </c>
      <c r="B1797">
        <v>7</v>
      </c>
      <c r="C1797">
        <v>30</v>
      </c>
      <c r="D1797">
        <v>8</v>
      </c>
      <c r="E1797">
        <f xml:space="preserve"> order_details[[#This Row],[UnitPrice]] * order_details[[#This Row],[Quantity]] * (1 - order_details[[#This Row],[Discount]])</f>
        <v>240</v>
      </c>
      <c r="F1797">
        <v>0</v>
      </c>
    </row>
    <row r="1798" spans="1:6" x14ac:dyDescent="0.3">
      <c r="A1798">
        <v>10940</v>
      </c>
      <c r="B1798">
        <v>13</v>
      </c>
      <c r="C1798">
        <v>6</v>
      </c>
      <c r="D1798">
        <v>20</v>
      </c>
      <c r="E1798">
        <f xml:space="preserve"> order_details[[#This Row],[UnitPrice]] * order_details[[#This Row],[Quantity]] * (1 - order_details[[#This Row],[Discount]])</f>
        <v>120</v>
      </c>
      <c r="F1798">
        <v>0</v>
      </c>
    </row>
    <row r="1799" spans="1:6" x14ac:dyDescent="0.3">
      <c r="A1799">
        <v>10941</v>
      </c>
      <c r="B1799">
        <v>31</v>
      </c>
      <c r="C1799">
        <v>12.5</v>
      </c>
      <c r="D1799">
        <v>44</v>
      </c>
      <c r="E1799">
        <f xml:space="preserve"> order_details[[#This Row],[UnitPrice]] * order_details[[#This Row],[Quantity]] * (1 - order_details[[#This Row],[Discount]])</f>
        <v>412.5</v>
      </c>
      <c r="F1799">
        <v>0.25</v>
      </c>
    </row>
    <row r="1800" spans="1:6" x14ac:dyDescent="0.3">
      <c r="A1800">
        <v>10941</v>
      </c>
      <c r="B1800">
        <v>62</v>
      </c>
      <c r="C1800">
        <v>49.3</v>
      </c>
      <c r="D1800">
        <v>30</v>
      </c>
      <c r="E1800">
        <f xml:space="preserve"> order_details[[#This Row],[UnitPrice]] * order_details[[#This Row],[Quantity]] * (1 - order_details[[#This Row],[Discount]])</f>
        <v>1109.25</v>
      </c>
      <c r="F1800">
        <v>0.25</v>
      </c>
    </row>
    <row r="1801" spans="1:6" x14ac:dyDescent="0.3">
      <c r="A1801">
        <v>10941</v>
      </c>
      <c r="B1801">
        <v>68</v>
      </c>
      <c r="C1801">
        <v>12.5</v>
      </c>
      <c r="D1801">
        <v>80</v>
      </c>
      <c r="E1801">
        <f xml:space="preserve"> order_details[[#This Row],[UnitPrice]] * order_details[[#This Row],[Quantity]] * (1 - order_details[[#This Row],[Discount]])</f>
        <v>750</v>
      </c>
      <c r="F1801">
        <v>0.25</v>
      </c>
    </row>
    <row r="1802" spans="1:6" x14ac:dyDescent="0.3">
      <c r="A1802">
        <v>10941</v>
      </c>
      <c r="B1802">
        <v>72</v>
      </c>
      <c r="C1802">
        <v>34.799999999999997</v>
      </c>
      <c r="D1802">
        <v>50</v>
      </c>
      <c r="E1802">
        <f xml:space="preserve"> order_details[[#This Row],[UnitPrice]] * order_details[[#This Row],[Quantity]] * (1 - order_details[[#This Row],[Discount]])</f>
        <v>1739.9999999999998</v>
      </c>
      <c r="F1802">
        <v>0</v>
      </c>
    </row>
    <row r="1803" spans="1:6" x14ac:dyDescent="0.3">
      <c r="A1803">
        <v>10942</v>
      </c>
      <c r="B1803">
        <v>49</v>
      </c>
      <c r="C1803">
        <v>20</v>
      </c>
      <c r="D1803">
        <v>28</v>
      </c>
      <c r="E1803">
        <f xml:space="preserve"> order_details[[#This Row],[UnitPrice]] * order_details[[#This Row],[Quantity]] * (1 - order_details[[#This Row],[Discount]])</f>
        <v>560</v>
      </c>
      <c r="F1803">
        <v>0</v>
      </c>
    </row>
    <row r="1804" spans="1:6" x14ac:dyDescent="0.3">
      <c r="A1804">
        <v>10943</v>
      </c>
      <c r="B1804">
        <v>13</v>
      </c>
      <c r="C1804">
        <v>6</v>
      </c>
      <c r="D1804">
        <v>15</v>
      </c>
      <c r="E1804">
        <f xml:space="preserve"> order_details[[#This Row],[UnitPrice]] * order_details[[#This Row],[Quantity]] * (1 - order_details[[#This Row],[Discount]])</f>
        <v>90</v>
      </c>
      <c r="F1804">
        <v>0</v>
      </c>
    </row>
    <row r="1805" spans="1:6" x14ac:dyDescent="0.3">
      <c r="A1805">
        <v>10943</v>
      </c>
      <c r="B1805">
        <v>22</v>
      </c>
      <c r="C1805">
        <v>21</v>
      </c>
      <c r="D1805">
        <v>21</v>
      </c>
      <c r="E1805">
        <f xml:space="preserve"> order_details[[#This Row],[UnitPrice]] * order_details[[#This Row],[Quantity]] * (1 - order_details[[#This Row],[Discount]])</f>
        <v>441</v>
      </c>
      <c r="F1805">
        <v>0</v>
      </c>
    </row>
    <row r="1806" spans="1:6" x14ac:dyDescent="0.3">
      <c r="A1806">
        <v>10943</v>
      </c>
      <c r="B1806">
        <v>46</v>
      </c>
      <c r="C1806">
        <v>12</v>
      </c>
      <c r="D1806">
        <v>15</v>
      </c>
      <c r="E1806">
        <f xml:space="preserve"> order_details[[#This Row],[UnitPrice]] * order_details[[#This Row],[Quantity]] * (1 - order_details[[#This Row],[Discount]])</f>
        <v>180</v>
      </c>
      <c r="F1806">
        <v>0</v>
      </c>
    </row>
    <row r="1807" spans="1:6" x14ac:dyDescent="0.3">
      <c r="A1807">
        <v>10944</v>
      </c>
      <c r="B1807">
        <v>11</v>
      </c>
      <c r="C1807">
        <v>21</v>
      </c>
      <c r="D1807">
        <v>5</v>
      </c>
      <c r="E1807">
        <f xml:space="preserve"> order_details[[#This Row],[UnitPrice]] * order_details[[#This Row],[Quantity]] * (1 - order_details[[#This Row],[Discount]])</f>
        <v>78.75</v>
      </c>
      <c r="F1807">
        <v>0.25</v>
      </c>
    </row>
    <row r="1808" spans="1:6" x14ac:dyDescent="0.3">
      <c r="A1808">
        <v>10944</v>
      </c>
      <c r="B1808">
        <v>44</v>
      </c>
      <c r="C1808">
        <v>19.45</v>
      </c>
      <c r="D1808">
        <v>18</v>
      </c>
      <c r="E1808">
        <f xml:space="preserve"> order_details[[#This Row],[UnitPrice]] * order_details[[#This Row],[Quantity]] * (1 - order_details[[#This Row],[Discount]])</f>
        <v>262.57499999999999</v>
      </c>
      <c r="F1808">
        <v>0.25</v>
      </c>
    </row>
    <row r="1809" spans="1:6" x14ac:dyDescent="0.3">
      <c r="A1809">
        <v>10944</v>
      </c>
      <c r="B1809">
        <v>56</v>
      </c>
      <c r="C1809">
        <v>38</v>
      </c>
      <c r="D1809">
        <v>18</v>
      </c>
      <c r="E1809">
        <f xml:space="preserve"> order_details[[#This Row],[UnitPrice]] * order_details[[#This Row],[Quantity]] * (1 - order_details[[#This Row],[Discount]])</f>
        <v>684</v>
      </c>
      <c r="F1809">
        <v>0</v>
      </c>
    </row>
    <row r="1810" spans="1:6" x14ac:dyDescent="0.3">
      <c r="A1810">
        <v>10945</v>
      </c>
      <c r="B1810">
        <v>13</v>
      </c>
      <c r="C1810">
        <v>6</v>
      </c>
      <c r="D1810">
        <v>20</v>
      </c>
      <c r="E1810">
        <f xml:space="preserve"> order_details[[#This Row],[UnitPrice]] * order_details[[#This Row],[Quantity]] * (1 - order_details[[#This Row],[Discount]])</f>
        <v>120</v>
      </c>
      <c r="F1810">
        <v>0</v>
      </c>
    </row>
    <row r="1811" spans="1:6" x14ac:dyDescent="0.3">
      <c r="A1811">
        <v>10945</v>
      </c>
      <c r="B1811">
        <v>31</v>
      </c>
      <c r="C1811">
        <v>12.5</v>
      </c>
      <c r="D1811">
        <v>10</v>
      </c>
      <c r="E1811">
        <f xml:space="preserve"> order_details[[#This Row],[UnitPrice]] * order_details[[#This Row],[Quantity]] * (1 - order_details[[#This Row],[Discount]])</f>
        <v>125</v>
      </c>
      <c r="F1811">
        <v>0</v>
      </c>
    </row>
    <row r="1812" spans="1:6" x14ac:dyDescent="0.3">
      <c r="A1812">
        <v>10946</v>
      </c>
      <c r="B1812">
        <v>10</v>
      </c>
      <c r="C1812">
        <v>31</v>
      </c>
      <c r="D1812">
        <v>25</v>
      </c>
      <c r="E1812">
        <f xml:space="preserve"> order_details[[#This Row],[UnitPrice]] * order_details[[#This Row],[Quantity]] * (1 - order_details[[#This Row],[Discount]])</f>
        <v>775</v>
      </c>
      <c r="F1812">
        <v>0</v>
      </c>
    </row>
    <row r="1813" spans="1:6" x14ac:dyDescent="0.3">
      <c r="A1813">
        <v>10946</v>
      </c>
      <c r="B1813">
        <v>24</v>
      </c>
      <c r="C1813">
        <v>4.5</v>
      </c>
      <c r="D1813">
        <v>25</v>
      </c>
      <c r="E1813">
        <f xml:space="preserve"> order_details[[#This Row],[UnitPrice]] * order_details[[#This Row],[Quantity]] * (1 - order_details[[#This Row],[Discount]])</f>
        <v>112.5</v>
      </c>
      <c r="F1813">
        <v>0</v>
      </c>
    </row>
    <row r="1814" spans="1:6" x14ac:dyDescent="0.3">
      <c r="A1814">
        <v>10946</v>
      </c>
      <c r="B1814">
        <v>77</v>
      </c>
      <c r="C1814">
        <v>13</v>
      </c>
      <c r="D1814">
        <v>40</v>
      </c>
      <c r="E1814">
        <f xml:space="preserve"> order_details[[#This Row],[UnitPrice]] * order_details[[#This Row],[Quantity]] * (1 - order_details[[#This Row],[Discount]])</f>
        <v>520</v>
      </c>
      <c r="F1814">
        <v>0</v>
      </c>
    </row>
    <row r="1815" spans="1:6" x14ac:dyDescent="0.3">
      <c r="A1815">
        <v>10947</v>
      </c>
      <c r="B1815">
        <v>59</v>
      </c>
      <c r="C1815">
        <v>55</v>
      </c>
      <c r="D1815">
        <v>4</v>
      </c>
      <c r="E1815">
        <f xml:space="preserve"> order_details[[#This Row],[UnitPrice]] * order_details[[#This Row],[Quantity]] * (1 - order_details[[#This Row],[Discount]])</f>
        <v>220</v>
      </c>
      <c r="F1815">
        <v>0</v>
      </c>
    </row>
    <row r="1816" spans="1:6" x14ac:dyDescent="0.3">
      <c r="A1816">
        <v>10948</v>
      </c>
      <c r="B1816">
        <v>50</v>
      </c>
      <c r="C1816">
        <v>16.25</v>
      </c>
      <c r="D1816">
        <v>9</v>
      </c>
      <c r="E1816">
        <f xml:space="preserve"> order_details[[#This Row],[UnitPrice]] * order_details[[#This Row],[Quantity]] * (1 - order_details[[#This Row],[Discount]])</f>
        <v>146.25</v>
      </c>
      <c r="F1816">
        <v>0</v>
      </c>
    </row>
    <row r="1817" spans="1:6" x14ac:dyDescent="0.3">
      <c r="A1817">
        <v>10948</v>
      </c>
      <c r="B1817">
        <v>51</v>
      </c>
      <c r="C1817">
        <v>53</v>
      </c>
      <c r="D1817">
        <v>40</v>
      </c>
      <c r="E1817">
        <f xml:space="preserve"> order_details[[#This Row],[UnitPrice]] * order_details[[#This Row],[Quantity]] * (1 - order_details[[#This Row],[Discount]])</f>
        <v>2120</v>
      </c>
      <c r="F1817">
        <v>0</v>
      </c>
    </row>
    <row r="1818" spans="1:6" x14ac:dyDescent="0.3">
      <c r="A1818">
        <v>10948</v>
      </c>
      <c r="B1818">
        <v>55</v>
      </c>
      <c r="C1818">
        <v>24</v>
      </c>
      <c r="D1818">
        <v>4</v>
      </c>
      <c r="E1818">
        <f xml:space="preserve"> order_details[[#This Row],[UnitPrice]] * order_details[[#This Row],[Quantity]] * (1 - order_details[[#This Row],[Discount]])</f>
        <v>96</v>
      </c>
      <c r="F1818">
        <v>0</v>
      </c>
    </row>
    <row r="1819" spans="1:6" x14ac:dyDescent="0.3">
      <c r="A1819">
        <v>10949</v>
      </c>
      <c r="B1819">
        <v>6</v>
      </c>
      <c r="C1819">
        <v>25</v>
      </c>
      <c r="D1819">
        <v>12</v>
      </c>
      <c r="E1819">
        <f xml:space="preserve"> order_details[[#This Row],[UnitPrice]] * order_details[[#This Row],[Quantity]] * (1 - order_details[[#This Row],[Discount]])</f>
        <v>300</v>
      </c>
      <c r="F1819">
        <v>0</v>
      </c>
    </row>
    <row r="1820" spans="1:6" x14ac:dyDescent="0.3">
      <c r="A1820">
        <v>10949</v>
      </c>
      <c r="B1820">
        <v>10</v>
      </c>
      <c r="C1820">
        <v>31</v>
      </c>
      <c r="D1820">
        <v>30</v>
      </c>
      <c r="E1820">
        <f xml:space="preserve"> order_details[[#This Row],[UnitPrice]] * order_details[[#This Row],[Quantity]] * (1 - order_details[[#This Row],[Discount]])</f>
        <v>930</v>
      </c>
      <c r="F1820">
        <v>0</v>
      </c>
    </row>
    <row r="1821" spans="1:6" x14ac:dyDescent="0.3">
      <c r="A1821">
        <v>10949</v>
      </c>
      <c r="B1821">
        <v>17</v>
      </c>
      <c r="C1821">
        <v>39</v>
      </c>
      <c r="D1821">
        <v>6</v>
      </c>
      <c r="E1821">
        <f xml:space="preserve"> order_details[[#This Row],[UnitPrice]] * order_details[[#This Row],[Quantity]] * (1 - order_details[[#This Row],[Discount]])</f>
        <v>234</v>
      </c>
      <c r="F1821">
        <v>0</v>
      </c>
    </row>
    <row r="1822" spans="1:6" x14ac:dyDescent="0.3">
      <c r="A1822">
        <v>10949</v>
      </c>
      <c r="B1822">
        <v>62</v>
      </c>
      <c r="C1822">
        <v>49.3</v>
      </c>
      <c r="D1822">
        <v>60</v>
      </c>
      <c r="E1822">
        <f xml:space="preserve"> order_details[[#This Row],[UnitPrice]] * order_details[[#This Row],[Quantity]] * (1 - order_details[[#This Row],[Discount]])</f>
        <v>2958</v>
      </c>
      <c r="F1822">
        <v>0</v>
      </c>
    </row>
    <row r="1823" spans="1:6" x14ac:dyDescent="0.3">
      <c r="A1823">
        <v>10950</v>
      </c>
      <c r="B1823">
        <v>4</v>
      </c>
      <c r="C1823">
        <v>22</v>
      </c>
      <c r="D1823">
        <v>5</v>
      </c>
      <c r="E1823">
        <f xml:space="preserve"> order_details[[#This Row],[UnitPrice]] * order_details[[#This Row],[Quantity]] * (1 - order_details[[#This Row],[Discount]])</f>
        <v>110</v>
      </c>
      <c r="F1823">
        <v>0</v>
      </c>
    </row>
    <row r="1824" spans="1:6" x14ac:dyDescent="0.3">
      <c r="A1824">
        <v>10951</v>
      </c>
      <c r="B1824">
        <v>33</v>
      </c>
      <c r="C1824">
        <v>2.5</v>
      </c>
      <c r="D1824">
        <v>15</v>
      </c>
      <c r="E1824">
        <f xml:space="preserve"> order_details[[#This Row],[UnitPrice]] * order_details[[#This Row],[Quantity]] * (1 - order_details[[#This Row],[Discount]])</f>
        <v>35.625</v>
      </c>
      <c r="F1824">
        <v>0.05</v>
      </c>
    </row>
    <row r="1825" spans="1:6" x14ac:dyDescent="0.3">
      <c r="A1825">
        <v>10951</v>
      </c>
      <c r="B1825">
        <v>41</v>
      </c>
      <c r="C1825">
        <v>9.65</v>
      </c>
      <c r="D1825">
        <v>6</v>
      </c>
      <c r="E1825">
        <f xml:space="preserve"> order_details[[#This Row],[UnitPrice]] * order_details[[#This Row],[Quantity]] * (1 - order_details[[#This Row],[Discount]])</f>
        <v>55.005000000000003</v>
      </c>
      <c r="F1825">
        <v>0.05</v>
      </c>
    </row>
    <row r="1826" spans="1:6" x14ac:dyDescent="0.3">
      <c r="A1826">
        <v>10951</v>
      </c>
      <c r="B1826">
        <v>75</v>
      </c>
      <c r="C1826">
        <v>7.75</v>
      </c>
      <c r="D1826">
        <v>50</v>
      </c>
      <c r="E1826">
        <f xml:space="preserve"> order_details[[#This Row],[UnitPrice]] * order_details[[#This Row],[Quantity]] * (1 - order_details[[#This Row],[Discount]])</f>
        <v>368.125</v>
      </c>
      <c r="F1826">
        <v>0.05</v>
      </c>
    </row>
    <row r="1827" spans="1:6" x14ac:dyDescent="0.3">
      <c r="A1827">
        <v>10952</v>
      </c>
      <c r="B1827">
        <v>6</v>
      </c>
      <c r="C1827">
        <v>25</v>
      </c>
      <c r="D1827">
        <v>16</v>
      </c>
      <c r="E1827">
        <f xml:space="preserve"> order_details[[#This Row],[UnitPrice]] * order_details[[#This Row],[Quantity]] * (1 - order_details[[#This Row],[Discount]])</f>
        <v>380</v>
      </c>
      <c r="F1827">
        <v>0.05</v>
      </c>
    </row>
    <row r="1828" spans="1:6" x14ac:dyDescent="0.3">
      <c r="A1828">
        <v>10952</v>
      </c>
      <c r="B1828">
        <v>28</v>
      </c>
      <c r="C1828">
        <v>45.6</v>
      </c>
      <c r="D1828">
        <v>2</v>
      </c>
      <c r="E1828">
        <f xml:space="preserve"> order_details[[#This Row],[UnitPrice]] * order_details[[#This Row],[Quantity]] * (1 - order_details[[#This Row],[Discount]])</f>
        <v>91.2</v>
      </c>
      <c r="F1828">
        <v>0</v>
      </c>
    </row>
    <row r="1829" spans="1:6" x14ac:dyDescent="0.3">
      <c r="A1829">
        <v>10953</v>
      </c>
      <c r="B1829">
        <v>20</v>
      </c>
      <c r="C1829">
        <v>81</v>
      </c>
      <c r="D1829">
        <v>50</v>
      </c>
      <c r="E1829">
        <f xml:space="preserve"> order_details[[#This Row],[UnitPrice]] * order_details[[#This Row],[Quantity]] * (1 - order_details[[#This Row],[Discount]])</f>
        <v>3847.5</v>
      </c>
      <c r="F1829">
        <v>0.05</v>
      </c>
    </row>
    <row r="1830" spans="1:6" x14ac:dyDescent="0.3">
      <c r="A1830">
        <v>10953</v>
      </c>
      <c r="B1830">
        <v>31</v>
      </c>
      <c r="C1830">
        <v>12.5</v>
      </c>
      <c r="D1830">
        <v>50</v>
      </c>
      <c r="E1830">
        <f xml:space="preserve"> order_details[[#This Row],[UnitPrice]] * order_details[[#This Row],[Quantity]] * (1 - order_details[[#This Row],[Discount]])</f>
        <v>593.75</v>
      </c>
      <c r="F1830">
        <v>0.05</v>
      </c>
    </row>
    <row r="1831" spans="1:6" x14ac:dyDescent="0.3">
      <c r="A1831">
        <v>10954</v>
      </c>
      <c r="B1831">
        <v>16</v>
      </c>
      <c r="C1831">
        <v>17.45</v>
      </c>
      <c r="D1831">
        <v>28</v>
      </c>
      <c r="E1831">
        <f xml:space="preserve"> order_details[[#This Row],[UnitPrice]] * order_details[[#This Row],[Quantity]] * (1 - order_details[[#This Row],[Discount]])</f>
        <v>415.30999999999995</v>
      </c>
      <c r="F1831">
        <v>0.15</v>
      </c>
    </row>
    <row r="1832" spans="1:6" x14ac:dyDescent="0.3">
      <c r="A1832">
        <v>10954</v>
      </c>
      <c r="B1832">
        <v>31</v>
      </c>
      <c r="C1832">
        <v>12.5</v>
      </c>
      <c r="D1832">
        <v>25</v>
      </c>
      <c r="E1832">
        <f xml:space="preserve"> order_details[[#This Row],[UnitPrice]] * order_details[[#This Row],[Quantity]] * (1 - order_details[[#This Row],[Discount]])</f>
        <v>265.625</v>
      </c>
      <c r="F1832">
        <v>0.15</v>
      </c>
    </row>
    <row r="1833" spans="1:6" x14ac:dyDescent="0.3">
      <c r="A1833">
        <v>10954</v>
      </c>
      <c r="B1833">
        <v>45</v>
      </c>
      <c r="C1833">
        <v>9.5</v>
      </c>
      <c r="D1833">
        <v>30</v>
      </c>
      <c r="E1833">
        <f xml:space="preserve"> order_details[[#This Row],[UnitPrice]] * order_details[[#This Row],[Quantity]] * (1 - order_details[[#This Row],[Discount]])</f>
        <v>285</v>
      </c>
      <c r="F1833">
        <v>0</v>
      </c>
    </row>
    <row r="1834" spans="1:6" x14ac:dyDescent="0.3">
      <c r="A1834">
        <v>10954</v>
      </c>
      <c r="B1834">
        <v>60</v>
      </c>
      <c r="C1834">
        <v>34</v>
      </c>
      <c r="D1834">
        <v>24</v>
      </c>
      <c r="E1834">
        <f xml:space="preserve"> order_details[[#This Row],[UnitPrice]] * order_details[[#This Row],[Quantity]] * (1 - order_details[[#This Row],[Discount]])</f>
        <v>693.6</v>
      </c>
      <c r="F1834">
        <v>0.15</v>
      </c>
    </row>
    <row r="1835" spans="1:6" x14ac:dyDescent="0.3">
      <c r="A1835">
        <v>10955</v>
      </c>
      <c r="B1835">
        <v>75</v>
      </c>
      <c r="C1835">
        <v>7.75</v>
      </c>
      <c r="D1835">
        <v>12</v>
      </c>
      <c r="E1835">
        <f xml:space="preserve"> order_details[[#This Row],[UnitPrice]] * order_details[[#This Row],[Quantity]] * (1 - order_details[[#This Row],[Discount]])</f>
        <v>74.400000000000006</v>
      </c>
      <c r="F1835">
        <v>0.2</v>
      </c>
    </row>
    <row r="1836" spans="1:6" x14ac:dyDescent="0.3">
      <c r="A1836">
        <v>10956</v>
      </c>
      <c r="B1836">
        <v>21</v>
      </c>
      <c r="C1836">
        <v>10</v>
      </c>
      <c r="D1836">
        <v>12</v>
      </c>
      <c r="E1836">
        <f xml:space="preserve"> order_details[[#This Row],[UnitPrice]] * order_details[[#This Row],[Quantity]] * (1 - order_details[[#This Row],[Discount]])</f>
        <v>120</v>
      </c>
      <c r="F1836">
        <v>0</v>
      </c>
    </row>
    <row r="1837" spans="1:6" x14ac:dyDescent="0.3">
      <c r="A1837">
        <v>10956</v>
      </c>
      <c r="B1837">
        <v>47</v>
      </c>
      <c r="C1837">
        <v>9.5</v>
      </c>
      <c r="D1837">
        <v>14</v>
      </c>
      <c r="E1837">
        <f xml:space="preserve"> order_details[[#This Row],[UnitPrice]] * order_details[[#This Row],[Quantity]] * (1 - order_details[[#This Row],[Discount]])</f>
        <v>133</v>
      </c>
      <c r="F1837">
        <v>0</v>
      </c>
    </row>
    <row r="1838" spans="1:6" x14ac:dyDescent="0.3">
      <c r="A1838">
        <v>10956</v>
      </c>
      <c r="B1838">
        <v>51</v>
      </c>
      <c r="C1838">
        <v>53</v>
      </c>
      <c r="D1838">
        <v>8</v>
      </c>
      <c r="E1838">
        <f xml:space="preserve"> order_details[[#This Row],[UnitPrice]] * order_details[[#This Row],[Quantity]] * (1 - order_details[[#This Row],[Discount]])</f>
        <v>424</v>
      </c>
      <c r="F1838">
        <v>0</v>
      </c>
    </row>
    <row r="1839" spans="1:6" x14ac:dyDescent="0.3">
      <c r="A1839">
        <v>10957</v>
      </c>
      <c r="B1839">
        <v>30</v>
      </c>
      <c r="C1839">
        <v>25.89</v>
      </c>
      <c r="D1839">
        <v>30</v>
      </c>
      <c r="E1839">
        <f xml:space="preserve"> order_details[[#This Row],[UnitPrice]] * order_details[[#This Row],[Quantity]] * (1 - order_details[[#This Row],[Discount]])</f>
        <v>776.7</v>
      </c>
      <c r="F1839">
        <v>0</v>
      </c>
    </row>
    <row r="1840" spans="1:6" x14ac:dyDescent="0.3">
      <c r="A1840">
        <v>10957</v>
      </c>
      <c r="B1840">
        <v>35</v>
      </c>
      <c r="C1840">
        <v>18</v>
      </c>
      <c r="D1840">
        <v>40</v>
      </c>
      <c r="E1840">
        <f xml:space="preserve"> order_details[[#This Row],[UnitPrice]] * order_details[[#This Row],[Quantity]] * (1 - order_details[[#This Row],[Discount]])</f>
        <v>720</v>
      </c>
      <c r="F1840">
        <v>0</v>
      </c>
    </row>
    <row r="1841" spans="1:6" x14ac:dyDescent="0.3">
      <c r="A1841">
        <v>10957</v>
      </c>
      <c r="B1841">
        <v>64</v>
      </c>
      <c r="C1841">
        <v>33.25</v>
      </c>
      <c r="D1841">
        <v>8</v>
      </c>
      <c r="E1841">
        <f xml:space="preserve"> order_details[[#This Row],[UnitPrice]] * order_details[[#This Row],[Quantity]] * (1 - order_details[[#This Row],[Discount]])</f>
        <v>266</v>
      </c>
      <c r="F1841">
        <v>0</v>
      </c>
    </row>
    <row r="1842" spans="1:6" x14ac:dyDescent="0.3">
      <c r="A1842">
        <v>10958</v>
      </c>
      <c r="B1842">
        <v>5</v>
      </c>
      <c r="C1842">
        <v>21.35</v>
      </c>
      <c r="D1842">
        <v>20</v>
      </c>
      <c r="E1842">
        <f xml:space="preserve"> order_details[[#This Row],[UnitPrice]] * order_details[[#This Row],[Quantity]] * (1 - order_details[[#This Row],[Discount]])</f>
        <v>427</v>
      </c>
      <c r="F1842">
        <v>0</v>
      </c>
    </row>
    <row r="1843" spans="1:6" x14ac:dyDescent="0.3">
      <c r="A1843">
        <v>10958</v>
      </c>
      <c r="B1843">
        <v>7</v>
      </c>
      <c r="C1843">
        <v>30</v>
      </c>
      <c r="D1843">
        <v>6</v>
      </c>
      <c r="E1843">
        <f xml:space="preserve"> order_details[[#This Row],[UnitPrice]] * order_details[[#This Row],[Quantity]] * (1 - order_details[[#This Row],[Discount]])</f>
        <v>180</v>
      </c>
      <c r="F1843">
        <v>0</v>
      </c>
    </row>
    <row r="1844" spans="1:6" x14ac:dyDescent="0.3">
      <c r="A1844">
        <v>10958</v>
      </c>
      <c r="B1844">
        <v>72</v>
      </c>
      <c r="C1844">
        <v>34.799999999999997</v>
      </c>
      <c r="D1844">
        <v>5</v>
      </c>
      <c r="E1844">
        <f xml:space="preserve"> order_details[[#This Row],[UnitPrice]] * order_details[[#This Row],[Quantity]] * (1 - order_details[[#This Row],[Discount]])</f>
        <v>174</v>
      </c>
      <c r="F1844">
        <v>0</v>
      </c>
    </row>
    <row r="1845" spans="1:6" x14ac:dyDescent="0.3">
      <c r="A1845">
        <v>10959</v>
      </c>
      <c r="B1845">
        <v>75</v>
      </c>
      <c r="C1845">
        <v>7.75</v>
      </c>
      <c r="D1845">
        <v>20</v>
      </c>
      <c r="E1845">
        <f xml:space="preserve"> order_details[[#This Row],[UnitPrice]] * order_details[[#This Row],[Quantity]] * (1 - order_details[[#This Row],[Discount]])</f>
        <v>131.75</v>
      </c>
      <c r="F1845">
        <v>0.15</v>
      </c>
    </row>
    <row r="1846" spans="1:6" x14ac:dyDescent="0.3">
      <c r="A1846">
        <v>10960</v>
      </c>
      <c r="B1846">
        <v>24</v>
      </c>
      <c r="C1846">
        <v>4.5</v>
      </c>
      <c r="D1846">
        <v>10</v>
      </c>
      <c r="E1846">
        <f xml:space="preserve"> order_details[[#This Row],[UnitPrice]] * order_details[[#This Row],[Quantity]] * (1 - order_details[[#This Row],[Discount]])</f>
        <v>33.75</v>
      </c>
      <c r="F1846">
        <v>0.25</v>
      </c>
    </row>
    <row r="1847" spans="1:6" x14ac:dyDescent="0.3">
      <c r="A1847">
        <v>10960</v>
      </c>
      <c r="B1847">
        <v>41</v>
      </c>
      <c r="C1847">
        <v>9.65</v>
      </c>
      <c r="D1847">
        <v>24</v>
      </c>
      <c r="E1847">
        <f xml:space="preserve"> order_details[[#This Row],[UnitPrice]] * order_details[[#This Row],[Quantity]] * (1 - order_details[[#This Row],[Discount]])</f>
        <v>231.60000000000002</v>
      </c>
      <c r="F1847">
        <v>0</v>
      </c>
    </row>
    <row r="1848" spans="1:6" x14ac:dyDescent="0.3">
      <c r="A1848">
        <v>10961</v>
      </c>
      <c r="B1848">
        <v>52</v>
      </c>
      <c r="C1848">
        <v>7</v>
      </c>
      <c r="D1848">
        <v>6</v>
      </c>
      <c r="E1848">
        <f xml:space="preserve"> order_details[[#This Row],[UnitPrice]] * order_details[[#This Row],[Quantity]] * (1 - order_details[[#This Row],[Discount]])</f>
        <v>39.9</v>
      </c>
      <c r="F1848">
        <v>0.05</v>
      </c>
    </row>
    <row r="1849" spans="1:6" x14ac:dyDescent="0.3">
      <c r="A1849">
        <v>10961</v>
      </c>
      <c r="B1849">
        <v>76</v>
      </c>
      <c r="C1849">
        <v>18</v>
      </c>
      <c r="D1849">
        <v>60</v>
      </c>
      <c r="E1849">
        <f xml:space="preserve"> order_details[[#This Row],[UnitPrice]] * order_details[[#This Row],[Quantity]] * (1 - order_details[[#This Row],[Discount]])</f>
        <v>1080</v>
      </c>
      <c r="F1849">
        <v>0</v>
      </c>
    </row>
    <row r="1850" spans="1:6" x14ac:dyDescent="0.3">
      <c r="A1850">
        <v>10962</v>
      </c>
      <c r="B1850">
        <v>7</v>
      </c>
      <c r="C1850">
        <v>30</v>
      </c>
      <c r="D1850">
        <v>45</v>
      </c>
      <c r="E1850">
        <f xml:space="preserve"> order_details[[#This Row],[UnitPrice]] * order_details[[#This Row],[Quantity]] * (1 - order_details[[#This Row],[Discount]])</f>
        <v>1350</v>
      </c>
      <c r="F1850">
        <v>0</v>
      </c>
    </row>
    <row r="1851" spans="1:6" x14ac:dyDescent="0.3">
      <c r="A1851">
        <v>10962</v>
      </c>
      <c r="B1851">
        <v>13</v>
      </c>
      <c r="C1851">
        <v>6</v>
      </c>
      <c r="D1851">
        <v>77</v>
      </c>
      <c r="E1851">
        <f xml:space="preserve"> order_details[[#This Row],[UnitPrice]] * order_details[[#This Row],[Quantity]] * (1 - order_details[[#This Row],[Discount]])</f>
        <v>462</v>
      </c>
      <c r="F1851">
        <v>0</v>
      </c>
    </row>
    <row r="1852" spans="1:6" x14ac:dyDescent="0.3">
      <c r="A1852">
        <v>10962</v>
      </c>
      <c r="B1852">
        <v>53</v>
      </c>
      <c r="C1852">
        <v>32.799999999999997</v>
      </c>
      <c r="D1852">
        <v>20</v>
      </c>
      <c r="E1852">
        <f xml:space="preserve"> order_details[[#This Row],[UnitPrice]] * order_details[[#This Row],[Quantity]] * (1 - order_details[[#This Row],[Discount]])</f>
        <v>656</v>
      </c>
      <c r="F1852">
        <v>0</v>
      </c>
    </row>
    <row r="1853" spans="1:6" x14ac:dyDescent="0.3">
      <c r="A1853">
        <v>10962</v>
      </c>
      <c r="B1853">
        <v>69</v>
      </c>
      <c r="C1853">
        <v>36</v>
      </c>
      <c r="D1853">
        <v>9</v>
      </c>
      <c r="E1853">
        <f xml:space="preserve"> order_details[[#This Row],[UnitPrice]] * order_details[[#This Row],[Quantity]] * (1 - order_details[[#This Row],[Discount]])</f>
        <v>324</v>
      </c>
      <c r="F1853">
        <v>0</v>
      </c>
    </row>
    <row r="1854" spans="1:6" x14ac:dyDescent="0.3">
      <c r="A1854">
        <v>10962</v>
      </c>
      <c r="B1854">
        <v>76</v>
      </c>
      <c r="C1854">
        <v>18</v>
      </c>
      <c r="D1854">
        <v>44</v>
      </c>
      <c r="E1854">
        <f xml:space="preserve"> order_details[[#This Row],[UnitPrice]] * order_details[[#This Row],[Quantity]] * (1 - order_details[[#This Row],[Discount]])</f>
        <v>792</v>
      </c>
      <c r="F1854">
        <v>0</v>
      </c>
    </row>
    <row r="1855" spans="1:6" x14ac:dyDescent="0.3">
      <c r="A1855">
        <v>10963</v>
      </c>
      <c r="B1855">
        <v>60</v>
      </c>
      <c r="C1855">
        <v>34</v>
      </c>
      <c r="D1855">
        <v>2</v>
      </c>
      <c r="E1855">
        <f xml:space="preserve"> order_details[[#This Row],[UnitPrice]] * order_details[[#This Row],[Quantity]] * (1 - order_details[[#This Row],[Discount]])</f>
        <v>57.8</v>
      </c>
      <c r="F1855">
        <v>0.15</v>
      </c>
    </row>
    <row r="1856" spans="1:6" x14ac:dyDescent="0.3">
      <c r="A1856">
        <v>10964</v>
      </c>
      <c r="B1856">
        <v>18</v>
      </c>
      <c r="C1856">
        <v>62.5</v>
      </c>
      <c r="D1856">
        <v>6</v>
      </c>
      <c r="E1856">
        <f xml:space="preserve"> order_details[[#This Row],[UnitPrice]] * order_details[[#This Row],[Quantity]] * (1 - order_details[[#This Row],[Discount]])</f>
        <v>375</v>
      </c>
      <c r="F1856">
        <v>0</v>
      </c>
    </row>
    <row r="1857" spans="1:6" x14ac:dyDescent="0.3">
      <c r="A1857">
        <v>10964</v>
      </c>
      <c r="B1857">
        <v>38</v>
      </c>
      <c r="C1857">
        <v>263.5</v>
      </c>
      <c r="D1857">
        <v>5</v>
      </c>
      <c r="E1857">
        <f xml:space="preserve"> order_details[[#This Row],[UnitPrice]] * order_details[[#This Row],[Quantity]] * (1 - order_details[[#This Row],[Discount]])</f>
        <v>1317.5</v>
      </c>
      <c r="F1857">
        <v>0</v>
      </c>
    </row>
    <row r="1858" spans="1:6" x14ac:dyDescent="0.3">
      <c r="A1858">
        <v>10964</v>
      </c>
      <c r="B1858">
        <v>69</v>
      </c>
      <c r="C1858">
        <v>36</v>
      </c>
      <c r="D1858">
        <v>10</v>
      </c>
      <c r="E1858">
        <f xml:space="preserve"> order_details[[#This Row],[UnitPrice]] * order_details[[#This Row],[Quantity]] * (1 - order_details[[#This Row],[Discount]])</f>
        <v>360</v>
      </c>
      <c r="F1858">
        <v>0</v>
      </c>
    </row>
    <row r="1859" spans="1:6" x14ac:dyDescent="0.3">
      <c r="A1859">
        <v>10965</v>
      </c>
      <c r="B1859">
        <v>51</v>
      </c>
      <c r="C1859">
        <v>53</v>
      </c>
      <c r="D1859">
        <v>16</v>
      </c>
      <c r="E1859">
        <f xml:space="preserve"> order_details[[#This Row],[UnitPrice]] * order_details[[#This Row],[Quantity]] * (1 - order_details[[#This Row],[Discount]])</f>
        <v>848</v>
      </c>
      <c r="F1859">
        <v>0</v>
      </c>
    </row>
    <row r="1860" spans="1:6" x14ac:dyDescent="0.3">
      <c r="A1860">
        <v>10966</v>
      </c>
      <c r="B1860">
        <v>37</v>
      </c>
      <c r="C1860">
        <v>26</v>
      </c>
      <c r="D1860">
        <v>8</v>
      </c>
      <c r="E1860">
        <f xml:space="preserve"> order_details[[#This Row],[UnitPrice]] * order_details[[#This Row],[Quantity]] * (1 - order_details[[#This Row],[Discount]])</f>
        <v>208</v>
      </c>
      <c r="F1860">
        <v>0</v>
      </c>
    </row>
    <row r="1861" spans="1:6" x14ac:dyDescent="0.3">
      <c r="A1861">
        <v>10966</v>
      </c>
      <c r="B1861">
        <v>56</v>
      </c>
      <c r="C1861">
        <v>38</v>
      </c>
      <c r="D1861">
        <v>12</v>
      </c>
      <c r="E1861">
        <f xml:space="preserve"> order_details[[#This Row],[UnitPrice]] * order_details[[#This Row],[Quantity]] * (1 - order_details[[#This Row],[Discount]])</f>
        <v>387.59999999999997</v>
      </c>
      <c r="F1861">
        <v>0.15</v>
      </c>
    </row>
    <row r="1862" spans="1:6" x14ac:dyDescent="0.3">
      <c r="A1862">
        <v>10966</v>
      </c>
      <c r="B1862">
        <v>62</v>
      </c>
      <c r="C1862">
        <v>49.3</v>
      </c>
      <c r="D1862">
        <v>12</v>
      </c>
      <c r="E1862">
        <f xml:space="preserve"> order_details[[#This Row],[UnitPrice]] * order_details[[#This Row],[Quantity]] * (1 - order_details[[#This Row],[Discount]])</f>
        <v>502.8599999999999</v>
      </c>
      <c r="F1862">
        <v>0.15</v>
      </c>
    </row>
    <row r="1863" spans="1:6" x14ac:dyDescent="0.3">
      <c r="A1863">
        <v>10967</v>
      </c>
      <c r="B1863">
        <v>19</v>
      </c>
      <c r="C1863">
        <v>9.1999999999999993</v>
      </c>
      <c r="D1863">
        <v>12</v>
      </c>
      <c r="E1863">
        <f xml:space="preserve"> order_details[[#This Row],[UnitPrice]] * order_details[[#This Row],[Quantity]] * (1 - order_details[[#This Row],[Discount]])</f>
        <v>110.39999999999999</v>
      </c>
      <c r="F1863">
        <v>0</v>
      </c>
    </row>
    <row r="1864" spans="1:6" x14ac:dyDescent="0.3">
      <c r="A1864">
        <v>10967</v>
      </c>
      <c r="B1864">
        <v>49</v>
      </c>
      <c r="C1864">
        <v>20</v>
      </c>
      <c r="D1864">
        <v>40</v>
      </c>
      <c r="E1864">
        <f xml:space="preserve"> order_details[[#This Row],[UnitPrice]] * order_details[[#This Row],[Quantity]] * (1 - order_details[[#This Row],[Discount]])</f>
        <v>800</v>
      </c>
      <c r="F1864">
        <v>0</v>
      </c>
    </row>
    <row r="1865" spans="1:6" x14ac:dyDescent="0.3">
      <c r="A1865">
        <v>10968</v>
      </c>
      <c r="B1865">
        <v>12</v>
      </c>
      <c r="C1865">
        <v>38</v>
      </c>
      <c r="D1865">
        <v>30</v>
      </c>
      <c r="E1865">
        <f xml:space="preserve"> order_details[[#This Row],[UnitPrice]] * order_details[[#This Row],[Quantity]] * (1 - order_details[[#This Row],[Discount]])</f>
        <v>1140</v>
      </c>
      <c r="F1865">
        <v>0</v>
      </c>
    </row>
    <row r="1866" spans="1:6" x14ac:dyDescent="0.3">
      <c r="A1866">
        <v>10968</v>
      </c>
      <c r="B1866">
        <v>24</v>
      </c>
      <c r="C1866">
        <v>4.5</v>
      </c>
      <c r="D1866">
        <v>30</v>
      </c>
      <c r="E1866">
        <f xml:space="preserve"> order_details[[#This Row],[UnitPrice]] * order_details[[#This Row],[Quantity]] * (1 - order_details[[#This Row],[Discount]])</f>
        <v>135</v>
      </c>
      <c r="F1866">
        <v>0</v>
      </c>
    </row>
    <row r="1867" spans="1:6" x14ac:dyDescent="0.3">
      <c r="A1867">
        <v>10968</v>
      </c>
      <c r="B1867">
        <v>64</v>
      </c>
      <c r="C1867">
        <v>33.25</v>
      </c>
      <c r="D1867">
        <v>4</v>
      </c>
      <c r="E1867">
        <f xml:space="preserve"> order_details[[#This Row],[UnitPrice]] * order_details[[#This Row],[Quantity]] * (1 - order_details[[#This Row],[Discount]])</f>
        <v>133</v>
      </c>
      <c r="F1867">
        <v>0</v>
      </c>
    </row>
    <row r="1868" spans="1:6" x14ac:dyDescent="0.3">
      <c r="A1868">
        <v>10969</v>
      </c>
      <c r="B1868">
        <v>46</v>
      </c>
      <c r="C1868">
        <v>12</v>
      </c>
      <c r="D1868">
        <v>9</v>
      </c>
      <c r="E1868">
        <f xml:space="preserve"> order_details[[#This Row],[UnitPrice]] * order_details[[#This Row],[Quantity]] * (1 - order_details[[#This Row],[Discount]])</f>
        <v>108</v>
      </c>
      <c r="F1868">
        <v>0</v>
      </c>
    </row>
    <row r="1869" spans="1:6" x14ac:dyDescent="0.3">
      <c r="A1869">
        <v>10970</v>
      </c>
      <c r="B1869">
        <v>52</v>
      </c>
      <c r="C1869">
        <v>7</v>
      </c>
      <c r="D1869">
        <v>40</v>
      </c>
      <c r="E1869">
        <f xml:space="preserve"> order_details[[#This Row],[UnitPrice]] * order_details[[#This Row],[Quantity]] * (1 - order_details[[#This Row],[Discount]])</f>
        <v>224</v>
      </c>
      <c r="F1869">
        <v>0.2</v>
      </c>
    </row>
    <row r="1870" spans="1:6" x14ac:dyDescent="0.3">
      <c r="A1870">
        <v>10971</v>
      </c>
      <c r="B1870">
        <v>29</v>
      </c>
      <c r="C1870">
        <v>123.79</v>
      </c>
      <c r="D1870">
        <v>14</v>
      </c>
      <c r="E1870">
        <f xml:space="preserve"> order_details[[#This Row],[UnitPrice]] * order_details[[#This Row],[Quantity]] * (1 - order_details[[#This Row],[Discount]])</f>
        <v>1733.0600000000002</v>
      </c>
      <c r="F1870">
        <v>0</v>
      </c>
    </row>
    <row r="1871" spans="1:6" x14ac:dyDescent="0.3">
      <c r="A1871">
        <v>10972</v>
      </c>
      <c r="B1871">
        <v>17</v>
      </c>
      <c r="C1871">
        <v>39</v>
      </c>
      <c r="D1871">
        <v>6</v>
      </c>
      <c r="E1871">
        <f xml:space="preserve"> order_details[[#This Row],[UnitPrice]] * order_details[[#This Row],[Quantity]] * (1 - order_details[[#This Row],[Discount]])</f>
        <v>234</v>
      </c>
      <c r="F1871">
        <v>0</v>
      </c>
    </row>
    <row r="1872" spans="1:6" x14ac:dyDescent="0.3">
      <c r="A1872">
        <v>10972</v>
      </c>
      <c r="B1872">
        <v>33</v>
      </c>
      <c r="C1872">
        <v>2.5</v>
      </c>
      <c r="D1872">
        <v>7</v>
      </c>
      <c r="E1872">
        <f xml:space="preserve"> order_details[[#This Row],[UnitPrice]] * order_details[[#This Row],[Quantity]] * (1 - order_details[[#This Row],[Discount]])</f>
        <v>17.5</v>
      </c>
      <c r="F1872">
        <v>0</v>
      </c>
    </row>
    <row r="1873" spans="1:6" x14ac:dyDescent="0.3">
      <c r="A1873">
        <v>10973</v>
      </c>
      <c r="B1873">
        <v>26</v>
      </c>
      <c r="C1873">
        <v>31.23</v>
      </c>
      <c r="D1873">
        <v>5</v>
      </c>
      <c r="E1873">
        <f xml:space="preserve"> order_details[[#This Row],[UnitPrice]] * order_details[[#This Row],[Quantity]] * (1 - order_details[[#This Row],[Discount]])</f>
        <v>156.15</v>
      </c>
      <c r="F1873">
        <v>0</v>
      </c>
    </row>
    <row r="1874" spans="1:6" x14ac:dyDescent="0.3">
      <c r="A1874">
        <v>10973</v>
      </c>
      <c r="B1874">
        <v>41</v>
      </c>
      <c r="C1874">
        <v>9.65</v>
      </c>
      <c r="D1874">
        <v>6</v>
      </c>
      <c r="E1874">
        <f xml:space="preserve"> order_details[[#This Row],[UnitPrice]] * order_details[[#This Row],[Quantity]] * (1 - order_details[[#This Row],[Discount]])</f>
        <v>57.900000000000006</v>
      </c>
      <c r="F1874">
        <v>0</v>
      </c>
    </row>
    <row r="1875" spans="1:6" x14ac:dyDescent="0.3">
      <c r="A1875">
        <v>10973</v>
      </c>
      <c r="B1875">
        <v>75</v>
      </c>
      <c r="C1875">
        <v>7.75</v>
      </c>
      <c r="D1875">
        <v>10</v>
      </c>
      <c r="E1875">
        <f xml:space="preserve"> order_details[[#This Row],[UnitPrice]] * order_details[[#This Row],[Quantity]] * (1 - order_details[[#This Row],[Discount]])</f>
        <v>77.5</v>
      </c>
      <c r="F1875">
        <v>0</v>
      </c>
    </row>
    <row r="1876" spans="1:6" x14ac:dyDescent="0.3">
      <c r="A1876">
        <v>10974</v>
      </c>
      <c r="B1876">
        <v>63</v>
      </c>
      <c r="C1876">
        <v>43.9</v>
      </c>
      <c r="D1876">
        <v>10</v>
      </c>
      <c r="E1876">
        <f xml:space="preserve"> order_details[[#This Row],[UnitPrice]] * order_details[[#This Row],[Quantity]] * (1 - order_details[[#This Row],[Discount]])</f>
        <v>439</v>
      </c>
      <c r="F1876">
        <v>0</v>
      </c>
    </row>
    <row r="1877" spans="1:6" x14ac:dyDescent="0.3">
      <c r="A1877">
        <v>10975</v>
      </c>
      <c r="B1877">
        <v>8</v>
      </c>
      <c r="C1877">
        <v>40</v>
      </c>
      <c r="D1877">
        <v>16</v>
      </c>
      <c r="E1877">
        <f xml:space="preserve"> order_details[[#This Row],[UnitPrice]] * order_details[[#This Row],[Quantity]] * (1 - order_details[[#This Row],[Discount]])</f>
        <v>640</v>
      </c>
      <c r="F1877">
        <v>0</v>
      </c>
    </row>
    <row r="1878" spans="1:6" x14ac:dyDescent="0.3">
      <c r="A1878">
        <v>10975</v>
      </c>
      <c r="B1878">
        <v>75</v>
      </c>
      <c r="C1878">
        <v>7.75</v>
      </c>
      <c r="D1878">
        <v>10</v>
      </c>
      <c r="E1878">
        <f xml:space="preserve"> order_details[[#This Row],[UnitPrice]] * order_details[[#This Row],[Quantity]] * (1 - order_details[[#This Row],[Discount]])</f>
        <v>77.5</v>
      </c>
      <c r="F1878">
        <v>0</v>
      </c>
    </row>
    <row r="1879" spans="1:6" x14ac:dyDescent="0.3">
      <c r="A1879">
        <v>10976</v>
      </c>
      <c r="B1879">
        <v>28</v>
      </c>
      <c r="C1879">
        <v>45.6</v>
      </c>
      <c r="D1879">
        <v>20</v>
      </c>
      <c r="E1879">
        <f xml:space="preserve"> order_details[[#This Row],[UnitPrice]] * order_details[[#This Row],[Quantity]] * (1 - order_details[[#This Row],[Discount]])</f>
        <v>912</v>
      </c>
      <c r="F1879">
        <v>0</v>
      </c>
    </row>
    <row r="1880" spans="1:6" x14ac:dyDescent="0.3">
      <c r="A1880">
        <v>10977</v>
      </c>
      <c r="B1880">
        <v>39</v>
      </c>
      <c r="C1880">
        <v>18</v>
      </c>
      <c r="D1880">
        <v>30</v>
      </c>
      <c r="E1880">
        <f xml:space="preserve"> order_details[[#This Row],[UnitPrice]] * order_details[[#This Row],[Quantity]] * (1 - order_details[[#This Row],[Discount]])</f>
        <v>540</v>
      </c>
      <c r="F1880">
        <v>0</v>
      </c>
    </row>
    <row r="1881" spans="1:6" x14ac:dyDescent="0.3">
      <c r="A1881">
        <v>10977</v>
      </c>
      <c r="B1881">
        <v>47</v>
      </c>
      <c r="C1881">
        <v>9.5</v>
      </c>
      <c r="D1881">
        <v>30</v>
      </c>
      <c r="E1881">
        <f xml:space="preserve"> order_details[[#This Row],[UnitPrice]] * order_details[[#This Row],[Quantity]] * (1 - order_details[[#This Row],[Discount]])</f>
        <v>285</v>
      </c>
      <c r="F1881">
        <v>0</v>
      </c>
    </row>
    <row r="1882" spans="1:6" x14ac:dyDescent="0.3">
      <c r="A1882">
        <v>10977</v>
      </c>
      <c r="B1882">
        <v>51</v>
      </c>
      <c r="C1882">
        <v>53</v>
      </c>
      <c r="D1882">
        <v>10</v>
      </c>
      <c r="E1882">
        <f xml:space="preserve"> order_details[[#This Row],[UnitPrice]] * order_details[[#This Row],[Quantity]] * (1 - order_details[[#This Row],[Discount]])</f>
        <v>530</v>
      </c>
      <c r="F1882">
        <v>0</v>
      </c>
    </row>
    <row r="1883" spans="1:6" x14ac:dyDescent="0.3">
      <c r="A1883">
        <v>10977</v>
      </c>
      <c r="B1883">
        <v>63</v>
      </c>
      <c r="C1883">
        <v>43.9</v>
      </c>
      <c r="D1883">
        <v>20</v>
      </c>
      <c r="E1883">
        <f xml:space="preserve"> order_details[[#This Row],[UnitPrice]] * order_details[[#This Row],[Quantity]] * (1 - order_details[[#This Row],[Discount]])</f>
        <v>878</v>
      </c>
      <c r="F1883">
        <v>0</v>
      </c>
    </row>
    <row r="1884" spans="1:6" x14ac:dyDescent="0.3">
      <c r="A1884">
        <v>10978</v>
      </c>
      <c r="B1884">
        <v>8</v>
      </c>
      <c r="C1884">
        <v>40</v>
      </c>
      <c r="D1884">
        <v>20</v>
      </c>
      <c r="E1884">
        <f xml:space="preserve"> order_details[[#This Row],[UnitPrice]] * order_details[[#This Row],[Quantity]] * (1 - order_details[[#This Row],[Discount]])</f>
        <v>680</v>
      </c>
      <c r="F1884">
        <v>0.15</v>
      </c>
    </row>
    <row r="1885" spans="1:6" x14ac:dyDescent="0.3">
      <c r="A1885">
        <v>10978</v>
      </c>
      <c r="B1885">
        <v>21</v>
      </c>
      <c r="C1885">
        <v>10</v>
      </c>
      <c r="D1885">
        <v>40</v>
      </c>
      <c r="E1885">
        <f xml:space="preserve"> order_details[[#This Row],[UnitPrice]] * order_details[[#This Row],[Quantity]] * (1 - order_details[[#This Row],[Discount]])</f>
        <v>340</v>
      </c>
      <c r="F1885">
        <v>0.15</v>
      </c>
    </row>
    <row r="1886" spans="1:6" x14ac:dyDescent="0.3">
      <c r="A1886">
        <v>10978</v>
      </c>
      <c r="B1886">
        <v>40</v>
      </c>
      <c r="C1886">
        <v>18.399999999999999</v>
      </c>
      <c r="D1886">
        <v>10</v>
      </c>
      <c r="E1886">
        <f xml:space="preserve"> order_details[[#This Row],[UnitPrice]] * order_details[[#This Row],[Quantity]] * (1 - order_details[[#This Row],[Discount]])</f>
        <v>184</v>
      </c>
      <c r="F1886">
        <v>0</v>
      </c>
    </row>
    <row r="1887" spans="1:6" x14ac:dyDescent="0.3">
      <c r="A1887">
        <v>10978</v>
      </c>
      <c r="B1887">
        <v>44</v>
      </c>
      <c r="C1887">
        <v>19.45</v>
      </c>
      <c r="D1887">
        <v>6</v>
      </c>
      <c r="E1887">
        <f xml:space="preserve"> order_details[[#This Row],[UnitPrice]] * order_details[[#This Row],[Quantity]] * (1 - order_details[[#This Row],[Discount]])</f>
        <v>99.194999999999993</v>
      </c>
      <c r="F1887">
        <v>0.15</v>
      </c>
    </row>
    <row r="1888" spans="1:6" x14ac:dyDescent="0.3">
      <c r="A1888">
        <v>10979</v>
      </c>
      <c r="B1888">
        <v>7</v>
      </c>
      <c r="C1888">
        <v>30</v>
      </c>
      <c r="D1888">
        <v>18</v>
      </c>
      <c r="E1888">
        <f xml:space="preserve"> order_details[[#This Row],[UnitPrice]] * order_details[[#This Row],[Quantity]] * (1 - order_details[[#This Row],[Discount]])</f>
        <v>540</v>
      </c>
      <c r="F1888">
        <v>0</v>
      </c>
    </row>
    <row r="1889" spans="1:6" x14ac:dyDescent="0.3">
      <c r="A1889">
        <v>10979</v>
      </c>
      <c r="B1889">
        <v>12</v>
      </c>
      <c r="C1889">
        <v>38</v>
      </c>
      <c r="D1889">
        <v>20</v>
      </c>
      <c r="E1889">
        <f xml:space="preserve"> order_details[[#This Row],[UnitPrice]] * order_details[[#This Row],[Quantity]] * (1 - order_details[[#This Row],[Discount]])</f>
        <v>760</v>
      </c>
      <c r="F1889">
        <v>0</v>
      </c>
    </row>
    <row r="1890" spans="1:6" x14ac:dyDescent="0.3">
      <c r="A1890">
        <v>10979</v>
      </c>
      <c r="B1890">
        <v>24</v>
      </c>
      <c r="C1890">
        <v>4.5</v>
      </c>
      <c r="D1890">
        <v>80</v>
      </c>
      <c r="E1890">
        <f xml:space="preserve"> order_details[[#This Row],[UnitPrice]] * order_details[[#This Row],[Quantity]] * (1 - order_details[[#This Row],[Discount]])</f>
        <v>360</v>
      </c>
      <c r="F1890">
        <v>0</v>
      </c>
    </row>
    <row r="1891" spans="1:6" x14ac:dyDescent="0.3">
      <c r="A1891">
        <v>10979</v>
      </c>
      <c r="B1891">
        <v>27</v>
      </c>
      <c r="C1891">
        <v>43.9</v>
      </c>
      <c r="D1891">
        <v>30</v>
      </c>
      <c r="E1891">
        <f xml:space="preserve"> order_details[[#This Row],[UnitPrice]] * order_details[[#This Row],[Quantity]] * (1 - order_details[[#This Row],[Discount]])</f>
        <v>1317</v>
      </c>
      <c r="F1891">
        <v>0</v>
      </c>
    </row>
    <row r="1892" spans="1:6" x14ac:dyDescent="0.3">
      <c r="A1892">
        <v>10979</v>
      </c>
      <c r="B1892">
        <v>31</v>
      </c>
      <c r="C1892">
        <v>12.5</v>
      </c>
      <c r="D1892">
        <v>24</v>
      </c>
      <c r="E1892">
        <f xml:space="preserve"> order_details[[#This Row],[UnitPrice]] * order_details[[#This Row],[Quantity]] * (1 - order_details[[#This Row],[Discount]])</f>
        <v>300</v>
      </c>
      <c r="F1892">
        <v>0</v>
      </c>
    </row>
    <row r="1893" spans="1:6" x14ac:dyDescent="0.3">
      <c r="A1893">
        <v>10979</v>
      </c>
      <c r="B1893">
        <v>63</v>
      </c>
      <c r="C1893">
        <v>43.9</v>
      </c>
      <c r="D1893">
        <v>35</v>
      </c>
      <c r="E1893">
        <f xml:space="preserve"> order_details[[#This Row],[UnitPrice]] * order_details[[#This Row],[Quantity]] * (1 - order_details[[#This Row],[Discount]])</f>
        <v>1536.5</v>
      </c>
      <c r="F1893">
        <v>0</v>
      </c>
    </row>
    <row r="1894" spans="1:6" x14ac:dyDescent="0.3">
      <c r="A1894">
        <v>10980</v>
      </c>
      <c r="B1894">
        <v>75</v>
      </c>
      <c r="C1894">
        <v>7.75</v>
      </c>
      <c r="D1894">
        <v>40</v>
      </c>
      <c r="E1894">
        <f xml:space="preserve"> order_details[[#This Row],[UnitPrice]] * order_details[[#This Row],[Quantity]] * (1 - order_details[[#This Row],[Discount]])</f>
        <v>248</v>
      </c>
      <c r="F1894">
        <v>0.2</v>
      </c>
    </row>
    <row r="1895" spans="1:6" x14ac:dyDescent="0.3">
      <c r="A1895">
        <v>10981</v>
      </c>
      <c r="B1895">
        <v>38</v>
      </c>
      <c r="C1895">
        <v>263.5</v>
      </c>
      <c r="D1895">
        <v>60</v>
      </c>
      <c r="E1895">
        <f xml:space="preserve"> order_details[[#This Row],[UnitPrice]] * order_details[[#This Row],[Quantity]] * (1 - order_details[[#This Row],[Discount]])</f>
        <v>15810</v>
      </c>
      <c r="F1895">
        <v>0</v>
      </c>
    </row>
    <row r="1896" spans="1:6" x14ac:dyDescent="0.3">
      <c r="A1896">
        <v>10982</v>
      </c>
      <c r="B1896">
        <v>7</v>
      </c>
      <c r="C1896">
        <v>30</v>
      </c>
      <c r="D1896">
        <v>20</v>
      </c>
      <c r="E1896">
        <f xml:space="preserve"> order_details[[#This Row],[UnitPrice]] * order_details[[#This Row],[Quantity]] * (1 - order_details[[#This Row],[Discount]])</f>
        <v>600</v>
      </c>
      <c r="F1896">
        <v>0</v>
      </c>
    </row>
    <row r="1897" spans="1:6" x14ac:dyDescent="0.3">
      <c r="A1897">
        <v>10982</v>
      </c>
      <c r="B1897">
        <v>43</v>
      </c>
      <c r="C1897">
        <v>46</v>
      </c>
      <c r="D1897">
        <v>9</v>
      </c>
      <c r="E1897">
        <f xml:space="preserve"> order_details[[#This Row],[UnitPrice]] * order_details[[#This Row],[Quantity]] * (1 - order_details[[#This Row],[Discount]])</f>
        <v>414</v>
      </c>
      <c r="F1897">
        <v>0</v>
      </c>
    </row>
    <row r="1898" spans="1:6" x14ac:dyDescent="0.3">
      <c r="A1898">
        <v>10983</v>
      </c>
      <c r="B1898">
        <v>13</v>
      </c>
      <c r="C1898">
        <v>6</v>
      </c>
      <c r="D1898">
        <v>84</v>
      </c>
      <c r="E1898">
        <f xml:space="preserve"> order_details[[#This Row],[UnitPrice]] * order_details[[#This Row],[Quantity]] * (1 - order_details[[#This Row],[Discount]])</f>
        <v>428.4</v>
      </c>
      <c r="F1898">
        <v>0.15</v>
      </c>
    </row>
    <row r="1899" spans="1:6" x14ac:dyDescent="0.3">
      <c r="A1899">
        <v>10983</v>
      </c>
      <c r="B1899">
        <v>57</v>
      </c>
      <c r="C1899">
        <v>19.5</v>
      </c>
      <c r="D1899">
        <v>15</v>
      </c>
      <c r="E1899">
        <f xml:space="preserve"> order_details[[#This Row],[UnitPrice]] * order_details[[#This Row],[Quantity]] * (1 - order_details[[#This Row],[Discount]])</f>
        <v>292.5</v>
      </c>
      <c r="F1899">
        <v>0</v>
      </c>
    </row>
    <row r="1900" spans="1:6" x14ac:dyDescent="0.3">
      <c r="A1900">
        <v>10984</v>
      </c>
      <c r="B1900">
        <v>16</v>
      </c>
      <c r="C1900">
        <v>17.45</v>
      </c>
      <c r="D1900">
        <v>55</v>
      </c>
      <c r="E1900">
        <f xml:space="preserve"> order_details[[#This Row],[UnitPrice]] * order_details[[#This Row],[Quantity]] * (1 - order_details[[#This Row],[Discount]])</f>
        <v>959.75</v>
      </c>
      <c r="F1900">
        <v>0</v>
      </c>
    </row>
    <row r="1901" spans="1:6" x14ac:dyDescent="0.3">
      <c r="A1901">
        <v>10984</v>
      </c>
      <c r="B1901">
        <v>24</v>
      </c>
      <c r="C1901">
        <v>4.5</v>
      </c>
      <c r="D1901">
        <v>20</v>
      </c>
      <c r="E1901">
        <f xml:space="preserve"> order_details[[#This Row],[UnitPrice]] * order_details[[#This Row],[Quantity]] * (1 - order_details[[#This Row],[Discount]])</f>
        <v>90</v>
      </c>
      <c r="F1901">
        <v>0</v>
      </c>
    </row>
    <row r="1902" spans="1:6" x14ac:dyDescent="0.3">
      <c r="A1902">
        <v>10984</v>
      </c>
      <c r="B1902">
        <v>36</v>
      </c>
      <c r="C1902">
        <v>19</v>
      </c>
      <c r="D1902">
        <v>40</v>
      </c>
      <c r="E1902">
        <f xml:space="preserve"> order_details[[#This Row],[UnitPrice]] * order_details[[#This Row],[Quantity]] * (1 - order_details[[#This Row],[Discount]])</f>
        <v>760</v>
      </c>
      <c r="F1902">
        <v>0</v>
      </c>
    </row>
    <row r="1903" spans="1:6" x14ac:dyDescent="0.3">
      <c r="A1903">
        <v>10985</v>
      </c>
      <c r="B1903">
        <v>16</v>
      </c>
      <c r="C1903">
        <v>17.45</v>
      </c>
      <c r="D1903">
        <v>36</v>
      </c>
      <c r="E1903">
        <f xml:space="preserve"> order_details[[#This Row],[UnitPrice]] * order_details[[#This Row],[Quantity]] * (1 - order_details[[#This Row],[Discount]])</f>
        <v>565.38</v>
      </c>
      <c r="F1903">
        <v>0.1</v>
      </c>
    </row>
    <row r="1904" spans="1:6" x14ac:dyDescent="0.3">
      <c r="A1904">
        <v>10985</v>
      </c>
      <c r="B1904">
        <v>18</v>
      </c>
      <c r="C1904">
        <v>62.5</v>
      </c>
      <c r="D1904">
        <v>8</v>
      </c>
      <c r="E1904">
        <f xml:space="preserve"> order_details[[#This Row],[UnitPrice]] * order_details[[#This Row],[Quantity]] * (1 - order_details[[#This Row],[Discount]])</f>
        <v>450</v>
      </c>
      <c r="F1904">
        <v>0.1</v>
      </c>
    </row>
    <row r="1905" spans="1:6" x14ac:dyDescent="0.3">
      <c r="A1905">
        <v>10985</v>
      </c>
      <c r="B1905">
        <v>32</v>
      </c>
      <c r="C1905">
        <v>32</v>
      </c>
      <c r="D1905">
        <v>35</v>
      </c>
      <c r="E1905">
        <f xml:space="preserve"> order_details[[#This Row],[UnitPrice]] * order_details[[#This Row],[Quantity]] * (1 - order_details[[#This Row],[Discount]])</f>
        <v>1008</v>
      </c>
      <c r="F1905">
        <v>0.1</v>
      </c>
    </row>
    <row r="1906" spans="1:6" x14ac:dyDescent="0.3">
      <c r="A1906">
        <v>10986</v>
      </c>
      <c r="B1906">
        <v>11</v>
      </c>
      <c r="C1906">
        <v>21</v>
      </c>
      <c r="D1906">
        <v>30</v>
      </c>
      <c r="E1906">
        <f xml:space="preserve"> order_details[[#This Row],[UnitPrice]] * order_details[[#This Row],[Quantity]] * (1 - order_details[[#This Row],[Discount]])</f>
        <v>630</v>
      </c>
      <c r="F1906">
        <v>0</v>
      </c>
    </row>
    <row r="1907" spans="1:6" x14ac:dyDescent="0.3">
      <c r="A1907">
        <v>10986</v>
      </c>
      <c r="B1907">
        <v>20</v>
      </c>
      <c r="C1907">
        <v>81</v>
      </c>
      <c r="D1907">
        <v>15</v>
      </c>
      <c r="E1907">
        <f xml:space="preserve"> order_details[[#This Row],[UnitPrice]] * order_details[[#This Row],[Quantity]] * (1 - order_details[[#This Row],[Discount]])</f>
        <v>1215</v>
      </c>
      <c r="F1907">
        <v>0</v>
      </c>
    </row>
    <row r="1908" spans="1:6" x14ac:dyDescent="0.3">
      <c r="A1908">
        <v>10986</v>
      </c>
      <c r="B1908">
        <v>76</v>
      </c>
      <c r="C1908">
        <v>18</v>
      </c>
      <c r="D1908">
        <v>10</v>
      </c>
      <c r="E1908">
        <f xml:space="preserve"> order_details[[#This Row],[UnitPrice]] * order_details[[#This Row],[Quantity]] * (1 - order_details[[#This Row],[Discount]])</f>
        <v>180</v>
      </c>
      <c r="F1908">
        <v>0</v>
      </c>
    </row>
    <row r="1909" spans="1:6" x14ac:dyDescent="0.3">
      <c r="A1909">
        <v>10986</v>
      </c>
      <c r="B1909">
        <v>77</v>
      </c>
      <c r="C1909">
        <v>13</v>
      </c>
      <c r="D1909">
        <v>15</v>
      </c>
      <c r="E1909">
        <f xml:space="preserve"> order_details[[#This Row],[UnitPrice]] * order_details[[#This Row],[Quantity]] * (1 - order_details[[#This Row],[Discount]])</f>
        <v>195</v>
      </c>
      <c r="F1909">
        <v>0</v>
      </c>
    </row>
    <row r="1910" spans="1:6" x14ac:dyDescent="0.3">
      <c r="A1910">
        <v>10987</v>
      </c>
      <c r="B1910">
        <v>7</v>
      </c>
      <c r="C1910">
        <v>30</v>
      </c>
      <c r="D1910">
        <v>60</v>
      </c>
      <c r="E1910">
        <f xml:space="preserve"> order_details[[#This Row],[UnitPrice]] * order_details[[#This Row],[Quantity]] * (1 - order_details[[#This Row],[Discount]])</f>
        <v>1800</v>
      </c>
      <c r="F1910">
        <v>0</v>
      </c>
    </row>
    <row r="1911" spans="1:6" x14ac:dyDescent="0.3">
      <c r="A1911">
        <v>10987</v>
      </c>
      <c r="B1911">
        <v>43</v>
      </c>
      <c r="C1911">
        <v>46</v>
      </c>
      <c r="D1911">
        <v>6</v>
      </c>
      <c r="E1911">
        <f xml:space="preserve"> order_details[[#This Row],[UnitPrice]] * order_details[[#This Row],[Quantity]] * (1 - order_details[[#This Row],[Discount]])</f>
        <v>276</v>
      </c>
      <c r="F1911">
        <v>0</v>
      </c>
    </row>
    <row r="1912" spans="1:6" x14ac:dyDescent="0.3">
      <c r="A1912">
        <v>10987</v>
      </c>
      <c r="B1912">
        <v>72</v>
      </c>
      <c r="C1912">
        <v>34.799999999999997</v>
      </c>
      <c r="D1912">
        <v>20</v>
      </c>
      <c r="E1912">
        <f xml:space="preserve"> order_details[[#This Row],[UnitPrice]] * order_details[[#This Row],[Quantity]] * (1 - order_details[[#This Row],[Discount]])</f>
        <v>696</v>
      </c>
      <c r="F1912">
        <v>0</v>
      </c>
    </row>
    <row r="1913" spans="1:6" x14ac:dyDescent="0.3">
      <c r="A1913">
        <v>10988</v>
      </c>
      <c r="B1913">
        <v>7</v>
      </c>
      <c r="C1913">
        <v>30</v>
      </c>
      <c r="D1913">
        <v>60</v>
      </c>
      <c r="E1913">
        <f xml:space="preserve"> order_details[[#This Row],[UnitPrice]] * order_details[[#This Row],[Quantity]] * (1 - order_details[[#This Row],[Discount]])</f>
        <v>1800</v>
      </c>
      <c r="F1913">
        <v>0</v>
      </c>
    </row>
    <row r="1914" spans="1:6" x14ac:dyDescent="0.3">
      <c r="A1914">
        <v>10988</v>
      </c>
      <c r="B1914">
        <v>62</v>
      </c>
      <c r="C1914">
        <v>49.3</v>
      </c>
      <c r="D1914">
        <v>40</v>
      </c>
      <c r="E1914">
        <f xml:space="preserve"> order_details[[#This Row],[UnitPrice]] * order_details[[#This Row],[Quantity]] * (1 - order_details[[#This Row],[Discount]])</f>
        <v>1774.8</v>
      </c>
      <c r="F1914">
        <v>0.1</v>
      </c>
    </row>
    <row r="1915" spans="1:6" x14ac:dyDescent="0.3">
      <c r="A1915">
        <v>10989</v>
      </c>
      <c r="B1915">
        <v>6</v>
      </c>
      <c r="C1915">
        <v>25</v>
      </c>
      <c r="D1915">
        <v>40</v>
      </c>
      <c r="E1915">
        <f xml:space="preserve"> order_details[[#This Row],[UnitPrice]] * order_details[[#This Row],[Quantity]] * (1 - order_details[[#This Row],[Discount]])</f>
        <v>1000</v>
      </c>
      <c r="F1915">
        <v>0</v>
      </c>
    </row>
    <row r="1916" spans="1:6" x14ac:dyDescent="0.3">
      <c r="A1916">
        <v>10989</v>
      </c>
      <c r="B1916">
        <v>11</v>
      </c>
      <c r="C1916">
        <v>21</v>
      </c>
      <c r="D1916">
        <v>15</v>
      </c>
      <c r="E1916">
        <f xml:space="preserve"> order_details[[#This Row],[UnitPrice]] * order_details[[#This Row],[Quantity]] * (1 - order_details[[#This Row],[Discount]])</f>
        <v>315</v>
      </c>
      <c r="F1916">
        <v>0</v>
      </c>
    </row>
    <row r="1917" spans="1:6" x14ac:dyDescent="0.3">
      <c r="A1917">
        <v>10989</v>
      </c>
      <c r="B1917">
        <v>41</v>
      </c>
      <c r="C1917">
        <v>9.65</v>
      </c>
      <c r="D1917">
        <v>4</v>
      </c>
      <c r="E1917">
        <f xml:space="preserve"> order_details[[#This Row],[UnitPrice]] * order_details[[#This Row],[Quantity]] * (1 - order_details[[#This Row],[Discount]])</f>
        <v>38.6</v>
      </c>
      <c r="F1917">
        <v>0</v>
      </c>
    </row>
    <row r="1918" spans="1:6" x14ac:dyDescent="0.3">
      <c r="A1918">
        <v>10990</v>
      </c>
      <c r="B1918">
        <v>21</v>
      </c>
      <c r="C1918">
        <v>10</v>
      </c>
      <c r="D1918">
        <v>65</v>
      </c>
      <c r="E1918">
        <f xml:space="preserve"> order_details[[#This Row],[UnitPrice]] * order_details[[#This Row],[Quantity]] * (1 - order_details[[#This Row],[Discount]])</f>
        <v>650</v>
      </c>
      <c r="F1918">
        <v>0</v>
      </c>
    </row>
    <row r="1919" spans="1:6" x14ac:dyDescent="0.3">
      <c r="A1919">
        <v>10990</v>
      </c>
      <c r="B1919">
        <v>34</v>
      </c>
      <c r="C1919">
        <v>14</v>
      </c>
      <c r="D1919">
        <v>60</v>
      </c>
      <c r="E1919">
        <f xml:space="preserve"> order_details[[#This Row],[UnitPrice]] * order_details[[#This Row],[Quantity]] * (1 - order_details[[#This Row],[Discount]])</f>
        <v>714</v>
      </c>
      <c r="F1919">
        <v>0.15</v>
      </c>
    </row>
    <row r="1920" spans="1:6" x14ac:dyDescent="0.3">
      <c r="A1920">
        <v>10990</v>
      </c>
      <c r="B1920">
        <v>55</v>
      </c>
      <c r="C1920">
        <v>24</v>
      </c>
      <c r="D1920">
        <v>65</v>
      </c>
      <c r="E1920">
        <f xml:space="preserve"> order_details[[#This Row],[UnitPrice]] * order_details[[#This Row],[Quantity]] * (1 - order_details[[#This Row],[Discount]])</f>
        <v>1326</v>
      </c>
      <c r="F1920">
        <v>0.15</v>
      </c>
    </row>
    <row r="1921" spans="1:6" x14ac:dyDescent="0.3">
      <c r="A1921">
        <v>10990</v>
      </c>
      <c r="B1921">
        <v>61</v>
      </c>
      <c r="C1921">
        <v>28.5</v>
      </c>
      <c r="D1921">
        <v>66</v>
      </c>
      <c r="E1921">
        <f xml:space="preserve"> order_details[[#This Row],[UnitPrice]] * order_details[[#This Row],[Quantity]] * (1 - order_details[[#This Row],[Discount]])</f>
        <v>1598.85</v>
      </c>
      <c r="F1921">
        <v>0.15</v>
      </c>
    </row>
    <row r="1922" spans="1:6" x14ac:dyDescent="0.3">
      <c r="A1922">
        <v>10991</v>
      </c>
      <c r="B1922">
        <v>2</v>
      </c>
      <c r="C1922">
        <v>19</v>
      </c>
      <c r="D1922">
        <v>50</v>
      </c>
      <c r="E1922">
        <f xml:space="preserve"> order_details[[#This Row],[UnitPrice]] * order_details[[#This Row],[Quantity]] * (1 - order_details[[#This Row],[Discount]])</f>
        <v>760</v>
      </c>
      <c r="F1922">
        <v>0.2</v>
      </c>
    </row>
    <row r="1923" spans="1:6" x14ac:dyDescent="0.3">
      <c r="A1923">
        <v>10991</v>
      </c>
      <c r="B1923">
        <v>70</v>
      </c>
      <c r="C1923">
        <v>15</v>
      </c>
      <c r="D1923">
        <v>20</v>
      </c>
      <c r="E1923">
        <f xml:space="preserve"> order_details[[#This Row],[UnitPrice]] * order_details[[#This Row],[Quantity]] * (1 - order_details[[#This Row],[Discount]])</f>
        <v>240</v>
      </c>
      <c r="F1923">
        <v>0.2</v>
      </c>
    </row>
    <row r="1924" spans="1:6" x14ac:dyDescent="0.3">
      <c r="A1924">
        <v>10991</v>
      </c>
      <c r="B1924">
        <v>76</v>
      </c>
      <c r="C1924">
        <v>18</v>
      </c>
      <c r="D1924">
        <v>90</v>
      </c>
      <c r="E1924">
        <f xml:space="preserve"> order_details[[#This Row],[UnitPrice]] * order_details[[#This Row],[Quantity]] * (1 - order_details[[#This Row],[Discount]])</f>
        <v>1296</v>
      </c>
      <c r="F1924">
        <v>0.2</v>
      </c>
    </row>
    <row r="1925" spans="1:6" x14ac:dyDescent="0.3">
      <c r="A1925">
        <v>10992</v>
      </c>
      <c r="B1925">
        <v>72</v>
      </c>
      <c r="C1925">
        <v>34.799999999999997</v>
      </c>
      <c r="D1925">
        <v>2</v>
      </c>
      <c r="E1925">
        <f xml:space="preserve"> order_details[[#This Row],[UnitPrice]] * order_details[[#This Row],[Quantity]] * (1 - order_details[[#This Row],[Discount]])</f>
        <v>69.599999999999994</v>
      </c>
      <c r="F1925">
        <v>0</v>
      </c>
    </row>
    <row r="1926" spans="1:6" x14ac:dyDescent="0.3">
      <c r="A1926">
        <v>10993</v>
      </c>
      <c r="B1926">
        <v>29</v>
      </c>
      <c r="C1926">
        <v>123.79</v>
      </c>
      <c r="D1926">
        <v>50</v>
      </c>
      <c r="E1926">
        <f xml:space="preserve"> order_details[[#This Row],[UnitPrice]] * order_details[[#This Row],[Quantity]] * (1 - order_details[[#This Row],[Discount]])</f>
        <v>4642.125</v>
      </c>
      <c r="F1926">
        <v>0.25</v>
      </c>
    </row>
    <row r="1927" spans="1:6" x14ac:dyDescent="0.3">
      <c r="A1927">
        <v>10993</v>
      </c>
      <c r="B1927">
        <v>41</v>
      </c>
      <c r="C1927">
        <v>9.65</v>
      </c>
      <c r="D1927">
        <v>35</v>
      </c>
      <c r="E1927">
        <f xml:space="preserve"> order_details[[#This Row],[UnitPrice]] * order_details[[#This Row],[Quantity]] * (1 - order_details[[#This Row],[Discount]])</f>
        <v>253.3125</v>
      </c>
      <c r="F1927">
        <v>0.25</v>
      </c>
    </row>
    <row r="1928" spans="1:6" x14ac:dyDescent="0.3">
      <c r="A1928">
        <v>10994</v>
      </c>
      <c r="B1928">
        <v>59</v>
      </c>
      <c r="C1928">
        <v>55</v>
      </c>
      <c r="D1928">
        <v>18</v>
      </c>
      <c r="E1928">
        <f xml:space="preserve"> order_details[[#This Row],[UnitPrice]] * order_details[[#This Row],[Quantity]] * (1 - order_details[[#This Row],[Discount]])</f>
        <v>940.5</v>
      </c>
      <c r="F1928">
        <v>0.05</v>
      </c>
    </row>
    <row r="1929" spans="1:6" x14ac:dyDescent="0.3">
      <c r="A1929">
        <v>10995</v>
      </c>
      <c r="B1929">
        <v>51</v>
      </c>
      <c r="C1929">
        <v>53</v>
      </c>
      <c r="D1929">
        <v>20</v>
      </c>
      <c r="E1929">
        <f xml:space="preserve"> order_details[[#This Row],[UnitPrice]] * order_details[[#This Row],[Quantity]] * (1 - order_details[[#This Row],[Discount]])</f>
        <v>1060</v>
      </c>
      <c r="F1929">
        <v>0</v>
      </c>
    </row>
    <row r="1930" spans="1:6" x14ac:dyDescent="0.3">
      <c r="A1930">
        <v>10995</v>
      </c>
      <c r="B1930">
        <v>60</v>
      </c>
      <c r="C1930">
        <v>34</v>
      </c>
      <c r="D1930">
        <v>4</v>
      </c>
      <c r="E1930">
        <f xml:space="preserve"> order_details[[#This Row],[UnitPrice]] * order_details[[#This Row],[Quantity]] * (1 - order_details[[#This Row],[Discount]])</f>
        <v>136</v>
      </c>
      <c r="F1930">
        <v>0</v>
      </c>
    </row>
    <row r="1931" spans="1:6" x14ac:dyDescent="0.3">
      <c r="A1931">
        <v>10996</v>
      </c>
      <c r="B1931">
        <v>42</v>
      </c>
      <c r="C1931">
        <v>14</v>
      </c>
      <c r="D1931">
        <v>40</v>
      </c>
      <c r="E1931">
        <f xml:space="preserve"> order_details[[#This Row],[UnitPrice]] * order_details[[#This Row],[Quantity]] * (1 - order_details[[#This Row],[Discount]])</f>
        <v>560</v>
      </c>
      <c r="F1931">
        <v>0</v>
      </c>
    </row>
    <row r="1932" spans="1:6" x14ac:dyDescent="0.3">
      <c r="A1932">
        <v>10997</v>
      </c>
      <c r="B1932">
        <v>32</v>
      </c>
      <c r="C1932">
        <v>32</v>
      </c>
      <c r="D1932">
        <v>50</v>
      </c>
      <c r="E1932">
        <f xml:space="preserve"> order_details[[#This Row],[UnitPrice]] * order_details[[#This Row],[Quantity]] * (1 - order_details[[#This Row],[Discount]])</f>
        <v>1600</v>
      </c>
      <c r="F1932">
        <v>0</v>
      </c>
    </row>
    <row r="1933" spans="1:6" x14ac:dyDescent="0.3">
      <c r="A1933">
        <v>10997</v>
      </c>
      <c r="B1933">
        <v>46</v>
      </c>
      <c r="C1933">
        <v>12</v>
      </c>
      <c r="D1933">
        <v>20</v>
      </c>
      <c r="E1933">
        <f xml:space="preserve"> order_details[[#This Row],[UnitPrice]] * order_details[[#This Row],[Quantity]] * (1 - order_details[[#This Row],[Discount]])</f>
        <v>180</v>
      </c>
      <c r="F1933">
        <v>0.25</v>
      </c>
    </row>
    <row r="1934" spans="1:6" x14ac:dyDescent="0.3">
      <c r="A1934">
        <v>10997</v>
      </c>
      <c r="B1934">
        <v>52</v>
      </c>
      <c r="C1934">
        <v>7</v>
      </c>
      <c r="D1934">
        <v>20</v>
      </c>
      <c r="E1934">
        <f xml:space="preserve"> order_details[[#This Row],[UnitPrice]] * order_details[[#This Row],[Quantity]] * (1 - order_details[[#This Row],[Discount]])</f>
        <v>105</v>
      </c>
      <c r="F1934">
        <v>0.25</v>
      </c>
    </row>
    <row r="1935" spans="1:6" x14ac:dyDescent="0.3">
      <c r="A1935">
        <v>10998</v>
      </c>
      <c r="B1935">
        <v>24</v>
      </c>
      <c r="C1935">
        <v>4.5</v>
      </c>
      <c r="D1935">
        <v>12</v>
      </c>
      <c r="E1935">
        <f xml:space="preserve"> order_details[[#This Row],[UnitPrice]] * order_details[[#This Row],[Quantity]] * (1 - order_details[[#This Row],[Discount]])</f>
        <v>54</v>
      </c>
      <c r="F1935">
        <v>0</v>
      </c>
    </row>
    <row r="1936" spans="1:6" x14ac:dyDescent="0.3">
      <c r="A1936">
        <v>10998</v>
      </c>
      <c r="B1936">
        <v>61</v>
      </c>
      <c r="C1936">
        <v>28.5</v>
      </c>
      <c r="D1936">
        <v>7</v>
      </c>
      <c r="E1936">
        <f xml:space="preserve"> order_details[[#This Row],[UnitPrice]] * order_details[[#This Row],[Quantity]] * (1 - order_details[[#This Row],[Discount]])</f>
        <v>199.5</v>
      </c>
      <c r="F1936">
        <v>0</v>
      </c>
    </row>
    <row r="1937" spans="1:6" x14ac:dyDescent="0.3">
      <c r="A1937">
        <v>10998</v>
      </c>
      <c r="B1937">
        <v>74</v>
      </c>
      <c r="C1937">
        <v>10</v>
      </c>
      <c r="D1937">
        <v>20</v>
      </c>
      <c r="E1937">
        <f xml:space="preserve"> order_details[[#This Row],[UnitPrice]] * order_details[[#This Row],[Quantity]] * (1 - order_details[[#This Row],[Discount]])</f>
        <v>200</v>
      </c>
      <c r="F1937">
        <v>0</v>
      </c>
    </row>
    <row r="1938" spans="1:6" x14ac:dyDescent="0.3">
      <c r="A1938">
        <v>10998</v>
      </c>
      <c r="B1938">
        <v>75</v>
      </c>
      <c r="C1938">
        <v>7.75</v>
      </c>
      <c r="D1938">
        <v>30</v>
      </c>
      <c r="E1938">
        <f xml:space="preserve"> order_details[[#This Row],[UnitPrice]] * order_details[[#This Row],[Quantity]] * (1 - order_details[[#This Row],[Discount]])</f>
        <v>232.5</v>
      </c>
      <c r="F1938">
        <v>0</v>
      </c>
    </row>
    <row r="1939" spans="1:6" x14ac:dyDescent="0.3">
      <c r="A1939">
        <v>10999</v>
      </c>
      <c r="B1939">
        <v>41</v>
      </c>
      <c r="C1939">
        <v>9.65</v>
      </c>
      <c r="D1939">
        <v>20</v>
      </c>
      <c r="E1939">
        <f xml:space="preserve"> order_details[[#This Row],[UnitPrice]] * order_details[[#This Row],[Quantity]] * (1 - order_details[[#This Row],[Discount]])</f>
        <v>183.35</v>
      </c>
      <c r="F1939">
        <v>0.05</v>
      </c>
    </row>
    <row r="1940" spans="1:6" x14ac:dyDescent="0.3">
      <c r="A1940">
        <v>10999</v>
      </c>
      <c r="B1940">
        <v>51</v>
      </c>
      <c r="C1940">
        <v>53</v>
      </c>
      <c r="D1940">
        <v>15</v>
      </c>
      <c r="E1940">
        <f xml:space="preserve"> order_details[[#This Row],[UnitPrice]] * order_details[[#This Row],[Quantity]] * (1 - order_details[[#This Row],[Discount]])</f>
        <v>755.25</v>
      </c>
      <c r="F1940">
        <v>0.05</v>
      </c>
    </row>
    <row r="1941" spans="1:6" x14ac:dyDescent="0.3">
      <c r="A1941">
        <v>10999</v>
      </c>
      <c r="B1941">
        <v>77</v>
      </c>
      <c r="C1941">
        <v>13</v>
      </c>
      <c r="D1941">
        <v>21</v>
      </c>
      <c r="E1941">
        <f xml:space="preserve"> order_details[[#This Row],[UnitPrice]] * order_details[[#This Row],[Quantity]] * (1 - order_details[[#This Row],[Discount]])</f>
        <v>259.34999999999997</v>
      </c>
      <c r="F1941">
        <v>0.05</v>
      </c>
    </row>
    <row r="1942" spans="1:6" x14ac:dyDescent="0.3">
      <c r="A1942">
        <v>11000</v>
      </c>
      <c r="B1942">
        <v>4</v>
      </c>
      <c r="C1942">
        <v>22</v>
      </c>
      <c r="D1942">
        <v>25</v>
      </c>
      <c r="E1942">
        <f xml:space="preserve"> order_details[[#This Row],[UnitPrice]] * order_details[[#This Row],[Quantity]] * (1 - order_details[[#This Row],[Discount]])</f>
        <v>412.5</v>
      </c>
      <c r="F1942">
        <v>0.25</v>
      </c>
    </row>
    <row r="1943" spans="1:6" x14ac:dyDescent="0.3">
      <c r="A1943">
        <v>11000</v>
      </c>
      <c r="B1943">
        <v>24</v>
      </c>
      <c r="C1943">
        <v>4.5</v>
      </c>
      <c r="D1943">
        <v>30</v>
      </c>
      <c r="E1943">
        <f xml:space="preserve"> order_details[[#This Row],[UnitPrice]] * order_details[[#This Row],[Quantity]] * (1 - order_details[[#This Row],[Discount]])</f>
        <v>101.25</v>
      </c>
      <c r="F1943">
        <v>0.25</v>
      </c>
    </row>
    <row r="1944" spans="1:6" x14ac:dyDescent="0.3">
      <c r="A1944">
        <v>11000</v>
      </c>
      <c r="B1944">
        <v>77</v>
      </c>
      <c r="C1944">
        <v>13</v>
      </c>
      <c r="D1944">
        <v>30</v>
      </c>
      <c r="E1944">
        <f xml:space="preserve"> order_details[[#This Row],[UnitPrice]] * order_details[[#This Row],[Quantity]] * (1 - order_details[[#This Row],[Discount]])</f>
        <v>390</v>
      </c>
      <c r="F1944">
        <v>0</v>
      </c>
    </row>
    <row r="1945" spans="1:6" x14ac:dyDescent="0.3">
      <c r="A1945">
        <v>11001</v>
      </c>
      <c r="B1945">
        <v>7</v>
      </c>
      <c r="C1945">
        <v>30</v>
      </c>
      <c r="D1945">
        <v>60</v>
      </c>
      <c r="E1945">
        <f xml:space="preserve"> order_details[[#This Row],[UnitPrice]] * order_details[[#This Row],[Quantity]] * (1 - order_details[[#This Row],[Discount]])</f>
        <v>1800</v>
      </c>
      <c r="F1945">
        <v>0</v>
      </c>
    </row>
    <row r="1946" spans="1:6" x14ac:dyDescent="0.3">
      <c r="A1946">
        <v>11001</v>
      </c>
      <c r="B1946">
        <v>22</v>
      </c>
      <c r="C1946">
        <v>21</v>
      </c>
      <c r="D1946">
        <v>25</v>
      </c>
      <c r="E1946">
        <f xml:space="preserve"> order_details[[#This Row],[UnitPrice]] * order_details[[#This Row],[Quantity]] * (1 - order_details[[#This Row],[Discount]])</f>
        <v>525</v>
      </c>
      <c r="F1946">
        <v>0</v>
      </c>
    </row>
    <row r="1947" spans="1:6" x14ac:dyDescent="0.3">
      <c r="A1947">
        <v>11001</v>
      </c>
      <c r="B1947">
        <v>46</v>
      </c>
      <c r="C1947">
        <v>12</v>
      </c>
      <c r="D1947">
        <v>25</v>
      </c>
      <c r="E1947">
        <f xml:space="preserve"> order_details[[#This Row],[UnitPrice]] * order_details[[#This Row],[Quantity]] * (1 - order_details[[#This Row],[Discount]])</f>
        <v>300</v>
      </c>
      <c r="F1947">
        <v>0</v>
      </c>
    </row>
    <row r="1948" spans="1:6" x14ac:dyDescent="0.3">
      <c r="A1948">
        <v>11001</v>
      </c>
      <c r="B1948">
        <v>55</v>
      </c>
      <c r="C1948">
        <v>24</v>
      </c>
      <c r="D1948">
        <v>6</v>
      </c>
      <c r="E1948">
        <f xml:space="preserve"> order_details[[#This Row],[UnitPrice]] * order_details[[#This Row],[Quantity]] * (1 - order_details[[#This Row],[Discount]])</f>
        <v>144</v>
      </c>
      <c r="F1948">
        <v>0</v>
      </c>
    </row>
    <row r="1949" spans="1:6" x14ac:dyDescent="0.3">
      <c r="A1949">
        <v>11002</v>
      </c>
      <c r="B1949">
        <v>13</v>
      </c>
      <c r="C1949">
        <v>6</v>
      </c>
      <c r="D1949">
        <v>56</v>
      </c>
      <c r="E1949">
        <f xml:space="preserve"> order_details[[#This Row],[UnitPrice]] * order_details[[#This Row],[Quantity]] * (1 - order_details[[#This Row],[Discount]])</f>
        <v>336</v>
      </c>
      <c r="F1949">
        <v>0</v>
      </c>
    </row>
    <row r="1950" spans="1:6" x14ac:dyDescent="0.3">
      <c r="A1950">
        <v>11002</v>
      </c>
      <c r="B1950">
        <v>35</v>
      </c>
      <c r="C1950">
        <v>18</v>
      </c>
      <c r="D1950">
        <v>15</v>
      </c>
      <c r="E1950">
        <f xml:space="preserve"> order_details[[#This Row],[UnitPrice]] * order_details[[#This Row],[Quantity]] * (1 - order_details[[#This Row],[Discount]])</f>
        <v>229.5</v>
      </c>
      <c r="F1950">
        <v>0.15</v>
      </c>
    </row>
    <row r="1951" spans="1:6" x14ac:dyDescent="0.3">
      <c r="A1951">
        <v>11002</v>
      </c>
      <c r="B1951">
        <v>42</v>
      </c>
      <c r="C1951">
        <v>14</v>
      </c>
      <c r="D1951">
        <v>24</v>
      </c>
      <c r="E1951">
        <f xml:space="preserve"> order_details[[#This Row],[UnitPrice]] * order_details[[#This Row],[Quantity]] * (1 - order_details[[#This Row],[Discount]])</f>
        <v>285.59999999999997</v>
      </c>
      <c r="F1951">
        <v>0.15</v>
      </c>
    </row>
    <row r="1952" spans="1:6" x14ac:dyDescent="0.3">
      <c r="A1952">
        <v>11002</v>
      </c>
      <c r="B1952">
        <v>55</v>
      </c>
      <c r="C1952">
        <v>24</v>
      </c>
      <c r="D1952">
        <v>40</v>
      </c>
      <c r="E1952">
        <f xml:space="preserve"> order_details[[#This Row],[UnitPrice]] * order_details[[#This Row],[Quantity]] * (1 - order_details[[#This Row],[Discount]])</f>
        <v>960</v>
      </c>
      <c r="F1952">
        <v>0</v>
      </c>
    </row>
    <row r="1953" spans="1:6" x14ac:dyDescent="0.3">
      <c r="A1953">
        <v>11003</v>
      </c>
      <c r="B1953">
        <v>1</v>
      </c>
      <c r="C1953">
        <v>18</v>
      </c>
      <c r="D1953">
        <v>4</v>
      </c>
      <c r="E1953">
        <f xml:space="preserve"> order_details[[#This Row],[UnitPrice]] * order_details[[#This Row],[Quantity]] * (1 - order_details[[#This Row],[Discount]])</f>
        <v>72</v>
      </c>
      <c r="F1953">
        <v>0</v>
      </c>
    </row>
    <row r="1954" spans="1:6" x14ac:dyDescent="0.3">
      <c r="A1954">
        <v>11003</v>
      </c>
      <c r="B1954">
        <v>40</v>
      </c>
      <c r="C1954">
        <v>18.399999999999999</v>
      </c>
      <c r="D1954">
        <v>10</v>
      </c>
      <c r="E1954">
        <f xml:space="preserve"> order_details[[#This Row],[UnitPrice]] * order_details[[#This Row],[Quantity]] * (1 - order_details[[#This Row],[Discount]])</f>
        <v>184</v>
      </c>
      <c r="F1954">
        <v>0</v>
      </c>
    </row>
    <row r="1955" spans="1:6" x14ac:dyDescent="0.3">
      <c r="A1955">
        <v>11003</v>
      </c>
      <c r="B1955">
        <v>52</v>
      </c>
      <c r="C1955">
        <v>7</v>
      </c>
      <c r="D1955">
        <v>10</v>
      </c>
      <c r="E1955">
        <f xml:space="preserve"> order_details[[#This Row],[UnitPrice]] * order_details[[#This Row],[Quantity]] * (1 - order_details[[#This Row],[Discount]])</f>
        <v>70</v>
      </c>
      <c r="F1955">
        <v>0</v>
      </c>
    </row>
    <row r="1956" spans="1:6" x14ac:dyDescent="0.3">
      <c r="A1956">
        <v>11004</v>
      </c>
      <c r="B1956">
        <v>26</v>
      </c>
      <c r="C1956">
        <v>31.23</v>
      </c>
      <c r="D1956">
        <v>6</v>
      </c>
      <c r="E1956">
        <f xml:space="preserve"> order_details[[#This Row],[UnitPrice]] * order_details[[#This Row],[Quantity]] * (1 - order_details[[#This Row],[Discount]])</f>
        <v>187.38</v>
      </c>
      <c r="F1956">
        <v>0</v>
      </c>
    </row>
    <row r="1957" spans="1:6" x14ac:dyDescent="0.3">
      <c r="A1957">
        <v>11004</v>
      </c>
      <c r="B1957">
        <v>76</v>
      </c>
      <c r="C1957">
        <v>18</v>
      </c>
      <c r="D1957">
        <v>6</v>
      </c>
      <c r="E1957">
        <f xml:space="preserve"> order_details[[#This Row],[UnitPrice]] * order_details[[#This Row],[Quantity]] * (1 - order_details[[#This Row],[Discount]])</f>
        <v>108</v>
      </c>
      <c r="F1957">
        <v>0</v>
      </c>
    </row>
    <row r="1958" spans="1:6" x14ac:dyDescent="0.3">
      <c r="A1958">
        <v>11005</v>
      </c>
      <c r="B1958">
        <v>1</v>
      </c>
      <c r="C1958">
        <v>18</v>
      </c>
      <c r="D1958">
        <v>2</v>
      </c>
      <c r="E1958">
        <f xml:space="preserve"> order_details[[#This Row],[UnitPrice]] * order_details[[#This Row],[Quantity]] * (1 - order_details[[#This Row],[Discount]])</f>
        <v>36</v>
      </c>
      <c r="F1958">
        <v>0</v>
      </c>
    </row>
    <row r="1959" spans="1:6" x14ac:dyDescent="0.3">
      <c r="A1959">
        <v>11005</v>
      </c>
      <c r="B1959">
        <v>59</v>
      </c>
      <c r="C1959">
        <v>55</v>
      </c>
      <c r="D1959">
        <v>10</v>
      </c>
      <c r="E1959">
        <f xml:space="preserve"> order_details[[#This Row],[UnitPrice]] * order_details[[#This Row],[Quantity]] * (1 - order_details[[#This Row],[Discount]])</f>
        <v>550</v>
      </c>
      <c r="F1959">
        <v>0</v>
      </c>
    </row>
    <row r="1960" spans="1:6" x14ac:dyDescent="0.3">
      <c r="A1960">
        <v>11006</v>
      </c>
      <c r="B1960">
        <v>1</v>
      </c>
      <c r="C1960">
        <v>18</v>
      </c>
      <c r="D1960">
        <v>8</v>
      </c>
      <c r="E1960">
        <f xml:space="preserve"> order_details[[#This Row],[UnitPrice]] * order_details[[#This Row],[Quantity]] * (1 - order_details[[#This Row],[Discount]])</f>
        <v>144</v>
      </c>
      <c r="F1960">
        <v>0</v>
      </c>
    </row>
    <row r="1961" spans="1:6" x14ac:dyDescent="0.3">
      <c r="A1961">
        <v>11006</v>
      </c>
      <c r="B1961">
        <v>29</v>
      </c>
      <c r="C1961">
        <v>123.79</v>
      </c>
      <c r="D1961">
        <v>2</v>
      </c>
      <c r="E1961">
        <f xml:space="preserve"> order_details[[#This Row],[UnitPrice]] * order_details[[#This Row],[Quantity]] * (1 - order_details[[#This Row],[Discount]])</f>
        <v>185.685</v>
      </c>
      <c r="F1961">
        <v>0.25</v>
      </c>
    </row>
    <row r="1962" spans="1:6" x14ac:dyDescent="0.3">
      <c r="A1962">
        <v>11007</v>
      </c>
      <c r="B1962">
        <v>8</v>
      </c>
      <c r="C1962">
        <v>40</v>
      </c>
      <c r="D1962">
        <v>30</v>
      </c>
      <c r="E1962">
        <f xml:space="preserve"> order_details[[#This Row],[UnitPrice]] * order_details[[#This Row],[Quantity]] * (1 - order_details[[#This Row],[Discount]])</f>
        <v>1200</v>
      </c>
      <c r="F1962">
        <v>0</v>
      </c>
    </row>
    <row r="1963" spans="1:6" x14ac:dyDescent="0.3">
      <c r="A1963">
        <v>11007</v>
      </c>
      <c r="B1963">
        <v>29</v>
      </c>
      <c r="C1963">
        <v>123.79</v>
      </c>
      <c r="D1963">
        <v>10</v>
      </c>
      <c r="E1963">
        <f xml:space="preserve"> order_details[[#This Row],[UnitPrice]] * order_details[[#This Row],[Quantity]] * (1 - order_details[[#This Row],[Discount]])</f>
        <v>1237.9000000000001</v>
      </c>
      <c r="F1963">
        <v>0</v>
      </c>
    </row>
    <row r="1964" spans="1:6" x14ac:dyDescent="0.3">
      <c r="A1964">
        <v>11007</v>
      </c>
      <c r="B1964">
        <v>42</v>
      </c>
      <c r="C1964">
        <v>14</v>
      </c>
      <c r="D1964">
        <v>14</v>
      </c>
      <c r="E1964">
        <f xml:space="preserve"> order_details[[#This Row],[UnitPrice]] * order_details[[#This Row],[Quantity]] * (1 - order_details[[#This Row],[Discount]])</f>
        <v>196</v>
      </c>
      <c r="F1964">
        <v>0</v>
      </c>
    </row>
    <row r="1965" spans="1:6" x14ac:dyDescent="0.3">
      <c r="A1965">
        <v>11008</v>
      </c>
      <c r="B1965">
        <v>28</v>
      </c>
      <c r="C1965">
        <v>45.6</v>
      </c>
      <c r="D1965">
        <v>70</v>
      </c>
      <c r="E1965">
        <f xml:space="preserve"> order_details[[#This Row],[UnitPrice]] * order_details[[#This Row],[Quantity]] * (1 - order_details[[#This Row],[Discount]])</f>
        <v>3032.3999999999996</v>
      </c>
      <c r="F1965">
        <v>0.05</v>
      </c>
    </row>
    <row r="1966" spans="1:6" x14ac:dyDescent="0.3">
      <c r="A1966">
        <v>11008</v>
      </c>
      <c r="B1966">
        <v>34</v>
      </c>
      <c r="C1966">
        <v>14</v>
      </c>
      <c r="D1966">
        <v>90</v>
      </c>
      <c r="E1966">
        <f xml:space="preserve"> order_details[[#This Row],[UnitPrice]] * order_details[[#This Row],[Quantity]] * (1 - order_details[[#This Row],[Discount]])</f>
        <v>1197</v>
      </c>
      <c r="F1966">
        <v>0.05</v>
      </c>
    </row>
    <row r="1967" spans="1:6" x14ac:dyDescent="0.3">
      <c r="A1967">
        <v>11008</v>
      </c>
      <c r="B1967">
        <v>71</v>
      </c>
      <c r="C1967">
        <v>21.5</v>
      </c>
      <c r="D1967">
        <v>21</v>
      </c>
      <c r="E1967">
        <f xml:space="preserve"> order_details[[#This Row],[UnitPrice]] * order_details[[#This Row],[Quantity]] * (1 - order_details[[#This Row],[Discount]])</f>
        <v>451.5</v>
      </c>
      <c r="F1967">
        <v>0</v>
      </c>
    </row>
    <row r="1968" spans="1:6" x14ac:dyDescent="0.3">
      <c r="A1968">
        <v>11009</v>
      </c>
      <c r="B1968">
        <v>24</v>
      </c>
      <c r="C1968">
        <v>4.5</v>
      </c>
      <c r="D1968">
        <v>12</v>
      </c>
      <c r="E1968">
        <f xml:space="preserve"> order_details[[#This Row],[UnitPrice]] * order_details[[#This Row],[Quantity]] * (1 - order_details[[#This Row],[Discount]])</f>
        <v>54</v>
      </c>
      <c r="F1968">
        <v>0</v>
      </c>
    </row>
    <row r="1969" spans="1:6" x14ac:dyDescent="0.3">
      <c r="A1969">
        <v>11009</v>
      </c>
      <c r="B1969">
        <v>36</v>
      </c>
      <c r="C1969">
        <v>19</v>
      </c>
      <c r="D1969">
        <v>18</v>
      </c>
      <c r="E1969">
        <f xml:space="preserve"> order_details[[#This Row],[UnitPrice]] * order_details[[#This Row],[Quantity]] * (1 - order_details[[#This Row],[Discount]])</f>
        <v>256.5</v>
      </c>
      <c r="F1969">
        <v>0.25</v>
      </c>
    </row>
    <row r="1970" spans="1:6" x14ac:dyDescent="0.3">
      <c r="A1970">
        <v>11009</v>
      </c>
      <c r="B1970">
        <v>60</v>
      </c>
      <c r="C1970">
        <v>34</v>
      </c>
      <c r="D1970">
        <v>9</v>
      </c>
      <c r="E1970">
        <f xml:space="preserve"> order_details[[#This Row],[UnitPrice]] * order_details[[#This Row],[Quantity]] * (1 - order_details[[#This Row],[Discount]])</f>
        <v>306</v>
      </c>
      <c r="F1970">
        <v>0</v>
      </c>
    </row>
    <row r="1971" spans="1:6" x14ac:dyDescent="0.3">
      <c r="A1971">
        <v>11010</v>
      </c>
      <c r="B1971">
        <v>7</v>
      </c>
      <c r="C1971">
        <v>30</v>
      </c>
      <c r="D1971">
        <v>20</v>
      </c>
      <c r="E1971">
        <f xml:space="preserve"> order_details[[#This Row],[UnitPrice]] * order_details[[#This Row],[Quantity]] * (1 - order_details[[#This Row],[Discount]])</f>
        <v>600</v>
      </c>
      <c r="F1971">
        <v>0</v>
      </c>
    </row>
    <row r="1972" spans="1:6" x14ac:dyDescent="0.3">
      <c r="A1972">
        <v>11010</v>
      </c>
      <c r="B1972">
        <v>24</v>
      </c>
      <c r="C1972">
        <v>4.5</v>
      </c>
      <c r="D1972">
        <v>10</v>
      </c>
      <c r="E1972">
        <f xml:space="preserve"> order_details[[#This Row],[UnitPrice]] * order_details[[#This Row],[Quantity]] * (1 - order_details[[#This Row],[Discount]])</f>
        <v>45</v>
      </c>
      <c r="F1972">
        <v>0</v>
      </c>
    </row>
    <row r="1973" spans="1:6" x14ac:dyDescent="0.3">
      <c r="A1973">
        <v>11011</v>
      </c>
      <c r="B1973">
        <v>58</v>
      </c>
      <c r="C1973">
        <v>13.25</v>
      </c>
      <c r="D1973">
        <v>40</v>
      </c>
      <c r="E1973">
        <f xml:space="preserve"> order_details[[#This Row],[UnitPrice]] * order_details[[#This Row],[Quantity]] * (1 - order_details[[#This Row],[Discount]])</f>
        <v>503.5</v>
      </c>
      <c r="F1973">
        <v>0.05</v>
      </c>
    </row>
    <row r="1974" spans="1:6" x14ac:dyDescent="0.3">
      <c r="A1974">
        <v>11011</v>
      </c>
      <c r="B1974">
        <v>71</v>
      </c>
      <c r="C1974">
        <v>21.5</v>
      </c>
      <c r="D1974">
        <v>20</v>
      </c>
      <c r="E1974">
        <f xml:space="preserve"> order_details[[#This Row],[UnitPrice]] * order_details[[#This Row],[Quantity]] * (1 - order_details[[#This Row],[Discount]])</f>
        <v>430</v>
      </c>
      <c r="F1974">
        <v>0</v>
      </c>
    </row>
    <row r="1975" spans="1:6" x14ac:dyDescent="0.3">
      <c r="A1975">
        <v>11012</v>
      </c>
      <c r="B1975">
        <v>19</v>
      </c>
      <c r="C1975">
        <v>9.1999999999999993</v>
      </c>
      <c r="D1975">
        <v>50</v>
      </c>
      <c r="E1975">
        <f xml:space="preserve"> order_details[[#This Row],[UnitPrice]] * order_details[[#This Row],[Quantity]] * (1 - order_details[[#This Row],[Discount]])</f>
        <v>436.99999999999994</v>
      </c>
      <c r="F1975">
        <v>0.05</v>
      </c>
    </row>
    <row r="1976" spans="1:6" x14ac:dyDescent="0.3">
      <c r="A1976">
        <v>11012</v>
      </c>
      <c r="B1976">
        <v>60</v>
      </c>
      <c r="C1976">
        <v>34</v>
      </c>
      <c r="D1976">
        <v>36</v>
      </c>
      <c r="E1976">
        <f xml:space="preserve"> order_details[[#This Row],[UnitPrice]] * order_details[[#This Row],[Quantity]] * (1 - order_details[[#This Row],[Discount]])</f>
        <v>1162.8</v>
      </c>
      <c r="F1976">
        <v>0.05</v>
      </c>
    </row>
    <row r="1977" spans="1:6" x14ac:dyDescent="0.3">
      <c r="A1977">
        <v>11012</v>
      </c>
      <c r="B1977">
        <v>71</v>
      </c>
      <c r="C1977">
        <v>21.5</v>
      </c>
      <c r="D1977">
        <v>60</v>
      </c>
      <c r="E1977">
        <f xml:space="preserve"> order_details[[#This Row],[UnitPrice]] * order_details[[#This Row],[Quantity]] * (1 - order_details[[#This Row],[Discount]])</f>
        <v>1225.5</v>
      </c>
      <c r="F1977">
        <v>0.05</v>
      </c>
    </row>
    <row r="1978" spans="1:6" x14ac:dyDescent="0.3">
      <c r="A1978">
        <v>11013</v>
      </c>
      <c r="B1978">
        <v>23</v>
      </c>
      <c r="C1978">
        <v>9</v>
      </c>
      <c r="D1978">
        <v>10</v>
      </c>
      <c r="E1978">
        <f xml:space="preserve"> order_details[[#This Row],[UnitPrice]] * order_details[[#This Row],[Quantity]] * (1 - order_details[[#This Row],[Discount]])</f>
        <v>90</v>
      </c>
      <c r="F1978">
        <v>0</v>
      </c>
    </row>
    <row r="1979" spans="1:6" x14ac:dyDescent="0.3">
      <c r="A1979">
        <v>11013</v>
      </c>
      <c r="B1979">
        <v>42</v>
      </c>
      <c r="C1979">
        <v>14</v>
      </c>
      <c r="D1979">
        <v>4</v>
      </c>
      <c r="E1979">
        <f xml:space="preserve"> order_details[[#This Row],[UnitPrice]] * order_details[[#This Row],[Quantity]] * (1 - order_details[[#This Row],[Discount]])</f>
        <v>56</v>
      </c>
      <c r="F1979">
        <v>0</v>
      </c>
    </row>
    <row r="1980" spans="1:6" x14ac:dyDescent="0.3">
      <c r="A1980">
        <v>11013</v>
      </c>
      <c r="B1980">
        <v>45</v>
      </c>
      <c r="C1980">
        <v>9.5</v>
      </c>
      <c r="D1980">
        <v>20</v>
      </c>
      <c r="E1980">
        <f xml:space="preserve"> order_details[[#This Row],[UnitPrice]] * order_details[[#This Row],[Quantity]] * (1 - order_details[[#This Row],[Discount]])</f>
        <v>190</v>
      </c>
      <c r="F1980">
        <v>0</v>
      </c>
    </row>
    <row r="1981" spans="1:6" x14ac:dyDescent="0.3">
      <c r="A1981">
        <v>11013</v>
      </c>
      <c r="B1981">
        <v>68</v>
      </c>
      <c r="C1981">
        <v>12.5</v>
      </c>
      <c r="D1981">
        <v>2</v>
      </c>
      <c r="E1981">
        <f xml:space="preserve"> order_details[[#This Row],[UnitPrice]] * order_details[[#This Row],[Quantity]] * (1 - order_details[[#This Row],[Discount]])</f>
        <v>25</v>
      </c>
      <c r="F1981">
        <v>0</v>
      </c>
    </row>
    <row r="1982" spans="1:6" x14ac:dyDescent="0.3">
      <c r="A1982">
        <v>11014</v>
      </c>
      <c r="B1982">
        <v>41</v>
      </c>
      <c r="C1982">
        <v>9.65</v>
      </c>
      <c r="D1982">
        <v>28</v>
      </c>
      <c r="E1982">
        <f xml:space="preserve"> order_details[[#This Row],[UnitPrice]] * order_details[[#This Row],[Quantity]] * (1 - order_details[[#This Row],[Discount]])</f>
        <v>243.18</v>
      </c>
      <c r="F1982">
        <v>0.1</v>
      </c>
    </row>
    <row r="1983" spans="1:6" x14ac:dyDescent="0.3">
      <c r="A1983">
        <v>11015</v>
      </c>
      <c r="B1983">
        <v>30</v>
      </c>
      <c r="C1983">
        <v>25.89</v>
      </c>
      <c r="D1983">
        <v>15</v>
      </c>
      <c r="E1983">
        <f xml:space="preserve"> order_details[[#This Row],[UnitPrice]] * order_details[[#This Row],[Quantity]] * (1 - order_details[[#This Row],[Discount]])</f>
        <v>388.35</v>
      </c>
      <c r="F1983">
        <v>0</v>
      </c>
    </row>
    <row r="1984" spans="1:6" x14ac:dyDescent="0.3">
      <c r="A1984">
        <v>11015</v>
      </c>
      <c r="B1984">
        <v>77</v>
      </c>
      <c r="C1984">
        <v>13</v>
      </c>
      <c r="D1984">
        <v>18</v>
      </c>
      <c r="E1984">
        <f xml:space="preserve"> order_details[[#This Row],[UnitPrice]] * order_details[[#This Row],[Quantity]] * (1 - order_details[[#This Row],[Discount]])</f>
        <v>234</v>
      </c>
      <c r="F1984">
        <v>0</v>
      </c>
    </row>
    <row r="1985" spans="1:6" x14ac:dyDescent="0.3">
      <c r="A1985">
        <v>11016</v>
      </c>
      <c r="B1985">
        <v>31</v>
      </c>
      <c r="C1985">
        <v>12.5</v>
      </c>
      <c r="D1985">
        <v>15</v>
      </c>
      <c r="E1985">
        <f xml:space="preserve"> order_details[[#This Row],[UnitPrice]] * order_details[[#This Row],[Quantity]] * (1 - order_details[[#This Row],[Discount]])</f>
        <v>187.5</v>
      </c>
      <c r="F1985">
        <v>0</v>
      </c>
    </row>
    <row r="1986" spans="1:6" x14ac:dyDescent="0.3">
      <c r="A1986">
        <v>11016</v>
      </c>
      <c r="B1986">
        <v>36</v>
      </c>
      <c r="C1986">
        <v>19</v>
      </c>
      <c r="D1986">
        <v>16</v>
      </c>
      <c r="E1986">
        <f xml:space="preserve"> order_details[[#This Row],[UnitPrice]] * order_details[[#This Row],[Quantity]] * (1 - order_details[[#This Row],[Discount]])</f>
        <v>304</v>
      </c>
      <c r="F1986">
        <v>0</v>
      </c>
    </row>
    <row r="1987" spans="1:6" x14ac:dyDescent="0.3">
      <c r="A1987">
        <v>11017</v>
      </c>
      <c r="B1987">
        <v>3</v>
      </c>
      <c r="C1987">
        <v>10</v>
      </c>
      <c r="D1987">
        <v>25</v>
      </c>
      <c r="E1987">
        <f xml:space="preserve"> order_details[[#This Row],[UnitPrice]] * order_details[[#This Row],[Quantity]] * (1 - order_details[[#This Row],[Discount]])</f>
        <v>250</v>
      </c>
      <c r="F1987">
        <v>0</v>
      </c>
    </row>
    <row r="1988" spans="1:6" x14ac:dyDescent="0.3">
      <c r="A1988">
        <v>11017</v>
      </c>
      <c r="B1988">
        <v>59</v>
      </c>
      <c r="C1988">
        <v>55</v>
      </c>
      <c r="D1988">
        <v>110</v>
      </c>
      <c r="E1988">
        <f xml:space="preserve"> order_details[[#This Row],[UnitPrice]] * order_details[[#This Row],[Quantity]] * (1 - order_details[[#This Row],[Discount]])</f>
        <v>6050</v>
      </c>
      <c r="F1988">
        <v>0</v>
      </c>
    </row>
    <row r="1989" spans="1:6" x14ac:dyDescent="0.3">
      <c r="A1989">
        <v>11017</v>
      </c>
      <c r="B1989">
        <v>70</v>
      </c>
      <c r="C1989">
        <v>15</v>
      </c>
      <c r="D1989">
        <v>30</v>
      </c>
      <c r="E1989">
        <f xml:space="preserve"> order_details[[#This Row],[UnitPrice]] * order_details[[#This Row],[Quantity]] * (1 - order_details[[#This Row],[Discount]])</f>
        <v>450</v>
      </c>
      <c r="F1989">
        <v>0</v>
      </c>
    </row>
    <row r="1990" spans="1:6" x14ac:dyDescent="0.3">
      <c r="A1990">
        <v>11018</v>
      </c>
      <c r="B1990">
        <v>12</v>
      </c>
      <c r="C1990">
        <v>38</v>
      </c>
      <c r="D1990">
        <v>20</v>
      </c>
      <c r="E1990">
        <f xml:space="preserve"> order_details[[#This Row],[UnitPrice]] * order_details[[#This Row],[Quantity]] * (1 - order_details[[#This Row],[Discount]])</f>
        <v>760</v>
      </c>
      <c r="F1990">
        <v>0</v>
      </c>
    </row>
    <row r="1991" spans="1:6" x14ac:dyDescent="0.3">
      <c r="A1991">
        <v>11018</v>
      </c>
      <c r="B1991">
        <v>18</v>
      </c>
      <c r="C1991">
        <v>62.5</v>
      </c>
      <c r="D1991">
        <v>10</v>
      </c>
      <c r="E1991">
        <f xml:space="preserve"> order_details[[#This Row],[UnitPrice]] * order_details[[#This Row],[Quantity]] * (1 - order_details[[#This Row],[Discount]])</f>
        <v>625</v>
      </c>
      <c r="F1991">
        <v>0</v>
      </c>
    </row>
    <row r="1992" spans="1:6" x14ac:dyDescent="0.3">
      <c r="A1992">
        <v>11018</v>
      </c>
      <c r="B1992">
        <v>56</v>
      </c>
      <c r="C1992">
        <v>38</v>
      </c>
      <c r="D1992">
        <v>5</v>
      </c>
      <c r="E1992">
        <f xml:space="preserve"> order_details[[#This Row],[UnitPrice]] * order_details[[#This Row],[Quantity]] * (1 - order_details[[#This Row],[Discount]])</f>
        <v>190</v>
      </c>
      <c r="F1992">
        <v>0</v>
      </c>
    </row>
    <row r="1993" spans="1:6" x14ac:dyDescent="0.3">
      <c r="A1993">
        <v>11019</v>
      </c>
      <c r="B1993">
        <v>46</v>
      </c>
      <c r="C1993">
        <v>12</v>
      </c>
      <c r="D1993">
        <v>3</v>
      </c>
      <c r="E1993">
        <f xml:space="preserve"> order_details[[#This Row],[UnitPrice]] * order_details[[#This Row],[Quantity]] * (1 - order_details[[#This Row],[Discount]])</f>
        <v>36</v>
      </c>
      <c r="F1993">
        <v>0</v>
      </c>
    </row>
    <row r="1994" spans="1:6" x14ac:dyDescent="0.3">
      <c r="A1994">
        <v>11019</v>
      </c>
      <c r="B1994">
        <v>49</v>
      </c>
      <c r="C1994">
        <v>20</v>
      </c>
      <c r="D1994">
        <v>2</v>
      </c>
      <c r="E1994">
        <f xml:space="preserve"> order_details[[#This Row],[UnitPrice]] * order_details[[#This Row],[Quantity]] * (1 - order_details[[#This Row],[Discount]])</f>
        <v>40</v>
      </c>
      <c r="F1994">
        <v>0</v>
      </c>
    </row>
    <row r="1995" spans="1:6" x14ac:dyDescent="0.3">
      <c r="A1995">
        <v>11020</v>
      </c>
      <c r="B1995">
        <v>10</v>
      </c>
      <c r="C1995">
        <v>31</v>
      </c>
      <c r="D1995">
        <v>24</v>
      </c>
      <c r="E1995">
        <f xml:space="preserve"> order_details[[#This Row],[UnitPrice]] * order_details[[#This Row],[Quantity]] * (1 - order_details[[#This Row],[Discount]])</f>
        <v>632.4</v>
      </c>
      <c r="F1995">
        <v>0.15</v>
      </c>
    </row>
    <row r="1996" spans="1:6" x14ac:dyDescent="0.3">
      <c r="A1996">
        <v>11021</v>
      </c>
      <c r="B1996">
        <v>2</v>
      </c>
      <c r="C1996">
        <v>19</v>
      </c>
      <c r="D1996">
        <v>11</v>
      </c>
      <c r="E1996">
        <f xml:space="preserve"> order_details[[#This Row],[UnitPrice]] * order_details[[#This Row],[Quantity]] * (1 - order_details[[#This Row],[Discount]])</f>
        <v>156.75</v>
      </c>
      <c r="F1996">
        <v>0.25</v>
      </c>
    </row>
    <row r="1997" spans="1:6" x14ac:dyDescent="0.3">
      <c r="A1997">
        <v>11021</v>
      </c>
      <c r="B1997">
        <v>20</v>
      </c>
      <c r="C1997">
        <v>81</v>
      </c>
      <c r="D1997">
        <v>15</v>
      </c>
      <c r="E1997">
        <f xml:space="preserve"> order_details[[#This Row],[UnitPrice]] * order_details[[#This Row],[Quantity]] * (1 - order_details[[#This Row],[Discount]])</f>
        <v>1215</v>
      </c>
      <c r="F1997">
        <v>0</v>
      </c>
    </row>
    <row r="1998" spans="1:6" x14ac:dyDescent="0.3">
      <c r="A1998">
        <v>11021</v>
      </c>
      <c r="B1998">
        <v>26</v>
      </c>
      <c r="C1998">
        <v>31.23</v>
      </c>
      <c r="D1998">
        <v>63</v>
      </c>
      <c r="E1998">
        <f xml:space="preserve"> order_details[[#This Row],[UnitPrice]] * order_details[[#This Row],[Quantity]] * (1 - order_details[[#This Row],[Discount]])</f>
        <v>1967.49</v>
      </c>
      <c r="F1998">
        <v>0</v>
      </c>
    </row>
    <row r="1999" spans="1:6" x14ac:dyDescent="0.3">
      <c r="A1999">
        <v>11021</v>
      </c>
      <c r="B1999">
        <v>51</v>
      </c>
      <c r="C1999">
        <v>53</v>
      </c>
      <c r="D1999">
        <v>44</v>
      </c>
      <c r="E1999">
        <f xml:space="preserve"> order_details[[#This Row],[UnitPrice]] * order_details[[#This Row],[Quantity]] * (1 - order_details[[#This Row],[Discount]])</f>
        <v>1749</v>
      </c>
      <c r="F1999">
        <v>0.25</v>
      </c>
    </row>
    <row r="2000" spans="1:6" x14ac:dyDescent="0.3">
      <c r="A2000">
        <v>11021</v>
      </c>
      <c r="B2000">
        <v>72</v>
      </c>
      <c r="C2000">
        <v>34.799999999999997</v>
      </c>
      <c r="D2000">
        <v>35</v>
      </c>
      <c r="E2000">
        <f xml:space="preserve"> order_details[[#This Row],[UnitPrice]] * order_details[[#This Row],[Quantity]] * (1 - order_details[[#This Row],[Discount]])</f>
        <v>1218</v>
      </c>
      <c r="F2000">
        <v>0</v>
      </c>
    </row>
    <row r="2001" spans="1:6" x14ac:dyDescent="0.3">
      <c r="A2001">
        <v>11022</v>
      </c>
      <c r="B2001">
        <v>19</v>
      </c>
      <c r="C2001">
        <v>9.1999999999999993</v>
      </c>
      <c r="D2001">
        <v>35</v>
      </c>
      <c r="E2001">
        <f xml:space="preserve"> order_details[[#This Row],[UnitPrice]] * order_details[[#This Row],[Quantity]] * (1 - order_details[[#This Row],[Discount]])</f>
        <v>322</v>
      </c>
      <c r="F2001">
        <v>0</v>
      </c>
    </row>
    <row r="2002" spans="1:6" x14ac:dyDescent="0.3">
      <c r="A2002">
        <v>11022</v>
      </c>
      <c r="B2002">
        <v>69</v>
      </c>
      <c r="C2002">
        <v>36</v>
      </c>
      <c r="D2002">
        <v>30</v>
      </c>
      <c r="E2002">
        <f xml:space="preserve"> order_details[[#This Row],[UnitPrice]] * order_details[[#This Row],[Quantity]] * (1 - order_details[[#This Row],[Discount]])</f>
        <v>1080</v>
      </c>
      <c r="F2002">
        <v>0</v>
      </c>
    </row>
    <row r="2003" spans="1:6" x14ac:dyDescent="0.3">
      <c r="A2003">
        <v>11023</v>
      </c>
      <c r="B2003">
        <v>7</v>
      </c>
      <c r="C2003">
        <v>30</v>
      </c>
      <c r="D2003">
        <v>4</v>
      </c>
      <c r="E2003">
        <f xml:space="preserve"> order_details[[#This Row],[UnitPrice]] * order_details[[#This Row],[Quantity]] * (1 - order_details[[#This Row],[Discount]])</f>
        <v>120</v>
      </c>
      <c r="F2003">
        <v>0</v>
      </c>
    </row>
    <row r="2004" spans="1:6" x14ac:dyDescent="0.3">
      <c r="A2004">
        <v>11023</v>
      </c>
      <c r="B2004">
        <v>43</v>
      </c>
      <c r="C2004">
        <v>46</v>
      </c>
      <c r="D2004">
        <v>30</v>
      </c>
      <c r="E2004">
        <f xml:space="preserve"> order_details[[#This Row],[UnitPrice]] * order_details[[#This Row],[Quantity]] * (1 - order_details[[#This Row],[Discount]])</f>
        <v>1380</v>
      </c>
      <c r="F2004">
        <v>0</v>
      </c>
    </row>
    <row r="2005" spans="1:6" x14ac:dyDescent="0.3">
      <c r="A2005">
        <v>11024</v>
      </c>
      <c r="B2005">
        <v>26</v>
      </c>
      <c r="C2005">
        <v>31.23</v>
      </c>
      <c r="D2005">
        <v>12</v>
      </c>
      <c r="E2005">
        <f xml:space="preserve"> order_details[[#This Row],[UnitPrice]] * order_details[[#This Row],[Quantity]] * (1 - order_details[[#This Row],[Discount]])</f>
        <v>374.76</v>
      </c>
      <c r="F2005">
        <v>0</v>
      </c>
    </row>
    <row r="2006" spans="1:6" x14ac:dyDescent="0.3">
      <c r="A2006">
        <v>11024</v>
      </c>
      <c r="B2006">
        <v>33</v>
      </c>
      <c r="C2006">
        <v>2.5</v>
      </c>
      <c r="D2006">
        <v>30</v>
      </c>
      <c r="E2006">
        <f xml:space="preserve"> order_details[[#This Row],[UnitPrice]] * order_details[[#This Row],[Quantity]] * (1 - order_details[[#This Row],[Discount]])</f>
        <v>75</v>
      </c>
      <c r="F2006">
        <v>0</v>
      </c>
    </row>
    <row r="2007" spans="1:6" x14ac:dyDescent="0.3">
      <c r="A2007">
        <v>11024</v>
      </c>
      <c r="B2007">
        <v>65</v>
      </c>
      <c r="C2007">
        <v>21.05</v>
      </c>
      <c r="D2007">
        <v>21</v>
      </c>
      <c r="E2007">
        <f xml:space="preserve"> order_details[[#This Row],[UnitPrice]] * order_details[[#This Row],[Quantity]] * (1 - order_details[[#This Row],[Discount]])</f>
        <v>442.05</v>
      </c>
      <c r="F2007">
        <v>0</v>
      </c>
    </row>
    <row r="2008" spans="1:6" x14ac:dyDescent="0.3">
      <c r="A2008">
        <v>11024</v>
      </c>
      <c r="B2008">
        <v>71</v>
      </c>
      <c r="C2008">
        <v>21.5</v>
      </c>
      <c r="D2008">
        <v>50</v>
      </c>
      <c r="E2008">
        <f xml:space="preserve"> order_details[[#This Row],[UnitPrice]] * order_details[[#This Row],[Quantity]] * (1 - order_details[[#This Row],[Discount]])</f>
        <v>1075</v>
      </c>
      <c r="F2008">
        <v>0</v>
      </c>
    </row>
    <row r="2009" spans="1:6" x14ac:dyDescent="0.3">
      <c r="A2009">
        <v>11025</v>
      </c>
      <c r="B2009">
        <v>1</v>
      </c>
      <c r="C2009">
        <v>18</v>
      </c>
      <c r="D2009">
        <v>10</v>
      </c>
      <c r="E2009">
        <f xml:space="preserve"> order_details[[#This Row],[UnitPrice]] * order_details[[#This Row],[Quantity]] * (1 - order_details[[#This Row],[Discount]])</f>
        <v>162</v>
      </c>
      <c r="F2009">
        <v>0.1</v>
      </c>
    </row>
    <row r="2010" spans="1:6" x14ac:dyDescent="0.3">
      <c r="A2010">
        <v>11025</v>
      </c>
      <c r="B2010">
        <v>13</v>
      </c>
      <c r="C2010">
        <v>6</v>
      </c>
      <c r="D2010">
        <v>20</v>
      </c>
      <c r="E2010">
        <f xml:space="preserve"> order_details[[#This Row],[UnitPrice]] * order_details[[#This Row],[Quantity]] * (1 - order_details[[#This Row],[Discount]])</f>
        <v>108</v>
      </c>
      <c r="F2010">
        <v>0.1</v>
      </c>
    </row>
    <row r="2011" spans="1:6" x14ac:dyDescent="0.3">
      <c r="A2011">
        <v>11026</v>
      </c>
      <c r="B2011">
        <v>18</v>
      </c>
      <c r="C2011">
        <v>62.5</v>
      </c>
      <c r="D2011">
        <v>8</v>
      </c>
      <c r="E2011">
        <f xml:space="preserve"> order_details[[#This Row],[UnitPrice]] * order_details[[#This Row],[Quantity]] * (1 - order_details[[#This Row],[Discount]])</f>
        <v>500</v>
      </c>
      <c r="F2011">
        <v>0</v>
      </c>
    </row>
    <row r="2012" spans="1:6" x14ac:dyDescent="0.3">
      <c r="A2012">
        <v>11026</v>
      </c>
      <c r="B2012">
        <v>51</v>
      </c>
      <c r="C2012">
        <v>53</v>
      </c>
      <c r="D2012">
        <v>10</v>
      </c>
      <c r="E2012">
        <f xml:space="preserve"> order_details[[#This Row],[UnitPrice]] * order_details[[#This Row],[Quantity]] * (1 - order_details[[#This Row],[Discount]])</f>
        <v>530</v>
      </c>
      <c r="F2012">
        <v>0</v>
      </c>
    </row>
    <row r="2013" spans="1:6" x14ac:dyDescent="0.3">
      <c r="A2013">
        <v>11027</v>
      </c>
      <c r="B2013">
        <v>24</v>
      </c>
      <c r="C2013">
        <v>4.5</v>
      </c>
      <c r="D2013">
        <v>30</v>
      </c>
      <c r="E2013">
        <f xml:space="preserve"> order_details[[#This Row],[UnitPrice]] * order_details[[#This Row],[Quantity]] * (1 - order_details[[#This Row],[Discount]])</f>
        <v>101.25</v>
      </c>
      <c r="F2013">
        <v>0.25</v>
      </c>
    </row>
    <row r="2014" spans="1:6" x14ac:dyDescent="0.3">
      <c r="A2014">
        <v>11027</v>
      </c>
      <c r="B2014">
        <v>62</v>
      </c>
      <c r="C2014">
        <v>49.3</v>
      </c>
      <c r="D2014">
        <v>21</v>
      </c>
      <c r="E2014">
        <f xml:space="preserve"> order_details[[#This Row],[UnitPrice]] * order_details[[#This Row],[Quantity]] * (1 - order_details[[#This Row],[Discount]])</f>
        <v>776.47499999999991</v>
      </c>
      <c r="F2014">
        <v>0.25</v>
      </c>
    </row>
    <row r="2015" spans="1:6" x14ac:dyDescent="0.3">
      <c r="A2015">
        <v>11028</v>
      </c>
      <c r="B2015">
        <v>55</v>
      </c>
      <c r="C2015">
        <v>24</v>
      </c>
      <c r="D2015">
        <v>35</v>
      </c>
      <c r="E2015">
        <f xml:space="preserve"> order_details[[#This Row],[UnitPrice]] * order_details[[#This Row],[Quantity]] * (1 - order_details[[#This Row],[Discount]])</f>
        <v>840</v>
      </c>
      <c r="F2015">
        <v>0</v>
      </c>
    </row>
    <row r="2016" spans="1:6" x14ac:dyDescent="0.3">
      <c r="A2016">
        <v>11028</v>
      </c>
      <c r="B2016">
        <v>59</v>
      </c>
      <c r="C2016">
        <v>55</v>
      </c>
      <c r="D2016">
        <v>24</v>
      </c>
      <c r="E2016">
        <f xml:space="preserve"> order_details[[#This Row],[UnitPrice]] * order_details[[#This Row],[Quantity]] * (1 - order_details[[#This Row],[Discount]])</f>
        <v>1320</v>
      </c>
      <c r="F2016">
        <v>0</v>
      </c>
    </row>
    <row r="2017" spans="1:6" x14ac:dyDescent="0.3">
      <c r="A2017">
        <v>11029</v>
      </c>
      <c r="B2017">
        <v>56</v>
      </c>
      <c r="C2017">
        <v>38</v>
      </c>
      <c r="D2017">
        <v>20</v>
      </c>
      <c r="E2017">
        <f xml:space="preserve"> order_details[[#This Row],[UnitPrice]] * order_details[[#This Row],[Quantity]] * (1 - order_details[[#This Row],[Discount]])</f>
        <v>760</v>
      </c>
      <c r="F2017">
        <v>0</v>
      </c>
    </row>
    <row r="2018" spans="1:6" x14ac:dyDescent="0.3">
      <c r="A2018">
        <v>11029</v>
      </c>
      <c r="B2018">
        <v>63</v>
      </c>
      <c r="C2018">
        <v>43.9</v>
      </c>
      <c r="D2018">
        <v>12</v>
      </c>
      <c r="E2018">
        <f xml:space="preserve"> order_details[[#This Row],[UnitPrice]] * order_details[[#This Row],[Quantity]] * (1 - order_details[[#This Row],[Discount]])</f>
        <v>526.79999999999995</v>
      </c>
      <c r="F2018">
        <v>0</v>
      </c>
    </row>
    <row r="2019" spans="1:6" x14ac:dyDescent="0.3">
      <c r="A2019">
        <v>11030</v>
      </c>
      <c r="B2019">
        <v>2</v>
      </c>
      <c r="C2019">
        <v>19</v>
      </c>
      <c r="D2019">
        <v>100</v>
      </c>
      <c r="E2019">
        <f xml:space="preserve"> order_details[[#This Row],[UnitPrice]] * order_details[[#This Row],[Quantity]] * (1 - order_details[[#This Row],[Discount]])</f>
        <v>1425</v>
      </c>
      <c r="F2019">
        <v>0.25</v>
      </c>
    </row>
    <row r="2020" spans="1:6" x14ac:dyDescent="0.3">
      <c r="A2020">
        <v>11030</v>
      </c>
      <c r="B2020">
        <v>5</v>
      </c>
      <c r="C2020">
        <v>21.35</v>
      </c>
      <c r="D2020">
        <v>70</v>
      </c>
      <c r="E2020">
        <f xml:space="preserve"> order_details[[#This Row],[UnitPrice]] * order_details[[#This Row],[Quantity]] * (1 - order_details[[#This Row],[Discount]])</f>
        <v>1494.5</v>
      </c>
      <c r="F2020">
        <v>0</v>
      </c>
    </row>
    <row r="2021" spans="1:6" x14ac:dyDescent="0.3">
      <c r="A2021">
        <v>11030</v>
      </c>
      <c r="B2021">
        <v>29</v>
      </c>
      <c r="C2021">
        <v>123.79</v>
      </c>
      <c r="D2021">
        <v>60</v>
      </c>
      <c r="E2021">
        <f xml:space="preserve"> order_details[[#This Row],[UnitPrice]] * order_details[[#This Row],[Quantity]] * (1 - order_details[[#This Row],[Discount]])</f>
        <v>5570.55</v>
      </c>
      <c r="F2021">
        <v>0.25</v>
      </c>
    </row>
    <row r="2022" spans="1:6" x14ac:dyDescent="0.3">
      <c r="A2022">
        <v>11030</v>
      </c>
      <c r="B2022">
        <v>59</v>
      </c>
      <c r="C2022">
        <v>55</v>
      </c>
      <c r="D2022">
        <v>100</v>
      </c>
      <c r="E2022">
        <f xml:space="preserve"> order_details[[#This Row],[UnitPrice]] * order_details[[#This Row],[Quantity]] * (1 - order_details[[#This Row],[Discount]])</f>
        <v>4125</v>
      </c>
      <c r="F2022">
        <v>0.25</v>
      </c>
    </row>
    <row r="2023" spans="1:6" x14ac:dyDescent="0.3">
      <c r="A2023">
        <v>11031</v>
      </c>
      <c r="B2023">
        <v>1</v>
      </c>
      <c r="C2023">
        <v>18</v>
      </c>
      <c r="D2023">
        <v>45</v>
      </c>
      <c r="E2023">
        <f xml:space="preserve"> order_details[[#This Row],[UnitPrice]] * order_details[[#This Row],[Quantity]] * (1 - order_details[[#This Row],[Discount]])</f>
        <v>810</v>
      </c>
      <c r="F2023">
        <v>0</v>
      </c>
    </row>
    <row r="2024" spans="1:6" x14ac:dyDescent="0.3">
      <c r="A2024">
        <v>11031</v>
      </c>
      <c r="B2024">
        <v>13</v>
      </c>
      <c r="C2024">
        <v>6</v>
      </c>
      <c r="D2024">
        <v>80</v>
      </c>
      <c r="E2024">
        <f xml:space="preserve"> order_details[[#This Row],[UnitPrice]] * order_details[[#This Row],[Quantity]] * (1 - order_details[[#This Row],[Discount]])</f>
        <v>480</v>
      </c>
      <c r="F2024">
        <v>0</v>
      </c>
    </row>
    <row r="2025" spans="1:6" x14ac:dyDescent="0.3">
      <c r="A2025">
        <v>11031</v>
      </c>
      <c r="B2025">
        <v>24</v>
      </c>
      <c r="C2025">
        <v>4.5</v>
      </c>
      <c r="D2025">
        <v>21</v>
      </c>
      <c r="E2025">
        <f xml:space="preserve"> order_details[[#This Row],[UnitPrice]] * order_details[[#This Row],[Quantity]] * (1 - order_details[[#This Row],[Discount]])</f>
        <v>94.5</v>
      </c>
      <c r="F2025">
        <v>0</v>
      </c>
    </row>
    <row r="2026" spans="1:6" x14ac:dyDescent="0.3">
      <c r="A2026">
        <v>11031</v>
      </c>
      <c r="B2026">
        <v>64</v>
      </c>
      <c r="C2026">
        <v>33.25</v>
      </c>
      <c r="D2026">
        <v>20</v>
      </c>
      <c r="E2026">
        <f xml:space="preserve"> order_details[[#This Row],[UnitPrice]] * order_details[[#This Row],[Quantity]] * (1 - order_details[[#This Row],[Discount]])</f>
        <v>665</v>
      </c>
      <c r="F2026">
        <v>0</v>
      </c>
    </row>
    <row r="2027" spans="1:6" x14ac:dyDescent="0.3">
      <c r="A2027">
        <v>11031</v>
      </c>
      <c r="B2027">
        <v>71</v>
      </c>
      <c r="C2027">
        <v>21.5</v>
      </c>
      <c r="D2027">
        <v>16</v>
      </c>
      <c r="E2027">
        <f xml:space="preserve"> order_details[[#This Row],[UnitPrice]] * order_details[[#This Row],[Quantity]] * (1 - order_details[[#This Row],[Discount]])</f>
        <v>344</v>
      </c>
      <c r="F2027">
        <v>0</v>
      </c>
    </row>
    <row r="2028" spans="1:6" x14ac:dyDescent="0.3">
      <c r="A2028">
        <v>11032</v>
      </c>
      <c r="B2028">
        <v>36</v>
      </c>
      <c r="C2028">
        <v>19</v>
      </c>
      <c r="D2028">
        <v>35</v>
      </c>
      <c r="E2028">
        <f xml:space="preserve"> order_details[[#This Row],[UnitPrice]] * order_details[[#This Row],[Quantity]] * (1 - order_details[[#This Row],[Discount]])</f>
        <v>665</v>
      </c>
      <c r="F2028">
        <v>0</v>
      </c>
    </row>
    <row r="2029" spans="1:6" x14ac:dyDescent="0.3">
      <c r="A2029">
        <v>11032</v>
      </c>
      <c r="B2029">
        <v>38</v>
      </c>
      <c r="C2029">
        <v>263.5</v>
      </c>
      <c r="D2029">
        <v>25</v>
      </c>
      <c r="E2029">
        <f xml:space="preserve"> order_details[[#This Row],[UnitPrice]] * order_details[[#This Row],[Quantity]] * (1 - order_details[[#This Row],[Discount]])</f>
        <v>6587.5</v>
      </c>
      <c r="F2029">
        <v>0</v>
      </c>
    </row>
    <row r="2030" spans="1:6" x14ac:dyDescent="0.3">
      <c r="A2030">
        <v>11032</v>
      </c>
      <c r="B2030">
        <v>59</v>
      </c>
      <c r="C2030">
        <v>55</v>
      </c>
      <c r="D2030">
        <v>30</v>
      </c>
      <c r="E2030">
        <f xml:space="preserve"> order_details[[#This Row],[UnitPrice]] * order_details[[#This Row],[Quantity]] * (1 - order_details[[#This Row],[Discount]])</f>
        <v>1650</v>
      </c>
      <c r="F2030">
        <v>0</v>
      </c>
    </row>
    <row r="2031" spans="1:6" x14ac:dyDescent="0.3">
      <c r="A2031">
        <v>11033</v>
      </c>
      <c r="B2031">
        <v>53</v>
      </c>
      <c r="C2031">
        <v>32.799999999999997</v>
      </c>
      <c r="D2031">
        <v>70</v>
      </c>
      <c r="E2031">
        <f xml:space="preserve"> order_details[[#This Row],[UnitPrice]] * order_details[[#This Row],[Quantity]] * (1 - order_details[[#This Row],[Discount]])</f>
        <v>2066.4</v>
      </c>
      <c r="F2031">
        <v>0.1</v>
      </c>
    </row>
    <row r="2032" spans="1:6" x14ac:dyDescent="0.3">
      <c r="A2032">
        <v>11033</v>
      </c>
      <c r="B2032">
        <v>69</v>
      </c>
      <c r="C2032">
        <v>36</v>
      </c>
      <c r="D2032">
        <v>36</v>
      </c>
      <c r="E2032">
        <f xml:space="preserve"> order_details[[#This Row],[UnitPrice]] * order_details[[#This Row],[Quantity]] * (1 - order_details[[#This Row],[Discount]])</f>
        <v>1166.4000000000001</v>
      </c>
      <c r="F2032">
        <v>0.1</v>
      </c>
    </row>
    <row r="2033" spans="1:6" x14ac:dyDescent="0.3">
      <c r="A2033">
        <v>11034</v>
      </c>
      <c r="B2033">
        <v>21</v>
      </c>
      <c r="C2033">
        <v>10</v>
      </c>
      <c r="D2033">
        <v>15</v>
      </c>
      <c r="E2033">
        <f xml:space="preserve"> order_details[[#This Row],[UnitPrice]] * order_details[[#This Row],[Quantity]] * (1 - order_details[[#This Row],[Discount]])</f>
        <v>135</v>
      </c>
      <c r="F2033">
        <v>0.1</v>
      </c>
    </row>
    <row r="2034" spans="1:6" x14ac:dyDescent="0.3">
      <c r="A2034">
        <v>11034</v>
      </c>
      <c r="B2034">
        <v>44</v>
      </c>
      <c r="C2034">
        <v>19.45</v>
      </c>
      <c r="D2034">
        <v>12</v>
      </c>
      <c r="E2034">
        <f xml:space="preserve"> order_details[[#This Row],[UnitPrice]] * order_details[[#This Row],[Quantity]] * (1 - order_details[[#This Row],[Discount]])</f>
        <v>233.39999999999998</v>
      </c>
      <c r="F2034">
        <v>0</v>
      </c>
    </row>
    <row r="2035" spans="1:6" x14ac:dyDescent="0.3">
      <c r="A2035">
        <v>11034</v>
      </c>
      <c r="B2035">
        <v>61</v>
      </c>
      <c r="C2035">
        <v>28.5</v>
      </c>
      <c r="D2035">
        <v>6</v>
      </c>
      <c r="E2035">
        <f xml:space="preserve"> order_details[[#This Row],[UnitPrice]] * order_details[[#This Row],[Quantity]] * (1 - order_details[[#This Row],[Discount]])</f>
        <v>171</v>
      </c>
      <c r="F2035">
        <v>0</v>
      </c>
    </row>
    <row r="2036" spans="1:6" x14ac:dyDescent="0.3">
      <c r="A2036">
        <v>11035</v>
      </c>
      <c r="B2036">
        <v>1</v>
      </c>
      <c r="C2036">
        <v>18</v>
      </c>
      <c r="D2036">
        <v>10</v>
      </c>
      <c r="E2036">
        <f xml:space="preserve"> order_details[[#This Row],[UnitPrice]] * order_details[[#This Row],[Quantity]] * (1 - order_details[[#This Row],[Discount]])</f>
        <v>180</v>
      </c>
      <c r="F2036">
        <v>0</v>
      </c>
    </row>
    <row r="2037" spans="1:6" x14ac:dyDescent="0.3">
      <c r="A2037">
        <v>11035</v>
      </c>
      <c r="B2037">
        <v>35</v>
      </c>
      <c r="C2037">
        <v>18</v>
      </c>
      <c r="D2037">
        <v>60</v>
      </c>
      <c r="E2037">
        <f xml:space="preserve"> order_details[[#This Row],[UnitPrice]] * order_details[[#This Row],[Quantity]] * (1 - order_details[[#This Row],[Discount]])</f>
        <v>1080</v>
      </c>
      <c r="F2037">
        <v>0</v>
      </c>
    </row>
    <row r="2038" spans="1:6" x14ac:dyDescent="0.3">
      <c r="A2038">
        <v>11035</v>
      </c>
      <c r="B2038">
        <v>42</v>
      </c>
      <c r="C2038">
        <v>14</v>
      </c>
      <c r="D2038">
        <v>30</v>
      </c>
      <c r="E2038">
        <f xml:space="preserve"> order_details[[#This Row],[UnitPrice]] * order_details[[#This Row],[Quantity]] * (1 - order_details[[#This Row],[Discount]])</f>
        <v>420</v>
      </c>
      <c r="F2038">
        <v>0</v>
      </c>
    </row>
    <row r="2039" spans="1:6" x14ac:dyDescent="0.3">
      <c r="A2039">
        <v>11035</v>
      </c>
      <c r="B2039">
        <v>54</v>
      </c>
      <c r="C2039">
        <v>7.45</v>
      </c>
      <c r="D2039">
        <v>10</v>
      </c>
      <c r="E2039">
        <f xml:space="preserve"> order_details[[#This Row],[UnitPrice]] * order_details[[#This Row],[Quantity]] * (1 - order_details[[#This Row],[Discount]])</f>
        <v>74.5</v>
      </c>
      <c r="F2039">
        <v>0</v>
      </c>
    </row>
    <row r="2040" spans="1:6" x14ac:dyDescent="0.3">
      <c r="A2040">
        <v>11036</v>
      </c>
      <c r="B2040">
        <v>13</v>
      </c>
      <c r="C2040">
        <v>6</v>
      </c>
      <c r="D2040">
        <v>7</v>
      </c>
      <c r="E2040">
        <f xml:space="preserve"> order_details[[#This Row],[UnitPrice]] * order_details[[#This Row],[Quantity]] * (1 - order_details[[#This Row],[Discount]])</f>
        <v>42</v>
      </c>
      <c r="F2040">
        <v>0</v>
      </c>
    </row>
    <row r="2041" spans="1:6" x14ac:dyDescent="0.3">
      <c r="A2041">
        <v>11036</v>
      </c>
      <c r="B2041">
        <v>59</v>
      </c>
      <c r="C2041">
        <v>55</v>
      </c>
      <c r="D2041">
        <v>30</v>
      </c>
      <c r="E2041">
        <f xml:space="preserve"> order_details[[#This Row],[UnitPrice]] * order_details[[#This Row],[Quantity]] * (1 - order_details[[#This Row],[Discount]])</f>
        <v>1650</v>
      </c>
      <c r="F2041">
        <v>0</v>
      </c>
    </row>
    <row r="2042" spans="1:6" x14ac:dyDescent="0.3">
      <c r="A2042">
        <v>11037</v>
      </c>
      <c r="B2042">
        <v>70</v>
      </c>
      <c r="C2042">
        <v>15</v>
      </c>
      <c r="D2042">
        <v>4</v>
      </c>
      <c r="E2042">
        <f xml:space="preserve"> order_details[[#This Row],[UnitPrice]] * order_details[[#This Row],[Quantity]] * (1 - order_details[[#This Row],[Discount]])</f>
        <v>60</v>
      </c>
      <c r="F2042">
        <v>0</v>
      </c>
    </row>
    <row r="2043" spans="1:6" x14ac:dyDescent="0.3">
      <c r="A2043">
        <v>11038</v>
      </c>
      <c r="B2043">
        <v>40</v>
      </c>
      <c r="C2043">
        <v>18.399999999999999</v>
      </c>
      <c r="D2043">
        <v>5</v>
      </c>
      <c r="E2043">
        <f xml:space="preserve"> order_details[[#This Row],[UnitPrice]] * order_details[[#This Row],[Quantity]] * (1 - order_details[[#This Row],[Discount]])</f>
        <v>73.600000000000009</v>
      </c>
      <c r="F2043">
        <v>0.2</v>
      </c>
    </row>
    <row r="2044" spans="1:6" x14ac:dyDescent="0.3">
      <c r="A2044">
        <v>11038</v>
      </c>
      <c r="B2044">
        <v>52</v>
      </c>
      <c r="C2044">
        <v>7</v>
      </c>
      <c r="D2044">
        <v>2</v>
      </c>
      <c r="E2044">
        <f xml:space="preserve"> order_details[[#This Row],[UnitPrice]] * order_details[[#This Row],[Quantity]] * (1 - order_details[[#This Row],[Discount]])</f>
        <v>14</v>
      </c>
      <c r="F2044">
        <v>0</v>
      </c>
    </row>
    <row r="2045" spans="1:6" x14ac:dyDescent="0.3">
      <c r="A2045">
        <v>11038</v>
      </c>
      <c r="B2045">
        <v>71</v>
      </c>
      <c r="C2045">
        <v>21.5</v>
      </c>
      <c r="D2045">
        <v>30</v>
      </c>
      <c r="E2045">
        <f xml:space="preserve"> order_details[[#This Row],[UnitPrice]] * order_details[[#This Row],[Quantity]] * (1 - order_details[[#This Row],[Discount]])</f>
        <v>645</v>
      </c>
      <c r="F2045">
        <v>0</v>
      </c>
    </row>
    <row r="2046" spans="1:6" x14ac:dyDescent="0.3">
      <c r="A2046">
        <v>11039</v>
      </c>
      <c r="B2046">
        <v>28</v>
      </c>
      <c r="C2046">
        <v>45.6</v>
      </c>
      <c r="D2046">
        <v>20</v>
      </c>
      <c r="E2046">
        <f xml:space="preserve"> order_details[[#This Row],[UnitPrice]] * order_details[[#This Row],[Quantity]] * (1 - order_details[[#This Row],[Discount]])</f>
        <v>912</v>
      </c>
      <c r="F2046">
        <v>0</v>
      </c>
    </row>
    <row r="2047" spans="1:6" x14ac:dyDescent="0.3">
      <c r="A2047">
        <v>11039</v>
      </c>
      <c r="B2047">
        <v>35</v>
      </c>
      <c r="C2047">
        <v>18</v>
      </c>
      <c r="D2047">
        <v>24</v>
      </c>
      <c r="E2047">
        <f xml:space="preserve"> order_details[[#This Row],[UnitPrice]] * order_details[[#This Row],[Quantity]] * (1 - order_details[[#This Row],[Discount]])</f>
        <v>432</v>
      </c>
      <c r="F2047">
        <v>0</v>
      </c>
    </row>
    <row r="2048" spans="1:6" x14ac:dyDescent="0.3">
      <c r="A2048">
        <v>11039</v>
      </c>
      <c r="B2048">
        <v>49</v>
      </c>
      <c r="C2048">
        <v>20</v>
      </c>
      <c r="D2048">
        <v>60</v>
      </c>
      <c r="E2048">
        <f xml:space="preserve"> order_details[[#This Row],[UnitPrice]] * order_details[[#This Row],[Quantity]] * (1 - order_details[[#This Row],[Discount]])</f>
        <v>1200</v>
      </c>
      <c r="F2048">
        <v>0</v>
      </c>
    </row>
    <row r="2049" spans="1:6" x14ac:dyDescent="0.3">
      <c r="A2049">
        <v>11039</v>
      </c>
      <c r="B2049">
        <v>57</v>
      </c>
      <c r="C2049">
        <v>19.5</v>
      </c>
      <c r="D2049">
        <v>28</v>
      </c>
      <c r="E2049">
        <f xml:space="preserve"> order_details[[#This Row],[UnitPrice]] * order_details[[#This Row],[Quantity]] * (1 - order_details[[#This Row],[Discount]])</f>
        <v>546</v>
      </c>
      <c r="F2049">
        <v>0</v>
      </c>
    </row>
    <row r="2050" spans="1:6" x14ac:dyDescent="0.3">
      <c r="A2050">
        <v>11040</v>
      </c>
      <c r="B2050">
        <v>21</v>
      </c>
      <c r="C2050">
        <v>10</v>
      </c>
      <c r="D2050">
        <v>20</v>
      </c>
      <c r="E2050">
        <f xml:space="preserve"> order_details[[#This Row],[UnitPrice]] * order_details[[#This Row],[Quantity]] * (1 - order_details[[#This Row],[Discount]])</f>
        <v>200</v>
      </c>
      <c r="F2050">
        <v>0</v>
      </c>
    </row>
    <row r="2051" spans="1:6" x14ac:dyDescent="0.3">
      <c r="A2051">
        <v>11041</v>
      </c>
      <c r="B2051">
        <v>2</v>
      </c>
      <c r="C2051">
        <v>19</v>
      </c>
      <c r="D2051">
        <v>30</v>
      </c>
      <c r="E2051">
        <f xml:space="preserve"> order_details[[#This Row],[UnitPrice]] * order_details[[#This Row],[Quantity]] * (1 - order_details[[#This Row],[Discount]])</f>
        <v>456</v>
      </c>
      <c r="F2051">
        <v>0.2</v>
      </c>
    </row>
    <row r="2052" spans="1:6" x14ac:dyDescent="0.3">
      <c r="A2052">
        <v>11041</v>
      </c>
      <c r="B2052">
        <v>63</v>
      </c>
      <c r="C2052">
        <v>43.9</v>
      </c>
      <c r="D2052">
        <v>30</v>
      </c>
      <c r="E2052">
        <f xml:space="preserve"> order_details[[#This Row],[UnitPrice]] * order_details[[#This Row],[Quantity]] * (1 - order_details[[#This Row],[Discount]])</f>
        <v>1317</v>
      </c>
      <c r="F2052">
        <v>0</v>
      </c>
    </row>
    <row r="2053" spans="1:6" x14ac:dyDescent="0.3">
      <c r="A2053">
        <v>11042</v>
      </c>
      <c r="B2053">
        <v>44</v>
      </c>
      <c r="C2053">
        <v>19.45</v>
      </c>
      <c r="D2053">
        <v>15</v>
      </c>
      <c r="E2053">
        <f xml:space="preserve"> order_details[[#This Row],[UnitPrice]] * order_details[[#This Row],[Quantity]] * (1 - order_details[[#This Row],[Discount]])</f>
        <v>291.75</v>
      </c>
      <c r="F2053">
        <v>0</v>
      </c>
    </row>
    <row r="2054" spans="1:6" x14ac:dyDescent="0.3">
      <c r="A2054">
        <v>11042</v>
      </c>
      <c r="B2054">
        <v>61</v>
      </c>
      <c r="C2054">
        <v>28.5</v>
      </c>
      <c r="D2054">
        <v>4</v>
      </c>
      <c r="E2054">
        <f xml:space="preserve"> order_details[[#This Row],[UnitPrice]] * order_details[[#This Row],[Quantity]] * (1 - order_details[[#This Row],[Discount]])</f>
        <v>114</v>
      </c>
      <c r="F2054">
        <v>0</v>
      </c>
    </row>
    <row r="2055" spans="1:6" x14ac:dyDescent="0.3">
      <c r="A2055">
        <v>11043</v>
      </c>
      <c r="B2055">
        <v>11</v>
      </c>
      <c r="C2055">
        <v>21</v>
      </c>
      <c r="D2055">
        <v>10</v>
      </c>
      <c r="E2055">
        <f xml:space="preserve"> order_details[[#This Row],[UnitPrice]] * order_details[[#This Row],[Quantity]] * (1 - order_details[[#This Row],[Discount]])</f>
        <v>210</v>
      </c>
      <c r="F2055">
        <v>0</v>
      </c>
    </row>
    <row r="2056" spans="1:6" x14ac:dyDescent="0.3">
      <c r="A2056">
        <v>11044</v>
      </c>
      <c r="B2056">
        <v>62</v>
      </c>
      <c r="C2056">
        <v>49.3</v>
      </c>
      <c r="D2056">
        <v>12</v>
      </c>
      <c r="E2056">
        <f xml:space="preserve"> order_details[[#This Row],[UnitPrice]] * order_details[[#This Row],[Quantity]] * (1 - order_details[[#This Row],[Discount]])</f>
        <v>591.59999999999991</v>
      </c>
      <c r="F2056">
        <v>0</v>
      </c>
    </row>
    <row r="2057" spans="1:6" x14ac:dyDescent="0.3">
      <c r="A2057">
        <v>11045</v>
      </c>
      <c r="B2057">
        <v>33</v>
      </c>
      <c r="C2057">
        <v>2.5</v>
      </c>
      <c r="D2057">
        <v>15</v>
      </c>
      <c r="E2057">
        <f xml:space="preserve"> order_details[[#This Row],[UnitPrice]] * order_details[[#This Row],[Quantity]] * (1 - order_details[[#This Row],[Discount]])</f>
        <v>37.5</v>
      </c>
      <c r="F2057">
        <v>0</v>
      </c>
    </row>
    <row r="2058" spans="1:6" x14ac:dyDescent="0.3">
      <c r="A2058">
        <v>11045</v>
      </c>
      <c r="B2058">
        <v>51</v>
      </c>
      <c r="C2058">
        <v>53</v>
      </c>
      <c r="D2058">
        <v>24</v>
      </c>
      <c r="E2058">
        <f xml:space="preserve"> order_details[[#This Row],[UnitPrice]] * order_details[[#This Row],[Quantity]] * (1 - order_details[[#This Row],[Discount]])</f>
        <v>1272</v>
      </c>
      <c r="F2058">
        <v>0</v>
      </c>
    </row>
    <row r="2059" spans="1:6" x14ac:dyDescent="0.3">
      <c r="A2059">
        <v>11046</v>
      </c>
      <c r="B2059">
        <v>12</v>
      </c>
      <c r="C2059">
        <v>38</v>
      </c>
      <c r="D2059">
        <v>20</v>
      </c>
      <c r="E2059">
        <f xml:space="preserve"> order_details[[#This Row],[UnitPrice]] * order_details[[#This Row],[Quantity]] * (1 - order_details[[#This Row],[Discount]])</f>
        <v>722</v>
      </c>
      <c r="F2059">
        <v>0.05</v>
      </c>
    </row>
    <row r="2060" spans="1:6" x14ac:dyDescent="0.3">
      <c r="A2060">
        <v>11046</v>
      </c>
      <c r="B2060">
        <v>32</v>
      </c>
      <c r="C2060">
        <v>32</v>
      </c>
      <c r="D2060">
        <v>15</v>
      </c>
      <c r="E2060">
        <f xml:space="preserve"> order_details[[#This Row],[UnitPrice]] * order_details[[#This Row],[Quantity]] * (1 - order_details[[#This Row],[Discount]])</f>
        <v>456</v>
      </c>
      <c r="F2060">
        <v>0.05</v>
      </c>
    </row>
    <row r="2061" spans="1:6" x14ac:dyDescent="0.3">
      <c r="A2061">
        <v>11046</v>
      </c>
      <c r="B2061">
        <v>35</v>
      </c>
      <c r="C2061">
        <v>18</v>
      </c>
      <c r="D2061">
        <v>18</v>
      </c>
      <c r="E2061">
        <f xml:space="preserve"> order_details[[#This Row],[UnitPrice]] * order_details[[#This Row],[Quantity]] * (1 - order_details[[#This Row],[Discount]])</f>
        <v>307.8</v>
      </c>
      <c r="F2061">
        <v>0.05</v>
      </c>
    </row>
    <row r="2062" spans="1:6" x14ac:dyDescent="0.3">
      <c r="A2062">
        <v>11047</v>
      </c>
      <c r="B2062">
        <v>1</v>
      </c>
      <c r="C2062">
        <v>18</v>
      </c>
      <c r="D2062">
        <v>25</v>
      </c>
      <c r="E2062">
        <f xml:space="preserve"> order_details[[#This Row],[UnitPrice]] * order_details[[#This Row],[Quantity]] * (1 - order_details[[#This Row],[Discount]])</f>
        <v>337.5</v>
      </c>
      <c r="F2062">
        <v>0.25</v>
      </c>
    </row>
    <row r="2063" spans="1:6" x14ac:dyDescent="0.3">
      <c r="A2063">
        <v>11047</v>
      </c>
      <c r="B2063">
        <v>5</v>
      </c>
      <c r="C2063">
        <v>21.35</v>
      </c>
      <c r="D2063">
        <v>30</v>
      </c>
      <c r="E2063">
        <f xml:space="preserve"> order_details[[#This Row],[UnitPrice]] * order_details[[#This Row],[Quantity]] * (1 - order_details[[#This Row],[Discount]])</f>
        <v>480.375</v>
      </c>
      <c r="F2063">
        <v>0.25</v>
      </c>
    </row>
    <row r="2064" spans="1:6" x14ac:dyDescent="0.3">
      <c r="A2064">
        <v>11048</v>
      </c>
      <c r="B2064">
        <v>68</v>
      </c>
      <c r="C2064">
        <v>12.5</v>
      </c>
      <c r="D2064">
        <v>42</v>
      </c>
      <c r="E2064">
        <f xml:space="preserve"> order_details[[#This Row],[UnitPrice]] * order_details[[#This Row],[Quantity]] * (1 - order_details[[#This Row],[Discount]])</f>
        <v>525</v>
      </c>
      <c r="F2064">
        <v>0</v>
      </c>
    </row>
    <row r="2065" spans="1:6" x14ac:dyDescent="0.3">
      <c r="A2065">
        <v>11049</v>
      </c>
      <c r="B2065">
        <v>2</v>
      </c>
      <c r="C2065">
        <v>19</v>
      </c>
      <c r="D2065">
        <v>10</v>
      </c>
      <c r="E2065">
        <f xml:space="preserve"> order_details[[#This Row],[UnitPrice]] * order_details[[#This Row],[Quantity]] * (1 - order_details[[#This Row],[Discount]])</f>
        <v>152</v>
      </c>
      <c r="F2065">
        <v>0.2</v>
      </c>
    </row>
    <row r="2066" spans="1:6" x14ac:dyDescent="0.3">
      <c r="A2066">
        <v>11049</v>
      </c>
      <c r="B2066">
        <v>12</v>
      </c>
      <c r="C2066">
        <v>38</v>
      </c>
      <c r="D2066">
        <v>4</v>
      </c>
      <c r="E2066">
        <f xml:space="preserve"> order_details[[#This Row],[UnitPrice]] * order_details[[#This Row],[Quantity]] * (1 - order_details[[#This Row],[Discount]])</f>
        <v>121.60000000000001</v>
      </c>
      <c r="F2066">
        <v>0.2</v>
      </c>
    </row>
    <row r="2067" spans="1:6" x14ac:dyDescent="0.3">
      <c r="A2067">
        <v>11050</v>
      </c>
      <c r="B2067">
        <v>76</v>
      </c>
      <c r="C2067">
        <v>18</v>
      </c>
      <c r="D2067">
        <v>50</v>
      </c>
      <c r="E2067">
        <f xml:space="preserve"> order_details[[#This Row],[UnitPrice]] * order_details[[#This Row],[Quantity]] * (1 - order_details[[#This Row],[Discount]])</f>
        <v>810</v>
      </c>
      <c r="F2067">
        <v>0.1</v>
      </c>
    </row>
    <row r="2068" spans="1:6" x14ac:dyDescent="0.3">
      <c r="A2068">
        <v>11051</v>
      </c>
      <c r="B2068">
        <v>24</v>
      </c>
      <c r="C2068">
        <v>4.5</v>
      </c>
      <c r="D2068">
        <v>10</v>
      </c>
      <c r="E2068">
        <f xml:space="preserve"> order_details[[#This Row],[UnitPrice]] * order_details[[#This Row],[Quantity]] * (1 - order_details[[#This Row],[Discount]])</f>
        <v>36</v>
      </c>
      <c r="F2068">
        <v>0.2</v>
      </c>
    </row>
    <row r="2069" spans="1:6" x14ac:dyDescent="0.3">
      <c r="A2069">
        <v>11052</v>
      </c>
      <c r="B2069">
        <v>43</v>
      </c>
      <c r="C2069">
        <v>46</v>
      </c>
      <c r="D2069">
        <v>30</v>
      </c>
      <c r="E2069">
        <f xml:space="preserve"> order_details[[#This Row],[UnitPrice]] * order_details[[#This Row],[Quantity]] * (1 - order_details[[#This Row],[Discount]])</f>
        <v>1104</v>
      </c>
      <c r="F2069">
        <v>0.2</v>
      </c>
    </row>
    <row r="2070" spans="1:6" x14ac:dyDescent="0.3">
      <c r="A2070">
        <v>11052</v>
      </c>
      <c r="B2070">
        <v>61</v>
      </c>
      <c r="C2070">
        <v>28.5</v>
      </c>
      <c r="D2070">
        <v>10</v>
      </c>
      <c r="E2070">
        <f xml:space="preserve"> order_details[[#This Row],[UnitPrice]] * order_details[[#This Row],[Quantity]] * (1 - order_details[[#This Row],[Discount]])</f>
        <v>228</v>
      </c>
      <c r="F2070">
        <v>0.2</v>
      </c>
    </row>
    <row r="2071" spans="1:6" x14ac:dyDescent="0.3">
      <c r="A2071">
        <v>11053</v>
      </c>
      <c r="B2071">
        <v>18</v>
      </c>
      <c r="C2071">
        <v>62.5</v>
      </c>
      <c r="D2071">
        <v>35</v>
      </c>
      <c r="E2071">
        <f xml:space="preserve"> order_details[[#This Row],[UnitPrice]] * order_details[[#This Row],[Quantity]] * (1 - order_details[[#This Row],[Discount]])</f>
        <v>1750</v>
      </c>
      <c r="F2071">
        <v>0.2</v>
      </c>
    </row>
    <row r="2072" spans="1:6" x14ac:dyDescent="0.3">
      <c r="A2072">
        <v>11053</v>
      </c>
      <c r="B2072">
        <v>32</v>
      </c>
      <c r="C2072">
        <v>32</v>
      </c>
      <c r="D2072">
        <v>20</v>
      </c>
      <c r="E2072">
        <f xml:space="preserve"> order_details[[#This Row],[UnitPrice]] * order_details[[#This Row],[Quantity]] * (1 - order_details[[#This Row],[Discount]])</f>
        <v>640</v>
      </c>
      <c r="F2072">
        <v>0</v>
      </c>
    </row>
    <row r="2073" spans="1:6" x14ac:dyDescent="0.3">
      <c r="A2073">
        <v>11053</v>
      </c>
      <c r="B2073">
        <v>64</v>
      </c>
      <c r="C2073">
        <v>33.25</v>
      </c>
      <c r="D2073">
        <v>25</v>
      </c>
      <c r="E2073">
        <f xml:space="preserve"> order_details[[#This Row],[UnitPrice]] * order_details[[#This Row],[Quantity]] * (1 - order_details[[#This Row],[Discount]])</f>
        <v>665</v>
      </c>
      <c r="F2073">
        <v>0.2</v>
      </c>
    </row>
    <row r="2074" spans="1:6" x14ac:dyDescent="0.3">
      <c r="A2074">
        <v>11054</v>
      </c>
      <c r="B2074">
        <v>33</v>
      </c>
      <c r="C2074">
        <v>2.5</v>
      </c>
      <c r="D2074">
        <v>10</v>
      </c>
      <c r="E2074">
        <f xml:space="preserve"> order_details[[#This Row],[UnitPrice]] * order_details[[#This Row],[Quantity]] * (1 - order_details[[#This Row],[Discount]])</f>
        <v>25</v>
      </c>
      <c r="F2074">
        <v>0</v>
      </c>
    </row>
    <row r="2075" spans="1:6" x14ac:dyDescent="0.3">
      <c r="A2075">
        <v>11054</v>
      </c>
      <c r="B2075">
        <v>67</v>
      </c>
      <c r="C2075">
        <v>14</v>
      </c>
      <c r="D2075">
        <v>20</v>
      </c>
      <c r="E2075">
        <f xml:space="preserve"> order_details[[#This Row],[UnitPrice]] * order_details[[#This Row],[Quantity]] * (1 - order_details[[#This Row],[Discount]])</f>
        <v>280</v>
      </c>
      <c r="F2075">
        <v>0</v>
      </c>
    </row>
    <row r="2076" spans="1:6" x14ac:dyDescent="0.3">
      <c r="A2076">
        <v>11055</v>
      </c>
      <c r="B2076">
        <v>24</v>
      </c>
      <c r="C2076">
        <v>4.5</v>
      </c>
      <c r="D2076">
        <v>15</v>
      </c>
      <c r="E2076">
        <f xml:space="preserve"> order_details[[#This Row],[UnitPrice]] * order_details[[#This Row],[Quantity]] * (1 - order_details[[#This Row],[Discount]])</f>
        <v>67.5</v>
      </c>
      <c r="F2076">
        <v>0</v>
      </c>
    </row>
    <row r="2077" spans="1:6" x14ac:dyDescent="0.3">
      <c r="A2077">
        <v>11055</v>
      </c>
      <c r="B2077">
        <v>25</v>
      </c>
      <c r="C2077">
        <v>14</v>
      </c>
      <c r="D2077">
        <v>15</v>
      </c>
      <c r="E2077">
        <f xml:space="preserve"> order_details[[#This Row],[UnitPrice]] * order_details[[#This Row],[Quantity]] * (1 - order_details[[#This Row],[Discount]])</f>
        <v>210</v>
      </c>
      <c r="F2077">
        <v>0</v>
      </c>
    </row>
    <row r="2078" spans="1:6" x14ac:dyDescent="0.3">
      <c r="A2078">
        <v>11055</v>
      </c>
      <c r="B2078">
        <v>51</v>
      </c>
      <c r="C2078">
        <v>53</v>
      </c>
      <c r="D2078">
        <v>20</v>
      </c>
      <c r="E2078">
        <f xml:space="preserve"> order_details[[#This Row],[UnitPrice]] * order_details[[#This Row],[Quantity]] * (1 - order_details[[#This Row],[Discount]])</f>
        <v>1060</v>
      </c>
      <c r="F2078">
        <v>0</v>
      </c>
    </row>
    <row r="2079" spans="1:6" x14ac:dyDescent="0.3">
      <c r="A2079">
        <v>11055</v>
      </c>
      <c r="B2079">
        <v>57</v>
      </c>
      <c r="C2079">
        <v>19.5</v>
      </c>
      <c r="D2079">
        <v>20</v>
      </c>
      <c r="E2079">
        <f xml:space="preserve"> order_details[[#This Row],[UnitPrice]] * order_details[[#This Row],[Quantity]] * (1 - order_details[[#This Row],[Discount]])</f>
        <v>390</v>
      </c>
      <c r="F2079">
        <v>0</v>
      </c>
    </row>
    <row r="2080" spans="1:6" x14ac:dyDescent="0.3">
      <c r="A2080">
        <v>11056</v>
      </c>
      <c r="B2080">
        <v>7</v>
      </c>
      <c r="C2080">
        <v>30</v>
      </c>
      <c r="D2080">
        <v>40</v>
      </c>
      <c r="E2080">
        <f xml:space="preserve"> order_details[[#This Row],[UnitPrice]] * order_details[[#This Row],[Quantity]] * (1 - order_details[[#This Row],[Discount]])</f>
        <v>1200</v>
      </c>
      <c r="F2080">
        <v>0</v>
      </c>
    </row>
    <row r="2081" spans="1:6" x14ac:dyDescent="0.3">
      <c r="A2081">
        <v>11056</v>
      </c>
      <c r="B2081">
        <v>55</v>
      </c>
      <c r="C2081">
        <v>24</v>
      </c>
      <c r="D2081">
        <v>35</v>
      </c>
      <c r="E2081">
        <f xml:space="preserve"> order_details[[#This Row],[UnitPrice]] * order_details[[#This Row],[Quantity]] * (1 - order_details[[#This Row],[Discount]])</f>
        <v>840</v>
      </c>
      <c r="F2081">
        <v>0</v>
      </c>
    </row>
    <row r="2082" spans="1:6" x14ac:dyDescent="0.3">
      <c r="A2082">
        <v>11056</v>
      </c>
      <c r="B2082">
        <v>60</v>
      </c>
      <c r="C2082">
        <v>34</v>
      </c>
      <c r="D2082">
        <v>50</v>
      </c>
      <c r="E2082">
        <f xml:space="preserve"> order_details[[#This Row],[UnitPrice]] * order_details[[#This Row],[Quantity]] * (1 - order_details[[#This Row],[Discount]])</f>
        <v>1700</v>
      </c>
      <c r="F2082">
        <v>0</v>
      </c>
    </row>
    <row r="2083" spans="1:6" x14ac:dyDescent="0.3">
      <c r="A2083">
        <v>11057</v>
      </c>
      <c r="B2083">
        <v>70</v>
      </c>
      <c r="C2083">
        <v>15</v>
      </c>
      <c r="D2083">
        <v>3</v>
      </c>
      <c r="E2083">
        <f xml:space="preserve"> order_details[[#This Row],[UnitPrice]] * order_details[[#This Row],[Quantity]] * (1 - order_details[[#This Row],[Discount]])</f>
        <v>45</v>
      </c>
      <c r="F2083">
        <v>0</v>
      </c>
    </row>
    <row r="2084" spans="1:6" x14ac:dyDescent="0.3">
      <c r="A2084">
        <v>11058</v>
      </c>
      <c r="B2084">
        <v>21</v>
      </c>
      <c r="C2084">
        <v>10</v>
      </c>
      <c r="D2084">
        <v>3</v>
      </c>
      <c r="E2084">
        <f xml:space="preserve"> order_details[[#This Row],[UnitPrice]] * order_details[[#This Row],[Quantity]] * (1 - order_details[[#This Row],[Discount]])</f>
        <v>30</v>
      </c>
      <c r="F2084">
        <v>0</v>
      </c>
    </row>
    <row r="2085" spans="1:6" x14ac:dyDescent="0.3">
      <c r="A2085">
        <v>11058</v>
      </c>
      <c r="B2085">
        <v>60</v>
      </c>
      <c r="C2085">
        <v>34</v>
      </c>
      <c r="D2085">
        <v>21</v>
      </c>
      <c r="E2085">
        <f xml:space="preserve"> order_details[[#This Row],[UnitPrice]] * order_details[[#This Row],[Quantity]] * (1 - order_details[[#This Row],[Discount]])</f>
        <v>714</v>
      </c>
      <c r="F2085">
        <v>0</v>
      </c>
    </row>
    <row r="2086" spans="1:6" x14ac:dyDescent="0.3">
      <c r="A2086">
        <v>11058</v>
      </c>
      <c r="B2086">
        <v>61</v>
      </c>
      <c r="C2086">
        <v>28.5</v>
      </c>
      <c r="D2086">
        <v>4</v>
      </c>
      <c r="E2086">
        <f xml:space="preserve"> order_details[[#This Row],[UnitPrice]] * order_details[[#This Row],[Quantity]] * (1 - order_details[[#This Row],[Discount]])</f>
        <v>114</v>
      </c>
      <c r="F2086">
        <v>0</v>
      </c>
    </row>
    <row r="2087" spans="1:6" x14ac:dyDescent="0.3">
      <c r="A2087">
        <v>11059</v>
      </c>
      <c r="B2087">
        <v>13</v>
      </c>
      <c r="C2087">
        <v>6</v>
      </c>
      <c r="D2087">
        <v>30</v>
      </c>
      <c r="E2087">
        <f xml:space="preserve"> order_details[[#This Row],[UnitPrice]] * order_details[[#This Row],[Quantity]] * (1 - order_details[[#This Row],[Discount]])</f>
        <v>180</v>
      </c>
      <c r="F2087">
        <v>0</v>
      </c>
    </row>
    <row r="2088" spans="1:6" x14ac:dyDescent="0.3">
      <c r="A2088">
        <v>11059</v>
      </c>
      <c r="B2088">
        <v>17</v>
      </c>
      <c r="C2088">
        <v>39</v>
      </c>
      <c r="D2088">
        <v>12</v>
      </c>
      <c r="E2088">
        <f xml:space="preserve"> order_details[[#This Row],[UnitPrice]] * order_details[[#This Row],[Quantity]] * (1 - order_details[[#This Row],[Discount]])</f>
        <v>468</v>
      </c>
      <c r="F2088">
        <v>0</v>
      </c>
    </row>
    <row r="2089" spans="1:6" x14ac:dyDescent="0.3">
      <c r="A2089">
        <v>11059</v>
      </c>
      <c r="B2089">
        <v>60</v>
      </c>
      <c r="C2089">
        <v>34</v>
      </c>
      <c r="D2089">
        <v>35</v>
      </c>
      <c r="E2089">
        <f xml:space="preserve"> order_details[[#This Row],[UnitPrice]] * order_details[[#This Row],[Quantity]] * (1 - order_details[[#This Row],[Discount]])</f>
        <v>1190</v>
      </c>
      <c r="F2089">
        <v>0</v>
      </c>
    </row>
    <row r="2090" spans="1:6" x14ac:dyDescent="0.3">
      <c r="A2090">
        <v>11060</v>
      </c>
      <c r="B2090">
        <v>60</v>
      </c>
      <c r="C2090">
        <v>34</v>
      </c>
      <c r="D2090">
        <v>4</v>
      </c>
      <c r="E2090">
        <f xml:space="preserve"> order_details[[#This Row],[UnitPrice]] * order_details[[#This Row],[Quantity]] * (1 - order_details[[#This Row],[Discount]])</f>
        <v>136</v>
      </c>
      <c r="F2090">
        <v>0</v>
      </c>
    </row>
    <row r="2091" spans="1:6" x14ac:dyDescent="0.3">
      <c r="A2091">
        <v>11060</v>
      </c>
      <c r="B2091">
        <v>77</v>
      </c>
      <c r="C2091">
        <v>13</v>
      </c>
      <c r="D2091">
        <v>10</v>
      </c>
      <c r="E2091">
        <f xml:space="preserve"> order_details[[#This Row],[UnitPrice]] * order_details[[#This Row],[Quantity]] * (1 - order_details[[#This Row],[Discount]])</f>
        <v>130</v>
      </c>
      <c r="F2091">
        <v>0</v>
      </c>
    </row>
    <row r="2092" spans="1:6" x14ac:dyDescent="0.3">
      <c r="A2092">
        <v>11061</v>
      </c>
      <c r="B2092">
        <v>60</v>
      </c>
      <c r="C2092">
        <v>34</v>
      </c>
      <c r="D2092">
        <v>15</v>
      </c>
      <c r="E2092">
        <f xml:space="preserve"> order_details[[#This Row],[UnitPrice]] * order_details[[#This Row],[Quantity]] * (1 - order_details[[#This Row],[Discount]])</f>
        <v>510</v>
      </c>
      <c r="F2092">
        <v>0</v>
      </c>
    </row>
    <row r="2093" spans="1:6" x14ac:dyDescent="0.3">
      <c r="A2093">
        <v>11062</v>
      </c>
      <c r="B2093">
        <v>53</v>
      </c>
      <c r="C2093">
        <v>32.799999999999997</v>
      </c>
      <c r="D2093">
        <v>10</v>
      </c>
      <c r="E2093">
        <f xml:space="preserve"> order_details[[#This Row],[UnitPrice]] * order_details[[#This Row],[Quantity]] * (1 - order_details[[#This Row],[Discount]])</f>
        <v>262.40000000000003</v>
      </c>
      <c r="F2093">
        <v>0.2</v>
      </c>
    </row>
    <row r="2094" spans="1:6" x14ac:dyDescent="0.3">
      <c r="A2094">
        <v>11062</v>
      </c>
      <c r="B2094">
        <v>70</v>
      </c>
      <c r="C2094">
        <v>15</v>
      </c>
      <c r="D2094">
        <v>12</v>
      </c>
      <c r="E2094">
        <f xml:space="preserve"> order_details[[#This Row],[UnitPrice]] * order_details[[#This Row],[Quantity]] * (1 - order_details[[#This Row],[Discount]])</f>
        <v>144</v>
      </c>
      <c r="F2094">
        <v>0.2</v>
      </c>
    </row>
    <row r="2095" spans="1:6" x14ac:dyDescent="0.3">
      <c r="A2095">
        <v>11063</v>
      </c>
      <c r="B2095">
        <v>34</v>
      </c>
      <c r="C2095">
        <v>14</v>
      </c>
      <c r="D2095">
        <v>30</v>
      </c>
      <c r="E2095">
        <f xml:space="preserve"> order_details[[#This Row],[UnitPrice]] * order_details[[#This Row],[Quantity]] * (1 - order_details[[#This Row],[Discount]])</f>
        <v>420</v>
      </c>
      <c r="F2095">
        <v>0</v>
      </c>
    </row>
    <row r="2096" spans="1:6" x14ac:dyDescent="0.3">
      <c r="A2096">
        <v>11063</v>
      </c>
      <c r="B2096">
        <v>40</v>
      </c>
      <c r="C2096">
        <v>18.399999999999999</v>
      </c>
      <c r="D2096">
        <v>40</v>
      </c>
      <c r="E2096">
        <f xml:space="preserve"> order_details[[#This Row],[UnitPrice]] * order_details[[#This Row],[Quantity]] * (1 - order_details[[#This Row],[Discount]])</f>
        <v>662.4</v>
      </c>
      <c r="F2096">
        <v>0.1</v>
      </c>
    </row>
    <row r="2097" spans="1:6" x14ac:dyDescent="0.3">
      <c r="A2097">
        <v>11063</v>
      </c>
      <c r="B2097">
        <v>41</v>
      </c>
      <c r="C2097">
        <v>9.65</v>
      </c>
      <c r="D2097">
        <v>30</v>
      </c>
      <c r="E2097">
        <f xml:space="preserve"> order_details[[#This Row],[UnitPrice]] * order_details[[#This Row],[Quantity]] * (1 - order_details[[#This Row],[Discount]])</f>
        <v>260.55</v>
      </c>
      <c r="F2097">
        <v>0.1</v>
      </c>
    </row>
    <row r="2098" spans="1:6" x14ac:dyDescent="0.3">
      <c r="A2098">
        <v>11064</v>
      </c>
      <c r="B2098">
        <v>17</v>
      </c>
      <c r="C2098">
        <v>39</v>
      </c>
      <c r="D2098">
        <v>77</v>
      </c>
      <c r="E2098">
        <f xml:space="preserve"> order_details[[#This Row],[UnitPrice]] * order_details[[#This Row],[Quantity]] * (1 - order_details[[#This Row],[Discount]])</f>
        <v>2702.7000000000003</v>
      </c>
      <c r="F2098">
        <v>0.1</v>
      </c>
    </row>
    <row r="2099" spans="1:6" x14ac:dyDescent="0.3">
      <c r="A2099">
        <v>11064</v>
      </c>
      <c r="B2099">
        <v>41</v>
      </c>
      <c r="C2099">
        <v>9.65</v>
      </c>
      <c r="D2099">
        <v>12</v>
      </c>
      <c r="E2099">
        <f xml:space="preserve"> order_details[[#This Row],[UnitPrice]] * order_details[[#This Row],[Quantity]] * (1 - order_details[[#This Row],[Discount]])</f>
        <v>115.80000000000001</v>
      </c>
      <c r="F2099">
        <v>0</v>
      </c>
    </row>
    <row r="2100" spans="1:6" x14ac:dyDescent="0.3">
      <c r="A2100">
        <v>11064</v>
      </c>
      <c r="B2100">
        <v>53</v>
      </c>
      <c r="C2100">
        <v>32.799999999999997</v>
      </c>
      <c r="D2100">
        <v>25</v>
      </c>
      <c r="E2100">
        <f xml:space="preserve"> order_details[[#This Row],[UnitPrice]] * order_details[[#This Row],[Quantity]] * (1 - order_details[[#This Row],[Discount]])</f>
        <v>737.99999999999989</v>
      </c>
      <c r="F2100">
        <v>0.1</v>
      </c>
    </row>
    <row r="2101" spans="1:6" x14ac:dyDescent="0.3">
      <c r="A2101">
        <v>11064</v>
      </c>
      <c r="B2101">
        <v>55</v>
      </c>
      <c r="C2101">
        <v>24</v>
      </c>
      <c r="D2101">
        <v>4</v>
      </c>
      <c r="E2101">
        <f xml:space="preserve"> order_details[[#This Row],[UnitPrice]] * order_details[[#This Row],[Quantity]] * (1 - order_details[[#This Row],[Discount]])</f>
        <v>86.4</v>
      </c>
      <c r="F2101">
        <v>0.1</v>
      </c>
    </row>
    <row r="2102" spans="1:6" x14ac:dyDescent="0.3">
      <c r="A2102">
        <v>11064</v>
      </c>
      <c r="B2102">
        <v>68</v>
      </c>
      <c r="C2102">
        <v>12.5</v>
      </c>
      <c r="D2102">
        <v>55</v>
      </c>
      <c r="E2102">
        <f xml:space="preserve"> order_details[[#This Row],[UnitPrice]] * order_details[[#This Row],[Quantity]] * (1 - order_details[[#This Row],[Discount]])</f>
        <v>687.5</v>
      </c>
      <c r="F2102">
        <v>0</v>
      </c>
    </row>
    <row r="2103" spans="1:6" x14ac:dyDescent="0.3">
      <c r="A2103">
        <v>11065</v>
      </c>
      <c r="B2103">
        <v>30</v>
      </c>
      <c r="C2103">
        <v>25.89</v>
      </c>
      <c r="D2103">
        <v>4</v>
      </c>
      <c r="E2103">
        <f xml:space="preserve"> order_details[[#This Row],[UnitPrice]] * order_details[[#This Row],[Quantity]] * (1 - order_details[[#This Row],[Discount]])</f>
        <v>77.67</v>
      </c>
      <c r="F2103">
        <v>0.25</v>
      </c>
    </row>
    <row r="2104" spans="1:6" x14ac:dyDescent="0.3">
      <c r="A2104">
        <v>11065</v>
      </c>
      <c r="B2104">
        <v>54</v>
      </c>
      <c r="C2104">
        <v>7.45</v>
      </c>
      <c r="D2104">
        <v>20</v>
      </c>
      <c r="E2104">
        <f xml:space="preserve"> order_details[[#This Row],[UnitPrice]] * order_details[[#This Row],[Quantity]] * (1 - order_details[[#This Row],[Discount]])</f>
        <v>111.75</v>
      </c>
      <c r="F2104">
        <v>0.25</v>
      </c>
    </row>
    <row r="2105" spans="1:6" x14ac:dyDescent="0.3">
      <c r="A2105">
        <v>11066</v>
      </c>
      <c r="B2105">
        <v>16</v>
      </c>
      <c r="C2105">
        <v>17.45</v>
      </c>
      <c r="D2105">
        <v>3</v>
      </c>
      <c r="E2105">
        <f xml:space="preserve"> order_details[[#This Row],[UnitPrice]] * order_details[[#This Row],[Quantity]] * (1 - order_details[[#This Row],[Discount]])</f>
        <v>52.349999999999994</v>
      </c>
      <c r="F2105">
        <v>0</v>
      </c>
    </row>
    <row r="2106" spans="1:6" x14ac:dyDescent="0.3">
      <c r="A2106">
        <v>11066</v>
      </c>
      <c r="B2106">
        <v>19</v>
      </c>
      <c r="C2106">
        <v>9.1999999999999993</v>
      </c>
      <c r="D2106">
        <v>42</v>
      </c>
      <c r="E2106">
        <f xml:space="preserve"> order_details[[#This Row],[UnitPrice]] * order_details[[#This Row],[Quantity]] * (1 - order_details[[#This Row],[Discount]])</f>
        <v>386.4</v>
      </c>
      <c r="F2106">
        <v>0</v>
      </c>
    </row>
    <row r="2107" spans="1:6" x14ac:dyDescent="0.3">
      <c r="A2107">
        <v>11066</v>
      </c>
      <c r="B2107">
        <v>34</v>
      </c>
      <c r="C2107">
        <v>14</v>
      </c>
      <c r="D2107">
        <v>35</v>
      </c>
      <c r="E2107">
        <f xml:space="preserve"> order_details[[#This Row],[UnitPrice]] * order_details[[#This Row],[Quantity]] * (1 - order_details[[#This Row],[Discount]])</f>
        <v>490</v>
      </c>
      <c r="F2107">
        <v>0</v>
      </c>
    </row>
    <row r="2108" spans="1:6" x14ac:dyDescent="0.3">
      <c r="A2108">
        <v>11067</v>
      </c>
      <c r="B2108">
        <v>41</v>
      </c>
      <c r="C2108">
        <v>9.65</v>
      </c>
      <c r="D2108">
        <v>9</v>
      </c>
      <c r="E2108">
        <f xml:space="preserve"> order_details[[#This Row],[UnitPrice]] * order_details[[#This Row],[Quantity]] * (1 - order_details[[#This Row],[Discount]])</f>
        <v>86.850000000000009</v>
      </c>
      <c r="F2108">
        <v>0</v>
      </c>
    </row>
    <row r="2109" spans="1:6" x14ac:dyDescent="0.3">
      <c r="A2109">
        <v>11068</v>
      </c>
      <c r="B2109">
        <v>28</v>
      </c>
      <c r="C2109">
        <v>45.6</v>
      </c>
      <c r="D2109">
        <v>8</v>
      </c>
      <c r="E2109">
        <f xml:space="preserve"> order_details[[#This Row],[UnitPrice]] * order_details[[#This Row],[Quantity]] * (1 - order_details[[#This Row],[Discount]])</f>
        <v>310.08</v>
      </c>
      <c r="F2109">
        <v>0.15</v>
      </c>
    </row>
    <row r="2110" spans="1:6" x14ac:dyDescent="0.3">
      <c r="A2110">
        <v>11068</v>
      </c>
      <c r="B2110">
        <v>43</v>
      </c>
      <c r="C2110">
        <v>46</v>
      </c>
      <c r="D2110">
        <v>36</v>
      </c>
      <c r="E2110">
        <f xml:space="preserve"> order_details[[#This Row],[UnitPrice]] * order_details[[#This Row],[Quantity]] * (1 - order_details[[#This Row],[Discount]])</f>
        <v>1407.6</v>
      </c>
      <c r="F2110">
        <v>0.15</v>
      </c>
    </row>
    <row r="2111" spans="1:6" x14ac:dyDescent="0.3">
      <c r="A2111">
        <v>11068</v>
      </c>
      <c r="B2111">
        <v>77</v>
      </c>
      <c r="C2111">
        <v>13</v>
      </c>
      <c r="D2111">
        <v>28</v>
      </c>
      <c r="E2111">
        <f xml:space="preserve"> order_details[[#This Row],[UnitPrice]] * order_details[[#This Row],[Quantity]] * (1 - order_details[[#This Row],[Discount]])</f>
        <v>309.39999999999998</v>
      </c>
      <c r="F2111">
        <v>0.15</v>
      </c>
    </row>
    <row r="2112" spans="1:6" x14ac:dyDescent="0.3">
      <c r="A2112">
        <v>11069</v>
      </c>
      <c r="B2112">
        <v>39</v>
      </c>
      <c r="C2112">
        <v>18</v>
      </c>
      <c r="D2112">
        <v>20</v>
      </c>
      <c r="E2112">
        <f xml:space="preserve"> order_details[[#This Row],[UnitPrice]] * order_details[[#This Row],[Quantity]] * (1 - order_details[[#This Row],[Discount]])</f>
        <v>360</v>
      </c>
      <c r="F2112">
        <v>0</v>
      </c>
    </row>
    <row r="2113" spans="1:6" x14ac:dyDescent="0.3">
      <c r="A2113">
        <v>11070</v>
      </c>
      <c r="B2113">
        <v>1</v>
      </c>
      <c r="C2113">
        <v>18</v>
      </c>
      <c r="D2113">
        <v>40</v>
      </c>
      <c r="E2113">
        <f xml:space="preserve"> order_details[[#This Row],[UnitPrice]] * order_details[[#This Row],[Quantity]] * (1 - order_details[[#This Row],[Discount]])</f>
        <v>612</v>
      </c>
      <c r="F2113">
        <v>0.15</v>
      </c>
    </row>
    <row r="2114" spans="1:6" x14ac:dyDescent="0.3">
      <c r="A2114">
        <v>11070</v>
      </c>
      <c r="B2114">
        <v>2</v>
      </c>
      <c r="C2114">
        <v>19</v>
      </c>
      <c r="D2114">
        <v>20</v>
      </c>
      <c r="E2114">
        <f xml:space="preserve"> order_details[[#This Row],[UnitPrice]] * order_details[[#This Row],[Quantity]] * (1 - order_details[[#This Row],[Discount]])</f>
        <v>323</v>
      </c>
      <c r="F2114">
        <v>0.15</v>
      </c>
    </row>
    <row r="2115" spans="1:6" x14ac:dyDescent="0.3">
      <c r="A2115">
        <v>11070</v>
      </c>
      <c r="B2115">
        <v>16</v>
      </c>
      <c r="C2115">
        <v>17.45</v>
      </c>
      <c r="D2115">
        <v>30</v>
      </c>
      <c r="E2115">
        <f xml:space="preserve"> order_details[[#This Row],[UnitPrice]] * order_details[[#This Row],[Quantity]] * (1 - order_details[[#This Row],[Discount]])</f>
        <v>444.97499999999997</v>
      </c>
      <c r="F2115">
        <v>0.15</v>
      </c>
    </row>
    <row r="2116" spans="1:6" x14ac:dyDescent="0.3">
      <c r="A2116">
        <v>11070</v>
      </c>
      <c r="B2116">
        <v>31</v>
      </c>
      <c r="C2116">
        <v>12.5</v>
      </c>
      <c r="D2116">
        <v>20</v>
      </c>
      <c r="E2116">
        <f xml:space="preserve"> order_details[[#This Row],[UnitPrice]] * order_details[[#This Row],[Quantity]] * (1 - order_details[[#This Row],[Discount]])</f>
        <v>250</v>
      </c>
      <c r="F2116">
        <v>0</v>
      </c>
    </row>
    <row r="2117" spans="1:6" x14ac:dyDescent="0.3">
      <c r="A2117">
        <v>11071</v>
      </c>
      <c r="B2117">
        <v>7</v>
      </c>
      <c r="C2117">
        <v>30</v>
      </c>
      <c r="D2117">
        <v>15</v>
      </c>
      <c r="E2117">
        <f xml:space="preserve"> order_details[[#This Row],[UnitPrice]] * order_details[[#This Row],[Quantity]] * (1 - order_details[[#This Row],[Discount]])</f>
        <v>427.5</v>
      </c>
      <c r="F2117">
        <v>0.05</v>
      </c>
    </row>
    <row r="2118" spans="1:6" x14ac:dyDescent="0.3">
      <c r="A2118">
        <v>11071</v>
      </c>
      <c r="B2118">
        <v>13</v>
      </c>
      <c r="C2118">
        <v>6</v>
      </c>
      <c r="D2118">
        <v>10</v>
      </c>
      <c r="E2118">
        <f xml:space="preserve"> order_details[[#This Row],[UnitPrice]] * order_details[[#This Row],[Quantity]] * (1 - order_details[[#This Row],[Discount]])</f>
        <v>57</v>
      </c>
      <c r="F2118">
        <v>0.05</v>
      </c>
    </row>
    <row r="2119" spans="1:6" x14ac:dyDescent="0.3">
      <c r="A2119">
        <v>11072</v>
      </c>
      <c r="B2119">
        <v>2</v>
      </c>
      <c r="C2119">
        <v>19</v>
      </c>
      <c r="D2119">
        <v>8</v>
      </c>
      <c r="E2119">
        <f xml:space="preserve"> order_details[[#This Row],[UnitPrice]] * order_details[[#This Row],[Quantity]] * (1 - order_details[[#This Row],[Discount]])</f>
        <v>152</v>
      </c>
      <c r="F2119">
        <v>0</v>
      </c>
    </row>
    <row r="2120" spans="1:6" x14ac:dyDescent="0.3">
      <c r="A2120">
        <v>11072</v>
      </c>
      <c r="B2120">
        <v>41</v>
      </c>
      <c r="C2120">
        <v>9.65</v>
      </c>
      <c r="D2120">
        <v>40</v>
      </c>
      <c r="E2120">
        <f xml:space="preserve"> order_details[[#This Row],[UnitPrice]] * order_details[[#This Row],[Quantity]] * (1 - order_details[[#This Row],[Discount]])</f>
        <v>386</v>
      </c>
      <c r="F2120">
        <v>0</v>
      </c>
    </row>
    <row r="2121" spans="1:6" x14ac:dyDescent="0.3">
      <c r="A2121">
        <v>11072</v>
      </c>
      <c r="B2121">
        <v>50</v>
      </c>
      <c r="C2121">
        <v>16.25</v>
      </c>
      <c r="D2121">
        <v>22</v>
      </c>
      <c r="E2121">
        <f xml:space="preserve"> order_details[[#This Row],[UnitPrice]] * order_details[[#This Row],[Quantity]] * (1 - order_details[[#This Row],[Discount]])</f>
        <v>357.5</v>
      </c>
      <c r="F2121">
        <v>0</v>
      </c>
    </row>
    <row r="2122" spans="1:6" x14ac:dyDescent="0.3">
      <c r="A2122">
        <v>11072</v>
      </c>
      <c r="B2122">
        <v>64</v>
      </c>
      <c r="C2122">
        <v>33.25</v>
      </c>
      <c r="D2122">
        <v>130</v>
      </c>
      <c r="E2122">
        <f xml:space="preserve"> order_details[[#This Row],[UnitPrice]] * order_details[[#This Row],[Quantity]] * (1 - order_details[[#This Row],[Discount]])</f>
        <v>4322.5</v>
      </c>
      <c r="F2122">
        <v>0</v>
      </c>
    </row>
    <row r="2123" spans="1:6" x14ac:dyDescent="0.3">
      <c r="A2123">
        <v>11073</v>
      </c>
      <c r="B2123">
        <v>11</v>
      </c>
      <c r="C2123">
        <v>21</v>
      </c>
      <c r="D2123">
        <v>10</v>
      </c>
      <c r="E2123">
        <f xml:space="preserve"> order_details[[#This Row],[UnitPrice]] * order_details[[#This Row],[Quantity]] * (1 - order_details[[#This Row],[Discount]])</f>
        <v>210</v>
      </c>
      <c r="F2123">
        <v>0</v>
      </c>
    </row>
    <row r="2124" spans="1:6" x14ac:dyDescent="0.3">
      <c r="A2124">
        <v>11073</v>
      </c>
      <c r="B2124">
        <v>24</v>
      </c>
      <c r="C2124">
        <v>4.5</v>
      </c>
      <c r="D2124">
        <v>20</v>
      </c>
      <c r="E2124">
        <f xml:space="preserve"> order_details[[#This Row],[UnitPrice]] * order_details[[#This Row],[Quantity]] * (1 - order_details[[#This Row],[Discount]])</f>
        <v>90</v>
      </c>
      <c r="F2124">
        <v>0</v>
      </c>
    </row>
    <row r="2125" spans="1:6" x14ac:dyDescent="0.3">
      <c r="A2125">
        <v>11074</v>
      </c>
      <c r="B2125">
        <v>16</v>
      </c>
      <c r="C2125">
        <v>17.45</v>
      </c>
      <c r="D2125">
        <v>14</v>
      </c>
      <c r="E2125">
        <f xml:space="preserve"> order_details[[#This Row],[UnitPrice]] * order_details[[#This Row],[Quantity]] * (1 - order_details[[#This Row],[Discount]])</f>
        <v>232.08499999999998</v>
      </c>
      <c r="F2125">
        <v>0.05</v>
      </c>
    </row>
    <row r="2126" spans="1:6" x14ac:dyDescent="0.3">
      <c r="A2126">
        <v>11075</v>
      </c>
      <c r="B2126">
        <v>2</v>
      </c>
      <c r="C2126">
        <v>19</v>
      </c>
      <c r="D2126">
        <v>10</v>
      </c>
      <c r="E2126">
        <f xml:space="preserve"> order_details[[#This Row],[UnitPrice]] * order_details[[#This Row],[Quantity]] * (1 - order_details[[#This Row],[Discount]])</f>
        <v>161.5</v>
      </c>
      <c r="F2126">
        <v>0.15</v>
      </c>
    </row>
    <row r="2127" spans="1:6" x14ac:dyDescent="0.3">
      <c r="A2127">
        <v>11075</v>
      </c>
      <c r="B2127">
        <v>46</v>
      </c>
      <c r="C2127">
        <v>12</v>
      </c>
      <c r="D2127">
        <v>30</v>
      </c>
      <c r="E2127">
        <f xml:space="preserve"> order_details[[#This Row],[UnitPrice]] * order_details[[#This Row],[Quantity]] * (1 - order_details[[#This Row],[Discount]])</f>
        <v>306</v>
      </c>
      <c r="F2127">
        <v>0.15</v>
      </c>
    </row>
    <row r="2128" spans="1:6" x14ac:dyDescent="0.3">
      <c r="A2128">
        <v>11075</v>
      </c>
      <c r="B2128">
        <v>76</v>
      </c>
      <c r="C2128">
        <v>18</v>
      </c>
      <c r="D2128">
        <v>2</v>
      </c>
      <c r="E2128">
        <f xml:space="preserve"> order_details[[#This Row],[UnitPrice]] * order_details[[#This Row],[Quantity]] * (1 - order_details[[#This Row],[Discount]])</f>
        <v>30.599999999999998</v>
      </c>
      <c r="F2128">
        <v>0.15</v>
      </c>
    </row>
    <row r="2129" spans="1:6" x14ac:dyDescent="0.3">
      <c r="A2129">
        <v>11076</v>
      </c>
      <c r="B2129">
        <v>6</v>
      </c>
      <c r="C2129">
        <v>25</v>
      </c>
      <c r="D2129">
        <v>20</v>
      </c>
      <c r="E2129">
        <f xml:space="preserve"> order_details[[#This Row],[UnitPrice]] * order_details[[#This Row],[Quantity]] * (1 - order_details[[#This Row],[Discount]])</f>
        <v>375</v>
      </c>
      <c r="F2129">
        <v>0.25</v>
      </c>
    </row>
    <row r="2130" spans="1:6" x14ac:dyDescent="0.3">
      <c r="A2130">
        <v>11076</v>
      </c>
      <c r="B2130">
        <v>14</v>
      </c>
      <c r="C2130">
        <v>23.25</v>
      </c>
      <c r="D2130">
        <v>20</v>
      </c>
      <c r="E2130">
        <f xml:space="preserve"> order_details[[#This Row],[UnitPrice]] * order_details[[#This Row],[Quantity]] * (1 - order_details[[#This Row],[Discount]])</f>
        <v>348.75</v>
      </c>
      <c r="F2130">
        <v>0.25</v>
      </c>
    </row>
    <row r="2131" spans="1:6" x14ac:dyDescent="0.3">
      <c r="A2131">
        <v>11076</v>
      </c>
      <c r="B2131">
        <v>19</v>
      </c>
      <c r="C2131">
        <v>9.1999999999999993</v>
      </c>
      <c r="D2131">
        <v>10</v>
      </c>
      <c r="E2131">
        <f xml:space="preserve"> order_details[[#This Row],[UnitPrice]] * order_details[[#This Row],[Quantity]] * (1 - order_details[[#This Row],[Discount]])</f>
        <v>69</v>
      </c>
      <c r="F2131">
        <v>0.25</v>
      </c>
    </row>
    <row r="2132" spans="1:6" x14ac:dyDescent="0.3">
      <c r="A2132">
        <v>11077</v>
      </c>
      <c r="B2132">
        <v>2</v>
      </c>
      <c r="C2132">
        <v>19</v>
      </c>
      <c r="D2132">
        <v>24</v>
      </c>
      <c r="E2132">
        <f xml:space="preserve"> order_details[[#This Row],[UnitPrice]] * order_details[[#This Row],[Quantity]] * (1 - order_details[[#This Row],[Discount]])</f>
        <v>364.8</v>
      </c>
      <c r="F2132">
        <v>0.2</v>
      </c>
    </row>
    <row r="2133" spans="1:6" x14ac:dyDescent="0.3">
      <c r="A2133">
        <v>11077</v>
      </c>
      <c r="B2133">
        <v>3</v>
      </c>
      <c r="C2133">
        <v>10</v>
      </c>
      <c r="D2133">
        <v>4</v>
      </c>
      <c r="E2133">
        <f xml:space="preserve"> order_details[[#This Row],[UnitPrice]] * order_details[[#This Row],[Quantity]] * (1 - order_details[[#This Row],[Discount]])</f>
        <v>40</v>
      </c>
      <c r="F2133">
        <v>0</v>
      </c>
    </row>
    <row r="2134" spans="1:6" x14ac:dyDescent="0.3">
      <c r="A2134">
        <v>11077</v>
      </c>
      <c r="B2134">
        <v>4</v>
      </c>
      <c r="C2134">
        <v>22</v>
      </c>
      <c r="D2134">
        <v>1</v>
      </c>
      <c r="E2134">
        <f xml:space="preserve"> order_details[[#This Row],[UnitPrice]] * order_details[[#This Row],[Quantity]] * (1 - order_details[[#This Row],[Discount]])</f>
        <v>22</v>
      </c>
      <c r="F2134">
        <v>0</v>
      </c>
    </row>
    <row r="2135" spans="1:6" x14ac:dyDescent="0.3">
      <c r="A2135">
        <v>11077</v>
      </c>
      <c r="B2135">
        <v>6</v>
      </c>
      <c r="C2135">
        <v>25</v>
      </c>
      <c r="D2135">
        <v>1</v>
      </c>
      <c r="E2135">
        <f xml:space="preserve"> order_details[[#This Row],[UnitPrice]] * order_details[[#This Row],[Quantity]] * (1 - order_details[[#This Row],[Discount]])</f>
        <v>24.5</v>
      </c>
      <c r="F2135">
        <v>0.02</v>
      </c>
    </row>
    <row r="2136" spans="1:6" x14ac:dyDescent="0.3">
      <c r="A2136">
        <v>11077</v>
      </c>
      <c r="B2136">
        <v>7</v>
      </c>
      <c r="C2136">
        <v>30</v>
      </c>
      <c r="D2136">
        <v>1</v>
      </c>
      <c r="E2136">
        <f xml:space="preserve"> order_details[[#This Row],[UnitPrice]] * order_details[[#This Row],[Quantity]] * (1 - order_details[[#This Row],[Discount]])</f>
        <v>28.5</v>
      </c>
      <c r="F2136">
        <v>0.05</v>
      </c>
    </row>
    <row r="2137" spans="1:6" x14ac:dyDescent="0.3">
      <c r="A2137">
        <v>11077</v>
      </c>
      <c r="B2137">
        <v>8</v>
      </c>
      <c r="C2137">
        <v>40</v>
      </c>
      <c r="D2137">
        <v>2</v>
      </c>
      <c r="E2137">
        <f xml:space="preserve"> order_details[[#This Row],[UnitPrice]] * order_details[[#This Row],[Quantity]] * (1 - order_details[[#This Row],[Discount]])</f>
        <v>72</v>
      </c>
      <c r="F2137">
        <v>0.1</v>
      </c>
    </row>
    <row r="2138" spans="1:6" x14ac:dyDescent="0.3">
      <c r="A2138">
        <v>11077</v>
      </c>
      <c r="B2138">
        <v>10</v>
      </c>
      <c r="C2138">
        <v>31</v>
      </c>
      <c r="D2138">
        <v>1</v>
      </c>
      <c r="E2138">
        <f xml:space="preserve"> order_details[[#This Row],[UnitPrice]] * order_details[[#This Row],[Quantity]] * (1 - order_details[[#This Row],[Discount]])</f>
        <v>31</v>
      </c>
      <c r="F2138">
        <v>0</v>
      </c>
    </row>
    <row r="2139" spans="1:6" x14ac:dyDescent="0.3">
      <c r="A2139">
        <v>11077</v>
      </c>
      <c r="B2139">
        <v>12</v>
      </c>
      <c r="C2139">
        <v>38</v>
      </c>
      <c r="D2139">
        <v>2</v>
      </c>
      <c r="E2139">
        <f xml:space="preserve"> order_details[[#This Row],[UnitPrice]] * order_details[[#This Row],[Quantity]] * (1 - order_details[[#This Row],[Discount]])</f>
        <v>72.2</v>
      </c>
      <c r="F2139">
        <v>0.05</v>
      </c>
    </row>
    <row r="2140" spans="1:6" x14ac:dyDescent="0.3">
      <c r="A2140">
        <v>11077</v>
      </c>
      <c r="B2140">
        <v>13</v>
      </c>
      <c r="C2140">
        <v>6</v>
      </c>
      <c r="D2140">
        <v>4</v>
      </c>
      <c r="E2140">
        <f xml:space="preserve"> order_details[[#This Row],[UnitPrice]] * order_details[[#This Row],[Quantity]] * (1 - order_details[[#This Row],[Discount]])</f>
        <v>24</v>
      </c>
      <c r="F2140">
        <v>0</v>
      </c>
    </row>
    <row r="2141" spans="1:6" x14ac:dyDescent="0.3">
      <c r="A2141">
        <v>11077</v>
      </c>
      <c r="B2141">
        <v>14</v>
      </c>
      <c r="C2141">
        <v>23.25</v>
      </c>
      <c r="D2141">
        <v>1</v>
      </c>
      <c r="E2141">
        <f xml:space="preserve"> order_details[[#This Row],[UnitPrice]] * order_details[[#This Row],[Quantity]] * (1 - order_details[[#This Row],[Discount]])</f>
        <v>22.552499999999998</v>
      </c>
      <c r="F2141">
        <v>0.03</v>
      </c>
    </row>
    <row r="2142" spans="1:6" x14ac:dyDescent="0.3">
      <c r="A2142">
        <v>11077</v>
      </c>
      <c r="B2142">
        <v>16</v>
      </c>
      <c r="C2142">
        <v>17.45</v>
      </c>
      <c r="D2142">
        <v>2</v>
      </c>
      <c r="E2142">
        <f xml:space="preserve"> order_details[[#This Row],[UnitPrice]] * order_details[[#This Row],[Quantity]] * (1 - order_details[[#This Row],[Discount]])</f>
        <v>33.852999999999994</v>
      </c>
      <c r="F2142">
        <v>0.03</v>
      </c>
    </row>
    <row r="2143" spans="1:6" x14ac:dyDescent="0.3">
      <c r="A2143">
        <v>11077</v>
      </c>
      <c r="B2143">
        <v>20</v>
      </c>
      <c r="C2143">
        <v>81</v>
      </c>
      <c r="D2143">
        <v>1</v>
      </c>
      <c r="E2143">
        <f xml:space="preserve"> order_details[[#This Row],[UnitPrice]] * order_details[[#This Row],[Quantity]] * (1 - order_details[[#This Row],[Discount]])</f>
        <v>77.759999999999991</v>
      </c>
      <c r="F2143">
        <v>0.04</v>
      </c>
    </row>
    <row r="2144" spans="1:6" x14ac:dyDescent="0.3">
      <c r="A2144">
        <v>11077</v>
      </c>
      <c r="B2144">
        <v>23</v>
      </c>
      <c r="C2144">
        <v>9</v>
      </c>
      <c r="D2144">
        <v>2</v>
      </c>
      <c r="E2144">
        <f xml:space="preserve"> order_details[[#This Row],[UnitPrice]] * order_details[[#This Row],[Quantity]] * (1 - order_details[[#This Row],[Discount]])</f>
        <v>18</v>
      </c>
      <c r="F2144">
        <v>0</v>
      </c>
    </row>
    <row r="2145" spans="1:6" x14ac:dyDescent="0.3">
      <c r="A2145">
        <v>11077</v>
      </c>
      <c r="B2145">
        <v>32</v>
      </c>
      <c r="C2145">
        <v>32</v>
      </c>
      <c r="D2145">
        <v>1</v>
      </c>
      <c r="E2145">
        <f xml:space="preserve"> order_details[[#This Row],[UnitPrice]] * order_details[[#This Row],[Quantity]] * (1 - order_details[[#This Row],[Discount]])</f>
        <v>32</v>
      </c>
      <c r="F2145">
        <v>0</v>
      </c>
    </row>
    <row r="2146" spans="1:6" x14ac:dyDescent="0.3">
      <c r="A2146">
        <v>11077</v>
      </c>
      <c r="B2146">
        <v>39</v>
      </c>
      <c r="C2146">
        <v>18</v>
      </c>
      <c r="D2146">
        <v>2</v>
      </c>
      <c r="E2146">
        <f xml:space="preserve"> order_details[[#This Row],[UnitPrice]] * order_details[[#This Row],[Quantity]] * (1 - order_details[[#This Row],[Discount]])</f>
        <v>34.199999999999996</v>
      </c>
      <c r="F2146">
        <v>0.05</v>
      </c>
    </row>
    <row r="2147" spans="1:6" x14ac:dyDescent="0.3">
      <c r="A2147">
        <v>11077</v>
      </c>
      <c r="B2147">
        <v>41</v>
      </c>
      <c r="C2147">
        <v>9.65</v>
      </c>
      <c r="D2147">
        <v>3</v>
      </c>
      <c r="E2147">
        <f xml:space="preserve"> order_details[[#This Row],[UnitPrice]] * order_details[[#This Row],[Quantity]] * (1 - order_details[[#This Row],[Discount]])</f>
        <v>28.950000000000003</v>
      </c>
      <c r="F2147">
        <v>0</v>
      </c>
    </row>
    <row r="2148" spans="1:6" x14ac:dyDescent="0.3">
      <c r="A2148">
        <v>11077</v>
      </c>
      <c r="B2148">
        <v>46</v>
      </c>
      <c r="C2148">
        <v>12</v>
      </c>
      <c r="D2148">
        <v>3</v>
      </c>
      <c r="E2148">
        <f xml:space="preserve"> order_details[[#This Row],[UnitPrice]] * order_details[[#This Row],[Quantity]] * (1 - order_details[[#This Row],[Discount]])</f>
        <v>35.28</v>
      </c>
      <c r="F2148">
        <v>0.02</v>
      </c>
    </row>
    <row r="2149" spans="1:6" x14ac:dyDescent="0.3">
      <c r="A2149">
        <v>11077</v>
      </c>
      <c r="B2149">
        <v>52</v>
      </c>
      <c r="C2149">
        <v>7</v>
      </c>
      <c r="D2149">
        <v>2</v>
      </c>
      <c r="E2149">
        <f xml:space="preserve"> order_details[[#This Row],[UnitPrice]] * order_details[[#This Row],[Quantity]] * (1 - order_details[[#This Row],[Discount]])</f>
        <v>14</v>
      </c>
      <c r="F2149">
        <v>0</v>
      </c>
    </row>
    <row r="2150" spans="1:6" x14ac:dyDescent="0.3">
      <c r="A2150">
        <v>11077</v>
      </c>
      <c r="B2150">
        <v>55</v>
      </c>
      <c r="C2150">
        <v>24</v>
      </c>
      <c r="D2150">
        <v>2</v>
      </c>
      <c r="E2150">
        <f xml:space="preserve"> order_details[[#This Row],[UnitPrice]] * order_details[[#This Row],[Quantity]] * (1 - order_details[[#This Row],[Discount]])</f>
        <v>48</v>
      </c>
      <c r="F2150">
        <v>0</v>
      </c>
    </row>
    <row r="2151" spans="1:6" x14ac:dyDescent="0.3">
      <c r="A2151">
        <v>11077</v>
      </c>
      <c r="B2151">
        <v>60</v>
      </c>
      <c r="C2151">
        <v>34</v>
      </c>
      <c r="D2151">
        <v>2</v>
      </c>
      <c r="E2151">
        <f xml:space="preserve"> order_details[[#This Row],[UnitPrice]] * order_details[[#This Row],[Quantity]] * (1 - order_details[[#This Row],[Discount]])</f>
        <v>63.919999999999995</v>
      </c>
      <c r="F2151">
        <v>0.06</v>
      </c>
    </row>
    <row r="2152" spans="1:6" x14ac:dyDescent="0.3">
      <c r="A2152">
        <v>11077</v>
      </c>
      <c r="B2152">
        <v>64</v>
      </c>
      <c r="C2152">
        <v>33.25</v>
      </c>
      <c r="D2152">
        <v>2</v>
      </c>
      <c r="E2152">
        <f xml:space="preserve"> order_details[[#This Row],[UnitPrice]] * order_details[[#This Row],[Quantity]] * (1 - order_details[[#This Row],[Discount]])</f>
        <v>64.504999999999995</v>
      </c>
      <c r="F2152">
        <v>0.03</v>
      </c>
    </row>
    <row r="2153" spans="1:6" x14ac:dyDescent="0.3">
      <c r="A2153">
        <v>11077</v>
      </c>
      <c r="B2153">
        <v>66</v>
      </c>
      <c r="C2153">
        <v>17</v>
      </c>
      <c r="D2153">
        <v>1</v>
      </c>
      <c r="E2153">
        <f xml:space="preserve"> order_details[[#This Row],[UnitPrice]] * order_details[[#This Row],[Quantity]] * (1 - order_details[[#This Row],[Discount]])</f>
        <v>17</v>
      </c>
      <c r="F2153">
        <v>0</v>
      </c>
    </row>
    <row r="2154" spans="1:6" x14ac:dyDescent="0.3">
      <c r="A2154">
        <v>11077</v>
      </c>
      <c r="B2154">
        <v>73</v>
      </c>
      <c r="C2154">
        <v>15</v>
      </c>
      <c r="D2154">
        <v>2</v>
      </c>
      <c r="E2154">
        <f xml:space="preserve"> order_details[[#This Row],[UnitPrice]] * order_details[[#This Row],[Quantity]] * (1 - order_details[[#This Row],[Discount]])</f>
        <v>29.7</v>
      </c>
      <c r="F2154">
        <v>0.01</v>
      </c>
    </row>
    <row r="2155" spans="1:6" x14ac:dyDescent="0.3">
      <c r="A2155">
        <v>11077</v>
      </c>
      <c r="B2155">
        <v>75</v>
      </c>
      <c r="C2155">
        <v>7.75</v>
      </c>
      <c r="D2155">
        <v>4</v>
      </c>
      <c r="E2155">
        <f xml:space="preserve"> order_details[[#This Row],[UnitPrice]] * order_details[[#This Row],[Quantity]] * (1 - order_details[[#This Row],[Discount]])</f>
        <v>31</v>
      </c>
      <c r="F2155">
        <v>0</v>
      </c>
    </row>
    <row r="2156" spans="1:6" x14ac:dyDescent="0.3">
      <c r="A2156">
        <v>11077</v>
      </c>
      <c r="B2156">
        <v>77</v>
      </c>
      <c r="C2156">
        <v>13</v>
      </c>
      <c r="D2156">
        <v>2</v>
      </c>
      <c r="E2156">
        <f xml:space="preserve"> order_details[[#This Row],[UnitPrice]] * order_details[[#This Row],[Quantity]] * (1 - order_details[[#This Row],[Discount]])</f>
        <v>26</v>
      </c>
      <c r="F2156">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270E-6544-4722-9104-82041E234F76}">
  <dimension ref="A1:N831"/>
  <sheetViews>
    <sheetView topLeftCell="A3" workbookViewId="0">
      <selection activeCell="N1" sqref="N1"/>
    </sheetView>
  </sheetViews>
  <sheetFormatPr defaultRowHeight="14.4" x14ac:dyDescent="0.3"/>
  <cols>
    <col min="1" max="1" width="9.77734375" bestFit="1" customWidth="1"/>
    <col min="2" max="2" width="13.109375" bestFit="1" customWidth="1"/>
    <col min="3" max="3" width="13.21875" bestFit="1" customWidth="1"/>
    <col min="4" max="4" width="11.88671875" bestFit="1" customWidth="1"/>
    <col min="5" max="5" width="14.6640625" bestFit="1" customWidth="1"/>
    <col min="6" max="6" width="14.109375" bestFit="1" customWidth="1"/>
    <col min="7" max="7" width="9.6640625" bestFit="1" customWidth="1"/>
    <col min="8" max="8" width="9" bestFit="1" customWidth="1"/>
    <col min="9" max="9" width="29.5546875" bestFit="1" customWidth="1"/>
    <col min="10" max="10" width="38.6640625" bestFit="1" customWidth="1"/>
    <col min="11" max="12" width="12.5546875" bestFit="1" customWidth="1"/>
    <col min="13" max="13" width="16.6640625" bestFit="1" customWidth="1"/>
    <col min="14" max="14" width="13.44140625" bestFit="1" customWidth="1"/>
  </cols>
  <sheetData>
    <row r="1" spans="1:14" x14ac:dyDescent="0.3">
      <c r="A1" t="s">
        <v>852</v>
      </c>
      <c r="B1" t="s">
        <v>28</v>
      </c>
      <c r="C1" t="s">
        <v>769</v>
      </c>
      <c r="D1" t="s">
        <v>857</v>
      </c>
      <c r="E1" t="s">
        <v>858</v>
      </c>
      <c r="F1" t="s">
        <v>859</v>
      </c>
      <c r="G1" t="s">
        <v>860</v>
      </c>
      <c r="H1" t="s">
        <v>861</v>
      </c>
      <c r="I1" t="s">
        <v>862</v>
      </c>
      <c r="J1" t="s">
        <v>863</v>
      </c>
      <c r="K1" t="s">
        <v>864</v>
      </c>
      <c r="L1" t="s">
        <v>865</v>
      </c>
      <c r="M1" t="s">
        <v>866</v>
      </c>
      <c r="N1" t="s">
        <v>867</v>
      </c>
    </row>
    <row r="2" spans="1:14" x14ac:dyDescent="0.3">
      <c r="A2">
        <v>10248</v>
      </c>
      <c r="B2" t="s">
        <v>714</v>
      </c>
      <c r="C2">
        <v>5</v>
      </c>
      <c r="D2" s="1">
        <v>34550</v>
      </c>
      <c r="E2" s="1">
        <v>34578</v>
      </c>
      <c r="F2" s="1">
        <v>34562</v>
      </c>
      <c r="G2">
        <v>3</v>
      </c>
      <c r="H2">
        <v>32.380000000000003</v>
      </c>
      <c r="I2" t="s">
        <v>715</v>
      </c>
      <c r="J2" t="s">
        <v>717</v>
      </c>
      <c r="K2" t="s">
        <v>718</v>
      </c>
      <c r="L2" t="s">
        <v>47</v>
      </c>
      <c r="M2" t="s">
        <v>719</v>
      </c>
      <c r="N2" t="s">
        <v>102</v>
      </c>
    </row>
    <row r="3" spans="1:14" x14ac:dyDescent="0.3">
      <c r="A3">
        <v>10249</v>
      </c>
      <c r="B3" t="s">
        <v>670</v>
      </c>
      <c r="C3">
        <v>6</v>
      </c>
      <c r="D3" s="1">
        <v>34551</v>
      </c>
      <c r="E3" s="1">
        <v>34593</v>
      </c>
      <c r="F3" s="1">
        <v>34556</v>
      </c>
      <c r="G3">
        <v>1</v>
      </c>
      <c r="H3">
        <v>11.61</v>
      </c>
      <c r="I3" t="s">
        <v>671</v>
      </c>
      <c r="J3" t="s">
        <v>673</v>
      </c>
      <c r="K3" t="s">
        <v>674</v>
      </c>
      <c r="L3" t="s">
        <v>47</v>
      </c>
      <c r="M3" t="s">
        <v>675</v>
      </c>
      <c r="N3" t="s">
        <v>49</v>
      </c>
    </row>
    <row r="4" spans="1:14" x14ac:dyDescent="0.3">
      <c r="A4">
        <v>10250</v>
      </c>
      <c r="B4" t="s">
        <v>317</v>
      </c>
      <c r="C4">
        <v>4</v>
      </c>
      <c r="D4" s="1">
        <v>34554</v>
      </c>
      <c r="E4" s="1">
        <v>34582</v>
      </c>
      <c r="F4" s="1">
        <v>34558</v>
      </c>
      <c r="G4">
        <v>2</v>
      </c>
      <c r="H4">
        <v>65.83</v>
      </c>
      <c r="I4" t="s">
        <v>318</v>
      </c>
      <c r="J4" t="s">
        <v>320</v>
      </c>
      <c r="K4" t="s">
        <v>321</v>
      </c>
      <c r="L4" t="s">
        <v>322</v>
      </c>
      <c r="M4" t="s">
        <v>323</v>
      </c>
      <c r="N4" t="s">
        <v>172</v>
      </c>
    </row>
    <row r="5" spans="1:14" x14ac:dyDescent="0.3">
      <c r="A5">
        <v>10251</v>
      </c>
      <c r="B5" t="s">
        <v>706</v>
      </c>
      <c r="C5">
        <v>3</v>
      </c>
      <c r="D5" s="1">
        <v>34554</v>
      </c>
      <c r="E5" s="1">
        <v>34582</v>
      </c>
      <c r="F5" s="1">
        <v>34561</v>
      </c>
      <c r="G5">
        <v>1</v>
      </c>
      <c r="H5">
        <v>41.34</v>
      </c>
      <c r="I5" t="s">
        <v>707</v>
      </c>
      <c r="J5" t="s">
        <v>709</v>
      </c>
      <c r="K5" t="s">
        <v>710</v>
      </c>
      <c r="L5" t="s">
        <v>47</v>
      </c>
      <c r="M5" t="s">
        <v>711</v>
      </c>
      <c r="N5" t="s">
        <v>102</v>
      </c>
    </row>
    <row r="6" spans="1:14" x14ac:dyDescent="0.3">
      <c r="A6">
        <v>10252</v>
      </c>
      <c r="B6" t="s">
        <v>647</v>
      </c>
      <c r="C6">
        <v>4</v>
      </c>
      <c r="D6" s="1">
        <v>34555</v>
      </c>
      <c r="E6" s="1">
        <v>34583</v>
      </c>
      <c r="F6" s="1">
        <v>34557</v>
      </c>
      <c r="G6">
        <v>2</v>
      </c>
      <c r="H6">
        <v>51.3</v>
      </c>
      <c r="I6" t="s">
        <v>648</v>
      </c>
      <c r="J6" t="s">
        <v>650</v>
      </c>
      <c r="K6" t="s">
        <v>651</v>
      </c>
      <c r="L6" t="s">
        <v>47</v>
      </c>
      <c r="M6" t="s">
        <v>652</v>
      </c>
      <c r="N6" t="s">
        <v>456</v>
      </c>
    </row>
    <row r="7" spans="1:14" x14ac:dyDescent="0.3">
      <c r="A7">
        <v>10253</v>
      </c>
      <c r="B7" t="s">
        <v>317</v>
      </c>
      <c r="C7">
        <v>3</v>
      </c>
      <c r="D7" s="1">
        <v>34556</v>
      </c>
      <c r="E7" s="1">
        <v>34570</v>
      </c>
      <c r="F7" s="1">
        <v>34562</v>
      </c>
      <c r="G7">
        <v>2</v>
      </c>
      <c r="H7">
        <v>58.17</v>
      </c>
      <c r="I7" t="s">
        <v>318</v>
      </c>
      <c r="J7" t="s">
        <v>320</v>
      </c>
      <c r="K7" t="s">
        <v>321</v>
      </c>
      <c r="L7" t="s">
        <v>322</v>
      </c>
      <c r="M7" t="s">
        <v>323</v>
      </c>
      <c r="N7" t="s">
        <v>172</v>
      </c>
    </row>
    <row r="8" spans="1:14" x14ac:dyDescent="0.3">
      <c r="A8">
        <v>10254</v>
      </c>
      <c r="B8" t="s">
        <v>156</v>
      </c>
      <c r="C8">
        <v>5</v>
      </c>
      <c r="D8" s="1">
        <v>34557</v>
      </c>
      <c r="E8" s="1">
        <v>34585</v>
      </c>
      <c r="F8" s="1">
        <v>34569</v>
      </c>
      <c r="G8">
        <v>2</v>
      </c>
      <c r="H8">
        <v>22.98</v>
      </c>
      <c r="I8" t="s">
        <v>157</v>
      </c>
      <c r="J8" t="s">
        <v>868</v>
      </c>
      <c r="K8" t="s">
        <v>160</v>
      </c>
      <c r="L8" t="s">
        <v>47</v>
      </c>
      <c r="M8" t="s">
        <v>161</v>
      </c>
      <c r="N8" t="s">
        <v>162</v>
      </c>
    </row>
    <row r="9" spans="1:14" x14ac:dyDescent="0.3">
      <c r="A9">
        <v>10255</v>
      </c>
      <c r="B9" t="s">
        <v>584</v>
      </c>
      <c r="C9">
        <v>9</v>
      </c>
      <c r="D9" s="1">
        <v>34558</v>
      </c>
      <c r="E9" s="1">
        <v>34586</v>
      </c>
      <c r="F9" s="1">
        <v>34561</v>
      </c>
      <c r="G9">
        <v>3</v>
      </c>
      <c r="H9">
        <v>148.33000000000001</v>
      </c>
      <c r="I9" t="s">
        <v>585</v>
      </c>
      <c r="J9" t="s">
        <v>869</v>
      </c>
      <c r="K9" t="s">
        <v>588</v>
      </c>
      <c r="L9" t="s">
        <v>47</v>
      </c>
      <c r="M9" t="s">
        <v>870</v>
      </c>
      <c r="N9" t="s">
        <v>162</v>
      </c>
    </row>
    <row r="10" spans="1:14" x14ac:dyDescent="0.3">
      <c r="A10">
        <v>10256</v>
      </c>
      <c r="B10" t="s">
        <v>738</v>
      </c>
      <c r="C10">
        <v>3</v>
      </c>
      <c r="D10" s="1">
        <v>34561</v>
      </c>
      <c r="E10" s="1">
        <v>34589</v>
      </c>
      <c r="F10" s="1">
        <v>34563</v>
      </c>
      <c r="G10">
        <v>2</v>
      </c>
      <c r="H10">
        <v>13.97</v>
      </c>
      <c r="I10" t="s">
        <v>739</v>
      </c>
      <c r="J10" t="s">
        <v>741</v>
      </c>
      <c r="K10" t="s">
        <v>742</v>
      </c>
      <c r="L10" t="s">
        <v>170</v>
      </c>
      <c r="M10" t="s">
        <v>743</v>
      </c>
      <c r="N10" t="s">
        <v>172</v>
      </c>
    </row>
    <row r="11" spans="1:14" x14ac:dyDescent="0.3">
      <c r="A11">
        <v>10257</v>
      </c>
      <c r="B11" t="s">
        <v>326</v>
      </c>
      <c r="C11">
        <v>4</v>
      </c>
      <c r="D11" s="1">
        <v>34562</v>
      </c>
      <c r="E11" s="1">
        <v>34590</v>
      </c>
      <c r="F11" s="1">
        <v>34568</v>
      </c>
      <c r="G11">
        <v>3</v>
      </c>
      <c r="H11">
        <v>81.91</v>
      </c>
      <c r="I11" t="s">
        <v>327</v>
      </c>
      <c r="J11" t="s">
        <v>329</v>
      </c>
      <c r="K11" t="s">
        <v>330</v>
      </c>
      <c r="L11" t="s">
        <v>331</v>
      </c>
      <c r="M11" t="s">
        <v>332</v>
      </c>
      <c r="N11" t="s">
        <v>314</v>
      </c>
    </row>
    <row r="12" spans="1:14" x14ac:dyDescent="0.3">
      <c r="A12">
        <v>10258</v>
      </c>
      <c r="B12" t="s">
        <v>204</v>
      </c>
      <c r="C12">
        <v>1</v>
      </c>
      <c r="D12" s="1">
        <v>34563</v>
      </c>
      <c r="E12" s="1">
        <v>34591</v>
      </c>
      <c r="F12" s="1">
        <v>34569</v>
      </c>
      <c r="G12">
        <v>1</v>
      </c>
      <c r="H12">
        <v>140.51</v>
      </c>
      <c r="I12" t="s">
        <v>205</v>
      </c>
      <c r="J12" t="s">
        <v>208</v>
      </c>
      <c r="K12" t="s">
        <v>209</v>
      </c>
      <c r="L12" t="s">
        <v>47</v>
      </c>
      <c r="M12" t="s">
        <v>210</v>
      </c>
      <c r="N12" t="s">
        <v>211</v>
      </c>
    </row>
    <row r="13" spans="1:14" x14ac:dyDescent="0.3">
      <c r="A13">
        <v>10259</v>
      </c>
      <c r="B13" t="s">
        <v>149</v>
      </c>
      <c r="C13">
        <v>4</v>
      </c>
      <c r="D13" s="1">
        <v>34564</v>
      </c>
      <c r="E13" s="1">
        <v>34592</v>
      </c>
      <c r="F13" s="1">
        <v>34571</v>
      </c>
      <c r="G13">
        <v>3</v>
      </c>
      <c r="H13">
        <v>3.25</v>
      </c>
      <c r="I13" t="s">
        <v>150</v>
      </c>
      <c r="J13" t="s">
        <v>152</v>
      </c>
      <c r="K13" t="s">
        <v>57</v>
      </c>
      <c r="L13" t="s">
        <v>47</v>
      </c>
      <c r="M13" t="s">
        <v>153</v>
      </c>
      <c r="N13" t="s">
        <v>59</v>
      </c>
    </row>
    <row r="14" spans="1:14" x14ac:dyDescent="0.3">
      <c r="A14">
        <v>10260</v>
      </c>
      <c r="B14" t="s">
        <v>497</v>
      </c>
      <c r="C14">
        <v>4</v>
      </c>
      <c r="D14" s="1">
        <v>34565</v>
      </c>
      <c r="E14" s="1">
        <v>34593</v>
      </c>
      <c r="F14" s="1">
        <v>34575</v>
      </c>
      <c r="G14">
        <v>1</v>
      </c>
      <c r="H14">
        <v>55.09</v>
      </c>
      <c r="I14" t="s">
        <v>498</v>
      </c>
      <c r="J14" t="s">
        <v>500</v>
      </c>
      <c r="K14" t="s">
        <v>501</v>
      </c>
      <c r="L14" t="s">
        <v>47</v>
      </c>
      <c r="M14" t="s">
        <v>502</v>
      </c>
      <c r="N14" t="s">
        <v>49</v>
      </c>
    </row>
    <row r="15" spans="1:14" x14ac:dyDescent="0.3">
      <c r="A15">
        <v>10261</v>
      </c>
      <c r="B15" t="s">
        <v>534</v>
      </c>
      <c r="C15">
        <v>4</v>
      </c>
      <c r="D15" s="1">
        <v>34565</v>
      </c>
      <c r="E15" s="1">
        <v>34593</v>
      </c>
      <c r="F15" s="1">
        <v>34576</v>
      </c>
      <c r="G15">
        <v>2</v>
      </c>
      <c r="H15">
        <v>3.05</v>
      </c>
      <c r="I15" t="s">
        <v>535</v>
      </c>
      <c r="J15" t="s">
        <v>537</v>
      </c>
      <c r="K15" t="s">
        <v>321</v>
      </c>
      <c r="L15" t="s">
        <v>322</v>
      </c>
      <c r="M15" t="s">
        <v>538</v>
      </c>
      <c r="N15" t="s">
        <v>172</v>
      </c>
    </row>
    <row r="16" spans="1:14" x14ac:dyDescent="0.3">
      <c r="A16">
        <v>10262</v>
      </c>
      <c r="B16" t="s">
        <v>560</v>
      </c>
      <c r="C16">
        <v>8</v>
      </c>
      <c r="D16" s="1">
        <v>34568</v>
      </c>
      <c r="E16" s="1">
        <v>34596</v>
      </c>
      <c r="F16" s="1">
        <v>34571</v>
      </c>
      <c r="G16">
        <v>3</v>
      </c>
      <c r="H16">
        <v>48.29</v>
      </c>
      <c r="I16" t="s">
        <v>561</v>
      </c>
      <c r="J16" t="s">
        <v>564</v>
      </c>
      <c r="K16" t="s">
        <v>565</v>
      </c>
      <c r="L16" t="s">
        <v>566</v>
      </c>
      <c r="M16" t="s">
        <v>567</v>
      </c>
      <c r="N16" t="s">
        <v>305</v>
      </c>
    </row>
    <row r="17" spans="1:14" x14ac:dyDescent="0.3">
      <c r="A17">
        <v>10263</v>
      </c>
      <c r="B17" t="s">
        <v>204</v>
      </c>
      <c r="C17">
        <v>9</v>
      </c>
      <c r="D17" s="1">
        <v>34569</v>
      </c>
      <c r="E17" s="1">
        <v>34597</v>
      </c>
      <c r="F17" s="1">
        <v>34577</v>
      </c>
      <c r="G17">
        <v>3</v>
      </c>
      <c r="H17">
        <v>146.06</v>
      </c>
      <c r="I17" t="s">
        <v>205</v>
      </c>
      <c r="J17" t="s">
        <v>208</v>
      </c>
      <c r="K17" t="s">
        <v>209</v>
      </c>
      <c r="L17" t="s">
        <v>47</v>
      </c>
      <c r="M17" t="s">
        <v>210</v>
      </c>
      <c r="N17" t="s">
        <v>211</v>
      </c>
    </row>
    <row r="18" spans="1:14" x14ac:dyDescent="0.3">
      <c r="A18">
        <v>10264</v>
      </c>
      <c r="B18" t="s">
        <v>237</v>
      </c>
      <c r="C18">
        <v>6</v>
      </c>
      <c r="D18" s="1">
        <v>34570</v>
      </c>
      <c r="E18" s="1">
        <v>34598</v>
      </c>
      <c r="F18" s="1">
        <v>34600</v>
      </c>
      <c r="G18">
        <v>3</v>
      </c>
      <c r="H18">
        <v>3.67</v>
      </c>
      <c r="I18" t="s">
        <v>238</v>
      </c>
      <c r="J18" t="s">
        <v>240</v>
      </c>
      <c r="K18" t="s">
        <v>241</v>
      </c>
      <c r="L18" t="s">
        <v>47</v>
      </c>
      <c r="M18" t="s">
        <v>242</v>
      </c>
      <c r="N18" t="s">
        <v>84</v>
      </c>
    </row>
    <row r="19" spans="1:14" x14ac:dyDescent="0.3">
      <c r="A19">
        <v>10265</v>
      </c>
      <c r="B19" t="s">
        <v>95</v>
      </c>
      <c r="C19">
        <v>2</v>
      </c>
      <c r="D19" s="1">
        <v>34571</v>
      </c>
      <c r="E19" s="1">
        <v>34599</v>
      </c>
      <c r="F19" s="1">
        <v>34589</v>
      </c>
      <c r="G19">
        <v>1</v>
      </c>
      <c r="H19">
        <v>55.28</v>
      </c>
      <c r="I19" t="s">
        <v>96</v>
      </c>
      <c r="J19" t="s">
        <v>99</v>
      </c>
      <c r="K19" t="s">
        <v>100</v>
      </c>
      <c r="L19" t="s">
        <v>47</v>
      </c>
      <c r="M19" t="s">
        <v>101</v>
      </c>
      <c r="N19" t="s">
        <v>102</v>
      </c>
    </row>
    <row r="20" spans="1:14" x14ac:dyDescent="0.3">
      <c r="A20">
        <v>10266</v>
      </c>
      <c r="B20" t="s">
        <v>730</v>
      </c>
      <c r="C20">
        <v>3</v>
      </c>
      <c r="D20" s="1">
        <v>34572</v>
      </c>
      <c r="E20" s="1">
        <v>34614</v>
      </c>
      <c r="F20" s="1">
        <v>34577</v>
      </c>
      <c r="G20">
        <v>3</v>
      </c>
      <c r="H20">
        <v>25.73</v>
      </c>
      <c r="I20" t="s">
        <v>731</v>
      </c>
      <c r="J20" t="s">
        <v>733</v>
      </c>
      <c r="K20" t="s">
        <v>734</v>
      </c>
      <c r="L20" t="s">
        <v>47</v>
      </c>
      <c r="M20" t="s">
        <v>735</v>
      </c>
      <c r="N20" t="s">
        <v>736</v>
      </c>
    </row>
    <row r="21" spans="1:14" x14ac:dyDescent="0.3">
      <c r="A21">
        <v>10267</v>
      </c>
      <c r="B21" t="s">
        <v>244</v>
      </c>
      <c r="C21">
        <v>4</v>
      </c>
      <c r="D21" s="1">
        <v>34575</v>
      </c>
      <c r="E21" s="1">
        <v>34603</v>
      </c>
      <c r="F21" s="1">
        <v>34583</v>
      </c>
      <c r="G21">
        <v>1</v>
      </c>
      <c r="H21">
        <v>208.58</v>
      </c>
      <c r="I21" t="s">
        <v>245</v>
      </c>
      <c r="J21" t="s">
        <v>247</v>
      </c>
      <c r="K21" t="s">
        <v>248</v>
      </c>
      <c r="L21" t="s">
        <v>47</v>
      </c>
      <c r="M21" t="s">
        <v>249</v>
      </c>
      <c r="N21" t="s">
        <v>49</v>
      </c>
    </row>
    <row r="22" spans="1:14" x14ac:dyDescent="0.3">
      <c r="A22">
        <v>10268</v>
      </c>
      <c r="B22" t="s">
        <v>307</v>
      </c>
      <c r="C22">
        <v>8</v>
      </c>
      <c r="D22" s="1">
        <v>34576</v>
      </c>
      <c r="E22" s="1">
        <v>34604</v>
      </c>
      <c r="F22" s="1">
        <v>34579</v>
      </c>
      <c r="G22">
        <v>3</v>
      </c>
      <c r="H22">
        <v>66.290000000000006</v>
      </c>
      <c r="I22" t="s">
        <v>308</v>
      </c>
      <c r="J22" t="s">
        <v>310</v>
      </c>
      <c r="K22" t="s">
        <v>311</v>
      </c>
      <c r="L22" t="s">
        <v>312</v>
      </c>
      <c r="M22" t="s">
        <v>313</v>
      </c>
      <c r="N22" t="s">
        <v>314</v>
      </c>
    </row>
    <row r="23" spans="1:14" x14ac:dyDescent="0.3">
      <c r="A23">
        <v>10269</v>
      </c>
      <c r="B23" t="s">
        <v>745</v>
      </c>
      <c r="C23">
        <v>5</v>
      </c>
      <c r="D23" s="1">
        <v>34577</v>
      </c>
      <c r="E23" s="1">
        <v>34591</v>
      </c>
      <c r="F23" s="1">
        <v>34586</v>
      </c>
      <c r="G23">
        <v>1</v>
      </c>
      <c r="H23">
        <v>4.5599999999999996</v>
      </c>
      <c r="I23" t="s">
        <v>746</v>
      </c>
      <c r="J23" t="s">
        <v>871</v>
      </c>
      <c r="K23" t="s">
        <v>749</v>
      </c>
      <c r="L23" t="s">
        <v>396</v>
      </c>
      <c r="M23" t="s">
        <v>872</v>
      </c>
      <c r="N23" t="s">
        <v>305</v>
      </c>
    </row>
    <row r="24" spans="1:14" x14ac:dyDescent="0.3">
      <c r="A24">
        <v>10270</v>
      </c>
      <c r="B24" t="s">
        <v>730</v>
      </c>
      <c r="C24">
        <v>1</v>
      </c>
      <c r="D24" s="1">
        <v>34578</v>
      </c>
      <c r="E24" s="1">
        <v>34606</v>
      </c>
      <c r="F24" s="1">
        <v>34579</v>
      </c>
      <c r="G24">
        <v>1</v>
      </c>
      <c r="H24">
        <v>136.54</v>
      </c>
      <c r="I24" t="s">
        <v>731</v>
      </c>
      <c r="J24" t="s">
        <v>733</v>
      </c>
      <c r="K24" t="s">
        <v>734</v>
      </c>
      <c r="L24" t="s">
        <v>47</v>
      </c>
      <c r="M24" t="s">
        <v>735</v>
      </c>
      <c r="N24" t="s">
        <v>736</v>
      </c>
    </row>
    <row r="25" spans="1:14" x14ac:dyDescent="0.3">
      <c r="A25">
        <v>10271</v>
      </c>
      <c r="B25" t="s">
        <v>638</v>
      </c>
      <c r="C25">
        <v>6</v>
      </c>
      <c r="D25" s="1">
        <v>34578</v>
      </c>
      <c r="E25" s="1">
        <v>34606</v>
      </c>
      <c r="F25" s="1">
        <v>34607</v>
      </c>
      <c r="G25">
        <v>2</v>
      </c>
      <c r="H25">
        <v>4.54</v>
      </c>
      <c r="I25" t="s">
        <v>639</v>
      </c>
      <c r="J25" t="s">
        <v>641</v>
      </c>
      <c r="K25" t="s">
        <v>642</v>
      </c>
      <c r="L25" t="s">
        <v>643</v>
      </c>
      <c r="M25" t="s">
        <v>644</v>
      </c>
      <c r="N25" t="s">
        <v>305</v>
      </c>
    </row>
    <row r="26" spans="1:14" x14ac:dyDescent="0.3">
      <c r="A26">
        <v>10272</v>
      </c>
      <c r="B26" t="s">
        <v>560</v>
      </c>
      <c r="C26">
        <v>6</v>
      </c>
      <c r="D26" s="1">
        <v>34579</v>
      </c>
      <c r="E26" s="1">
        <v>34607</v>
      </c>
      <c r="F26" s="1">
        <v>34583</v>
      </c>
      <c r="G26">
        <v>2</v>
      </c>
      <c r="H26">
        <v>98.03</v>
      </c>
      <c r="I26" t="s">
        <v>561</v>
      </c>
      <c r="J26" t="s">
        <v>564</v>
      </c>
      <c r="K26" t="s">
        <v>565</v>
      </c>
      <c r="L26" t="s">
        <v>566</v>
      </c>
      <c r="M26" t="s">
        <v>567</v>
      </c>
      <c r="N26" t="s">
        <v>305</v>
      </c>
    </row>
    <row r="27" spans="1:14" x14ac:dyDescent="0.3">
      <c r="A27">
        <v>10273</v>
      </c>
      <c r="B27" t="s">
        <v>547</v>
      </c>
      <c r="C27">
        <v>3</v>
      </c>
      <c r="D27" s="1">
        <v>34582</v>
      </c>
      <c r="E27" s="1">
        <v>34610</v>
      </c>
      <c r="F27" s="1">
        <v>34589</v>
      </c>
      <c r="G27">
        <v>3</v>
      </c>
      <c r="H27">
        <v>76.069999999999993</v>
      </c>
      <c r="I27" t="s">
        <v>548</v>
      </c>
      <c r="J27" t="s">
        <v>550</v>
      </c>
      <c r="K27" t="s">
        <v>551</v>
      </c>
      <c r="L27" t="s">
        <v>47</v>
      </c>
      <c r="M27" t="s">
        <v>552</v>
      </c>
      <c r="N27" t="s">
        <v>49</v>
      </c>
    </row>
    <row r="28" spans="1:14" x14ac:dyDescent="0.3">
      <c r="A28">
        <v>10274</v>
      </c>
      <c r="B28" t="s">
        <v>714</v>
      </c>
      <c r="C28">
        <v>6</v>
      </c>
      <c r="D28" s="1">
        <v>34583</v>
      </c>
      <c r="E28" s="1">
        <v>34611</v>
      </c>
      <c r="F28" s="1">
        <v>34593</v>
      </c>
      <c r="G28">
        <v>1</v>
      </c>
      <c r="H28">
        <v>6.01</v>
      </c>
      <c r="I28" t="s">
        <v>715</v>
      </c>
      <c r="J28" t="s">
        <v>717</v>
      </c>
      <c r="K28" t="s">
        <v>718</v>
      </c>
      <c r="L28" t="s">
        <v>47</v>
      </c>
      <c r="M28" t="s">
        <v>719</v>
      </c>
      <c r="N28" t="s">
        <v>102</v>
      </c>
    </row>
    <row r="29" spans="1:14" x14ac:dyDescent="0.3">
      <c r="A29">
        <v>10275</v>
      </c>
      <c r="B29" t="s">
        <v>442</v>
      </c>
      <c r="C29">
        <v>1</v>
      </c>
      <c r="D29" s="1">
        <v>34584</v>
      </c>
      <c r="E29" s="1">
        <v>34612</v>
      </c>
      <c r="F29" s="1">
        <v>34586</v>
      </c>
      <c r="G29">
        <v>1</v>
      </c>
      <c r="H29">
        <v>26.93</v>
      </c>
      <c r="I29" t="s">
        <v>443</v>
      </c>
      <c r="J29" t="s">
        <v>445</v>
      </c>
      <c r="K29" t="s">
        <v>446</v>
      </c>
      <c r="L29" t="s">
        <v>47</v>
      </c>
      <c r="M29" t="s">
        <v>447</v>
      </c>
      <c r="N29" t="s">
        <v>264</v>
      </c>
    </row>
    <row r="30" spans="1:14" x14ac:dyDescent="0.3">
      <c r="A30">
        <v>10276</v>
      </c>
      <c r="B30" t="s">
        <v>678</v>
      </c>
      <c r="C30">
        <v>8</v>
      </c>
      <c r="D30" s="1">
        <v>34585</v>
      </c>
      <c r="E30" s="1">
        <v>34599</v>
      </c>
      <c r="F30" s="1">
        <v>34591</v>
      </c>
      <c r="G30">
        <v>3</v>
      </c>
      <c r="H30">
        <v>13.84</v>
      </c>
      <c r="I30" t="s">
        <v>679</v>
      </c>
      <c r="J30" t="s">
        <v>681</v>
      </c>
      <c r="K30" t="s">
        <v>57</v>
      </c>
      <c r="L30" t="s">
        <v>47</v>
      </c>
      <c r="M30" t="s">
        <v>517</v>
      </c>
      <c r="N30" t="s">
        <v>59</v>
      </c>
    </row>
    <row r="31" spans="1:14" x14ac:dyDescent="0.3">
      <c r="A31">
        <v>10277</v>
      </c>
      <c r="B31" t="s">
        <v>468</v>
      </c>
      <c r="C31">
        <v>2</v>
      </c>
      <c r="D31" s="1">
        <v>34586</v>
      </c>
      <c r="E31" s="1">
        <v>34614</v>
      </c>
      <c r="F31" s="1">
        <v>34590</v>
      </c>
      <c r="G31">
        <v>3</v>
      </c>
      <c r="H31">
        <v>125.77</v>
      </c>
      <c r="I31" t="s">
        <v>469</v>
      </c>
      <c r="J31" t="s">
        <v>471</v>
      </c>
      <c r="K31" t="s">
        <v>472</v>
      </c>
      <c r="L31" t="s">
        <v>47</v>
      </c>
      <c r="M31" t="s">
        <v>473</v>
      </c>
      <c r="N31" t="s">
        <v>49</v>
      </c>
    </row>
    <row r="32" spans="1:14" x14ac:dyDescent="0.3">
      <c r="A32">
        <v>10278</v>
      </c>
      <c r="B32" t="s">
        <v>77</v>
      </c>
      <c r="C32">
        <v>8</v>
      </c>
      <c r="D32" s="1">
        <v>34589</v>
      </c>
      <c r="E32" s="1">
        <v>34617</v>
      </c>
      <c r="F32" s="1">
        <v>34593</v>
      </c>
      <c r="G32">
        <v>2</v>
      </c>
      <c r="H32">
        <v>92.69</v>
      </c>
      <c r="I32" t="s">
        <v>78</v>
      </c>
      <c r="J32" t="s">
        <v>81</v>
      </c>
      <c r="K32" t="s">
        <v>82</v>
      </c>
      <c r="L32" t="s">
        <v>47</v>
      </c>
      <c r="M32" t="s">
        <v>83</v>
      </c>
      <c r="N32" t="s">
        <v>84</v>
      </c>
    </row>
    <row r="33" spans="1:14" x14ac:dyDescent="0.3">
      <c r="A33">
        <v>10279</v>
      </c>
      <c r="B33" t="s">
        <v>400</v>
      </c>
      <c r="C33">
        <v>8</v>
      </c>
      <c r="D33" s="1">
        <v>34590</v>
      </c>
      <c r="E33" s="1">
        <v>34618</v>
      </c>
      <c r="F33" s="1">
        <v>34593</v>
      </c>
      <c r="G33">
        <v>2</v>
      </c>
      <c r="H33">
        <v>25.83</v>
      </c>
      <c r="I33" t="s">
        <v>401</v>
      </c>
      <c r="J33" t="s">
        <v>403</v>
      </c>
      <c r="K33" t="s">
        <v>404</v>
      </c>
      <c r="L33" t="s">
        <v>47</v>
      </c>
      <c r="M33" t="s">
        <v>405</v>
      </c>
      <c r="N33" t="s">
        <v>49</v>
      </c>
    </row>
    <row r="34" spans="1:14" x14ac:dyDescent="0.3">
      <c r="A34">
        <v>10280</v>
      </c>
      <c r="B34" t="s">
        <v>77</v>
      </c>
      <c r="C34">
        <v>2</v>
      </c>
      <c r="D34" s="1">
        <v>34591</v>
      </c>
      <c r="E34" s="1">
        <v>34619</v>
      </c>
      <c r="F34" s="1">
        <v>34620</v>
      </c>
      <c r="G34">
        <v>1</v>
      </c>
      <c r="H34">
        <v>8.98</v>
      </c>
      <c r="I34" t="s">
        <v>78</v>
      </c>
      <c r="J34" t="s">
        <v>81</v>
      </c>
      <c r="K34" t="s">
        <v>82</v>
      </c>
      <c r="L34" t="s">
        <v>47</v>
      </c>
      <c r="M34" t="s">
        <v>83</v>
      </c>
      <c r="N34" t="s">
        <v>84</v>
      </c>
    </row>
    <row r="35" spans="1:14" x14ac:dyDescent="0.3">
      <c r="A35">
        <v>10281</v>
      </c>
      <c r="B35" t="s">
        <v>591</v>
      </c>
      <c r="C35">
        <v>4</v>
      </c>
      <c r="D35" s="1">
        <v>34591</v>
      </c>
      <c r="E35" s="1">
        <v>34605</v>
      </c>
      <c r="F35" s="1">
        <v>34598</v>
      </c>
      <c r="G35">
        <v>1</v>
      </c>
      <c r="H35">
        <v>2.94</v>
      </c>
      <c r="I35" t="s">
        <v>592</v>
      </c>
      <c r="J35" t="s">
        <v>594</v>
      </c>
      <c r="K35" t="s">
        <v>109</v>
      </c>
      <c r="L35" t="s">
        <v>47</v>
      </c>
      <c r="M35" t="s">
        <v>595</v>
      </c>
      <c r="N35" t="s">
        <v>111</v>
      </c>
    </row>
    <row r="36" spans="1:14" x14ac:dyDescent="0.3">
      <c r="A36">
        <v>10282</v>
      </c>
      <c r="B36" t="s">
        <v>591</v>
      </c>
      <c r="C36">
        <v>4</v>
      </c>
      <c r="D36" s="1">
        <v>34592</v>
      </c>
      <c r="E36" s="1">
        <v>34620</v>
      </c>
      <c r="F36" s="1">
        <v>34598</v>
      </c>
      <c r="G36">
        <v>1</v>
      </c>
      <c r="H36">
        <v>12.69</v>
      </c>
      <c r="I36" t="s">
        <v>592</v>
      </c>
      <c r="J36" t="s">
        <v>594</v>
      </c>
      <c r="K36" t="s">
        <v>109</v>
      </c>
      <c r="L36" t="s">
        <v>47</v>
      </c>
      <c r="M36" t="s">
        <v>595</v>
      </c>
      <c r="N36" t="s">
        <v>111</v>
      </c>
    </row>
    <row r="37" spans="1:14" x14ac:dyDescent="0.3">
      <c r="A37">
        <v>10283</v>
      </c>
      <c r="B37" t="s">
        <v>416</v>
      </c>
      <c r="C37">
        <v>3</v>
      </c>
      <c r="D37" s="1">
        <v>34593</v>
      </c>
      <c r="E37" s="1">
        <v>34621</v>
      </c>
      <c r="F37" s="1">
        <v>34600</v>
      </c>
      <c r="G37">
        <v>3</v>
      </c>
      <c r="H37">
        <v>84.81</v>
      </c>
      <c r="I37" t="s">
        <v>417</v>
      </c>
      <c r="J37" t="s">
        <v>419</v>
      </c>
      <c r="K37" t="s">
        <v>420</v>
      </c>
      <c r="L37" t="s">
        <v>421</v>
      </c>
      <c r="M37" t="s">
        <v>422</v>
      </c>
      <c r="N37" t="s">
        <v>314</v>
      </c>
    </row>
    <row r="38" spans="1:14" x14ac:dyDescent="0.3">
      <c r="A38">
        <v>10284</v>
      </c>
      <c r="B38" t="s">
        <v>400</v>
      </c>
      <c r="C38">
        <v>4</v>
      </c>
      <c r="D38" s="1">
        <v>34596</v>
      </c>
      <c r="E38" s="1">
        <v>34624</v>
      </c>
      <c r="F38" s="1">
        <v>34604</v>
      </c>
      <c r="G38">
        <v>1</v>
      </c>
      <c r="H38">
        <v>76.56</v>
      </c>
      <c r="I38" t="s">
        <v>401</v>
      </c>
      <c r="J38" t="s">
        <v>403</v>
      </c>
      <c r="K38" t="s">
        <v>404</v>
      </c>
      <c r="L38" t="s">
        <v>47</v>
      </c>
      <c r="M38" t="s">
        <v>405</v>
      </c>
      <c r="N38" t="s">
        <v>49</v>
      </c>
    </row>
    <row r="39" spans="1:14" x14ac:dyDescent="0.3">
      <c r="A39">
        <v>10285</v>
      </c>
      <c r="B39" t="s">
        <v>547</v>
      </c>
      <c r="C39">
        <v>1</v>
      </c>
      <c r="D39" s="1">
        <v>34597</v>
      </c>
      <c r="E39" s="1">
        <v>34625</v>
      </c>
      <c r="F39" s="1">
        <v>34603</v>
      </c>
      <c r="G39">
        <v>2</v>
      </c>
      <c r="H39">
        <v>76.83</v>
      </c>
      <c r="I39" t="s">
        <v>548</v>
      </c>
      <c r="J39" t="s">
        <v>550</v>
      </c>
      <c r="K39" t="s">
        <v>551</v>
      </c>
      <c r="L39" t="s">
        <v>47</v>
      </c>
      <c r="M39" t="s">
        <v>552</v>
      </c>
      <c r="N39" t="s">
        <v>49</v>
      </c>
    </row>
    <row r="40" spans="1:14" x14ac:dyDescent="0.3">
      <c r="A40">
        <v>10286</v>
      </c>
      <c r="B40" t="s">
        <v>547</v>
      </c>
      <c r="C40">
        <v>8</v>
      </c>
      <c r="D40" s="1">
        <v>34598</v>
      </c>
      <c r="E40" s="1">
        <v>34626</v>
      </c>
      <c r="F40" s="1">
        <v>34607</v>
      </c>
      <c r="G40">
        <v>3</v>
      </c>
      <c r="H40">
        <v>229.24</v>
      </c>
      <c r="I40" t="s">
        <v>548</v>
      </c>
      <c r="J40" t="s">
        <v>550</v>
      </c>
      <c r="K40" t="s">
        <v>551</v>
      </c>
      <c r="L40" t="s">
        <v>47</v>
      </c>
      <c r="M40" t="s">
        <v>552</v>
      </c>
      <c r="N40" t="s">
        <v>49</v>
      </c>
    </row>
    <row r="41" spans="1:14" x14ac:dyDescent="0.3">
      <c r="A41">
        <v>10287</v>
      </c>
      <c r="B41" t="s">
        <v>578</v>
      </c>
      <c r="C41">
        <v>8</v>
      </c>
      <c r="D41" s="1">
        <v>34599</v>
      </c>
      <c r="E41" s="1">
        <v>34627</v>
      </c>
      <c r="F41" s="1">
        <v>34605</v>
      </c>
      <c r="G41">
        <v>3</v>
      </c>
      <c r="H41">
        <v>12.76</v>
      </c>
      <c r="I41" t="s">
        <v>579</v>
      </c>
      <c r="J41" t="s">
        <v>581</v>
      </c>
      <c r="K41" t="s">
        <v>321</v>
      </c>
      <c r="L41" t="s">
        <v>322</v>
      </c>
      <c r="M41" t="s">
        <v>582</v>
      </c>
      <c r="N41" t="s">
        <v>172</v>
      </c>
    </row>
    <row r="42" spans="1:14" x14ac:dyDescent="0.3">
      <c r="A42">
        <v>10288</v>
      </c>
      <c r="B42" t="s">
        <v>570</v>
      </c>
      <c r="C42">
        <v>4</v>
      </c>
      <c r="D42" s="1">
        <v>34600</v>
      </c>
      <c r="E42" s="1">
        <v>34628</v>
      </c>
      <c r="F42" s="1">
        <v>34611</v>
      </c>
      <c r="G42">
        <v>1</v>
      </c>
      <c r="H42">
        <v>7.45</v>
      </c>
      <c r="I42" t="s">
        <v>571</v>
      </c>
      <c r="J42" t="s">
        <v>573</v>
      </c>
      <c r="K42" t="s">
        <v>574</v>
      </c>
      <c r="L42" t="s">
        <v>47</v>
      </c>
      <c r="M42" t="s">
        <v>575</v>
      </c>
      <c r="N42" t="s">
        <v>264</v>
      </c>
    </row>
    <row r="43" spans="1:14" x14ac:dyDescent="0.3">
      <c r="A43">
        <v>10289</v>
      </c>
      <c r="B43" t="s">
        <v>133</v>
      </c>
      <c r="C43">
        <v>7</v>
      </c>
      <c r="D43" s="1">
        <v>34603</v>
      </c>
      <c r="E43" s="1">
        <v>34631</v>
      </c>
      <c r="F43" s="1">
        <v>34605</v>
      </c>
      <c r="G43">
        <v>3</v>
      </c>
      <c r="H43">
        <v>22.77</v>
      </c>
      <c r="I43" t="s">
        <v>134</v>
      </c>
      <c r="J43" t="s">
        <v>136</v>
      </c>
      <c r="K43" t="s">
        <v>72</v>
      </c>
      <c r="L43" t="s">
        <v>47</v>
      </c>
      <c r="M43" t="s">
        <v>137</v>
      </c>
      <c r="N43" t="s">
        <v>74</v>
      </c>
    </row>
    <row r="44" spans="1:14" x14ac:dyDescent="0.3">
      <c r="A44">
        <v>10290</v>
      </c>
      <c r="B44" t="s">
        <v>164</v>
      </c>
      <c r="C44">
        <v>8</v>
      </c>
      <c r="D44" s="1">
        <v>34604</v>
      </c>
      <c r="E44" s="1">
        <v>34632</v>
      </c>
      <c r="F44" s="1">
        <v>34611</v>
      </c>
      <c r="G44">
        <v>1</v>
      </c>
      <c r="H44">
        <v>79.7</v>
      </c>
      <c r="I44" t="s">
        <v>165</v>
      </c>
      <c r="J44" t="s">
        <v>168</v>
      </c>
      <c r="K44" t="s">
        <v>169</v>
      </c>
      <c r="L44" t="s">
        <v>170</v>
      </c>
      <c r="M44" t="s">
        <v>171</v>
      </c>
      <c r="N44" t="s">
        <v>172</v>
      </c>
    </row>
    <row r="45" spans="1:14" x14ac:dyDescent="0.3">
      <c r="A45">
        <v>10291</v>
      </c>
      <c r="B45" t="s">
        <v>534</v>
      </c>
      <c r="C45">
        <v>6</v>
      </c>
      <c r="D45" s="1">
        <v>34604</v>
      </c>
      <c r="E45" s="1">
        <v>34632</v>
      </c>
      <c r="F45" s="1">
        <v>34612</v>
      </c>
      <c r="G45">
        <v>2</v>
      </c>
      <c r="H45">
        <v>6.4</v>
      </c>
      <c r="I45" t="s">
        <v>535</v>
      </c>
      <c r="J45" t="s">
        <v>537</v>
      </c>
      <c r="K45" t="s">
        <v>321</v>
      </c>
      <c r="L45" t="s">
        <v>322</v>
      </c>
      <c r="M45" t="s">
        <v>538</v>
      </c>
      <c r="N45" t="s">
        <v>172</v>
      </c>
    </row>
    <row r="46" spans="1:14" x14ac:dyDescent="0.3">
      <c r="A46">
        <v>10292</v>
      </c>
      <c r="B46" t="s">
        <v>683</v>
      </c>
      <c r="C46">
        <v>1</v>
      </c>
      <c r="D46" s="1">
        <v>34605</v>
      </c>
      <c r="E46" s="1">
        <v>34633</v>
      </c>
      <c r="F46" s="1">
        <v>34610</v>
      </c>
      <c r="G46">
        <v>2</v>
      </c>
      <c r="H46">
        <v>1.35</v>
      </c>
      <c r="I46" t="s">
        <v>684</v>
      </c>
      <c r="J46" t="s">
        <v>686</v>
      </c>
      <c r="K46" t="s">
        <v>169</v>
      </c>
      <c r="L46" t="s">
        <v>170</v>
      </c>
      <c r="M46" t="s">
        <v>687</v>
      </c>
      <c r="N46" t="s">
        <v>172</v>
      </c>
    </row>
    <row r="47" spans="1:14" x14ac:dyDescent="0.3">
      <c r="A47">
        <v>10293</v>
      </c>
      <c r="B47" t="s">
        <v>678</v>
      </c>
      <c r="C47">
        <v>1</v>
      </c>
      <c r="D47" s="1">
        <v>34606</v>
      </c>
      <c r="E47" s="1">
        <v>34634</v>
      </c>
      <c r="F47" s="1">
        <v>34619</v>
      </c>
      <c r="G47">
        <v>3</v>
      </c>
      <c r="H47">
        <v>21.18</v>
      </c>
      <c r="I47" t="s">
        <v>679</v>
      </c>
      <c r="J47" t="s">
        <v>681</v>
      </c>
      <c r="K47" t="s">
        <v>57</v>
      </c>
      <c r="L47" t="s">
        <v>47</v>
      </c>
      <c r="M47" t="s">
        <v>517</v>
      </c>
      <c r="N47" t="s">
        <v>59</v>
      </c>
    </row>
    <row r="48" spans="1:14" x14ac:dyDescent="0.3">
      <c r="A48">
        <v>10294</v>
      </c>
      <c r="B48" t="s">
        <v>560</v>
      </c>
      <c r="C48">
        <v>4</v>
      </c>
      <c r="D48" s="1">
        <v>34607</v>
      </c>
      <c r="E48" s="1">
        <v>34635</v>
      </c>
      <c r="F48" s="1">
        <v>34613</v>
      </c>
      <c r="G48">
        <v>2</v>
      </c>
      <c r="H48">
        <v>147.26</v>
      </c>
      <c r="I48" t="s">
        <v>561</v>
      </c>
      <c r="J48" t="s">
        <v>564</v>
      </c>
      <c r="K48" t="s">
        <v>565</v>
      </c>
      <c r="L48" t="s">
        <v>566</v>
      </c>
      <c r="M48" t="s">
        <v>567</v>
      </c>
      <c r="N48" t="s">
        <v>305</v>
      </c>
    </row>
    <row r="49" spans="1:14" x14ac:dyDescent="0.3">
      <c r="A49">
        <v>10295</v>
      </c>
      <c r="B49" t="s">
        <v>714</v>
      </c>
      <c r="C49">
        <v>2</v>
      </c>
      <c r="D49" s="1">
        <v>34610</v>
      </c>
      <c r="E49" s="1">
        <v>34638</v>
      </c>
      <c r="F49" s="1">
        <v>34618</v>
      </c>
      <c r="G49">
        <v>2</v>
      </c>
      <c r="H49">
        <v>1.1499999999999999</v>
      </c>
      <c r="I49" t="s">
        <v>715</v>
      </c>
      <c r="J49" t="s">
        <v>717</v>
      </c>
      <c r="K49" t="s">
        <v>718</v>
      </c>
      <c r="L49" t="s">
        <v>47</v>
      </c>
      <c r="M49" t="s">
        <v>719</v>
      </c>
      <c r="N49" t="s">
        <v>102</v>
      </c>
    </row>
    <row r="50" spans="1:14" x14ac:dyDescent="0.3">
      <c r="A50">
        <v>10296</v>
      </c>
      <c r="B50" t="s">
        <v>416</v>
      </c>
      <c r="C50">
        <v>6</v>
      </c>
      <c r="D50" s="1">
        <v>34611</v>
      </c>
      <c r="E50" s="1">
        <v>34639</v>
      </c>
      <c r="F50" s="1">
        <v>34619</v>
      </c>
      <c r="G50">
        <v>1</v>
      </c>
      <c r="H50">
        <v>0.12</v>
      </c>
      <c r="I50" t="s">
        <v>417</v>
      </c>
      <c r="J50" t="s">
        <v>419</v>
      </c>
      <c r="K50" t="s">
        <v>420</v>
      </c>
      <c r="L50" t="s">
        <v>421</v>
      </c>
      <c r="M50" t="s">
        <v>422</v>
      </c>
      <c r="N50" t="s">
        <v>314</v>
      </c>
    </row>
    <row r="51" spans="1:14" x14ac:dyDescent="0.3">
      <c r="A51">
        <v>10297</v>
      </c>
      <c r="B51" t="s">
        <v>95</v>
      </c>
      <c r="C51">
        <v>5</v>
      </c>
      <c r="D51" s="1">
        <v>34612</v>
      </c>
      <c r="E51" s="1">
        <v>34654</v>
      </c>
      <c r="F51" s="1">
        <v>34618</v>
      </c>
      <c r="G51">
        <v>2</v>
      </c>
      <c r="H51">
        <v>5.74</v>
      </c>
      <c r="I51" t="s">
        <v>96</v>
      </c>
      <c r="J51" t="s">
        <v>99</v>
      </c>
      <c r="K51" t="s">
        <v>100</v>
      </c>
      <c r="L51" t="s">
        <v>47</v>
      </c>
      <c r="M51" t="s">
        <v>101</v>
      </c>
      <c r="N51" t="s">
        <v>102</v>
      </c>
    </row>
    <row r="52" spans="1:14" x14ac:dyDescent="0.3">
      <c r="A52">
        <v>10298</v>
      </c>
      <c r="B52" t="s">
        <v>343</v>
      </c>
      <c r="C52">
        <v>6</v>
      </c>
      <c r="D52" s="1">
        <v>34613</v>
      </c>
      <c r="E52" s="1">
        <v>34641</v>
      </c>
      <c r="F52" s="1">
        <v>34619</v>
      </c>
      <c r="G52">
        <v>2</v>
      </c>
      <c r="H52">
        <v>168.22</v>
      </c>
      <c r="I52" t="s">
        <v>344</v>
      </c>
      <c r="J52" t="s">
        <v>346</v>
      </c>
      <c r="K52" t="s">
        <v>347</v>
      </c>
      <c r="L52" t="s">
        <v>348</v>
      </c>
      <c r="M52" t="s">
        <v>47</v>
      </c>
      <c r="N52" t="s">
        <v>349</v>
      </c>
    </row>
    <row r="53" spans="1:14" x14ac:dyDescent="0.3">
      <c r="A53">
        <v>10299</v>
      </c>
      <c r="B53" t="s">
        <v>578</v>
      </c>
      <c r="C53">
        <v>4</v>
      </c>
      <c r="D53" s="1">
        <v>34614</v>
      </c>
      <c r="E53" s="1">
        <v>34642</v>
      </c>
      <c r="F53" s="1">
        <v>34621</v>
      </c>
      <c r="G53">
        <v>2</v>
      </c>
      <c r="H53">
        <v>29.76</v>
      </c>
      <c r="I53" t="s">
        <v>579</v>
      </c>
      <c r="J53" t="s">
        <v>581</v>
      </c>
      <c r="K53" t="s">
        <v>321</v>
      </c>
      <c r="L53" t="s">
        <v>322</v>
      </c>
      <c r="M53" t="s">
        <v>582</v>
      </c>
      <c r="N53" t="s">
        <v>172</v>
      </c>
    </row>
    <row r="54" spans="1:14" x14ac:dyDescent="0.3">
      <c r="A54">
        <v>10300</v>
      </c>
      <c r="B54" t="s">
        <v>442</v>
      </c>
      <c r="C54">
        <v>2</v>
      </c>
      <c r="D54" s="1">
        <v>34617</v>
      </c>
      <c r="E54" s="1">
        <v>34645</v>
      </c>
      <c r="F54" s="1">
        <v>34626</v>
      </c>
      <c r="G54">
        <v>2</v>
      </c>
      <c r="H54">
        <v>17.68</v>
      </c>
      <c r="I54" t="s">
        <v>443</v>
      </c>
      <c r="J54" t="s">
        <v>445</v>
      </c>
      <c r="K54" t="s">
        <v>446</v>
      </c>
      <c r="L54" t="s">
        <v>47</v>
      </c>
      <c r="M54" t="s">
        <v>447</v>
      </c>
      <c r="N54" t="s">
        <v>264</v>
      </c>
    </row>
    <row r="55" spans="1:14" x14ac:dyDescent="0.3">
      <c r="A55">
        <v>10301</v>
      </c>
      <c r="B55" t="s">
        <v>722</v>
      </c>
      <c r="C55">
        <v>8</v>
      </c>
      <c r="D55" s="1">
        <v>34617</v>
      </c>
      <c r="E55" s="1">
        <v>34645</v>
      </c>
      <c r="F55" s="1">
        <v>34625</v>
      </c>
      <c r="G55">
        <v>2</v>
      </c>
      <c r="H55">
        <v>45.08</v>
      </c>
      <c r="I55" t="s">
        <v>723</v>
      </c>
      <c r="J55" t="s">
        <v>725</v>
      </c>
      <c r="K55" t="s">
        <v>726</v>
      </c>
      <c r="L55" t="s">
        <v>47</v>
      </c>
      <c r="M55" t="s">
        <v>727</v>
      </c>
      <c r="N55" t="s">
        <v>49</v>
      </c>
    </row>
    <row r="56" spans="1:14" x14ac:dyDescent="0.3">
      <c r="A56">
        <v>10302</v>
      </c>
      <c r="B56" t="s">
        <v>647</v>
      </c>
      <c r="C56">
        <v>4</v>
      </c>
      <c r="D56" s="1">
        <v>34618</v>
      </c>
      <c r="E56" s="1">
        <v>34646</v>
      </c>
      <c r="F56" s="1">
        <v>34647</v>
      </c>
      <c r="G56">
        <v>2</v>
      </c>
      <c r="H56">
        <v>6.27</v>
      </c>
      <c r="I56" t="s">
        <v>648</v>
      </c>
      <c r="J56" t="s">
        <v>650</v>
      </c>
      <c r="K56" t="s">
        <v>651</v>
      </c>
      <c r="L56" t="s">
        <v>47</v>
      </c>
      <c r="M56" t="s">
        <v>652</v>
      </c>
      <c r="N56" t="s">
        <v>456</v>
      </c>
    </row>
    <row r="57" spans="1:14" x14ac:dyDescent="0.3">
      <c r="A57">
        <v>10303</v>
      </c>
      <c r="B57" t="s">
        <v>284</v>
      </c>
      <c r="C57">
        <v>7</v>
      </c>
      <c r="D57" s="1">
        <v>34619</v>
      </c>
      <c r="E57" s="1">
        <v>34647</v>
      </c>
      <c r="F57" s="1">
        <v>34626</v>
      </c>
      <c r="G57">
        <v>2</v>
      </c>
      <c r="H57">
        <v>107.83</v>
      </c>
      <c r="I57" t="s">
        <v>285</v>
      </c>
      <c r="J57" t="s">
        <v>287</v>
      </c>
      <c r="K57" t="s">
        <v>288</v>
      </c>
      <c r="L57" t="s">
        <v>47</v>
      </c>
      <c r="M57" t="s">
        <v>289</v>
      </c>
      <c r="N57" t="s">
        <v>111</v>
      </c>
    </row>
    <row r="58" spans="1:14" x14ac:dyDescent="0.3">
      <c r="A58">
        <v>10304</v>
      </c>
      <c r="B58" t="s">
        <v>678</v>
      </c>
      <c r="C58">
        <v>1</v>
      </c>
      <c r="D58" s="1">
        <v>34620</v>
      </c>
      <c r="E58" s="1">
        <v>34648</v>
      </c>
      <c r="F58" s="1">
        <v>34625</v>
      </c>
      <c r="G58">
        <v>2</v>
      </c>
      <c r="H58">
        <v>63.79</v>
      </c>
      <c r="I58" t="s">
        <v>679</v>
      </c>
      <c r="J58" t="s">
        <v>681</v>
      </c>
      <c r="K58" t="s">
        <v>57</v>
      </c>
      <c r="L58" t="s">
        <v>47</v>
      </c>
      <c r="M58" t="s">
        <v>517</v>
      </c>
      <c r="N58" t="s">
        <v>59</v>
      </c>
    </row>
    <row r="59" spans="1:14" x14ac:dyDescent="0.3">
      <c r="A59">
        <v>10305</v>
      </c>
      <c r="B59" t="s">
        <v>488</v>
      </c>
      <c r="C59">
        <v>8</v>
      </c>
      <c r="D59" s="1">
        <v>34621</v>
      </c>
      <c r="E59" s="1">
        <v>34649</v>
      </c>
      <c r="F59" s="1">
        <v>34647</v>
      </c>
      <c r="G59">
        <v>3</v>
      </c>
      <c r="H59">
        <v>257.62</v>
      </c>
      <c r="I59" t="s">
        <v>489</v>
      </c>
      <c r="J59" t="s">
        <v>491</v>
      </c>
      <c r="K59" t="s">
        <v>492</v>
      </c>
      <c r="L59" t="s">
        <v>493</v>
      </c>
      <c r="M59" t="s">
        <v>494</v>
      </c>
      <c r="N59" t="s">
        <v>305</v>
      </c>
    </row>
    <row r="60" spans="1:14" x14ac:dyDescent="0.3">
      <c r="A60">
        <v>10306</v>
      </c>
      <c r="B60" t="s">
        <v>591</v>
      </c>
      <c r="C60">
        <v>1</v>
      </c>
      <c r="D60" s="1">
        <v>34624</v>
      </c>
      <c r="E60" s="1">
        <v>34652</v>
      </c>
      <c r="F60" s="1">
        <v>34631</v>
      </c>
      <c r="G60">
        <v>3</v>
      </c>
      <c r="H60">
        <v>7.56</v>
      </c>
      <c r="I60" t="s">
        <v>592</v>
      </c>
      <c r="J60" t="s">
        <v>594</v>
      </c>
      <c r="K60" t="s">
        <v>109</v>
      </c>
      <c r="L60" t="s">
        <v>47</v>
      </c>
      <c r="M60" t="s">
        <v>595</v>
      </c>
      <c r="N60" t="s">
        <v>111</v>
      </c>
    </row>
    <row r="61" spans="1:14" x14ac:dyDescent="0.3">
      <c r="A61">
        <v>10307</v>
      </c>
      <c r="B61" t="s">
        <v>434</v>
      </c>
      <c r="C61">
        <v>2</v>
      </c>
      <c r="D61" s="1">
        <v>34625</v>
      </c>
      <c r="E61" s="1">
        <v>34653</v>
      </c>
      <c r="F61" s="1">
        <v>34633</v>
      </c>
      <c r="G61">
        <v>2</v>
      </c>
      <c r="H61">
        <v>0.56000000000000005</v>
      </c>
      <c r="I61" t="s">
        <v>435</v>
      </c>
      <c r="J61" t="s">
        <v>437</v>
      </c>
      <c r="K61" t="s">
        <v>438</v>
      </c>
      <c r="L61" t="s">
        <v>303</v>
      </c>
      <c r="M61" t="s">
        <v>439</v>
      </c>
      <c r="N61" t="s">
        <v>305</v>
      </c>
    </row>
    <row r="62" spans="1:14" x14ac:dyDescent="0.3">
      <c r="A62">
        <v>10308</v>
      </c>
      <c r="B62" t="s">
        <v>52</v>
      </c>
      <c r="C62">
        <v>7</v>
      </c>
      <c r="D62" s="1">
        <v>34626</v>
      </c>
      <c r="E62" s="1">
        <v>34654</v>
      </c>
      <c r="F62" s="1">
        <v>34632</v>
      </c>
      <c r="G62">
        <v>3</v>
      </c>
      <c r="H62">
        <v>1.61</v>
      </c>
      <c r="I62" t="s">
        <v>53</v>
      </c>
      <c r="J62" t="s">
        <v>56</v>
      </c>
      <c r="K62" t="s">
        <v>57</v>
      </c>
      <c r="L62" t="s">
        <v>47</v>
      </c>
      <c r="M62" t="s">
        <v>58</v>
      </c>
      <c r="N62" t="s">
        <v>59</v>
      </c>
    </row>
    <row r="63" spans="1:14" x14ac:dyDescent="0.3">
      <c r="A63">
        <v>10309</v>
      </c>
      <c r="B63" t="s">
        <v>343</v>
      </c>
      <c r="C63">
        <v>3</v>
      </c>
      <c r="D63" s="1">
        <v>34627</v>
      </c>
      <c r="E63" s="1">
        <v>34655</v>
      </c>
      <c r="F63" s="1">
        <v>34661</v>
      </c>
      <c r="G63">
        <v>1</v>
      </c>
      <c r="H63">
        <v>47.3</v>
      </c>
      <c r="I63" t="s">
        <v>344</v>
      </c>
      <c r="J63" t="s">
        <v>346</v>
      </c>
      <c r="K63" t="s">
        <v>347</v>
      </c>
      <c r="L63" t="s">
        <v>348</v>
      </c>
      <c r="M63" t="s">
        <v>47</v>
      </c>
      <c r="N63" t="s">
        <v>349</v>
      </c>
    </row>
    <row r="64" spans="1:14" x14ac:dyDescent="0.3">
      <c r="A64">
        <v>10310</v>
      </c>
      <c r="B64" t="s">
        <v>655</v>
      </c>
      <c r="C64">
        <v>8</v>
      </c>
      <c r="D64" s="1">
        <v>34628</v>
      </c>
      <c r="E64" s="1">
        <v>34656</v>
      </c>
      <c r="F64" s="1">
        <v>34635</v>
      </c>
      <c r="G64">
        <v>2</v>
      </c>
      <c r="H64">
        <v>17.52</v>
      </c>
      <c r="I64" t="s">
        <v>656</v>
      </c>
      <c r="J64" t="s">
        <v>658</v>
      </c>
      <c r="K64" t="s">
        <v>438</v>
      </c>
      <c r="L64" t="s">
        <v>303</v>
      </c>
      <c r="M64" t="s">
        <v>659</v>
      </c>
      <c r="N64" t="s">
        <v>305</v>
      </c>
    </row>
    <row r="65" spans="1:14" x14ac:dyDescent="0.3">
      <c r="A65">
        <v>10311</v>
      </c>
      <c r="B65" t="s">
        <v>189</v>
      </c>
      <c r="C65">
        <v>1</v>
      </c>
      <c r="D65" s="1">
        <v>34628</v>
      </c>
      <c r="E65" s="1">
        <v>34642</v>
      </c>
      <c r="F65" s="1">
        <v>34634</v>
      </c>
      <c r="G65">
        <v>3</v>
      </c>
      <c r="H65">
        <v>24.69</v>
      </c>
      <c r="I65" t="s">
        <v>190</v>
      </c>
      <c r="J65" t="s">
        <v>192</v>
      </c>
      <c r="K65" t="s">
        <v>193</v>
      </c>
      <c r="L65" t="s">
        <v>47</v>
      </c>
      <c r="M65" t="s">
        <v>194</v>
      </c>
      <c r="N65" t="s">
        <v>102</v>
      </c>
    </row>
    <row r="66" spans="1:14" x14ac:dyDescent="0.3">
      <c r="A66">
        <v>10312</v>
      </c>
      <c r="B66" t="s">
        <v>722</v>
      </c>
      <c r="C66">
        <v>2</v>
      </c>
      <c r="D66" s="1">
        <v>34631</v>
      </c>
      <c r="E66" s="1">
        <v>34659</v>
      </c>
      <c r="F66" s="1">
        <v>34641</v>
      </c>
      <c r="G66">
        <v>2</v>
      </c>
      <c r="H66">
        <v>40.26</v>
      </c>
      <c r="I66" t="s">
        <v>723</v>
      </c>
      <c r="J66" t="s">
        <v>725</v>
      </c>
      <c r="K66" t="s">
        <v>726</v>
      </c>
      <c r="L66" t="s">
        <v>47</v>
      </c>
      <c r="M66" t="s">
        <v>727</v>
      </c>
      <c r="N66" t="s">
        <v>49</v>
      </c>
    </row>
    <row r="67" spans="1:14" x14ac:dyDescent="0.3">
      <c r="A67">
        <v>10313</v>
      </c>
      <c r="B67" t="s">
        <v>547</v>
      </c>
      <c r="C67">
        <v>2</v>
      </c>
      <c r="D67" s="1">
        <v>34632</v>
      </c>
      <c r="E67" s="1">
        <v>34660</v>
      </c>
      <c r="F67" s="1">
        <v>34642</v>
      </c>
      <c r="G67">
        <v>2</v>
      </c>
      <c r="H67">
        <v>1.96</v>
      </c>
      <c r="I67" t="s">
        <v>548</v>
      </c>
      <c r="J67" t="s">
        <v>550</v>
      </c>
      <c r="K67" t="s">
        <v>551</v>
      </c>
      <c r="L67" t="s">
        <v>47</v>
      </c>
      <c r="M67" t="s">
        <v>552</v>
      </c>
      <c r="N67" t="s">
        <v>49</v>
      </c>
    </row>
    <row r="68" spans="1:14" x14ac:dyDescent="0.3">
      <c r="A68">
        <v>10314</v>
      </c>
      <c r="B68" t="s">
        <v>560</v>
      </c>
      <c r="C68">
        <v>1</v>
      </c>
      <c r="D68" s="1">
        <v>34633</v>
      </c>
      <c r="E68" s="1">
        <v>34661</v>
      </c>
      <c r="F68" s="1">
        <v>34642</v>
      </c>
      <c r="G68">
        <v>2</v>
      </c>
      <c r="H68">
        <v>74.16</v>
      </c>
      <c r="I68" t="s">
        <v>561</v>
      </c>
      <c r="J68" t="s">
        <v>564</v>
      </c>
      <c r="K68" t="s">
        <v>565</v>
      </c>
      <c r="L68" t="s">
        <v>566</v>
      </c>
      <c r="M68" t="s">
        <v>567</v>
      </c>
      <c r="N68" t="s">
        <v>305</v>
      </c>
    </row>
    <row r="69" spans="1:14" x14ac:dyDescent="0.3">
      <c r="A69">
        <v>10315</v>
      </c>
      <c r="B69" t="s">
        <v>352</v>
      </c>
      <c r="C69">
        <v>4</v>
      </c>
      <c r="D69" s="1">
        <v>34634</v>
      </c>
      <c r="E69" s="1">
        <v>34662</v>
      </c>
      <c r="F69" s="1">
        <v>34641</v>
      </c>
      <c r="G69">
        <v>2</v>
      </c>
      <c r="H69">
        <v>41.76</v>
      </c>
      <c r="I69" t="s">
        <v>353</v>
      </c>
      <c r="J69" t="s">
        <v>355</v>
      </c>
      <c r="K69" t="s">
        <v>356</v>
      </c>
      <c r="L69" t="s">
        <v>357</v>
      </c>
      <c r="M69" t="s">
        <v>358</v>
      </c>
      <c r="N69" t="s">
        <v>74</v>
      </c>
    </row>
    <row r="70" spans="1:14" x14ac:dyDescent="0.3">
      <c r="A70">
        <v>10316</v>
      </c>
      <c r="B70" t="s">
        <v>560</v>
      </c>
      <c r="C70">
        <v>1</v>
      </c>
      <c r="D70" s="1">
        <v>34635</v>
      </c>
      <c r="E70" s="1">
        <v>34663</v>
      </c>
      <c r="F70" s="1">
        <v>34646</v>
      </c>
      <c r="G70">
        <v>3</v>
      </c>
      <c r="H70">
        <v>150.15</v>
      </c>
      <c r="I70" t="s">
        <v>561</v>
      </c>
      <c r="J70" t="s">
        <v>564</v>
      </c>
      <c r="K70" t="s">
        <v>565</v>
      </c>
      <c r="L70" t="s">
        <v>566</v>
      </c>
      <c r="M70" t="s">
        <v>567</v>
      </c>
      <c r="N70" t="s">
        <v>305</v>
      </c>
    </row>
    <row r="71" spans="1:14" x14ac:dyDescent="0.3">
      <c r="A71">
        <v>10317</v>
      </c>
      <c r="B71" t="s">
        <v>434</v>
      </c>
      <c r="C71">
        <v>6</v>
      </c>
      <c r="D71" s="1">
        <v>34638</v>
      </c>
      <c r="E71" s="1">
        <v>34666</v>
      </c>
      <c r="F71" s="1">
        <v>34648</v>
      </c>
      <c r="G71">
        <v>1</v>
      </c>
      <c r="H71">
        <v>12.69</v>
      </c>
      <c r="I71" t="s">
        <v>435</v>
      </c>
      <c r="J71" t="s">
        <v>437</v>
      </c>
      <c r="K71" t="s">
        <v>438</v>
      </c>
      <c r="L71" t="s">
        <v>303</v>
      </c>
      <c r="M71" t="s">
        <v>439</v>
      </c>
      <c r="N71" t="s">
        <v>305</v>
      </c>
    </row>
    <row r="72" spans="1:14" x14ac:dyDescent="0.3">
      <c r="A72">
        <v>10318</v>
      </c>
      <c r="B72" t="s">
        <v>352</v>
      </c>
      <c r="C72">
        <v>8</v>
      </c>
      <c r="D72" s="1">
        <v>34639</v>
      </c>
      <c r="E72" s="1">
        <v>34667</v>
      </c>
      <c r="F72" s="1">
        <v>34642</v>
      </c>
      <c r="G72">
        <v>2</v>
      </c>
      <c r="H72">
        <v>4.7300000000000004</v>
      </c>
      <c r="I72" t="s">
        <v>353</v>
      </c>
      <c r="J72" t="s">
        <v>355</v>
      </c>
      <c r="K72" t="s">
        <v>356</v>
      </c>
      <c r="L72" t="s">
        <v>357</v>
      </c>
      <c r="M72" t="s">
        <v>358</v>
      </c>
      <c r="N72" t="s">
        <v>74</v>
      </c>
    </row>
    <row r="73" spans="1:14" x14ac:dyDescent="0.3">
      <c r="A73">
        <v>10319</v>
      </c>
      <c r="B73" t="s">
        <v>678</v>
      </c>
      <c r="C73">
        <v>7</v>
      </c>
      <c r="D73" s="1">
        <v>34640</v>
      </c>
      <c r="E73" s="1">
        <v>34668</v>
      </c>
      <c r="F73" s="1">
        <v>34649</v>
      </c>
      <c r="G73">
        <v>3</v>
      </c>
      <c r="H73">
        <v>64.5</v>
      </c>
      <c r="I73" t="s">
        <v>679</v>
      </c>
      <c r="J73" t="s">
        <v>681</v>
      </c>
      <c r="K73" t="s">
        <v>57</v>
      </c>
      <c r="L73" t="s">
        <v>47</v>
      </c>
      <c r="M73" t="s">
        <v>517</v>
      </c>
      <c r="N73" t="s">
        <v>59</v>
      </c>
    </row>
    <row r="74" spans="1:14" x14ac:dyDescent="0.3">
      <c r="A74">
        <v>10320</v>
      </c>
      <c r="B74" t="s">
        <v>730</v>
      </c>
      <c r="C74">
        <v>5</v>
      </c>
      <c r="D74" s="1">
        <v>34641</v>
      </c>
      <c r="E74" s="1">
        <v>34655</v>
      </c>
      <c r="F74" s="1">
        <v>34656</v>
      </c>
      <c r="G74">
        <v>3</v>
      </c>
      <c r="H74">
        <v>34.57</v>
      </c>
      <c r="I74" t="s">
        <v>731</v>
      </c>
      <c r="J74" t="s">
        <v>733</v>
      </c>
      <c r="K74" t="s">
        <v>734</v>
      </c>
      <c r="L74" t="s">
        <v>47</v>
      </c>
      <c r="M74" t="s">
        <v>735</v>
      </c>
      <c r="N74" t="s">
        <v>736</v>
      </c>
    </row>
    <row r="75" spans="1:14" x14ac:dyDescent="0.3">
      <c r="A75">
        <v>10321</v>
      </c>
      <c r="B75" t="s">
        <v>352</v>
      </c>
      <c r="C75">
        <v>3</v>
      </c>
      <c r="D75" s="1">
        <v>34641</v>
      </c>
      <c r="E75" s="1">
        <v>34669</v>
      </c>
      <c r="F75" s="1">
        <v>34649</v>
      </c>
      <c r="G75">
        <v>2</v>
      </c>
      <c r="H75">
        <v>3.43</v>
      </c>
      <c r="I75" t="s">
        <v>353</v>
      </c>
      <c r="J75" t="s">
        <v>355</v>
      </c>
      <c r="K75" t="s">
        <v>356</v>
      </c>
      <c r="L75" t="s">
        <v>357</v>
      </c>
      <c r="M75" t="s">
        <v>358</v>
      </c>
      <c r="N75" t="s">
        <v>74</v>
      </c>
    </row>
    <row r="76" spans="1:14" x14ac:dyDescent="0.3">
      <c r="A76">
        <v>10322</v>
      </c>
      <c r="B76" t="s">
        <v>513</v>
      </c>
      <c r="C76">
        <v>7</v>
      </c>
      <c r="D76" s="1">
        <v>34642</v>
      </c>
      <c r="E76" s="1">
        <v>34670</v>
      </c>
      <c r="F76" s="1">
        <v>34661</v>
      </c>
      <c r="G76">
        <v>3</v>
      </c>
      <c r="H76">
        <v>0.4</v>
      </c>
      <c r="I76" t="s">
        <v>514</v>
      </c>
      <c r="J76" t="s">
        <v>516</v>
      </c>
      <c r="K76" t="s">
        <v>57</v>
      </c>
      <c r="L76" t="s">
        <v>47</v>
      </c>
      <c r="M76" t="s">
        <v>517</v>
      </c>
      <c r="N76" t="s">
        <v>59</v>
      </c>
    </row>
    <row r="77" spans="1:14" x14ac:dyDescent="0.3">
      <c r="A77">
        <v>10323</v>
      </c>
      <c r="B77" t="s">
        <v>360</v>
      </c>
      <c r="C77">
        <v>4</v>
      </c>
      <c r="D77" s="1">
        <v>34645</v>
      </c>
      <c r="E77" s="1">
        <v>34673</v>
      </c>
      <c r="F77" s="1">
        <v>34652</v>
      </c>
      <c r="G77">
        <v>1</v>
      </c>
      <c r="H77">
        <v>4.88</v>
      </c>
      <c r="I77" t="s">
        <v>361</v>
      </c>
      <c r="J77" t="s">
        <v>363</v>
      </c>
      <c r="K77" t="s">
        <v>364</v>
      </c>
      <c r="L77" t="s">
        <v>47</v>
      </c>
      <c r="M77" t="s">
        <v>365</v>
      </c>
      <c r="N77" t="s">
        <v>49</v>
      </c>
    </row>
    <row r="78" spans="1:14" x14ac:dyDescent="0.3">
      <c r="A78">
        <v>10324</v>
      </c>
      <c r="B78" t="s">
        <v>607</v>
      </c>
      <c r="C78">
        <v>9</v>
      </c>
      <c r="D78" s="1">
        <v>34646</v>
      </c>
      <c r="E78" s="1">
        <v>34674</v>
      </c>
      <c r="F78" s="1">
        <v>34648</v>
      </c>
      <c r="G78">
        <v>1</v>
      </c>
      <c r="H78">
        <v>214.27</v>
      </c>
      <c r="I78" t="s">
        <v>608</v>
      </c>
      <c r="J78" t="s">
        <v>610</v>
      </c>
      <c r="K78" t="s">
        <v>611</v>
      </c>
      <c r="L78" t="s">
        <v>612</v>
      </c>
      <c r="M78" t="s">
        <v>613</v>
      </c>
      <c r="N78" t="s">
        <v>305</v>
      </c>
    </row>
    <row r="79" spans="1:14" x14ac:dyDescent="0.3">
      <c r="A79">
        <v>10325</v>
      </c>
      <c r="B79" t="s">
        <v>360</v>
      </c>
      <c r="C79">
        <v>1</v>
      </c>
      <c r="D79" s="1">
        <v>34647</v>
      </c>
      <c r="E79" s="1">
        <v>34661</v>
      </c>
      <c r="F79" s="1">
        <v>34652</v>
      </c>
      <c r="G79">
        <v>3</v>
      </c>
      <c r="H79">
        <v>64.86</v>
      </c>
      <c r="I79" t="s">
        <v>361</v>
      </c>
      <c r="J79" t="s">
        <v>363</v>
      </c>
      <c r="K79" t="s">
        <v>364</v>
      </c>
      <c r="L79" t="s">
        <v>47</v>
      </c>
      <c r="M79" t="s">
        <v>365</v>
      </c>
      <c r="N79" t="s">
        <v>49</v>
      </c>
    </row>
    <row r="80" spans="1:14" x14ac:dyDescent="0.3">
      <c r="A80">
        <v>10326</v>
      </c>
      <c r="B80" t="s">
        <v>105</v>
      </c>
      <c r="C80">
        <v>4</v>
      </c>
      <c r="D80" s="1">
        <v>34648</v>
      </c>
      <c r="E80" s="1">
        <v>34676</v>
      </c>
      <c r="F80" s="1">
        <v>34652</v>
      </c>
      <c r="G80">
        <v>2</v>
      </c>
      <c r="H80">
        <v>77.92</v>
      </c>
      <c r="I80" t="s">
        <v>106</v>
      </c>
      <c r="J80" t="s">
        <v>108</v>
      </c>
      <c r="K80" t="s">
        <v>109</v>
      </c>
      <c r="L80" t="s">
        <v>47</v>
      </c>
      <c r="M80" t="s">
        <v>110</v>
      </c>
      <c r="N80" t="s">
        <v>111</v>
      </c>
    </row>
    <row r="81" spans="1:14" x14ac:dyDescent="0.3">
      <c r="A81">
        <v>10327</v>
      </c>
      <c r="B81" t="s">
        <v>237</v>
      </c>
      <c r="C81">
        <v>2</v>
      </c>
      <c r="D81" s="1">
        <v>34649</v>
      </c>
      <c r="E81" s="1">
        <v>34677</v>
      </c>
      <c r="F81" s="1">
        <v>34652</v>
      </c>
      <c r="G81">
        <v>1</v>
      </c>
      <c r="H81">
        <v>63.36</v>
      </c>
      <c r="I81" t="s">
        <v>238</v>
      </c>
      <c r="J81" t="s">
        <v>240</v>
      </c>
      <c r="K81" t="s">
        <v>241</v>
      </c>
      <c r="L81" t="s">
        <v>47</v>
      </c>
      <c r="M81" t="s">
        <v>242</v>
      </c>
      <c r="N81" t="s">
        <v>84</v>
      </c>
    </row>
    <row r="82" spans="1:14" x14ac:dyDescent="0.3">
      <c r="A82">
        <v>10328</v>
      </c>
      <c r="B82" t="s">
        <v>267</v>
      </c>
      <c r="C82">
        <v>4</v>
      </c>
      <c r="D82" s="1">
        <v>34652</v>
      </c>
      <c r="E82" s="1">
        <v>34680</v>
      </c>
      <c r="F82" s="1">
        <v>34655</v>
      </c>
      <c r="G82">
        <v>3</v>
      </c>
      <c r="H82">
        <v>87.03</v>
      </c>
      <c r="I82" t="s">
        <v>268</v>
      </c>
      <c r="J82" t="s">
        <v>270</v>
      </c>
      <c r="K82" t="s">
        <v>271</v>
      </c>
      <c r="L82" t="s">
        <v>47</v>
      </c>
      <c r="M82" t="s">
        <v>272</v>
      </c>
      <c r="N82" t="s">
        <v>273</v>
      </c>
    </row>
    <row r="83" spans="1:14" x14ac:dyDescent="0.3">
      <c r="A83">
        <v>10329</v>
      </c>
      <c r="B83" t="s">
        <v>638</v>
      </c>
      <c r="C83">
        <v>4</v>
      </c>
      <c r="D83" s="1">
        <v>34653</v>
      </c>
      <c r="E83" s="1">
        <v>34695</v>
      </c>
      <c r="F83" s="1">
        <v>34661</v>
      </c>
      <c r="G83">
        <v>2</v>
      </c>
      <c r="H83">
        <v>191.67</v>
      </c>
      <c r="I83" t="s">
        <v>639</v>
      </c>
      <c r="J83" t="s">
        <v>641</v>
      </c>
      <c r="K83" t="s">
        <v>642</v>
      </c>
      <c r="L83" t="s">
        <v>643</v>
      </c>
      <c r="M83" t="s">
        <v>644</v>
      </c>
      <c r="N83" t="s">
        <v>305</v>
      </c>
    </row>
    <row r="84" spans="1:14" x14ac:dyDescent="0.3">
      <c r="A84">
        <v>10330</v>
      </c>
      <c r="B84" t="s">
        <v>416</v>
      </c>
      <c r="C84">
        <v>3</v>
      </c>
      <c r="D84" s="1">
        <v>34654</v>
      </c>
      <c r="E84" s="1">
        <v>34682</v>
      </c>
      <c r="F84" s="1">
        <v>34666</v>
      </c>
      <c r="G84">
        <v>1</v>
      </c>
      <c r="H84">
        <v>12.75</v>
      </c>
      <c r="I84" t="s">
        <v>417</v>
      </c>
      <c r="J84" t="s">
        <v>419</v>
      </c>
      <c r="K84" t="s">
        <v>420</v>
      </c>
      <c r="L84" t="s">
        <v>421</v>
      </c>
      <c r="M84" t="s">
        <v>422</v>
      </c>
      <c r="N84" t="s">
        <v>314</v>
      </c>
    </row>
    <row r="85" spans="1:14" x14ac:dyDescent="0.3">
      <c r="A85">
        <v>10331</v>
      </c>
      <c r="B85" t="s">
        <v>114</v>
      </c>
      <c r="C85">
        <v>9</v>
      </c>
      <c r="D85" s="1">
        <v>34654</v>
      </c>
      <c r="E85" s="1">
        <v>34696</v>
      </c>
      <c r="F85" s="1">
        <v>34659</v>
      </c>
      <c r="G85">
        <v>1</v>
      </c>
      <c r="H85">
        <v>10.19</v>
      </c>
      <c r="I85" t="s">
        <v>115</v>
      </c>
      <c r="J85" t="s">
        <v>117</v>
      </c>
      <c r="K85" t="s">
        <v>118</v>
      </c>
      <c r="L85" t="s">
        <v>47</v>
      </c>
      <c r="M85" t="s">
        <v>119</v>
      </c>
      <c r="N85" t="s">
        <v>102</v>
      </c>
    </row>
    <row r="86" spans="1:14" x14ac:dyDescent="0.3">
      <c r="A86">
        <v>10332</v>
      </c>
      <c r="B86" t="s">
        <v>459</v>
      </c>
      <c r="C86">
        <v>3</v>
      </c>
      <c r="D86" s="1">
        <v>34655</v>
      </c>
      <c r="E86" s="1">
        <v>34697</v>
      </c>
      <c r="F86" s="1">
        <v>34659</v>
      </c>
      <c r="G86">
        <v>2</v>
      </c>
      <c r="H86">
        <v>52.84</v>
      </c>
      <c r="I86" t="s">
        <v>460</v>
      </c>
      <c r="J86" t="s">
        <v>462</v>
      </c>
      <c r="K86" t="s">
        <v>463</v>
      </c>
      <c r="L86" t="s">
        <v>464</v>
      </c>
      <c r="M86" t="s">
        <v>465</v>
      </c>
      <c r="N86" t="s">
        <v>130</v>
      </c>
    </row>
    <row r="87" spans="1:14" x14ac:dyDescent="0.3">
      <c r="A87">
        <v>10333</v>
      </c>
      <c r="B87" t="s">
        <v>730</v>
      </c>
      <c r="C87">
        <v>5</v>
      </c>
      <c r="D87" s="1">
        <v>34656</v>
      </c>
      <c r="E87" s="1">
        <v>34684</v>
      </c>
      <c r="F87" s="1">
        <v>34663</v>
      </c>
      <c r="G87">
        <v>3</v>
      </c>
      <c r="H87">
        <v>0.59</v>
      </c>
      <c r="I87" t="s">
        <v>731</v>
      </c>
      <c r="J87" t="s">
        <v>733</v>
      </c>
      <c r="K87" t="s">
        <v>734</v>
      </c>
      <c r="L87" t="s">
        <v>47</v>
      </c>
      <c r="M87" t="s">
        <v>735</v>
      </c>
      <c r="N87" t="s">
        <v>736</v>
      </c>
    </row>
    <row r="88" spans="1:14" x14ac:dyDescent="0.3">
      <c r="A88">
        <v>10334</v>
      </c>
      <c r="B88" t="s">
        <v>706</v>
      </c>
      <c r="C88">
        <v>8</v>
      </c>
      <c r="D88" s="1">
        <v>34659</v>
      </c>
      <c r="E88" s="1">
        <v>34687</v>
      </c>
      <c r="F88" s="1">
        <v>34666</v>
      </c>
      <c r="G88">
        <v>2</v>
      </c>
      <c r="H88">
        <v>8.56</v>
      </c>
      <c r="I88" t="s">
        <v>707</v>
      </c>
      <c r="J88" t="s">
        <v>709</v>
      </c>
      <c r="K88" t="s">
        <v>710</v>
      </c>
      <c r="L88" t="s">
        <v>47</v>
      </c>
      <c r="M88" t="s">
        <v>711</v>
      </c>
      <c r="N88" t="s">
        <v>102</v>
      </c>
    </row>
    <row r="89" spans="1:14" x14ac:dyDescent="0.3">
      <c r="A89">
        <v>10335</v>
      </c>
      <c r="B89" t="s">
        <v>343</v>
      </c>
      <c r="C89">
        <v>7</v>
      </c>
      <c r="D89" s="1">
        <v>34660</v>
      </c>
      <c r="E89" s="1">
        <v>34688</v>
      </c>
      <c r="F89" s="1">
        <v>34662</v>
      </c>
      <c r="G89">
        <v>2</v>
      </c>
      <c r="H89">
        <v>42.11</v>
      </c>
      <c r="I89" t="s">
        <v>344</v>
      </c>
      <c r="J89" t="s">
        <v>346</v>
      </c>
      <c r="K89" t="s">
        <v>347</v>
      </c>
      <c r="L89" t="s">
        <v>348</v>
      </c>
      <c r="M89" t="s">
        <v>47</v>
      </c>
      <c r="N89" t="s">
        <v>349</v>
      </c>
    </row>
    <row r="90" spans="1:14" x14ac:dyDescent="0.3">
      <c r="A90">
        <v>10336</v>
      </c>
      <c r="B90" t="s">
        <v>528</v>
      </c>
      <c r="C90">
        <v>7</v>
      </c>
      <c r="D90" s="1">
        <v>34661</v>
      </c>
      <c r="E90" s="1">
        <v>34689</v>
      </c>
      <c r="F90" s="1">
        <v>34663</v>
      </c>
      <c r="G90">
        <v>2</v>
      </c>
      <c r="H90">
        <v>15.51</v>
      </c>
      <c r="I90" t="s">
        <v>529</v>
      </c>
      <c r="J90" t="s">
        <v>531</v>
      </c>
      <c r="K90" t="s">
        <v>271</v>
      </c>
      <c r="L90" t="s">
        <v>47</v>
      </c>
      <c r="M90" t="s">
        <v>532</v>
      </c>
      <c r="N90" t="s">
        <v>273</v>
      </c>
    </row>
    <row r="91" spans="1:14" x14ac:dyDescent="0.3">
      <c r="A91">
        <v>10337</v>
      </c>
      <c r="B91" t="s">
        <v>244</v>
      </c>
      <c r="C91">
        <v>4</v>
      </c>
      <c r="D91" s="1">
        <v>34662</v>
      </c>
      <c r="E91" s="1">
        <v>34690</v>
      </c>
      <c r="F91" s="1">
        <v>34667</v>
      </c>
      <c r="G91">
        <v>3</v>
      </c>
      <c r="H91">
        <v>108.26</v>
      </c>
      <c r="I91" t="s">
        <v>245</v>
      </c>
      <c r="J91" t="s">
        <v>247</v>
      </c>
      <c r="K91" t="s">
        <v>248</v>
      </c>
      <c r="L91" t="s">
        <v>47</v>
      </c>
      <c r="M91" t="s">
        <v>249</v>
      </c>
      <c r="N91" t="s">
        <v>49</v>
      </c>
    </row>
    <row r="92" spans="1:14" x14ac:dyDescent="0.3">
      <c r="A92">
        <v>10338</v>
      </c>
      <c r="B92" t="s">
        <v>488</v>
      </c>
      <c r="C92">
        <v>4</v>
      </c>
      <c r="D92" s="1">
        <v>34663</v>
      </c>
      <c r="E92" s="1">
        <v>34691</v>
      </c>
      <c r="F92" s="1">
        <v>34667</v>
      </c>
      <c r="G92">
        <v>3</v>
      </c>
      <c r="H92">
        <v>84.21</v>
      </c>
      <c r="I92" t="s">
        <v>489</v>
      </c>
      <c r="J92" t="s">
        <v>491</v>
      </c>
      <c r="K92" t="s">
        <v>492</v>
      </c>
      <c r="L92" t="s">
        <v>493</v>
      </c>
      <c r="M92" t="s">
        <v>494</v>
      </c>
      <c r="N92" t="s">
        <v>305</v>
      </c>
    </row>
    <row r="93" spans="1:14" x14ac:dyDescent="0.3">
      <c r="A93">
        <v>10339</v>
      </c>
      <c r="B93" t="s">
        <v>459</v>
      </c>
      <c r="C93">
        <v>2</v>
      </c>
      <c r="D93" s="1">
        <v>34666</v>
      </c>
      <c r="E93" s="1">
        <v>34694</v>
      </c>
      <c r="F93" s="1">
        <v>34673</v>
      </c>
      <c r="G93">
        <v>2</v>
      </c>
      <c r="H93">
        <v>15.66</v>
      </c>
      <c r="I93" t="s">
        <v>460</v>
      </c>
      <c r="J93" t="s">
        <v>462</v>
      </c>
      <c r="K93" t="s">
        <v>463</v>
      </c>
      <c r="L93" t="s">
        <v>464</v>
      </c>
      <c r="M93" t="s">
        <v>465</v>
      </c>
      <c r="N93" t="s">
        <v>130</v>
      </c>
    </row>
    <row r="94" spans="1:14" x14ac:dyDescent="0.3">
      <c r="A94">
        <v>10340</v>
      </c>
      <c r="B94" t="s">
        <v>114</v>
      </c>
      <c r="C94">
        <v>1</v>
      </c>
      <c r="D94" s="1">
        <v>34667</v>
      </c>
      <c r="E94" s="1">
        <v>34695</v>
      </c>
      <c r="F94" s="1">
        <v>34677</v>
      </c>
      <c r="G94">
        <v>3</v>
      </c>
      <c r="H94">
        <v>166.31</v>
      </c>
      <c r="I94" t="s">
        <v>115</v>
      </c>
      <c r="J94" t="s">
        <v>117</v>
      </c>
      <c r="K94" t="s">
        <v>118</v>
      </c>
      <c r="L94" t="s">
        <v>47</v>
      </c>
      <c r="M94" t="s">
        <v>119</v>
      </c>
      <c r="N94" t="s">
        <v>102</v>
      </c>
    </row>
    <row r="95" spans="1:14" x14ac:dyDescent="0.3">
      <c r="A95">
        <v>10341</v>
      </c>
      <c r="B95" t="s">
        <v>622</v>
      </c>
      <c r="C95">
        <v>7</v>
      </c>
      <c r="D95" s="1">
        <v>34667</v>
      </c>
      <c r="E95" s="1">
        <v>34695</v>
      </c>
      <c r="F95" s="1">
        <v>34674</v>
      </c>
      <c r="G95">
        <v>3</v>
      </c>
      <c r="H95">
        <v>26.78</v>
      </c>
      <c r="I95" t="s">
        <v>623</v>
      </c>
      <c r="J95" t="s">
        <v>625</v>
      </c>
      <c r="K95" t="s">
        <v>626</v>
      </c>
      <c r="L95" t="s">
        <v>47</v>
      </c>
      <c r="M95" t="s">
        <v>627</v>
      </c>
      <c r="N95" t="s">
        <v>628</v>
      </c>
    </row>
    <row r="96" spans="1:14" x14ac:dyDescent="0.3">
      <c r="A96">
        <v>10342</v>
      </c>
      <c r="B96" t="s">
        <v>244</v>
      </c>
      <c r="C96">
        <v>4</v>
      </c>
      <c r="D96" s="1">
        <v>34668</v>
      </c>
      <c r="E96" s="1">
        <v>34682</v>
      </c>
      <c r="F96" s="1">
        <v>34673</v>
      </c>
      <c r="G96">
        <v>2</v>
      </c>
      <c r="H96">
        <v>54.83</v>
      </c>
      <c r="I96" t="s">
        <v>245</v>
      </c>
      <c r="J96" t="s">
        <v>247</v>
      </c>
      <c r="K96" t="s">
        <v>248</v>
      </c>
      <c r="L96" t="s">
        <v>47</v>
      </c>
      <c r="M96" t="s">
        <v>249</v>
      </c>
      <c r="N96" t="s">
        <v>49</v>
      </c>
    </row>
    <row r="97" spans="1:14" x14ac:dyDescent="0.3">
      <c r="A97">
        <v>10343</v>
      </c>
      <c r="B97" t="s">
        <v>400</v>
      </c>
      <c r="C97">
        <v>4</v>
      </c>
      <c r="D97" s="1">
        <v>34669</v>
      </c>
      <c r="E97" s="1">
        <v>34697</v>
      </c>
      <c r="F97" s="1">
        <v>34675</v>
      </c>
      <c r="G97">
        <v>1</v>
      </c>
      <c r="H97">
        <v>110.37</v>
      </c>
      <c r="I97" t="s">
        <v>401</v>
      </c>
      <c r="J97" t="s">
        <v>403</v>
      </c>
      <c r="K97" t="s">
        <v>404</v>
      </c>
      <c r="L97" t="s">
        <v>47</v>
      </c>
      <c r="M97" t="s">
        <v>405</v>
      </c>
      <c r="N97" t="s">
        <v>49</v>
      </c>
    </row>
    <row r="98" spans="1:14" x14ac:dyDescent="0.3">
      <c r="A98">
        <v>10344</v>
      </c>
      <c r="B98" t="s">
        <v>745</v>
      </c>
      <c r="C98">
        <v>4</v>
      </c>
      <c r="D98" s="1">
        <v>34670</v>
      </c>
      <c r="E98" s="1">
        <v>34698</v>
      </c>
      <c r="F98" s="1">
        <v>34674</v>
      </c>
      <c r="G98">
        <v>2</v>
      </c>
      <c r="H98">
        <v>23.29</v>
      </c>
      <c r="I98" t="s">
        <v>746</v>
      </c>
      <c r="J98" t="s">
        <v>871</v>
      </c>
      <c r="K98" t="s">
        <v>749</v>
      </c>
      <c r="L98" t="s">
        <v>396</v>
      </c>
      <c r="M98" t="s">
        <v>872</v>
      </c>
      <c r="N98" t="s">
        <v>305</v>
      </c>
    </row>
    <row r="99" spans="1:14" x14ac:dyDescent="0.3">
      <c r="A99">
        <v>10345</v>
      </c>
      <c r="B99" t="s">
        <v>547</v>
      </c>
      <c r="C99">
        <v>2</v>
      </c>
      <c r="D99" s="1">
        <v>34673</v>
      </c>
      <c r="E99" s="1">
        <v>34701</v>
      </c>
      <c r="F99" s="1">
        <v>34680</v>
      </c>
      <c r="G99">
        <v>2</v>
      </c>
      <c r="H99">
        <v>249.06</v>
      </c>
      <c r="I99" t="s">
        <v>548</v>
      </c>
      <c r="J99" t="s">
        <v>550</v>
      </c>
      <c r="K99" t="s">
        <v>551</v>
      </c>
      <c r="L99" t="s">
        <v>47</v>
      </c>
      <c r="M99" t="s">
        <v>552</v>
      </c>
      <c r="N99" t="s">
        <v>49</v>
      </c>
    </row>
    <row r="100" spans="1:14" x14ac:dyDescent="0.3">
      <c r="A100">
        <v>10346</v>
      </c>
      <c r="B100" t="s">
        <v>560</v>
      </c>
      <c r="C100">
        <v>3</v>
      </c>
      <c r="D100" s="1">
        <v>34674</v>
      </c>
      <c r="E100" s="1">
        <v>34716</v>
      </c>
      <c r="F100" s="1">
        <v>34677</v>
      </c>
      <c r="G100">
        <v>3</v>
      </c>
      <c r="H100">
        <v>142.08000000000001</v>
      </c>
      <c r="I100" t="s">
        <v>561</v>
      </c>
      <c r="J100" t="s">
        <v>564</v>
      </c>
      <c r="K100" t="s">
        <v>565</v>
      </c>
      <c r="L100" t="s">
        <v>566</v>
      </c>
      <c r="M100" t="s">
        <v>567</v>
      </c>
      <c r="N100" t="s">
        <v>305</v>
      </c>
    </row>
    <row r="101" spans="1:14" x14ac:dyDescent="0.3">
      <c r="A101">
        <v>10347</v>
      </c>
      <c r="B101" t="s">
        <v>214</v>
      </c>
      <c r="C101">
        <v>4</v>
      </c>
      <c r="D101" s="1">
        <v>34675</v>
      </c>
      <c r="E101" s="1">
        <v>34703</v>
      </c>
      <c r="F101" s="1">
        <v>34677</v>
      </c>
      <c r="G101">
        <v>3</v>
      </c>
      <c r="H101">
        <v>3.1</v>
      </c>
      <c r="I101" t="s">
        <v>215</v>
      </c>
      <c r="J101" t="s">
        <v>218</v>
      </c>
      <c r="K101" t="s">
        <v>169</v>
      </c>
      <c r="L101" t="s">
        <v>170</v>
      </c>
      <c r="M101" t="s">
        <v>219</v>
      </c>
      <c r="N101" t="s">
        <v>172</v>
      </c>
    </row>
    <row r="102" spans="1:14" x14ac:dyDescent="0.3">
      <c r="A102">
        <v>10348</v>
      </c>
      <c r="B102" t="s">
        <v>722</v>
      </c>
      <c r="C102">
        <v>4</v>
      </c>
      <c r="D102" s="1">
        <v>34676</v>
      </c>
      <c r="E102" s="1">
        <v>34704</v>
      </c>
      <c r="F102" s="1">
        <v>34684</v>
      </c>
      <c r="G102">
        <v>2</v>
      </c>
      <c r="H102">
        <v>0.78</v>
      </c>
      <c r="I102" t="s">
        <v>723</v>
      </c>
      <c r="J102" t="s">
        <v>725</v>
      </c>
      <c r="K102" t="s">
        <v>726</v>
      </c>
      <c r="L102" t="s">
        <v>47</v>
      </c>
      <c r="M102" t="s">
        <v>727</v>
      </c>
      <c r="N102" t="s">
        <v>49</v>
      </c>
    </row>
    <row r="103" spans="1:14" x14ac:dyDescent="0.3">
      <c r="A103">
        <v>10349</v>
      </c>
      <c r="B103" t="s">
        <v>638</v>
      </c>
      <c r="C103">
        <v>7</v>
      </c>
      <c r="D103" s="1">
        <v>34677</v>
      </c>
      <c r="E103" s="1">
        <v>34705</v>
      </c>
      <c r="F103" s="1">
        <v>34684</v>
      </c>
      <c r="G103">
        <v>1</v>
      </c>
      <c r="H103">
        <v>8.6300000000000008</v>
      </c>
      <c r="I103" t="s">
        <v>639</v>
      </c>
      <c r="J103" t="s">
        <v>641</v>
      </c>
      <c r="K103" t="s">
        <v>642</v>
      </c>
      <c r="L103" t="s">
        <v>643</v>
      </c>
      <c r="M103" t="s">
        <v>644</v>
      </c>
      <c r="N103" t="s">
        <v>305</v>
      </c>
    </row>
    <row r="104" spans="1:14" x14ac:dyDescent="0.3">
      <c r="A104">
        <v>10350</v>
      </c>
      <c r="B104" t="s">
        <v>375</v>
      </c>
      <c r="C104">
        <v>6</v>
      </c>
      <c r="D104" s="1">
        <v>34680</v>
      </c>
      <c r="E104" s="1">
        <v>34708</v>
      </c>
      <c r="F104" s="1">
        <v>34702</v>
      </c>
      <c r="G104">
        <v>2</v>
      </c>
      <c r="H104">
        <v>64.19</v>
      </c>
      <c r="I104" t="s">
        <v>376</v>
      </c>
      <c r="J104" t="s">
        <v>378</v>
      </c>
      <c r="K104" t="s">
        <v>379</v>
      </c>
      <c r="L104" t="s">
        <v>47</v>
      </c>
      <c r="M104" t="s">
        <v>380</v>
      </c>
      <c r="N104" t="s">
        <v>102</v>
      </c>
    </row>
    <row r="105" spans="1:14" x14ac:dyDescent="0.3">
      <c r="A105">
        <v>10351</v>
      </c>
      <c r="B105" t="s">
        <v>204</v>
      </c>
      <c r="C105">
        <v>1</v>
      </c>
      <c r="D105" s="1">
        <v>34680</v>
      </c>
      <c r="E105" s="1">
        <v>34708</v>
      </c>
      <c r="F105" s="1">
        <v>34689</v>
      </c>
      <c r="G105">
        <v>1</v>
      </c>
      <c r="H105">
        <v>162.33000000000001</v>
      </c>
      <c r="I105" t="s">
        <v>205</v>
      </c>
      <c r="J105" t="s">
        <v>208</v>
      </c>
      <c r="K105" t="s">
        <v>209</v>
      </c>
      <c r="L105" t="s">
        <v>47</v>
      </c>
      <c r="M105" t="s">
        <v>210</v>
      </c>
      <c r="N105" t="s">
        <v>211</v>
      </c>
    </row>
    <row r="106" spans="1:14" x14ac:dyDescent="0.3">
      <c r="A106">
        <v>10352</v>
      </c>
      <c r="B106" t="s">
        <v>267</v>
      </c>
      <c r="C106">
        <v>3</v>
      </c>
      <c r="D106" s="1">
        <v>34681</v>
      </c>
      <c r="E106" s="1">
        <v>34695</v>
      </c>
      <c r="F106" s="1">
        <v>34687</v>
      </c>
      <c r="G106">
        <v>3</v>
      </c>
      <c r="H106">
        <v>1.3</v>
      </c>
      <c r="I106" t="s">
        <v>268</v>
      </c>
      <c r="J106" t="s">
        <v>270</v>
      </c>
      <c r="K106" t="s">
        <v>271</v>
      </c>
      <c r="L106" t="s">
        <v>47</v>
      </c>
      <c r="M106" t="s">
        <v>272</v>
      </c>
      <c r="N106" t="s">
        <v>273</v>
      </c>
    </row>
    <row r="107" spans="1:14" x14ac:dyDescent="0.3">
      <c r="A107">
        <v>10353</v>
      </c>
      <c r="B107" t="s">
        <v>520</v>
      </c>
      <c r="C107">
        <v>7</v>
      </c>
      <c r="D107" s="1">
        <v>34682</v>
      </c>
      <c r="E107" s="1">
        <v>34710</v>
      </c>
      <c r="F107" s="1">
        <v>34694</v>
      </c>
      <c r="G107">
        <v>3</v>
      </c>
      <c r="H107">
        <v>360.63</v>
      </c>
      <c r="I107" t="s">
        <v>521</v>
      </c>
      <c r="J107" t="s">
        <v>523</v>
      </c>
      <c r="K107" t="s">
        <v>524</v>
      </c>
      <c r="L107" t="s">
        <v>47</v>
      </c>
      <c r="M107" t="s">
        <v>525</v>
      </c>
      <c r="N107" t="s">
        <v>211</v>
      </c>
    </row>
    <row r="108" spans="1:14" x14ac:dyDescent="0.3">
      <c r="A108">
        <v>10354</v>
      </c>
      <c r="B108" t="s">
        <v>513</v>
      </c>
      <c r="C108">
        <v>8</v>
      </c>
      <c r="D108" s="1">
        <v>34683</v>
      </c>
      <c r="E108" s="1">
        <v>34711</v>
      </c>
      <c r="F108" s="1">
        <v>34689</v>
      </c>
      <c r="G108">
        <v>3</v>
      </c>
      <c r="H108">
        <v>53.8</v>
      </c>
      <c r="I108" t="s">
        <v>514</v>
      </c>
      <c r="J108" t="s">
        <v>516</v>
      </c>
      <c r="K108" t="s">
        <v>57</v>
      </c>
      <c r="L108" t="s">
        <v>47</v>
      </c>
      <c r="M108" t="s">
        <v>517</v>
      </c>
      <c r="N108" t="s">
        <v>59</v>
      </c>
    </row>
    <row r="109" spans="1:14" x14ac:dyDescent="0.3">
      <c r="A109">
        <v>10355</v>
      </c>
      <c r="B109" t="s">
        <v>68</v>
      </c>
      <c r="C109">
        <v>6</v>
      </c>
      <c r="D109" s="1">
        <v>34684</v>
      </c>
      <c r="E109" s="1">
        <v>34712</v>
      </c>
      <c r="F109" s="1">
        <v>34689</v>
      </c>
      <c r="G109">
        <v>1</v>
      </c>
      <c r="H109">
        <v>41.95</v>
      </c>
      <c r="I109" t="s">
        <v>69</v>
      </c>
      <c r="J109" t="s">
        <v>873</v>
      </c>
      <c r="K109" t="s">
        <v>874</v>
      </c>
      <c r="L109" t="s">
        <v>875</v>
      </c>
      <c r="M109" t="s">
        <v>876</v>
      </c>
      <c r="N109" t="s">
        <v>74</v>
      </c>
    </row>
    <row r="110" spans="1:14" x14ac:dyDescent="0.3">
      <c r="A110">
        <v>10356</v>
      </c>
      <c r="B110" t="s">
        <v>722</v>
      </c>
      <c r="C110">
        <v>6</v>
      </c>
      <c r="D110" s="1">
        <v>34687</v>
      </c>
      <c r="E110" s="1">
        <v>34715</v>
      </c>
      <c r="F110" s="1">
        <v>34696</v>
      </c>
      <c r="G110">
        <v>2</v>
      </c>
      <c r="H110">
        <v>36.71</v>
      </c>
      <c r="I110" t="s">
        <v>723</v>
      </c>
      <c r="J110" t="s">
        <v>725</v>
      </c>
      <c r="K110" t="s">
        <v>726</v>
      </c>
      <c r="L110" t="s">
        <v>47</v>
      </c>
      <c r="M110" t="s">
        <v>727</v>
      </c>
      <c r="N110" t="s">
        <v>49</v>
      </c>
    </row>
    <row r="111" spans="1:14" x14ac:dyDescent="0.3">
      <c r="A111">
        <v>10357</v>
      </c>
      <c r="B111" t="s">
        <v>416</v>
      </c>
      <c r="C111">
        <v>1</v>
      </c>
      <c r="D111" s="1">
        <v>34688</v>
      </c>
      <c r="E111" s="1">
        <v>34716</v>
      </c>
      <c r="F111" s="1">
        <v>34701</v>
      </c>
      <c r="G111">
        <v>3</v>
      </c>
      <c r="H111">
        <v>34.880000000000003</v>
      </c>
      <c r="I111" t="s">
        <v>417</v>
      </c>
      <c r="J111" t="s">
        <v>419</v>
      </c>
      <c r="K111" t="s">
        <v>420</v>
      </c>
      <c r="L111" t="s">
        <v>421</v>
      </c>
      <c r="M111" t="s">
        <v>422</v>
      </c>
      <c r="N111" t="s">
        <v>314</v>
      </c>
    </row>
    <row r="112" spans="1:14" x14ac:dyDescent="0.3">
      <c r="A112">
        <v>10358</v>
      </c>
      <c r="B112" t="s">
        <v>375</v>
      </c>
      <c r="C112">
        <v>5</v>
      </c>
      <c r="D112" s="1">
        <v>34689</v>
      </c>
      <c r="E112" s="1">
        <v>34717</v>
      </c>
      <c r="F112" s="1">
        <v>34696</v>
      </c>
      <c r="G112">
        <v>1</v>
      </c>
      <c r="H112">
        <v>19.64</v>
      </c>
      <c r="I112" t="s">
        <v>376</v>
      </c>
      <c r="J112" t="s">
        <v>378</v>
      </c>
      <c r="K112" t="s">
        <v>379</v>
      </c>
      <c r="L112" t="s">
        <v>47</v>
      </c>
      <c r="M112" t="s">
        <v>380</v>
      </c>
      <c r="N112" t="s">
        <v>102</v>
      </c>
    </row>
    <row r="113" spans="1:14" x14ac:dyDescent="0.3">
      <c r="A113">
        <v>10359</v>
      </c>
      <c r="B113" t="s">
        <v>615</v>
      </c>
      <c r="C113">
        <v>5</v>
      </c>
      <c r="D113" s="1">
        <v>34690</v>
      </c>
      <c r="E113" s="1">
        <v>34718</v>
      </c>
      <c r="F113" s="1">
        <v>34695</v>
      </c>
      <c r="G113">
        <v>3</v>
      </c>
      <c r="H113">
        <v>288.43</v>
      </c>
      <c r="I113" t="s">
        <v>616</v>
      </c>
      <c r="J113" t="s">
        <v>618</v>
      </c>
      <c r="K113" t="s">
        <v>72</v>
      </c>
      <c r="L113" t="s">
        <v>47</v>
      </c>
      <c r="M113" t="s">
        <v>619</v>
      </c>
      <c r="N113" t="s">
        <v>74</v>
      </c>
    </row>
    <row r="114" spans="1:14" x14ac:dyDescent="0.3">
      <c r="A114">
        <v>10360</v>
      </c>
      <c r="B114" t="s">
        <v>95</v>
      </c>
      <c r="C114">
        <v>4</v>
      </c>
      <c r="D114" s="1">
        <v>34691</v>
      </c>
      <c r="E114" s="1">
        <v>34719</v>
      </c>
      <c r="F114" s="1">
        <v>34701</v>
      </c>
      <c r="G114">
        <v>3</v>
      </c>
      <c r="H114">
        <v>131.69999999999999</v>
      </c>
      <c r="I114" t="s">
        <v>96</v>
      </c>
      <c r="J114" t="s">
        <v>99</v>
      </c>
      <c r="K114" t="s">
        <v>100</v>
      </c>
      <c r="L114" t="s">
        <v>47</v>
      </c>
      <c r="M114" t="s">
        <v>101</v>
      </c>
      <c r="N114" t="s">
        <v>102</v>
      </c>
    </row>
    <row r="115" spans="1:14" x14ac:dyDescent="0.3">
      <c r="A115">
        <v>10361</v>
      </c>
      <c r="B115" t="s">
        <v>547</v>
      </c>
      <c r="C115">
        <v>1</v>
      </c>
      <c r="D115" s="1">
        <v>34691</v>
      </c>
      <c r="E115" s="1">
        <v>34719</v>
      </c>
      <c r="F115" s="1">
        <v>34702</v>
      </c>
      <c r="G115">
        <v>2</v>
      </c>
      <c r="H115">
        <v>183.17</v>
      </c>
      <c r="I115" t="s">
        <v>548</v>
      </c>
      <c r="J115" t="s">
        <v>550</v>
      </c>
      <c r="K115" t="s">
        <v>551</v>
      </c>
      <c r="L115" t="s">
        <v>47</v>
      </c>
      <c r="M115" t="s">
        <v>552</v>
      </c>
      <c r="N115" t="s">
        <v>49</v>
      </c>
    </row>
    <row r="116" spans="1:14" x14ac:dyDescent="0.3">
      <c r="A116">
        <v>10362</v>
      </c>
      <c r="B116" t="s">
        <v>114</v>
      </c>
      <c r="C116">
        <v>3</v>
      </c>
      <c r="D116" s="1">
        <v>34694</v>
      </c>
      <c r="E116" s="1">
        <v>34722</v>
      </c>
      <c r="F116" s="1">
        <v>34697</v>
      </c>
      <c r="G116">
        <v>1</v>
      </c>
      <c r="H116">
        <v>96.04</v>
      </c>
      <c r="I116" t="s">
        <v>115</v>
      </c>
      <c r="J116" t="s">
        <v>117</v>
      </c>
      <c r="K116" t="s">
        <v>118</v>
      </c>
      <c r="L116" t="s">
        <v>47</v>
      </c>
      <c r="M116" t="s">
        <v>119</v>
      </c>
      <c r="N116" t="s">
        <v>102</v>
      </c>
    </row>
    <row r="117" spans="1:14" x14ac:dyDescent="0.3">
      <c r="A117">
        <v>10363</v>
      </c>
      <c r="B117" t="s">
        <v>181</v>
      </c>
      <c r="C117">
        <v>4</v>
      </c>
      <c r="D117" s="1">
        <v>34695</v>
      </c>
      <c r="E117" s="1">
        <v>34723</v>
      </c>
      <c r="F117" s="1">
        <v>34703</v>
      </c>
      <c r="G117">
        <v>3</v>
      </c>
      <c r="H117">
        <v>30.54</v>
      </c>
      <c r="I117" t="s">
        <v>182</v>
      </c>
      <c r="J117" t="s">
        <v>184</v>
      </c>
      <c r="K117" t="s">
        <v>185</v>
      </c>
      <c r="L117" t="s">
        <v>47</v>
      </c>
      <c r="M117" t="s">
        <v>186</v>
      </c>
      <c r="N117" t="s">
        <v>49</v>
      </c>
    </row>
    <row r="118" spans="1:14" x14ac:dyDescent="0.3">
      <c r="A118">
        <v>10364</v>
      </c>
      <c r="B118" t="s">
        <v>197</v>
      </c>
      <c r="C118">
        <v>1</v>
      </c>
      <c r="D118" s="1">
        <v>34695</v>
      </c>
      <c r="E118" s="1">
        <v>34737</v>
      </c>
      <c r="F118" s="1">
        <v>34703</v>
      </c>
      <c r="G118">
        <v>1</v>
      </c>
      <c r="H118">
        <v>71.97</v>
      </c>
      <c r="I118" t="s">
        <v>198</v>
      </c>
      <c r="J118" t="s">
        <v>200</v>
      </c>
      <c r="K118" t="s">
        <v>72</v>
      </c>
      <c r="L118" t="s">
        <v>47</v>
      </c>
      <c r="M118" t="s">
        <v>201</v>
      </c>
      <c r="N118" t="s">
        <v>74</v>
      </c>
    </row>
    <row r="119" spans="1:14" x14ac:dyDescent="0.3">
      <c r="A119">
        <v>10365</v>
      </c>
      <c r="B119" t="s">
        <v>62</v>
      </c>
      <c r="C119">
        <v>3</v>
      </c>
      <c r="D119" s="1">
        <v>34696</v>
      </c>
      <c r="E119" s="1">
        <v>34724</v>
      </c>
      <c r="F119" s="1">
        <v>34701</v>
      </c>
      <c r="G119">
        <v>2</v>
      </c>
      <c r="H119">
        <v>22</v>
      </c>
      <c r="I119" t="s">
        <v>63</v>
      </c>
      <c r="J119" t="s">
        <v>65</v>
      </c>
      <c r="K119" t="s">
        <v>57</v>
      </c>
      <c r="L119" t="s">
        <v>47</v>
      </c>
      <c r="M119" t="s">
        <v>66</v>
      </c>
      <c r="N119" t="s">
        <v>59</v>
      </c>
    </row>
    <row r="120" spans="1:14" x14ac:dyDescent="0.3">
      <c r="A120">
        <v>10366</v>
      </c>
      <c r="B120" t="s">
        <v>276</v>
      </c>
      <c r="C120">
        <v>8</v>
      </c>
      <c r="D120" s="1">
        <v>34697</v>
      </c>
      <c r="E120" s="1">
        <v>34739</v>
      </c>
      <c r="F120" s="1">
        <v>34729</v>
      </c>
      <c r="G120">
        <v>2</v>
      </c>
      <c r="H120">
        <v>10.14</v>
      </c>
      <c r="I120" t="s">
        <v>877</v>
      </c>
      <c r="J120" t="s">
        <v>279</v>
      </c>
      <c r="K120" t="s">
        <v>280</v>
      </c>
      <c r="L120" t="s">
        <v>47</v>
      </c>
      <c r="M120" t="s">
        <v>878</v>
      </c>
      <c r="N120" t="s">
        <v>111</v>
      </c>
    </row>
    <row r="121" spans="1:14" x14ac:dyDescent="0.3">
      <c r="A121">
        <v>10367</v>
      </c>
      <c r="B121" t="s">
        <v>698</v>
      </c>
      <c r="C121">
        <v>7</v>
      </c>
      <c r="D121" s="1">
        <v>34697</v>
      </c>
      <c r="E121" s="1">
        <v>34725</v>
      </c>
      <c r="F121" s="1">
        <v>34701</v>
      </c>
      <c r="G121">
        <v>3</v>
      </c>
      <c r="H121">
        <v>13.55</v>
      </c>
      <c r="I121" t="s">
        <v>699</v>
      </c>
      <c r="J121" t="s">
        <v>701</v>
      </c>
      <c r="K121" t="s">
        <v>702</v>
      </c>
      <c r="L121" t="s">
        <v>47</v>
      </c>
      <c r="M121" t="s">
        <v>703</v>
      </c>
      <c r="N121" t="s">
        <v>628</v>
      </c>
    </row>
    <row r="122" spans="1:14" x14ac:dyDescent="0.3">
      <c r="A122">
        <v>10368</v>
      </c>
      <c r="B122" t="s">
        <v>204</v>
      </c>
      <c r="C122">
        <v>2</v>
      </c>
      <c r="D122" s="1">
        <v>34698</v>
      </c>
      <c r="E122" s="1">
        <v>34726</v>
      </c>
      <c r="F122" s="1">
        <v>34701</v>
      </c>
      <c r="G122">
        <v>2</v>
      </c>
      <c r="H122">
        <v>101.95</v>
      </c>
      <c r="I122" t="s">
        <v>205</v>
      </c>
      <c r="J122" t="s">
        <v>208</v>
      </c>
      <c r="K122" t="s">
        <v>209</v>
      </c>
      <c r="L122" t="s">
        <v>47</v>
      </c>
      <c r="M122" t="s">
        <v>210</v>
      </c>
      <c r="N122" t="s">
        <v>211</v>
      </c>
    </row>
    <row r="123" spans="1:14" x14ac:dyDescent="0.3">
      <c r="A123">
        <v>10369</v>
      </c>
      <c r="B123" t="s">
        <v>638</v>
      </c>
      <c r="C123">
        <v>8</v>
      </c>
      <c r="D123" s="1">
        <v>34701</v>
      </c>
      <c r="E123" s="1">
        <v>34729</v>
      </c>
      <c r="F123" s="1">
        <v>34708</v>
      </c>
      <c r="G123">
        <v>2</v>
      </c>
      <c r="H123">
        <v>195.68</v>
      </c>
      <c r="I123" t="s">
        <v>639</v>
      </c>
      <c r="J123" t="s">
        <v>641</v>
      </c>
      <c r="K123" t="s">
        <v>642</v>
      </c>
      <c r="L123" t="s">
        <v>643</v>
      </c>
      <c r="M123" t="s">
        <v>644</v>
      </c>
      <c r="N123" t="s">
        <v>305</v>
      </c>
    </row>
    <row r="124" spans="1:14" x14ac:dyDescent="0.3">
      <c r="A124">
        <v>10370</v>
      </c>
      <c r="B124" t="s">
        <v>156</v>
      </c>
      <c r="C124">
        <v>6</v>
      </c>
      <c r="D124" s="1">
        <v>34702</v>
      </c>
      <c r="E124" s="1">
        <v>34730</v>
      </c>
      <c r="F124" s="1">
        <v>34726</v>
      </c>
      <c r="G124">
        <v>2</v>
      </c>
      <c r="H124">
        <v>1.17</v>
      </c>
      <c r="I124" t="s">
        <v>157</v>
      </c>
      <c r="J124" t="s">
        <v>868</v>
      </c>
      <c r="K124" t="s">
        <v>160</v>
      </c>
      <c r="L124" t="s">
        <v>47</v>
      </c>
      <c r="M124" t="s">
        <v>161</v>
      </c>
      <c r="N124" t="s">
        <v>162</v>
      </c>
    </row>
    <row r="125" spans="1:14" x14ac:dyDescent="0.3">
      <c r="A125">
        <v>10371</v>
      </c>
      <c r="B125" t="s">
        <v>375</v>
      </c>
      <c r="C125">
        <v>1</v>
      </c>
      <c r="D125" s="1">
        <v>34702</v>
      </c>
      <c r="E125" s="1">
        <v>34730</v>
      </c>
      <c r="F125" s="1">
        <v>34723</v>
      </c>
      <c r="G125">
        <v>1</v>
      </c>
      <c r="H125">
        <v>0.45</v>
      </c>
      <c r="I125" t="s">
        <v>376</v>
      </c>
      <c r="J125" t="s">
        <v>378</v>
      </c>
      <c r="K125" t="s">
        <v>379</v>
      </c>
      <c r="L125" t="s">
        <v>47</v>
      </c>
      <c r="M125" t="s">
        <v>380</v>
      </c>
      <c r="N125" t="s">
        <v>102</v>
      </c>
    </row>
    <row r="126" spans="1:14" x14ac:dyDescent="0.3">
      <c r="A126">
        <v>10372</v>
      </c>
      <c r="B126" t="s">
        <v>541</v>
      </c>
      <c r="C126">
        <v>5</v>
      </c>
      <c r="D126" s="1">
        <v>34703</v>
      </c>
      <c r="E126" s="1">
        <v>34731</v>
      </c>
      <c r="F126" s="1">
        <v>34708</v>
      </c>
      <c r="G126">
        <v>2</v>
      </c>
      <c r="H126">
        <v>890.78</v>
      </c>
      <c r="I126" t="s">
        <v>542</v>
      </c>
      <c r="J126" t="s">
        <v>544</v>
      </c>
      <c r="K126" t="s">
        <v>169</v>
      </c>
      <c r="L126" t="s">
        <v>170</v>
      </c>
      <c r="M126" t="s">
        <v>545</v>
      </c>
      <c r="N126" t="s">
        <v>172</v>
      </c>
    </row>
    <row r="127" spans="1:14" x14ac:dyDescent="0.3">
      <c r="A127">
        <v>10373</v>
      </c>
      <c r="B127" t="s">
        <v>343</v>
      </c>
      <c r="C127">
        <v>4</v>
      </c>
      <c r="D127" s="1">
        <v>34704</v>
      </c>
      <c r="E127" s="1">
        <v>34732</v>
      </c>
      <c r="F127" s="1">
        <v>34710</v>
      </c>
      <c r="G127">
        <v>3</v>
      </c>
      <c r="H127">
        <v>124.12</v>
      </c>
      <c r="I127" t="s">
        <v>344</v>
      </c>
      <c r="J127" t="s">
        <v>346</v>
      </c>
      <c r="K127" t="s">
        <v>347</v>
      </c>
      <c r="L127" t="s">
        <v>348</v>
      </c>
      <c r="M127" t="s">
        <v>47</v>
      </c>
      <c r="N127" t="s">
        <v>349</v>
      </c>
    </row>
    <row r="128" spans="1:14" x14ac:dyDescent="0.3">
      <c r="A128">
        <v>10374</v>
      </c>
      <c r="B128" t="s">
        <v>761</v>
      </c>
      <c r="C128">
        <v>1</v>
      </c>
      <c r="D128" s="1">
        <v>34704</v>
      </c>
      <c r="E128" s="1">
        <v>34732</v>
      </c>
      <c r="F128" s="1">
        <v>34708</v>
      </c>
      <c r="G128">
        <v>3</v>
      </c>
      <c r="H128">
        <v>3.94</v>
      </c>
      <c r="I128" t="s">
        <v>879</v>
      </c>
      <c r="J128" t="s">
        <v>764</v>
      </c>
      <c r="K128" t="s">
        <v>765</v>
      </c>
      <c r="L128" t="s">
        <v>47</v>
      </c>
      <c r="M128" t="s">
        <v>766</v>
      </c>
      <c r="N128" t="s">
        <v>767</v>
      </c>
    </row>
    <row r="129" spans="1:14" x14ac:dyDescent="0.3">
      <c r="A129">
        <v>10375</v>
      </c>
      <c r="B129" t="s">
        <v>335</v>
      </c>
      <c r="C129">
        <v>3</v>
      </c>
      <c r="D129" s="1">
        <v>34705</v>
      </c>
      <c r="E129" s="1">
        <v>34733</v>
      </c>
      <c r="F129" s="1">
        <v>34708</v>
      </c>
      <c r="G129">
        <v>2</v>
      </c>
      <c r="H129">
        <v>20.12</v>
      </c>
      <c r="I129" t="s">
        <v>336</v>
      </c>
      <c r="J129" t="s">
        <v>338</v>
      </c>
      <c r="K129" t="s">
        <v>339</v>
      </c>
      <c r="L129" t="s">
        <v>303</v>
      </c>
      <c r="M129" t="s">
        <v>340</v>
      </c>
      <c r="N129" t="s">
        <v>305</v>
      </c>
    </row>
    <row r="130" spans="1:14" x14ac:dyDescent="0.3">
      <c r="A130">
        <v>10376</v>
      </c>
      <c r="B130" t="s">
        <v>459</v>
      </c>
      <c r="C130">
        <v>1</v>
      </c>
      <c r="D130" s="1">
        <v>34708</v>
      </c>
      <c r="E130" s="1">
        <v>34736</v>
      </c>
      <c r="F130" s="1">
        <v>34712</v>
      </c>
      <c r="G130">
        <v>2</v>
      </c>
      <c r="H130">
        <v>20.39</v>
      </c>
      <c r="I130" t="s">
        <v>460</v>
      </c>
      <c r="J130" t="s">
        <v>462</v>
      </c>
      <c r="K130" t="s">
        <v>463</v>
      </c>
      <c r="L130" t="s">
        <v>464</v>
      </c>
      <c r="M130" t="s">
        <v>465</v>
      </c>
      <c r="N130" t="s">
        <v>130</v>
      </c>
    </row>
    <row r="131" spans="1:14" x14ac:dyDescent="0.3">
      <c r="A131">
        <v>10377</v>
      </c>
      <c r="B131" t="s">
        <v>615</v>
      </c>
      <c r="C131">
        <v>1</v>
      </c>
      <c r="D131" s="1">
        <v>34708</v>
      </c>
      <c r="E131" s="1">
        <v>34736</v>
      </c>
      <c r="F131" s="1">
        <v>34712</v>
      </c>
      <c r="G131">
        <v>3</v>
      </c>
      <c r="H131">
        <v>22.21</v>
      </c>
      <c r="I131" t="s">
        <v>616</v>
      </c>
      <c r="J131" t="s">
        <v>618</v>
      </c>
      <c r="K131" t="s">
        <v>72</v>
      </c>
      <c r="L131" t="s">
        <v>47</v>
      </c>
      <c r="M131" t="s">
        <v>619</v>
      </c>
      <c r="N131" t="s">
        <v>74</v>
      </c>
    </row>
    <row r="132" spans="1:14" x14ac:dyDescent="0.3">
      <c r="A132">
        <v>10378</v>
      </c>
      <c r="B132" t="s">
        <v>237</v>
      </c>
      <c r="C132">
        <v>5</v>
      </c>
      <c r="D132" s="1">
        <v>34709</v>
      </c>
      <c r="E132" s="1">
        <v>34737</v>
      </c>
      <c r="F132" s="1">
        <v>34718</v>
      </c>
      <c r="G132">
        <v>3</v>
      </c>
      <c r="H132">
        <v>5.44</v>
      </c>
      <c r="I132" t="s">
        <v>238</v>
      </c>
      <c r="J132" t="s">
        <v>240</v>
      </c>
      <c r="K132" t="s">
        <v>241</v>
      </c>
      <c r="L132" t="s">
        <v>47</v>
      </c>
      <c r="M132" t="s">
        <v>242</v>
      </c>
      <c r="N132" t="s">
        <v>84</v>
      </c>
    </row>
    <row r="133" spans="1:14" x14ac:dyDescent="0.3">
      <c r="A133">
        <v>10379</v>
      </c>
      <c r="B133" t="s">
        <v>534</v>
      </c>
      <c r="C133">
        <v>2</v>
      </c>
      <c r="D133" s="1">
        <v>34710</v>
      </c>
      <c r="E133" s="1">
        <v>34738</v>
      </c>
      <c r="F133" s="1">
        <v>34712</v>
      </c>
      <c r="G133">
        <v>1</v>
      </c>
      <c r="H133">
        <v>45.03</v>
      </c>
      <c r="I133" t="s">
        <v>535</v>
      </c>
      <c r="J133" t="s">
        <v>537</v>
      </c>
      <c r="K133" t="s">
        <v>321</v>
      </c>
      <c r="L133" t="s">
        <v>322</v>
      </c>
      <c r="M133" t="s">
        <v>538</v>
      </c>
      <c r="N133" t="s">
        <v>172</v>
      </c>
    </row>
    <row r="134" spans="1:14" x14ac:dyDescent="0.3">
      <c r="A134">
        <v>10380</v>
      </c>
      <c r="B134" t="s">
        <v>343</v>
      </c>
      <c r="C134">
        <v>8</v>
      </c>
      <c r="D134" s="1">
        <v>34711</v>
      </c>
      <c r="E134" s="1">
        <v>34739</v>
      </c>
      <c r="F134" s="1">
        <v>34746</v>
      </c>
      <c r="G134">
        <v>3</v>
      </c>
      <c r="H134">
        <v>35.03</v>
      </c>
      <c r="I134" t="s">
        <v>344</v>
      </c>
      <c r="J134" t="s">
        <v>346</v>
      </c>
      <c r="K134" t="s">
        <v>347</v>
      </c>
      <c r="L134" t="s">
        <v>348</v>
      </c>
      <c r="M134" t="s">
        <v>47</v>
      </c>
      <c r="N134" t="s">
        <v>349</v>
      </c>
    </row>
    <row r="135" spans="1:14" x14ac:dyDescent="0.3">
      <c r="A135">
        <v>10381</v>
      </c>
      <c r="B135" t="s">
        <v>416</v>
      </c>
      <c r="C135">
        <v>3</v>
      </c>
      <c r="D135" s="1">
        <v>34711</v>
      </c>
      <c r="E135" s="1">
        <v>34739</v>
      </c>
      <c r="F135" s="1">
        <v>34712</v>
      </c>
      <c r="G135">
        <v>3</v>
      </c>
      <c r="H135">
        <v>7.99</v>
      </c>
      <c r="I135" t="s">
        <v>417</v>
      </c>
      <c r="J135" t="s">
        <v>419</v>
      </c>
      <c r="K135" t="s">
        <v>420</v>
      </c>
      <c r="L135" t="s">
        <v>421</v>
      </c>
      <c r="M135" t="s">
        <v>422</v>
      </c>
      <c r="N135" t="s">
        <v>314</v>
      </c>
    </row>
    <row r="136" spans="1:14" x14ac:dyDescent="0.3">
      <c r="A136">
        <v>10382</v>
      </c>
      <c r="B136" t="s">
        <v>204</v>
      </c>
      <c r="C136">
        <v>4</v>
      </c>
      <c r="D136" s="1">
        <v>34712</v>
      </c>
      <c r="E136" s="1">
        <v>34740</v>
      </c>
      <c r="F136" s="1">
        <v>34715</v>
      </c>
      <c r="G136">
        <v>1</v>
      </c>
      <c r="H136">
        <v>94.77</v>
      </c>
      <c r="I136" t="s">
        <v>205</v>
      </c>
      <c r="J136" t="s">
        <v>208</v>
      </c>
      <c r="K136" t="s">
        <v>209</v>
      </c>
      <c r="L136" t="s">
        <v>47</v>
      </c>
      <c r="M136" t="s">
        <v>210</v>
      </c>
      <c r="N136" t="s">
        <v>211</v>
      </c>
    </row>
    <row r="137" spans="1:14" x14ac:dyDescent="0.3">
      <c r="A137">
        <v>10383</v>
      </c>
      <c r="B137" t="s">
        <v>68</v>
      </c>
      <c r="C137">
        <v>8</v>
      </c>
      <c r="D137" s="1">
        <v>34715</v>
      </c>
      <c r="E137" s="1">
        <v>34743</v>
      </c>
      <c r="F137" s="1">
        <v>34717</v>
      </c>
      <c r="G137">
        <v>3</v>
      </c>
      <c r="H137">
        <v>34.24</v>
      </c>
      <c r="I137" t="s">
        <v>69</v>
      </c>
      <c r="J137" t="s">
        <v>873</v>
      </c>
      <c r="K137" t="s">
        <v>874</v>
      </c>
      <c r="L137" t="s">
        <v>875</v>
      </c>
      <c r="M137" t="s">
        <v>876</v>
      </c>
      <c r="N137" t="s">
        <v>74</v>
      </c>
    </row>
    <row r="138" spans="1:14" x14ac:dyDescent="0.3">
      <c r="A138">
        <v>10384</v>
      </c>
      <c r="B138" t="s">
        <v>77</v>
      </c>
      <c r="C138">
        <v>3</v>
      </c>
      <c r="D138" s="1">
        <v>34715</v>
      </c>
      <c r="E138" s="1">
        <v>34743</v>
      </c>
      <c r="F138" s="1">
        <v>34719</v>
      </c>
      <c r="G138">
        <v>3</v>
      </c>
      <c r="H138">
        <v>168.64</v>
      </c>
      <c r="I138" t="s">
        <v>78</v>
      </c>
      <c r="J138" t="s">
        <v>81</v>
      </c>
      <c r="K138" t="s">
        <v>82</v>
      </c>
      <c r="L138" t="s">
        <v>47</v>
      </c>
      <c r="M138" t="s">
        <v>83</v>
      </c>
      <c r="N138" t="s">
        <v>84</v>
      </c>
    </row>
    <row r="139" spans="1:14" x14ac:dyDescent="0.3">
      <c r="A139">
        <v>10385</v>
      </c>
      <c r="B139" t="s">
        <v>638</v>
      </c>
      <c r="C139">
        <v>1</v>
      </c>
      <c r="D139" s="1">
        <v>34716</v>
      </c>
      <c r="E139" s="1">
        <v>34744</v>
      </c>
      <c r="F139" s="1">
        <v>34722</v>
      </c>
      <c r="G139">
        <v>2</v>
      </c>
      <c r="H139">
        <v>30.96</v>
      </c>
      <c r="I139" t="s">
        <v>639</v>
      </c>
      <c r="J139" t="s">
        <v>641</v>
      </c>
      <c r="K139" t="s">
        <v>642</v>
      </c>
      <c r="L139" t="s">
        <v>643</v>
      </c>
      <c r="M139" t="s">
        <v>644</v>
      </c>
      <c r="N139" t="s">
        <v>305</v>
      </c>
    </row>
    <row r="140" spans="1:14" x14ac:dyDescent="0.3">
      <c r="A140">
        <v>10386</v>
      </c>
      <c r="B140" t="s">
        <v>214</v>
      </c>
      <c r="C140">
        <v>9</v>
      </c>
      <c r="D140" s="1">
        <v>34717</v>
      </c>
      <c r="E140" s="1">
        <v>34731</v>
      </c>
      <c r="F140" s="1">
        <v>34724</v>
      </c>
      <c r="G140">
        <v>3</v>
      </c>
      <c r="H140">
        <v>13.99</v>
      </c>
      <c r="I140" t="s">
        <v>215</v>
      </c>
      <c r="J140" t="s">
        <v>218</v>
      </c>
      <c r="K140" t="s">
        <v>169</v>
      </c>
      <c r="L140" t="s">
        <v>170</v>
      </c>
      <c r="M140" t="s">
        <v>219</v>
      </c>
      <c r="N140" t="s">
        <v>172</v>
      </c>
    </row>
    <row r="141" spans="1:14" x14ac:dyDescent="0.3">
      <c r="A141">
        <v>10387</v>
      </c>
      <c r="B141" t="s">
        <v>598</v>
      </c>
      <c r="C141">
        <v>1</v>
      </c>
      <c r="D141" s="1">
        <v>34717</v>
      </c>
      <c r="E141" s="1">
        <v>34745</v>
      </c>
      <c r="F141" s="1">
        <v>34719</v>
      </c>
      <c r="G141">
        <v>2</v>
      </c>
      <c r="H141">
        <v>93.63</v>
      </c>
      <c r="I141" t="s">
        <v>599</v>
      </c>
      <c r="J141" t="s">
        <v>601</v>
      </c>
      <c r="K141" t="s">
        <v>602</v>
      </c>
      <c r="L141" t="s">
        <v>47</v>
      </c>
      <c r="M141" t="s">
        <v>603</v>
      </c>
      <c r="N141" t="s">
        <v>604</v>
      </c>
    </row>
    <row r="142" spans="1:14" x14ac:dyDescent="0.3">
      <c r="A142">
        <v>10388</v>
      </c>
      <c r="B142" t="s">
        <v>615</v>
      </c>
      <c r="C142">
        <v>2</v>
      </c>
      <c r="D142" s="1">
        <v>34718</v>
      </c>
      <c r="E142" s="1">
        <v>34746</v>
      </c>
      <c r="F142" s="1">
        <v>34719</v>
      </c>
      <c r="G142">
        <v>1</v>
      </c>
      <c r="H142">
        <v>34.86</v>
      </c>
      <c r="I142" t="s">
        <v>616</v>
      </c>
      <c r="J142" t="s">
        <v>618</v>
      </c>
      <c r="K142" t="s">
        <v>72</v>
      </c>
      <c r="L142" t="s">
        <v>47</v>
      </c>
      <c r="M142" t="s">
        <v>619</v>
      </c>
      <c r="N142" t="s">
        <v>74</v>
      </c>
    </row>
    <row r="143" spans="1:14" x14ac:dyDescent="0.3">
      <c r="A143">
        <v>10389</v>
      </c>
      <c r="B143" t="s">
        <v>122</v>
      </c>
      <c r="C143">
        <v>4</v>
      </c>
      <c r="D143" s="1">
        <v>34719</v>
      </c>
      <c r="E143" s="1">
        <v>34747</v>
      </c>
      <c r="F143" s="1">
        <v>34723</v>
      </c>
      <c r="G143">
        <v>2</v>
      </c>
      <c r="H143">
        <v>47.42</v>
      </c>
      <c r="I143" t="s">
        <v>123</v>
      </c>
      <c r="J143" t="s">
        <v>126</v>
      </c>
      <c r="K143" t="s">
        <v>127</v>
      </c>
      <c r="L143" t="s">
        <v>128</v>
      </c>
      <c r="M143" t="s">
        <v>129</v>
      </c>
      <c r="N143" t="s">
        <v>130</v>
      </c>
    </row>
    <row r="144" spans="1:14" x14ac:dyDescent="0.3">
      <c r="A144">
        <v>10390</v>
      </c>
      <c r="B144" t="s">
        <v>204</v>
      </c>
      <c r="C144">
        <v>6</v>
      </c>
      <c r="D144" s="1">
        <v>34722</v>
      </c>
      <c r="E144" s="1">
        <v>34750</v>
      </c>
      <c r="F144" s="1">
        <v>34725</v>
      </c>
      <c r="G144">
        <v>1</v>
      </c>
      <c r="H144">
        <v>126.38</v>
      </c>
      <c r="I144" t="s">
        <v>205</v>
      </c>
      <c r="J144" t="s">
        <v>208</v>
      </c>
      <c r="K144" t="s">
        <v>209</v>
      </c>
      <c r="L144" t="s">
        <v>47</v>
      </c>
      <c r="M144" t="s">
        <v>210</v>
      </c>
      <c r="N144" t="s">
        <v>211</v>
      </c>
    </row>
    <row r="145" spans="1:14" x14ac:dyDescent="0.3">
      <c r="A145">
        <v>10391</v>
      </c>
      <c r="B145" t="s">
        <v>181</v>
      </c>
      <c r="C145">
        <v>3</v>
      </c>
      <c r="D145" s="1">
        <v>34722</v>
      </c>
      <c r="E145" s="1">
        <v>34750</v>
      </c>
      <c r="F145" s="1">
        <v>34730</v>
      </c>
      <c r="G145">
        <v>3</v>
      </c>
      <c r="H145">
        <v>5.45</v>
      </c>
      <c r="I145" t="s">
        <v>182</v>
      </c>
      <c r="J145" t="s">
        <v>184</v>
      </c>
      <c r="K145" t="s">
        <v>185</v>
      </c>
      <c r="L145" t="s">
        <v>47</v>
      </c>
      <c r="M145" t="s">
        <v>186</v>
      </c>
      <c r="N145" t="s">
        <v>49</v>
      </c>
    </row>
    <row r="146" spans="1:14" x14ac:dyDescent="0.3">
      <c r="A146">
        <v>10392</v>
      </c>
      <c r="B146" t="s">
        <v>520</v>
      </c>
      <c r="C146">
        <v>2</v>
      </c>
      <c r="D146" s="1">
        <v>34723</v>
      </c>
      <c r="E146" s="1">
        <v>34751</v>
      </c>
      <c r="F146" s="1">
        <v>34731</v>
      </c>
      <c r="G146">
        <v>3</v>
      </c>
      <c r="H146">
        <v>122.46</v>
      </c>
      <c r="I146" t="s">
        <v>521</v>
      </c>
      <c r="J146" t="s">
        <v>523</v>
      </c>
      <c r="K146" t="s">
        <v>524</v>
      </c>
      <c r="L146" t="s">
        <v>47</v>
      </c>
      <c r="M146" t="s">
        <v>525</v>
      </c>
      <c r="N146" t="s">
        <v>211</v>
      </c>
    </row>
    <row r="147" spans="1:14" x14ac:dyDescent="0.3">
      <c r="A147">
        <v>10393</v>
      </c>
      <c r="B147" t="s">
        <v>607</v>
      </c>
      <c r="C147">
        <v>1</v>
      </c>
      <c r="D147" s="1">
        <v>34724</v>
      </c>
      <c r="E147" s="1">
        <v>34752</v>
      </c>
      <c r="F147" s="1">
        <v>34733</v>
      </c>
      <c r="G147">
        <v>3</v>
      </c>
      <c r="H147">
        <v>126.56</v>
      </c>
      <c r="I147" t="s">
        <v>608</v>
      </c>
      <c r="J147" t="s">
        <v>610</v>
      </c>
      <c r="K147" t="s">
        <v>611</v>
      </c>
      <c r="L147" t="s">
        <v>612</v>
      </c>
      <c r="M147" t="s">
        <v>613</v>
      </c>
      <c r="N147" t="s">
        <v>305</v>
      </c>
    </row>
    <row r="148" spans="1:14" x14ac:dyDescent="0.3">
      <c r="A148">
        <v>10394</v>
      </c>
      <c r="B148" t="s">
        <v>335</v>
      </c>
      <c r="C148">
        <v>1</v>
      </c>
      <c r="D148" s="1">
        <v>34724</v>
      </c>
      <c r="E148" s="1">
        <v>34752</v>
      </c>
      <c r="F148" s="1">
        <v>34733</v>
      </c>
      <c r="G148">
        <v>3</v>
      </c>
      <c r="H148">
        <v>30.34</v>
      </c>
      <c r="I148" t="s">
        <v>336</v>
      </c>
      <c r="J148" t="s">
        <v>338</v>
      </c>
      <c r="K148" t="s">
        <v>339</v>
      </c>
      <c r="L148" t="s">
        <v>303</v>
      </c>
      <c r="M148" t="s">
        <v>340</v>
      </c>
      <c r="N148" t="s">
        <v>305</v>
      </c>
    </row>
    <row r="149" spans="1:14" x14ac:dyDescent="0.3">
      <c r="A149">
        <v>10395</v>
      </c>
      <c r="B149" t="s">
        <v>326</v>
      </c>
      <c r="C149">
        <v>6</v>
      </c>
      <c r="D149" s="1">
        <v>34725</v>
      </c>
      <c r="E149" s="1">
        <v>34753</v>
      </c>
      <c r="F149" s="1">
        <v>34733</v>
      </c>
      <c r="G149">
        <v>1</v>
      </c>
      <c r="H149">
        <v>184.41</v>
      </c>
      <c r="I149" t="s">
        <v>327</v>
      </c>
      <c r="J149" t="s">
        <v>329</v>
      </c>
      <c r="K149" t="s">
        <v>330</v>
      </c>
      <c r="L149" t="s">
        <v>331</v>
      </c>
      <c r="M149" t="s">
        <v>332</v>
      </c>
      <c r="N149" t="s">
        <v>314</v>
      </c>
    </row>
    <row r="150" spans="1:14" x14ac:dyDescent="0.3">
      <c r="A150">
        <v>10396</v>
      </c>
      <c r="B150" t="s">
        <v>244</v>
      </c>
      <c r="C150">
        <v>1</v>
      </c>
      <c r="D150" s="1">
        <v>34726</v>
      </c>
      <c r="E150" s="1">
        <v>34740</v>
      </c>
      <c r="F150" s="1">
        <v>34736</v>
      </c>
      <c r="G150">
        <v>3</v>
      </c>
      <c r="H150">
        <v>135.35</v>
      </c>
      <c r="I150" t="s">
        <v>245</v>
      </c>
      <c r="J150" t="s">
        <v>247</v>
      </c>
      <c r="K150" t="s">
        <v>248</v>
      </c>
      <c r="L150" t="s">
        <v>47</v>
      </c>
      <c r="M150" t="s">
        <v>249</v>
      </c>
      <c r="N150" t="s">
        <v>49</v>
      </c>
    </row>
    <row r="151" spans="1:14" x14ac:dyDescent="0.3">
      <c r="A151">
        <v>10397</v>
      </c>
      <c r="B151" t="s">
        <v>528</v>
      </c>
      <c r="C151">
        <v>5</v>
      </c>
      <c r="D151" s="1">
        <v>34726</v>
      </c>
      <c r="E151" s="1">
        <v>34754</v>
      </c>
      <c r="F151" s="1">
        <v>34732</v>
      </c>
      <c r="G151">
        <v>1</v>
      </c>
      <c r="H151">
        <v>60.26</v>
      </c>
      <c r="I151" t="s">
        <v>529</v>
      </c>
      <c r="J151" t="s">
        <v>531</v>
      </c>
      <c r="K151" t="s">
        <v>271</v>
      </c>
      <c r="L151" t="s">
        <v>47</v>
      </c>
      <c r="M151" t="s">
        <v>532</v>
      </c>
      <c r="N151" t="s">
        <v>273</v>
      </c>
    </row>
    <row r="152" spans="1:14" x14ac:dyDescent="0.3">
      <c r="A152">
        <v>10398</v>
      </c>
      <c r="B152" t="s">
        <v>607</v>
      </c>
      <c r="C152">
        <v>2</v>
      </c>
      <c r="D152" s="1">
        <v>34729</v>
      </c>
      <c r="E152" s="1">
        <v>34757</v>
      </c>
      <c r="F152" s="1">
        <v>34739</v>
      </c>
      <c r="G152">
        <v>3</v>
      </c>
      <c r="H152">
        <v>89.16</v>
      </c>
      <c r="I152" t="s">
        <v>608</v>
      </c>
      <c r="J152" t="s">
        <v>610</v>
      </c>
      <c r="K152" t="s">
        <v>611</v>
      </c>
      <c r="L152" t="s">
        <v>612</v>
      </c>
      <c r="M152" t="s">
        <v>613</v>
      </c>
      <c r="N152" t="s">
        <v>305</v>
      </c>
    </row>
    <row r="153" spans="1:14" x14ac:dyDescent="0.3">
      <c r="A153">
        <v>10399</v>
      </c>
      <c r="B153" t="s">
        <v>698</v>
      </c>
      <c r="C153">
        <v>8</v>
      </c>
      <c r="D153" s="1">
        <v>34730</v>
      </c>
      <c r="E153" s="1">
        <v>34744</v>
      </c>
      <c r="F153" s="1">
        <v>34738</v>
      </c>
      <c r="G153">
        <v>3</v>
      </c>
      <c r="H153">
        <v>27.36</v>
      </c>
      <c r="I153" t="s">
        <v>699</v>
      </c>
      <c r="J153" t="s">
        <v>701</v>
      </c>
      <c r="K153" t="s">
        <v>702</v>
      </c>
      <c r="L153" t="s">
        <v>47</v>
      </c>
      <c r="M153" t="s">
        <v>703</v>
      </c>
      <c r="N153" t="s">
        <v>628</v>
      </c>
    </row>
    <row r="154" spans="1:14" x14ac:dyDescent="0.3">
      <c r="A154">
        <v>10400</v>
      </c>
      <c r="B154" t="s">
        <v>197</v>
      </c>
      <c r="C154">
        <v>1</v>
      </c>
      <c r="D154" s="1">
        <v>34731</v>
      </c>
      <c r="E154" s="1">
        <v>34759</v>
      </c>
      <c r="F154" s="1">
        <v>34746</v>
      </c>
      <c r="G154">
        <v>3</v>
      </c>
      <c r="H154">
        <v>83.93</v>
      </c>
      <c r="I154" t="s">
        <v>198</v>
      </c>
      <c r="J154" t="s">
        <v>200</v>
      </c>
      <c r="K154" t="s">
        <v>72</v>
      </c>
      <c r="L154" t="s">
        <v>47</v>
      </c>
      <c r="M154" t="s">
        <v>201</v>
      </c>
      <c r="N154" t="s">
        <v>74</v>
      </c>
    </row>
    <row r="155" spans="1:14" x14ac:dyDescent="0.3">
      <c r="A155">
        <v>10401</v>
      </c>
      <c r="B155" t="s">
        <v>560</v>
      </c>
      <c r="C155">
        <v>1</v>
      </c>
      <c r="D155" s="1">
        <v>34731</v>
      </c>
      <c r="E155" s="1">
        <v>34759</v>
      </c>
      <c r="F155" s="1">
        <v>34740</v>
      </c>
      <c r="G155">
        <v>1</v>
      </c>
      <c r="H155">
        <v>12.51</v>
      </c>
      <c r="I155" t="s">
        <v>561</v>
      </c>
      <c r="J155" t="s">
        <v>564</v>
      </c>
      <c r="K155" t="s">
        <v>565</v>
      </c>
      <c r="L155" t="s">
        <v>566</v>
      </c>
      <c r="M155" t="s">
        <v>567</v>
      </c>
      <c r="N155" t="s">
        <v>305</v>
      </c>
    </row>
    <row r="156" spans="1:14" x14ac:dyDescent="0.3">
      <c r="A156">
        <v>10402</v>
      </c>
      <c r="B156" t="s">
        <v>204</v>
      </c>
      <c r="C156">
        <v>8</v>
      </c>
      <c r="D156" s="1">
        <v>34732</v>
      </c>
      <c r="E156" s="1">
        <v>34774</v>
      </c>
      <c r="F156" s="1">
        <v>34740</v>
      </c>
      <c r="G156">
        <v>2</v>
      </c>
      <c r="H156">
        <v>67.88</v>
      </c>
      <c r="I156" t="s">
        <v>205</v>
      </c>
      <c r="J156" t="s">
        <v>208</v>
      </c>
      <c r="K156" t="s">
        <v>209</v>
      </c>
      <c r="L156" t="s">
        <v>47</v>
      </c>
      <c r="M156" t="s">
        <v>210</v>
      </c>
      <c r="N156" t="s">
        <v>211</v>
      </c>
    </row>
    <row r="157" spans="1:14" x14ac:dyDescent="0.3">
      <c r="A157">
        <v>10403</v>
      </c>
      <c r="B157" t="s">
        <v>204</v>
      </c>
      <c r="C157">
        <v>4</v>
      </c>
      <c r="D157" s="1">
        <v>34733</v>
      </c>
      <c r="E157" s="1">
        <v>34761</v>
      </c>
      <c r="F157" s="1">
        <v>34739</v>
      </c>
      <c r="G157">
        <v>3</v>
      </c>
      <c r="H157">
        <v>73.790000000000006</v>
      </c>
      <c r="I157" t="s">
        <v>205</v>
      </c>
      <c r="J157" t="s">
        <v>208</v>
      </c>
      <c r="K157" t="s">
        <v>209</v>
      </c>
      <c r="L157" t="s">
        <v>47</v>
      </c>
      <c r="M157" t="s">
        <v>210</v>
      </c>
      <c r="N157" t="s">
        <v>211</v>
      </c>
    </row>
    <row r="158" spans="1:14" x14ac:dyDescent="0.3">
      <c r="A158">
        <v>10404</v>
      </c>
      <c r="B158" t="s">
        <v>442</v>
      </c>
      <c r="C158">
        <v>2</v>
      </c>
      <c r="D158" s="1">
        <v>34733</v>
      </c>
      <c r="E158" s="1">
        <v>34761</v>
      </c>
      <c r="F158" s="1">
        <v>34738</v>
      </c>
      <c r="G158">
        <v>1</v>
      </c>
      <c r="H158">
        <v>155.97</v>
      </c>
      <c r="I158" t="s">
        <v>443</v>
      </c>
      <c r="J158" t="s">
        <v>445</v>
      </c>
      <c r="K158" t="s">
        <v>446</v>
      </c>
      <c r="L158" t="s">
        <v>47</v>
      </c>
      <c r="M158" t="s">
        <v>447</v>
      </c>
      <c r="N158" t="s">
        <v>264</v>
      </c>
    </row>
    <row r="159" spans="1:14" x14ac:dyDescent="0.3">
      <c r="A159">
        <v>10405</v>
      </c>
      <c r="B159" t="s">
        <v>425</v>
      </c>
      <c r="C159">
        <v>1</v>
      </c>
      <c r="D159" s="1">
        <v>34736</v>
      </c>
      <c r="E159" s="1">
        <v>34764</v>
      </c>
      <c r="F159" s="1">
        <v>34752</v>
      </c>
      <c r="G159">
        <v>1</v>
      </c>
      <c r="H159">
        <v>34.82</v>
      </c>
      <c r="I159" t="s">
        <v>426</v>
      </c>
      <c r="J159" t="s">
        <v>428</v>
      </c>
      <c r="K159" t="s">
        <v>429</v>
      </c>
      <c r="L159" t="s">
        <v>430</v>
      </c>
      <c r="M159" t="s">
        <v>431</v>
      </c>
      <c r="N159" t="s">
        <v>314</v>
      </c>
    </row>
    <row r="160" spans="1:14" x14ac:dyDescent="0.3">
      <c r="A160">
        <v>10406</v>
      </c>
      <c r="B160" t="s">
        <v>541</v>
      </c>
      <c r="C160">
        <v>7</v>
      </c>
      <c r="D160" s="1">
        <v>34737</v>
      </c>
      <c r="E160" s="1">
        <v>34779</v>
      </c>
      <c r="F160" s="1">
        <v>34743</v>
      </c>
      <c r="G160">
        <v>1</v>
      </c>
      <c r="H160">
        <v>108.04</v>
      </c>
      <c r="I160" t="s">
        <v>542</v>
      </c>
      <c r="J160" t="s">
        <v>544</v>
      </c>
      <c r="K160" t="s">
        <v>169</v>
      </c>
      <c r="L160" t="s">
        <v>170</v>
      </c>
      <c r="M160" t="s">
        <v>545</v>
      </c>
      <c r="N160" t="s">
        <v>172</v>
      </c>
    </row>
    <row r="161" spans="1:14" x14ac:dyDescent="0.3">
      <c r="A161">
        <v>10407</v>
      </c>
      <c r="B161" t="s">
        <v>497</v>
      </c>
      <c r="C161">
        <v>2</v>
      </c>
      <c r="D161" s="1">
        <v>34737</v>
      </c>
      <c r="E161" s="1">
        <v>34765</v>
      </c>
      <c r="F161" s="1">
        <v>34760</v>
      </c>
      <c r="G161">
        <v>2</v>
      </c>
      <c r="H161">
        <v>91.48</v>
      </c>
      <c r="I161" t="s">
        <v>498</v>
      </c>
      <c r="J161" t="s">
        <v>500</v>
      </c>
      <c r="K161" t="s">
        <v>501</v>
      </c>
      <c r="L161" t="s">
        <v>47</v>
      </c>
      <c r="M161" t="s">
        <v>502</v>
      </c>
      <c r="N161" t="s">
        <v>49</v>
      </c>
    </row>
    <row r="162" spans="1:14" x14ac:dyDescent="0.3">
      <c r="A162">
        <v>10408</v>
      </c>
      <c r="B162" t="s">
        <v>228</v>
      </c>
      <c r="C162">
        <v>8</v>
      </c>
      <c r="D162" s="1">
        <v>34738</v>
      </c>
      <c r="E162" s="1">
        <v>34766</v>
      </c>
      <c r="F162" s="1">
        <v>34744</v>
      </c>
      <c r="G162">
        <v>1</v>
      </c>
      <c r="H162">
        <v>11.26</v>
      </c>
      <c r="I162" t="s">
        <v>229</v>
      </c>
      <c r="J162" t="s">
        <v>232</v>
      </c>
      <c r="K162" t="s">
        <v>233</v>
      </c>
      <c r="L162" t="s">
        <v>47</v>
      </c>
      <c r="M162" t="s">
        <v>234</v>
      </c>
      <c r="N162" t="s">
        <v>102</v>
      </c>
    </row>
    <row r="163" spans="1:14" x14ac:dyDescent="0.3">
      <c r="A163">
        <v>10409</v>
      </c>
      <c r="B163" t="s">
        <v>482</v>
      </c>
      <c r="C163">
        <v>3</v>
      </c>
      <c r="D163" s="1">
        <v>34739</v>
      </c>
      <c r="E163" s="1">
        <v>34767</v>
      </c>
      <c r="F163" s="1">
        <v>34744</v>
      </c>
      <c r="G163">
        <v>1</v>
      </c>
      <c r="H163">
        <v>29.83</v>
      </c>
      <c r="I163" t="s">
        <v>483</v>
      </c>
      <c r="J163" t="s">
        <v>485</v>
      </c>
      <c r="K163" t="s">
        <v>144</v>
      </c>
      <c r="L163" t="s">
        <v>47</v>
      </c>
      <c r="M163" t="s">
        <v>145</v>
      </c>
      <c r="N163" t="s">
        <v>146</v>
      </c>
    </row>
    <row r="164" spans="1:14" x14ac:dyDescent="0.3">
      <c r="A164">
        <v>10410</v>
      </c>
      <c r="B164" t="s">
        <v>122</v>
      </c>
      <c r="C164">
        <v>3</v>
      </c>
      <c r="D164" s="1">
        <v>34740</v>
      </c>
      <c r="E164" s="1">
        <v>34768</v>
      </c>
      <c r="F164" s="1">
        <v>34745</v>
      </c>
      <c r="G164">
        <v>3</v>
      </c>
      <c r="H164">
        <v>2.4</v>
      </c>
      <c r="I164" t="s">
        <v>123</v>
      </c>
      <c r="J164" t="s">
        <v>126</v>
      </c>
      <c r="K164" t="s">
        <v>127</v>
      </c>
      <c r="L164" t="s">
        <v>128</v>
      </c>
      <c r="M164" t="s">
        <v>129</v>
      </c>
      <c r="N164" t="s">
        <v>130</v>
      </c>
    </row>
    <row r="165" spans="1:14" x14ac:dyDescent="0.3">
      <c r="A165">
        <v>10411</v>
      </c>
      <c r="B165" t="s">
        <v>122</v>
      </c>
      <c r="C165">
        <v>9</v>
      </c>
      <c r="D165" s="1">
        <v>34740</v>
      </c>
      <c r="E165" s="1">
        <v>34768</v>
      </c>
      <c r="F165" s="1">
        <v>34751</v>
      </c>
      <c r="G165">
        <v>3</v>
      </c>
      <c r="H165">
        <v>23.65</v>
      </c>
      <c r="I165" t="s">
        <v>123</v>
      </c>
      <c r="J165" t="s">
        <v>126</v>
      </c>
      <c r="K165" t="s">
        <v>127</v>
      </c>
      <c r="L165" t="s">
        <v>128</v>
      </c>
      <c r="M165" t="s">
        <v>129</v>
      </c>
      <c r="N165" t="s">
        <v>130</v>
      </c>
    </row>
    <row r="166" spans="1:14" x14ac:dyDescent="0.3">
      <c r="A166">
        <v>10412</v>
      </c>
      <c r="B166" t="s">
        <v>730</v>
      </c>
      <c r="C166">
        <v>8</v>
      </c>
      <c r="D166" s="1">
        <v>34743</v>
      </c>
      <c r="E166" s="1">
        <v>34771</v>
      </c>
      <c r="F166" s="1">
        <v>34745</v>
      </c>
      <c r="G166">
        <v>2</v>
      </c>
      <c r="H166">
        <v>3.77</v>
      </c>
      <c r="I166" t="s">
        <v>731</v>
      </c>
      <c r="J166" t="s">
        <v>733</v>
      </c>
      <c r="K166" t="s">
        <v>734</v>
      </c>
      <c r="L166" t="s">
        <v>47</v>
      </c>
      <c r="M166" t="s">
        <v>735</v>
      </c>
      <c r="N166" t="s">
        <v>736</v>
      </c>
    </row>
    <row r="167" spans="1:14" x14ac:dyDescent="0.3">
      <c r="A167">
        <v>10413</v>
      </c>
      <c r="B167" t="s">
        <v>375</v>
      </c>
      <c r="C167">
        <v>3</v>
      </c>
      <c r="D167" s="1">
        <v>34744</v>
      </c>
      <c r="E167" s="1">
        <v>34772</v>
      </c>
      <c r="F167" s="1">
        <v>34746</v>
      </c>
      <c r="G167">
        <v>2</v>
      </c>
      <c r="H167">
        <v>95.66</v>
      </c>
      <c r="I167" t="s">
        <v>376</v>
      </c>
      <c r="J167" t="s">
        <v>378</v>
      </c>
      <c r="K167" t="s">
        <v>379</v>
      </c>
      <c r="L167" t="s">
        <v>47</v>
      </c>
      <c r="M167" t="s">
        <v>380</v>
      </c>
      <c r="N167" t="s">
        <v>102</v>
      </c>
    </row>
    <row r="168" spans="1:14" x14ac:dyDescent="0.3">
      <c r="A168">
        <v>10414</v>
      </c>
      <c r="B168" t="s">
        <v>214</v>
      </c>
      <c r="C168">
        <v>2</v>
      </c>
      <c r="D168" s="1">
        <v>34744</v>
      </c>
      <c r="E168" s="1">
        <v>34772</v>
      </c>
      <c r="F168" s="1">
        <v>34747</v>
      </c>
      <c r="G168">
        <v>3</v>
      </c>
      <c r="H168">
        <v>21.48</v>
      </c>
      <c r="I168" t="s">
        <v>215</v>
      </c>
      <c r="J168" t="s">
        <v>218</v>
      </c>
      <c r="K168" t="s">
        <v>169</v>
      </c>
      <c r="L168" t="s">
        <v>170</v>
      </c>
      <c r="M168" t="s">
        <v>219</v>
      </c>
      <c r="N168" t="s">
        <v>172</v>
      </c>
    </row>
    <row r="169" spans="1:14" x14ac:dyDescent="0.3">
      <c r="A169">
        <v>10415</v>
      </c>
      <c r="B169" t="s">
        <v>335</v>
      </c>
      <c r="C169">
        <v>3</v>
      </c>
      <c r="D169" s="1">
        <v>34745</v>
      </c>
      <c r="E169" s="1">
        <v>34773</v>
      </c>
      <c r="F169" s="1">
        <v>34754</v>
      </c>
      <c r="G169">
        <v>1</v>
      </c>
      <c r="H169">
        <v>0.2</v>
      </c>
      <c r="I169" t="s">
        <v>336</v>
      </c>
      <c r="J169" t="s">
        <v>338</v>
      </c>
      <c r="K169" t="s">
        <v>339</v>
      </c>
      <c r="L169" t="s">
        <v>303</v>
      </c>
      <c r="M169" t="s">
        <v>340</v>
      </c>
      <c r="N169" t="s">
        <v>305</v>
      </c>
    </row>
    <row r="170" spans="1:14" x14ac:dyDescent="0.3">
      <c r="A170">
        <v>10416</v>
      </c>
      <c r="B170" t="s">
        <v>730</v>
      </c>
      <c r="C170">
        <v>8</v>
      </c>
      <c r="D170" s="1">
        <v>34746</v>
      </c>
      <c r="E170" s="1">
        <v>34774</v>
      </c>
      <c r="F170" s="1">
        <v>34757</v>
      </c>
      <c r="G170">
        <v>3</v>
      </c>
      <c r="H170">
        <v>22.72</v>
      </c>
      <c r="I170" t="s">
        <v>731</v>
      </c>
      <c r="J170" t="s">
        <v>733</v>
      </c>
      <c r="K170" t="s">
        <v>734</v>
      </c>
      <c r="L170" t="s">
        <v>47</v>
      </c>
      <c r="M170" t="s">
        <v>735</v>
      </c>
      <c r="N170" t="s">
        <v>736</v>
      </c>
    </row>
    <row r="171" spans="1:14" x14ac:dyDescent="0.3">
      <c r="A171">
        <v>10417</v>
      </c>
      <c r="B171" t="s">
        <v>622</v>
      </c>
      <c r="C171">
        <v>4</v>
      </c>
      <c r="D171" s="1">
        <v>34746</v>
      </c>
      <c r="E171" s="1">
        <v>34774</v>
      </c>
      <c r="F171" s="1">
        <v>34758</v>
      </c>
      <c r="G171">
        <v>3</v>
      </c>
      <c r="H171">
        <v>70.290000000000006</v>
      </c>
      <c r="I171" t="s">
        <v>623</v>
      </c>
      <c r="J171" t="s">
        <v>625</v>
      </c>
      <c r="K171" t="s">
        <v>626</v>
      </c>
      <c r="L171" t="s">
        <v>47</v>
      </c>
      <c r="M171" t="s">
        <v>627</v>
      </c>
      <c r="N171" t="s">
        <v>628</v>
      </c>
    </row>
    <row r="172" spans="1:14" x14ac:dyDescent="0.3">
      <c r="A172">
        <v>10418</v>
      </c>
      <c r="B172" t="s">
        <v>547</v>
      </c>
      <c r="C172">
        <v>4</v>
      </c>
      <c r="D172" s="1">
        <v>34747</v>
      </c>
      <c r="E172" s="1">
        <v>34775</v>
      </c>
      <c r="F172" s="1">
        <v>34754</v>
      </c>
      <c r="G172">
        <v>1</v>
      </c>
      <c r="H172">
        <v>17.55</v>
      </c>
      <c r="I172" t="s">
        <v>548</v>
      </c>
      <c r="J172" t="s">
        <v>550</v>
      </c>
      <c r="K172" t="s">
        <v>551</v>
      </c>
      <c r="L172" t="s">
        <v>47</v>
      </c>
      <c r="M172" t="s">
        <v>552</v>
      </c>
      <c r="N172" t="s">
        <v>49</v>
      </c>
    </row>
    <row r="173" spans="1:14" x14ac:dyDescent="0.3">
      <c r="A173">
        <v>10419</v>
      </c>
      <c r="B173" t="s">
        <v>584</v>
      </c>
      <c r="C173">
        <v>4</v>
      </c>
      <c r="D173" s="1">
        <v>34750</v>
      </c>
      <c r="E173" s="1">
        <v>34778</v>
      </c>
      <c r="F173" s="1">
        <v>34760</v>
      </c>
      <c r="G173">
        <v>2</v>
      </c>
      <c r="H173">
        <v>137.35</v>
      </c>
      <c r="I173" t="s">
        <v>585</v>
      </c>
      <c r="J173" t="s">
        <v>869</v>
      </c>
      <c r="K173" t="s">
        <v>588</v>
      </c>
      <c r="L173" t="s">
        <v>47</v>
      </c>
      <c r="M173" t="s">
        <v>870</v>
      </c>
      <c r="N173" t="s">
        <v>162</v>
      </c>
    </row>
    <row r="174" spans="1:14" x14ac:dyDescent="0.3">
      <c r="A174">
        <v>10420</v>
      </c>
      <c r="B174" t="s">
        <v>738</v>
      </c>
      <c r="C174">
        <v>3</v>
      </c>
      <c r="D174" s="1">
        <v>34751</v>
      </c>
      <c r="E174" s="1">
        <v>34779</v>
      </c>
      <c r="F174" s="1">
        <v>34757</v>
      </c>
      <c r="G174">
        <v>1</v>
      </c>
      <c r="H174">
        <v>44.12</v>
      </c>
      <c r="I174" t="s">
        <v>739</v>
      </c>
      <c r="J174" t="s">
        <v>741</v>
      </c>
      <c r="K174" t="s">
        <v>742</v>
      </c>
      <c r="L174" t="s">
        <v>170</v>
      </c>
      <c r="M174" t="s">
        <v>743</v>
      </c>
      <c r="N174" t="s">
        <v>172</v>
      </c>
    </row>
    <row r="175" spans="1:14" x14ac:dyDescent="0.3">
      <c r="A175">
        <v>10421</v>
      </c>
      <c r="B175" t="s">
        <v>534</v>
      </c>
      <c r="C175">
        <v>8</v>
      </c>
      <c r="D175" s="1">
        <v>34751</v>
      </c>
      <c r="E175" s="1">
        <v>34793</v>
      </c>
      <c r="F175" s="1">
        <v>34757</v>
      </c>
      <c r="G175">
        <v>1</v>
      </c>
      <c r="H175">
        <v>99.23</v>
      </c>
      <c r="I175" t="s">
        <v>535</v>
      </c>
      <c r="J175" t="s">
        <v>537</v>
      </c>
      <c r="K175" t="s">
        <v>321</v>
      </c>
      <c r="L175" t="s">
        <v>322</v>
      </c>
      <c r="M175" t="s">
        <v>538</v>
      </c>
      <c r="N175" t="s">
        <v>172</v>
      </c>
    </row>
    <row r="176" spans="1:14" x14ac:dyDescent="0.3">
      <c r="A176">
        <v>10422</v>
      </c>
      <c r="B176" t="s">
        <v>258</v>
      </c>
      <c r="C176">
        <v>2</v>
      </c>
      <c r="D176" s="1">
        <v>34752</v>
      </c>
      <c r="E176" s="1">
        <v>34780</v>
      </c>
      <c r="F176" s="1">
        <v>34761</v>
      </c>
      <c r="G176">
        <v>1</v>
      </c>
      <c r="H176">
        <v>3.02</v>
      </c>
      <c r="I176" t="s">
        <v>259</v>
      </c>
      <c r="J176" t="s">
        <v>261</v>
      </c>
      <c r="K176" t="s">
        <v>262</v>
      </c>
      <c r="L176" t="s">
        <v>47</v>
      </c>
      <c r="M176" t="s">
        <v>263</v>
      </c>
      <c r="N176" t="s">
        <v>264</v>
      </c>
    </row>
    <row r="177" spans="1:14" x14ac:dyDescent="0.3">
      <c r="A177">
        <v>10423</v>
      </c>
      <c r="B177" t="s">
        <v>291</v>
      </c>
      <c r="C177">
        <v>6</v>
      </c>
      <c r="D177" s="1">
        <v>34753</v>
      </c>
      <c r="E177" s="1">
        <v>34767</v>
      </c>
      <c r="F177" s="1">
        <v>34785</v>
      </c>
      <c r="G177">
        <v>3</v>
      </c>
      <c r="H177">
        <v>24.5</v>
      </c>
      <c r="I177" t="s">
        <v>292</v>
      </c>
      <c r="J177" t="s">
        <v>294</v>
      </c>
      <c r="K177" t="s">
        <v>295</v>
      </c>
      <c r="L177" t="s">
        <v>170</v>
      </c>
      <c r="M177" t="s">
        <v>296</v>
      </c>
      <c r="N177" t="s">
        <v>172</v>
      </c>
    </row>
    <row r="178" spans="1:14" x14ac:dyDescent="0.3">
      <c r="A178">
        <v>10424</v>
      </c>
      <c r="B178" t="s">
        <v>459</v>
      </c>
      <c r="C178">
        <v>7</v>
      </c>
      <c r="D178" s="1">
        <v>34753</v>
      </c>
      <c r="E178" s="1">
        <v>34781</v>
      </c>
      <c r="F178" s="1">
        <v>34757</v>
      </c>
      <c r="G178">
        <v>2</v>
      </c>
      <c r="H178">
        <v>370.61</v>
      </c>
      <c r="I178" t="s">
        <v>460</v>
      </c>
      <c r="J178" t="s">
        <v>462</v>
      </c>
      <c r="K178" t="s">
        <v>463</v>
      </c>
      <c r="L178" t="s">
        <v>464</v>
      </c>
      <c r="M178" t="s">
        <v>465</v>
      </c>
      <c r="N178" t="s">
        <v>130</v>
      </c>
    </row>
    <row r="179" spans="1:14" x14ac:dyDescent="0.3">
      <c r="A179">
        <v>10425</v>
      </c>
      <c r="B179" t="s">
        <v>375</v>
      </c>
      <c r="C179">
        <v>6</v>
      </c>
      <c r="D179" s="1">
        <v>34754</v>
      </c>
      <c r="E179" s="1">
        <v>34782</v>
      </c>
      <c r="F179" s="1">
        <v>34775</v>
      </c>
      <c r="G179">
        <v>2</v>
      </c>
      <c r="H179">
        <v>7.93</v>
      </c>
      <c r="I179" t="s">
        <v>376</v>
      </c>
      <c r="J179" t="s">
        <v>378</v>
      </c>
      <c r="K179" t="s">
        <v>379</v>
      </c>
      <c r="L179" t="s">
        <v>47</v>
      </c>
      <c r="M179" t="s">
        <v>380</v>
      </c>
      <c r="N179" t="s">
        <v>102</v>
      </c>
    </row>
    <row r="180" spans="1:14" x14ac:dyDescent="0.3">
      <c r="A180">
        <v>10426</v>
      </c>
      <c r="B180" t="s">
        <v>276</v>
      </c>
      <c r="C180">
        <v>4</v>
      </c>
      <c r="D180" s="1">
        <v>34757</v>
      </c>
      <c r="E180" s="1">
        <v>34785</v>
      </c>
      <c r="F180" s="1">
        <v>34767</v>
      </c>
      <c r="G180">
        <v>1</v>
      </c>
      <c r="H180">
        <v>18.690000000000001</v>
      </c>
      <c r="I180" t="s">
        <v>877</v>
      </c>
      <c r="J180" t="s">
        <v>279</v>
      </c>
      <c r="K180" t="s">
        <v>280</v>
      </c>
      <c r="L180" t="s">
        <v>47</v>
      </c>
      <c r="M180" t="s">
        <v>878</v>
      </c>
      <c r="N180" t="s">
        <v>111</v>
      </c>
    </row>
    <row r="181" spans="1:14" x14ac:dyDescent="0.3">
      <c r="A181">
        <v>10427</v>
      </c>
      <c r="B181" t="s">
        <v>520</v>
      </c>
      <c r="C181">
        <v>4</v>
      </c>
      <c r="D181" s="1">
        <v>34757</v>
      </c>
      <c r="E181" s="1">
        <v>34785</v>
      </c>
      <c r="F181" s="1">
        <v>34792</v>
      </c>
      <c r="G181">
        <v>2</v>
      </c>
      <c r="H181">
        <v>31.29</v>
      </c>
      <c r="I181" t="s">
        <v>521</v>
      </c>
      <c r="J181" t="s">
        <v>523</v>
      </c>
      <c r="K181" t="s">
        <v>524</v>
      </c>
      <c r="L181" t="s">
        <v>47</v>
      </c>
      <c r="M181" t="s">
        <v>525</v>
      </c>
      <c r="N181" t="s">
        <v>211</v>
      </c>
    </row>
    <row r="182" spans="1:14" x14ac:dyDescent="0.3">
      <c r="A182">
        <v>10428</v>
      </c>
      <c r="B182" t="s">
        <v>570</v>
      </c>
      <c r="C182">
        <v>7</v>
      </c>
      <c r="D182" s="1">
        <v>34758</v>
      </c>
      <c r="E182" s="1">
        <v>34786</v>
      </c>
      <c r="F182" s="1">
        <v>34765</v>
      </c>
      <c r="G182">
        <v>1</v>
      </c>
      <c r="H182">
        <v>11.09</v>
      </c>
      <c r="I182" t="s">
        <v>571</v>
      </c>
      <c r="J182" t="s">
        <v>573</v>
      </c>
      <c r="K182" t="s">
        <v>574</v>
      </c>
      <c r="L182" t="s">
        <v>47</v>
      </c>
      <c r="M182" t="s">
        <v>575</v>
      </c>
      <c r="N182" t="s">
        <v>264</v>
      </c>
    </row>
    <row r="183" spans="1:14" x14ac:dyDescent="0.3">
      <c r="A183">
        <v>10429</v>
      </c>
      <c r="B183" t="s">
        <v>343</v>
      </c>
      <c r="C183">
        <v>3</v>
      </c>
      <c r="D183" s="1">
        <v>34759</v>
      </c>
      <c r="E183" s="1">
        <v>34801</v>
      </c>
      <c r="F183" s="1">
        <v>34768</v>
      </c>
      <c r="G183">
        <v>2</v>
      </c>
      <c r="H183">
        <v>56.63</v>
      </c>
      <c r="I183" t="s">
        <v>344</v>
      </c>
      <c r="J183" t="s">
        <v>346</v>
      </c>
      <c r="K183" t="s">
        <v>347</v>
      </c>
      <c r="L183" t="s">
        <v>348</v>
      </c>
      <c r="M183" t="s">
        <v>47</v>
      </c>
      <c r="N183" t="s">
        <v>349</v>
      </c>
    </row>
    <row r="184" spans="1:14" x14ac:dyDescent="0.3">
      <c r="A184">
        <v>10430</v>
      </c>
      <c r="B184" t="s">
        <v>204</v>
      </c>
      <c r="C184">
        <v>4</v>
      </c>
      <c r="D184" s="1">
        <v>34760</v>
      </c>
      <c r="E184" s="1">
        <v>34774</v>
      </c>
      <c r="F184" s="1">
        <v>34764</v>
      </c>
      <c r="G184">
        <v>1</v>
      </c>
      <c r="H184">
        <v>458.78</v>
      </c>
      <c r="I184" t="s">
        <v>205</v>
      </c>
      <c r="J184" t="s">
        <v>208</v>
      </c>
      <c r="K184" t="s">
        <v>209</v>
      </c>
      <c r="L184" t="s">
        <v>47</v>
      </c>
      <c r="M184" t="s">
        <v>210</v>
      </c>
      <c r="N184" t="s">
        <v>211</v>
      </c>
    </row>
    <row r="185" spans="1:14" x14ac:dyDescent="0.3">
      <c r="A185">
        <v>10431</v>
      </c>
      <c r="B185" t="s">
        <v>122</v>
      </c>
      <c r="C185">
        <v>4</v>
      </c>
      <c r="D185" s="1">
        <v>34760</v>
      </c>
      <c r="E185" s="1">
        <v>34774</v>
      </c>
      <c r="F185" s="1">
        <v>34768</v>
      </c>
      <c r="G185">
        <v>2</v>
      </c>
      <c r="H185">
        <v>44.17</v>
      </c>
      <c r="I185" t="s">
        <v>123</v>
      </c>
      <c r="J185" t="s">
        <v>126</v>
      </c>
      <c r="K185" t="s">
        <v>127</v>
      </c>
      <c r="L185" t="s">
        <v>128</v>
      </c>
      <c r="M185" t="s">
        <v>129</v>
      </c>
      <c r="N185" t="s">
        <v>130</v>
      </c>
    </row>
    <row r="186" spans="1:14" x14ac:dyDescent="0.3">
      <c r="A186">
        <v>10432</v>
      </c>
      <c r="B186" t="s">
        <v>638</v>
      </c>
      <c r="C186">
        <v>3</v>
      </c>
      <c r="D186" s="1">
        <v>34761</v>
      </c>
      <c r="E186" s="1">
        <v>34775</v>
      </c>
      <c r="F186" s="1">
        <v>34768</v>
      </c>
      <c r="G186">
        <v>2</v>
      </c>
      <c r="H186">
        <v>4.34</v>
      </c>
      <c r="I186" t="s">
        <v>639</v>
      </c>
      <c r="J186" t="s">
        <v>641</v>
      </c>
      <c r="K186" t="s">
        <v>642</v>
      </c>
      <c r="L186" t="s">
        <v>643</v>
      </c>
      <c r="M186" t="s">
        <v>644</v>
      </c>
      <c r="N186" t="s">
        <v>305</v>
      </c>
    </row>
    <row r="187" spans="1:14" x14ac:dyDescent="0.3">
      <c r="A187">
        <v>10433</v>
      </c>
      <c r="B187" t="s">
        <v>528</v>
      </c>
      <c r="C187">
        <v>3</v>
      </c>
      <c r="D187" s="1">
        <v>34764</v>
      </c>
      <c r="E187" s="1">
        <v>34792</v>
      </c>
      <c r="F187" s="1">
        <v>34793</v>
      </c>
      <c r="G187">
        <v>3</v>
      </c>
      <c r="H187">
        <v>73.83</v>
      </c>
      <c r="I187" t="s">
        <v>529</v>
      </c>
      <c r="J187" t="s">
        <v>531</v>
      </c>
      <c r="K187" t="s">
        <v>271</v>
      </c>
      <c r="L187" t="s">
        <v>47</v>
      </c>
      <c r="M187" t="s">
        <v>532</v>
      </c>
      <c r="N187" t="s">
        <v>273</v>
      </c>
    </row>
    <row r="188" spans="1:14" x14ac:dyDescent="0.3">
      <c r="A188">
        <v>10434</v>
      </c>
      <c r="B188" t="s">
        <v>237</v>
      </c>
      <c r="C188">
        <v>3</v>
      </c>
      <c r="D188" s="1">
        <v>34764</v>
      </c>
      <c r="E188" s="1">
        <v>34792</v>
      </c>
      <c r="F188" s="1">
        <v>34774</v>
      </c>
      <c r="G188">
        <v>2</v>
      </c>
      <c r="H188">
        <v>17.920000000000002</v>
      </c>
      <c r="I188" t="s">
        <v>238</v>
      </c>
      <c r="J188" t="s">
        <v>240</v>
      </c>
      <c r="K188" t="s">
        <v>241</v>
      </c>
      <c r="L188" t="s">
        <v>47</v>
      </c>
      <c r="M188" t="s">
        <v>242</v>
      </c>
      <c r="N188" t="s">
        <v>84</v>
      </c>
    </row>
    <row r="189" spans="1:14" x14ac:dyDescent="0.3">
      <c r="A189">
        <v>10435</v>
      </c>
      <c r="B189" t="s">
        <v>174</v>
      </c>
      <c r="C189">
        <v>8</v>
      </c>
      <c r="D189" s="1">
        <v>34765</v>
      </c>
      <c r="E189" s="1">
        <v>34807</v>
      </c>
      <c r="F189" s="1">
        <v>34768</v>
      </c>
      <c r="G189">
        <v>2</v>
      </c>
      <c r="H189">
        <v>9.2100000000000009</v>
      </c>
      <c r="I189" t="s">
        <v>175</v>
      </c>
      <c r="J189" t="s">
        <v>177</v>
      </c>
      <c r="K189" t="s">
        <v>72</v>
      </c>
      <c r="L189" t="s">
        <v>47</v>
      </c>
      <c r="M189" t="s">
        <v>178</v>
      </c>
      <c r="N189" t="s">
        <v>74</v>
      </c>
    </row>
    <row r="190" spans="1:14" x14ac:dyDescent="0.3">
      <c r="A190">
        <v>10436</v>
      </c>
      <c r="B190" t="s">
        <v>95</v>
      </c>
      <c r="C190">
        <v>3</v>
      </c>
      <c r="D190" s="1">
        <v>34766</v>
      </c>
      <c r="E190" s="1">
        <v>34794</v>
      </c>
      <c r="F190" s="1">
        <v>34772</v>
      </c>
      <c r="G190">
        <v>2</v>
      </c>
      <c r="H190">
        <v>156.66</v>
      </c>
      <c r="I190" t="s">
        <v>96</v>
      </c>
      <c r="J190" t="s">
        <v>99</v>
      </c>
      <c r="K190" t="s">
        <v>100</v>
      </c>
      <c r="L190" t="s">
        <v>47</v>
      </c>
      <c r="M190" t="s">
        <v>101</v>
      </c>
      <c r="N190" t="s">
        <v>102</v>
      </c>
    </row>
    <row r="191" spans="1:14" x14ac:dyDescent="0.3">
      <c r="A191">
        <v>10437</v>
      </c>
      <c r="B191" t="s">
        <v>730</v>
      </c>
      <c r="C191">
        <v>8</v>
      </c>
      <c r="D191" s="1">
        <v>34766</v>
      </c>
      <c r="E191" s="1">
        <v>34794</v>
      </c>
      <c r="F191" s="1">
        <v>34773</v>
      </c>
      <c r="G191">
        <v>1</v>
      </c>
      <c r="H191">
        <v>19.97</v>
      </c>
      <c r="I191" t="s">
        <v>731</v>
      </c>
      <c r="J191" t="s">
        <v>733</v>
      </c>
      <c r="K191" t="s">
        <v>734</v>
      </c>
      <c r="L191" t="s">
        <v>47</v>
      </c>
      <c r="M191" t="s">
        <v>735</v>
      </c>
      <c r="N191" t="s">
        <v>736</v>
      </c>
    </row>
    <row r="192" spans="1:14" x14ac:dyDescent="0.3">
      <c r="A192">
        <v>10438</v>
      </c>
      <c r="B192" t="s">
        <v>670</v>
      </c>
      <c r="C192">
        <v>3</v>
      </c>
      <c r="D192" s="1">
        <v>34767</v>
      </c>
      <c r="E192" s="1">
        <v>34795</v>
      </c>
      <c r="F192" s="1">
        <v>34775</v>
      </c>
      <c r="G192">
        <v>2</v>
      </c>
      <c r="H192">
        <v>8.24</v>
      </c>
      <c r="I192" t="s">
        <v>671</v>
      </c>
      <c r="J192" t="s">
        <v>673</v>
      </c>
      <c r="K192" t="s">
        <v>674</v>
      </c>
      <c r="L192" t="s">
        <v>47</v>
      </c>
      <c r="M192" t="s">
        <v>675</v>
      </c>
      <c r="N192" t="s">
        <v>49</v>
      </c>
    </row>
    <row r="193" spans="1:14" x14ac:dyDescent="0.3">
      <c r="A193">
        <v>10439</v>
      </c>
      <c r="B193" t="s">
        <v>459</v>
      </c>
      <c r="C193">
        <v>6</v>
      </c>
      <c r="D193" s="1">
        <v>34768</v>
      </c>
      <c r="E193" s="1">
        <v>34796</v>
      </c>
      <c r="F193" s="1">
        <v>34771</v>
      </c>
      <c r="G193">
        <v>3</v>
      </c>
      <c r="H193">
        <v>4.07</v>
      </c>
      <c r="I193" t="s">
        <v>460</v>
      </c>
      <c r="J193" t="s">
        <v>462</v>
      </c>
      <c r="K193" t="s">
        <v>463</v>
      </c>
      <c r="L193" t="s">
        <v>464</v>
      </c>
      <c r="M193" t="s">
        <v>465</v>
      </c>
      <c r="N193" t="s">
        <v>130</v>
      </c>
    </row>
    <row r="194" spans="1:14" x14ac:dyDescent="0.3">
      <c r="A194">
        <v>10440</v>
      </c>
      <c r="B194" t="s">
        <v>607</v>
      </c>
      <c r="C194">
        <v>4</v>
      </c>
      <c r="D194" s="1">
        <v>34771</v>
      </c>
      <c r="E194" s="1">
        <v>34799</v>
      </c>
      <c r="F194" s="1">
        <v>34789</v>
      </c>
      <c r="G194">
        <v>2</v>
      </c>
      <c r="H194">
        <v>86.53</v>
      </c>
      <c r="I194" t="s">
        <v>608</v>
      </c>
      <c r="J194" t="s">
        <v>610</v>
      </c>
      <c r="K194" t="s">
        <v>611</v>
      </c>
      <c r="L194" t="s">
        <v>612</v>
      </c>
      <c r="M194" t="s">
        <v>613</v>
      </c>
      <c r="N194" t="s">
        <v>305</v>
      </c>
    </row>
    <row r="195" spans="1:14" x14ac:dyDescent="0.3">
      <c r="A195">
        <v>10441</v>
      </c>
      <c r="B195" t="s">
        <v>488</v>
      </c>
      <c r="C195">
        <v>3</v>
      </c>
      <c r="D195" s="1">
        <v>34771</v>
      </c>
      <c r="E195" s="1">
        <v>34813</v>
      </c>
      <c r="F195" s="1">
        <v>34803</v>
      </c>
      <c r="G195">
        <v>2</v>
      </c>
      <c r="H195">
        <v>73.02</v>
      </c>
      <c r="I195" t="s">
        <v>489</v>
      </c>
      <c r="J195" t="s">
        <v>491</v>
      </c>
      <c r="K195" t="s">
        <v>492</v>
      </c>
      <c r="L195" t="s">
        <v>493</v>
      </c>
      <c r="M195" t="s">
        <v>494</v>
      </c>
      <c r="N195" t="s">
        <v>305</v>
      </c>
    </row>
    <row r="196" spans="1:14" x14ac:dyDescent="0.3">
      <c r="A196">
        <v>10442</v>
      </c>
      <c r="B196" t="s">
        <v>204</v>
      </c>
      <c r="C196">
        <v>3</v>
      </c>
      <c r="D196" s="1">
        <v>34772</v>
      </c>
      <c r="E196" s="1">
        <v>34800</v>
      </c>
      <c r="F196" s="1">
        <v>34779</v>
      </c>
      <c r="G196">
        <v>2</v>
      </c>
      <c r="H196">
        <v>47.94</v>
      </c>
      <c r="I196" t="s">
        <v>205</v>
      </c>
      <c r="J196" t="s">
        <v>208</v>
      </c>
      <c r="K196" t="s">
        <v>209</v>
      </c>
      <c r="L196" t="s">
        <v>47</v>
      </c>
      <c r="M196" t="s">
        <v>210</v>
      </c>
      <c r="N196" t="s">
        <v>211</v>
      </c>
    </row>
    <row r="197" spans="1:14" x14ac:dyDescent="0.3">
      <c r="A197">
        <v>10443</v>
      </c>
      <c r="B197" t="s">
        <v>570</v>
      </c>
      <c r="C197">
        <v>8</v>
      </c>
      <c r="D197" s="1">
        <v>34773</v>
      </c>
      <c r="E197" s="1">
        <v>34801</v>
      </c>
      <c r="F197" s="1">
        <v>34775</v>
      </c>
      <c r="G197">
        <v>1</v>
      </c>
      <c r="H197">
        <v>13.95</v>
      </c>
      <c r="I197" t="s">
        <v>571</v>
      </c>
      <c r="J197" t="s">
        <v>573</v>
      </c>
      <c r="K197" t="s">
        <v>574</v>
      </c>
      <c r="L197" t="s">
        <v>47</v>
      </c>
      <c r="M197" t="s">
        <v>575</v>
      </c>
      <c r="N197" t="s">
        <v>264</v>
      </c>
    </row>
    <row r="198" spans="1:14" x14ac:dyDescent="0.3">
      <c r="A198">
        <v>10444</v>
      </c>
      <c r="B198" t="s">
        <v>77</v>
      </c>
      <c r="C198">
        <v>3</v>
      </c>
      <c r="D198" s="1">
        <v>34773</v>
      </c>
      <c r="E198" s="1">
        <v>34801</v>
      </c>
      <c r="F198" s="1">
        <v>34782</v>
      </c>
      <c r="G198">
        <v>3</v>
      </c>
      <c r="H198">
        <v>3.5</v>
      </c>
      <c r="I198" t="s">
        <v>78</v>
      </c>
      <c r="J198" t="s">
        <v>81</v>
      </c>
      <c r="K198" t="s">
        <v>82</v>
      </c>
      <c r="L198" t="s">
        <v>47</v>
      </c>
      <c r="M198" t="s">
        <v>83</v>
      </c>
      <c r="N198" t="s">
        <v>84</v>
      </c>
    </row>
    <row r="199" spans="1:14" x14ac:dyDescent="0.3">
      <c r="A199">
        <v>10445</v>
      </c>
      <c r="B199" t="s">
        <v>77</v>
      </c>
      <c r="C199">
        <v>3</v>
      </c>
      <c r="D199" s="1">
        <v>34774</v>
      </c>
      <c r="E199" s="1">
        <v>34802</v>
      </c>
      <c r="F199" s="1">
        <v>34781</v>
      </c>
      <c r="G199">
        <v>1</v>
      </c>
      <c r="H199">
        <v>9.3000000000000007</v>
      </c>
      <c r="I199" t="s">
        <v>78</v>
      </c>
      <c r="J199" t="s">
        <v>81</v>
      </c>
      <c r="K199" t="s">
        <v>82</v>
      </c>
      <c r="L199" t="s">
        <v>47</v>
      </c>
      <c r="M199" t="s">
        <v>83</v>
      </c>
      <c r="N199" t="s">
        <v>84</v>
      </c>
    </row>
    <row r="200" spans="1:14" x14ac:dyDescent="0.3">
      <c r="A200">
        <v>10446</v>
      </c>
      <c r="B200" t="s">
        <v>670</v>
      </c>
      <c r="C200">
        <v>6</v>
      </c>
      <c r="D200" s="1">
        <v>34775</v>
      </c>
      <c r="E200" s="1">
        <v>34803</v>
      </c>
      <c r="F200" s="1">
        <v>34780</v>
      </c>
      <c r="G200">
        <v>1</v>
      </c>
      <c r="H200">
        <v>14.68</v>
      </c>
      <c r="I200" t="s">
        <v>671</v>
      </c>
      <c r="J200" t="s">
        <v>673</v>
      </c>
      <c r="K200" t="s">
        <v>674</v>
      </c>
      <c r="L200" t="s">
        <v>47</v>
      </c>
      <c r="M200" t="s">
        <v>675</v>
      </c>
      <c r="N200" t="s">
        <v>49</v>
      </c>
    </row>
    <row r="201" spans="1:14" x14ac:dyDescent="0.3">
      <c r="A201">
        <v>10447</v>
      </c>
      <c r="B201" t="s">
        <v>578</v>
      </c>
      <c r="C201">
        <v>4</v>
      </c>
      <c r="D201" s="1">
        <v>34775</v>
      </c>
      <c r="E201" s="1">
        <v>34803</v>
      </c>
      <c r="F201" s="1">
        <v>34796</v>
      </c>
      <c r="G201">
        <v>2</v>
      </c>
      <c r="H201">
        <v>68.66</v>
      </c>
      <c r="I201" t="s">
        <v>579</v>
      </c>
      <c r="J201" t="s">
        <v>581</v>
      </c>
      <c r="K201" t="s">
        <v>321</v>
      </c>
      <c r="L201" t="s">
        <v>322</v>
      </c>
      <c r="M201" t="s">
        <v>582</v>
      </c>
      <c r="N201" t="s">
        <v>172</v>
      </c>
    </row>
    <row r="202" spans="1:14" x14ac:dyDescent="0.3">
      <c r="A202">
        <v>10448</v>
      </c>
      <c r="B202" t="s">
        <v>554</v>
      </c>
      <c r="C202">
        <v>4</v>
      </c>
      <c r="D202" s="1">
        <v>34778</v>
      </c>
      <c r="E202" s="1">
        <v>34806</v>
      </c>
      <c r="F202" s="1">
        <v>34785</v>
      </c>
      <c r="G202">
        <v>2</v>
      </c>
      <c r="H202">
        <v>38.82</v>
      </c>
      <c r="I202" t="s">
        <v>555</v>
      </c>
      <c r="J202" t="s">
        <v>557</v>
      </c>
      <c r="K202" t="s">
        <v>144</v>
      </c>
      <c r="L202" t="s">
        <v>47</v>
      </c>
      <c r="M202" t="s">
        <v>145</v>
      </c>
      <c r="N202" t="s">
        <v>146</v>
      </c>
    </row>
    <row r="203" spans="1:14" x14ac:dyDescent="0.3">
      <c r="A203">
        <v>10449</v>
      </c>
      <c r="B203" t="s">
        <v>95</v>
      </c>
      <c r="C203">
        <v>3</v>
      </c>
      <c r="D203" s="1">
        <v>34779</v>
      </c>
      <c r="E203" s="1">
        <v>34807</v>
      </c>
      <c r="F203" s="1">
        <v>34788</v>
      </c>
      <c r="G203">
        <v>2</v>
      </c>
      <c r="H203">
        <v>53.3</v>
      </c>
      <c r="I203" t="s">
        <v>96</v>
      </c>
      <c r="J203" t="s">
        <v>99</v>
      </c>
      <c r="K203" t="s">
        <v>100</v>
      </c>
      <c r="L203" t="s">
        <v>47</v>
      </c>
      <c r="M203" t="s">
        <v>101</v>
      </c>
      <c r="N203" t="s">
        <v>102</v>
      </c>
    </row>
    <row r="204" spans="1:14" x14ac:dyDescent="0.3">
      <c r="A204">
        <v>10450</v>
      </c>
      <c r="B204" t="s">
        <v>706</v>
      </c>
      <c r="C204">
        <v>8</v>
      </c>
      <c r="D204" s="1">
        <v>34780</v>
      </c>
      <c r="E204" s="1">
        <v>34808</v>
      </c>
      <c r="F204" s="1">
        <v>34800</v>
      </c>
      <c r="G204">
        <v>2</v>
      </c>
      <c r="H204">
        <v>7.23</v>
      </c>
      <c r="I204" t="s">
        <v>707</v>
      </c>
      <c r="J204" t="s">
        <v>709</v>
      </c>
      <c r="K204" t="s">
        <v>710</v>
      </c>
      <c r="L204" t="s">
        <v>47</v>
      </c>
      <c r="M204" t="s">
        <v>711</v>
      </c>
      <c r="N204" t="s">
        <v>102</v>
      </c>
    </row>
    <row r="205" spans="1:14" x14ac:dyDescent="0.3">
      <c r="A205">
        <v>10451</v>
      </c>
      <c r="B205" t="s">
        <v>547</v>
      </c>
      <c r="C205">
        <v>4</v>
      </c>
      <c r="D205" s="1">
        <v>34780</v>
      </c>
      <c r="E205" s="1">
        <v>34794</v>
      </c>
      <c r="F205" s="1">
        <v>34801</v>
      </c>
      <c r="G205">
        <v>3</v>
      </c>
      <c r="H205">
        <v>189.09</v>
      </c>
      <c r="I205" t="s">
        <v>548</v>
      </c>
      <c r="J205" t="s">
        <v>550</v>
      </c>
      <c r="K205" t="s">
        <v>551</v>
      </c>
      <c r="L205" t="s">
        <v>47</v>
      </c>
      <c r="M205" t="s">
        <v>552</v>
      </c>
      <c r="N205" t="s">
        <v>49</v>
      </c>
    </row>
    <row r="206" spans="1:14" x14ac:dyDescent="0.3">
      <c r="A206">
        <v>10452</v>
      </c>
      <c r="B206" t="s">
        <v>607</v>
      </c>
      <c r="C206">
        <v>8</v>
      </c>
      <c r="D206" s="1">
        <v>34781</v>
      </c>
      <c r="E206" s="1">
        <v>34809</v>
      </c>
      <c r="F206" s="1">
        <v>34787</v>
      </c>
      <c r="G206">
        <v>1</v>
      </c>
      <c r="H206">
        <v>140.26</v>
      </c>
      <c r="I206" t="s">
        <v>608</v>
      </c>
      <c r="J206" t="s">
        <v>610</v>
      </c>
      <c r="K206" t="s">
        <v>611</v>
      </c>
      <c r="L206" t="s">
        <v>612</v>
      </c>
      <c r="M206" t="s">
        <v>613</v>
      </c>
      <c r="N206" t="s">
        <v>305</v>
      </c>
    </row>
    <row r="207" spans="1:14" x14ac:dyDescent="0.3">
      <c r="A207">
        <v>10453</v>
      </c>
      <c r="B207" t="s">
        <v>68</v>
      </c>
      <c r="C207">
        <v>1</v>
      </c>
      <c r="D207" s="1">
        <v>34782</v>
      </c>
      <c r="E207" s="1">
        <v>34810</v>
      </c>
      <c r="F207" s="1">
        <v>34787</v>
      </c>
      <c r="G207">
        <v>2</v>
      </c>
      <c r="H207">
        <v>25.36</v>
      </c>
      <c r="I207" t="s">
        <v>69</v>
      </c>
      <c r="J207" t="s">
        <v>873</v>
      </c>
      <c r="K207" t="s">
        <v>874</v>
      </c>
      <c r="L207" t="s">
        <v>875</v>
      </c>
      <c r="M207" t="s">
        <v>876</v>
      </c>
      <c r="N207" t="s">
        <v>74</v>
      </c>
    </row>
    <row r="208" spans="1:14" x14ac:dyDescent="0.3">
      <c r="A208">
        <v>10454</v>
      </c>
      <c r="B208" t="s">
        <v>375</v>
      </c>
      <c r="C208">
        <v>4</v>
      </c>
      <c r="D208" s="1">
        <v>34782</v>
      </c>
      <c r="E208" s="1">
        <v>34810</v>
      </c>
      <c r="F208" s="1">
        <v>34786</v>
      </c>
      <c r="G208">
        <v>3</v>
      </c>
      <c r="H208">
        <v>2.74</v>
      </c>
      <c r="I208" t="s">
        <v>376</v>
      </c>
      <c r="J208" t="s">
        <v>378</v>
      </c>
      <c r="K208" t="s">
        <v>379</v>
      </c>
      <c r="L208" t="s">
        <v>47</v>
      </c>
      <c r="M208" t="s">
        <v>380</v>
      </c>
      <c r="N208" t="s">
        <v>102</v>
      </c>
    </row>
    <row r="209" spans="1:14" x14ac:dyDescent="0.3">
      <c r="A209">
        <v>10455</v>
      </c>
      <c r="B209" t="s">
        <v>730</v>
      </c>
      <c r="C209">
        <v>8</v>
      </c>
      <c r="D209" s="1">
        <v>34785</v>
      </c>
      <c r="E209" s="1">
        <v>34827</v>
      </c>
      <c r="F209" s="1">
        <v>34792</v>
      </c>
      <c r="G209">
        <v>2</v>
      </c>
      <c r="H209">
        <v>180.45</v>
      </c>
      <c r="I209" t="s">
        <v>731</v>
      </c>
      <c r="J209" t="s">
        <v>733</v>
      </c>
      <c r="K209" t="s">
        <v>734</v>
      </c>
      <c r="L209" t="s">
        <v>47</v>
      </c>
      <c r="M209" t="s">
        <v>735</v>
      </c>
      <c r="N209" t="s">
        <v>736</v>
      </c>
    </row>
    <row r="210" spans="1:14" x14ac:dyDescent="0.3">
      <c r="A210">
        <v>10456</v>
      </c>
      <c r="B210" t="s">
        <v>360</v>
      </c>
      <c r="C210">
        <v>8</v>
      </c>
      <c r="D210" s="1">
        <v>34786</v>
      </c>
      <c r="E210" s="1">
        <v>34828</v>
      </c>
      <c r="F210" s="1">
        <v>34789</v>
      </c>
      <c r="G210">
        <v>2</v>
      </c>
      <c r="H210">
        <v>8.1199999999999992</v>
      </c>
      <c r="I210" t="s">
        <v>361</v>
      </c>
      <c r="J210" t="s">
        <v>363</v>
      </c>
      <c r="K210" t="s">
        <v>364</v>
      </c>
      <c r="L210" t="s">
        <v>47</v>
      </c>
      <c r="M210" t="s">
        <v>365</v>
      </c>
      <c r="N210" t="s">
        <v>49</v>
      </c>
    </row>
    <row r="211" spans="1:14" x14ac:dyDescent="0.3">
      <c r="A211">
        <v>10457</v>
      </c>
      <c r="B211" t="s">
        <v>360</v>
      </c>
      <c r="C211">
        <v>2</v>
      </c>
      <c r="D211" s="1">
        <v>34786</v>
      </c>
      <c r="E211" s="1">
        <v>34814</v>
      </c>
      <c r="F211" s="1">
        <v>34792</v>
      </c>
      <c r="G211">
        <v>1</v>
      </c>
      <c r="H211">
        <v>11.57</v>
      </c>
      <c r="I211" t="s">
        <v>361</v>
      </c>
      <c r="J211" t="s">
        <v>363</v>
      </c>
      <c r="K211" t="s">
        <v>364</v>
      </c>
      <c r="L211" t="s">
        <v>47</v>
      </c>
      <c r="M211" t="s">
        <v>365</v>
      </c>
      <c r="N211" t="s">
        <v>49</v>
      </c>
    </row>
    <row r="212" spans="1:14" x14ac:dyDescent="0.3">
      <c r="A212">
        <v>10458</v>
      </c>
      <c r="B212" t="s">
        <v>647</v>
      </c>
      <c r="C212">
        <v>7</v>
      </c>
      <c r="D212" s="1">
        <v>34787</v>
      </c>
      <c r="E212" s="1">
        <v>34815</v>
      </c>
      <c r="F212" s="1">
        <v>34793</v>
      </c>
      <c r="G212">
        <v>3</v>
      </c>
      <c r="H212">
        <v>147.06</v>
      </c>
      <c r="I212" t="s">
        <v>648</v>
      </c>
      <c r="J212" t="s">
        <v>650</v>
      </c>
      <c r="K212" t="s">
        <v>651</v>
      </c>
      <c r="L212" t="s">
        <v>47</v>
      </c>
      <c r="M212" t="s">
        <v>652</v>
      </c>
      <c r="N212" t="s">
        <v>456</v>
      </c>
    </row>
    <row r="213" spans="1:14" x14ac:dyDescent="0.3">
      <c r="A213">
        <v>10459</v>
      </c>
      <c r="B213" t="s">
        <v>706</v>
      </c>
      <c r="C213">
        <v>4</v>
      </c>
      <c r="D213" s="1">
        <v>34788</v>
      </c>
      <c r="E213" s="1">
        <v>34816</v>
      </c>
      <c r="F213" s="1">
        <v>34789</v>
      </c>
      <c r="G213">
        <v>2</v>
      </c>
      <c r="H213">
        <v>25.09</v>
      </c>
      <c r="I213" t="s">
        <v>707</v>
      </c>
      <c r="J213" t="s">
        <v>709</v>
      </c>
      <c r="K213" t="s">
        <v>710</v>
      </c>
      <c r="L213" t="s">
        <v>47</v>
      </c>
      <c r="M213" t="s">
        <v>711</v>
      </c>
      <c r="N213" t="s">
        <v>102</v>
      </c>
    </row>
    <row r="214" spans="1:14" x14ac:dyDescent="0.3">
      <c r="A214">
        <v>10460</v>
      </c>
      <c r="B214" t="s">
        <v>237</v>
      </c>
      <c r="C214">
        <v>8</v>
      </c>
      <c r="D214" s="1">
        <v>34789</v>
      </c>
      <c r="E214" s="1">
        <v>34817</v>
      </c>
      <c r="F214" s="1">
        <v>34792</v>
      </c>
      <c r="G214">
        <v>1</v>
      </c>
      <c r="H214">
        <v>16.27</v>
      </c>
      <c r="I214" t="s">
        <v>238</v>
      </c>
      <c r="J214" t="s">
        <v>240</v>
      </c>
      <c r="K214" t="s">
        <v>241</v>
      </c>
      <c r="L214" t="s">
        <v>47</v>
      </c>
      <c r="M214" t="s">
        <v>242</v>
      </c>
      <c r="N214" t="s">
        <v>84</v>
      </c>
    </row>
    <row r="215" spans="1:14" x14ac:dyDescent="0.3">
      <c r="A215">
        <v>10461</v>
      </c>
      <c r="B215" t="s">
        <v>416</v>
      </c>
      <c r="C215">
        <v>1</v>
      </c>
      <c r="D215" s="1">
        <v>34789</v>
      </c>
      <c r="E215" s="1">
        <v>34817</v>
      </c>
      <c r="F215" s="1">
        <v>34794</v>
      </c>
      <c r="G215">
        <v>3</v>
      </c>
      <c r="H215">
        <v>148.61000000000001</v>
      </c>
      <c r="I215" t="s">
        <v>417</v>
      </c>
      <c r="J215" t="s">
        <v>419</v>
      </c>
      <c r="K215" t="s">
        <v>420</v>
      </c>
      <c r="L215" t="s">
        <v>421</v>
      </c>
      <c r="M215" t="s">
        <v>422</v>
      </c>
      <c r="N215" t="s">
        <v>314</v>
      </c>
    </row>
    <row r="216" spans="1:14" x14ac:dyDescent="0.3">
      <c r="A216">
        <v>10462</v>
      </c>
      <c r="B216" t="s">
        <v>174</v>
      </c>
      <c r="C216">
        <v>2</v>
      </c>
      <c r="D216" s="1">
        <v>34792</v>
      </c>
      <c r="E216" s="1">
        <v>34820</v>
      </c>
      <c r="F216" s="1">
        <v>34807</v>
      </c>
      <c r="G216">
        <v>1</v>
      </c>
      <c r="H216">
        <v>6.17</v>
      </c>
      <c r="I216" t="s">
        <v>175</v>
      </c>
      <c r="J216" t="s">
        <v>177</v>
      </c>
      <c r="K216" t="s">
        <v>72</v>
      </c>
      <c r="L216" t="s">
        <v>47</v>
      </c>
      <c r="M216" t="s">
        <v>178</v>
      </c>
      <c r="N216" t="s">
        <v>74</v>
      </c>
    </row>
    <row r="217" spans="1:14" x14ac:dyDescent="0.3">
      <c r="A217">
        <v>10463</v>
      </c>
      <c r="B217" t="s">
        <v>647</v>
      </c>
      <c r="C217">
        <v>5</v>
      </c>
      <c r="D217" s="1">
        <v>34793</v>
      </c>
      <c r="E217" s="1">
        <v>34821</v>
      </c>
      <c r="F217" s="1">
        <v>34795</v>
      </c>
      <c r="G217">
        <v>3</v>
      </c>
      <c r="H217">
        <v>14.78</v>
      </c>
      <c r="I217" t="s">
        <v>648</v>
      </c>
      <c r="J217" t="s">
        <v>650</v>
      </c>
      <c r="K217" t="s">
        <v>651</v>
      </c>
      <c r="L217" t="s">
        <v>47</v>
      </c>
      <c r="M217" t="s">
        <v>652</v>
      </c>
      <c r="N217" t="s">
        <v>456</v>
      </c>
    </row>
    <row r="218" spans="1:14" x14ac:dyDescent="0.3">
      <c r="A218">
        <v>10464</v>
      </c>
      <c r="B218" t="s">
        <v>267</v>
      </c>
      <c r="C218">
        <v>4</v>
      </c>
      <c r="D218" s="1">
        <v>34793</v>
      </c>
      <c r="E218" s="1">
        <v>34821</v>
      </c>
      <c r="F218" s="1">
        <v>34803</v>
      </c>
      <c r="G218">
        <v>2</v>
      </c>
      <c r="H218">
        <v>89</v>
      </c>
      <c r="I218" t="s">
        <v>268</v>
      </c>
      <c r="J218" t="s">
        <v>270</v>
      </c>
      <c r="K218" t="s">
        <v>271</v>
      </c>
      <c r="L218" t="s">
        <v>47</v>
      </c>
      <c r="M218" t="s">
        <v>272</v>
      </c>
      <c r="N218" t="s">
        <v>273</v>
      </c>
    </row>
    <row r="219" spans="1:14" x14ac:dyDescent="0.3">
      <c r="A219">
        <v>10465</v>
      </c>
      <c r="B219" t="s">
        <v>698</v>
      </c>
      <c r="C219">
        <v>1</v>
      </c>
      <c r="D219" s="1">
        <v>34794</v>
      </c>
      <c r="E219" s="1">
        <v>34822</v>
      </c>
      <c r="F219" s="1">
        <v>34803</v>
      </c>
      <c r="G219">
        <v>3</v>
      </c>
      <c r="H219">
        <v>145.04</v>
      </c>
      <c r="I219" t="s">
        <v>699</v>
      </c>
      <c r="J219" t="s">
        <v>701</v>
      </c>
      <c r="K219" t="s">
        <v>702</v>
      </c>
      <c r="L219" t="s">
        <v>47</v>
      </c>
      <c r="M219" t="s">
        <v>703</v>
      </c>
      <c r="N219" t="s">
        <v>628</v>
      </c>
    </row>
    <row r="220" spans="1:14" x14ac:dyDescent="0.3">
      <c r="A220">
        <v>10466</v>
      </c>
      <c r="B220" t="s">
        <v>164</v>
      </c>
      <c r="C220">
        <v>4</v>
      </c>
      <c r="D220" s="1">
        <v>34795</v>
      </c>
      <c r="E220" s="1">
        <v>34823</v>
      </c>
      <c r="F220" s="1">
        <v>34802</v>
      </c>
      <c r="G220">
        <v>1</v>
      </c>
      <c r="H220">
        <v>11.93</v>
      </c>
      <c r="I220" t="s">
        <v>165</v>
      </c>
      <c r="J220" t="s">
        <v>168</v>
      </c>
      <c r="K220" t="s">
        <v>169</v>
      </c>
      <c r="L220" t="s">
        <v>170</v>
      </c>
      <c r="M220" t="s">
        <v>171</v>
      </c>
      <c r="N220" t="s">
        <v>172</v>
      </c>
    </row>
    <row r="221" spans="1:14" x14ac:dyDescent="0.3">
      <c r="A221">
        <v>10467</v>
      </c>
      <c r="B221" t="s">
        <v>442</v>
      </c>
      <c r="C221">
        <v>8</v>
      </c>
      <c r="D221" s="1">
        <v>34795</v>
      </c>
      <c r="E221" s="1">
        <v>34823</v>
      </c>
      <c r="F221" s="1">
        <v>34800</v>
      </c>
      <c r="G221">
        <v>2</v>
      </c>
      <c r="H221">
        <v>4.93</v>
      </c>
      <c r="I221" t="s">
        <v>443</v>
      </c>
      <c r="J221" t="s">
        <v>445</v>
      </c>
      <c r="K221" t="s">
        <v>446</v>
      </c>
      <c r="L221" t="s">
        <v>47</v>
      </c>
      <c r="M221" t="s">
        <v>447</v>
      </c>
      <c r="N221" t="s">
        <v>264</v>
      </c>
    </row>
    <row r="222" spans="1:14" x14ac:dyDescent="0.3">
      <c r="A222">
        <v>10468</v>
      </c>
      <c r="B222" t="s">
        <v>360</v>
      </c>
      <c r="C222">
        <v>3</v>
      </c>
      <c r="D222" s="1">
        <v>34796</v>
      </c>
      <c r="E222" s="1">
        <v>34824</v>
      </c>
      <c r="F222" s="1">
        <v>34801</v>
      </c>
      <c r="G222">
        <v>3</v>
      </c>
      <c r="H222">
        <v>44.12</v>
      </c>
      <c r="I222" t="s">
        <v>361</v>
      </c>
      <c r="J222" t="s">
        <v>363</v>
      </c>
      <c r="K222" t="s">
        <v>364</v>
      </c>
      <c r="L222" t="s">
        <v>47</v>
      </c>
      <c r="M222" t="s">
        <v>365</v>
      </c>
      <c r="N222" t="s">
        <v>49</v>
      </c>
    </row>
    <row r="223" spans="1:14" x14ac:dyDescent="0.3">
      <c r="A223">
        <v>10469</v>
      </c>
      <c r="B223" t="s">
        <v>745</v>
      </c>
      <c r="C223">
        <v>1</v>
      </c>
      <c r="D223" s="1">
        <v>34799</v>
      </c>
      <c r="E223" s="1">
        <v>34827</v>
      </c>
      <c r="F223" s="1">
        <v>34803</v>
      </c>
      <c r="G223">
        <v>1</v>
      </c>
      <c r="H223">
        <v>60.18</v>
      </c>
      <c r="I223" t="s">
        <v>746</v>
      </c>
      <c r="J223" t="s">
        <v>871</v>
      </c>
      <c r="K223" t="s">
        <v>749</v>
      </c>
      <c r="L223" t="s">
        <v>396</v>
      </c>
      <c r="M223" t="s">
        <v>872</v>
      </c>
      <c r="N223" t="s">
        <v>305</v>
      </c>
    </row>
    <row r="224" spans="1:14" x14ac:dyDescent="0.3">
      <c r="A224">
        <v>10470</v>
      </c>
      <c r="B224" t="s">
        <v>114</v>
      </c>
      <c r="C224">
        <v>4</v>
      </c>
      <c r="D224" s="1">
        <v>34800</v>
      </c>
      <c r="E224" s="1">
        <v>34828</v>
      </c>
      <c r="F224" s="1">
        <v>34803</v>
      </c>
      <c r="G224">
        <v>2</v>
      </c>
      <c r="H224">
        <v>64.56</v>
      </c>
      <c r="I224" t="s">
        <v>115</v>
      </c>
      <c r="J224" t="s">
        <v>117</v>
      </c>
      <c r="K224" t="s">
        <v>118</v>
      </c>
      <c r="L224" t="s">
        <v>47</v>
      </c>
      <c r="M224" t="s">
        <v>119</v>
      </c>
      <c r="N224" t="s">
        <v>102</v>
      </c>
    </row>
    <row r="225" spans="1:14" x14ac:dyDescent="0.3">
      <c r="A225">
        <v>10471</v>
      </c>
      <c r="B225" t="s">
        <v>133</v>
      </c>
      <c r="C225">
        <v>2</v>
      </c>
      <c r="D225" s="1">
        <v>34800</v>
      </c>
      <c r="E225" s="1">
        <v>34828</v>
      </c>
      <c r="F225" s="1">
        <v>34807</v>
      </c>
      <c r="G225">
        <v>3</v>
      </c>
      <c r="H225">
        <v>45.59</v>
      </c>
      <c r="I225" t="s">
        <v>134</v>
      </c>
      <c r="J225" t="s">
        <v>136</v>
      </c>
      <c r="K225" t="s">
        <v>72</v>
      </c>
      <c r="L225" t="s">
        <v>47</v>
      </c>
      <c r="M225" t="s">
        <v>137</v>
      </c>
      <c r="N225" t="s">
        <v>74</v>
      </c>
    </row>
    <row r="226" spans="1:14" x14ac:dyDescent="0.3">
      <c r="A226">
        <v>10472</v>
      </c>
      <c r="B226" t="s">
        <v>615</v>
      </c>
      <c r="C226">
        <v>8</v>
      </c>
      <c r="D226" s="1">
        <v>34801</v>
      </c>
      <c r="E226" s="1">
        <v>34829</v>
      </c>
      <c r="F226" s="1">
        <v>34808</v>
      </c>
      <c r="G226">
        <v>1</v>
      </c>
      <c r="H226">
        <v>4.2</v>
      </c>
      <c r="I226" t="s">
        <v>616</v>
      </c>
      <c r="J226" t="s">
        <v>618</v>
      </c>
      <c r="K226" t="s">
        <v>72</v>
      </c>
      <c r="L226" t="s">
        <v>47</v>
      </c>
      <c r="M226" t="s">
        <v>619</v>
      </c>
      <c r="N226" t="s">
        <v>74</v>
      </c>
    </row>
    <row r="227" spans="1:14" x14ac:dyDescent="0.3">
      <c r="A227">
        <v>10473</v>
      </c>
      <c r="B227" t="s">
        <v>352</v>
      </c>
      <c r="C227">
        <v>1</v>
      </c>
      <c r="D227" s="1">
        <v>34802</v>
      </c>
      <c r="E227" s="1">
        <v>34816</v>
      </c>
      <c r="F227" s="1">
        <v>34810</v>
      </c>
      <c r="G227">
        <v>3</v>
      </c>
      <c r="H227">
        <v>16.37</v>
      </c>
      <c r="I227" t="s">
        <v>353</v>
      </c>
      <c r="J227" t="s">
        <v>355</v>
      </c>
      <c r="K227" t="s">
        <v>356</v>
      </c>
      <c r="L227" t="s">
        <v>357</v>
      </c>
      <c r="M227" t="s">
        <v>358</v>
      </c>
      <c r="N227" t="s">
        <v>74</v>
      </c>
    </row>
    <row r="228" spans="1:14" x14ac:dyDescent="0.3">
      <c r="A228">
        <v>10474</v>
      </c>
      <c r="B228" t="s">
        <v>513</v>
      </c>
      <c r="C228">
        <v>5</v>
      </c>
      <c r="D228" s="1">
        <v>34802</v>
      </c>
      <c r="E228" s="1">
        <v>34830</v>
      </c>
      <c r="F228" s="1">
        <v>34810</v>
      </c>
      <c r="G228">
        <v>2</v>
      </c>
      <c r="H228">
        <v>83.49</v>
      </c>
      <c r="I228" t="s">
        <v>514</v>
      </c>
      <c r="J228" t="s">
        <v>516</v>
      </c>
      <c r="K228" t="s">
        <v>57</v>
      </c>
      <c r="L228" t="s">
        <v>47</v>
      </c>
      <c r="M228" t="s">
        <v>517</v>
      </c>
      <c r="N228" t="s">
        <v>59</v>
      </c>
    </row>
    <row r="229" spans="1:14" x14ac:dyDescent="0.3">
      <c r="A229">
        <v>10475</v>
      </c>
      <c r="B229" t="s">
        <v>647</v>
      </c>
      <c r="C229">
        <v>9</v>
      </c>
      <c r="D229" s="1">
        <v>34803</v>
      </c>
      <c r="E229" s="1">
        <v>34831</v>
      </c>
      <c r="F229" s="1">
        <v>34824</v>
      </c>
      <c r="G229">
        <v>1</v>
      </c>
      <c r="H229">
        <v>68.52</v>
      </c>
      <c r="I229" t="s">
        <v>648</v>
      </c>
      <c r="J229" t="s">
        <v>650</v>
      </c>
      <c r="K229" t="s">
        <v>651</v>
      </c>
      <c r="L229" t="s">
        <v>47</v>
      </c>
      <c r="M229" t="s">
        <v>652</v>
      </c>
      <c r="N229" t="s">
        <v>456</v>
      </c>
    </row>
    <row r="230" spans="1:14" x14ac:dyDescent="0.3">
      <c r="A230">
        <v>10476</v>
      </c>
      <c r="B230" t="s">
        <v>326</v>
      </c>
      <c r="C230">
        <v>8</v>
      </c>
      <c r="D230" s="1">
        <v>34806</v>
      </c>
      <c r="E230" s="1">
        <v>34834</v>
      </c>
      <c r="F230" s="1">
        <v>34813</v>
      </c>
      <c r="G230">
        <v>3</v>
      </c>
      <c r="H230">
        <v>4.41</v>
      </c>
      <c r="I230" t="s">
        <v>327</v>
      </c>
      <c r="J230" t="s">
        <v>329</v>
      </c>
      <c r="K230" t="s">
        <v>330</v>
      </c>
      <c r="L230" t="s">
        <v>331</v>
      </c>
      <c r="M230" t="s">
        <v>332</v>
      </c>
      <c r="N230" t="s">
        <v>314</v>
      </c>
    </row>
    <row r="231" spans="1:14" x14ac:dyDescent="0.3">
      <c r="A231">
        <v>10477</v>
      </c>
      <c r="B231" t="s">
        <v>528</v>
      </c>
      <c r="C231">
        <v>5</v>
      </c>
      <c r="D231" s="1">
        <v>34806</v>
      </c>
      <c r="E231" s="1">
        <v>34834</v>
      </c>
      <c r="F231" s="1">
        <v>34814</v>
      </c>
      <c r="G231">
        <v>2</v>
      </c>
      <c r="H231">
        <v>13.02</v>
      </c>
      <c r="I231" t="s">
        <v>529</v>
      </c>
      <c r="J231" t="s">
        <v>531</v>
      </c>
      <c r="K231" t="s">
        <v>271</v>
      </c>
      <c r="L231" t="s">
        <v>47</v>
      </c>
      <c r="M231" t="s">
        <v>532</v>
      </c>
      <c r="N231" t="s">
        <v>273</v>
      </c>
    </row>
    <row r="232" spans="1:14" x14ac:dyDescent="0.3">
      <c r="A232">
        <v>10478</v>
      </c>
      <c r="B232" t="s">
        <v>706</v>
      </c>
      <c r="C232">
        <v>2</v>
      </c>
      <c r="D232" s="1">
        <v>34807</v>
      </c>
      <c r="E232" s="1">
        <v>34821</v>
      </c>
      <c r="F232" s="1">
        <v>34815</v>
      </c>
      <c r="G232">
        <v>3</v>
      </c>
      <c r="H232">
        <v>4.8099999999999996</v>
      </c>
      <c r="I232" t="s">
        <v>707</v>
      </c>
      <c r="J232" t="s">
        <v>709</v>
      </c>
      <c r="K232" t="s">
        <v>710</v>
      </c>
      <c r="L232" t="s">
        <v>47</v>
      </c>
      <c r="M232" t="s">
        <v>711</v>
      </c>
      <c r="N232" t="s">
        <v>102</v>
      </c>
    </row>
    <row r="233" spans="1:14" x14ac:dyDescent="0.3">
      <c r="A233">
        <v>10479</v>
      </c>
      <c r="B233" t="s">
        <v>560</v>
      </c>
      <c r="C233">
        <v>3</v>
      </c>
      <c r="D233" s="1">
        <v>34808</v>
      </c>
      <c r="E233" s="1">
        <v>34836</v>
      </c>
      <c r="F233" s="1">
        <v>34810</v>
      </c>
      <c r="G233">
        <v>3</v>
      </c>
      <c r="H233">
        <v>708.95</v>
      </c>
      <c r="I233" t="s">
        <v>561</v>
      </c>
      <c r="J233" t="s">
        <v>564</v>
      </c>
      <c r="K233" t="s">
        <v>565</v>
      </c>
      <c r="L233" t="s">
        <v>566</v>
      </c>
      <c r="M233" t="s">
        <v>567</v>
      </c>
      <c r="N233" t="s">
        <v>305</v>
      </c>
    </row>
    <row r="234" spans="1:14" x14ac:dyDescent="0.3">
      <c r="A234">
        <v>10480</v>
      </c>
      <c r="B234" t="s">
        <v>228</v>
      </c>
      <c r="C234">
        <v>6</v>
      </c>
      <c r="D234" s="1">
        <v>34809</v>
      </c>
      <c r="E234" s="1">
        <v>34837</v>
      </c>
      <c r="F234" s="1">
        <v>34813</v>
      </c>
      <c r="G234">
        <v>2</v>
      </c>
      <c r="H234">
        <v>1.35</v>
      </c>
      <c r="I234" t="s">
        <v>229</v>
      </c>
      <c r="J234" t="s">
        <v>232</v>
      </c>
      <c r="K234" t="s">
        <v>233</v>
      </c>
      <c r="L234" t="s">
        <v>47</v>
      </c>
      <c r="M234" t="s">
        <v>234</v>
      </c>
      <c r="N234" t="s">
        <v>102</v>
      </c>
    </row>
    <row r="235" spans="1:14" x14ac:dyDescent="0.3">
      <c r="A235">
        <v>10481</v>
      </c>
      <c r="B235" t="s">
        <v>578</v>
      </c>
      <c r="C235">
        <v>8</v>
      </c>
      <c r="D235" s="1">
        <v>34809</v>
      </c>
      <c r="E235" s="1">
        <v>34837</v>
      </c>
      <c r="F235" s="1">
        <v>34814</v>
      </c>
      <c r="G235">
        <v>2</v>
      </c>
      <c r="H235">
        <v>64.33</v>
      </c>
      <c r="I235" t="s">
        <v>579</v>
      </c>
      <c r="J235" t="s">
        <v>581</v>
      </c>
      <c r="K235" t="s">
        <v>321</v>
      </c>
      <c r="L235" t="s">
        <v>322</v>
      </c>
      <c r="M235" t="s">
        <v>582</v>
      </c>
      <c r="N235" t="s">
        <v>172</v>
      </c>
    </row>
    <row r="236" spans="1:14" x14ac:dyDescent="0.3">
      <c r="A236">
        <v>10482</v>
      </c>
      <c r="B236" t="s">
        <v>391</v>
      </c>
      <c r="C236">
        <v>1</v>
      </c>
      <c r="D236" s="1">
        <v>34810</v>
      </c>
      <c r="E236" s="1">
        <v>34838</v>
      </c>
      <c r="F236" s="1">
        <v>34830</v>
      </c>
      <c r="G236">
        <v>3</v>
      </c>
      <c r="H236">
        <v>7.48</v>
      </c>
      <c r="I236" t="s">
        <v>392</v>
      </c>
      <c r="J236" t="s">
        <v>394</v>
      </c>
      <c r="K236" t="s">
        <v>395</v>
      </c>
      <c r="L236" t="s">
        <v>396</v>
      </c>
      <c r="M236" t="s">
        <v>397</v>
      </c>
      <c r="N236" t="s">
        <v>305</v>
      </c>
    </row>
    <row r="237" spans="1:14" x14ac:dyDescent="0.3">
      <c r="A237">
        <v>10483</v>
      </c>
      <c r="B237" t="s">
        <v>745</v>
      </c>
      <c r="C237">
        <v>7</v>
      </c>
      <c r="D237" s="1">
        <v>34813</v>
      </c>
      <c r="E237" s="1">
        <v>34841</v>
      </c>
      <c r="F237" s="1">
        <v>34845</v>
      </c>
      <c r="G237">
        <v>2</v>
      </c>
      <c r="H237">
        <v>15.28</v>
      </c>
      <c r="I237" t="s">
        <v>746</v>
      </c>
      <c r="J237" t="s">
        <v>871</v>
      </c>
      <c r="K237" t="s">
        <v>749</v>
      </c>
      <c r="L237" t="s">
        <v>396</v>
      </c>
      <c r="M237" t="s">
        <v>872</v>
      </c>
      <c r="N237" t="s">
        <v>305</v>
      </c>
    </row>
    <row r="238" spans="1:14" x14ac:dyDescent="0.3">
      <c r="A238">
        <v>10484</v>
      </c>
      <c r="B238" t="s">
        <v>133</v>
      </c>
      <c r="C238">
        <v>3</v>
      </c>
      <c r="D238" s="1">
        <v>34813</v>
      </c>
      <c r="E238" s="1">
        <v>34841</v>
      </c>
      <c r="F238" s="1">
        <v>34821</v>
      </c>
      <c r="G238">
        <v>3</v>
      </c>
      <c r="H238">
        <v>6.88</v>
      </c>
      <c r="I238" t="s">
        <v>134</v>
      </c>
      <c r="J238" t="s">
        <v>136</v>
      </c>
      <c r="K238" t="s">
        <v>72</v>
      </c>
      <c r="L238" t="s">
        <v>47</v>
      </c>
      <c r="M238" t="s">
        <v>137</v>
      </c>
      <c r="N238" t="s">
        <v>74</v>
      </c>
    </row>
    <row r="239" spans="1:14" x14ac:dyDescent="0.3">
      <c r="A239">
        <v>10485</v>
      </c>
      <c r="B239" t="s">
        <v>425</v>
      </c>
      <c r="C239">
        <v>4</v>
      </c>
      <c r="D239" s="1">
        <v>34814</v>
      </c>
      <c r="E239" s="1">
        <v>34828</v>
      </c>
      <c r="F239" s="1">
        <v>34820</v>
      </c>
      <c r="G239">
        <v>2</v>
      </c>
      <c r="H239">
        <v>64.45</v>
      </c>
      <c r="I239" t="s">
        <v>426</v>
      </c>
      <c r="J239" t="s">
        <v>428</v>
      </c>
      <c r="K239" t="s">
        <v>429</v>
      </c>
      <c r="L239" t="s">
        <v>430</v>
      </c>
      <c r="M239" t="s">
        <v>431</v>
      </c>
      <c r="N239" t="s">
        <v>314</v>
      </c>
    </row>
    <row r="240" spans="1:14" x14ac:dyDescent="0.3">
      <c r="A240">
        <v>10486</v>
      </c>
      <c r="B240" t="s">
        <v>326</v>
      </c>
      <c r="C240">
        <v>1</v>
      </c>
      <c r="D240" s="1">
        <v>34815</v>
      </c>
      <c r="E240" s="1">
        <v>34843</v>
      </c>
      <c r="F240" s="1">
        <v>34822</v>
      </c>
      <c r="G240">
        <v>2</v>
      </c>
      <c r="H240">
        <v>30.53</v>
      </c>
      <c r="I240" t="s">
        <v>327</v>
      </c>
      <c r="J240" t="s">
        <v>329</v>
      </c>
      <c r="K240" t="s">
        <v>330</v>
      </c>
      <c r="L240" t="s">
        <v>331</v>
      </c>
      <c r="M240" t="s">
        <v>332</v>
      </c>
      <c r="N240" t="s">
        <v>314</v>
      </c>
    </row>
    <row r="241" spans="1:14" x14ac:dyDescent="0.3">
      <c r="A241">
        <v>10487</v>
      </c>
      <c r="B241" t="s">
        <v>541</v>
      </c>
      <c r="C241">
        <v>2</v>
      </c>
      <c r="D241" s="1">
        <v>34815</v>
      </c>
      <c r="E241" s="1">
        <v>34843</v>
      </c>
      <c r="F241" s="1">
        <v>34817</v>
      </c>
      <c r="G241">
        <v>2</v>
      </c>
      <c r="H241">
        <v>71.069999999999993</v>
      </c>
      <c r="I241" t="s">
        <v>542</v>
      </c>
      <c r="J241" t="s">
        <v>544</v>
      </c>
      <c r="K241" t="s">
        <v>169</v>
      </c>
      <c r="L241" t="s">
        <v>170</v>
      </c>
      <c r="M241" t="s">
        <v>545</v>
      </c>
      <c r="N241" t="s">
        <v>172</v>
      </c>
    </row>
    <row r="242" spans="1:14" x14ac:dyDescent="0.3">
      <c r="A242">
        <v>10488</v>
      </c>
      <c r="B242" t="s">
        <v>244</v>
      </c>
      <c r="C242">
        <v>8</v>
      </c>
      <c r="D242" s="1">
        <v>34816</v>
      </c>
      <c r="E242" s="1">
        <v>34844</v>
      </c>
      <c r="F242" s="1">
        <v>34822</v>
      </c>
      <c r="G242">
        <v>2</v>
      </c>
      <c r="H242">
        <v>4.93</v>
      </c>
      <c r="I242" t="s">
        <v>245</v>
      </c>
      <c r="J242" t="s">
        <v>247</v>
      </c>
      <c r="K242" t="s">
        <v>248</v>
      </c>
      <c r="L242" t="s">
        <v>47</v>
      </c>
      <c r="M242" t="s">
        <v>249</v>
      </c>
      <c r="N242" t="s">
        <v>49</v>
      </c>
    </row>
    <row r="243" spans="1:14" x14ac:dyDescent="0.3">
      <c r="A243">
        <v>10489</v>
      </c>
      <c r="B243" t="s">
        <v>520</v>
      </c>
      <c r="C243">
        <v>6</v>
      </c>
      <c r="D243" s="1">
        <v>34817</v>
      </c>
      <c r="E243" s="1">
        <v>34845</v>
      </c>
      <c r="F243" s="1">
        <v>34829</v>
      </c>
      <c r="G243">
        <v>2</v>
      </c>
      <c r="H243">
        <v>5.29</v>
      </c>
      <c r="I243" t="s">
        <v>521</v>
      </c>
      <c r="J243" t="s">
        <v>523</v>
      </c>
      <c r="K243" t="s">
        <v>524</v>
      </c>
      <c r="L243" t="s">
        <v>47</v>
      </c>
      <c r="M243" t="s">
        <v>525</v>
      </c>
      <c r="N243" t="s">
        <v>211</v>
      </c>
    </row>
    <row r="244" spans="1:14" x14ac:dyDescent="0.3">
      <c r="A244">
        <v>10490</v>
      </c>
      <c r="B244" t="s">
        <v>326</v>
      </c>
      <c r="C244">
        <v>7</v>
      </c>
      <c r="D244" s="1">
        <v>34820</v>
      </c>
      <c r="E244" s="1">
        <v>34848</v>
      </c>
      <c r="F244" s="1">
        <v>34823</v>
      </c>
      <c r="G244">
        <v>2</v>
      </c>
      <c r="H244">
        <v>210.19</v>
      </c>
      <c r="I244" t="s">
        <v>327</v>
      </c>
      <c r="J244" t="s">
        <v>329</v>
      </c>
      <c r="K244" t="s">
        <v>330</v>
      </c>
      <c r="L244" t="s">
        <v>331</v>
      </c>
      <c r="M244" t="s">
        <v>332</v>
      </c>
      <c r="N244" t="s">
        <v>314</v>
      </c>
    </row>
    <row r="245" spans="1:14" x14ac:dyDescent="0.3">
      <c r="A245">
        <v>10491</v>
      </c>
      <c r="B245" t="s">
        <v>267</v>
      </c>
      <c r="C245">
        <v>8</v>
      </c>
      <c r="D245" s="1">
        <v>34820</v>
      </c>
      <c r="E245" s="1">
        <v>34848</v>
      </c>
      <c r="F245" s="1">
        <v>34828</v>
      </c>
      <c r="G245">
        <v>3</v>
      </c>
      <c r="H245">
        <v>16.96</v>
      </c>
      <c r="I245" t="s">
        <v>268</v>
      </c>
      <c r="J245" t="s">
        <v>270</v>
      </c>
      <c r="K245" t="s">
        <v>271</v>
      </c>
      <c r="L245" t="s">
        <v>47</v>
      </c>
      <c r="M245" t="s">
        <v>272</v>
      </c>
      <c r="N245" t="s">
        <v>273</v>
      </c>
    </row>
    <row r="246" spans="1:14" x14ac:dyDescent="0.3">
      <c r="A246">
        <v>10492</v>
      </c>
      <c r="B246" t="s">
        <v>122</v>
      </c>
      <c r="C246">
        <v>3</v>
      </c>
      <c r="D246" s="1">
        <v>34821</v>
      </c>
      <c r="E246" s="1">
        <v>34849</v>
      </c>
      <c r="F246" s="1">
        <v>34831</v>
      </c>
      <c r="G246">
        <v>1</v>
      </c>
      <c r="H246">
        <v>62.89</v>
      </c>
      <c r="I246" t="s">
        <v>123</v>
      </c>
      <c r="J246" t="s">
        <v>126</v>
      </c>
      <c r="K246" t="s">
        <v>127</v>
      </c>
      <c r="L246" t="s">
        <v>128</v>
      </c>
      <c r="M246" t="s">
        <v>129</v>
      </c>
      <c r="N246" t="s">
        <v>130</v>
      </c>
    </row>
    <row r="247" spans="1:14" x14ac:dyDescent="0.3">
      <c r="A247">
        <v>10493</v>
      </c>
      <c r="B247" t="s">
        <v>375</v>
      </c>
      <c r="C247">
        <v>4</v>
      </c>
      <c r="D247" s="1">
        <v>34822</v>
      </c>
      <c r="E247" s="1">
        <v>34850</v>
      </c>
      <c r="F247" s="1">
        <v>34830</v>
      </c>
      <c r="G247">
        <v>3</v>
      </c>
      <c r="H247">
        <v>10.64</v>
      </c>
      <c r="I247" t="s">
        <v>376</v>
      </c>
      <c r="J247" t="s">
        <v>378</v>
      </c>
      <c r="K247" t="s">
        <v>379</v>
      </c>
      <c r="L247" t="s">
        <v>47</v>
      </c>
      <c r="M247" t="s">
        <v>380</v>
      </c>
      <c r="N247" t="s">
        <v>102</v>
      </c>
    </row>
    <row r="248" spans="1:14" x14ac:dyDescent="0.3">
      <c r="A248">
        <v>10494</v>
      </c>
      <c r="B248" t="s">
        <v>164</v>
      </c>
      <c r="C248">
        <v>4</v>
      </c>
      <c r="D248" s="1">
        <v>34822</v>
      </c>
      <c r="E248" s="1">
        <v>34850</v>
      </c>
      <c r="F248" s="1">
        <v>34829</v>
      </c>
      <c r="G248">
        <v>2</v>
      </c>
      <c r="H248">
        <v>65.989999999999995</v>
      </c>
      <c r="I248" t="s">
        <v>165</v>
      </c>
      <c r="J248" t="s">
        <v>168</v>
      </c>
      <c r="K248" t="s">
        <v>169</v>
      </c>
      <c r="L248" t="s">
        <v>170</v>
      </c>
      <c r="M248" t="s">
        <v>171</v>
      </c>
      <c r="N248" t="s">
        <v>172</v>
      </c>
    </row>
    <row r="249" spans="1:14" x14ac:dyDescent="0.3">
      <c r="A249">
        <v>10495</v>
      </c>
      <c r="B249" t="s">
        <v>383</v>
      </c>
      <c r="C249">
        <v>3</v>
      </c>
      <c r="D249" s="1">
        <v>34823</v>
      </c>
      <c r="E249" s="1">
        <v>34851</v>
      </c>
      <c r="F249" s="1">
        <v>34831</v>
      </c>
      <c r="G249">
        <v>3</v>
      </c>
      <c r="H249">
        <v>4.6500000000000004</v>
      </c>
      <c r="I249" t="s">
        <v>384</v>
      </c>
      <c r="J249" t="s">
        <v>880</v>
      </c>
      <c r="K249" t="s">
        <v>387</v>
      </c>
      <c r="L249" t="s">
        <v>128</v>
      </c>
      <c r="M249" t="s">
        <v>388</v>
      </c>
      <c r="N249" t="s">
        <v>130</v>
      </c>
    </row>
    <row r="250" spans="1:14" x14ac:dyDescent="0.3">
      <c r="A250">
        <v>10496</v>
      </c>
      <c r="B250" t="s">
        <v>683</v>
      </c>
      <c r="C250">
        <v>7</v>
      </c>
      <c r="D250" s="1">
        <v>34824</v>
      </c>
      <c r="E250" s="1">
        <v>34852</v>
      </c>
      <c r="F250" s="1">
        <v>34827</v>
      </c>
      <c r="G250">
        <v>2</v>
      </c>
      <c r="H250">
        <v>46.77</v>
      </c>
      <c r="I250" t="s">
        <v>684</v>
      </c>
      <c r="J250" t="s">
        <v>686</v>
      </c>
      <c r="K250" t="s">
        <v>169</v>
      </c>
      <c r="L250" t="s">
        <v>170</v>
      </c>
      <c r="M250" t="s">
        <v>687</v>
      </c>
      <c r="N250" t="s">
        <v>172</v>
      </c>
    </row>
    <row r="251" spans="1:14" x14ac:dyDescent="0.3">
      <c r="A251">
        <v>10497</v>
      </c>
      <c r="B251" t="s">
        <v>400</v>
      </c>
      <c r="C251">
        <v>7</v>
      </c>
      <c r="D251" s="1">
        <v>34824</v>
      </c>
      <c r="E251" s="1">
        <v>34852</v>
      </c>
      <c r="F251" s="1">
        <v>34827</v>
      </c>
      <c r="G251">
        <v>1</v>
      </c>
      <c r="H251">
        <v>36.21</v>
      </c>
      <c r="I251" t="s">
        <v>401</v>
      </c>
      <c r="J251" t="s">
        <v>403</v>
      </c>
      <c r="K251" t="s">
        <v>404</v>
      </c>
      <c r="L251" t="s">
        <v>47</v>
      </c>
      <c r="M251" t="s">
        <v>405</v>
      </c>
      <c r="N251" t="s">
        <v>49</v>
      </c>
    </row>
    <row r="252" spans="1:14" x14ac:dyDescent="0.3">
      <c r="A252">
        <v>10498</v>
      </c>
      <c r="B252" t="s">
        <v>326</v>
      </c>
      <c r="C252">
        <v>8</v>
      </c>
      <c r="D252" s="1">
        <v>34827</v>
      </c>
      <c r="E252" s="1">
        <v>34855</v>
      </c>
      <c r="F252" s="1">
        <v>34831</v>
      </c>
      <c r="G252">
        <v>2</v>
      </c>
      <c r="H252">
        <v>29.75</v>
      </c>
      <c r="I252" t="s">
        <v>327</v>
      </c>
      <c r="J252" t="s">
        <v>329</v>
      </c>
      <c r="K252" t="s">
        <v>330</v>
      </c>
      <c r="L252" t="s">
        <v>331</v>
      </c>
      <c r="M252" t="s">
        <v>332</v>
      </c>
      <c r="N252" t="s">
        <v>314</v>
      </c>
    </row>
    <row r="253" spans="1:14" x14ac:dyDescent="0.3">
      <c r="A253">
        <v>10499</v>
      </c>
      <c r="B253" t="s">
        <v>416</v>
      </c>
      <c r="C253">
        <v>4</v>
      </c>
      <c r="D253" s="1">
        <v>34828</v>
      </c>
      <c r="E253" s="1">
        <v>34856</v>
      </c>
      <c r="F253" s="1">
        <v>34836</v>
      </c>
      <c r="G253">
        <v>2</v>
      </c>
      <c r="H253">
        <v>102.02</v>
      </c>
      <c r="I253" t="s">
        <v>417</v>
      </c>
      <c r="J253" t="s">
        <v>419</v>
      </c>
      <c r="K253" t="s">
        <v>420</v>
      </c>
      <c r="L253" t="s">
        <v>421</v>
      </c>
      <c r="M253" t="s">
        <v>422</v>
      </c>
      <c r="N253" t="s">
        <v>314</v>
      </c>
    </row>
    <row r="254" spans="1:14" x14ac:dyDescent="0.3">
      <c r="A254">
        <v>10500</v>
      </c>
      <c r="B254" t="s">
        <v>375</v>
      </c>
      <c r="C254">
        <v>6</v>
      </c>
      <c r="D254" s="1">
        <v>34829</v>
      </c>
      <c r="E254" s="1">
        <v>34857</v>
      </c>
      <c r="F254" s="1">
        <v>34837</v>
      </c>
      <c r="G254">
        <v>1</v>
      </c>
      <c r="H254">
        <v>42.68</v>
      </c>
      <c r="I254" t="s">
        <v>376</v>
      </c>
      <c r="J254" t="s">
        <v>378</v>
      </c>
      <c r="K254" t="s">
        <v>379</v>
      </c>
      <c r="L254" t="s">
        <v>47</v>
      </c>
      <c r="M254" t="s">
        <v>380</v>
      </c>
      <c r="N254" t="s">
        <v>102</v>
      </c>
    </row>
    <row r="255" spans="1:14" x14ac:dyDescent="0.3">
      <c r="A255">
        <v>10501</v>
      </c>
      <c r="B255" t="s">
        <v>87</v>
      </c>
      <c r="C255">
        <v>9</v>
      </c>
      <c r="D255" s="1">
        <v>34829</v>
      </c>
      <c r="E255" s="1">
        <v>34857</v>
      </c>
      <c r="F255" s="1">
        <v>34836</v>
      </c>
      <c r="G255">
        <v>3</v>
      </c>
      <c r="H255">
        <v>8.85</v>
      </c>
      <c r="I255" t="s">
        <v>88</v>
      </c>
      <c r="J255" t="s">
        <v>90</v>
      </c>
      <c r="K255" t="s">
        <v>91</v>
      </c>
      <c r="L255" t="s">
        <v>47</v>
      </c>
      <c r="M255" t="s">
        <v>92</v>
      </c>
      <c r="N255" t="s">
        <v>49</v>
      </c>
    </row>
    <row r="256" spans="1:14" x14ac:dyDescent="0.3">
      <c r="A256">
        <v>10502</v>
      </c>
      <c r="B256" t="s">
        <v>513</v>
      </c>
      <c r="C256">
        <v>2</v>
      </c>
      <c r="D256" s="1">
        <v>34830</v>
      </c>
      <c r="E256" s="1">
        <v>34858</v>
      </c>
      <c r="F256" s="1">
        <v>34849</v>
      </c>
      <c r="G256">
        <v>1</v>
      </c>
      <c r="H256">
        <v>69.319999999999993</v>
      </c>
      <c r="I256" t="s">
        <v>514</v>
      </c>
      <c r="J256" t="s">
        <v>516</v>
      </c>
      <c r="K256" t="s">
        <v>57</v>
      </c>
      <c r="L256" t="s">
        <v>47</v>
      </c>
      <c r="M256" t="s">
        <v>517</v>
      </c>
      <c r="N256" t="s">
        <v>59</v>
      </c>
    </row>
    <row r="257" spans="1:14" x14ac:dyDescent="0.3">
      <c r="A257">
        <v>10503</v>
      </c>
      <c r="B257" t="s">
        <v>343</v>
      </c>
      <c r="C257">
        <v>6</v>
      </c>
      <c r="D257" s="1">
        <v>34831</v>
      </c>
      <c r="E257" s="1">
        <v>34859</v>
      </c>
      <c r="F257" s="1">
        <v>34836</v>
      </c>
      <c r="G257">
        <v>2</v>
      </c>
      <c r="H257">
        <v>16.739999999999998</v>
      </c>
      <c r="I257" t="s">
        <v>344</v>
      </c>
      <c r="J257" t="s">
        <v>346</v>
      </c>
      <c r="K257" t="s">
        <v>347</v>
      </c>
      <c r="L257" t="s">
        <v>348</v>
      </c>
      <c r="M257" t="s">
        <v>47</v>
      </c>
      <c r="N257" t="s">
        <v>349</v>
      </c>
    </row>
    <row r="258" spans="1:14" x14ac:dyDescent="0.3">
      <c r="A258">
        <v>10504</v>
      </c>
      <c r="B258" t="s">
        <v>745</v>
      </c>
      <c r="C258">
        <v>4</v>
      </c>
      <c r="D258" s="1">
        <v>34831</v>
      </c>
      <c r="E258" s="1">
        <v>34859</v>
      </c>
      <c r="F258" s="1">
        <v>34838</v>
      </c>
      <c r="G258">
        <v>3</v>
      </c>
      <c r="H258">
        <v>59.13</v>
      </c>
      <c r="I258" t="s">
        <v>746</v>
      </c>
      <c r="J258" t="s">
        <v>871</v>
      </c>
      <c r="K258" t="s">
        <v>749</v>
      </c>
      <c r="L258" t="s">
        <v>396</v>
      </c>
      <c r="M258" t="s">
        <v>872</v>
      </c>
      <c r="N258" t="s">
        <v>305</v>
      </c>
    </row>
    <row r="259" spans="1:14" x14ac:dyDescent="0.3">
      <c r="A259">
        <v>10505</v>
      </c>
      <c r="B259" t="s">
        <v>459</v>
      </c>
      <c r="C259">
        <v>3</v>
      </c>
      <c r="D259" s="1">
        <v>34834</v>
      </c>
      <c r="E259" s="1">
        <v>34862</v>
      </c>
      <c r="F259" s="1">
        <v>34841</v>
      </c>
      <c r="G259">
        <v>3</v>
      </c>
      <c r="H259">
        <v>7.13</v>
      </c>
      <c r="I259" t="s">
        <v>460</v>
      </c>
      <c r="J259" t="s">
        <v>462</v>
      </c>
      <c r="K259" t="s">
        <v>463</v>
      </c>
      <c r="L259" t="s">
        <v>464</v>
      </c>
      <c r="M259" t="s">
        <v>465</v>
      </c>
      <c r="N259" t="s">
        <v>130</v>
      </c>
    </row>
    <row r="260" spans="1:14" x14ac:dyDescent="0.3">
      <c r="A260">
        <v>10506</v>
      </c>
      <c r="B260" t="s">
        <v>360</v>
      </c>
      <c r="C260">
        <v>9</v>
      </c>
      <c r="D260" s="1">
        <v>34835</v>
      </c>
      <c r="E260" s="1">
        <v>34863</v>
      </c>
      <c r="F260" s="1">
        <v>34852</v>
      </c>
      <c r="G260">
        <v>2</v>
      </c>
      <c r="H260">
        <v>21.19</v>
      </c>
      <c r="I260" t="s">
        <v>361</v>
      </c>
      <c r="J260" t="s">
        <v>363</v>
      </c>
      <c r="K260" t="s">
        <v>364</v>
      </c>
      <c r="L260" t="s">
        <v>47</v>
      </c>
      <c r="M260" t="s">
        <v>365</v>
      </c>
      <c r="N260" t="s">
        <v>49</v>
      </c>
    </row>
    <row r="261" spans="1:14" x14ac:dyDescent="0.3">
      <c r="A261">
        <v>10507</v>
      </c>
      <c r="B261" t="s">
        <v>62</v>
      </c>
      <c r="C261">
        <v>7</v>
      </c>
      <c r="D261" s="1">
        <v>34835</v>
      </c>
      <c r="E261" s="1">
        <v>34863</v>
      </c>
      <c r="F261" s="1">
        <v>34842</v>
      </c>
      <c r="G261">
        <v>1</v>
      </c>
      <c r="H261">
        <v>47.45</v>
      </c>
      <c r="I261" t="s">
        <v>63</v>
      </c>
      <c r="J261" t="s">
        <v>65</v>
      </c>
      <c r="K261" t="s">
        <v>57</v>
      </c>
      <c r="L261" t="s">
        <v>47</v>
      </c>
      <c r="M261" t="s">
        <v>66</v>
      </c>
      <c r="N261" t="s">
        <v>59</v>
      </c>
    </row>
    <row r="262" spans="1:14" x14ac:dyDescent="0.3">
      <c r="A262">
        <v>10508</v>
      </c>
      <c r="B262" t="s">
        <v>497</v>
      </c>
      <c r="C262">
        <v>1</v>
      </c>
      <c r="D262" s="1">
        <v>34836</v>
      </c>
      <c r="E262" s="1">
        <v>34864</v>
      </c>
      <c r="F262" s="1">
        <v>34863</v>
      </c>
      <c r="G262">
        <v>2</v>
      </c>
      <c r="H262">
        <v>4.99</v>
      </c>
      <c r="I262" t="s">
        <v>498</v>
      </c>
      <c r="J262" t="s">
        <v>500</v>
      </c>
      <c r="K262" t="s">
        <v>501</v>
      </c>
      <c r="L262" t="s">
        <v>47</v>
      </c>
      <c r="M262" t="s">
        <v>502</v>
      </c>
      <c r="N262" t="s">
        <v>49</v>
      </c>
    </row>
    <row r="263" spans="1:14" x14ac:dyDescent="0.3">
      <c r="A263">
        <v>10509</v>
      </c>
      <c r="B263" t="s">
        <v>87</v>
      </c>
      <c r="C263">
        <v>4</v>
      </c>
      <c r="D263" s="1">
        <v>34837</v>
      </c>
      <c r="E263" s="1">
        <v>34865</v>
      </c>
      <c r="F263" s="1">
        <v>34849</v>
      </c>
      <c r="G263">
        <v>1</v>
      </c>
      <c r="H263">
        <v>0.15</v>
      </c>
      <c r="I263" t="s">
        <v>88</v>
      </c>
      <c r="J263" t="s">
        <v>90</v>
      </c>
      <c r="K263" t="s">
        <v>91</v>
      </c>
      <c r="L263" t="s">
        <v>47</v>
      </c>
      <c r="M263" t="s">
        <v>92</v>
      </c>
      <c r="N263" t="s">
        <v>49</v>
      </c>
    </row>
    <row r="264" spans="1:14" x14ac:dyDescent="0.3">
      <c r="A264">
        <v>10510</v>
      </c>
      <c r="B264" t="s">
        <v>607</v>
      </c>
      <c r="C264">
        <v>6</v>
      </c>
      <c r="D264" s="1">
        <v>34838</v>
      </c>
      <c r="E264" s="1">
        <v>34866</v>
      </c>
      <c r="F264" s="1">
        <v>34848</v>
      </c>
      <c r="G264">
        <v>3</v>
      </c>
      <c r="H264">
        <v>367.63</v>
      </c>
      <c r="I264" t="s">
        <v>608</v>
      </c>
      <c r="J264" t="s">
        <v>610</v>
      </c>
      <c r="K264" t="s">
        <v>611</v>
      </c>
      <c r="L264" t="s">
        <v>612</v>
      </c>
      <c r="M264" t="s">
        <v>613</v>
      </c>
      <c r="N264" t="s">
        <v>305</v>
      </c>
    </row>
    <row r="265" spans="1:14" x14ac:dyDescent="0.3">
      <c r="A265">
        <v>10511</v>
      </c>
      <c r="B265" t="s">
        <v>114</v>
      </c>
      <c r="C265">
        <v>4</v>
      </c>
      <c r="D265" s="1">
        <v>34838</v>
      </c>
      <c r="E265" s="1">
        <v>34866</v>
      </c>
      <c r="F265" s="1">
        <v>34841</v>
      </c>
      <c r="G265">
        <v>3</v>
      </c>
      <c r="H265">
        <v>350.64</v>
      </c>
      <c r="I265" t="s">
        <v>115</v>
      </c>
      <c r="J265" t="s">
        <v>117</v>
      </c>
      <c r="K265" t="s">
        <v>118</v>
      </c>
      <c r="L265" t="s">
        <v>47</v>
      </c>
      <c r="M265" t="s">
        <v>119</v>
      </c>
      <c r="N265" t="s">
        <v>102</v>
      </c>
    </row>
    <row r="266" spans="1:14" x14ac:dyDescent="0.3">
      <c r="A266">
        <v>10512</v>
      </c>
      <c r="B266" t="s">
        <v>214</v>
      </c>
      <c r="C266">
        <v>7</v>
      </c>
      <c r="D266" s="1">
        <v>34841</v>
      </c>
      <c r="E266" s="1">
        <v>34869</v>
      </c>
      <c r="F266" s="1">
        <v>34844</v>
      </c>
      <c r="G266">
        <v>2</v>
      </c>
      <c r="H266">
        <v>3.53</v>
      </c>
      <c r="I266" t="s">
        <v>215</v>
      </c>
      <c r="J266" t="s">
        <v>218</v>
      </c>
      <c r="K266" t="s">
        <v>169</v>
      </c>
      <c r="L266" t="s">
        <v>170</v>
      </c>
      <c r="M266" t="s">
        <v>219</v>
      </c>
      <c r="N266" t="s">
        <v>172</v>
      </c>
    </row>
    <row r="267" spans="1:14" x14ac:dyDescent="0.3">
      <c r="A267">
        <v>10513</v>
      </c>
      <c r="B267" t="s">
        <v>722</v>
      </c>
      <c r="C267">
        <v>7</v>
      </c>
      <c r="D267" s="1">
        <v>34842</v>
      </c>
      <c r="E267" s="1">
        <v>34884</v>
      </c>
      <c r="F267" s="1">
        <v>34848</v>
      </c>
      <c r="G267">
        <v>1</v>
      </c>
      <c r="H267">
        <v>105.65</v>
      </c>
      <c r="I267" t="s">
        <v>723</v>
      </c>
      <c r="J267" t="s">
        <v>725</v>
      </c>
      <c r="K267" t="s">
        <v>726</v>
      </c>
      <c r="L267" t="s">
        <v>47</v>
      </c>
      <c r="M267" t="s">
        <v>727</v>
      </c>
      <c r="N267" t="s">
        <v>49</v>
      </c>
    </row>
    <row r="268" spans="1:14" x14ac:dyDescent="0.3">
      <c r="A268">
        <v>10514</v>
      </c>
      <c r="B268" t="s">
        <v>204</v>
      </c>
      <c r="C268">
        <v>3</v>
      </c>
      <c r="D268" s="1">
        <v>34842</v>
      </c>
      <c r="E268" s="1">
        <v>34870</v>
      </c>
      <c r="F268" s="1">
        <v>34866</v>
      </c>
      <c r="G268">
        <v>2</v>
      </c>
      <c r="H268">
        <v>789.95</v>
      </c>
      <c r="I268" t="s">
        <v>205</v>
      </c>
      <c r="J268" t="s">
        <v>208</v>
      </c>
      <c r="K268" t="s">
        <v>209</v>
      </c>
      <c r="L268" t="s">
        <v>47</v>
      </c>
      <c r="M268" t="s">
        <v>210</v>
      </c>
      <c r="N268" t="s">
        <v>211</v>
      </c>
    </row>
    <row r="269" spans="1:14" x14ac:dyDescent="0.3">
      <c r="A269">
        <v>10515</v>
      </c>
      <c r="B269" t="s">
        <v>547</v>
      </c>
      <c r="C269">
        <v>2</v>
      </c>
      <c r="D269" s="1">
        <v>34843</v>
      </c>
      <c r="E269" s="1">
        <v>34857</v>
      </c>
      <c r="F269" s="1">
        <v>34873</v>
      </c>
      <c r="G269">
        <v>1</v>
      </c>
      <c r="H269">
        <v>204.47</v>
      </c>
      <c r="I269" t="s">
        <v>548</v>
      </c>
      <c r="J269" t="s">
        <v>550</v>
      </c>
      <c r="K269" t="s">
        <v>551</v>
      </c>
      <c r="L269" t="s">
        <v>47</v>
      </c>
      <c r="M269" t="s">
        <v>552</v>
      </c>
      <c r="N269" t="s">
        <v>49</v>
      </c>
    </row>
    <row r="270" spans="1:14" x14ac:dyDescent="0.3">
      <c r="A270">
        <v>10516</v>
      </c>
      <c r="B270" t="s">
        <v>343</v>
      </c>
      <c r="C270">
        <v>2</v>
      </c>
      <c r="D270" s="1">
        <v>34844</v>
      </c>
      <c r="E270" s="1">
        <v>34872</v>
      </c>
      <c r="F270" s="1">
        <v>34851</v>
      </c>
      <c r="G270">
        <v>3</v>
      </c>
      <c r="H270">
        <v>62.78</v>
      </c>
      <c r="I270" t="s">
        <v>344</v>
      </c>
      <c r="J270" t="s">
        <v>346</v>
      </c>
      <c r="K270" t="s">
        <v>347</v>
      </c>
      <c r="L270" t="s">
        <v>348</v>
      </c>
      <c r="M270" t="s">
        <v>47</v>
      </c>
      <c r="N270" t="s">
        <v>349</v>
      </c>
    </row>
    <row r="271" spans="1:14" x14ac:dyDescent="0.3">
      <c r="A271">
        <v>10517</v>
      </c>
      <c r="B271" t="s">
        <v>475</v>
      </c>
      <c r="C271">
        <v>3</v>
      </c>
      <c r="D271" s="1">
        <v>34844</v>
      </c>
      <c r="E271" s="1">
        <v>34872</v>
      </c>
      <c r="F271" s="1">
        <v>34849</v>
      </c>
      <c r="G271">
        <v>3</v>
      </c>
      <c r="H271">
        <v>32.07</v>
      </c>
      <c r="I271" t="s">
        <v>476</v>
      </c>
      <c r="J271" t="s">
        <v>478</v>
      </c>
      <c r="K271" t="s">
        <v>72</v>
      </c>
      <c r="L271" t="s">
        <v>47</v>
      </c>
      <c r="M271" t="s">
        <v>479</v>
      </c>
      <c r="N271" t="s">
        <v>74</v>
      </c>
    </row>
    <row r="272" spans="1:14" x14ac:dyDescent="0.3">
      <c r="A272">
        <v>10518</v>
      </c>
      <c r="B272" t="s">
        <v>678</v>
      </c>
      <c r="C272">
        <v>4</v>
      </c>
      <c r="D272" s="1">
        <v>34845</v>
      </c>
      <c r="E272" s="1">
        <v>34859</v>
      </c>
      <c r="F272" s="1">
        <v>34855</v>
      </c>
      <c r="G272">
        <v>2</v>
      </c>
      <c r="H272">
        <v>218.15</v>
      </c>
      <c r="I272" t="s">
        <v>679</v>
      </c>
      <c r="J272" t="s">
        <v>681</v>
      </c>
      <c r="K272" t="s">
        <v>57</v>
      </c>
      <c r="L272" t="s">
        <v>47</v>
      </c>
      <c r="M272" t="s">
        <v>517</v>
      </c>
      <c r="N272" t="s">
        <v>59</v>
      </c>
    </row>
    <row r="273" spans="1:14" x14ac:dyDescent="0.3">
      <c r="A273">
        <v>10519</v>
      </c>
      <c r="B273" t="s">
        <v>156</v>
      </c>
      <c r="C273">
        <v>6</v>
      </c>
      <c r="D273" s="1">
        <v>34848</v>
      </c>
      <c r="E273" s="1">
        <v>34876</v>
      </c>
      <c r="F273" s="1">
        <v>34851</v>
      </c>
      <c r="G273">
        <v>3</v>
      </c>
      <c r="H273">
        <v>91.76</v>
      </c>
      <c r="I273" t="s">
        <v>157</v>
      </c>
      <c r="J273" t="s">
        <v>868</v>
      </c>
      <c r="K273" t="s">
        <v>160</v>
      </c>
      <c r="L273" t="s">
        <v>47</v>
      </c>
      <c r="M273" t="s">
        <v>161</v>
      </c>
      <c r="N273" t="s">
        <v>162</v>
      </c>
    </row>
    <row r="274" spans="1:14" x14ac:dyDescent="0.3">
      <c r="A274">
        <v>10520</v>
      </c>
      <c r="B274" t="s">
        <v>598</v>
      </c>
      <c r="C274">
        <v>7</v>
      </c>
      <c r="D274" s="1">
        <v>34849</v>
      </c>
      <c r="E274" s="1">
        <v>34877</v>
      </c>
      <c r="F274" s="1">
        <v>34851</v>
      </c>
      <c r="G274">
        <v>1</v>
      </c>
      <c r="H274">
        <v>13.37</v>
      </c>
      <c r="I274" t="s">
        <v>599</v>
      </c>
      <c r="J274" t="s">
        <v>601</v>
      </c>
      <c r="K274" t="s">
        <v>602</v>
      </c>
      <c r="L274" t="s">
        <v>47</v>
      </c>
      <c r="M274" t="s">
        <v>603</v>
      </c>
      <c r="N274" t="s">
        <v>604</v>
      </c>
    </row>
    <row r="275" spans="1:14" x14ac:dyDescent="0.3">
      <c r="A275">
        <v>10521</v>
      </c>
      <c r="B275" t="s">
        <v>139</v>
      </c>
      <c r="C275">
        <v>8</v>
      </c>
      <c r="D275" s="1">
        <v>34849</v>
      </c>
      <c r="E275" s="1">
        <v>34877</v>
      </c>
      <c r="F275" s="1">
        <v>34852</v>
      </c>
      <c r="G275">
        <v>2</v>
      </c>
      <c r="H275">
        <v>17.22</v>
      </c>
      <c r="I275" t="s">
        <v>140</v>
      </c>
      <c r="J275" t="s">
        <v>143</v>
      </c>
      <c r="K275" t="s">
        <v>144</v>
      </c>
      <c r="L275" t="s">
        <v>47</v>
      </c>
      <c r="M275" t="s">
        <v>145</v>
      </c>
      <c r="N275" t="s">
        <v>146</v>
      </c>
    </row>
    <row r="276" spans="1:14" x14ac:dyDescent="0.3">
      <c r="A276">
        <v>10522</v>
      </c>
      <c r="B276" t="s">
        <v>400</v>
      </c>
      <c r="C276">
        <v>4</v>
      </c>
      <c r="D276" s="1">
        <v>34850</v>
      </c>
      <c r="E276" s="1">
        <v>34878</v>
      </c>
      <c r="F276" s="1">
        <v>34856</v>
      </c>
      <c r="G276">
        <v>1</v>
      </c>
      <c r="H276">
        <v>45.33</v>
      </c>
      <c r="I276" t="s">
        <v>401</v>
      </c>
      <c r="J276" t="s">
        <v>403</v>
      </c>
      <c r="K276" t="s">
        <v>404</v>
      </c>
      <c r="L276" t="s">
        <v>47</v>
      </c>
      <c r="M276" t="s">
        <v>405</v>
      </c>
      <c r="N276" t="s">
        <v>49</v>
      </c>
    </row>
    <row r="277" spans="1:14" x14ac:dyDescent="0.3">
      <c r="A277">
        <v>10523</v>
      </c>
      <c r="B277" t="s">
        <v>615</v>
      </c>
      <c r="C277">
        <v>7</v>
      </c>
      <c r="D277" s="1">
        <v>34851</v>
      </c>
      <c r="E277" s="1">
        <v>34879</v>
      </c>
      <c r="F277" s="1">
        <v>34880</v>
      </c>
      <c r="G277">
        <v>2</v>
      </c>
      <c r="H277">
        <v>77.63</v>
      </c>
      <c r="I277" t="s">
        <v>616</v>
      </c>
      <c r="J277" t="s">
        <v>618</v>
      </c>
      <c r="K277" t="s">
        <v>72</v>
      </c>
      <c r="L277" t="s">
        <v>47</v>
      </c>
      <c r="M277" t="s">
        <v>619</v>
      </c>
      <c r="N277" t="s">
        <v>74</v>
      </c>
    </row>
    <row r="278" spans="1:14" x14ac:dyDescent="0.3">
      <c r="A278">
        <v>10524</v>
      </c>
      <c r="B278" t="s">
        <v>77</v>
      </c>
      <c r="C278">
        <v>1</v>
      </c>
      <c r="D278" s="1">
        <v>34851</v>
      </c>
      <c r="E278" s="1">
        <v>34879</v>
      </c>
      <c r="F278" s="1">
        <v>34857</v>
      </c>
      <c r="G278">
        <v>2</v>
      </c>
      <c r="H278">
        <v>244.79</v>
      </c>
      <c r="I278" t="s">
        <v>78</v>
      </c>
      <c r="J278" t="s">
        <v>81</v>
      </c>
      <c r="K278" t="s">
        <v>82</v>
      </c>
      <c r="L278" t="s">
        <v>47</v>
      </c>
      <c r="M278" t="s">
        <v>83</v>
      </c>
      <c r="N278" t="s">
        <v>84</v>
      </c>
    </row>
    <row r="279" spans="1:14" x14ac:dyDescent="0.3">
      <c r="A279">
        <v>10525</v>
      </c>
      <c r="B279" t="s">
        <v>114</v>
      </c>
      <c r="C279">
        <v>1</v>
      </c>
      <c r="D279" s="1">
        <v>34852</v>
      </c>
      <c r="E279" s="1">
        <v>34880</v>
      </c>
      <c r="F279" s="1">
        <v>34873</v>
      </c>
      <c r="G279">
        <v>2</v>
      </c>
      <c r="H279">
        <v>11.06</v>
      </c>
      <c r="I279" t="s">
        <v>115</v>
      </c>
      <c r="J279" t="s">
        <v>117</v>
      </c>
      <c r="K279" t="s">
        <v>118</v>
      </c>
      <c r="L279" t="s">
        <v>47</v>
      </c>
      <c r="M279" t="s">
        <v>119</v>
      </c>
      <c r="N279" t="s">
        <v>102</v>
      </c>
    </row>
    <row r="280" spans="1:14" x14ac:dyDescent="0.3">
      <c r="A280">
        <v>10526</v>
      </c>
      <c r="B280" t="s">
        <v>730</v>
      </c>
      <c r="C280">
        <v>4</v>
      </c>
      <c r="D280" s="1">
        <v>34855</v>
      </c>
      <c r="E280" s="1">
        <v>34883</v>
      </c>
      <c r="F280" s="1">
        <v>34865</v>
      </c>
      <c r="G280">
        <v>2</v>
      </c>
      <c r="H280">
        <v>58.59</v>
      </c>
      <c r="I280" t="s">
        <v>731</v>
      </c>
      <c r="J280" t="s">
        <v>733</v>
      </c>
      <c r="K280" t="s">
        <v>734</v>
      </c>
      <c r="L280" t="s">
        <v>47</v>
      </c>
      <c r="M280" t="s">
        <v>735</v>
      </c>
      <c r="N280" t="s">
        <v>736</v>
      </c>
    </row>
    <row r="281" spans="1:14" x14ac:dyDescent="0.3">
      <c r="A281">
        <v>10527</v>
      </c>
      <c r="B281" t="s">
        <v>547</v>
      </c>
      <c r="C281">
        <v>7</v>
      </c>
      <c r="D281" s="1">
        <v>34855</v>
      </c>
      <c r="E281" s="1">
        <v>34883</v>
      </c>
      <c r="F281" s="1">
        <v>34857</v>
      </c>
      <c r="G281">
        <v>1</v>
      </c>
      <c r="H281">
        <v>41.9</v>
      </c>
      <c r="I281" t="s">
        <v>548</v>
      </c>
      <c r="J281" t="s">
        <v>550</v>
      </c>
      <c r="K281" t="s">
        <v>551</v>
      </c>
      <c r="L281" t="s">
        <v>47</v>
      </c>
      <c r="M281" t="s">
        <v>552</v>
      </c>
      <c r="N281" t="s">
        <v>49</v>
      </c>
    </row>
    <row r="282" spans="1:14" x14ac:dyDescent="0.3">
      <c r="A282">
        <v>10528</v>
      </c>
      <c r="B282" t="s">
        <v>298</v>
      </c>
      <c r="C282">
        <v>6</v>
      </c>
      <c r="D282" s="1">
        <v>34856</v>
      </c>
      <c r="E282" s="1">
        <v>34870</v>
      </c>
      <c r="F282" s="1">
        <v>34859</v>
      </c>
      <c r="G282">
        <v>2</v>
      </c>
      <c r="H282">
        <v>3.35</v>
      </c>
      <c r="I282" t="s">
        <v>299</v>
      </c>
      <c r="J282" t="s">
        <v>301</v>
      </c>
      <c r="K282" t="s">
        <v>302</v>
      </c>
      <c r="L282" t="s">
        <v>303</v>
      </c>
      <c r="M282" t="s">
        <v>304</v>
      </c>
      <c r="N282" t="s">
        <v>305</v>
      </c>
    </row>
    <row r="283" spans="1:14" x14ac:dyDescent="0.3">
      <c r="A283">
        <v>10529</v>
      </c>
      <c r="B283" t="s">
        <v>450</v>
      </c>
      <c r="C283">
        <v>5</v>
      </c>
      <c r="D283" s="1">
        <v>34857</v>
      </c>
      <c r="E283" s="1">
        <v>34885</v>
      </c>
      <c r="F283" s="1">
        <v>34859</v>
      </c>
      <c r="G283">
        <v>2</v>
      </c>
      <c r="H283">
        <v>66.69</v>
      </c>
      <c r="I283" t="s">
        <v>451</v>
      </c>
      <c r="J283" t="s">
        <v>453</v>
      </c>
      <c r="K283" t="s">
        <v>454</v>
      </c>
      <c r="L283" t="s">
        <v>47</v>
      </c>
      <c r="M283" t="s">
        <v>455</v>
      </c>
      <c r="N283" t="s">
        <v>456</v>
      </c>
    </row>
    <row r="284" spans="1:14" x14ac:dyDescent="0.3">
      <c r="A284">
        <v>10530</v>
      </c>
      <c r="B284" t="s">
        <v>520</v>
      </c>
      <c r="C284">
        <v>3</v>
      </c>
      <c r="D284" s="1">
        <v>34858</v>
      </c>
      <c r="E284" s="1">
        <v>34886</v>
      </c>
      <c r="F284" s="1">
        <v>34862</v>
      </c>
      <c r="G284">
        <v>2</v>
      </c>
      <c r="H284">
        <v>339.22</v>
      </c>
      <c r="I284" t="s">
        <v>521</v>
      </c>
      <c r="J284" t="s">
        <v>523</v>
      </c>
      <c r="K284" t="s">
        <v>524</v>
      </c>
      <c r="L284" t="s">
        <v>47</v>
      </c>
      <c r="M284" t="s">
        <v>525</v>
      </c>
      <c r="N284" t="s">
        <v>211</v>
      </c>
    </row>
    <row r="285" spans="1:14" x14ac:dyDescent="0.3">
      <c r="A285">
        <v>10531</v>
      </c>
      <c r="B285" t="s">
        <v>482</v>
      </c>
      <c r="C285">
        <v>7</v>
      </c>
      <c r="D285" s="1">
        <v>34858</v>
      </c>
      <c r="E285" s="1">
        <v>34886</v>
      </c>
      <c r="F285" s="1">
        <v>34869</v>
      </c>
      <c r="G285">
        <v>1</v>
      </c>
      <c r="H285">
        <v>8.1199999999999992</v>
      </c>
      <c r="I285" t="s">
        <v>483</v>
      </c>
      <c r="J285" t="s">
        <v>485</v>
      </c>
      <c r="K285" t="s">
        <v>144</v>
      </c>
      <c r="L285" t="s">
        <v>47</v>
      </c>
      <c r="M285" t="s">
        <v>145</v>
      </c>
      <c r="N285" t="s">
        <v>146</v>
      </c>
    </row>
    <row r="286" spans="1:14" x14ac:dyDescent="0.3">
      <c r="A286">
        <v>10532</v>
      </c>
      <c r="B286" t="s">
        <v>197</v>
      </c>
      <c r="C286">
        <v>7</v>
      </c>
      <c r="D286" s="1">
        <v>34859</v>
      </c>
      <c r="E286" s="1">
        <v>34887</v>
      </c>
      <c r="F286" s="1">
        <v>34862</v>
      </c>
      <c r="G286">
        <v>3</v>
      </c>
      <c r="H286">
        <v>74.459999999999994</v>
      </c>
      <c r="I286" t="s">
        <v>198</v>
      </c>
      <c r="J286" t="s">
        <v>200</v>
      </c>
      <c r="K286" t="s">
        <v>72</v>
      </c>
      <c r="L286" t="s">
        <v>47</v>
      </c>
      <c r="M286" t="s">
        <v>201</v>
      </c>
      <c r="N286" t="s">
        <v>74</v>
      </c>
    </row>
    <row r="287" spans="1:14" x14ac:dyDescent="0.3">
      <c r="A287">
        <v>10533</v>
      </c>
      <c r="B287" t="s">
        <v>237</v>
      </c>
      <c r="C287">
        <v>8</v>
      </c>
      <c r="D287" s="1">
        <v>34862</v>
      </c>
      <c r="E287" s="1">
        <v>34890</v>
      </c>
      <c r="F287" s="1">
        <v>34872</v>
      </c>
      <c r="G287">
        <v>1</v>
      </c>
      <c r="H287">
        <v>188.04</v>
      </c>
      <c r="I287" t="s">
        <v>238</v>
      </c>
      <c r="J287" t="s">
        <v>240</v>
      </c>
      <c r="K287" t="s">
        <v>241</v>
      </c>
      <c r="L287" t="s">
        <v>47</v>
      </c>
      <c r="M287" t="s">
        <v>242</v>
      </c>
      <c r="N287" t="s">
        <v>84</v>
      </c>
    </row>
    <row r="288" spans="1:14" x14ac:dyDescent="0.3">
      <c r="A288">
        <v>10534</v>
      </c>
      <c r="B288" t="s">
        <v>400</v>
      </c>
      <c r="C288">
        <v>8</v>
      </c>
      <c r="D288" s="1">
        <v>34862</v>
      </c>
      <c r="E288" s="1">
        <v>34890</v>
      </c>
      <c r="F288" s="1">
        <v>34864</v>
      </c>
      <c r="G288">
        <v>2</v>
      </c>
      <c r="H288">
        <v>27.94</v>
      </c>
      <c r="I288" t="s">
        <v>401</v>
      </c>
      <c r="J288" t="s">
        <v>403</v>
      </c>
      <c r="K288" t="s">
        <v>404</v>
      </c>
      <c r="L288" t="s">
        <v>47</v>
      </c>
      <c r="M288" t="s">
        <v>405</v>
      </c>
      <c r="N288" t="s">
        <v>49</v>
      </c>
    </row>
    <row r="289" spans="1:14" x14ac:dyDescent="0.3">
      <c r="A289">
        <v>10535</v>
      </c>
      <c r="B289" t="s">
        <v>62</v>
      </c>
      <c r="C289">
        <v>4</v>
      </c>
      <c r="D289" s="1">
        <v>34863</v>
      </c>
      <c r="E289" s="1">
        <v>34891</v>
      </c>
      <c r="F289" s="1">
        <v>34871</v>
      </c>
      <c r="G289">
        <v>1</v>
      </c>
      <c r="H289">
        <v>15.64</v>
      </c>
      <c r="I289" t="s">
        <v>63</v>
      </c>
      <c r="J289" t="s">
        <v>65</v>
      </c>
      <c r="K289" t="s">
        <v>57</v>
      </c>
      <c r="L289" t="s">
        <v>47</v>
      </c>
      <c r="M289" t="s">
        <v>66</v>
      </c>
      <c r="N289" t="s">
        <v>59</v>
      </c>
    </row>
    <row r="290" spans="1:14" x14ac:dyDescent="0.3">
      <c r="A290">
        <v>10536</v>
      </c>
      <c r="B290" t="s">
        <v>400</v>
      </c>
      <c r="C290">
        <v>3</v>
      </c>
      <c r="D290" s="1">
        <v>34864</v>
      </c>
      <c r="E290" s="1">
        <v>34892</v>
      </c>
      <c r="F290" s="1">
        <v>34887</v>
      </c>
      <c r="G290">
        <v>2</v>
      </c>
      <c r="H290">
        <v>58.88</v>
      </c>
      <c r="I290" t="s">
        <v>401</v>
      </c>
      <c r="J290" t="s">
        <v>403</v>
      </c>
      <c r="K290" t="s">
        <v>404</v>
      </c>
      <c r="L290" t="s">
        <v>47</v>
      </c>
      <c r="M290" t="s">
        <v>405</v>
      </c>
      <c r="N290" t="s">
        <v>49</v>
      </c>
    </row>
    <row r="291" spans="1:14" x14ac:dyDescent="0.3">
      <c r="A291">
        <v>10537</v>
      </c>
      <c r="B291" t="s">
        <v>584</v>
      </c>
      <c r="C291">
        <v>1</v>
      </c>
      <c r="D291" s="1">
        <v>34864</v>
      </c>
      <c r="E291" s="1">
        <v>34878</v>
      </c>
      <c r="F291" s="1">
        <v>34869</v>
      </c>
      <c r="G291">
        <v>1</v>
      </c>
      <c r="H291">
        <v>78.849999999999994</v>
      </c>
      <c r="I291" t="s">
        <v>585</v>
      </c>
      <c r="J291" t="s">
        <v>869</v>
      </c>
      <c r="K291" t="s">
        <v>588</v>
      </c>
      <c r="L291" t="s">
        <v>47</v>
      </c>
      <c r="M291" t="s">
        <v>870</v>
      </c>
      <c r="N291" t="s">
        <v>162</v>
      </c>
    </row>
    <row r="292" spans="1:14" x14ac:dyDescent="0.3">
      <c r="A292">
        <v>10538</v>
      </c>
      <c r="B292" t="s">
        <v>133</v>
      </c>
      <c r="C292">
        <v>9</v>
      </c>
      <c r="D292" s="1">
        <v>34865</v>
      </c>
      <c r="E292" s="1">
        <v>34893</v>
      </c>
      <c r="F292" s="1">
        <v>34866</v>
      </c>
      <c r="G292">
        <v>3</v>
      </c>
      <c r="H292">
        <v>4.87</v>
      </c>
      <c r="I292" t="s">
        <v>134</v>
      </c>
      <c r="J292" t="s">
        <v>136</v>
      </c>
      <c r="K292" t="s">
        <v>72</v>
      </c>
      <c r="L292" t="s">
        <v>47</v>
      </c>
      <c r="M292" t="s">
        <v>137</v>
      </c>
      <c r="N292" t="s">
        <v>74</v>
      </c>
    </row>
    <row r="293" spans="1:14" x14ac:dyDescent="0.3">
      <c r="A293">
        <v>10539</v>
      </c>
      <c r="B293" t="s">
        <v>133</v>
      </c>
      <c r="C293">
        <v>6</v>
      </c>
      <c r="D293" s="1">
        <v>34866</v>
      </c>
      <c r="E293" s="1">
        <v>34894</v>
      </c>
      <c r="F293" s="1">
        <v>34873</v>
      </c>
      <c r="G293">
        <v>3</v>
      </c>
      <c r="H293">
        <v>12.36</v>
      </c>
      <c r="I293" t="s">
        <v>134</v>
      </c>
      <c r="J293" t="s">
        <v>136</v>
      </c>
      <c r="K293" t="s">
        <v>72</v>
      </c>
      <c r="L293" t="s">
        <v>47</v>
      </c>
      <c r="M293" t="s">
        <v>137</v>
      </c>
      <c r="N293" t="s">
        <v>74</v>
      </c>
    </row>
    <row r="294" spans="1:14" x14ac:dyDescent="0.3">
      <c r="A294">
        <v>10540</v>
      </c>
      <c r="B294" t="s">
        <v>547</v>
      </c>
      <c r="C294">
        <v>3</v>
      </c>
      <c r="D294" s="1">
        <v>34869</v>
      </c>
      <c r="E294" s="1">
        <v>34897</v>
      </c>
      <c r="F294" s="1">
        <v>34894</v>
      </c>
      <c r="G294">
        <v>3</v>
      </c>
      <c r="H294">
        <v>1007.64</v>
      </c>
      <c r="I294" t="s">
        <v>548</v>
      </c>
      <c r="J294" t="s">
        <v>550</v>
      </c>
      <c r="K294" t="s">
        <v>551</v>
      </c>
      <c r="L294" t="s">
        <v>47</v>
      </c>
      <c r="M294" t="s">
        <v>552</v>
      </c>
      <c r="N294" t="s">
        <v>49</v>
      </c>
    </row>
    <row r="295" spans="1:14" x14ac:dyDescent="0.3">
      <c r="A295">
        <v>10541</v>
      </c>
      <c r="B295" t="s">
        <v>317</v>
      </c>
      <c r="C295">
        <v>2</v>
      </c>
      <c r="D295" s="1">
        <v>34869</v>
      </c>
      <c r="E295" s="1">
        <v>34897</v>
      </c>
      <c r="F295" s="1">
        <v>34879</v>
      </c>
      <c r="G295">
        <v>1</v>
      </c>
      <c r="H295">
        <v>68.650000000000006</v>
      </c>
      <c r="I295" t="s">
        <v>318</v>
      </c>
      <c r="J295" t="s">
        <v>320</v>
      </c>
      <c r="K295" t="s">
        <v>321</v>
      </c>
      <c r="L295" t="s">
        <v>322</v>
      </c>
      <c r="M295" t="s">
        <v>323</v>
      </c>
      <c r="N295" t="s">
        <v>172</v>
      </c>
    </row>
    <row r="296" spans="1:14" x14ac:dyDescent="0.3">
      <c r="A296">
        <v>10542</v>
      </c>
      <c r="B296" t="s">
        <v>360</v>
      </c>
      <c r="C296">
        <v>1</v>
      </c>
      <c r="D296" s="1">
        <v>34870</v>
      </c>
      <c r="E296" s="1">
        <v>34898</v>
      </c>
      <c r="F296" s="1">
        <v>34876</v>
      </c>
      <c r="G296">
        <v>3</v>
      </c>
      <c r="H296">
        <v>10.95</v>
      </c>
      <c r="I296" t="s">
        <v>361</v>
      </c>
      <c r="J296" t="s">
        <v>363</v>
      </c>
      <c r="K296" t="s">
        <v>364</v>
      </c>
      <c r="L296" t="s">
        <v>47</v>
      </c>
      <c r="M296" t="s">
        <v>365</v>
      </c>
      <c r="N296" t="s">
        <v>49</v>
      </c>
    </row>
    <row r="297" spans="1:14" x14ac:dyDescent="0.3">
      <c r="A297">
        <v>10543</v>
      </c>
      <c r="B297" t="s">
        <v>416</v>
      </c>
      <c r="C297">
        <v>8</v>
      </c>
      <c r="D297" s="1">
        <v>34871</v>
      </c>
      <c r="E297" s="1">
        <v>34899</v>
      </c>
      <c r="F297" s="1">
        <v>34873</v>
      </c>
      <c r="G297">
        <v>2</v>
      </c>
      <c r="H297">
        <v>48.17</v>
      </c>
      <c r="I297" t="s">
        <v>417</v>
      </c>
      <c r="J297" t="s">
        <v>419</v>
      </c>
      <c r="K297" t="s">
        <v>420</v>
      </c>
      <c r="L297" t="s">
        <v>421</v>
      </c>
      <c r="M297" t="s">
        <v>422</v>
      </c>
      <c r="N297" t="s">
        <v>314</v>
      </c>
    </row>
    <row r="298" spans="1:14" x14ac:dyDescent="0.3">
      <c r="A298">
        <v>10544</v>
      </c>
      <c r="B298" t="s">
        <v>434</v>
      </c>
      <c r="C298">
        <v>4</v>
      </c>
      <c r="D298" s="1">
        <v>34871</v>
      </c>
      <c r="E298" s="1">
        <v>34899</v>
      </c>
      <c r="F298" s="1">
        <v>34880</v>
      </c>
      <c r="G298">
        <v>1</v>
      </c>
      <c r="H298">
        <v>24.91</v>
      </c>
      <c r="I298" t="s">
        <v>435</v>
      </c>
      <c r="J298" t="s">
        <v>437</v>
      </c>
      <c r="K298" t="s">
        <v>438</v>
      </c>
      <c r="L298" t="s">
        <v>303</v>
      </c>
      <c r="M298" t="s">
        <v>439</v>
      </c>
      <c r="N298" t="s">
        <v>305</v>
      </c>
    </row>
    <row r="299" spans="1:14" x14ac:dyDescent="0.3">
      <c r="A299">
        <v>10545</v>
      </c>
      <c r="B299" t="s">
        <v>391</v>
      </c>
      <c r="C299">
        <v>8</v>
      </c>
      <c r="D299" s="1">
        <v>34872</v>
      </c>
      <c r="E299" s="1">
        <v>34900</v>
      </c>
      <c r="F299" s="1">
        <v>34907</v>
      </c>
      <c r="G299">
        <v>2</v>
      </c>
      <c r="H299">
        <v>11.92</v>
      </c>
      <c r="I299" t="s">
        <v>392</v>
      </c>
      <c r="J299" t="s">
        <v>394</v>
      </c>
      <c r="K299" t="s">
        <v>395</v>
      </c>
      <c r="L299" t="s">
        <v>396</v>
      </c>
      <c r="M299" t="s">
        <v>397</v>
      </c>
      <c r="N299" t="s">
        <v>305</v>
      </c>
    </row>
    <row r="300" spans="1:14" x14ac:dyDescent="0.3">
      <c r="A300">
        <v>10546</v>
      </c>
      <c r="B300" t="s">
        <v>706</v>
      </c>
      <c r="C300">
        <v>1</v>
      </c>
      <c r="D300" s="1">
        <v>34873</v>
      </c>
      <c r="E300" s="1">
        <v>34901</v>
      </c>
      <c r="F300" s="1">
        <v>34877</v>
      </c>
      <c r="G300">
        <v>3</v>
      </c>
      <c r="H300">
        <v>194.72</v>
      </c>
      <c r="I300" t="s">
        <v>707</v>
      </c>
      <c r="J300" t="s">
        <v>709</v>
      </c>
      <c r="K300" t="s">
        <v>710</v>
      </c>
      <c r="L300" t="s">
        <v>47</v>
      </c>
      <c r="M300" t="s">
        <v>711</v>
      </c>
      <c r="N300" t="s">
        <v>102</v>
      </c>
    </row>
    <row r="301" spans="1:14" x14ac:dyDescent="0.3">
      <c r="A301">
        <v>10547</v>
      </c>
      <c r="B301" t="s">
        <v>615</v>
      </c>
      <c r="C301">
        <v>3</v>
      </c>
      <c r="D301" s="1">
        <v>34873</v>
      </c>
      <c r="E301" s="1">
        <v>34901</v>
      </c>
      <c r="F301" s="1">
        <v>34883</v>
      </c>
      <c r="G301">
        <v>2</v>
      </c>
      <c r="H301">
        <v>178.43</v>
      </c>
      <c r="I301" t="s">
        <v>616</v>
      </c>
      <c r="J301" t="s">
        <v>618</v>
      </c>
      <c r="K301" t="s">
        <v>72</v>
      </c>
      <c r="L301" t="s">
        <v>47</v>
      </c>
      <c r="M301" t="s">
        <v>619</v>
      </c>
      <c r="N301" t="s">
        <v>74</v>
      </c>
    </row>
    <row r="302" spans="1:14" x14ac:dyDescent="0.3">
      <c r="A302">
        <v>10548</v>
      </c>
      <c r="B302" t="s">
        <v>670</v>
      </c>
      <c r="C302">
        <v>3</v>
      </c>
      <c r="D302" s="1">
        <v>34876</v>
      </c>
      <c r="E302" s="1">
        <v>34904</v>
      </c>
      <c r="F302" s="1">
        <v>34883</v>
      </c>
      <c r="G302">
        <v>2</v>
      </c>
      <c r="H302">
        <v>1.43</v>
      </c>
      <c r="I302" t="s">
        <v>671</v>
      </c>
      <c r="J302" t="s">
        <v>673</v>
      </c>
      <c r="K302" t="s">
        <v>674</v>
      </c>
      <c r="L302" t="s">
        <v>47</v>
      </c>
      <c r="M302" t="s">
        <v>675</v>
      </c>
      <c r="N302" t="s">
        <v>49</v>
      </c>
    </row>
    <row r="303" spans="1:14" x14ac:dyDescent="0.3">
      <c r="A303">
        <v>10549</v>
      </c>
      <c r="B303" t="s">
        <v>547</v>
      </c>
      <c r="C303">
        <v>5</v>
      </c>
      <c r="D303" s="1">
        <v>34877</v>
      </c>
      <c r="E303" s="1">
        <v>34891</v>
      </c>
      <c r="F303" s="1">
        <v>34880</v>
      </c>
      <c r="G303">
        <v>1</v>
      </c>
      <c r="H303">
        <v>171.24</v>
      </c>
      <c r="I303" t="s">
        <v>548</v>
      </c>
      <c r="J303" t="s">
        <v>550</v>
      </c>
      <c r="K303" t="s">
        <v>551</v>
      </c>
      <c r="L303" t="s">
        <v>47</v>
      </c>
      <c r="M303" t="s">
        <v>552</v>
      </c>
      <c r="N303" t="s">
        <v>49</v>
      </c>
    </row>
    <row r="304" spans="1:14" x14ac:dyDescent="0.3">
      <c r="A304">
        <v>10550</v>
      </c>
      <c r="B304" t="s">
        <v>284</v>
      </c>
      <c r="C304">
        <v>7</v>
      </c>
      <c r="D304" s="1">
        <v>34878</v>
      </c>
      <c r="E304" s="1">
        <v>34906</v>
      </c>
      <c r="F304" s="1">
        <v>34887</v>
      </c>
      <c r="G304">
        <v>3</v>
      </c>
      <c r="H304">
        <v>4.32</v>
      </c>
      <c r="I304" t="s">
        <v>285</v>
      </c>
      <c r="J304" t="s">
        <v>287</v>
      </c>
      <c r="K304" t="s">
        <v>288</v>
      </c>
      <c r="L304" t="s">
        <v>47</v>
      </c>
      <c r="M304" t="s">
        <v>289</v>
      </c>
      <c r="N304" t="s">
        <v>111</v>
      </c>
    </row>
    <row r="305" spans="1:14" x14ac:dyDescent="0.3">
      <c r="A305">
        <v>10551</v>
      </c>
      <c r="B305" t="s">
        <v>267</v>
      </c>
      <c r="C305">
        <v>4</v>
      </c>
      <c r="D305" s="1">
        <v>34878</v>
      </c>
      <c r="E305" s="1">
        <v>34920</v>
      </c>
      <c r="F305" s="1">
        <v>34887</v>
      </c>
      <c r="G305">
        <v>3</v>
      </c>
      <c r="H305">
        <v>72.95</v>
      </c>
      <c r="I305" t="s">
        <v>268</v>
      </c>
      <c r="J305" t="s">
        <v>270</v>
      </c>
      <c r="K305" t="s">
        <v>271</v>
      </c>
      <c r="L305" t="s">
        <v>47</v>
      </c>
      <c r="M305" t="s">
        <v>272</v>
      </c>
      <c r="N305" t="s">
        <v>273</v>
      </c>
    </row>
    <row r="306" spans="1:14" x14ac:dyDescent="0.3">
      <c r="A306">
        <v>10552</v>
      </c>
      <c r="B306" t="s">
        <v>326</v>
      </c>
      <c r="C306">
        <v>2</v>
      </c>
      <c r="D306" s="1">
        <v>34879</v>
      </c>
      <c r="E306" s="1">
        <v>34907</v>
      </c>
      <c r="F306" s="1">
        <v>34886</v>
      </c>
      <c r="G306">
        <v>1</v>
      </c>
      <c r="H306">
        <v>83.22</v>
      </c>
      <c r="I306" t="s">
        <v>327</v>
      </c>
      <c r="J306" t="s">
        <v>329</v>
      </c>
      <c r="K306" t="s">
        <v>330</v>
      </c>
      <c r="L306" t="s">
        <v>331</v>
      </c>
      <c r="M306" t="s">
        <v>332</v>
      </c>
      <c r="N306" t="s">
        <v>314</v>
      </c>
    </row>
    <row r="307" spans="1:14" x14ac:dyDescent="0.3">
      <c r="A307">
        <v>10553</v>
      </c>
      <c r="B307" t="s">
        <v>730</v>
      </c>
      <c r="C307">
        <v>2</v>
      </c>
      <c r="D307" s="1">
        <v>34880</v>
      </c>
      <c r="E307" s="1">
        <v>34908</v>
      </c>
      <c r="F307" s="1">
        <v>34884</v>
      </c>
      <c r="G307">
        <v>2</v>
      </c>
      <c r="H307">
        <v>149.49</v>
      </c>
      <c r="I307" t="s">
        <v>731</v>
      </c>
      <c r="J307" t="s">
        <v>733</v>
      </c>
      <c r="K307" t="s">
        <v>734</v>
      </c>
      <c r="L307" t="s">
        <v>47</v>
      </c>
      <c r="M307" t="s">
        <v>735</v>
      </c>
      <c r="N307" t="s">
        <v>736</v>
      </c>
    </row>
    <row r="308" spans="1:14" x14ac:dyDescent="0.3">
      <c r="A308">
        <v>10554</v>
      </c>
      <c r="B308" t="s">
        <v>497</v>
      </c>
      <c r="C308">
        <v>4</v>
      </c>
      <c r="D308" s="1">
        <v>34880</v>
      </c>
      <c r="E308" s="1">
        <v>34908</v>
      </c>
      <c r="F308" s="1">
        <v>34886</v>
      </c>
      <c r="G308">
        <v>3</v>
      </c>
      <c r="H308">
        <v>120.97</v>
      </c>
      <c r="I308" t="s">
        <v>498</v>
      </c>
      <c r="J308" t="s">
        <v>500</v>
      </c>
      <c r="K308" t="s">
        <v>501</v>
      </c>
      <c r="L308" t="s">
        <v>47</v>
      </c>
      <c r="M308" t="s">
        <v>502</v>
      </c>
      <c r="N308" t="s">
        <v>49</v>
      </c>
    </row>
    <row r="309" spans="1:14" x14ac:dyDescent="0.3">
      <c r="A309">
        <v>10555</v>
      </c>
      <c r="B309" t="s">
        <v>607</v>
      </c>
      <c r="C309">
        <v>6</v>
      </c>
      <c r="D309" s="1">
        <v>34883</v>
      </c>
      <c r="E309" s="1">
        <v>34911</v>
      </c>
      <c r="F309" s="1">
        <v>34885</v>
      </c>
      <c r="G309">
        <v>3</v>
      </c>
      <c r="H309">
        <v>252.49</v>
      </c>
      <c r="I309" t="s">
        <v>608</v>
      </c>
      <c r="J309" t="s">
        <v>610</v>
      </c>
      <c r="K309" t="s">
        <v>611</v>
      </c>
      <c r="L309" t="s">
        <v>612</v>
      </c>
      <c r="M309" t="s">
        <v>613</v>
      </c>
      <c r="N309" t="s">
        <v>305</v>
      </c>
    </row>
    <row r="310" spans="1:14" x14ac:dyDescent="0.3">
      <c r="A310">
        <v>10556</v>
      </c>
      <c r="B310" t="s">
        <v>622</v>
      </c>
      <c r="C310">
        <v>2</v>
      </c>
      <c r="D310" s="1">
        <v>34884</v>
      </c>
      <c r="E310" s="1">
        <v>34926</v>
      </c>
      <c r="F310" s="1">
        <v>34894</v>
      </c>
      <c r="G310">
        <v>1</v>
      </c>
      <c r="H310">
        <v>9.8000000000000007</v>
      </c>
      <c r="I310" t="s">
        <v>623</v>
      </c>
      <c r="J310" t="s">
        <v>625</v>
      </c>
      <c r="K310" t="s">
        <v>626</v>
      </c>
      <c r="L310" t="s">
        <v>47</v>
      </c>
      <c r="M310" t="s">
        <v>627</v>
      </c>
      <c r="N310" t="s">
        <v>628</v>
      </c>
    </row>
    <row r="311" spans="1:14" x14ac:dyDescent="0.3">
      <c r="A311">
        <v>10557</v>
      </c>
      <c r="B311" t="s">
        <v>400</v>
      </c>
      <c r="C311">
        <v>9</v>
      </c>
      <c r="D311" s="1">
        <v>34884</v>
      </c>
      <c r="E311" s="1">
        <v>34898</v>
      </c>
      <c r="F311" s="1">
        <v>34887</v>
      </c>
      <c r="G311">
        <v>2</v>
      </c>
      <c r="H311">
        <v>96.72</v>
      </c>
      <c r="I311" t="s">
        <v>401</v>
      </c>
      <c r="J311" t="s">
        <v>403</v>
      </c>
      <c r="K311" t="s">
        <v>404</v>
      </c>
      <c r="L311" t="s">
        <v>47</v>
      </c>
      <c r="M311" t="s">
        <v>405</v>
      </c>
      <c r="N311" t="s">
        <v>49</v>
      </c>
    </row>
    <row r="312" spans="1:14" x14ac:dyDescent="0.3">
      <c r="A312">
        <v>10558</v>
      </c>
      <c r="B312" t="s">
        <v>68</v>
      </c>
      <c r="C312">
        <v>1</v>
      </c>
      <c r="D312" s="1">
        <v>34885</v>
      </c>
      <c r="E312" s="1">
        <v>34913</v>
      </c>
      <c r="F312" s="1">
        <v>34891</v>
      </c>
      <c r="G312">
        <v>2</v>
      </c>
      <c r="H312">
        <v>72.97</v>
      </c>
      <c r="I312" t="s">
        <v>69</v>
      </c>
      <c r="J312" t="s">
        <v>873</v>
      </c>
      <c r="K312" t="s">
        <v>874</v>
      </c>
      <c r="L312" t="s">
        <v>875</v>
      </c>
      <c r="M312" t="s">
        <v>876</v>
      </c>
      <c r="N312" t="s">
        <v>74</v>
      </c>
    </row>
    <row r="313" spans="1:14" x14ac:dyDescent="0.3">
      <c r="A313">
        <v>10559</v>
      </c>
      <c r="B313" t="s">
        <v>95</v>
      </c>
      <c r="C313">
        <v>6</v>
      </c>
      <c r="D313" s="1">
        <v>34886</v>
      </c>
      <c r="E313" s="1">
        <v>34914</v>
      </c>
      <c r="F313" s="1">
        <v>34894</v>
      </c>
      <c r="G313">
        <v>1</v>
      </c>
      <c r="H313">
        <v>8.0500000000000007</v>
      </c>
      <c r="I313" t="s">
        <v>96</v>
      </c>
      <c r="J313" t="s">
        <v>99</v>
      </c>
      <c r="K313" t="s">
        <v>100</v>
      </c>
      <c r="L313" t="s">
        <v>47</v>
      </c>
      <c r="M313" t="s">
        <v>101</v>
      </c>
      <c r="N313" t="s">
        <v>102</v>
      </c>
    </row>
    <row r="314" spans="1:14" x14ac:dyDescent="0.3">
      <c r="A314">
        <v>10560</v>
      </c>
      <c r="B314" t="s">
        <v>244</v>
      </c>
      <c r="C314">
        <v>8</v>
      </c>
      <c r="D314" s="1">
        <v>34887</v>
      </c>
      <c r="E314" s="1">
        <v>34915</v>
      </c>
      <c r="F314" s="1">
        <v>34890</v>
      </c>
      <c r="G314">
        <v>1</v>
      </c>
      <c r="H314">
        <v>36.65</v>
      </c>
      <c r="I314" t="s">
        <v>245</v>
      </c>
      <c r="J314" t="s">
        <v>247</v>
      </c>
      <c r="K314" t="s">
        <v>248</v>
      </c>
      <c r="L314" t="s">
        <v>47</v>
      </c>
      <c r="M314" t="s">
        <v>249</v>
      </c>
      <c r="N314" t="s">
        <v>49</v>
      </c>
    </row>
    <row r="315" spans="1:14" x14ac:dyDescent="0.3">
      <c r="A315">
        <v>10561</v>
      </c>
      <c r="B315" t="s">
        <v>237</v>
      </c>
      <c r="C315">
        <v>2</v>
      </c>
      <c r="D315" s="1">
        <v>34887</v>
      </c>
      <c r="E315" s="1">
        <v>34915</v>
      </c>
      <c r="F315" s="1">
        <v>34890</v>
      </c>
      <c r="G315">
        <v>2</v>
      </c>
      <c r="H315">
        <v>242.21</v>
      </c>
      <c r="I315" t="s">
        <v>238</v>
      </c>
      <c r="J315" t="s">
        <v>240</v>
      </c>
      <c r="K315" t="s">
        <v>241</v>
      </c>
      <c r="L315" t="s">
        <v>47</v>
      </c>
      <c r="M315" t="s">
        <v>242</v>
      </c>
      <c r="N315" t="s">
        <v>84</v>
      </c>
    </row>
    <row r="316" spans="1:14" x14ac:dyDescent="0.3">
      <c r="A316">
        <v>10562</v>
      </c>
      <c r="B316" t="s">
        <v>570</v>
      </c>
      <c r="C316">
        <v>1</v>
      </c>
      <c r="D316" s="1">
        <v>34890</v>
      </c>
      <c r="E316" s="1">
        <v>34918</v>
      </c>
      <c r="F316" s="1">
        <v>34893</v>
      </c>
      <c r="G316">
        <v>1</v>
      </c>
      <c r="H316">
        <v>22.95</v>
      </c>
      <c r="I316" t="s">
        <v>571</v>
      </c>
      <c r="J316" t="s">
        <v>573</v>
      </c>
      <c r="K316" t="s">
        <v>574</v>
      </c>
      <c r="L316" t="s">
        <v>47</v>
      </c>
      <c r="M316" t="s">
        <v>575</v>
      </c>
      <c r="N316" t="s">
        <v>264</v>
      </c>
    </row>
    <row r="317" spans="1:14" x14ac:dyDescent="0.3">
      <c r="A317">
        <v>10563</v>
      </c>
      <c r="B317" t="s">
        <v>578</v>
      </c>
      <c r="C317">
        <v>2</v>
      </c>
      <c r="D317" s="1">
        <v>34891</v>
      </c>
      <c r="E317" s="1">
        <v>34933</v>
      </c>
      <c r="F317" s="1">
        <v>34905</v>
      </c>
      <c r="G317">
        <v>2</v>
      </c>
      <c r="H317">
        <v>60.43</v>
      </c>
      <c r="I317" t="s">
        <v>579</v>
      </c>
      <c r="J317" t="s">
        <v>581</v>
      </c>
      <c r="K317" t="s">
        <v>321</v>
      </c>
      <c r="L317" t="s">
        <v>322</v>
      </c>
      <c r="M317" t="s">
        <v>582</v>
      </c>
      <c r="N317" t="s">
        <v>172</v>
      </c>
    </row>
    <row r="318" spans="1:14" x14ac:dyDescent="0.3">
      <c r="A318">
        <v>10564</v>
      </c>
      <c r="B318" t="s">
        <v>560</v>
      </c>
      <c r="C318">
        <v>4</v>
      </c>
      <c r="D318" s="1">
        <v>34891</v>
      </c>
      <c r="E318" s="1">
        <v>34919</v>
      </c>
      <c r="F318" s="1">
        <v>34897</v>
      </c>
      <c r="G318">
        <v>3</v>
      </c>
      <c r="H318">
        <v>13.75</v>
      </c>
      <c r="I318" t="s">
        <v>561</v>
      </c>
      <c r="J318" t="s">
        <v>564</v>
      </c>
      <c r="K318" t="s">
        <v>565</v>
      </c>
      <c r="L318" t="s">
        <v>566</v>
      </c>
      <c r="M318" t="s">
        <v>567</v>
      </c>
      <c r="N318" t="s">
        <v>305</v>
      </c>
    </row>
    <row r="319" spans="1:14" x14ac:dyDescent="0.3">
      <c r="A319">
        <v>10565</v>
      </c>
      <c r="B319" t="s">
        <v>459</v>
      </c>
      <c r="C319">
        <v>8</v>
      </c>
      <c r="D319" s="1">
        <v>34892</v>
      </c>
      <c r="E319" s="1">
        <v>34920</v>
      </c>
      <c r="F319" s="1">
        <v>34899</v>
      </c>
      <c r="G319">
        <v>2</v>
      </c>
      <c r="H319">
        <v>7.15</v>
      </c>
      <c r="I319" t="s">
        <v>460</v>
      </c>
      <c r="J319" t="s">
        <v>462</v>
      </c>
      <c r="K319" t="s">
        <v>463</v>
      </c>
      <c r="L319" t="s">
        <v>464</v>
      </c>
      <c r="M319" t="s">
        <v>465</v>
      </c>
      <c r="N319" t="s">
        <v>130</v>
      </c>
    </row>
    <row r="320" spans="1:14" x14ac:dyDescent="0.3">
      <c r="A320">
        <v>10566</v>
      </c>
      <c r="B320" t="s">
        <v>95</v>
      </c>
      <c r="C320">
        <v>9</v>
      </c>
      <c r="D320" s="1">
        <v>34893</v>
      </c>
      <c r="E320" s="1">
        <v>34921</v>
      </c>
      <c r="F320" s="1">
        <v>34899</v>
      </c>
      <c r="G320">
        <v>1</v>
      </c>
      <c r="H320">
        <v>88.4</v>
      </c>
      <c r="I320" t="s">
        <v>96</v>
      </c>
      <c r="J320" t="s">
        <v>99</v>
      </c>
      <c r="K320" t="s">
        <v>100</v>
      </c>
      <c r="L320" t="s">
        <v>47</v>
      </c>
      <c r="M320" t="s">
        <v>101</v>
      </c>
      <c r="N320" t="s">
        <v>102</v>
      </c>
    </row>
    <row r="321" spans="1:14" x14ac:dyDescent="0.3">
      <c r="A321">
        <v>10567</v>
      </c>
      <c r="B321" t="s">
        <v>343</v>
      </c>
      <c r="C321">
        <v>1</v>
      </c>
      <c r="D321" s="1">
        <v>34893</v>
      </c>
      <c r="E321" s="1">
        <v>34921</v>
      </c>
      <c r="F321" s="1">
        <v>34898</v>
      </c>
      <c r="G321">
        <v>1</v>
      </c>
      <c r="H321">
        <v>33.97</v>
      </c>
      <c r="I321" t="s">
        <v>344</v>
      </c>
      <c r="J321" t="s">
        <v>346</v>
      </c>
      <c r="K321" t="s">
        <v>347</v>
      </c>
      <c r="L321" t="s">
        <v>348</v>
      </c>
      <c r="M321" t="s">
        <v>47</v>
      </c>
      <c r="N321" t="s">
        <v>349</v>
      </c>
    </row>
    <row r="322" spans="1:14" x14ac:dyDescent="0.3">
      <c r="A322">
        <v>10568</v>
      </c>
      <c r="B322" t="s">
        <v>276</v>
      </c>
      <c r="C322">
        <v>3</v>
      </c>
      <c r="D322" s="1">
        <v>34894</v>
      </c>
      <c r="E322" s="1">
        <v>34922</v>
      </c>
      <c r="F322" s="1">
        <v>34920</v>
      </c>
      <c r="G322">
        <v>3</v>
      </c>
      <c r="H322">
        <v>6.54</v>
      </c>
      <c r="I322" t="s">
        <v>877</v>
      </c>
      <c r="J322" t="s">
        <v>279</v>
      </c>
      <c r="K322" t="s">
        <v>280</v>
      </c>
      <c r="L322" t="s">
        <v>47</v>
      </c>
      <c r="M322" t="s">
        <v>878</v>
      </c>
      <c r="N322" t="s">
        <v>111</v>
      </c>
    </row>
    <row r="323" spans="1:14" x14ac:dyDescent="0.3">
      <c r="A323">
        <v>10569</v>
      </c>
      <c r="B323" t="s">
        <v>560</v>
      </c>
      <c r="C323">
        <v>5</v>
      </c>
      <c r="D323" s="1">
        <v>34897</v>
      </c>
      <c r="E323" s="1">
        <v>34925</v>
      </c>
      <c r="F323" s="1">
        <v>34922</v>
      </c>
      <c r="G323">
        <v>1</v>
      </c>
      <c r="H323">
        <v>58.98</v>
      </c>
      <c r="I323" t="s">
        <v>561</v>
      </c>
      <c r="J323" t="s">
        <v>564</v>
      </c>
      <c r="K323" t="s">
        <v>565</v>
      </c>
      <c r="L323" t="s">
        <v>566</v>
      </c>
      <c r="M323" t="s">
        <v>567</v>
      </c>
      <c r="N323" t="s">
        <v>305</v>
      </c>
    </row>
    <row r="324" spans="1:14" x14ac:dyDescent="0.3">
      <c r="A324">
        <v>10570</v>
      </c>
      <c r="B324" t="s">
        <v>459</v>
      </c>
      <c r="C324">
        <v>3</v>
      </c>
      <c r="D324" s="1">
        <v>34898</v>
      </c>
      <c r="E324" s="1">
        <v>34926</v>
      </c>
      <c r="F324" s="1">
        <v>34900</v>
      </c>
      <c r="G324">
        <v>3</v>
      </c>
      <c r="H324">
        <v>188.99</v>
      </c>
      <c r="I324" t="s">
        <v>460</v>
      </c>
      <c r="J324" t="s">
        <v>462</v>
      </c>
      <c r="K324" t="s">
        <v>463</v>
      </c>
      <c r="L324" t="s">
        <v>464</v>
      </c>
      <c r="M324" t="s">
        <v>465</v>
      </c>
      <c r="N324" t="s">
        <v>130</v>
      </c>
    </row>
    <row r="325" spans="1:14" x14ac:dyDescent="0.3">
      <c r="A325">
        <v>10571</v>
      </c>
      <c r="B325" t="s">
        <v>204</v>
      </c>
      <c r="C325">
        <v>8</v>
      </c>
      <c r="D325" s="1">
        <v>34898</v>
      </c>
      <c r="E325" s="1">
        <v>34940</v>
      </c>
      <c r="F325" s="1">
        <v>34915</v>
      </c>
      <c r="G325">
        <v>3</v>
      </c>
      <c r="H325">
        <v>26.06</v>
      </c>
      <c r="I325" t="s">
        <v>205</v>
      </c>
      <c r="J325" t="s">
        <v>208</v>
      </c>
      <c r="K325" t="s">
        <v>209</v>
      </c>
      <c r="L325" t="s">
        <v>47</v>
      </c>
      <c r="M325" t="s">
        <v>210</v>
      </c>
      <c r="N325" t="s">
        <v>211</v>
      </c>
    </row>
    <row r="326" spans="1:14" x14ac:dyDescent="0.3">
      <c r="A326">
        <v>10572</v>
      </c>
      <c r="B326" t="s">
        <v>77</v>
      </c>
      <c r="C326">
        <v>3</v>
      </c>
      <c r="D326" s="1">
        <v>34899</v>
      </c>
      <c r="E326" s="1">
        <v>34927</v>
      </c>
      <c r="F326" s="1">
        <v>34906</v>
      </c>
      <c r="G326">
        <v>2</v>
      </c>
      <c r="H326">
        <v>116.43</v>
      </c>
      <c r="I326" t="s">
        <v>78</v>
      </c>
      <c r="J326" t="s">
        <v>81</v>
      </c>
      <c r="K326" t="s">
        <v>82</v>
      </c>
      <c r="L326" t="s">
        <v>47</v>
      </c>
      <c r="M326" t="s">
        <v>83</v>
      </c>
      <c r="N326" t="s">
        <v>84</v>
      </c>
    </row>
    <row r="327" spans="1:14" x14ac:dyDescent="0.3">
      <c r="A327">
        <v>10573</v>
      </c>
      <c r="B327" t="s">
        <v>62</v>
      </c>
      <c r="C327">
        <v>7</v>
      </c>
      <c r="D327" s="1">
        <v>34900</v>
      </c>
      <c r="E327" s="1">
        <v>34928</v>
      </c>
      <c r="F327" s="1">
        <v>34901</v>
      </c>
      <c r="G327">
        <v>3</v>
      </c>
      <c r="H327">
        <v>84.84</v>
      </c>
      <c r="I327" t="s">
        <v>63</v>
      </c>
      <c r="J327" t="s">
        <v>65</v>
      </c>
      <c r="K327" t="s">
        <v>57</v>
      </c>
      <c r="L327" t="s">
        <v>47</v>
      </c>
      <c r="M327" t="s">
        <v>66</v>
      </c>
      <c r="N327" t="s">
        <v>59</v>
      </c>
    </row>
    <row r="328" spans="1:14" x14ac:dyDescent="0.3">
      <c r="A328">
        <v>10574</v>
      </c>
      <c r="B328" t="s">
        <v>690</v>
      </c>
      <c r="C328">
        <v>4</v>
      </c>
      <c r="D328" s="1">
        <v>34900</v>
      </c>
      <c r="E328" s="1">
        <v>34928</v>
      </c>
      <c r="F328" s="1">
        <v>34911</v>
      </c>
      <c r="G328">
        <v>2</v>
      </c>
      <c r="H328">
        <v>37.6</v>
      </c>
      <c r="I328" t="s">
        <v>691</v>
      </c>
      <c r="J328" t="s">
        <v>693</v>
      </c>
      <c r="K328" t="s">
        <v>694</v>
      </c>
      <c r="L328" t="s">
        <v>396</v>
      </c>
      <c r="M328" t="s">
        <v>695</v>
      </c>
      <c r="N328" t="s">
        <v>305</v>
      </c>
    </row>
    <row r="329" spans="1:14" x14ac:dyDescent="0.3">
      <c r="A329">
        <v>10575</v>
      </c>
      <c r="B329" t="s">
        <v>468</v>
      </c>
      <c r="C329">
        <v>5</v>
      </c>
      <c r="D329" s="1">
        <v>34901</v>
      </c>
      <c r="E329" s="1">
        <v>34915</v>
      </c>
      <c r="F329" s="1">
        <v>34911</v>
      </c>
      <c r="G329">
        <v>1</v>
      </c>
      <c r="H329">
        <v>127.34</v>
      </c>
      <c r="I329" t="s">
        <v>469</v>
      </c>
      <c r="J329" t="s">
        <v>471</v>
      </c>
      <c r="K329" t="s">
        <v>472</v>
      </c>
      <c r="L329" t="s">
        <v>47</v>
      </c>
      <c r="M329" t="s">
        <v>473</v>
      </c>
      <c r="N329" t="s">
        <v>49</v>
      </c>
    </row>
    <row r="330" spans="1:14" x14ac:dyDescent="0.3">
      <c r="A330">
        <v>10576</v>
      </c>
      <c r="B330" t="s">
        <v>678</v>
      </c>
      <c r="C330">
        <v>3</v>
      </c>
      <c r="D330" s="1">
        <v>34904</v>
      </c>
      <c r="E330" s="1">
        <v>34918</v>
      </c>
      <c r="F330" s="1">
        <v>34911</v>
      </c>
      <c r="G330">
        <v>3</v>
      </c>
      <c r="H330">
        <v>18.559999999999999</v>
      </c>
      <c r="I330" t="s">
        <v>679</v>
      </c>
      <c r="J330" t="s">
        <v>681</v>
      </c>
      <c r="K330" t="s">
        <v>57</v>
      </c>
      <c r="L330" t="s">
        <v>47</v>
      </c>
      <c r="M330" t="s">
        <v>517</v>
      </c>
      <c r="N330" t="s">
        <v>59</v>
      </c>
    </row>
    <row r="331" spans="1:14" x14ac:dyDescent="0.3">
      <c r="A331">
        <v>10577</v>
      </c>
      <c r="B331" t="s">
        <v>690</v>
      </c>
      <c r="C331">
        <v>9</v>
      </c>
      <c r="D331" s="1">
        <v>34904</v>
      </c>
      <c r="E331" s="1">
        <v>34946</v>
      </c>
      <c r="F331" s="1">
        <v>34911</v>
      </c>
      <c r="G331">
        <v>2</v>
      </c>
      <c r="H331">
        <v>25.41</v>
      </c>
      <c r="I331" t="s">
        <v>691</v>
      </c>
      <c r="J331" t="s">
        <v>693</v>
      </c>
      <c r="K331" t="s">
        <v>694</v>
      </c>
      <c r="L331" t="s">
        <v>396</v>
      </c>
      <c r="M331" t="s">
        <v>695</v>
      </c>
      <c r="N331" t="s">
        <v>305</v>
      </c>
    </row>
    <row r="332" spans="1:14" x14ac:dyDescent="0.3">
      <c r="A332">
        <v>10578</v>
      </c>
      <c r="B332" t="s">
        <v>133</v>
      </c>
      <c r="C332">
        <v>4</v>
      </c>
      <c r="D332" s="1">
        <v>34905</v>
      </c>
      <c r="E332" s="1">
        <v>34933</v>
      </c>
      <c r="F332" s="1">
        <v>34936</v>
      </c>
      <c r="G332">
        <v>3</v>
      </c>
      <c r="H332">
        <v>29.6</v>
      </c>
      <c r="I332" t="s">
        <v>134</v>
      </c>
      <c r="J332" t="s">
        <v>136</v>
      </c>
      <c r="K332" t="s">
        <v>72</v>
      </c>
      <c r="L332" t="s">
        <v>47</v>
      </c>
      <c r="M332" t="s">
        <v>137</v>
      </c>
      <c r="N332" t="s">
        <v>74</v>
      </c>
    </row>
    <row r="333" spans="1:14" x14ac:dyDescent="0.3">
      <c r="A333">
        <v>10579</v>
      </c>
      <c r="B333" t="s">
        <v>408</v>
      </c>
      <c r="C333">
        <v>1</v>
      </c>
      <c r="D333" s="1">
        <v>34906</v>
      </c>
      <c r="E333" s="1">
        <v>34934</v>
      </c>
      <c r="F333" s="1">
        <v>34915</v>
      </c>
      <c r="G333">
        <v>2</v>
      </c>
      <c r="H333">
        <v>13.73</v>
      </c>
      <c r="I333" t="s">
        <v>409</v>
      </c>
      <c r="J333" t="s">
        <v>411</v>
      </c>
      <c r="K333" t="s">
        <v>412</v>
      </c>
      <c r="L333" t="s">
        <v>413</v>
      </c>
      <c r="M333" t="s">
        <v>414</v>
      </c>
      <c r="N333" t="s">
        <v>305</v>
      </c>
    </row>
    <row r="334" spans="1:14" x14ac:dyDescent="0.3">
      <c r="A334">
        <v>10580</v>
      </c>
      <c r="B334" t="s">
        <v>497</v>
      </c>
      <c r="C334">
        <v>4</v>
      </c>
      <c r="D334" s="1">
        <v>34907</v>
      </c>
      <c r="E334" s="1">
        <v>34935</v>
      </c>
      <c r="F334" s="1">
        <v>34912</v>
      </c>
      <c r="G334">
        <v>3</v>
      </c>
      <c r="H334">
        <v>75.89</v>
      </c>
      <c r="I334" t="s">
        <v>498</v>
      </c>
      <c r="J334" t="s">
        <v>500</v>
      </c>
      <c r="K334" t="s">
        <v>501</v>
      </c>
      <c r="L334" t="s">
        <v>47</v>
      </c>
      <c r="M334" t="s">
        <v>502</v>
      </c>
      <c r="N334" t="s">
        <v>49</v>
      </c>
    </row>
    <row r="335" spans="1:14" x14ac:dyDescent="0.3">
      <c r="A335">
        <v>10581</v>
      </c>
      <c r="B335" t="s">
        <v>214</v>
      </c>
      <c r="C335">
        <v>3</v>
      </c>
      <c r="D335" s="1">
        <v>34907</v>
      </c>
      <c r="E335" s="1">
        <v>34935</v>
      </c>
      <c r="F335" s="1">
        <v>34913</v>
      </c>
      <c r="G335">
        <v>1</v>
      </c>
      <c r="H335">
        <v>3.01</v>
      </c>
      <c r="I335" t="s">
        <v>215</v>
      </c>
      <c r="J335" t="s">
        <v>218</v>
      </c>
      <c r="K335" t="s">
        <v>169</v>
      </c>
      <c r="L335" t="s">
        <v>170</v>
      </c>
      <c r="M335" t="s">
        <v>219</v>
      </c>
      <c r="N335" t="s">
        <v>172</v>
      </c>
    </row>
    <row r="336" spans="1:14" x14ac:dyDescent="0.3">
      <c r="A336">
        <v>10582</v>
      </c>
      <c r="B336" t="s">
        <v>87</v>
      </c>
      <c r="C336">
        <v>3</v>
      </c>
      <c r="D336" s="1">
        <v>34908</v>
      </c>
      <c r="E336" s="1">
        <v>34936</v>
      </c>
      <c r="F336" s="1">
        <v>34925</v>
      </c>
      <c r="G336">
        <v>2</v>
      </c>
      <c r="H336">
        <v>27.71</v>
      </c>
      <c r="I336" t="s">
        <v>88</v>
      </c>
      <c r="J336" t="s">
        <v>90</v>
      </c>
      <c r="K336" t="s">
        <v>91</v>
      </c>
      <c r="L336" t="s">
        <v>47</v>
      </c>
      <c r="M336" t="s">
        <v>92</v>
      </c>
      <c r="N336" t="s">
        <v>49</v>
      </c>
    </row>
    <row r="337" spans="1:14" x14ac:dyDescent="0.3">
      <c r="A337">
        <v>10583</v>
      </c>
      <c r="B337" t="s">
        <v>730</v>
      </c>
      <c r="C337">
        <v>2</v>
      </c>
      <c r="D337" s="1">
        <v>34911</v>
      </c>
      <c r="E337" s="1">
        <v>34939</v>
      </c>
      <c r="F337" s="1">
        <v>34915</v>
      </c>
      <c r="G337">
        <v>2</v>
      </c>
      <c r="H337">
        <v>7.28</v>
      </c>
      <c r="I337" t="s">
        <v>731</v>
      </c>
      <c r="J337" t="s">
        <v>733</v>
      </c>
      <c r="K337" t="s">
        <v>734</v>
      </c>
      <c r="L337" t="s">
        <v>47</v>
      </c>
      <c r="M337" t="s">
        <v>735</v>
      </c>
      <c r="N337" t="s">
        <v>736</v>
      </c>
    </row>
    <row r="338" spans="1:14" x14ac:dyDescent="0.3">
      <c r="A338">
        <v>10584</v>
      </c>
      <c r="B338" t="s">
        <v>95</v>
      </c>
      <c r="C338">
        <v>4</v>
      </c>
      <c r="D338" s="1">
        <v>34911</v>
      </c>
      <c r="E338" s="1">
        <v>34939</v>
      </c>
      <c r="F338" s="1">
        <v>34915</v>
      </c>
      <c r="G338">
        <v>1</v>
      </c>
      <c r="H338">
        <v>59.14</v>
      </c>
      <c r="I338" t="s">
        <v>96</v>
      </c>
      <c r="J338" t="s">
        <v>99</v>
      </c>
      <c r="K338" t="s">
        <v>100</v>
      </c>
      <c r="L338" t="s">
        <v>47</v>
      </c>
      <c r="M338" t="s">
        <v>101</v>
      </c>
      <c r="N338" t="s">
        <v>102</v>
      </c>
    </row>
    <row r="339" spans="1:14" x14ac:dyDescent="0.3">
      <c r="A339">
        <v>10585</v>
      </c>
      <c r="B339" t="s">
        <v>738</v>
      </c>
      <c r="C339">
        <v>7</v>
      </c>
      <c r="D339" s="1">
        <v>34912</v>
      </c>
      <c r="E339" s="1">
        <v>34940</v>
      </c>
      <c r="F339" s="1">
        <v>34921</v>
      </c>
      <c r="G339">
        <v>1</v>
      </c>
      <c r="H339">
        <v>13.41</v>
      </c>
      <c r="I339" t="s">
        <v>739</v>
      </c>
      <c r="J339" t="s">
        <v>741</v>
      </c>
      <c r="K339" t="s">
        <v>742</v>
      </c>
      <c r="L339" t="s">
        <v>170</v>
      </c>
      <c r="M339" t="s">
        <v>743</v>
      </c>
      <c r="N339" t="s">
        <v>172</v>
      </c>
    </row>
    <row r="340" spans="1:14" x14ac:dyDescent="0.3">
      <c r="A340">
        <v>10586</v>
      </c>
      <c r="B340" t="s">
        <v>570</v>
      </c>
      <c r="C340">
        <v>9</v>
      </c>
      <c r="D340" s="1">
        <v>34913</v>
      </c>
      <c r="E340" s="1">
        <v>34941</v>
      </c>
      <c r="F340" s="1">
        <v>34920</v>
      </c>
      <c r="G340">
        <v>1</v>
      </c>
      <c r="H340">
        <v>0.48</v>
      </c>
      <c r="I340" t="s">
        <v>571</v>
      </c>
      <c r="J340" t="s">
        <v>573</v>
      </c>
      <c r="K340" t="s">
        <v>574</v>
      </c>
      <c r="L340" t="s">
        <v>47</v>
      </c>
      <c r="M340" t="s">
        <v>575</v>
      </c>
      <c r="N340" t="s">
        <v>264</v>
      </c>
    </row>
    <row r="341" spans="1:14" x14ac:dyDescent="0.3">
      <c r="A341">
        <v>10587</v>
      </c>
      <c r="B341" t="s">
        <v>534</v>
      </c>
      <c r="C341">
        <v>1</v>
      </c>
      <c r="D341" s="1">
        <v>34913</v>
      </c>
      <c r="E341" s="1">
        <v>34941</v>
      </c>
      <c r="F341" s="1">
        <v>34920</v>
      </c>
      <c r="G341">
        <v>1</v>
      </c>
      <c r="H341">
        <v>62.52</v>
      </c>
      <c r="I341" t="s">
        <v>535</v>
      </c>
      <c r="J341" t="s">
        <v>537</v>
      </c>
      <c r="K341" t="s">
        <v>321</v>
      </c>
      <c r="L341" t="s">
        <v>322</v>
      </c>
      <c r="M341" t="s">
        <v>538</v>
      </c>
      <c r="N341" t="s">
        <v>172</v>
      </c>
    </row>
    <row r="342" spans="1:14" x14ac:dyDescent="0.3">
      <c r="A342">
        <v>10588</v>
      </c>
      <c r="B342" t="s">
        <v>547</v>
      </c>
      <c r="C342">
        <v>2</v>
      </c>
      <c r="D342" s="1">
        <v>34914</v>
      </c>
      <c r="E342" s="1">
        <v>34942</v>
      </c>
      <c r="F342" s="1">
        <v>34921</v>
      </c>
      <c r="G342">
        <v>3</v>
      </c>
      <c r="H342">
        <v>194.67</v>
      </c>
      <c r="I342" t="s">
        <v>548</v>
      </c>
      <c r="J342" t="s">
        <v>550</v>
      </c>
      <c r="K342" t="s">
        <v>551</v>
      </c>
      <c r="L342" t="s">
        <v>47</v>
      </c>
      <c r="M342" t="s">
        <v>552</v>
      </c>
      <c r="N342" t="s">
        <v>49</v>
      </c>
    </row>
    <row r="343" spans="1:14" x14ac:dyDescent="0.3">
      <c r="A343">
        <v>10589</v>
      </c>
      <c r="B343" t="s">
        <v>298</v>
      </c>
      <c r="C343">
        <v>8</v>
      </c>
      <c r="D343" s="1">
        <v>34915</v>
      </c>
      <c r="E343" s="1">
        <v>34943</v>
      </c>
      <c r="F343" s="1">
        <v>34925</v>
      </c>
      <c r="G343">
        <v>2</v>
      </c>
      <c r="H343">
        <v>4.42</v>
      </c>
      <c r="I343" t="s">
        <v>299</v>
      </c>
      <c r="J343" t="s">
        <v>301</v>
      </c>
      <c r="K343" t="s">
        <v>302</v>
      </c>
      <c r="L343" t="s">
        <v>303</v>
      </c>
      <c r="M343" t="s">
        <v>304</v>
      </c>
      <c r="N343" t="s">
        <v>305</v>
      </c>
    </row>
    <row r="344" spans="1:14" x14ac:dyDescent="0.3">
      <c r="A344">
        <v>10590</v>
      </c>
      <c r="B344" t="s">
        <v>459</v>
      </c>
      <c r="C344">
        <v>4</v>
      </c>
      <c r="D344" s="1">
        <v>34918</v>
      </c>
      <c r="E344" s="1">
        <v>34946</v>
      </c>
      <c r="F344" s="1">
        <v>34925</v>
      </c>
      <c r="G344">
        <v>3</v>
      </c>
      <c r="H344">
        <v>44.77</v>
      </c>
      <c r="I344" t="s">
        <v>460</v>
      </c>
      <c r="J344" t="s">
        <v>462</v>
      </c>
      <c r="K344" t="s">
        <v>463</v>
      </c>
      <c r="L344" t="s">
        <v>464</v>
      </c>
      <c r="M344" t="s">
        <v>465</v>
      </c>
      <c r="N344" t="s">
        <v>130</v>
      </c>
    </row>
    <row r="345" spans="1:14" x14ac:dyDescent="0.3">
      <c r="A345">
        <v>10591</v>
      </c>
      <c r="B345" t="s">
        <v>698</v>
      </c>
      <c r="C345">
        <v>1</v>
      </c>
      <c r="D345" s="1">
        <v>34918</v>
      </c>
      <c r="E345" s="1">
        <v>34932</v>
      </c>
      <c r="F345" s="1">
        <v>34927</v>
      </c>
      <c r="G345">
        <v>1</v>
      </c>
      <c r="H345">
        <v>55.92</v>
      </c>
      <c r="I345" t="s">
        <v>699</v>
      </c>
      <c r="J345" t="s">
        <v>701</v>
      </c>
      <c r="K345" t="s">
        <v>702</v>
      </c>
      <c r="L345" t="s">
        <v>47</v>
      </c>
      <c r="M345" t="s">
        <v>703</v>
      </c>
      <c r="N345" t="s">
        <v>628</v>
      </c>
    </row>
    <row r="346" spans="1:14" x14ac:dyDescent="0.3">
      <c r="A346">
        <v>10592</v>
      </c>
      <c r="B346" t="s">
        <v>400</v>
      </c>
      <c r="C346">
        <v>3</v>
      </c>
      <c r="D346" s="1">
        <v>34919</v>
      </c>
      <c r="E346" s="1">
        <v>34947</v>
      </c>
      <c r="F346" s="1">
        <v>34927</v>
      </c>
      <c r="G346">
        <v>1</v>
      </c>
      <c r="H346">
        <v>32.1</v>
      </c>
      <c r="I346" t="s">
        <v>401</v>
      </c>
      <c r="J346" t="s">
        <v>403</v>
      </c>
      <c r="K346" t="s">
        <v>404</v>
      </c>
      <c r="L346" t="s">
        <v>47</v>
      </c>
      <c r="M346" t="s">
        <v>405</v>
      </c>
      <c r="N346" t="s">
        <v>49</v>
      </c>
    </row>
    <row r="347" spans="1:14" x14ac:dyDescent="0.3">
      <c r="A347">
        <v>10593</v>
      </c>
      <c r="B347" t="s">
        <v>400</v>
      </c>
      <c r="C347">
        <v>7</v>
      </c>
      <c r="D347" s="1">
        <v>34920</v>
      </c>
      <c r="E347" s="1">
        <v>34948</v>
      </c>
      <c r="F347" s="1">
        <v>34955</v>
      </c>
      <c r="G347">
        <v>2</v>
      </c>
      <c r="H347">
        <v>174.2</v>
      </c>
      <c r="I347" t="s">
        <v>401</v>
      </c>
      <c r="J347" t="s">
        <v>403</v>
      </c>
      <c r="K347" t="s">
        <v>404</v>
      </c>
      <c r="L347" t="s">
        <v>47</v>
      </c>
      <c r="M347" t="s">
        <v>405</v>
      </c>
      <c r="N347" t="s">
        <v>49</v>
      </c>
    </row>
    <row r="348" spans="1:14" x14ac:dyDescent="0.3">
      <c r="A348">
        <v>10594</v>
      </c>
      <c r="B348" t="s">
        <v>488</v>
      </c>
      <c r="C348">
        <v>3</v>
      </c>
      <c r="D348" s="1">
        <v>34920</v>
      </c>
      <c r="E348" s="1">
        <v>34948</v>
      </c>
      <c r="F348" s="1">
        <v>34927</v>
      </c>
      <c r="G348">
        <v>2</v>
      </c>
      <c r="H348">
        <v>5.24</v>
      </c>
      <c r="I348" t="s">
        <v>489</v>
      </c>
      <c r="J348" t="s">
        <v>491</v>
      </c>
      <c r="K348" t="s">
        <v>492</v>
      </c>
      <c r="L348" t="s">
        <v>493</v>
      </c>
      <c r="M348" t="s">
        <v>494</v>
      </c>
      <c r="N348" t="s">
        <v>305</v>
      </c>
    </row>
    <row r="349" spans="1:14" x14ac:dyDescent="0.3">
      <c r="A349">
        <v>10595</v>
      </c>
      <c r="B349" t="s">
        <v>204</v>
      </c>
      <c r="C349">
        <v>2</v>
      </c>
      <c r="D349" s="1">
        <v>34921</v>
      </c>
      <c r="E349" s="1">
        <v>34949</v>
      </c>
      <c r="F349" s="1">
        <v>34925</v>
      </c>
      <c r="G349">
        <v>1</v>
      </c>
      <c r="H349">
        <v>96.78</v>
      </c>
      <c r="I349" t="s">
        <v>205</v>
      </c>
      <c r="J349" t="s">
        <v>208</v>
      </c>
      <c r="K349" t="s">
        <v>209</v>
      </c>
      <c r="L349" t="s">
        <v>47</v>
      </c>
      <c r="M349" t="s">
        <v>210</v>
      </c>
      <c r="N349" t="s">
        <v>211</v>
      </c>
    </row>
    <row r="350" spans="1:14" x14ac:dyDescent="0.3">
      <c r="A350">
        <v>10596</v>
      </c>
      <c r="B350" t="s">
        <v>745</v>
      </c>
      <c r="C350">
        <v>8</v>
      </c>
      <c r="D350" s="1">
        <v>34922</v>
      </c>
      <c r="E350" s="1">
        <v>34950</v>
      </c>
      <c r="F350" s="1">
        <v>34954</v>
      </c>
      <c r="G350">
        <v>1</v>
      </c>
      <c r="H350">
        <v>16.34</v>
      </c>
      <c r="I350" t="s">
        <v>746</v>
      </c>
      <c r="J350" t="s">
        <v>871</v>
      </c>
      <c r="K350" t="s">
        <v>749</v>
      </c>
      <c r="L350" t="s">
        <v>396</v>
      </c>
      <c r="M350" t="s">
        <v>872</v>
      </c>
      <c r="N350" t="s">
        <v>305</v>
      </c>
    </row>
    <row r="351" spans="1:14" x14ac:dyDescent="0.3">
      <c r="A351">
        <v>10597</v>
      </c>
      <c r="B351" t="s">
        <v>520</v>
      </c>
      <c r="C351">
        <v>7</v>
      </c>
      <c r="D351" s="1">
        <v>34922</v>
      </c>
      <c r="E351" s="1">
        <v>34950</v>
      </c>
      <c r="F351" s="1">
        <v>34929</v>
      </c>
      <c r="G351">
        <v>3</v>
      </c>
      <c r="H351">
        <v>35.119999999999997</v>
      </c>
      <c r="I351" t="s">
        <v>521</v>
      </c>
      <c r="J351" t="s">
        <v>523</v>
      </c>
      <c r="K351" t="s">
        <v>524</v>
      </c>
      <c r="L351" t="s">
        <v>47</v>
      </c>
      <c r="M351" t="s">
        <v>525</v>
      </c>
      <c r="N351" t="s">
        <v>211</v>
      </c>
    </row>
    <row r="352" spans="1:14" x14ac:dyDescent="0.3">
      <c r="A352">
        <v>10598</v>
      </c>
      <c r="B352" t="s">
        <v>560</v>
      </c>
      <c r="C352">
        <v>1</v>
      </c>
      <c r="D352" s="1">
        <v>34925</v>
      </c>
      <c r="E352" s="1">
        <v>34953</v>
      </c>
      <c r="F352" s="1">
        <v>34929</v>
      </c>
      <c r="G352">
        <v>3</v>
      </c>
      <c r="H352">
        <v>44.42</v>
      </c>
      <c r="I352" t="s">
        <v>561</v>
      </c>
      <c r="J352" t="s">
        <v>564</v>
      </c>
      <c r="K352" t="s">
        <v>565</v>
      </c>
      <c r="L352" t="s">
        <v>566</v>
      </c>
      <c r="M352" t="s">
        <v>567</v>
      </c>
      <c r="N352" t="s">
        <v>305</v>
      </c>
    </row>
    <row r="353" spans="1:14" x14ac:dyDescent="0.3">
      <c r="A353">
        <v>10599</v>
      </c>
      <c r="B353" t="s">
        <v>133</v>
      </c>
      <c r="C353">
        <v>6</v>
      </c>
      <c r="D353" s="1">
        <v>34926</v>
      </c>
      <c r="E353" s="1">
        <v>34968</v>
      </c>
      <c r="F353" s="1">
        <v>34932</v>
      </c>
      <c r="G353">
        <v>3</v>
      </c>
      <c r="H353">
        <v>29.98</v>
      </c>
      <c r="I353" t="s">
        <v>134</v>
      </c>
      <c r="J353" t="s">
        <v>136</v>
      </c>
      <c r="K353" t="s">
        <v>72</v>
      </c>
      <c r="L353" t="s">
        <v>47</v>
      </c>
      <c r="M353" t="s">
        <v>137</v>
      </c>
      <c r="N353" t="s">
        <v>74</v>
      </c>
    </row>
    <row r="354" spans="1:14" x14ac:dyDescent="0.3">
      <c r="A354">
        <v>10600</v>
      </c>
      <c r="B354" t="s">
        <v>335</v>
      </c>
      <c r="C354">
        <v>4</v>
      </c>
      <c r="D354" s="1">
        <v>34927</v>
      </c>
      <c r="E354" s="1">
        <v>34955</v>
      </c>
      <c r="F354" s="1">
        <v>34932</v>
      </c>
      <c r="G354">
        <v>1</v>
      </c>
      <c r="H354">
        <v>45.13</v>
      </c>
      <c r="I354" t="s">
        <v>336</v>
      </c>
      <c r="J354" t="s">
        <v>338</v>
      </c>
      <c r="K354" t="s">
        <v>339</v>
      </c>
      <c r="L354" t="s">
        <v>303</v>
      </c>
      <c r="M354" t="s">
        <v>340</v>
      </c>
      <c r="N354" t="s">
        <v>305</v>
      </c>
    </row>
    <row r="355" spans="1:14" x14ac:dyDescent="0.3">
      <c r="A355">
        <v>10601</v>
      </c>
      <c r="B355" t="s">
        <v>326</v>
      </c>
      <c r="C355">
        <v>7</v>
      </c>
      <c r="D355" s="1">
        <v>34927</v>
      </c>
      <c r="E355" s="1">
        <v>34969</v>
      </c>
      <c r="F355" s="1">
        <v>34933</v>
      </c>
      <c r="G355">
        <v>1</v>
      </c>
      <c r="H355">
        <v>58.3</v>
      </c>
      <c r="I355" t="s">
        <v>327</v>
      </c>
      <c r="J355" t="s">
        <v>329</v>
      </c>
      <c r="K355" t="s">
        <v>330</v>
      </c>
      <c r="L355" t="s">
        <v>331</v>
      </c>
      <c r="M355" t="s">
        <v>332</v>
      </c>
      <c r="N355" t="s">
        <v>314</v>
      </c>
    </row>
    <row r="356" spans="1:14" x14ac:dyDescent="0.3">
      <c r="A356">
        <v>10602</v>
      </c>
      <c r="B356" t="s">
        <v>698</v>
      </c>
      <c r="C356">
        <v>8</v>
      </c>
      <c r="D356" s="1">
        <v>34928</v>
      </c>
      <c r="E356" s="1">
        <v>34956</v>
      </c>
      <c r="F356" s="1">
        <v>34933</v>
      </c>
      <c r="G356">
        <v>2</v>
      </c>
      <c r="H356">
        <v>2.92</v>
      </c>
      <c r="I356" t="s">
        <v>699</v>
      </c>
      <c r="J356" t="s">
        <v>701</v>
      </c>
      <c r="K356" t="s">
        <v>702</v>
      </c>
      <c r="L356" t="s">
        <v>47</v>
      </c>
      <c r="M356" t="s">
        <v>703</v>
      </c>
      <c r="N356" t="s">
        <v>628</v>
      </c>
    </row>
    <row r="357" spans="1:14" x14ac:dyDescent="0.3">
      <c r="A357">
        <v>10603</v>
      </c>
      <c r="B357" t="s">
        <v>607</v>
      </c>
      <c r="C357">
        <v>8</v>
      </c>
      <c r="D357" s="1">
        <v>34929</v>
      </c>
      <c r="E357" s="1">
        <v>34957</v>
      </c>
      <c r="F357" s="1">
        <v>34950</v>
      </c>
      <c r="G357">
        <v>2</v>
      </c>
      <c r="H357">
        <v>48.77</v>
      </c>
      <c r="I357" t="s">
        <v>608</v>
      </c>
      <c r="J357" t="s">
        <v>610</v>
      </c>
      <c r="K357" t="s">
        <v>611</v>
      </c>
      <c r="L357" t="s">
        <v>612</v>
      </c>
      <c r="M357" t="s">
        <v>613</v>
      </c>
      <c r="N357" t="s">
        <v>305</v>
      </c>
    </row>
    <row r="358" spans="1:14" x14ac:dyDescent="0.3">
      <c r="A358">
        <v>10604</v>
      </c>
      <c r="B358" t="s">
        <v>267</v>
      </c>
      <c r="C358">
        <v>1</v>
      </c>
      <c r="D358" s="1">
        <v>34929</v>
      </c>
      <c r="E358" s="1">
        <v>34957</v>
      </c>
      <c r="F358" s="1">
        <v>34940</v>
      </c>
      <c r="G358">
        <v>1</v>
      </c>
      <c r="H358">
        <v>7.46</v>
      </c>
      <c r="I358" t="s">
        <v>268</v>
      </c>
      <c r="J358" t="s">
        <v>270</v>
      </c>
      <c r="K358" t="s">
        <v>271</v>
      </c>
      <c r="L358" t="s">
        <v>47</v>
      </c>
      <c r="M358" t="s">
        <v>272</v>
      </c>
      <c r="N358" t="s">
        <v>273</v>
      </c>
    </row>
    <row r="359" spans="1:14" x14ac:dyDescent="0.3">
      <c r="A359">
        <v>10605</v>
      </c>
      <c r="B359" t="s">
        <v>459</v>
      </c>
      <c r="C359">
        <v>1</v>
      </c>
      <c r="D359" s="1">
        <v>34932</v>
      </c>
      <c r="E359" s="1">
        <v>34960</v>
      </c>
      <c r="F359" s="1">
        <v>34940</v>
      </c>
      <c r="G359">
        <v>2</v>
      </c>
      <c r="H359">
        <v>379.13</v>
      </c>
      <c r="I359" t="s">
        <v>460</v>
      </c>
      <c r="J359" t="s">
        <v>462</v>
      </c>
      <c r="K359" t="s">
        <v>463</v>
      </c>
      <c r="L359" t="s">
        <v>464</v>
      </c>
      <c r="M359" t="s">
        <v>465</v>
      </c>
      <c r="N359" t="s">
        <v>130</v>
      </c>
    </row>
    <row r="360" spans="1:14" x14ac:dyDescent="0.3">
      <c r="A360">
        <v>10606</v>
      </c>
      <c r="B360" t="s">
        <v>683</v>
      </c>
      <c r="C360">
        <v>4</v>
      </c>
      <c r="D360" s="1">
        <v>34933</v>
      </c>
      <c r="E360" s="1">
        <v>34961</v>
      </c>
      <c r="F360" s="1">
        <v>34942</v>
      </c>
      <c r="G360">
        <v>3</v>
      </c>
      <c r="H360">
        <v>79.400000000000006</v>
      </c>
      <c r="I360" t="s">
        <v>684</v>
      </c>
      <c r="J360" t="s">
        <v>686</v>
      </c>
      <c r="K360" t="s">
        <v>169</v>
      </c>
      <c r="L360" t="s">
        <v>170</v>
      </c>
      <c r="M360" t="s">
        <v>687</v>
      </c>
      <c r="N360" t="s">
        <v>172</v>
      </c>
    </row>
    <row r="361" spans="1:14" x14ac:dyDescent="0.3">
      <c r="A361">
        <v>10607</v>
      </c>
      <c r="B361" t="s">
        <v>607</v>
      </c>
      <c r="C361">
        <v>5</v>
      </c>
      <c r="D361" s="1">
        <v>34933</v>
      </c>
      <c r="E361" s="1">
        <v>34961</v>
      </c>
      <c r="F361" s="1">
        <v>34936</v>
      </c>
      <c r="G361">
        <v>1</v>
      </c>
      <c r="H361">
        <v>200.24</v>
      </c>
      <c r="I361" t="s">
        <v>608</v>
      </c>
      <c r="J361" t="s">
        <v>610</v>
      </c>
      <c r="K361" t="s">
        <v>611</v>
      </c>
      <c r="L361" t="s">
        <v>612</v>
      </c>
      <c r="M361" t="s">
        <v>613</v>
      </c>
      <c r="N361" t="s">
        <v>305</v>
      </c>
    </row>
    <row r="362" spans="1:14" x14ac:dyDescent="0.3">
      <c r="A362">
        <v>10608</v>
      </c>
      <c r="B362" t="s">
        <v>670</v>
      </c>
      <c r="C362">
        <v>4</v>
      </c>
      <c r="D362" s="1">
        <v>34934</v>
      </c>
      <c r="E362" s="1">
        <v>34962</v>
      </c>
      <c r="F362" s="1">
        <v>34943</v>
      </c>
      <c r="G362">
        <v>2</v>
      </c>
      <c r="H362">
        <v>27.79</v>
      </c>
      <c r="I362" t="s">
        <v>671</v>
      </c>
      <c r="J362" t="s">
        <v>673</v>
      </c>
      <c r="K362" t="s">
        <v>674</v>
      </c>
      <c r="L362" t="s">
        <v>47</v>
      </c>
      <c r="M362" t="s">
        <v>675</v>
      </c>
      <c r="N362" t="s">
        <v>49</v>
      </c>
    </row>
    <row r="363" spans="1:14" x14ac:dyDescent="0.3">
      <c r="A363">
        <v>10609</v>
      </c>
      <c r="B363" t="s">
        <v>189</v>
      </c>
      <c r="C363">
        <v>7</v>
      </c>
      <c r="D363" s="1">
        <v>34935</v>
      </c>
      <c r="E363" s="1">
        <v>34963</v>
      </c>
      <c r="F363" s="1">
        <v>34941</v>
      </c>
      <c r="G363">
        <v>2</v>
      </c>
      <c r="H363">
        <v>1.85</v>
      </c>
      <c r="I363" t="s">
        <v>190</v>
      </c>
      <c r="J363" t="s">
        <v>192</v>
      </c>
      <c r="K363" t="s">
        <v>193</v>
      </c>
      <c r="L363" t="s">
        <v>47</v>
      </c>
      <c r="M363" t="s">
        <v>194</v>
      </c>
      <c r="N363" t="s">
        <v>102</v>
      </c>
    </row>
    <row r="364" spans="1:14" x14ac:dyDescent="0.3">
      <c r="A364">
        <v>10610</v>
      </c>
      <c r="B364" t="s">
        <v>375</v>
      </c>
      <c r="C364">
        <v>8</v>
      </c>
      <c r="D364" s="1">
        <v>34936</v>
      </c>
      <c r="E364" s="1">
        <v>34964</v>
      </c>
      <c r="F364" s="1">
        <v>34948</v>
      </c>
      <c r="G364">
        <v>1</v>
      </c>
      <c r="H364">
        <v>26.78</v>
      </c>
      <c r="I364" t="s">
        <v>376</v>
      </c>
      <c r="J364" t="s">
        <v>378</v>
      </c>
      <c r="K364" t="s">
        <v>379</v>
      </c>
      <c r="L364" t="s">
        <v>47</v>
      </c>
      <c r="M364" t="s">
        <v>380</v>
      </c>
      <c r="N364" t="s">
        <v>102</v>
      </c>
    </row>
    <row r="365" spans="1:14" x14ac:dyDescent="0.3">
      <c r="A365">
        <v>10611</v>
      </c>
      <c r="B365" t="s">
        <v>761</v>
      </c>
      <c r="C365">
        <v>6</v>
      </c>
      <c r="D365" s="1">
        <v>34936</v>
      </c>
      <c r="E365" s="1">
        <v>34964</v>
      </c>
      <c r="F365" s="1">
        <v>34943</v>
      </c>
      <c r="G365">
        <v>2</v>
      </c>
      <c r="H365">
        <v>80.650000000000006</v>
      </c>
      <c r="I365" t="s">
        <v>879</v>
      </c>
      <c r="J365" t="s">
        <v>764</v>
      </c>
      <c r="K365" t="s">
        <v>765</v>
      </c>
      <c r="L365" t="s">
        <v>47</v>
      </c>
      <c r="M365" t="s">
        <v>766</v>
      </c>
      <c r="N365" t="s">
        <v>767</v>
      </c>
    </row>
    <row r="366" spans="1:14" x14ac:dyDescent="0.3">
      <c r="A366">
        <v>10612</v>
      </c>
      <c r="B366" t="s">
        <v>607</v>
      </c>
      <c r="C366">
        <v>1</v>
      </c>
      <c r="D366" s="1">
        <v>34939</v>
      </c>
      <c r="E366" s="1">
        <v>34967</v>
      </c>
      <c r="F366" s="1">
        <v>34943</v>
      </c>
      <c r="G366">
        <v>2</v>
      </c>
      <c r="H366">
        <v>544.08000000000004</v>
      </c>
      <c r="I366" t="s">
        <v>608</v>
      </c>
      <c r="J366" t="s">
        <v>610</v>
      </c>
      <c r="K366" t="s">
        <v>611</v>
      </c>
      <c r="L366" t="s">
        <v>612</v>
      </c>
      <c r="M366" t="s">
        <v>613</v>
      </c>
      <c r="N366" t="s">
        <v>305</v>
      </c>
    </row>
    <row r="367" spans="1:14" x14ac:dyDescent="0.3">
      <c r="A367">
        <v>10613</v>
      </c>
      <c r="B367" t="s">
        <v>326</v>
      </c>
      <c r="C367">
        <v>4</v>
      </c>
      <c r="D367" s="1">
        <v>34940</v>
      </c>
      <c r="E367" s="1">
        <v>34968</v>
      </c>
      <c r="F367" s="1">
        <v>34943</v>
      </c>
      <c r="G367">
        <v>2</v>
      </c>
      <c r="H367">
        <v>8.11</v>
      </c>
      <c r="I367" t="s">
        <v>327</v>
      </c>
      <c r="J367" t="s">
        <v>329</v>
      </c>
      <c r="K367" t="s">
        <v>330</v>
      </c>
      <c r="L367" t="s">
        <v>331</v>
      </c>
      <c r="M367" t="s">
        <v>332</v>
      </c>
      <c r="N367" t="s">
        <v>314</v>
      </c>
    </row>
    <row r="368" spans="1:14" x14ac:dyDescent="0.3">
      <c r="A368">
        <v>10614</v>
      </c>
      <c r="B368" t="s">
        <v>87</v>
      </c>
      <c r="C368">
        <v>8</v>
      </c>
      <c r="D368" s="1">
        <v>34940</v>
      </c>
      <c r="E368" s="1">
        <v>34968</v>
      </c>
      <c r="F368" s="1">
        <v>34943</v>
      </c>
      <c r="G368">
        <v>3</v>
      </c>
      <c r="H368">
        <v>1.93</v>
      </c>
      <c r="I368" t="s">
        <v>88</v>
      </c>
      <c r="J368" t="s">
        <v>90</v>
      </c>
      <c r="K368" t="s">
        <v>91</v>
      </c>
      <c r="L368" t="s">
        <v>47</v>
      </c>
      <c r="M368" t="s">
        <v>92</v>
      </c>
      <c r="N368" t="s">
        <v>49</v>
      </c>
    </row>
    <row r="369" spans="1:14" x14ac:dyDescent="0.3">
      <c r="A369">
        <v>10615</v>
      </c>
      <c r="B369" t="s">
        <v>753</v>
      </c>
      <c r="C369">
        <v>2</v>
      </c>
      <c r="D369" s="1">
        <v>34941</v>
      </c>
      <c r="E369" s="1">
        <v>34969</v>
      </c>
      <c r="F369" s="1">
        <v>34948</v>
      </c>
      <c r="G369">
        <v>3</v>
      </c>
      <c r="H369">
        <v>0.75</v>
      </c>
      <c r="I369" t="s">
        <v>754</v>
      </c>
      <c r="J369" t="s">
        <v>757</v>
      </c>
      <c r="K369" t="s">
        <v>758</v>
      </c>
      <c r="L369" t="s">
        <v>47</v>
      </c>
      <c r="M369" t="s">
        <v>759</v>
      </c>
      <c r="N369" t="s">
        <v>736</v>
      </c>
    </row>
    <row r="370" spans="1:14" x14ac:dyDescent="0.3">
      <c r="A370">
        <v>10616</v>
      </c>
      <c r="B370" t="s">
        <v>298</v>
      </c>
      <c r="C370">
        <v>1</v>
      </c>
      <c r="D370" s="1">
        <v>34942</v>
      </c>
      <c r="E370" s="1">
        <v>34970</v>
      </c>
      <c r="F370" s="1">
        <v>34947</v>
      </c>
      <c r="G370">
        <v>2</v>
      </c>
      <c r="H370">
        <v>116.53</v>
      </c>
      <c r="I370" t="s">
        <v>299</v>
      </c>
      <c r="J370" t="s">
        <v>301</v>
      </c>
      <c r="K370" t="s">
        <v>302</v>
      </c>
      <c r="L370" t="s">
        <v>303</v>
      </c>
      <c r="M370" t="s">
        <v>304</v>
      </c>
      <c r="N370" t="s">
        <v>305</v>
      </c>
    </row>
    <row r="371" spans="1:14" x14ac:dyDescent="0.3">
      <c r="A371">
        <v>10617</v>
      </c>
      <c r="B371" t="s">
        <v>298</v>
      </c>
      <c r="C371">
        <v>4</v>
      </c>
      <c r="D371" s="1">
        <v>34942</v>
      </c>
      <c r="E371" s="1">
        <v>34970</v>
      </c>
      <c r="F371" s="1">
        <v>34946</v>
      </c>
      <c r="G371">
        <v>2</v>
      </c>
      <c r="H371">
        <v>18.53</v>
      </c>
      <c r="I371" t="s">
        <v>299</v>
      </c>
      <c r="J371" t="s">
        <v>301</v>
      </c>
      <c r="K371" t="s">
        <v>302</v>
      </c>
      <c r="L371" t="s">
        <v>303</v>
      </c>
      <c r="M371" t="s">
        <v>304</v>
      </c>
      <c r="N371" t="s">
        <v>305</v>
      </c>
    </row>
    <row r="372" spans="1:14" x14ac:dyDescent="0.3">
      <c r="A372">
        <v>10618</v>
      </c>
      <c r="B372" t="s">
        <v>459</v>
      </c>
      <c r="C372">
        <v>1</v>
      </c>
      <c r="D372" s="1">
        <v>34943</v>
      </c>
      <c r="E372" s="1">
        <v>34985</v>
      </c>
      <c r="F372" s="1">
        <v>34950</v>
      </c>
      <c r="G372">
        <v>1</v>
      </c>
      <c r="H372">
        <v>154.68</v>
      </c>
      <c r="I372" t="s">
        <v>460</v>
      </c>
      <c r="J372" t="s">
        <v>462</v>
      </c>
      <c r="K372" t="s">
        <v>463</v>
      </c>
      <c r="L372" t="s">
        <v>464</v>
      </c>
      <c r="M372" t="s">
        <v>465</v>
      </c>
      <c r="N372" t="s">
        <v>130</v>
      </c>
    </row>
    <row r="373" spans="1:14" x14ac:dyDescent="0.3">
      <c r="A373">
        <v>10619</v>
      </c>
      <c r="B373" t="s">
        <v>459</v>
      </c>
      <c r="C373">
        <v>3</v>
      </c>
      <c r="D373" s="1">
        <v>34946</v>
      </c>
      <c r="E373" s="1">
        <v>34974</v>
      </c>
      <c r="F373" s="1">
        <v>34949</v>
      </c>
      <c r="G373">
        <v>3</v>
      </c>
      <c r="H373">
        <v>91.05</v>
      </c>
      <c r="I373" t="s">
        <v>460</v>
      </c>
      <c r="J373" t="s">
        <v>462</v>
      </c>
      <c r="K373" t="s">
        <v>463</v>
      </c>
      <c r="L373" t="s">
        <v>464</v>
      </c>
      <c r="M373" t="s">
        <v>465</v>
      </c>
      <c r="N373" t="s">
        <v>130</v>
      </c>
    </row>
    <row r="374" spans="1:14" x14ac:dyDescent="0.3">
      <c r="A374">
        <v>10620</v>
      </c>
      <c r="B374" t="s">
        <v>383</v>
      </c>
      <c r="C374">
        <v>2</v>
      </c>
      <c r="D374" s="1">
        <v>34947</v>
      </c>
      <c r="E374" s="1">
        <v>34975</v>
      </c>
      <c r="F374" s="1">
        <v>34956</v>
      </c>
      <c r="G374">
        <v>3</v>
      </c>
      <c r="H374">
        <v>0.94</v>
      </c>
      <c r="I374" t="s">
        <v>384</v>
      </c>
      <c r="J374" t="s">
        <v>880</v>
      </c>
      <c r="K374" t="s">
        <v>387</v>
      </c>
      <c r="L374" t="s">
        <v>128</v>
      </c>
      <c r="M374" t="s">
        <v>388</v>
      </c>
      <c r="N374" t="s">
        <v>130</v>
      </c>
    </row>
    <row r="375" spans="1:14" x14ac:dyDescent="0.3">
      <c r="A375">
        <v>10621</v>
      </c>
      <c r="B375" t="s">
        <v>352</v>
      </c>
      <c r="C375">
        <v>4</v>
      </c>
      <c r="D375" s="1">
        <v>34947</v>
      </c>
      <c r="E375" s="1">
        <v>34975</v>
      </c>
      <c r="F375" s="1">
        <v>34953</v>
      </c>
      <c r="G375">
        <v>2</v>
      </c>
      <c r="H375">
        <v>23.73</v>
      </c>
      <c r="I375" t="s">
        <v>353</v>
      </c>
      <c r="J375" t="s">
        <v>355</v>
      </c>
      <c r="K375" t="s">
        <v>356</v>
      </c>
      <c r="L375" t="s">
        <v>357</v>
      </c>
      <c r="M375" t="s">
        <v>358</v>
      </c>
      <c r="N375" t="s">
        <v>74</v>
      </c>
    </row>
    <row r="376" spans="1:14" x14ac:dyDescent="0.3">
      <c r="A376">
        <v>10622</v>
      </c>
      <c r="B376" t="s">
        <v>578</v>
      </c>
      <c r="C376">
        <v>4</v>
      </c>
      <c r="D376" s="1">
        <v>34948</v>
      </c>
      <c r="E376" s="1">
        <v>34976</v>
      </c>
      <c r="F376" s="1">
        <v>34953</v>
      </c>
      <c r="G376">
        <v>3</v>
      </c>
      <c r="H376">
        <v>50.97</v>
      </c>
      <c r="I376" t="s">
        <v>579</v>
      </c>
      <c r="J376" t="s">
        <v>581</v>
      </c>
      <c r="K376" t="s">
        <v>321</v>
      </c>
      <c r="L376" t="s">
        <v>322</v>
      </c>
      <c r="M376" t="s">
        <v>582</v>
      </c>
      <c r="N376" t="s">
        <v>172</v>
      </c>
    </row>
    <row r="377" spans="1:14" x14ac:dyDescent="0.3">
      <c r="A377">
        <v>10623</v>
      </c>
      <c r="B377" t="s">
        <v>244</v>
      </c>
      <c r="C377">
        <v>8</v>
      </c>
      <c r="D377" s="1">
        <v>34949</v>
      </c>
      <c r="E377" s="1">
        <v>34977</v>
      </c>
      <c r="F377" s="1">
        <v>34954</v>
      </c>
      <c r="G377">
        <v>2</v>
      </c>
      <c r="H377">
        <v>97.18</v>
      </c>
      <c r="I377" t="s">
        <v>245</v>
      </c>
      <c r="J377" t="s">
        <v>247</v>
      </c>
      <c r="K377" t="s">
        <v>248</v>
      </c>
      <c r="L377" t="s">
        <v>47</v>
      </c>
      <c r="M377" t="s">
        <v>249</v>
      </c>
      <c r="N377" t="s">
        <v>49</v>
      </c>
    </row>
    <row r="378" spans="1:14" x14ac:dyDescent="0.3">
      <c r="A378">
        <v>10624</v>
      </c>
      <c r="B378" t="s">
        <v>661</v>
      </c>
      <c r="C378">
        <v>4</v>
      </c>
      <c r="D378" s="1">
        <v>34949</v>
      </c>
      <c r="E378" s="1">
        <v>34977</v>
      </c>
      <c r="F378" s="1">
        <v>34961</v>
      </c>
      <c r="G378">
        <v>2</v>
      </c>
      <c r="H378">
        <v>94.8</v>
      </c>
      <c r="I378" t="s">
        <v>662</v>
      </c>
      <c r="J378" t="s">
        <v>664</v>
      </c>
      <c r="K378" t="s">
        <v>665</v>
      </c>
      <c r="L378" t="s">
        <v>666</v>
      </c>
      <c r="M378" t="s">
        <v>667</v>
      </c>
      <c r="N378" t="s">
        <v>305</v>
      </c>
    </row>
    <row r="379" spans="1:14" x14ac:dyDescent="0.3">
      <c r="A379">
        <v>10625</v>
      </c>
      <c r="B379" t="s">
        <v>52</v>
      </c>
      <c r="C379">
        <v>3</v>
      </c>
      <c r="D379" s="1">
        <v>34950</v>
      </c>
      <c r="E379" s="1">
        <v>34978</v>
      </c>
      <c r="F379" s="1">
        <v>34956</v>
      </c>
      <c r="G379">
        <v>1</v>
      </c>
      <c r="H379">
        <v>43.9</v>
      </c>
      <c r="I379" t="s">
        <v>53</v>
      </c>
      <c r="J379" t="s">
        <v>56</v>
      </c>
      <c r="K379" t="s">
        <v>57</v>
      </c>
      <c r="L379" t="s">
        <v>47</v>
      </c>
      <c r="M379" t="s">
        <v>58</v>
      </c>
      <c r="N379" t="s">
        <v>59</v>
      </c>
    </row>
    <row r="380" spans="1:14" x14ac:dyDescent="0.3">
      <c r="A380">
        <v>10626</v>
      </c>
      <c r="B380" t="s">
        <v>77</v>
      </c>
      <c r="C380">
        <v>1</v>
      </c>
      <c r="D380" s="1">
        <v>34953</v>
      </c>
      <c r="E380" s="1">
        <v>34981</v>
      </c>
      <c r="F380" s="1">
        <v>34962</v>
      </c>
      <c r="G380">
        <v>2</v>
      </c>
      <c r="H380">
        <v>138.69</v>
      </c>
      <c r="I380" t="s">
        <v>78</v>
      </c>
      <c r="J380" t="s">
        <v>81</v>
      </c>
      <c r="K380" t="s">
        <v>82</v>
      </c>
      <c r="L380" t="s">
        <v>47</v>
      </c>
      <c r="M380" t="s">
        <v>83</v>
      </c>
      <c r="N380" t="s">
        <v>84</v>
      </c>
    </row>
    <row r="381" spans="1:14" x14ac:dyDescent="0.3">
      <c r="A381">
        <v>10627</v>
      </c>
      <c r="B381" t="s">
        <v>607</v>
      </c>
      <c r="C381">
        <v>8</v>
      </c>
      <c r="D381" s="1">
        <v>34953</v>
      </c>
      <c r="E381" s="1">
        <v>34995</v>
      </c>
      <c r="F381" s="1">
        <v>34963</v>
      </c>
      <c r="G381">
        <v>3</v>
      </c>
      <c r="H381">
        <v>107.46</v>
      </c>
      <c r="I381" t="s">
        <v>608</v>
      </c>
      <c r="J381" t="s">
        <v>610</v>
      </c>
      <c r="K381" t="s">
        <v>611</v>
      </c>
      <c r="L381" t="s">
        <v>612</v>
      </c>
      <c r="M381" t="s">
        <v>613</v>
      </c>
      <c r="N381" t="s">
        <v>305</v>
      </c>
    </row>
    <row r="382" spans="1:14" x14ac:dyDescent="0.3">
      <c r="A382">
        <v>10628</v>
      </c>
      <c r="B382" t="s">
        <v>95</v>
      </c>
      <c r="C382">
        <v>4</v>
      </c>
      <c r="D382" s="1">
        <v>34954</v>
      </c>
      <c r="E382" s="1">
        <v>34982</v>
      </c>
      <c r="F382" s="1">
        <v>34962</v>
      </c>
      <c r="G382">
        <v>3</v>
      </c>
      <c r="H382">
        <v>30.36</v>
      </c>
      <c r="I382" t="s">
        <v>96</v>
      </c>
      <c r="J382" t="s">
        <v>99</v>
      </c>
      <c r="K382" t="s">
        <v>100</v>
      </c>
      <c r="L382" t="s">
        <v>47</v>
      </c>
      <c r="M382" t="s">
        <v>101</v>
      </c>
      <c r="N382" t="s">
        <v>102</v>
      </c>
    </row>
    <row r="383" spans="1:14" x14ac:dyDescent="0.3">
      <c r="A383">
        <v>10629</v>
      </c>
      <c r="B383" t="s">
        <v>284</v>
      </c>
      <c r="C383">
        <v>4</v>
      </c>
      <c r="D383" s="1">
        <v>34954</v>
      </c>
      <c r="E383" s="1">
        <v>34982</v>
      </c>
      <c r="F383" s="1">
        <v>34962</v>
      </c>
      <c r="G383">
        <v>3</v>
      </c>
      <c r="H383">
        <v>85.46</v>
      </c>
      <c r="I383" t="s">
        <v>285</v>
      </c>
      <c r="J383" t="s">
        <v>287</v>
      </c>
      <c r="K383" t="s">
        <v>288</v>
      </c>
      <c r="L383" t="s">
        <v>47</v>
      </c>
      <c r="M383" t="s">
        <v>289</v>
      </c>
      <c r="N383" t="s">
        <v>111</v>
      </c>
    </row>
    <row r="384" spans="1:14" x14ac:dyDescent="0.3">
      <c r="A384">
        <v>10630</v>
      </c>
      <c r="B384" t="s">
        <v>360</v>
      </c>
      <c r="C384">
        <v>1</v>
      </c>
      <c r="D384" s="1">
        <v>34955</v>
      </c>
      <c r="E384" s="1">
        <v>34983</v>
      </c>
      <c r="F384" s="1">
        <v>34961</v>
      </c>
      <c r="G384">
        <v>2</v>
      </c>
      <c r="H384">
        <v>32.35</v>
      </c>
      <c r="I384" t="s">
        <v>361</v>
      </c>
      <c r="J384" t="s">
        <v>363</v>
      </c>
      <c r="K384" t="s">
        <v>364</v>
      </c>
      <c r="L384" t="s">
        <v>47</v>
      </c>
      <c r="M384" t="s">
        <v>365</v>
      </c>
      <c r="N384" t="s">
        <v>49</v>
      </c>
    </row>
    <row r="385" spans="1:14" x14ac:dyDescent="0.3">
      <c r="A385">
        <v>10631</v>
      </c>
      <c r="B385" t="s">
        <v>375</v>
      </c>
      <c r="C385">
        <v>8</v>
      </c>
      <c r="D385" s="1">
        <v>34956</v>
      </c>
      <c r="E385" s="1">
        <v>34984</v>
      </c>
      <c r="F385" s="1">
        <v>34957</v>
      </c>
      <c r="G385">
        <v>1</v>
      </c>
      <c r="H385">
        <v>0.87</v>
      </c>
      <c r="I385" t="s">
        <v>376</v>
      </c>
      <c r="J385" t="s">
        <v>378</v>
      </c>
      <c r="K385" t="s">
        <v>379</v>
      </c>
      <c r="L385" t="s">
        <v>47</v>
      </c>
      <c r="M385" t="s">
        <v>380</v>
      </c>
      <c r="N385" t="s">
        <v>102</v>
      </c>
    </row>
    <row r="386" spans="1:14" x14ac:dyDescent="0.3">
      <c r="A386">
        <v>10632</v>
      </c>
      <c r="B386" t="s">
        <v>722</v>
      </c>
      <c r="C386">
        <v>8</v>
      </c>
      <c r="D386" s="1">
        <v>34956</v>
      </c>
      <c r="E386" s="1">
        <v>34984</v>
      </c>
      <c r="F386" s="1">
        <v>34961</v>
      </c>
      <c r="G386">
        <v>1</v>
      </c>
      <c r="H386">
        <v>41.38</v>
      </c>
      <c r="I386" t="s">
        <v>723</v>
      </c>
      <c r="J386" t="s">
        <v>725</v>
      </c>
      <c r="K386" t="s">
        <v>726</v>
      </c>
      <c r="L386" t="s">
        <v>47</v>
      </c>
      <c r="M386" t="s">
        <v>727</v>
      </c>
      <c r="N386" t="s">
        <v>49</v>
      </c>
    </row>
    <row r="387" spans="1:14" x14ac:dyDescent="0.3">
      <c r="A387">
        <v>10633</v>
      </c>
      <c r="B387" t="s">
        <v>204</v>
      </c>
      <c r="C387">
        <v>7</v>
      </c>
      <c r="D387" s="1">
        <v>34957</v>
      </c>
      <c r="E387" s="1">
        <v>34985</v>
      </c>
      <c r="F387" s="1">
        <v>34960</v>
      </c>
      <c r="G387">
        <v>3</v>
      </c>
      <c r="H387">
        <v>477.9</v>
      </c>
      <c r="I387" t="s">
        <v>205</v>
      </c>
      <c r="J387" t="s">
        <v>208</v>
      </c>
      <c r="K387" t="s">
        <v>209</v>
      </c>
      <c r="L387" t="s">
        <v>47</v>
      </c>
      <c r="M387" t="s">
        <v>210</v>
      </c>
      <c r="N387" t="s">
        <v>211</v>
      </c>
    </row>
    <row r="388" spans="1:14" x14ac:dyDescent="0.3">
      <c r="A388">
        <v>10634</v>
      </c>
      <c r="B388" t="s">
        <v>228</v>
      </c>
      <c r="C388">
        <v>4</v>
      </c>
      <c r="D388" s="1">
        <v>34957</v>
      </c>
      <c r="E388" s="1">
        <v>34985</v>
      </c>
      <c r="F388" s="1">
        <v>34963</v>
      </c>
      <c r="G388">
        <v>3</v>
      </c>
      <c r="H388">
        <v>487.38</v>
      </c>
      <c r="I388" t="s">
        <v>229</v>
      </c>
      <c r="J388" t="s">
        <v>232</v>
      </c>
      <c r="K388" t="s">
        <v>233</v>
      </c>
      <c r="L388" t="s">
        <v>47</v>
      </c>
      <c r="M388" t="s">
        <v>234</v>
      </c>
      <c r="N388" t="s">
        <v>102</v>
      </c>
    </row>
    <row r="389" spans="1:14" x14ac:dyDescent="0.3">
      <c r="A389">
        <v>10635</v>
      </c>
      <c r="B389" t="s">
        <v>442</v>
      </c>
      <c r="C389">
        <v>8</v>
      </c>
      <c r="D389" s="1">
        <v>34960</v>
      </c>
      <c r="E389" s="1">
        <v>34988</v>
      </c>
      <c r="F389" s="1">
        <v>34963</v>
      </c>
      <c r="G389">
        <v>3</v>
      </c>
      <c r="H389">
        <v>47.46</v>
      </c>
      <c r="I389" t="s">
        <v>443</v>
      </c>
      <c r="J389" t="s">
        <v>445</v>
      </c>
      <c r="K389" t="s">
        <v>446</v>
      </c>
      <c r="L389" t="s">
        <v>47</v>
      </c>
      <c r="M389" t="s">
        <v>447</v>
      </c>
      <c r="N389" t="s">
        <v>264</v>
      </c>
    </row>
    <row r="390" spans="1:14" x14ac:dyDescent="0.3">
      <c r="A390">
        <v>10636</v>
      </c>
      <c r="B390" t="s">
        <v>730</v>
      </c>
      <c r="C390">
        <v>4</v>
      </c>
      <c r="D390" s="1">
        <v>34961</v>
      </c>
      <c r="E390" s="1">
        <v>34989</v>
      </c>
      <c r="F390" s="1">
        <v>34968</v>
      </c>
      <c r="G390">
        <v>1</v>
      </c>
      <c r="H390">
        <v>1.1499999999999999</v>
      </c>
      <c r="I390" t="s">
        <v>731</v>
      </c>
      <c r="J390" t="s">
        <v>733</v>
      </c>
      <c r="K390" t="s">
        <v>734</v>
      </c>
      <c r="L390" t="s">
        <v>47</v>
      </c>
      <c r="M390" t="s">
        <v>735</v>
      </c>
      <c r="N390" t="s">
        <v>736</v>
      </c>
    </row>
    <row r="391" spans="1:14" x14ac:dyDescent="0.3">
      <c r="A391">
        <v>10637</v>
      </c>
      <c r="B391" t="s">
        <v>541</v>
      </c>
      <c r="C391">
        <v>6</v>
      </c>
      <c r="D391" s="1">
        <v>34961</v>
      </c>
      <c r="E391" s="1">
        <v>34989</v>
      </c>
      <c r="F391" s="1">
        <v>34968</v>
      </c>
      <c r="G391">
        <v>1</v>
      </c>
      <c r="H391">
        <v>201.29</v>
      </c>
      <c r="I391" t="s">
        <v>542</v>
      </c>
      <c r="J391" t="s">
        <v>544</v>
      </c>
      <c r="K391" t="s">
        <v>169</v>
      </c>
      <c r="L391" t="s">
        <v>170</v>
      </c>
      <c r="M391" t="s">
        <v>545</v>
      </c>
      <c r="N391" t="s">
        <v>172</v>
      </c>
    </row>
    <row r="392" spans="1:14" x14ac:dyDescent="0.3">
      <c r="A392">
        <v>10638</v>
      </c>
      <c r="B392" t="s">
        <v>425</v>
      </c>
      <c r="C392">
        <v>3</v>
      </c>
      <c r="D392" s="1">
        <v>34962</v>
      </c>
      <c r="E392" s="1">
        <v>34990</v>
      </c>
      <c r="F392" s="1">
        <v>34974</v>
      </c>
      <c r="G392">
        <v>1</v>
      </c>
      <c r="H392">
        <v>158.44</v>
      </c>
      <c r="I392" t="s">
        <v>426</v>
      </c>
      <c r="J392" t="s">
        <v>428</v>
      </c>
      <c r="K392" t="s">
        <v>429</v>
      </c>
      <c r="L392" t="s">
        <v>430</v>
      </c>
      <c r="M392" t="s">
        <v>431</v>
      </c>
      <c r="N392" t="s">
        <v>314</v>
      </c>
    </row>
    <row r="393" spans="1:14" x14ac:dyDescent="0.3">
      <c r="A393">
        <v>10639</v>
      </c>
      <c r="B393" t="s">
        <v>598</v>
      </c>
      <c r="C393">
        <v>7</v>
      </c>
      <c r="D393" s="1">
        <v>34962</v>
      </c>
      <c r="E393" s="1">
        <v>34990</v>
      </c>
      <c r="F393" s="1">
        <v>34969</v>
      </c>
      <c r="G393">
        <v>3</v>
      </c>
      <c r="H393">
        <v>38.64</v>
      </c>
      <c r="I393" t="s">
        <v>599</v>
      </c>
      <c r="J393" t="s">
        <v>601</v>
      </c>
      <c r="K393" t="s">
        <v>602</v>
      </c>
      <c r="L393" t="s">
        <v>47</v>
      </c>
      <c r="M393" t="s">
        <v>603</v>
      </c>
      <c r="N393" t="s">
        <v>604</v>
      </c>
    </row>
    <row r="394" spans="1:14" x14ac:dyDescent="0.3">
      <c r="A394">
        <v>10640</v>
      </c>
      <c r="B394" t="s">
        <v>722</v>
      </c>
      <c r="C394">
        <v>4</v>
      </c>
      <c r="D394" s="1">
        <v>34963</v>
      </c>
      <c r="E394" s="1">
        <v>34991</v>
      </c>
      <c r="F394" s="1">
        <v>34970</v>
      </c>
      <c r="G394">
        <v>1</v>
      </c>
      <c r="H394">
        <v>23.55</v>
      </c>
      <c r="I394" t="s">
        <v>723</v>
      </c>
      <c r="J394" t="s">
        <v>725</v>
      </c>
      <c r="K394" t="s">
        <v>726</v>
      </c>
      <c r="L394" t="s">
        <v>47</v>
      </c>
      <c r="M394" t="s">
        <v>727</v>
      </c>
      <c r="N394" t="s">
        <v>49</v>
      </c>
    </row>
    <row r="395" spans="1:14" x14ac:dyDescent="0.3">
      <c r="A395">
        <v>10641</v>
      </c>
      <c r="B395" t="s">
        <v>326</v>
      </c>
      <c r="C395">
        <v>4</v>
      </c>
      <c r="D395" s="1">
        <v>34964</v>
      </c>
      <c r="E395" s="1">
        <v>34992</v>
      </c>
      <c r="F395" s="1">
        <v>34968</v>
      </c>
      <c r="G395">
        <v>2</v>
      </c>
      <c r="H395">
        <v>179.61</v>
      </c>
      <c r="I395" t="s">
        <v>327</v>
      </c>
      <c r="J395" t="s">
        <v>329</v>
      </c>
      <c r="K395" t="s">
        <v>330</v>
      </c>
      <c r="L395" t="s">
        <v>331</v>
      </c>
      <c r="M395" t="s">
        <v>332</v>
      </c>
      <c r="N395" t="s">
        <v>314</v>
      </c>
    </row>
    <row r="396" spans="1:14" x14ac:dyDescent="0.3">
      <c r="A396">
        <v>10642</v>
      </c>
      <c r="B396" t="s">
        <v>622</v>
      </c>
      <c r="C396">
        <v>7</v>
      </c>
      <c r="D396" s="1">
        <v>34964</v>
      </c>
      <c r="E396" s="1">
        <v>34992</v>
      </c>
      <c r="F396" s="1">
        <v>34978</v>
      </c>
      <c r="G396">
        <v>3</v>
      </c>
      <c r="H396">
        <v>41.89</v>
      </c>
      <c r="I396" t="s">
        <v>623</v>
      </c>
      <c r="J396" t="s">
        <v>625</v>
      </c>
      <c r="K396" t="s">
        <v>626</v>
      </c>
      <c r="L396" t="s">
        <v>47</v>
      </c>
      <c r="M396" t="s">
        <v>627</v>
      </c>
      <c r="N396" t="s">
        <v>628</v>
      </c>
    </row>
    <row r="397" spans="1:14" x14ac:dyDescent="0.3">
      <c r="A397">
        <v>10643</v>
      </c>
      <c r="B397" t="s">
        <v>41</v>
      </c>
      <c r="C397">
        <v>6</v>
      </c>
      <c r="D397" s="1">
        <v>34967</v>
      </c>
      <c r="E397" s="1">
        <v>34995</v>
      </c>
      <c r="F397" s="1">
        <v>34975</v>
      </c>
      <c r="G397">
        <v>1</v>
      </c>
      <c r="H397">
        <v>29.46</v>
      </c>
      <c r="I397" t="s">
        <v>42</v>
      </c>
      <c r="J397" t="s">
        <v>45</v>
      </c>
      <c r="K397" t="s">
        <v>46</v>
      </c>
      <c r="L397" t="s">
        <v>47</v>
      </c>
      <c r="M397" t="s">
        <v>48</v>
      </c>
      <c r="N397" t="s">
        <v>49</v>
      </c>
    </row>
    <row r="398" spans="1:14" x14ac:dyDescent="0.3">
      <c r="A398">
        <v>10644</v>
      </c>
      <c r="B398" t="s">
        <v>738</v>
      </c>
      <c r="C398">
        <v>3</v>
      </c>
      <c r="D398" s="1">
        <v>34967</v>
      </c>
      <c r="E398" s="1">
        <v>34995</v>
      </c>
      <c r="F398" s="1">
        <v>34974</v>
      </c>
      <c r="G398">
        <v>2</v>
      </c>
      <c r="H398">
        <v>0.14000000000000001</v>
      </c>
      <c r="I398" t="s">
        <v>739</v>
      </c>
      <c r="J398" t="s">
        <v>741</v>
      </c>
      <c r="K398" t="s">
        <v>742</v>
      </c>
      <c r="L398" t="s">
        <v>170</v>
      </c>
      <c r="M398" t="s">
        <v>743</v>
      </c>
      <c r="N398" t="s">
        <v>172</v>
      </c>
    </row>
    <row r="399" spans="1:14" x14ac:dyDescent="0.3">
      <c r="A399">
        <v>10645</v>
      </c>
      <c r="B399" t="s">
        <v>317</v>
      </c>
      <c r="C399">
        <v>4</v>
      </c>
      <c r="D399" s="1">
        <v>34968</v>
      </c>
      <c r="E399" s="1">
        <v>34996</v>
      </c>
      <c r="F399" s="1">
        <v>34975</v>
      </c>
      <c r="G399">
        <v>1</v>
      </c>
      <c r="H399">
        <v>12.41</v>
      </c>
      <c r="I399" t="s">
        <v>318</v>
      </c>
      <c r="J399" t="s">
        <v>320</v>
      </c>
      <c r="K399" t="s">
        <v>321</v>
      </c>
      <c r="L399" t="s">
        <v>322</v>
      </c>
      <c r="M399" t="s">
        <v>323</v>
      </c>
      <c r="N399" t="s">
        <v>172</v>
      </c>
    </row>
    <row r="400" spans="1:14" x14ac:dyDescent="0.3">
      <c r="A400">
        <v>10646</v>
      </c>
      <c r="B400" t="s">
        <v>343</v>
      </c>
      <c r="C400">
        <v>9</v>
      </c>
      <c r="D400" s="1">
        <v>34969</v>
      </c>
      <c r="E400" s="1">
        <v>35011</v>
      </c>
      <c r="F400" s="1">
        <v>34976</v>
      </c>
      <c r="G400">
        <v>3</v>
      </c>
      <c r="H400">
        <v>142.33000000000001</v>
      </c>
      <c r="I400" t="s">
        <v>344</v>
      </c>
      <c r="J400" t="s">
        <v>346</v>
      </c>
      <c r="K400" t="s">
        <v>347</v>
      </c>
      <c r="L400" t="s">
        <v>348</v>
      </c>
      <c r="M400" t="s">
        <v>47</v>
      </c>
      <c r="N400" t="s">
        <v>349</v>
      </c>
    </row>
    <row r="401" spans="1:14" x14ac:dyDescent="0.3">
      <c r="A401">
        <v>10647</v>
      </c>
      <c r="B401" t="s">
        <v>534</v>
      </c>
      <c r="C401">
        <v>4</v>
      </c>
      <c r="D401" s="1">
        <v>34969</v>
      </c>
      <c r="E401" s="1">
        <v>34983</v>
      </c>
      <c r="F401" s="1">
        <v>34976</v>
      </c>
      <c r="G401">
        <v>2</v>
      </c>
      <c r="H401">
        <v>45.54</v>
      </c>
      <c r="I401" t="s">
        <v>535</v>
      </c>
      <c r="J401" t="s">
        <v>537</v>
      </c>
      <c r="K401" t="s">
        <v>321</v>
      </c>
      <c r="L401" t="s">
        <v>322</v>
      </c>
      <c r="M401" t="s">
        <v>538</v>
      </c>
      <c r="N401" t="s">
        <v>172</v>
      </c>
    </row>
    <row r="402" spans="1:14" x14ac:dyDescent="0.3">
      <c r="A402">
        <v>10648</v>
      </c>
      <c r="B402" t="s">
        <v>578</v>
      </c>
      <c r="C402">
        <v>5</v>
      </c>
      <c r="D402" s="1">
        <v>34970</v>
      </c>
      <c r="E402" s="1">
        <v>35012</v>
      </c>
      <c r="F402" s="1">
        <v>34982</v>
      </c>
      <c r="G402">
        <v>2</v>
      </c>
      <c r="H402">
        <v>14.25</v>
      </c>
      <c r="I402" t="s">
        <v>579</v>
      </c>
      <c r="J402" t="s">
        <v>581</v>
      </c>
      <c r="K402" t="s">
        <v>321</v>
      </c>
      <c r="L402" t="s">
        <v>322</v>
      </c>
      <c r="M402" t="s">
        <v>582</v>
      </c>
      <c r="N402" t="s">
        <v>172</v>
      </c>
    </row>
    <row r="403" spans="1:14" x14ac:dyDescent="0.3">
      <c r="A403">
        <v>10649</v>
      </c>
      <c r="B403" t="s">
        <v>450</v>
      </c>
      <c r="C403">
        <v>5</v>
      </c>
      <c r="D403" s="1">
        <v>34970</v>
      </c>
      <c r="E403" s="1">
        <v>34998</v>
      </c>
      <c r="F403" s="1">
        <v>34971</v>
      </c>
      <c r="G403">
        <v>3</v>
      </c>
      <c r="H403">
        <v>6.2</v>
      </c>
      <c r="I403" t="s">
        <v>451</v>
      </c>
      <c r="J403" t="s">
        <v>453</v>
      </c>
      <c r="K403" t="s">
        <v>454</v>
      </c>
      <c r="L403" t="s">
        <v>47</v>
      </c>
      <c r="M403" t="s">
        <v>455</v>
      </c>
      <c r="N403" t="s">
        <v>456</v>
      </c>
    </row>
    <row r="404" spans="1:14" x14ac:dyDescent="0.3">
      <c r="A404">
        <v>10650</v>
      </c>
      <c r="B404" t="s">
        <v>214</v>
      </c>
      <c r="C404">
        <v>5</v>
      </c>
      <c r="D404" s="1">
        <v>34971</v>
      </c>
      <c r="E404" s="1">
        <v>34999</v>
      </c>
      <c r="F404" s="1">
        <v>34976</v>
      </c>
      <c r="G404">
        <v>3</v>
      </c>
      <c r="H404">
        <v>176.81</v>
      </c>
      <c r="I404" t="s">
        <v>215</v>
      </c>
      <c r="J404" t="s">
        <v>218</v>
      </c>
      <c r="K404" t="s">
        <v>169</v>
      </c>
      <c r="L404" t="s">
        <v>170</v>
      </c>
      <c r="M404" t="s">
        <v>219</v>
      </c>
      <c r="N404" t="s">
        <v>172</v>
      </c>
    </row>
    <row r="405" spans="1:14" x14ac:dyDescent="0.3">
      <c r="A405">
        <v>10651</v>
      </c>
      <c r="B405" t="s">
        <v>722</v>
      </c>
      <c r="C405">
        <v>8</v>
      </c>
      <c r="D405" s="1">
        <v>34974</v>
      </c>
      <c r="E405" s="1">
        <v>35002</v>
      </c>
      <c r="F405" s="1">
        <v>34984</v>
      </c>
      <c r="G405">
        <v>2</v>
      </c>
      <c r="H405">
        <v>20.6</v>
      </c>
      <c r="I405" t="s">
        <v>723</v>
      </c>
      <c r="J405" t="s">
        <v>725</v>
      </c>
      <c r="K405" t="s">
        <v>726</v>
      </c>
      <c r="L405" t="s">
        <v>47</v>
      </c>
      <c r="M405" t="s">
        <v>727</v>
      </c>
      <c r="N405" t="s">
        <v>49</v>
      </c>
    </row>
    <row r="406" spans="1:14" x14ac:dyDescent="0.3">
      <c r="A406">
        <v>10652</v>
      </c>
      <c r="B406" t="s">
        <v>291</v>
      </c>
      <c r="C406">
        <v>4</v>
      </c>
      <c r="D406" s="1">
        <v>34974</v>
      </c>
      <c r="E406" s="1">
        <v>35002</v>
      </c>
      <c r="F406" s="1">
        <v>34981</v>
      </c>
      <c r="G406">
        <v>2</v>
      </c>
      <c r="H406">
        <v>7.14</v>
      </c>
      <c r="I406" t="s">
        <v>292</v>
      </c>
      <c r="J406" t="s">
        <v>294</v>
      </c>
      <c r="K406" t="s">
        <v>295</v>
      </c>
      <c r="L406" t="s">
        <v>170</v>
      </c>
      <c r="M406" t="s">
        <v>296</v>
      </c>
      <c r="N406" t="s">
        <v>172</v>
      </c>
    </row>
    <row r="407" spans="1:14" x14ac:dyDescent="0.3">
      <c r="A407">
        <v>10653</v>
      </c>
      <c r="B407" t="s">
        <v>244</v>
      </c>
      <c r="C407">
        <v>1</v>
      </c>
      <c r="D407" s="1">
        <v>34975</v>
      </c>
      <c r="E407" s="1">
        <v>35003</v>
      </c>
      <c r="F407" s="1">
        <v>34992</v>
      </c>
      <c r="G407">
        <v>1</v>
      </c>
      <c r="H407">
        <v>93.25</v>
      </c>
      <c r="I407" t="s">
        <v>245</v>
      </c>
      <c r="J407" t="s">
        <v>247</v>
      </c>
      <c r="K407" t="s">
        <v>248</v>
      </c>
      <c r="L407" t="s">
        <v>47</v>
      </c>
      <c r="M407" t="s">
        <v>249</v>
      </c>
      <c r="N407" t="s">
        <v>49</v>
      </c>
    </row>
    <row r="408" spans="1:14" x14ac:dyDescent="0.3">
      <c r="A408">
        <v>10654</v>
      </c>
      <c r="B408" t="s">
        <v>77</v>
      </c>
      <c r="C408">
        <v>5</v>
      </c>
      <c r="D408" s="1">
        <v>34975</v>
      </c>
      <c r="E408" s="1">
        <v>35003</v>
      </c>
      <c r="F408" s="1">
        <v>34984</v>
      </c>
      <c r="G408">
        <v>1</v>
      </c>
      <c r="H408">
        <v>55.26</v>
      </c>
      <c r="I408" t="s">
        <v>78</v>
      </c>
      <c r="J408" t="s">
        <v>81</v>
      </c>
      <c r="K408" t="s">
        <v>82</v>
      </c>
      <c r="L408" t="s">
        <v>47</v>
      </c>
      <c r="M408" t="s">
        <v>83</v>
      </c>
      <c r="N408" t="s">
        <v>84</v>
      </c>
    </row>
    <row r="409" spans="1:14" x14ac:dyDescent="0.3">
      <c r="A409">
        <v>10655</v>
      </c>
      <c r="B409" t="s">
        <v>570</v>
      </c>
      <c r="C409">
        <v>1</v>
      </c>
      <c r="D409" s="1">
        <v>34976</v>
      </c>
      <c r="E409" s="1">
        <v>35004</v>
      </c>
      <c r="F409" s="1">
        <v>34984</v>
      </c>
      <c r="G409">
        <v>2</v>
      </c>
      <c r="H409">
        <v>4.41</v>
      </c>
      <c r="I409" t="s">
        <v>571</v>
      </c>
      <c r="J409" t="s">
        <v>573</v>
      </c>
      <c r="K409" t="s">
        <v>574</v>
      </c>
      <c r="L409" t="s">
        <v>47</v>
      </c>
      <c r="M409" t="s">
        <v>575</v>
      </c>
      <c r="N409" t="s">
        <v>264</v>
      </c>
    </row>
    <row r="410" spans="1:14" x14ac:dyDescent="0.3">
      <c r="A410">
        <v>10656</v>
      </c>
      <c r="B410" t="s">
        <v>298</v>
      </c>
      <c r="C410">
        <v>6</v>
      </c>
      <c r="D410" s="1">
        <v>34977</v>
      </c>
      <c r="E410" s="1">
        <v>35005</v>
      </c>
      <c r="F410" s="1">
        <v>34983</v>
      </c>
      <c r="G410">
        <v>1</v>
      </c>
      <c r="H410">
        <v>57.15</v>
      </c>
      <c r="I410" t="s">
        <v>299</v>
      </c>
      <c r="J410" t="s">
        <v>301</v>
      </c>
      <c r="K410" t="s">
        <v>302</v>
      </c>
      <c r="L410" t="s">
        <v>303</v>
      </c>
      <c r="M410" t="s">
        <v>304</v>
      </c>
      <c r="N410" t="s">
        <v>305</v>
      </c>
    </row>
    <row r="411" spans="1:14" x14ac:dyDescent="0.3">
      <c r="A411">
        <v>10657</v>
      </c>
      <c r="B411" t="s">
        <v>607</v>
      </c>
      <c r="C411">
        <v>2</v>
      </c>
      <c r="D411" s="1">
        <v>34977</v>
      </c>
      <c r="E411" s="1">
        <v>35005</v>
      </c>
      <c r="F411" s="1">
        <v>34988</v>
      </c>
      <c r="G411">
        <v>2</v>
      </c>
      <c r="H411">
        <v>352.69</v>
      </c>
      <c r="I411" t="s">
        <v>608</v>
      </c>
      <c r="J411" t="s">
        <v>610</v>
      </c>
      <c r="K411" t="s">
        <v>611</v>
      </c>
      <c r="L411" t="s">
        <v>612</v>
      </c>
      <c r="M411" t="s">
        <v>613</v>
      </c>
      <c r="N411" t="s">
        <v>305</v>
      </c>
    </row>
    <row r="412" spans="1:14" x14ac:dyDescent="0.3">
      <c r="A412">
        <v>10658</v>
      </c>
      <c r="B412" t="s">
        <v>547</v>
      </c>
      <c r="C412">
        <v>4</v>
      </c>
      <c r="D412" s="1">
        <v>34978</v>
      </c>
      <c r="E412" s="1">
        <v>35006</v>
      </c>
      <c r="F412" s="1">
        <v>34981</v>
      </c>
      <c r="G412">
        <v>1</v>
      </c>
      <c r="H412">
        <v>364.15</v>
      </c>
      <c r="I412" t="s">
        <v>548</v>
      </c>
      <c r="J412" t="s">
        <v>550</v>
      </c>
      <c r="K412" t="s">
        <v>551</v>
      </c>
      <c r="L412" t="s">
        <v>47</v>
      </c>
      <c r="M412" t="s">
        <v>552</v>
      </c>
      <c r="N412" t="s">
        <v>49</v>
      </c>
    </row>
    <row r="413" spans="1:14" x14ac:dyDescent="0.3">
      <c r="A413">
        <v>10659</v>
      </c>
      <c r="B413" t="s">
        <v>541</v>
      </c>
      <c r="C413">
        <v>7</v>
      </c>
      <c r="D413" s="1">
        <v>34978</v>
      </c>
      <c r="E413" s="1">
        <v>35006</v>
      </c>
      <c r="F413" s="1">
        <v>34983</v>
      </c>
      <c r="G413">
        <v>2</v>
      </c>
      <c r="H413">
        <v>105.81</v>
      </c>
      <c r="I413" t="s">
        <v>542</v>
      </c>
      <c r="J413" t="s">
        <v>544</v>
      </c>
      <c r="K413" t="s">
        <v>169</v>
      </c>
      <c r="L413" t="s">
        <v>170</v>
      </c>
      <c r="M413" t="s">
        <v>545</v>
      </c>
      <c r="N413" t="s">
        <v>172</v>
      </c>
    </row>
    <row r="414" spans="1:14" x14ac:dyDescent="0.3">
      <c r="A414">
        <v>10660</v>
      </c>
      <c r="B414" t="s">
        <v>335</v>
      </c>
      <c r="C414">
        <v>8</v>
      </c>
      <c r="D414" s="1">
        <v>34981</v>
      </c>
      <c r="E414" s="1">
        <v>35009</v>
      </c>
      <c r="F414" s="1">
        <v>35018</v>
      </c>
      <c r="G414">
        <v>1</v>
      </c>
      <c r="H414">
        <v>111.29</v>
      </c>
      <c r="I414" t="s">
        <v>336</v>
      </c>
      <c r="J414" t="s">
        <v>338</v>
      </c>
      <c r="K414" t="s">
        <v>339</v>
      </c>
      <c r="L414" t="s">
        <v>303</v>
      </c>
      <c r="M414" t="s">
        <v>340</v>
      </c>
      <c r="N414" t="s">
        <v>305</v>
      </c>
    </row>
    <row r="415" spans="1:14" x14ac:dyDescent="0.3">
      <c r="A415">
        <v>10661</v>
      </c>
      <c r="B415" t="s">
        <v>343</v>
      </c>
      <c r="C415">
        <v>7</v>
      </c>
      <c r="D415" s="1">
        <v>34982</v>
      </c>
      <c r="E415" s="1">
        <v>35010</v>
      </c>
      <c r="F415" s="1">
        <v>34988</v>
      </c>
      <c r="G415">
        <v>3</v>
      </c>
      <c r="H415">
        <v>17.55</v>
      </c>
      <c r="I415" t="s">
        <v>344</v>
      </c>
      <c r="J415" t="s">
        <v>346</v>
      </c>
      <c r="K415" t="s">
        <v>347</v>
      </c>
      <c r="L415" t="s">
        <v>348</v>
      </c>
      <c r="M415" t="s">
        <v>47</v>
      </c>
      <c r="N415" t="s">
        <v>349</v>
      </c>
    </row>
    <row r="416" spans="1:14" x14ac:dyDescent="0.3">
      <c r="A416">
        <v>10662</v>
      </c>
      <c r="B416" t="s">
        <v>434</v>
      </c>
      <c r="C416">
        <v>3</v>
      </c>
      <c r="D416" s="1">
        <v>34982</v>
      </c>
      <c r="E416" s="1">
        <v>35010</v>
      </c>
      <c r="F416" s="1">
        <v>34991</v>
      </c>
      <c r="G416">
        <v>2</v>
      </c>
      <c r="H416">
        <v>1.28</v>
      </c>
      <c r="I416" t="s">
        <v>435</v>
      </c>
      <c r="J416" t="s">
        <v>437</v>
      </c>
      <c r="K416" t="s">
        <v>438</v>
      </c>
      <c r="L416" t="s">
        <v>303</v>
      </c>
      <c r="M416" t="s">
        <v>439</v>
      </c>
      <c r="N416" t="s">
        <v>305</v>
      </c>
    </row>
    <row r="417" spans="1:14" x14ac:dyDescent="0.3">
      <c r="A417">
        <v>10663</v>
      </c>
      <c r="B417" t="s">
        <v>114</v>
      </c>
      <c r="C417">
        <v>2</v>
      </c>
      <c r="D417" s="1">
        <v>34983</v>
      </c>
      <c r="E417" s="1">
        <v>34997</v>
      </c>
      <c r="F417" s="1">
        <v>35006</v>
      </c>
      <c r="G417">
        <v>2</v>
      </c>
      <c r="H417">
        <v>113.15</v>
      </c>
      <c r="I417" t="s">
        <v>115</v>
      </c>
      <c r="J417" t="s">
        <v>117</v>
      </c>
      <c r="K417" t="s">
        <v>118</v>
      </c>
      <c r="L417" t="s">
        <v>47</v>
      </c>
      <c r="M417" t="s">
        <v>119</v>
      </c>
      <c r="N417" t="s">
        <v>102</v>
      </c>
    </row>
    <row r="418" spans="1:14" x14ac:dyDescent="0.3">
      <c r="A418">
        <v>10664</v>
      </c>
      <c r="B418" t="s">
        <v>267</v>
      </c>
      <c r="C418">
        <v>1</v>
      </c>
      <c r="D418" s="1">
        <v>34983</v>
      </c>
      <c r="E418" s="1">
        <v>35011</v>
      </c>
      <c r="F418" s="1">
        <v>34992</v>
      </c>
      <c r="G418">
        <v>3</v>
      </c>
      <c r="H418">
        <v>1.27</v>
      </c>
      <c r="I418" t="s">
        <v>268</v>
      </c>
      <c r="J418" t="s">
        <v>270</v>
      </c>
      <c r="K418" t="s">
        <v>271</v>
      </c>
      <c r="L418" t="s">
        <v>47</v>
      </c>
      <c r="M418" t="s">
        <v>272</v>
      </c>
      <c r="N418" t="s">
        <v>273</v>
      </c>
    </row>
    <row r="419" spans="1:14" x14ac:dyDescent="0.3">
      <c r="A419">
        <v>10665</v>
      </c>
      <c r="B419" t="s">
        <v>434</v>
      </c>
      <c r="C419">
        <v>1</v>
      </c>
      <c r="D419" s="1">
        <v>34984</v>
      </c>
      <c r="E419" s="1">
        <v>35012</v>
      </c>
      <c r="F419" s="1">
        <v>34990</v>
      </c>
      <c r="G419">
        <v>2</v>
      </c>
      <c r="H419">
        <v>26.31</v>
      </c>
      <c r="I419" t="s">
        <v>435</v>
      </c>
      <c r="J419" t="s">
        <v>437</v>
      </c>
      <c r="K419" t="s">
        <v>438</v>
      </c>
      <c r="L419" t="s">
        <v>303</v>
      </c>
      <c r="M419" t="s">
        <v>439</v>
      </c>
      <c r="N419" t="s">
        <v>305</v>
      </c>
    </row>
    <row r="420" spans="1:14" x14ac:dyDescent="0.3">
      <c r="A420">
        <v>10666</v>
      </c>
      <c r="B420" t="s">
        <v>584</v>
      </c>
      <c r="C420">
        <v>7</v>
      </c>
      <c r="D420" s="1">
        <v>34985</v>
      </c>
      <c r="E420" s="1">
        <v>35013</v>
      </c>
      <c r="F420" s="1">
        <v>34995</v>
      </c>
      <c r="G420">
        <v>2</v>
      </c>
      <c r="H420">
        <v>232.42</v>
      </c>
      <c r="I420" t="s">
        <v>585</v>
      </c>
      <c r="J420" t="s">
        <v>869</v>
      </c>
      <c r="K420" t="s">
        <v>588</v>
      </c>
      <c r="L420" t="s">
        <v>47</v>
      </c>
      <c r="M420" t="s">
        <v>870</v>
      </c>
      <c r="N420" t="s">
        <v>162</v>
      </c>
    </row>
    <row r="421" spans="1:14" x14ac:dyDescent="0.3">
      <c r="A421">
        <v>10667</v>
      </c>
      <c r="B421" t="s">
        <v>204</v>
      </c>
      <c r="C421">
        <v>7</v>
      </c>
      <c r="D421" s="1">
        <v>34985</v>
      </c>
      <c r="E421" s="1">
        <v>35013</v>
      </c>
      <c r="F421" s="1">
        <v>34992</v>
      </c>
      <c r="G421">
        <v>1</v>
      </c>
      <c r="H421">
        <v>78.09</v>
      </c>
      <c r="I421" t="s">
        <v>205</v>
      </c>
      <c r="J421" t="s">
        <v>208</v>
      </c>
      <c r="K421" t="s">
        <v>209</v>
      </c>
      <c r="L421" t="s">
        <v>47</v>
      </c>
      <c r="M421" t="s">
        <v>210</v>
      </c>
      <c r="N421" t="s">
        <v>211</v>
      </c>
    </row>
    <row r="422" spans="1:14" x14ac:dyDescent="0.3">
      <c r="A422">
        <v>10668</v>
      </c>
      <c r="B422" t="s">
        <v>722</v>
      </c>
      <c r="C422">
        <v>1</v>
      </c>
      <c r="D422" s="1">
        <v>34988</v>
      </c>
      <c r="E422" s="1">
        <v>35016</v>
      </c>
      <c r="F422" s="1">
        <v>34996</v>
      </c>
      <c r="G422">
        <v>2</v>
      </c>
      <c r="H422">
        <v>47.22</v>
      </c>
      <c r="I422" t="s">
        <v>723</v>
      </c>
      <c r="J422" t="s">
        <v>725</v>
      </c>
      <c r="K422" t="s">
        <v>726</v>
      </c>
      <c r="L422" t="s">
        <v>47</v>
      </c>
      <c r="M422" t="s">
        <v>727</v>
      </c>
      <c r="N422" t="s">
        <v>49</v>
      </c>
    </row>
    <row r="423" spans="1:14" x14ac:dyDescent="0.3">
      <c r="A423">
        <v>10669</v>
      </c>
      <c r="B423" t="s">
        <v>622</v>
      </c>
      <c r="C423">
        <v>2</v>
      </c>
      <c r="D423" s="1">
        <v>34988</v>
      </c>
      <c r="E423" s="1">
        <v>35016</v>
      </c>
      <c r="F423" s="1">
        <v>34995</v>
      </c>
      <c r="G423">
        <v>1</v>
      </c>
      <c r="H423">
        <v>24.39</v>
      </c>
      <c r="I423" t="s">
        <v>623</v>
      </c>
      <c r="J423" t="s">
        <v>625</v>
      </c>
      <c r="K423" t="s">
        <v>626</v>
      </c>
      <c r="L423" t="s">
        <v>47</v>
      </c>
      <c r="M423" t="s">
        <v>627</v>
      </c>
      <c r="N423" t="s">
        <v>628</v>
      </c>
    </row>
    <row r="424" spans="1:14" x14ac:dyDescent="0.3">
      <c r="A424">
        <v>10670</v>
      </c>
      <c r="B424" t="s">
        <v>244</v>
      </c>
      <c r="C424">
        <v>4</v>
      </c>
      <c r="D424" s="1">
        <v>34989</v>
      </c>
      <c r="E424" s="1">
        <v>35017</v>
      </c>
      <c r="F424" s="1">
        <v>34991</v>
      </c>
      <c r="G424">
        <v>1</v>
      </c>
      <c r="H424">
        <v>203.48</v>
      </c>
      <c r="I424" t="s">
        <v>245</v>
      </c>
      <c r="J424" t="s">
        <v>247</v>
      </c>
      <c r="K424" t="s">
        <v>248</v>
      </c>
      <c r="L424" t="s">
        <v>47</v>
      </c>
      <c r="M424" t="s">
        <v>249</v>
      </c>
      <c r="N424" t="s">
        <v>49</v>
      </c>
    </row>
    <row r="425" spans="1:14" x14ac:dyDescent="0.3">
      <c r="A425">
        <v>10671</v>
      </c>
      <c r="B425" t="s">
        <v>252</v>
      </c>
      <c r="C425">
        <v>1</v>
      </c>
      <c r="D425" s="1">
        <v>34990</v>
      </c>
      <c r="E425" s="1">
        <v>35018</v>
      </c>
      <c r="F425" s="1">
        <v>34997</v>
      </c>
      <c r="G425">
        <v>1</v>
      </c>
      <c r="H425">
        <v>30.34</v>
      </c>
      <c r="I425" t="s">
        <v>253</v>
      </c>
      <c r="J425" t="s">
        <v>255</v>
      </c>
      <c r="K425" t="s">
        <v>193</v>
      </c>
      <c r="L425" t="s">
        <v>47</v>
      </c>
      <c r="M425" t="s">
        <v>194</v>
      </c>
      <c r="N425" t="s">
        <v>102</v>
      </c>
    </row>
    <row r="426" spans="1:14" x14ac:dyDescent="0.3">
      <c r="A426">
        <v>10672</v>
      </c>
      <c r="B426" t="s">
        <v>77</v>
      </c>
      <c r="C426">
        <v>9</v>
      </c>
      <c r="D426" s="1">
        <v>34990</v>
      </c>
      <c r="E426" s="1">
        <v>35004</v>
      </c>
      <c r="F426" s="1">
        <v>34999</v>
      </c>
      <c r="G426">
        <v>2</v>
      </c>
      <c r="H426">
        <v>95.75</v>
      </c>
      <c r="I426" t="s">
        <v>78</v>
      </c>
      <c r="J426" t="s">
        <v>81</v>
      </c>
      <c r="K426" t="s">
        <v>82</v>
      </c>
      <c r="L426" t="s">
        <v>47</v>
      </c>
      <c r="M426" t="s">
        <v>83</v>
      </c>
      <c r="N426" t="s">
        <v>84</v>
      </c>
    </row>
    <row r="427" spans="1:14" x14ac:dyDescent="0.3">
      <c r="A427">
        <v>10673</v>
      </c>
      <c r="B427" t="s">
        <v>753</v>
      </c>
      <c r="C427">
        <v>2</v>
      </c>
      <c r="D427" s="1">
        <v>34991</v>
      </c>
      <c r="E427" s="1">
        <v>35019</v>
      </c>
      <c r="F427" s="1">
        <v>34992</v>
      </c>
      <c r="G427">
        <v>1</v>
      </c>
      <c r="H427">
        <v>22.76</v>
      </c>
      <c r="I427" t="s">
        <v>754</v>
      </c>
      <c r="J427" t="s">
        <v>757</v>
      </c>
      <c r="K427" t="s">
        <v>758</v>
      </c>
      <c r="L427" t="s">
        <v>47</v>
      </c>
      <c r="M427" t="s">
        <v>759</v>
      </c>
      <c r="N427" t="s">
        <v>736</v>
      </c>
    </row>
    <row r="428" spans="1:14" x14ac:dyDescent="0.3">
      <c r="A428">
        <v>10674</v>
      </c>
      <c r="B428" t="s">
        <v>352</v>
      </c>
      <c r="C428">
        <v>4</v>
      </c>
      <c r="D428" s="1">
        <v>34991</v>
      </c>
      <c r="E428" s="1">
        <v>35019</v>
      </c>
      <c r="F428" s="1">
        <v>35003</v>
      </c>
      <c r="G428">
        <v>2</v>
      </c>
      <c r="H428">
        <v>0.9</v>
      </c>
      <c r="I428" t="s">
        <v>353</v>
      </c>
      <c r="J428" t="s">
        <v>355</v>
      </c>
      <c r="K428" t="s">
        <v>356</v>
      </c>
      <c r="L428" t="s">
        <v>357</v>
      </c>
      <c r="M428" t="s">
        <v>358</v>
      </c>
      <c r="N428" t="s">
        <v>74</v>
      </c>
    </row>
    <row r="429" spans="1:14" x14ac:dyDescent="0.3">
      <c r="A429">
        <v>10675</v>
      </c>
      <c r="B429" t="s">
        <v>244</v>
      </c>
      <c r="C429">
        <v>5</v>
      </c>
      <c r="D429" s="1">
        <v>34992</v>
      </c>
      <c r="E429" s="1">
        <v>35020</v>
      </c>
      <c r="F429" s="1">
        <v>34996</v>
      </c>
      <c r="G429">
        <v>2</v>
      </c>
      <c r="H429">
        <v>31.85</v>
      </c>
      <c r="I429" t="s">
        <v>245</v>
      </c>
      <c r="J429" t="s">
        <v>247</v>
      </c>
      <c r="K429" t="s">
        <v>248</v>
      </c>
      <c r="L429" t="s">
        <v>47</v>
      </c>
      <c r="M429" t="s">
        <v>249</v>
      </c>
      <c r="N429" t="s">
        <v>49</v>
      </c>
    </row>
    <row r="430" spans="1:14" x14ac:dyDescent="0.3">
      <c r="A430">
        <v>10676</v>
      </c>
      <c r="B430" t="s">
        <v>678</v>
      </c>
      <c r="C430">
        <v>2</v>
      </c>
      <c r="D430" s="1">
        <v>34995</v>
      </c>
      <c r="E430" s="1">
        <v>35023</v>
      </c>
      <c r="F430" s="1">
        <v>35002</v>
      </c>
      <c r="G430">
        <v>2</v>
      </c>
      <c r="H430">
        <v>2.0099999999999998</v>
      </c>
      <c r="I430" t="s">
        <v>679</v>
      </c>
      <c r="J430" t="s">
        <v>681</v>
      </c>
      <c r="K430" t="s">
        <v>57</v>
      </c>
      <c r="L430" t="s">
        <v>47</v>
      </c>
      <c r="M430" t="s">
        <v>517</v>
      </c>
      <c r="N430" t="s">
        <v>59</v>
      </c>
    </row>
    <row r="431" spans="1:14" x14ac:dyDescent="0.3">
      <c r="A431">
        <v>10677</v>
      </c>
      <c r="B431" t="s">
        <v>62</v>
      </c>
      <c r="C431">
        <v>1</v>
      </c>
      <c r="D431" s="1">
        <v>34995</v>
      </c>
      <c r="E431" s="1">
        <v>35023</v>
      </c>
      <c r="F431" s="1">
        <v>34999</v>
      </c>
      <c r="G431">
        <v>3</v>
      </c>
      <c r="H431">
        <v>4.03</v>
      </c>
      <c r="I431" t="s">
        <v>63</v>
      </c>
      <c r="J431" t="s">
        <v>65</v>
      </c>
      <c r="K431" t="s">
        <v>57</v>
      </c>
      <c r="L431" t="s">
        <v>47</v>
      </c>
      <c r="M431" t="s">
        <v>66</v>
      </c>
      <c r="N431" t="s">
        <v>59</v>
      </c>
    </row>
    <row r="432" spans="1:14" x14ac:dyDescent="0.3">
      <c r="A432">
        <v>10678</v>
      </c>
      <c r="B432" t="s">
        <v>607</v>
      </c>
      <c r="C432">
        <v>7</v>
      </c>
      <c r="D432" s="1">
        <v>34996</v>
      </c>
      <c r="E432" s="1">
        <v>35024</v>
      </c>
      <c r="F432" s="1">
        <v>35019</v>
      </c>
      <c r="G432">
        <v>3</v>
      </c>
      <c r="H432">
        <v>388.98</v>
      </c>
      <c r="I432" t="s">
        <v>608</v>
      </c>
      <c r="J432" t="s">
        <v>610</v>
      </c>
      <c r="K432" t="s">
        <v>611</v>
      </c>
      <c r="L432" t="s">
        <v>612</v>
      </c>
      <c r="M432" t="s">
        <v>613</v>
      </c>
      <c r="N432" t="s">
        <v>305</v>
      </c>
    </row>
    <row r="433" spans="1:14" x14ac:dyDescent="0.3">
      <c r="A433">
        <v>10679</v>
      </c>
      <c r="B433" t="s">
        <v>95</v>
      </c>
      <c r="C433">
        <v>8</v>
      </c>
      <c r="D433" s="1">
        <v>34996</v>
      </c>
      <c r="E433" s="1">
        <v>35024</v>
      </c>
      <c r="F433" s="1">
        <v>35003</v>
      </c>
      <c r="G433">
        <v>3</v>
      </c>
      <c r="H433">
        <v>27.94</v>
      </c>
      <c r="I433" t="s">
        <v>96</v>
      </c>
      <c r="J433" t="s">
        <v>99</v>
      </c>
      <c r="K433" t="s">
        <v>100</v>
      </c>
      <c r="L433" t="s">
        <v>47</v>
      </c>
      <c r="M433" t="s">
        <v>101</v>
      </c>
      <c r="N433" t="s">
        <v>102</v>
      </c>
    </row>
    <row r="434" spans="1:14" x14ac:dyDescent="0.3">
      <c r="A434">
        <v>10680</v>
      </c>
      <c r="B434" t="s">
        <v>488</v>
      </c>
      <c r="C434">
        <v>1</v>
      </c>
      <c r="D434" s="1">
        <v>34997</v>
      </c>
      <c r="E434" s="1">
        <v>35025</v>
      </c>
      <c r="F434" s="1">
        <v>34999</v>
      </c>
      <c r="G434">
        <v>1</v>
      </c>
      <c r="H434">
        <v>26.61</v>
      </c>
      <c r="I434" t="s">
        <v>489</v>
      </c>
      <c r="J434" t="s">
        <v>491</v>
      </c>
      <c r="K434" t="s">
        <v>492</v>
      </c>
      <c r="L434" t="s">
        <v>493</v>
      </c>
      <c r="M434" t="s">
        <v>494</v>
      </c>
      <c r="N434" t="s">
        <v>305</v>
      </c>
    </row>
    <row r="435" spans="1:14" x14ac:dyDescent="0.3">
      <c r="A435">
        <v>10681</v>
      </c>
      <c r="B435" t="s">
        <v>298</v>
      </c>
      <c r="C435">
        <v>3</v>
      </c>
      <c r="D435" s="1">
        <v>34998</v>
      </c>
      <c r="E435" s="1">
        <v>35026</v>
      </c>
      <c r="F435" s="1">
        <v>35003</v>
      </c>
      <c r="G435">
        <v>3</v>
      </c>
      <c r="H435">
        <v>76.13</v>
      </c>
      <c r="I435" t="s">
        <v>299</v>
      </c>
      <c r="J435" t="s">
        <v>301</v>
      </c>
      <c r="K435" t="s">
        <v>302</v>
      </c>
      <c r="L435" t="s">
        <v>303</v>
      </c>
      <c r="M435" t="s">
        <v>304</v>
      </c>
      <c r="N435" t="s">
        <v>305</v>
      </c>
    </row>
    <row r="436" spans="1:14" x14ac:dyDescent="0.3">
      <c r="A436">
        <v>10682</v>
      </c>
      <c r="B436" t="s">
        <v>62</v>
      </c>
      <c r="C436">
        <v>3</v>
      </c>
      <c r="D436" s="1">
        <v>34998</v>
      </c>
      <c r="E436" s="1">
        <v>35026</v>
      </c>
      <c r="F436" s="1">
        <v>35004</v>
      </c>
      <c r="G436">
        <v>2</v>
      </c>
      <c r="H436">
        <v>36.130000000000003</v>
      </c>
      <c r="I436" t="s">
        <v>63</v>
      </c>
      <c r="J436" t="s">
        <v>65</v>
      </c>
      <c r="K436" t="s">
        <v>57</v>
      </c>
      <c r="L436" t="s">
        <v>47</v>
      </c>
      <c r="M436" t="s">
        <v>66</v>
      </c>
      <c r="N436" t="s">
        <v>59</v>
      </c>
    </row>
    <row r="437" spans="1:14" x14ac:dyDescent="0.3">
      <c r="A437">
        <v>10683</v>
      </c>
      <c r="B437" t="s">
        <v>189</v>
      </c>
      <c r="C437">
        <v>2</v>
      </c>
      <c r="D437" s="1">
        <v>34999</v>
      </c>
      <c r="E437" s="1">
        <v>35027</v>
      </c>
      <c r="F437" s="1">
        <v>35004</v>
      </c>
      <c r="G437">
        <v>1</v>
      </c>
      <c r="H437">
        <v>4.4000000000000004</v>
      </c>
      <c r="I437" t="s">
        <v>190</v>
      </c>
      <c r="J437" t="s">
        <v>192</v>
      </c>
      <c r="K437" t="s">
        <v>193</v>
      </c>
      <c r="L437" t="s">
        <v>47</v>
      </c>
      <c r="M437" t="s">
        <v>194</v>
      </c>
      <c r="N437" t="s">
        <v>102</v>
      </c>
    </row>
    <row r="438" spans="1:14" x14ac:dyDescent="0.3">
      <c r="A438">
        <v>10684</v>
      </c>
      <c r="B438" t="s">
        <v>497</v>
      </c>
      <c r="C438">
        <v>3</v>
      </c>
      <c r="D438" s="1">
        <v>34999</v>
      </c>
      <c r="E438" s="1">
        <v>35027</v>
      </c>
      <c r="F438" s="1">
        <v>35003</v>
      </c>
      <c r="G438">
        <v>1</v>
      </c>
      <c r="H438">
        <v>145.63</v>
      </c>
      <c r="I438" t="s">
        <v>498</v>
      </c>
      <c r="J438" t="s">
        <v>500</v>
      </c>
      <c r="K438" t="s">
        <v>501</v>
      </c>
      <c r="L438" t="s">
        <v>47</v>
      </c>
      <c r="M438" t="s">
        <v>502</v>
      </c>
      <c r="N438" t="s">
        <v>49</v>
      </c>
    </row>
    <row r="439" spans="1:14" x14ac:dyDescent="0.3">
      <c r="A439">
        <v>10685</v>
      </c>
      <c r="B439" t="s">
        <v>291</v>
      </c>
      <c r="C439">
        <v>4</v>
      </c>
      <c r="D439" s="1">
        <v>35002</v>
      </c>
      <c r="E439" s="1">
        <v>35016</v>
      </c>
      <c r="F439" s="1">
        <v>35006</v>
      </c>
      <c r="G439">
        <v>2</v>
      </c>
      <c r="H439">
        <v>33.75</v>
      </c>
      <c r="I439" t="s">
        <v>292</v>
      </c>
      <c r="J439" t="s">
        <v>294</v>
      </c>
      <c r="K439" t="s">
        <v>295</v>
      </c>
      <c r="L439" t="s">
        <v>170</v>
      </c>
      <c r="M439" t="s">
        <v>296</v>
      </c>
      <c r="N439" t="s">
        <v>172</v>
      </c>
    </row>
    <row r="440" spans="1:14" x14ac:dyDescent="0.3">
      <c r="A440">
        <v>10686</v>
      </c>
      <c r="B440" t="s">
        <v>520</v>
      </c>
      <c r="C440">
        <v>2</v>
      </c>
      <c r="D440" s="1">
        <v>35003</v>
      </c>
      <c r="E440" s="1">
        <v>35031</v>
      </c>
      <c r="F440" s="1">
        <v>35011</v>
      </c>
      <c r="G440">
        <v>1</v>
      </c>
      <c r="H440">
        <v>96.5</v>
      </c>
      <c r="I440" t="s">
        <v>521</v>
      </c>
      <c r="J440" t="s">
        <v>523</v>
      </c>
      <c r="K440" t="s">
        <v>524</v>
      </c>
      <c r="L440" t="s">
        <v>47</v>
      </c>
      <c r="M440" t="s">
        <v>525</v>
      </c>
      <c r="N440" t="s">
        <v>211</v>
      </c>
    </row>
    <row r="441" spans="1:14" x14ac:dyDescent="0.3">
      <c r="A441">
        <v>10687</v>
      </c>
      <c r="B441" t="s">
        <v>343</v>
      </c>
      <c r="C441">
        <v>9</v>
      </c>
      <c r="D441" s="1">
        <v>35003</v>
      </c>
      <c r="E441" s="1">
        <v>35031</v>
      </c>
      <c r="F441" s="1">
        <v>35033</v>
      </c>
      <c r="G441">
        <v>2</v>
      </c>
      <c r="H441">
        <v>296.43</v>
      </c>
      <c r="I441" t="s">
        <v>344</v>
      </c>
      <c r="J441" t="s">
        <v>346</v>
      </c>
      <c r="K441" t="s">
        <v>347</v>
      </c>
      <c r="L441" t="s">
        <v>348</v>
      </c>
      <c r="M441" t="s">
        <v>47</v>
      </c>
      <c r="N441" t="s">
        <v>349</v>
      </c>
    </row>
    <row r="442" spans="1:14" x14ac:dyDescent="0.3">
      <c r="A442">
        <v>10688</v>
      </c>
      <c r="B442" t="s">
        <v>698</v>
      </c>
      <c r="C442">
        <v>4</v>
      </c>
      <c r="D442" s="1">
        <v>35004</v>
      </c>
      <c r="E442" s="1">
        <v>35018</v>
      </c>
      <c r="F442" s="1">
        <v>35010</v>
      </c>
      <c r="G442">
        <v>2</v>
      </c>
      <c r="H442">
        <v>299.08999999999997</v>
      </c>
      <c r="I442" t="s">
        <v>699</v>
      </c>
      <c r="J442" t="s">
        <v>701</v>
      </c>
      <c r="K442" t="s">
        <v>702</v>
      </c>
      <c r="L442" t="s">
        <v>47</v>
      </c>
      <c r="M442" t="s">
        <v>703</v>
      </c>
      <c r="N442" t="s">
        <v>628</v>
      </c>
    </row>
    <row r="443" spans="1:14" x14ac:dyDescent="0.3">
      <c r="A443">
        <v>10689</v>
      </c>
      <c r="B443" t="s">
        <v>77</v>
      </c>
      <c r="C443">
        <v>1</v>
      </c>
      <c r="D443" s="1">
        <v>35004</v>
      </c>
      <c r="E443" s="1">
        <v>35032</v>
      </c>
      <c r="F443" s="1">
        <v>35010</v>
      </c>
      <c r="G443">
        <v>2</v>
      </c>
      <c r="H443">
        <v>13.42</v>
      </c>
      <c r="I443" t="s">
        <v>78</v>
      </c>
      <c r="J443" t="s">
        <v>81</v>
      </c>
      <c r="K443" t="s">
        <v>82</v>
      </c>
      <c r="L443" t="s">
        <v>47</v>
      </c>
      <c r="M443" t="s">
        <v>83</v>
      </c>
      <c r="N443" t="s">
        <v>84</v>
      </c>
    </row>
    <row r="444" spans="1:14" x14ac:dyDescent="0.3">
      <c r="A444">
        <v>10690</v>
      </c>
      <c r="B444" t="s">
        <v>317</v>
      </c>
      <c r="C444">
        <v>1</v>
      </c>
      <c r="D444" s="1">
        <v>35005</v>
      </c>
      <c r="E444" s="1">
        <v>35033</v>
      </c>
      <c r="F444" s="1">
        <v>35006</v>
      </c>
      <c r="G444">
        <v>1</v>
      </c>
      <c r="H444">
        <v>15.8</v>
      </c>
      <c r="I444" t="s">
        <v>318</v>
      </c>
      <c r="J444" t="s">
        <v>320</v>
      </c>
      <c r="K444" t="s">
        <v>321</v>
      </c>
      <c r="L444" t="s">
        <v>322</v>
      </c>
      <c r="M444" t="s">
        <v>323</v>
      </c>
      <c r="N444" t="s">
        <v>172</v>
      </c>
    </row>
    <row r="445" spans="1:14" x14ac:dyDescent="0.3">
      <c r="A445">
        <v>10691</v>
      </c>
      <c r="B445" t="s">
        <v>547</v>
      </c>
      <c r="C445">
        <v>2</v>
      </c>
      <c r="D445" s="1">
        <v>35006</v>
      </c>
      <c r="E445" s="1">
        <v>35048</v>
      </c>
      <c r="F445" s="1">
        <v>35025</v>
      </c>
      <c r="G445">
        <v>2</v>
      </c>
      <c r="H445">
        <v>810.05</v>
      </c>
      <c r="I445" t="s">
        <v>548</v>
      </c>
      <c r="J445" t="s">
        <v>550</v>
      </c>
      <c r="K445" t="s">
        <v>551</v>
      </c>
      <c r="L445" t="s">
        <v>47</v>
      </c>
      <c r="M445" t="s">
        <v>552</v>
      </c>
      <c r="N445" t="s">
        <v>49</v>
      </c>
    </row>
    <row r="446" spans="1:14" x14ac:dyDescent="0.3">
      <c r="A446">
        <v>10692</v>
      </c>
      <c r="B446" t="s">
        <v>41</v>
      </c>
      <c r="C446">
        <v>4</v>
      </c>
      <c r="D446" s="1">
        <v>35006</v>
      </c>
      <c r="E446" s="1">
        <v>35034</v>
      </c>
      <c r="F446" s="1">
        <v>35016</v>
      </c>
      <c r="G446">
        <v>2</v>
      </c>
      <c r="H446">
        <v>61.02</v>
      </c>
      <c r="I446" t="s">
        <v>881</v>
      </c>
      <c r="J446" t="s">
        <v>45</v>
      </c>
      <c r="K446" t="s">
        <v>46</v>
      </c>
      <c r="L446" t="s">
        <v>47</v>
      </c>
      <c r="M446" t="s">
        <v>48</v>
      </c>
      <c r="N446" t="s">
        <v>49</v>
      </c>
    </row>
    <row r="447" spans="1:14" x14ac:dyDescent="0.3">
      <c r="A447">
        <v>10693</v>
      </c>
      <c r="B447" t="s">
        <v>745</v>
      </c>
      <c r="C447">
        <v>3</v>
      </c>
      <c r="D447" s="1">
        <v>35009</v>
      </c>
      <c r="E447" s="1">
        <v>35023</v>
      </c>
      <c r="F447" s="1">
        <v>35013</v>
      </c>
      <c r="G447">
        <v>3</v>
      </c>
      <c r="H447">
        <v>139.34</v>
      </c>
      <c r="I447" t="s">
        <v>746</v>
      </c>
      <c r="J447" t="s">
        <v>871</v>
      </c>
      <c r="K447" t="s">
        <v>749</v>
      </c>
      <c r="L447" t="s">
        <v>396</v>
      </c>
      <c r="M447" t="s">
        <v>872</v>
      </c>
      <c r="N447" t="s">
        <v>305</v>
      </c>
    </row>
    <row r="448" spans="1:14" x14ac:dyDescent="0.3">
      <c r="A448">
        <v>10694</v>
      </c>
      <c r="B448" t="s">
        <v>547</v>
      </c>
      <c r="C448">
        <v>8</v>
      </c>
      <c r="D448" s="1">
        <v>35009</v>
      </c>
      <c r="E448" s="1">
        <v>35037</v>
      </c>
      <c r="F448" s="1">
        <v>35012</v>
      </c>
      <c r="G448">
        <v>3</v>
      </c>
      <c r="H448">
        <v>398.36</v>
      </c>
      <c r="I448" t="s">
        <v>548</v>
      </c>
      <c r="J448" t="s">
        <v>550</v>
      </c>
      <c r="K448" t="s">
        <v>551</v>
      </c>
      <c r="L448" t="s">
        <v>47</v>
      </c>
      <c r="M448" t="s">
        <v>552</v>
      </c>
      <c r="N448" t="s">
        <v>49</v>
      </c>
    </row>
    <row r="449" spans="1:14" x14ac:dyDescent="0.3">
      <c r="A449">
        <v>10695</v>
      </c>
      <c r="B449" t="s">
        <v>753</v>
      </c>
      <c r="C449">
        <v>7</v>
      </c>
      <c r="D449" s="1">
        <v>35010</v>
      </c>
      <c r="E449" s="1">
        <v>35052</v>
      </c>
      <c r="F449" s="1">
        <v>35017</v>
      </c>
      <c r="G449">
        <v>1</v>
      </c>
      <c r="H449">
        <v>16.72</v>
      </c>
      <c r="I449" t="s">
        <v>754</v>
      </c>
      <c r="J449" t="s">
        <v>757</v>
      </c>
      <c r="K449" t="s">
        <v>758</v>
      </c>
      <c r="L449" t="s">
        <v>47</v>
      </c>
      <c r="M449" t="s">
        <v>759</v>
      </c>
      <c r="N449" t="s">
        <v>736</v>
      </c>
    </row>
    <row r="450" spans="1:14" x14ac:dyDescent="0.3">
      <c r="A450">
        <v>10696</v>
      </c>
      <c r="B450" t="s">
        <v>745</v>
      </c>
      <c r="C450">
        <v>8</v>
      </c>
      <c r="D450" s="1">
        <v>35011</v>
      </c>
      <c r="E450" s="1">
        <v>35053</v>
      </c>
      <c r="F450" s="1">
        <v>35017</v>
      </c>
      <c r="G450">
        <v>3</v>
      </c>
      <c r="H450">
        <v>102.55</v>
      </c>
      <c r="I450" t="s">
        <v>746</v>
      </c>
      <c r="J450" t="s">
        <v>871</v>
      </c>
      <c r="K450" t="s">
        <v>749</v>
      </c>
      <c r="L450" t="s">
        <v>396</v>
      </c>
      <c r="M450" t="s">
        <v>872</v>
      </c>
      <c r="N450" t="s">
        <v>305</v>
      </c>
    </row>
    <row r="451" spans="1:14" x14ac:dyDescent="0.3">
      <c r="A451">
        <v>10697</v>
      </c>
      <c r="B451" t="s">
        <v>425</v>
      </c>
      <c r="C451">
        <v>3</v>
      </c>
      <c r="D451" s="1">
        <v>35011</v>
      </c>
      <c r="E451" s="1">
        <v>35039</v>
      </c>
      <c r="F451" s="1">
        <v>35017</v>
      </c>
      <c r="G451">
        <v>1</v>
      </c>
      <c r="H451">
        <v>45.52</v>
      </c>
      <c r="I451" t="s">
        <v>426</v>
      </c>
      <c r="J451" t="s">
        <v>428</v>
      </c>
      <c r="K451" t="s">
        <v>429</v>
      </c>
      <c r="L451" t="s">
        <v>430</v>
      </c>
      <c r="M451" t="s">
        <v>431</v>
      </c>
      <c r="N451" t="s">
        <v>314</v>
      </c>
    </row>
    <row r="452" spans="1:14" x14ac:dyDescent="0.3">
      <c r="A452">
        <v>10698</v>
      </c>
      <c r="B452" t="s">
        <v>204</v>
      </c>
      <c r="C452">
        <v>4</v>
      </c>
      <c r="D452" s="1">
        <v>35012</v>
      </c>
      <c r="E452" s="1">
        <v>35040</v>
      </c>
      <c r="F452" s="1">
        <v>35020</v>
      </c>
      <c r="G452">
        <v>1</v>
      </c>
      <c r="H452">
        <v>272.47000000000003</v>
      </c>
      <c r="I452" t="s">
        <v>205</v>
      </c>
      <c r="J452" t="s">
        <v>208</v>
      </c>
      <c r="K452" t="s">
        <v>209</v>
      </c>
      <c r="L452" t="s">
        <v>47</v>
      </c>
      <c r="M452" t="s">
        <v>210</v>
      </c>
      <c r="N452" t="s">
        <v>211</v>
      </c>
    </row>
    <row r="453" spans="1:14" x14ac:dyDescent="0.3">
      <c r="A453">
        <v>10699</v>
      </c>
      <c r="B453" t="s">
        <v>468</v>
      </c>
      <c r="C453">
        <v>3</v>
      </c>
      <c r="D453" s="1">
        <v>35012</v>
      </c>
      <c r="E453" s="1">
        <v>35040</v>
      </c>
      <c r="F453" s="1">
        <v>35016</v>
      </c>
      <c r="G453">
        <v>3</v>
      </c>
      <c r="H453">
        <v>0.57999999999999996</v>
      </c>
      <c r="I453" t="s">
        <v>469</v>
      </c>
      <c r="J453" t="s">
        <v>471</v>
      </c>
      <c r="K453" t="s">
        <v>472</v>
      </c>
      <c r="L453" t="s">
        <v>47</v>
      </c>
      <c r="M453" t="s">
        <v>473</v>
      </c>
      <c r="N453" t="s">
        <v>49</v>
      </c>
    </row>
    <row r="454" spans="1:14" x14ac:dyDescent="0.3">
      <c r="A454">
        <v>10700</v>
      </c>
      <c r="B454" t="s">
        <v>607</v>
      </c>
      <c r="C454">
        <v>3</v>
      </c>
      <c r="D454" s="1">
        <v>35013</v>
      </c>
      <c r="E454" s="1">
        <v>35041</v>
      </c>
      <c r="F454" s="1">
        <v>35019</v>
      </c>
      <c r="G454">
        <v>1</v>
      </c>
      <c r="H454">
        <v>65.099999999999994</v>
      </c>
      <c r="I454" t="s">
        <v>608</v>
      </c>
      <c r="J454" t="s">
        <v>610</v>
      </c>
      <c r="K454" t="s">
        <v>611</v>
      </c>
      <c r="L454" t="s">
        <v>612</v>
      </c>
      <c r="M454" t="s">
        <v>613</v>
      </c>
      <c r="N454" t="s">
        <v>305</v>
      </c>
    </row>
    <row r="455" spans="1:14" x14ac:dyDescent="0.3">
      <c r="A455">
        <v>10701</v>
      </c>
      <c r="B455" t="s">
        <v>343</v>
      </c>
      <c r="C455">
        <v>6</v>
      </c>
      <c r="D455" s="1">
        <v>35016</v>
      </c>
      <c r="E455" s="1">
        <v>35030</v>
      </c>
      <c r="F455" s="1">
        <v>35018</v>
      </c>
      <c r="G455">
        <v>3</v>
      </c>
      <c r="H455">
        <v>220.31</v>
      </c>
      <c r="I455" t="s">
        <v>344</v>
      </c>
      <c r="J455" t="s">
        <v>346</v>
      </c>
      <c r="K455" t="s">
        <v>347</v>
      </c>
      <c r="L455" t="s">
        <v>348</v>
      </c>
      <c r="M455" t="s">
        <v>47</v>
      </c>
      <c r="N455" t="s">
        <v>349</v>
      </c>
    </row>
    <row r="456" spans="1:14" x14ac:dyDescent="0.3">
      <c r="A456">
        <v>10702</v>
      </c>
      <c r="B456" t="s">
        <v>41</v>
      </c>
      <c r="C456">
        <v>4</v>
      </c>
      <c r="D456" s="1">
        <v>35016</v>
      </c>
      <c r="E456" s="1">
        <v>35058</v>
      </c>
      <c r="F456" s="1">
        <v>35024</v>
      </c>
      <c r="G456">
        <v>1</v>
      </c>
      <c r="H456">
        <v>23.94</v>
      </c>
      <c r="I456" t="s">
        <v>881</v>
      </c>
      <c r="J456" t="s">
        <v>45</v>
      </c>
      <c r="K456" t="s">
        <v>46</v>
      </c>
      <c r="L456" t="s">
        <v>47</v>
      </c>
      <c r="M456" t="s">
        <v>48</v>
      </c>
      <c r="N456" t="s">
        <v>49</v>
      </c>
    </row>
    <row r="457" spans="1:14" x14ac:dyDescent="0.3">
      <c r="A457">
        <v>10703</v>
      </c>
      <c r="B457" t="s">
        <v>237</v>
      </c>
      <c r="C457">
        <v>6</v>
      </c>
      <c r="D457" s="1">
        <v>35017</v>
      </c>
      <c r="E457" s="1">
        <v>35045</v>
      </c>
      <c r="F457" s="1">
        <v>35023</v>
      </c>
      <c r="G457">
        <v>2</v>
      </c>
      <c r="H457">
        <v>152.30000000000001</v>
      </c>
      <c r="I457" t="s">
        <v>238</v>
      </c>
      <c r="J457" t="s">
        <v>240</v>
      </c>
      <c r="K457" t="s">
        <v>241</v>
      </c>
      <c r="L457" t="s">
        <v>47</v>
      </c>
      <c r="M457" t="s">
        <v>242</v>
      </c>
      <c r="N457" t="s">
        <v>84</v>
      </c>
    </row>
    <row r="458" spans="1:14" x14ac:dyDescent="0.3">
      <c r="A458">
        <v>10704</v>
      </c>
      <c r="B458" t="s">
        <v>541</v>
      </c>
      <c r="C458">
        <v>6</v>
      </c>
      <c r="D458" s="1">
        <v>35017</v>
      </c>
      <c r="E458" s="1">
        <v>35045</v>
      </c>
      <c r="F458" s="1">
        <v>35041</v>
      </c>
      <c r="G458">
        <v>1</v>
      </c>
      <c r="H458">
        <v>4.78</v>
      </c>
      <c r="I458" t="s">
        <v>542</v>
      </c>
      <c r="J458" t="s">
        <v>544</v>
      </c>
      <c r="K458" t="s">
        <v>169</v>
      </c>
      <c r="L458" t="s">
        <v>170</v>
      </c>
      <c r="M458" t="s">
        <v>545</v>
      </c>
      <c r="N458" t="s">
        <v>172</v>
      </c>
    </row>
    <row r="459" spans="1:14" x14ac:dyDescent="0.3">
      <c r="A459">
        <v>10705</v>
      </c>
      <c r="B459" t="s">
        <v>326</v>
      </c>
      <c r="C459">
        <v>9</v>
      </c>
      <c r="D459" s="1">
        <v>35018</v>
      </c>
      <c r="E459" s="1">
        <v>35046</v>
      </c>
      <c r="F459" s="1">
        <v>35052</v>
      </c>
      <c r="G459">
        <v>2</v>
      </c>
      <c r="H459">
        <v>3.52</v>
      </c>
      <c r="I459" t="s">
        <v>327</v>
      </c>
      <c r="J459" t="s">
        <v>329</v>
      </c>
      <c r="K459" t="s">
        <v>330</v>
      </c>
      <c r="L459" t="s">
        <v>331</v>
      </c>
      <c r="M459" t="s">
        <v>332</v>
      </c>
      <c r="N459" t="s">
        <v>314</v>
      </c>
    </row>
    <row r="460" spans="1:14" x14ac:dyDescent="0.3">
      <c r="A460">
        <v>10706</v>
      </c>
      <c r="B460" t="s">
        <v>488</v>
      </c>
      <c r="C460">
        <v>8</v>
      </c>
      <c r="D460" s="1">
        <v>35019</v>
      </c>
      <c r="E460" s="1">
        <v>35047</v>
      </c>
      <c r="F460" s="1">
        <v>35024</v>
      </c>
      <c r="G460">
        <v>3</v>
      </c>
      <c r="H460">
        <v>135.63</v>
      </c>
      <c r="I460" t="s">
        <v>489</v>
      </c>
      <c r="J460" t="s">
        <v>491</v>
      </c>
      <c r="K460" t="s">
        <v>492</v>
      </c>
      <c r="L460" t="s">
        <v>493</v>
      </c>
      <c r="M460" t="s">
        <v>494</v>
      </c>
      <c r="N460" t="s">
        <v>305</v>
      </c>
    </row>
    <row r="461" spans="1:14" x14ac:dyDescent="0.3">
      <c r="A461">
        <v>10707</v>
      </c>
      <c r="B461" t="s">
        <v>68</v>
      </c>
      <c r="C461">
        <v>4</v>
      </c>
      <c r="D461" s="1">
        <v>35019</v>
      </c>
      <c r="E461" s="1">
        <v>35033</v>
      </c>
      <c r="F461" s="1">
        <v>35026</v>
      </c>
      <c r="G461">
        <v>3</v>
      </c>
      <c r="H461">
        <v>21.74</v>
      </c>
      <c r="I461" t="s">
        <v>69</v>
      </c>
      <c r="J461" t="s">
        <v>873</v>
      </c>
      <c r="K461" t="s">
        <v>874</v>
      </c>
      <c r="L461" t="s">
        <v>875</v>
      </c>
      <c r="M461" t="s">
        <v>876</v>
      </c>
      <c r="N461" t="s">
        <v>74</v>
      </c>
    </row>
    <row r="462" spans="1:14" x14ac:dyDescent="0.3">
      <c r="A462">
        <v>10708</v>
      </c>
      <c r="B462" t="s">
        <v>655</v>
      </c>
      <c r="C462">
        <v>6</v>
      </c>
      <c r="D462" s="1">
        <v>35020</v>
      </c>
      <c r="E462" s="1">
        <v>35062</v>
      </c>
      <c r="F462" s="1">
        <v>35039</v>
      </c>
      <c r="G462">
        <v>2</v>
      </c>
      <c r="H462">
        <v>2.96</v>
      </c>
      <c r="I462" t="s">
        <v>656</v>
      </c>
      <c r="J462" t="s">
        <v>658</v>
      </c>
      <c r="K462" t="s">
        <v>438</v>
      </c>
      <c r="L462" t="s">
        <v>303</v>
      </c>
      <c r="M462" t="s">
        <v>659</v>
      </c>
      <c r="N462" t="s">
        <v>305</v>
      </c>
    </row>
    <row r="463" spans="1:14" x14ac:dyDescent="0.3">
      <c r="A463">
        <v>10709</v>
      </c>
      <c r="B463" t="s">
        <v>291</v>
      </c>
      <c r="C463">
        <v>1</v>
      </c>
      <c r="D463" s="1">
        <v>35020</v>
      </c>
      <c r="E463" s="1">
        <v>35048</v>
      </c>
      <c r="F463" s="1">
        <v>35054</v>
      </c>
      <c r="G463">
        <v>3</v>
      </c>
      <c r="H463">
        <v>210.8</v>
      </c>
      <c r="I463" t="s">
        <v>292</v>
      </c>
      <c r="J463" t="s">
        <v>294</v>
      </c>
      <c r="K463" t="s">
        <v>295</v>
      </c>
      <c r="L463" t="s">
        <v>170</v>
      </c>
      <c r="M463" t="s">
        <v>296</v>
      </c>
      <c r="N463" t="s">
        <v>172</v>
      </c>
    </row>
    <row r="464" spans="1:14" x14ac:dyDescent="0.3">
      <c r="A464">
        <v>10710</v>
      </c>
      <c r="B464" t="s">
        <v>258</v>
      </c>
      <c r="C464">
        <v>1</v>
      </c>
      <c r="D464" s="1">
        <v>35023</v>
      </c>
      <c r="E464" s="1">
        <v>35051</v>
      </c>
      <c r="F464" s="1">
        <v>35026</v>
      </c>
      <c r="G464">
        <v>1</v>
      </c>
      <c r="H464">
        <v>4.9800000000000004</v>
      </c>
      <c r="I464" t="s">
        <v>259</v>
      </c>
      <c r="J464" t="s">
        <v>261</v>
      </c>
      <c r="K464" t="s">
        <v>262</v>
      </c>
      <c r="L464" t="s">
        <v>47</v>
      </c>
      <c r="M464" t="s">
        <v>263</v>
      </c>
      <c r="N464" t="s">
        <v>264</v>
      </c>
    </row>
    <row r="465" spans="1:14" x14ac:dyDescent="0.3">
      <c r="A465">
        <v>10711</v>
      </c>
      <c r="B465" t="s">
        <v>607</v>
      </c>
      <c r="C465">
        <v>5</v>
      </c>
      <c r="D465" s="1">
        <v>35024</v>
      </c>
      <c r="E465" s="1">
        <v>35066</v>
      </c>
      <c r="F465" s="1">
        <v>35032</v>
      </c>
      <c r="G465">
        <v>2</v>
      </c>
      <c r="H465">
        <v>52.41</v>
      </c>
      <c r="I465" t="s">
        <v>608</v>
      </c>
      <c r="J465" t="s">
        <v>610</v>
      </c>
      <c r="K465" t="s">
        <v>611</v>
      </c>
      <c r="L465" t="s">
        <v>612</v>
      </c>
      <c r="M465" t="s">
        <v>613</v>
      </c>
      <c r="N465" t="s">
        <v>305</v>
      </c>
    </row>
    <row r="466" spans="1:14" x14ac:dyDescent="0.3">
      <c r="A466">
        <v>10712</v>
      </c>
      <c r="B466" t="s">
        <v>343</v>
      </c>
      <c r="C466">
        <v>3</v>
      </c>
      <c r="D466" s="1">
        <v>35024</v>
      </c>
      <c r="E466" s="1">
        <v>35052</v>
      </c>
      <c r="F466" s="1">
        <v>35034</v>
      </c>
      <c r="G466">
        <v>1</v>
      </c>
      <c r="H466">
        <v>89.93</v>
      </c>
      <c r="I466" t="s">
        <v>344</v>
      </c>
      <c r="J466" t="s">
        <v>346</v>
      </c>
      <c r="K466" t="s">
        <v>347</v>
      </c>
      <c r="L466" t="s">
        <v>348</v>
      </c>
      <c r="M466" t="s">
        <v>47</v>
      </c>
      <c r="N466" t="s">
        <v>349</v>
      </c>
    </row>
    <row r="467" spans="1:14" x14ac:dyDescent="0.3">
      <c r="A467">
        <v>10713</v>
      </c>
      <c r="B467" t="s">
        <v>607</v>
      </c>
      <c r="C467">
        <v>1</v>
      </c>
      <c r="D467" s="1">
        <v>35025</v>
      </c>
      <c r="E467" s="1">
        <v>35053</v>
      </c>
      <c r="F467" s="1">
        <v>35027</v>
      </c>
      <c r="G467">
        <v>1</v>
      </c>
      <c r="H467">
        <v>167.05</v>
      </c>
      <c r="I467" t="s">
        <v>608</v>
      </c>
      <c r="J467" t="s">
        <v>610</v>
      </c>
      <c r="K467" t="s">
        <v>611</v>
      </c>
      <c r="L467" t="s">
        <v>612</v>
      </c>
      <c r="M467" t="s">
        <v>613</v>
      </c>
      <c r="N467" t="s">
        <v>305</v>
      </c>
    </row>
    <row r="468" spans="1:14" x14ac:dyDescent="0.3">
      <c r="A468">
        <v>10714</v>
      </c>
      <c r="B468" t="s">
        <v>607</v>
      </c>
      <c r="C468">
        <v>5</v>
      </c>
      <c r="D468" s="1">
        <v>35025</v>
      </c>
      <c r="E468" s="1">
        <v>35053</v>
      </c>
      <c r="F468" s="1">
        <v>35030</v>
      </c>
      <c r="G468">
        <v>3</v>
      </c>
      <c r="H468">
        <v>24.49</v>
      </c>
      <c r="I468" t="s">
        <v>608</v>
      </c>
      <c r="J468" t="s">
        <v>610</v>
      </c>
      <c r="K468" t="s">
        <v>611</v>
      </c>
      <c r="L468" t="s">
        <v>612</v>
      </c>
      <c r="M468" t="s">
        <v>613</v>
      </c>
      <c r="N468" t="s">
        <v>305</v>
      </c>
    </row>
    <row r="469" spans="1:14" x14ac:dyDescent="0.3">
      <c r="A469">
        <v>10715</v>
      </c>
      <c r="B469" t="s">
        <v>114</v>
      </c>
      <c r="C469">
        <v>3</v>
      </c>
      <c r="D469" s="1">
        <v>35026</v>
      </c>
      <c r="E469" s="1">
        <v>35040</v>
      </c>
      <c r="F469" s="1">
        <v>35032</v>
      </c>
      <c r="G469">
        <v>1</v>
      </c>
      <c r="H469">
        <v>63.2</v>
      </c>
      <c r="I469" t="s">
        <v>115</v>
      </c>
      <c r="J469" t="s">
        <v>117</v>
      </c>
      <c r="K469" t="s">
        <v>118</v>
      </c>
      <c r="L469" t="s">
        <v>47</v>
      </c>
      <c r="M469" t="s">
        <v>119</v>
      </c>
      <c r="N469" t="s">
        <v>102</v>
      </c>
    </row>
    <row r="470" spans="1:14" x14ac:dyDescent="0.3">
      <c r="A470">
        <v>10716</v>
      </c>
      <c r="B470" t="s">
        <v>554</v>
      </c>
      <c r="C470">
        <v>4</v>
      </c>
      <c r="D470" s="1">
        <v>35027</v>
      </c>
      <c r="E470" s="1">
        <v>35055</v>
      </c>
      <c r="F470" s="1">
        <v>35030</v>
      </c>
      <c r="G470">
        <v>2</v>
      </c>
      <c r="H470">
        <v>22.57</v>
      </c>
      <c r="I470" t="s">
        <v>555</v>
      </c>
      <c r="J470" t="s">
        <v>557</v>
      </c>
      <c r="K470" t="s">
        <v>144</v>
      </c>
      <c r="L470" t="s">
        <v>47</v>
      </c>
      <c r="M470" t="s">
        <v>145</v>
      </c>
      <c r="N470" t="s">
        <v>146</v>
      </c>
    </row>
    <row r="471" spans="1:14" x14ac:dyDescent="0.3">
      <c r="A471">
        <v>10717</v>
      </c>
      <c r="B471" t="s">
        <v>244</v>
      </c>
      <c r="C471">
        <v>1</v>
      </c>
      <c r="D471" s="1">
        <v>35027</v>
      </c>
      <c r="E471" s="1">
        <v>35055</v>
      </c>
      <c r="F471" s="1">
        <v>35032</v>
      </c>
      <c r="G471">
        <v>2</v>
      </c>
      <c r="H471">
        <v>59.25</v>
      </c>
      <c r="I471" t="s">
        <v>245</v>
      </c>
      <c r="J471" t="s">
        <v>247</v>
      </c>
      <c r="K471" t="s">
        <v>248</v>
      </c>
      <c r="L471" t="s">
        <v>47</v>
      </c>
      <c r="M471" t="s">
        <v>249</v>
      </c>
      <c r="N471" t="s">
        <v>49</v>
      </c>
    </row>
    <row r="472" spans="1:14" x14ac:dyDescent="0.3">
      <c r="A472">
        <v>10718</v>
      </c>
      <c r="B472" t="s">
        <v>360</v>
      </c>
      <c r="C472">
        <v>1</v>
      </c>
      <c r="D472" s="1">
        <v>35030</v>
      </c>
      <c r="E472" s="1">
        <v>35058</v>
      </c>
      <c r="F472" s="1">
        <v>35032</v>
      </c>
      <c r="G472">
        <v>3</v>
      </c>
      <c r="H472">
        <v>170.88</v>
      </c>
      <c r="I472" t="s">
        <v>361</v>
      </c>
      <c r="J472" t="s">
        <v>363</v>
      </c>
      <c r="K472" t="s">
        <v>364</v>
      </c>
      <c r="L472" t="s">
        <v>47</v>
      </c>
      <c r="M472" t="s">
        <v>365</v>
      </c>
      <c r="N472" t="s">
        <v>49</v>
      </c>
    </row>
    <row r="473" spans="1:14" x14ac:dyDescent="0.3">
      <c r="A473">
        <v>10719</v>
      </c>
      <c r="B473" t="s">
        <v>408</v>
      </c>
      <c r="C473">
        <v>8</v>
      </c>
      <c r="D473" s="1">
        <v>35030</v>
      </c>
      <c r="E473" s="1">
        <v>35058</v>
      </c>
      <c r="F473" s="1">
        <v>35039</v>
      </c>
      <c r="G473">
        <v>2</v>
      </c>
      <c r="H473">
        <v>51.44</v>
      </c>
      <c r="I473" t="s">
        <v>409</v>
      </c>
      <c r="J473" t="s">
        <v>411</v>
      </c>
      <c r="K473" t="s">
        <v>412</v>
      </c>
      <c r="L473" t="s">
        <v>413</v>
      </c>
      <c r="M473" t="s">
        <v>414</v>
      </c>
      <c r="N473" t="s">
        <v>305</v>
      </c>
    </row>
    <row r="474" spans="1:14" x14ac:dyDescent="0.3">
      <c r="A474">
        <v>10720</v>
      </c>
      <c r="B474" t="s">
        <v>534</v>
      </c>
      <c r="C474">
        <v>8</v>
      </c>
      <c r="D474" s="1">
        <v>35031</v>
      </c>
      <c r="E474" s="1">
        <v>35045</v>
      </c>
      <c r="F474" s="1">
        <v>35039</v>
      </c>
      <c r="G474">
        <v>2</v>
      </c>
      <c r="H474">
        <v>9.5299999999999994</v>
      </c>
      <c r="I474" t="s">
        <v>535</v>
      </c>
      <c r="J474" t="s">
        <v>537</v>
      </c>
      <c r="K474" t="s">
        <v>321</v>
      </c>
      <c r="L474" t="s">
        <v>322</v>
      </c>
      <c r="M474" t="s">
        <v>538</v>
      </c>
      <c r="N474" t="s">
        <v>172</v>
      </c>
    </row>
    <row r="475" spans="1:14" x14ac:dyDescent="0.3">
      <c r="A475">
        <v>10721</v>
      </c>
      <c r="B475" t="s">
        <v>547</v>
      </c>
      <c r="C475">
        <v>5</v>
      </c>
      <c r="D475" s="1">
        <v>35032</v>
      </c>
      <c r="E475" s="1">
        <v>35060</v>
      </c>
      <c r="F475" s="1">
        <v>35034</v>
      </c>
      <c r="G475">
        <v>3</v>
      </c>
      <c r="H475">
        <v>48.92</v>
      </c>
      <c r="I475" t="s">
        <v>548</v>
      </c>
      <c r="J475" t="s">
        <v>550</v>
      </c>
      <c r="K475" t="s">
        <v>551</v>
      </c>
      <c r="L475" t="s">
        <v>47</v>
      </c>
      <c r="M475" t="s">
        <v>552</v>
      </c>
      <c r="N475" t="s">
        <v>49</v>
      </c>
    </row>
    <row r="476" spans="1:14" x14ac:dyDescent="0.3">
      <c r="A476">
        <v>10722</v>
      </c>
      <c r="B476" t="s">
        <v>607</v>
      </c>
      <c r="C476">
        <v>8</v>
      </c>
      <c r="D476" s="1">
        <v>35032</v>
      </c>
      <c r="E476" s="1">
        <v>35074</v>
      </c>
      <c r="F476" s="1">
        <v>35038</v>
      </c>
      <c r="G476">
        <v>1</v>
      </c>
      <c r="H476">
        <v>74.58</v>
      </c>
      <c r="I476" t="s">
        <v>608</v>
      </c>
      <c r="J476" t="s">
        <v>610</v>
      </c>
      <c r="K476" t="s">
        <v>611</v>
      </c>
      <c r="L476" t="s">
        <v>612</v>
      </c>
      <c r="M476" t="s">
        <v>613</v>
      </c>
      <c r="N476" t="s">
        <v>305</v>
      </c>
    </row>
    <row r="477" spans="1:14" x14ac:dyDescent="0.3">
      <c r="A477">
        <v>10723</v>
      </c>
      <c r="B477" t="s">
        <v>745</v>
      </c>
      <c r="C477">
        <v>3</v>
      </c>
      <c r="D477" s="1">
        <v>35033</v>
      </c>
      <c r="E477" s="1">
        <v>35061</v>
      </c>
      <c r="F477" s="1">
        <v>35059</v>
      </c>
      <c r="G477">
        <v>1</v>
      </c>
      <c r="H477">
        <v>21.72</v>
      </c>
      <c r="I477" t="s">
        <v>746</v>
      </c>
      <c r="J477" t="s">
        <v>871</v>
      </c>
      <c r="K477" t="s">
        <v>749</v>
      </c>
      <c r="L477" t="s">
        <v>396</v>
      </c>
      <c r="M477" t="s">
        <v>872</v>
      </c>
      <c r="N477" t="s">
        <v>305</v>
      </c>
    </row>
    <row r="478" spans="1:14" x14ac:dyDescent="0.3">
      <c r="A478">
        <v>10724</v>
      </c>
      <c r="B478" t="s">
        <v>459</v>
      </c>
      <c r="C478">
        <v>8</v>
      </c>
      <c r="D478" s="1">
        <v>35033</v>
      </c>
      <c r="E478" s="1">
        <v>35075</v>
      </c>
      <c r="F478" s="1">
        <v>35039</v>
      </c>
      <c r="G478">
        <v>2</v>
      </c>
      <c r="H478">
        <v>57.75</v>
      </c>
      <c r="I478" t="s">
        <v>460</v>
      </c>
      <c r="J478" t="s">
        <v>462</v>
      </c>
      <c r="K478" t="s">
        <v>463</v>
      </c>
      <c r="L478" t="s">
        <v>464</v>
      </c>
      <c r="M478" t="s">
        <v>465</v>
      </c>
      <c r="N478" t="s">
        <v>130</v>
      </c>
    </row>
    <row r="479" spans="1:14" x14ac:dyDescent="0.3">
      <c r="A479">
        <v>10725</v>
      </c>
      <c r="B479" t="s">
        <v>214</v>
      </c>
      <c r="C479">
        <v>4</v>
      </c>
      <c r="D479" s="1">
        <v>35034</v>
      </c>
      <c r="E479" s="1">
        <v>35062</v>
      </c>
      <c r="F479" s="1">
        <v>35039</v>
      </c>
      <c r="G479">
        <v>3</v>
      </c>
      <c r="H479">
        <v>10.83</v>
      </c>
      <c r="I479" t="s">
        <v>215</v>
      </c>
      <c r="J479" t="s">
        <v>218</v>
      </c>
      <c r="K479" t="s">
        <v>169</v>
      </c>
      <c r="L479" t="s">
        <v>170</v>
      </c>
      <c r="M479" t="s">
        <v>219</v>
      </c>
      <c r="N479" t="s">
        <v>172</v>
      </c>
    </row>
    <row r="480" spans="1:14" x14ac:dyDescent="0.3">
      <c r="A480">
        <v>10726</v>
      </c>
      <c r="B480" t="s">
        <v>197</v>
      </c>
      <c r="C480">
        <v>4</v>
      </c>
      <c r="D480" s="1">
        <v>35037</v>
      </c>
      <c r="E480" s="1">
        <v>35051</v>
      </c>
      <c r="F480" s="1">
        <v>35069</v>
      </c>
      <c r="G480">
        <v>1</v>
      </c>
      <c r="H480">
        <v>16.559999999999999</v>
      </c>
      <c r="I480" t="s">
        <v>198</v>
      </c>
      <c r="J480" t="s">
        <v>200</v>
      </c>
      <c r="K480" t="s">
        <v>72</v>
      </c>
      <c r="L480" t="s">
        <v>47</v>
      </c>
      <c r="M480" t="s">
        <v>201</v>
      </c>
      <c r="N480" t="s">
        <v>74</v>
      </c>
    </row>
    <row r="481" spans="1:14" x14ac:dyDescent="0.3">
      <c r="A481">
        <v>10727</v>
      </c>
      <c r="B481" t="s">
        <v>570</v>
      </c>
      <c r="C481">
        <v>2</v>
      </c>
      <c r="D481" s="1">
        <v>35037</v>
      </c>
      <c r="E481" s="1">
        <v>35065</v>
      </c>
      <c r="F481" s="1">
        <v>35069</v>
      </c>
      <c r="G481">
        <v>1</v>
      </c>
      <c r="H481">
        <v>89.9</v>
      </c>
      <c r="I481" t="s">
        <v>571</v>
      </c>
      <c r="J481" t="s">
        <v>573</v>
      </c>
      <c r="K481" t="s">
        <v>574</v>
      </c>
      <c r="L481" t="s">
        <v>47</v>
      </c>
      <c r="M481" t="s">
        <v>575</v>
      </c>
      <c r="N481" t="s">
        <v>264</v>
      </c>
    </row>
    <row r="482" spans="1:14" x14ac:dyDescent="0.3">
      <c r="A482">
        <v>10728</v>
      </c>
      <c r="B482" t="s">
        <v>541</v>
      </c>
      <c r="C482">
        <v>4</v>
      </c>
      <c r="D482" s="1">
        <v>35038</v>
      </c>
      <c r="E482" s="1">
        <v>35066</v>
      </c>
      <c r="F482" s="1">
        <v>35045</v>
      </c>
      <c r="G482">
        <v>2</v>
      </c>
      <c r="H482">
        <v>58.33</v>
      </c>
      <c r="I482" t="s">
        <v>542</v>
      </c>
      <c r="J482" t="s">
        <v>544</v>
      </c>
      <c r="K482" t="s">
        <v>169</v>
      </c>
      <c r="L482" t="s">
        <v>170</v>
      </c>
      <c r="M482" t="s">
        <v>545</v>
      </c>
      <c r="N482" t="s">
        <v>172</v>
      </c>
    </row>
    <row r="483" spans="1:14" x14ac:dyDescent="0.3">
      <c r="A483">
        <v>10729</v>
      </c>
      <c r="B483" t="s">
        <v>425</v>
      </c>
      <c r="C483">
        <v>8</v>
      </c>
      <c r="D483" s="1">
        <v>35038</v>
      </c>
      <c r="E483" s="1">
        <v>35080</v>
      </c>
      <c r="F483" s="1">
        <v>35048</v>
      </c>
      <c r="G483">
        <v>3</v>
      </c>
      <c r="H483">
        <v>141.06</v>
      </c>
      <c r="I483" t="s">
        <v>426</v>
      </c>
      <c r="J483" t="s">
        <v>428</v>
      </c>
      <c r="K483" t="s">
        <v>429</v>
      </c>
      <c r="L483" t="s">
        <v>430</v>
      </c>
      <c r="M483" t="s">
        <v>431</v>
      </c>
      <c r="N483" t="s">
        <v>314</v>
      </c>
    </row>
    <row r="484" spans="1:14" x14ac:dyDescent="0.3">
      <c r="A484">
        <v>10730</v>
      </c>
      <c r="B484" t="s">
        <v>114</v>
      </c>
      <c r="C484">
        <v>5</v>
      </c>
      <c r="D484" s="1">
        <v>35039</v>
      </c>
      <c r="E484" s="1">
        <v>35067</v>
      </c>
      <c r="F484" s="1">
        <v>35048</v>
      </c>
      <c r="G484">
        <v>1</v>
      </c>
      <c r="H484">
        <v>20.12</v>
      </c>
      <c r="I484" t="s">
        <v>115</v>
      </c>
      <c r="J484" t="s">
        <v>117</v>
      </c>
      <c r="K484" t="s">
        <v>118</v>
      </c>
      <c r="L484" t="s">
        <v>47</v>
      </c>
      <c r="M484" t="s">
        <v>119</v>
      </c>
      <c r="N484" t="s">
        <v>102</v>
      </c>
    </row>
    <row r="485" spans="1:14" x14ac:dyDescent="0.3">
      <c r="A485">
        <v>10731</v>
      </c>
      <c r="B485" t="s">
        <v>156</v>
      </c>
      <c r="C485">
        <v>7</v>
      </c>
      <c r="D485" s="1">
        <v>35040</v>
      </c>
      <c r="E485" s="1">
        <v>35068</v>
      </c>
      <c r="F485" s="1">
        <v>35048</v>
      </c>
      <c r="G485">
        <v>1</v>
      </c>
      <c r="H485">
        <v>96.65</v>
      </c>
      <c r="I485" t="s">
        <v>157</v>
      </c>
      <c r="J485" t="s">
        <v>868</v>
      </c>
      <c r="K485" t="s">
        <v>160</v>
      </c>
      <c r="L485" t="s">
        <v>47</v>
      </c>
      <c r="M485" t="s">
        <v>161</v>
      </c>
      <c r="N485" t="s">
        <v>162</v>
      </c>
    </row>
    <row r="486" spans="1:14" x14ac:dyDescent="0.3">
      <c r="A486">
        <v>10732</v>
      </c>
      <c r="B486" t="s">
        <v>114</v>
      </c>
      <c r="C486">
        <v>3</v>
      </c>
      <c r="D486" s="1">
        <v>35040</v>
      </c>
      <c r="E486" s="1">
        <v>35068</v>
      </c>
      <c r="F486" s="1">
        <v>35041</v>
      </c>
      <c r="G486">
        <v>1</v>
      </c>
      <c r="H486">
        <v>16.97</v>
      </c>
      <c r="I486" t="s">
        <v>115</v>
      </c>
      <c r="J486" t="s">
        <v>117</v>
      </c>
      <c r="K486" t="s">
        <v>118</v>
      </c>
      <c r="L486" t="s">
        <v>47</v>
      </c>
      <c r="M486" t="s">
        <v>119</v>
      </c>
      <c r="N486" t="s">
        <v>102</v>
      </c>
    </row>
    <row r="487" spans="1:14" x14ac:dyDescent="0.3">
      <c r="A487">
        <v>10733</v>
      </c>
      <c r="B487" t="s">
        <v>77</v>
      </c>
      <c r="C487">
        <v>1</v>
      </c>
      <c r="D487" s="1">
        <v>35041</v>
      </c>
      <c r="E487" s="1">
        <v>35069</v>
      </c>
      <c r="F487" s="1">
        <v>35044</v>
      </c>
      <c r="G487">
        <v>3</v>
      </c>
      <c r="H487">
        <v>110.11</v>
      </c>
      <c r="I487" t="s">
        <v>78</v>
      </c>
      <c r="J487" t="s">
        <v>81</v>
      </c>
      <c r="K487" t="s">
        <v>82</v>
      </c>
      <c r="L487" t="s">
        <v>47</v>
      </c>
      <c r="M487" t="s">
        <v>83</v>
      </c>
      <c r="N487" t="s">
        <v>84</v>
      </c>
    </row>
    <row r="488" spans="1:14" x14ac:dyDescent="0.3">
      <c r="A488">
        <v>10734</v>
      </c>
      <c r="B488" t="s">
        <v>291</v>
      </c>
      <c r="C488">
        <v>2</v>
      </c>
      <c r="D488" s="1">
        <v>35041</v>
      </c>
      <c r="E488" s="1">
        <v>35069</v>
      </c>
      <c r="F488" s="1">
        <v>35046</v>
      </c>
      <c r="G488">
        <v>3</v>
      </c>
      <c r="H488">
        <v>1.63</v>
      </c>
      <c r="I488" t="s">
        <v>292</v>
      </c>
      <c r="J488" t="s">
        <v>294</v>
      </c>
      <c r="K488" t="s">
        <v>295</v>
      </c>
      <c r="L488" t="s">
        <v>170</v>
      </c>
      <c r="M488" t="s">
        <v>296</v>
      </c>
      <c r="N488" t="s">
        <v>172</v>
      </c>
    </row>
    <row r="489" spans="1:14" x14ac:dyDescent="0.3">
      <c r="A489">
        <v>10735</v>
      </c>
      <c r="B489" t="s">
        <v>408</v>
      </c>
      <c r="C489">
        <v>6</v>
      </c>
      <c r="D489" s="1">
        <v>35044</v>
      </c>
      <c r="E489" s="1">
        <v>35072</v>
      </c>
      <c r="F489" s="1">
        <v>35055</v>
      </c>
      <c r="G489">
        <v>2</v>
      </c>
      <c r="H489">
        <v>45.97</v>
      </c>
      <c r="I489" t="s">
        <v>409</v>
      </c>
      <c r="J489" t="s">
        <v>411</v>
      </c>
      <c r="K489" t="s">
        <v>412</v>
      </c>
      <c r="L489" t="s">
        <v>413</v>
      </c>
      <c r="M489" t="s">
        <v>414</v>
      </c>
      <c r="N489" t="s">
        <v>305</v>
      </c>
    </row>
    <row r="490" spans="1:14" x14ac:dyDescent="0.3">
      <c r="A490">
        <v>10736</v>
      </c>
      <c r="B490" t="s">
        <v>343</v>
      </c>
      <c r="C490">
        <v>9</v>
      </c>
      <c r="D490" s="1">
        <v>35045</v>
      </c>
      <c r="E490" s="1">
        <v>35073</v>
      </c>
      <c r="F490" s="1">
        <v>35055</v>
      </c>
      <c r="G490">
        <v>2</v>
      </c>
      <c r="H490">
        <v>44.1</v>
      </c>
      <c r="I490" t="s">
        <v>344</v>
      </c>
      <c r="J490" t="s">
        <v>346</v>
      </c>
      <c r="K490" t="s">
        <v>347</v>
      </c>
      <c r="L490" t="s">
        <v>348</v>
      </c>
      <c r="M490" t="s">
        <v>47</v>
      </c>
      <c r="N490" t="s">
        <v>349</v>
      </c>
    </row>
    <row r="491" spans="1:14" x14ac:dyDescent="0.3">
      <c r="A491">
        <v>10737</v>
      </c>
      <c r="B491" t="s">
        <v>714</v>
      </c>
      <c r="C491">
        <v>2</v>
      </c>
      <c r="D491" s="1">
        <v>35045</v>
      </c>
      <c r="E491" s="1">
        <v>35073</v>
      </c>
      <c r="F491" s="1">
        <v>35052</v>
      </c>
      <c r="G491">
        <v>2</v>
      </c>
      <c r="H491">
        <v>7.79</v>
      </c>
      <c r="I491" t="s">
        <v>715</v>
      </c>
      <c r="J491" t="s">
        <v>717</v>
      </c>
      <c r="K491" t="s">
        <v>718</v>
      </c>
      <c r="L491" t="s">
        <v>47</v>
      </c>
      <c r="M491" t="s">
        <v>719</v>
      </c>
      <c r="N491" t="s">
        <v>102</v>
      </c>
    </row>
    <row r="492" spans="1:14" x14ac:dyDescent="0.3">
      <c r="A492">
        <v>10738</v>
      </c>
      <c r="B492" t="s">
        <v>631</v>
      </c>
      <c r="C492">
        <v>2</v>
      </c>
      <c r="D492" s="1">
        <v>35046</v>
      </c>
      <c r="E492" s="1">
        <v>35074</v>
      </c>
      <c r="F492" s="1">
        <v>35052</v>
      </c>
      <c r="G492">
        <v>1</v>
      </c>
      <c r="H492">
        <v>2.91</v>
      </c>
      <c r="I492" t="s">
        <v>632</v>
      </c>
      <c r="J492" t="s">
        <v>634</v>
      </c>
      <c r="K492" t="s">
        <v>509</v>
      </c>
      <c r="L492" t="s">
        <v>47</v>
      </c>
      <c r="M492" t="s">
        <v>635</v>
      </c>
      <c r="N492" t="s">
        <v>102</v>
      </c>
    </row>
    <row r="493" spans="1:14" x14ac:dyDescent="0.3">
      <c r="A493">
        <v>10739</v>
      </c>
      <c r="B493" t="s">
        <v>714</v>
      </c>
      <c r="C493">
        <v>3</v>
      </c>
      <c r="D493" s="1">
        <v>35046</v>
      </c>
      <c r="E493" s="1">
        <v>35074</v>
      </c>
      <c r="F493" s="1">
        <v>35051</v>
      </c>
      <c r="G493">
        <v>3</v>
      </c>
      <c r="H493">
        <v>11.08</v>
      </c>
      <c r="I493" t="s">
        <v>715</v>
      </c>
      <c r="J493" t="s">
        <v>717</v>
      </c>
      <c r="K493" t="s">
        <v>718</v>
      </c>
      <c r="L493" t="s">
        <v>47</v>
      </c>
      <c r="M493" t="s">
        <v>719</v>
      </c>
      <c r="N493" t="s">
        <v>102</v>
      </c>
    </row>
    <row r="494" spans="1:14" x14ac:dyDescent="0.3">
      <c r="A494">
        <v>10740</v>
      </c>
      <c r="B494" t="s">
        <v>745</v>
      </c>
      <c r="C494">
        <v>4</v>
      </c>
      <c r="D494" s="1">
        <v>35047</v>
      </c>
      <c r="E494" s="1">
        <v>35075</v>
      </c>
      <c r="F494" s="1">
        <v>35059</v>
      </c>
      <c r="G494">
        <v>2</v>
      </c>
      <c r="H494">
        <v>81.88</v>
      </c>
      <c r="I494" t="s">
        <v>746</v>
      </c>
      <c r="J494" t="s">
        <v>871</v>
      </c>
      <c r="K494" t="s">
        <v>749</v>
      </c>
      <c r="L494" t="s">
        <v>396</v>
      </c>
      <c r="M494" t="s">
        <v>872</v>
      </c>
      <c r="N494" t="s">
        <v>305</v>
      </c>
    </row>
    <row r="495" spans="1:14" x14ac:dyDescent="0.3">
      <c r="A495">
        <v>10741</v>
      </c>
      <c r="B495" t="s">
        <v>68</v>
      </c>
      <c r="C495">
        <v>4</v>
      </c>
      <c r="D495" s="1">
        <v>35048</v>
      </c>
      <c r="E495" s="1">
        <v>35062</v>
      </c>
      <c r="F495" s="1">
        <v>35052</v>
      </c>
      <c r="G495">
        <v>3</v>
      </c>
      <c r="H495">
        <v>10.96</v>
      </c>
      <c r="I495" t="s">
        <v>69</v>
      </c>
      <c r="J495" t="s">
        <v>873</v>
      </c>
      <c r="K495" t="s">
        <v>874</v>
      </c>
      <c r="L495" t="s">
        <v>875</v>
      </c>
      <c r="M495" t="s">
        <v>876</v>
      </c>
      <c r="N495" t="s">
        <v>74</v>
      </c>
    </row>
    <row r="496" spans="1:14" x14ac:dyDescent="0.3">
      <c r="A496">
        <v>10742</v>
      </c>
      <c r="B496" t="s">
        <v>122</v>
      </c>
      <c r="C496">
        <v>3</v>
      </c>
      <c r="D496" s="1">
        <v>35048</v>
      </c>
      <c r="E496" s="1">
        <v>35076</v>
      </c>
      <c r="F496" s="1">
        <v>35052</v>
      </c>
      <c r="G496">
        <v>3</v>
      </c>
      <c r="H496">
        <v>243.73</v>
      </c>
      <c r="I496" t="s">
        <v>123</v>
      </c>
      <c r="J496" t="s">
        <v>126</v>
      </c>
      <c r="K496" t="s">
        <v>127</v>
      </c>
      <c r="L496" t="s">
        <v>128</v>
      </c>
      <c r="M496" t="s">
        <v>129</v>
      </c>
      <c r="N496" t="s">
        <v>130</v>
      </c>
    </row>
    <row r="497" spans="1:14" x14ac:dyDescent="0.3">
      <c r="A497">
        <v>10743</v>
      </c>
      <c r="B497" t="s">
        <v>68</v>
      </c>
      <c r="C497">
        <v>1</v>
      </c>
      <c r="D497" s="1">
        <v>35051</v>
      </c>
      <c r="E497" s="1">
        <v>35079</v>
      </c>
      <c r="F497" s="1">
        <v>35055</v>
      </c>
      <c r="G497">
        <v>2</v>
      </c>
      <c r="H497">
        <v>23.72</v>
      </c>
      <c r="I497" t="s">
        <v>69</v>
      </c>
      <c r="J497" t="s">
        <v>873</v>
      </c>
      <c r="K497" t="s">
        <v>874</v>
      </c>
      <c r="L497" t="s">
        <v>875</v>
      </c>
      <c r="M497" t="s">
        <v>876</v>
      </c>
      <c r="N497" t="s">
        <v>74</v>
      </c>
    </row>
    <row r="498" spans="1:14" x14ac:dyDescent="0.3">
      <c r="A498">
        <v>10744</v>
      </c>
      <c r="B498" t="s">
        <v>698</v>
      </c>
      <c r="C498">
        <v>6</v>
      </c>
      <c r="D498" s="1">
        <v>35051</v>
      </c>
      <c r="E498" s="1">
        <v>35079</v>
      </c>
      <c r="F498" s="1">
        <v>35058</v>
      </c>
      <c r="G498">
        <v>1</v>
      </c>
      <c r="H498">
        <v>69.19</v>
      </c>
      <c r="I498" t="s">
        <v>699</v>
      </c>
      <c r="J498" t="s">
        <v>701</v>
      </c>
      <c r="K498" t="s">
        <v>702</v>
      </c>
      <c r="L498" t="s">
        <v>47</v>
      </c>
      <c r="M498" t="s">
        <v>703</v>
      </c>
      <c r="N498" t="s">
        <v>628</v>
      </c>
    </row>
    <row r="499" spans="1:14" x14ac:dyDescent="0.3">
      <c r="A499">
        <v>10745</v>
      </c>
      <c r="B499" t="s">
        <v>547</v>
      </c>
      <c r="C499">
        <v>9</v>
      </c>
      <c r="D499" s="1">
        <v>35052</v>
      </c>
      <c r="E499" s="1">
        <v>35080</v>
      </c>
      <c r="F499" s="1">
        <v>35061</v>
      </c>
      <c r="G499">
        <v>1</v>
      </c>
      <c r="H499">
        <v>3.52</v>
      </c>
      <c r="I499" t="s">
        <v>548</v>
      </c>
      <c r="J499" t="s">
        <v>550</v>
      </c>
      <c r="K499" t="s">
        <v>551</v>
      </c>
      <c r="L499" t="s">
        <v>47</v>
      </c>
      <c r="M499" t="s">
        <v>552</v>
      </c>
      <c r="N499" t="s">
        <v>49</v>
      </c>
    </row>
    <row r="500" spans="1:14" x14ac:dyDescent="0.3">
      <c r="A500">
        <v>10746</v>
      </c>
      <c r="B500" t="s">
        <v>156</v>
      </c>
      <c r="C500">
        <v>1</v>
      </c>
      <c r="D500" s="1">
        <v>35053</v>
      </c>
      <c r="E500" s="1">
        <v>35081</v>
      </c>
      <c r="F500" s="1">
        <v>35055</v>
      </c>
      <c r="G500">
        <v>3</v>
      </c>
      <c r="H500">
        <v>31.43</v>
      </c>
      <c r="I500" t="s">
        <v>157</v>
      </c>
      <c r="J500" t="s">
        <v>868</v>
      </c>
      <c r="K500" t="s">
        <v>160</v>
      </c>
      <c r="L500" t="s">
        <v>47</v>
      </c>
      <c r="M500" t="s">
        <v>161</v>
      </c>
      <c r="N500" t="s">
        <v>162</v>
      </c>
    </row>
    <row r="501" spans="1:14" x14ac:dyDescent="0.3">
      <c r="A501">
        <v>10747</v>
      </c>
      <c r="B501" t="s">
        <v>520</v>
      </c>
      <c r="C501">
        <v>6</v>
      </c>
      <c r="D501" s="1">
        <v>35053</v>
      </c>
      <c r="E501" s="1">
        <v>35081</v>
      </c>
      <c r="F501" s="1">
        <v>35060</v>
      </c>
      <c r="G501">
        <v>1</v>
      </c>
      <c r="H501">
        <v>117.33</v>
      </c>
      <c r="I501" t="s">
        <v>521</v>
      </c>
      <c r="J501" t="s">
        <v>523</v>
      </c>
      <c r="K501" t="s">
        <v>524</v>
      </c>
      <c r="L501" t="s">
        <v>47</v>
      </c>
      <c r="M501" t="s">
        <v>525</v>
      </c>
      <c r="N501" t="s">
        <v>211</v>
      </c>
    </row>
    <row r="502" spans="1:14" x14ac:dyDescent="0.3">
      <c r="A502">
        <v>10748</v>
      </c>
      <c r="B502" t="s">
        <v>607</v>
      </c>
      <c r="C502">
        <v>3</v>
      </c>
      <c r="D502" s="1">
        <v>35054</v>
      </c>
      <c r="E502" s="1">
        <v>35082</v>
      </c>
      <c r="F502" s="1">
        <v>35062</v>
      </c>
      <c r="G502">
        <v>1</v>
      </c>
      <c r="H502">
        <v>232.55</v>
      </c>
      <c r="I502" t="s">
        <v>608</v>
      </c>
      <c r="J502" t="s">
        <v>610</v>
      </c>
      <c r="K502" t="s">
        <v>611</v>
      </c>
      <c r="L502" t="s">
        <v>612</v>
      </c>
      <c r="M502" t="s">
        <v>613</v>
      </c>
      <c r="N502" t="s">
        <v>305</v>
      </c>
    </row>
    <row r="503" spans="1:14" x14ac:dyDescent="0.3">
      <c r="A503">
        <v>10749</v>
      </c>
      <c r="B503" t="s">
        <v>352</v>
      </c>
      <c r="C503">
        <v>4</v>
      </c>
      <c r="D503" s="1">
        <v>35054</v>
      </c>
      <c r="E503" s="1">
        <v>35082</v>
      </c>
      <c r="F503" s="1">
        <v>35083</v>
      </c>
      <c r="G503">
        <v>2</v>
      </c>
      <c r="H503">
        <v>61.53</v>
      </c>
      <c r="I503" t="s">
        <v>353</v>
      </c>
      <c r="J503" t="s">
        <v>355</v>
      </c>
      <c r="K503" t="s">
        <v>356</v>
      </c>
      <c r="L503" t="s">
        <v>357</v>
      </c>
      <c r="M503" t="s">
        <v>358</v>
      </c>
      <c r="N503" t="s">
        <v>74</v>
      </c>
    </row>
    <row r="504" spans="1:14" x14ac:dyDescent="0.3">
      <c r="A504">
        <v>10750</v>
      </c>
      <c r="B504" t="s">
        <v>730</v>
      </c>
      <c r="C504">
        <v>9</v>
      </c>
      <c r="D504" s="1">
        <v>35055</v>
      </c>
      <c r="E504" s="1">
        <v>35083</v>
      </c>
      <c r="F504" s="1">
        <v>35058</v>
      </c>
      <c r="G504">
        <v>1</v>
      </c>
      <c r="H504">
        <v>79.3</v>
      </c>
      <c r="I504" t="s">
        <v>731</v>
      </c>
      <c r="J504" t="s">
        <v>733</v>
      </c>
      <c r="K504" t="s">
        <v>734</v>
      </c>
      <c r="L504" t="s">
        <v>47</v>
      </c>
      <c r="M504" t="s">
        <v>735</v>
      </c>
      <c r="N504" t="s">
        <v>736</v>
      </c>
    </row>
    <row r="505" spans="1:14" x14ac:dyDescent="0.3">
      <c r="A505">
        <v>10751</v>
      </c>
      <c r="B505" t="s">
        <v>584</v>
      </c>
      <c r="C505">
        <v>3</v>
      </c>
      <c r="D505" s="1">
        <v>35058</v>
      </c>
      <c r="E505" s="1">
        <v>35086</v>
      </c>
      <c r="F505" s="1">
        <v>35067</v>
      </c>
      <c r="G505">
        <v>3</v>
      </c>
      <c r="H505">
        <v>130.79</v>
      </c>
      <c r="I505" t="s">
        <v>585</v>
      </c>
      <c r="J505" t="s">
        <v>869</v>
      </c>
      <c r="K505" t="s">
        <v>588</v>
      </c>
      <c r="L505" t="s">
        <v>47</v>
      </c>
      <c r="M505" t="s">
        <v>870</v>
      </c>
      <c r="N505" t="s">
        <v>162</v>
      </c>
    </row>
    <row r="506" spans="1:14" x14ac:dyDescent="0.3">
      <c r="A506">
        <v>10752</v>
      </c>
      <c r="B506" t="s">
        <v>475</v>
      </c>
      <c r="C506">
        <v>2</v>
      </c>
      <c r="D506" s="1">
        <v>35058</v>
      </c>
      <c r="E506" s="1">
        <v>35086</v>
      </c>
      <c r="F506" s="1">
        <v>35062</v>
      </c>
      <c r="G506">
        <v>3</v>
      </c>
      <c r="H506">
        <v>1.39</v>
      </c>
      <c r="I506" t="s">
        <v>476</v>
      </c>
      <c r="J506" t="s">
        <v>478</v>
      </c>
      <c r="K506" t="s">
        <v>72</v>
      </c>
      <c r="L506" t="s">
        <v>47</v>
      </c>
      <c r="M506" t="s">
        <v>479</v>
      </c>
      <c r="N506" t="s">
        <v>74</v>
      </c>
    </row>
    <row r="507" spans="1:14" x14ac:dyDescent="0.3">
      <c r="A507">
        <v>10753</v>
      </c>
      <c r="B507" t="s">
        <v>258</v>
      </c>
      <c r="C507">
        <v>3</v>
      </c>
      <c r="D507" s="1">
        <v>35059</v>
      </c>
      <c r="E507" s="1">
        <v>35087</v>
      </c>
      <c r="F507" s="1">
        <v>35061</v>
      </c>
      <c r="G507">
        <v>1</v>
      </c>
      <c r="H507">
        <v>7.7</v>
      </c>
      <c r="I507" t="s">
        <v>259</v>
      </c>
      <c r="J507" t="s">
        <v>261</v>
      </c>
      <c r="K507" t="s">
        <v>262</v>
      </c>
      <c r="L507" t="s">
        <v>47</v>
      </c>
      <c r="M507" t="s">
        <v>263</v>
      </c>
      <c r="N507" t="s">
        <v>264</v>
      </c>
    </row>
    <row r="508" spans="1:14" x14ac:dyDescent="0.3">
      <c r="A508">
        <v>10754</v>
      </c>
      <c r="B508" t="s">
        <v>442</v>
      </c>
      <c r="C508">
        <v>6</v>
      </c>
      <c r="D508" s="1">
        <v>35059</v>
      </c>
      <c r="E508" s="1">
        <v>35087</v>
      </c>
      <c r="F508" s="1">
        <v>35061</v>
      </c>
      <c r="G508">
        <v>3</v>
      </c>
      <c r="H508">
        <v>2.38</v>
      </c>
      <c r="I508" t="s">
        <v>443</v>
      </c>
      <c r="J508" t="s">
        <v>445</v>
      </c>
      <c r="K508" t="s">
        <v>446</v>
      </c>
      <c r="L508" t="s">
        <v>47</v>
      </c>
      <c r="M508" t="s">
        <v>447</v>
      </c>
      <c r="N508" t="s">
        <v>264</v>
      </c>
    </row>
    <row r="509" spans="1:14" x14ac:dyDescent="0.3">
      <c r="A509">
        <v>10755</v>
      </c>
      <c r="B509" t="s">
        <v>114</v>
      </c>
      <c r="C509">
        <v>4</v>
      </c>
      <c r="D509" s="1">
        <v>35060</v>
      </c>
      <c r="E509" s="1">
        <v>35088</v>
      </c>
      <c r="F509" s="1">
        <v>35062</v>
      </c>
      <c r="G509">
        <v>2</v>
      </c>
      <c r="H509">
        <v>16.71</v>
      </c>
      <c r="I509" t="s">
        <v>115</v>
      </c>
      <c r="J509" t="s">
        <v>117</v>
      </c>
      <c r="K509" t="s">
        <v>118</v>
      </c>
      <c r="L509" t="s">
        <v>47</v>
      </c>
      <c r="M509" t="s">
        <v>119</v>
      </c>
      <c r="N509" t="s">
        <v>102</v>
      </c>
    </row>
    <row r="510" spans="1:14" x14ac:dyDescent="0.3">
      <c r="A510">
        <v>10756</v>
      </c>
      <c r="B510" t="s">
        <v>638</v>
      </c>
      <c r="C510">
        <v>8</v>
      </c>
      <c r="D510" s="1">
        <v>35061</v>
      </c>
      <c r="E510" s="1">
        <v>35089</v>
      </c>
      <c r="F510" s="1">
        <v>35066</v>
      </c>
      <c r="G510">
        <v>2</v>
      </c>
      <c r="H510">
        <v>73.209999999999994</v>
      </c>
      <c r="I510" t="s">
        <v>639</v>
      </c>
      <c r="J510" t="s">
        <v>641</v>
      </c>
      <c r="K510" t="s">
        <v>642</v>
      </c>
      <c r="L510" t="s">
        <v>643</v>
      </c>
      <c r="M510" t="s">
        <v>644</v>
      </c>
      <c r="N510" t="s">
        <v>305</v>
      </c>
    </row>
    <row r="511" spans="1:14" x14ac:dyDescent="0.3">
      <c r="A511">
        <v>10757</v>
      </c>
      <c r="B511" t="s">
        <v>607</v>
      </c>
      <c r="C511">
        <v>6</v>
      </c>
      <c r="D511" s="1">
        <v>35061</v>
      </c>
      <c r="E511" s="1">
        <v>35089</v>
      </c>
      <c r="F511" s="1">
        <v>35079</v>
      </c>
      <c r="G511">
        <v>1</v>
      </c>
      <c r="H511">
        <v>8.19</v>
      </c>
      <c r="I511" t="s">
        <v>608</v>
      </c>
      <c r="J511" t="s">
        <v>610</v>
      </c>
      <c r="K511" t="s">
        <v>611</v>
      </c>
      <c r="L511" t="s">
        <v>612</v>
      </c>
      <c r="M511" t="s">
        <v>613</v>
      </c>
      <c r="N511" t="s">
        <v>305</v>
      </c>
    </row>
    <row r="512" spans="1:14" x14ac:dyDescent="0.3">
      <c r="A512">
        <v>10758</v>
      </c>
      <c r="B512" t="s">
        <v>584</v>
      </c>
      <c r="C512">
        <v>3</v>
      </c>
      <c r="D512" s="1">
        <v>35062</v>
      </c>
      <c r="E512" s="1">
        <v>35090</v>
      </c>
      <c r="F512" s="1">
        <v>35068</v>
      </c>
      <c r="G512">
        <v>3</v>
      </c>
      <c r="H512">
        <v>138.16999999999999</v>
      </c>
      <c r="I512" t="s">
        <v>585</v>
      </c>
      <c r="J512" t="s">
        <v>869</v>
      </c>
      <c r="K512" t="s">
        <v>588</v>
      </c>
      <c r="L512" t="s">
        <v>47</v>
      </c>
      <c r="M512" t="s">
        <v>870</v>
      </c>
      <c r="N512" t="s">
        <v>162</v>
      </c>
    </row>
    <row r="513" spans="1:14" x14ac:dyDescent="0.3">
      <c r="A513">
        <v>10759</v>
      </c>
      <c r="B513" t="s">
        <v>52</v>
      </c>
      <c r="C513">
        <v>3</v>
      </c>
      <c r="D513" s="1">
        <v>35062</v>
      </c>
      <c r="E513" s="1">
        <v>35090</v>
      </c>
      <c r="F513" s="1">
        <v>35076</v>
      </c>
      <c r="G513">
        <v>3</v>
      </c>
      <c r="H513">
        <v>11.99</v>
      </c>
      <c r="I513" t="s">
        <v>53</v>
      </c>
      <c r="J513" t="s">
        <v>56</v>
      </c>
      <c r="K513" t="s">
        <v>57</v>
      </c>
      <c r="L513" t="s">
        <v>47</v>
      </c>
      <c r="M513" t="s">
        <v>58</v>
      </c>
      <c r="N513" t="s">
        <v>59</v>
      </c>
    </row>
    <row r="514" spans="1:14" x14ac:dyDescent="0.3">
      <c r="A514">
        <v>10760</v>
      </c>
      <c r="B514" t="s">
        <v>450</v>
      </c>
      <c r="C514">
        <v>4</v>
      </c>
      <c r="D514" s="1">
        <v>35065</v>
      </c>
      <c r="E514" s="1">
        <v>35093</v>
      </c>
      <c r="F514" s="1">
        <v>35074</v>
      </c>
      <c r="G514">
        <v>1</v>
      </c>
      <c r="H514">
        <v>155.63999999999999</v>
      </c>
      <c r="I514" t="s">
        <v>451</v>
      </c>
      <c r="J514" t="s">
        <v>453</v>
      </c>
      <c r="K514" t="s">
        <v>454</v>
      </c>
      <c r="L514" t="s">
        <v>47</v>
      </c>
      <c r="M514" t="s">
        <v>455</v>
      </c>
      <c r="N514" t="s">
        <v>456</v>
      </c>
    </row>
    <row r="515" spans="1:14" x14ac:dyDescent="0.3">
      <c r="A515">
        <v>10761</v>
      </c>
      <c r="B515" t="s">
        <v>560</v>
      </c>
      <c r="C515">
        <v>5</v>
      </c>
      <c r="D515" s="1">
        <v>35066</v>
      </c>
      <c r="E515" s="1">
        <v>35094</v>
      </c>
      <c r="F515" s="1">
        <v>35072</v>
      </c>
      <c r="G515">
        <v>2</v>
      </c>
      <c r="H515">
        <v>18.66</v>
      </c>
      <c r="I515" t="s">
        <v>561</v>
      </c>
      <c r="J515" t="s">
        <v>564</v>
      </c>
      <c r="K515" t="s">
        <v>565</v>
      </c>
      <c r="L515" t="s">
        <v>566</v>
      </c>
      <c r="M515" t="s">
        <v>567</v>
      </c>
      <c r="N515" t="s">
        <v>305</v>
      </c>
    </row>
    <row r="516" spans="1:14" x14ac:dyDescent="0.3">
      <c r="A516">
        <v>10762</v>
      </c>
      <c r="B516" t="s">
        <v>237</v>
      </c>
      <c r="C516">
        <v>3</v>
      </c>
      <c r="D516" s="1">
        <v>35066</v>
      </c>
      <c r="E516" s="1">
        <v>35094</v>
      </c>
      <c r="F516" s="1">
        <v>35073</v>
      </c>
      <c r="G516">
        <v>1</v>
      </c>
      <c r="H516">
        <v>328.74</v>
      </c>
      <c r="I516" t="s">
        <v>238</v>
      </c>
      <c r="J516" t="s">
        <v>240</v>
      </c>
      <c r="K516" t="s">
        <v>241</v>
      </c>
      <c r="L516" t="s">
        <v>47</v>
      </c>
      <c r="M516" t="s">
        <v>242</v>
      </c>
      <c r="N516" t="s">
        <v>84</v>
      </c>
    </row>
    <row r="517" spans="1:14" x14ac:dyDescent="0.3">
      <c r="A517">
        <v>10763</v>
      </c>
      <c r="B517" t="s">
        <v>228</v>
      </c>
      <c r="C517">
        <v>3</v>
      </c>
      <c r="D517" s="1">
        <v>35067</v>
      </c>
      <c r="E517" s="1">
        <v>35095</v>
      </c>
      <c r="F517" s="1">
        <v>35072</v>
      </c>
      <c r="G517">
        <v>3</v>
      </c>
      <c r="H517">
        <v>37.35</v>
      </c>
      <c r="I517" t="s">
        <v>229</v>
      </c>
      <c r="J517" t="s">
        <v>232</v>
      </c>
      <c r="K517" t="s">
        <v>233</v>
      </c>
      <c r="L517" t="s">
        <v>47</v>
      </c>
      <c r="M517" t="s">
        <v>234</v>
      </c>
      <c r="N517" t="s">
        <v>102</v>
      </c>
    </row>
    <row r="518" spans="1:14" x14ac:dyDescent="0.3">
      <c r="A518">
        <v>10764</v>
      </c>
      <c r="B518" t="s">
        <v>204</v>
      </c>
      <c r="C518">
        <v>6</v>
      </c>
      <c r="D518" s="1">
        <v>35067</v>
      </c>
      <c r="E518" s="1">
        <v>35095</v>
      </c>
      <c r="F518" s="1">
        <v>35072</v>
      </c>
      <c r="G518">
        <v>3</v>
      </c>
      <c r="H518">
        <v>145.44999999999999</v>
      </c>
      <c r="I518" t="s">
        <v>205</v>
      </c>
      <c r="J518" t="s">
        <v>208</v>
      </c>
      <c r="K518" t="s">
        <v>209</v>
      </c>
      <c r="L518" t="s">
        <v>47</v>
      </c>
      <c r="M518" t="s">
        <v>210</v>
      </c>
      <c r="N518" t="s">
        <v>211</v>
      </c>
    </row>
    <row r="519" spans="1:14" x14ac:dyDescent="0.3">
      <c r="A519">
        <v>10765</v>
      </c>
      <c r="B519" t="s">
        <v>547</v>
      </c>
      <c r="C519">
        <v>3</v>
      </c>
      <c r="D519" s="1">
        <v>35068</v>
      </c>
      <c r="E519" s="1">
        <v>35096</v>
      </c>
      <c r="F519" s="1">
        <v>35073</v>
      </c>
      <c r="G519">
        <v>3</v>
      </c>
      <c r="H519">
        <v>42.74</v>
      </c>
      <c r="I519" t="s">
        <v>548</v>
      </c>
      <c r="J519" t="s">
        <v>550</v>
      </c>
      <c r="K519" t="s">
        <v>551</v>
      </c>
      <c r="L519" t="s">
        <v>47</v>
      </c>
      <c r="M519" t="s">
        <v>552</v>
      </c>
      <c r="N519" t="s">
        <v>49</v>
      </c>
    </row>
    <row r="520" spans="1:14" x14ac:dyDescent="0.3">
      <c r="A520">
        <v>10766</v>
      </c>
      <c r="B520" t="s">
        <v>497</v>
      </c>
      <c r="C520">
        <v>4</v>
      </c>
      <c r="D520" s="1">
        <v>35069</v>
      </c>
      <c r="E520" s="1">
        <v>35097</v>
      </c>
      <c r="F520" s="1">
        <v>35073</v>
      </c>
      <c r="G520">
        <v>1</v>
      </c>
      <c r="H520">
        <v>157.55000000000001</v>
      </c>
      <c r="I520" t="s">
        <v>498</v>
      </c>
      <c r="J520" t="s">
        <v>500</v>
      </c>
      <c r="K520" t="s">
        <v>501</v>
      </c>
      <c r="L520" t="s">
        <v>47</v>
      </c>
      <c r="M520" t="s">
        <v>502</v>
      </c>
      <c r="N520" t="s">
        <v>49</v>
      </c>
    </row>
    <row r="521" spans="1:14" x14ac:dyDescent="0.3">
      <c r="A521">
        <v>10767</v>
      </c>
      <c r="B521" t="s">
        <v>647</v>
      </c>
      <c r="C521">
        <v>4</v>
      </c>
      <c r="D521" s="1">
        <v>35069</v>
      </c>
      <c r="E521" s="1">
        <v>35097</v>
      </c>
      <c r="F521" s="1">
        <v>35079</v>
      </c>
      <c r="G521">
        <v>3</v>
      </c>
      <c r="H521">
        <v>1.59</v>
      </c>
      <c r="I521" t="s">
        <v>648</v>
      </c>
      <c r="J521" t="s">
        <v>650</v>
      </c>
      <c r="K521" t="s">
        <v>651</v>
      </c>
      <c r="L521" t="s">
        <v>47</v>
      </c>
      <c r="M521" t="s">
        <v>652</v>
      </c>
      <c r="N521" t="s">
        <v>456</v>
      </c>
    </row>
    <row r="522" spans="1:14" x14ac:dyDescent="0.3">
      <c r="A522">
        <v>10768</v>
      </c>
      <c r="B522" t="s">
        <v>68</v>
      </c>
      <c r="C522">
        <v>3</v>
      </c>
      <c r="D522" s="1">
        <v>35072</v>
      </c>
      <c r="E522" s="1">
        <v>35100</v>
      </c>
      <c r="F522" s="1">
        <v>35079</v>
      </c>
      <c r="G522">
        <v>2</v>
      </c>
      <c r="H522">
        <v>146.32</v>
      </c>
      <c r="I522" t="s">
        <v>69</v>
      </c>
      <c r="J522" t="s">
        <v>873</v>
      </c>
      <c r="K522" t="s">
        <v>874</v>
      </c>
      <c r="L522" t="s">
        <v>875</v>
      </c>
      <c r="M522" t="s">
        <v>876</v>
      </c>
      <c r="N522" t="s">
        <v>74</v>
      </c>
    </row>
    <row r="523" spans="1:14" x14ac:dyDescent="0.3">
      <c r="A523">
        <v>10769</v>
      </c>
      <c r="B523" t="s">
        <v>698</v>
      </c>
      <c r="C523">
        <v>3</v>
      </c>
      <c r="D523" s="1">
        <v>35072</v>
      </c>
      <c r="E523" s="1">
        <v>35100</v>
      </c>
      <c r="F523" s="1">
        <v>35076</v>
      </c>
      <c r="G523">
        <v>1</v>
      </c>
      <c r="H523">
        <v>65.06</v>
      </c>
      <c r="I523" t="s">
        <v>699</v>
      </c>
      <c r="J523" t="s">
        <v>701</v>
      </c>
      <c r="K523" t="s">
        <v>702</v>
      </c>
      <c r="L523" t="s">
        <v>47</v>
      </c>
      <c r="M523" t="s">
        <v>703</v>
      </c>
      <c r="N523" t="s">
        <v>628</v>
      </c>
    </row>
    <row r="524" spans="1:14" x14ac:dyDescent="0.3">
      <c r="A524">
        <v>10770</v>
      </c>
      <c r="B524" t="s">
        <v>317</v>
      </c>
      <c r="C524">
        <v>8</v>
      </c>
      <c r="D524" s="1">
        <v>35073</v>
      </c>
      <c r="E524" s="1">
        <v>35101</v>
      </c>
      <c r="F524" s="1">
        <v>35081</v>
      </c>
      <c r="G524">
        <v>3</v>
      </c>
      <c r="H524">
        <v>5.32</v>
      </c>
      <c r="I524" t="s">
        <v>318</v>
      </c>
      <c r="J524" t="s">
        <v>320</v>
      </c>
      <c r="K524" t="s">
        <v>321</v>
      </c>
      <c r="L524" t="s">
        <v>322</v>
      </c>
      <c r="M524" t="s">
        <v>323</v>
      </c>
      <c r="N524" t="s">
        <v>172</v>
      </c>
    </row>
    <row r="525" spans="1:14" x14ac:dyDescent="0.3">
      <c r="A525">
        <v>10771</v>
      </c>
      <c r="B525" t="s">
        <v>204</v>
      </c>
      <c r="C525">
        <v>9</v>
      </c>
      <c r="D525" s="1">
        <v>35074</v>
      </c>
      <c r="E525" s="1">
        <v>35102</v>
      </c>
      <c r="F525" s="1">
        <v>35097</v>
      </c>
      <c r="G525">
        <v>2</v>
      </c>
      <c r="H525">
        <v>11.19</v>
      </c>
      <c r="I525" t="s">
        <v>205</v>
      </c>
      <c r="J525" t="s">
        <v>208</v>
      </c>
      <c r="K525" t="s">
        <v>209</v>
      </c>
      <c r="L525" t="s">
        <v>47</v>
      </c>
      <c r="M525" t="s">
        <v>210</v>
      </c>
      <c r="N525" t="s">
        <v>211</v>
      </c>
    </row>
    <row r="526" spans="1:14" x14ac:dyDescent="0.3">
      <c r="A526">
        <v>10772</v>
      </c>
      <c r="B526" t="s">
        <v>400</v>
      </c>
      <c r="C526">
        <v>3</v>
      </c>
      <c r="D526" s="1">
        <v>35074</v>
      </c>
      <c r="E526" s="1">
        <v>35102</v>
      </c>
      <c r="F526" s="1">
        <v>35083</v>
      </c>
      <c r="G526">
        <v>2</v>
      </c>
      <c r="H526">
        <v>91.28</v>
      </c>
      <c r="I526" t="s">
        <v>401</v>
      </c>
      <c r="J526" t="s">
        <v>403</v>
      </c>
      <c r="K526" t="s">
        <v>404</v>
      </c>
      <c r="L526" t="s">
        <v>47</v>
      </c>
      <c r="M526" t="s">
        <v>405</v>
      </c>
      <c r="N526" t="s">
        <v>49</v>
      </c>
    </row>
    <row r="527" spans="1:14" x14ac:dyDescent="0.3">
      <c r="A527">
        <v>10773</v>
      </c>
      <c r="B527" t="s">
        <v>204</v>
      </c>
      <c r="C527">
        <v>1</v>
      </c>
      <c r="D527" s="1">
        <v>35075</v>
      </c>
      <c r="E527" s="1">
        <v>35103</v>
      </c>
      <c r="F527" s="1">
        <v>35080</v>
      </c>
      <c r="G527">
        <v>3</v>
      </c>
      <c r="H527">
        <v>96.43</v>
      </c>
      <c r="I527" t="s">
        <v>205</v>
      </c>
      <c r="J527" t="s">
        <v>208</v>
      </c>
      <c r="K527" t="s">
        <v>209</v>
      </c>
      <c r="L527" t="s">
        <v>47</v>
      </c>
      <c r="M527" t="s">
        <v>210</v>
      </c>
      <c r="N527" t="s">
        <v>211</v>
      </c>
    </row>
    <row r="528" spans="1:14" x14ac:dyDescent="0.3">
      <c r="A528">
        <v>10774</v>
      </c>
      <c r="B528" t="s">
        <v>237</v>
      </c>
      <c r="C528">
        <v>4</v>
      </c>
      <c r="D528" s="1">
        <v>35075</v>
      </c>
      <c r="E528" s="1">
        <v>35089</v>
      </c>
      <c r="F528" s="1">
        <v>35076</v>
      </c>
      <c r="G528">
        <v>1</v>
      </c>
      <c r="H528">
        <v>48.2</v>
      </c>
      <c r="I528" t="s">
        <v>238</v>
      </c>
      <c r="J528" t="s">
        <v>240</v>
      </c>
      <c r="K528" t="s">
        <v>241</v>
      </c>
      <c r="L528" t="s">
        <v>47</v>
      </c>
      <c r="M528" t="s">
        <v>242</v>
      </c>
      <c r="N528" t="s">
        <v>84</v>
      </c>
    </row>
    <row r="529" spans="1:14" x14ac:dyDescent="0.3">
      <c r="A529">
        <v>10775</v>
      </c>
      <c r="B529" t="s">
        <v>661</v>
      </c>
      <c r="C529">
        <v>7</v>
      </c>
      <c r="D529" s="1">
        <v>35076</v>
      </c>
      <c r="E529" s="1">
        <v>35104</v>
      </c>
      <c r="F529" s="1">
        <v>35090</v>
      </c>
      <c r="G529">
        <v>1</v>
      </c>
      <c r="H529">
        <v>20.25</v>
      </c>
      <c r="I529" t="s">
        <v>662</v>
      </c>
      <c r="J529" t="s">
        <v>664</v>
      </c>
      <c r="K529" t="s">
        <v>665</v>
      </c>
      <c r="L529" t="s">
        <v>666</v>
      </c>
      <c r="M529" t="s">
        <v>667</v>
      </c>
      <c r="N529" t="s">
        <v>305</v>
      </c>
    </row>
    <row r="530" spans="1:14" x14ac:dyDescent="0.3">
      <c r="A530">
        <v>10776</v>
      </c>
      <c r="B530" t="s">
        <v>204</v>
      </c>
      <c r="C530">
        <v>1</v>
      </c>
      <c r="D530" s="1">
        <v>35079</v>
      </c>
      <c r="E530" s="1">
        <v>35107</v>
      </c>
      <c r="F530" s="1">
        <v>35082</v>
      </c>
      <c r="G530">
        <v>3</v>
      </c>
      <c r="H530">
        <v>351.53</v>
      </c>
      <c r="I530" t="s">
        <v>205</v>
      </c>
      <c r="J530" t="s">
        <v>208</v>
      </c>
      <c r="K530" t="s">
        <v>209</v>
      </c>
      <c r="L530" t="s">
        <v>47</v>
      </c>
      <c r="M530" t="s">
        <v>210</v>
      </c>
      <c r="N530" t="s">
        <v>211</v>
      </c>
    </row>
    <row r="531" spans="1:14" x14ac:dyDescent="0.3">
      <c r="A531">
        <v>10777</v>
      </c>
      <c r="B531" t="s">
        <v>291</v>
      </c>
      <c r="C531">
        <v>7</v>
      </c>
      <c r="D531" s="1">
        <v>35079</v>
      </c>
      <c r="E531" s="1">
        <v>35093</v>
      </c>
      <c r="F531" s="1">
        <v>35116</v>
      </c>
      <c r="G531">
        <v>2</v>
      </c>
      <c r="H531">
        <v>3.01</v>
      </c>
      <c r="I531" t="s">
        <v>292</v>
      </c>
      <c r="J531" t="s">
        <v>294</v>
      </c>
      <c r="K531" t="s">
        <v>295</v>
      </c>
      <c r="L531" t="s">
        <v>170</v>
      </c>
      <c r="M531" t="s">
        <v>296</v>
      </c>
      <c r="N531" t="s">
        <v>172</v>
      </c>
    </row>
    <row r="532" spans="1:14" x14ac:dyDescent="0.3">
      <c r="A532">
        <v>10778</v>
      </c>
      <c r="B532" t="s">
        <v>77</v>
      </c>
      <c r="C532">
        <v>3</v>
      </c>
      <c r="D532" s="1">
        <v>35080</v>
      </c>
      <c r="E532" s="1">
        <v>35108</v>
      </c>
      <c r="F532" s="1">
        <v>35088</v>
      </c>
      <c r="G532">
        <v>1</v>
      </c>
      <c r="H532">
        <v>6.79</v>
      </c>
      <c r="I532" t="s">
        <v>78</v>
      </c>
      <c r="J532" t="s">
        <v>81</v>
      </c>
      <c r="K532" t="s">
        <v>82</v>
      </c>
      <c r="L532" t="s">
        <v>47</v>
      </c>
      <c r="M532" t="s">
        <v>83</v>
      </c>
      <c r="N532" t="s">
        <v>84</v>
      </c>
    </row>
    <row r="533" spans="1:14" x14ac:dyDescent="0.3">
      <c r="A533">
        <v>10779</v>
      </c>
      <c r="B533" t="s">
        <v>468</v>
      </c>
      <c r="C533">
        <v>3</v>
      </c>
      <c r="D533" s="1">
        <v>35080</v>
      </c>
      <c r="E533" s="1">
        <v>35108</v>
      </c>
      <c r="F533" s="1">
        <v>35109</v>
      </c>
      <c r="G533">
        <v>2</v>
      </c>
      <c r="H533">
        <v>58.13</v>
      </c>
      <c r="I533" t="s">
        <v>469</v>
      </c>
      <c r="J533" t="s">
        <v>471</v>
      </c>
      <c r="K533" t="s">
        <v>472</v>
      </c>
      <c r="L533" t="s">
        <v>47</v>
      </c>
      <c r="M533" t="s">
        <v>473</v>
      </c>
      <c r="N533" t="s">
        <v>49</v>
      </c>
    </row>
    <row r="534" spans="1:14" x14ac:dyDescent="0.3">
      <c r="A534">
        <v>10780</v>
      </c>
      <c r="B534" t="s">
        <v>416</v>
      </c>
      <c r="C534">
        <v>2</v>
      </c>
      <c r="D534" s="1">
        <v>35080</v>
      </c>
      <c r="E534" s="1">
        <v>35094</v>
      </c>
      <c r="F534" s="1">
        <v>35089</v>
      </c>
      <c r="G534">
        <v>1</v>
      </c>
      <c r="H534">
        <v>42.13</v>
      </c>
      <c r="I534" t="s">
        <v>417</v>
      </c>
      <c r="J534" t="s">
        <v>419</v>
      </c>
      <c r="K534" t="s">
        <v>420</v>
      </c>
      <c r="L534" t="s">
        <v>421</v>
      </c>
      <c r="M534" t="s">
        <v>422</v>
      </c>
      <c r="N534" t="s">
        <v>314</v>
      </c>
    </row>
    <row r="535" spans="1:14" x14ac:dyDescent="0.3">
      <c r="A535">
        <v>10781</v>
      </c>
      <c r="B535" t="s">
        <v>730</v>
      </c>
      <c r="C535">
        <v>2</v>
      </c>
      <c r="D535" s="1">
        <v>35081</v>
      </c>
      <c r="E535" s="1">
        <v>35109</v>
      </c>
      <c r="F535" s="1">
        <v>35083</v>
      </c>
      <c r="G535">
        <v>3</v>
      </c>
      <c r="H535">
        <v>73.16</v>
      </c>
      <c r="I535" t="s">
        <v>731</v>
      </c>
      <c r="J535" t="s">
        <v>733</v>
      </c>
      <c r="K535" t="s">
        <v>734</v>
      </c>
      <c r="L535" t="s">
        <v>47</v>
      </c>
      <c r="M535" t="s">
        <v>735</v>
      </c>
      <c r="N535" t="s">
        <v>736</v>
      </c>
    </row>
    <row r="536" spans="1:14" x14ac:dyDescent="0.3">
      <c r="A536">
        <v>10782</v>
      </c>
      <c r="B536" t="s">
        <v>139</v>
      </c>
      <c r="C536">
        <v>9</v>
      </c>
      <c r="D536" s="1">
        <v>35081</v>
      </c>
      <c r="E536" s="1">
        <v>35109</v>
      </c>
      <c r="F536" s="1">
        <v>35086</v>
      </c>
      <c r="G536">
        <v>3</v>
      </c>
      <c r="H536">
        <v>1.1000000000000001</v>
      </c>
      <c r="I536" t="s">
        <v>140</v>
      </c>
      <c r="J536" t="s">
        <v>143</v>
      </c>
      <c r="K536" t="s">
        <v>144</v>
      </c>
      <c r="L536" t="s">
        <v>47</v>
      </c>
      <c r="M536" t="s">
        <v>145</v>
      </c>
      <c r="N536" t="s">
        <v>146</v>
      </c>
    </row>
    <row r="537" spans="1:14" x14ac:dyDescent="0.3">
      <c r="A537">
        <v>10783</v>
      </c>
      <c r="B537" t="s">
        <v>317</v>
      </c>
      <c r="C537">
        <v>4</v>
      </c>
      <c r="D537" s="1">
        <v>35082</v>
      </c>
      <c r="E537" s="1">
        <v>35110</v>
      </c>
      <c r="F537" s="1">
        <v>35083</v>
      </c>
      <c r="G537">
        <v>2</v>
      </c>
      <c r="H537">
        <v>124.98</v>
      </c>
      <c r="I537" t="s">
        <v>318</v>
      </c>
      <c r="J537" t="s">
        <v>320</v>
      </c>
      <c r="K537" t="s">
        <v>321</v>
      </c>
      <c r="L537" t="s">
        <v>322</v>
      </c>
      <c r="M537" t="s">
        <v>323</v>
      </c>
      <c r="N537" t="s">
        <v>172</v>
      </c>
    </row>
    <row r="538" spans="1:14" x14ac:dyDescent="0.3">
      <c r="A538">
        <v>10784</v>
      </c>
      <c r="B538" t="s">
        <v>442</v>
      </c>
      <c r="C538">
        <v>4</v>
      </c>
      <c r="D538" s="1">
        <v>35082</v>
      </c>
      <c r="E538" s="1">
        <v>35110</v>
      </c>
      <c r="F538" s="1">
        <v>35086</v>
      </c>
      <c r="G538">
        <v>3</v>
      </c>
      <c r="H538">
        <v>70.09</v>
      </c>
      <c r="I538" t="s">
        <v>443</v>
      </c>
      <c r="J538" t="s">
        <v>445</v>
      </c>
      <c r="K538" t="s">
        <v>446</v>
      </c>
      <c r="L538" t="s">
        <v>47</v>
      </c>
      <c r="M538" t="s">
        <v>447</v>
      </c>
      <c r="N538" t="s">
        <v>264</v>
      </c>
    </row>
    <row r="539" spans="1:14" x14ac:dyDescent="0.3">
      <c r="A539">
        <v>10785</v>
      </c>
      <c r="B539" t="s">
        <v>307</v>
      </c>
      <c r="C539">
        <v>1</v>
      </c>
      <c r="D539" s="1">
        <v>35082</v>
      </c>
      <c r="E539" s="1">
        <v>35110</v>
      </c>
      <c r="F539" s="1">
        <v>35088</v>
      </c>
      <c r="G539">
        <v>3</v>
      </c>
      <c r="H539">
        <v>1.51</v>
      </c>
      <c r="I539" t="s">
        <v>308</v>
      </c>
      <c r="J539" t="s">
        <v>310</v>
      </c>
      <c r="K539" t="s">
        <v>311</v>
      </c>
      <c r="L539" t="s">
        <v>312</v>
      </c>
      <c r="M539" t="s">
        <v>313</v>
      </c>
      <c r="N539" t="s">
        <v>314</v>
      </c>
    </row>
    <row r="540" spans="1:14" x14ac:dyDescent="0.3">
      <c r="A540">
        <v>10786</v>
      </c>
      <c r="B540" t="s">
        <v>541</v>
      </c>
      <c r="C540">
        <v>8</v>
      </c>
      <c r="D540" s="1">
        <v>35083</v>
      </c>
      <c r="E540" s="1">
        <v>35111</v>
      </c>
      <c r="F540" s="1">
        <v>35087</v>
      </c>
      <c r="G540">
        <v>1</v>
      </c>
      <c r="H540">
        <v>110.87</v>
      </c>
      <c r="I540" t="s">
        <v>542</v>
      </c>
      <c r="J540" t="s">
        <v>544</v>
      </c>
      <c r="K540" t="s">
        <v>169</v>
      </c>
      <c r="L540" t="s">
        <v>170</v>
      </c>
      <c r="M540" t="s">
        <v>545</v>
      </c>
      <c r="N540" t="s">
        <v>172</v>
      </c>
    </row>
    <row r="541" spans="1:14" x14ac:dyDescent="0.3">
      <c r="A541">
        <v>10787</v>
      </c>
      <c r="B541" t="s">
        <v>375</v>
      </c>
      <c r="C541">
        <v>2</v>
      </c>
      <c r="D541" s="1">
        <v>35083</v>
      </c>
      <c r="E541" s="1">
        <v>35097</v>
      </c>
      <c r="F541" s="1">
        <v>35090</v>
      </c>
      <c r="G541">
        <v>1</v>
      </c>
      <c r="H541">
        <v>249.93</v>
      </c>
      <c r="I541" t="s">
        <v>376</v>
      </c>
      <c r="J541" t="s">
        <v>378</v>
      </c>
      <c r="K541" t="s">
        <v>379</v>
      </c>
      <c r="L541" t="s">
        <v>47</v>
      </c>
      <c r="M541" t="s">
        <v>380</v>
      </c>
      <c r="N541" t="s">
        <v>102</v>
      </c>
    </row>
    <row r="542" spans="1:14" x14ac:dyDescent="0.3">
      <c r="A542">
        <v>10788</v>
      </c>
      <c r="B542" t="s">
        <v>547</v>
      </c>
      <c r="C542">
        <v>1</v>
      </c>
      <c r="D542" s="1">
        <v>35086</v>
      </c>
      <c r="E542" s="1">
        <v>35114</v>
      </c>
      <c r="F542" s="1">
        <v>35114</v>
      </c>
      <c r="G542">
        <v>2</v>
      </c>
      <c r="H542">
        <v>42.7</v>
      </c>
      <c r="I542" t="s">
        <v>548</v>
      </c>
      <c r="J542" t="s">
        <v>550</v>
      </c>
      <c r="K542" t="s">
        <v>551</v>
      </c>
      <c r="L542" t="s">
        <v>47</v>
      </c>
      <c r="M542" t="s">
        <v>552</v>
      </c>
      <c r="N542" t="s">
        <v>49</v>
      </c>
    </row>
    <row r="543" spans="1:14" x14ac:dyDescent="0.3">
      <c r="A543">
        <v>10789</v>
      </c>
      <c r="B543" t="s">
        <v>228</v>
      </c>
      <c r="C543">
        <v>1</v>
      </c>
      <c r="D543" s="1">
        <v>35086</v>
      </c>
      <c r="E543" s="1">
        <v>35114</v>
      </c>
      <c r="F543" s="1">
        <v>35095</v>
      </c>
      <c r="G543">
        <v>2</v>
      </c>
      <c r="H543">
        <v>100.6</v>
      </c>
      <c r="I543" t="s">
        <v>229</v>
      </c>
      <c r="J543" t="s">
        <v>232</v>
      </c>
      <c r="K543" t="s">
        <v>233</v>
      </c>
      <c r="L543" t="s">
        <v>47</v>
      </c>
      <c r="M543" t="s">
        <v>234</v>
      </c>
      <c r="N543" t="s">
        <v>102</v>
      </c>
    </row>
    <row r="544" spans="1:14" x14ac:dyDescent="0.3">
      <c r="A544">
        <v>10790</v>
      </c>
      <c r="B544" t="s">
        <v>291</v>
      </c>
      <c r="C544">
        <v>6</v>
      </c>
      <c r="D544" s="1">
        <v>35086</v>
      </c>
      <c r="E544" s="1">
        <v>35114</v>
      </c>
      <c r="F544" s="1">
        <v>35090</v>
      </c>
      <c r="G544">
        <v>1</v>
      </c>
      <c r="H544">
        <v>28.23</v>
      </c>
      <c r="I544" t="s">
        <v>292</v>
      </c>
      <c r="J544" t="s">
        <v>294</v>
      </c>
      <c r="K544" t="s">
        <v>295</v>
      </c>
      <c r="L544" t="s">
        <v>170</v>
      </c>
      <c r="M544" t="s">
        <v>296</v>
      </c>
      <c r="N544" t="s">
        <v>172</v>
      </c>
    </row>
    <row r="545" spans="1:14" x14ac:dyDescent="0.3">
      <c r="A545">
        <v>10791</v>
      </c>
      <c r="B545" t="s">
        <v>244</v>
      </c>
      <c r="C545">
        <v>6</v>
      </c>
      <c r="D545" s="1">
        <v>35087</v>
      </c>
      <c r="E545" s="1">
        <v>35115</v>
      </c>
      <c r="F545" s="1">
        <v>35096</v>
      </c>
      <c r="G545">
        <v>2</v>
      </c>
      <c r="H545">
        <v>16.850000000000001</v>
      </c>
      <c r="I545" t="s">
        <v>245</v>
      </c>
      <c r="J545" t="s">
        <v>247</v>
      </c>
      <c r="K545" t="s">
        <v>248</v>
      </c>
      <c r="L545" t="s">
        <v>47</v>
      </c>
      <c r="M545" t="s">
        <v>249</v>
      </c>
      <c r="N545" t="s">
        <v>49</v>
      </c>
    </row>
    <row r="546" spans="1:14" x14ac:dyDescent="0.3">
      <c r="A546">
        <v>10792</v>
      </c>
      <c r="B546" t="s">
        <v>761</v>
      </c>
      <c r="C546">
        <v>1</v>
      </c>
      <c r="D546" s="1">
        <v>35087</v>
      </c>
      <c r="E546" s="1">
        <v>35115</v>
      </c>
      <c r="F546" s="1">
        <v>35095</v>
      </c>
      <c r="G546">
        <v>3</v>
      </c>
      <c r="H546">
        <v>23.79</v>
      </c>
      <c r="I546" t="s">
        <v>879</v>
      </c>
      <c r="J546" t="s">
        <v>764</v>
      </c>
      <c r="K546" t="s">
        <v>765</v>
      </c>
      <c r="L546" t="s">
        <v>47</v>
      </c>
      <c r="M546" t="s">
        <v>766</v>
      </c>
      <c r="N546" t="s">
        <v>767</v>
      </c>
    </row>
    <row r="547" spans="1:14" x14ac:dyDescent="0.3">
      <c r="A547">
        <v>10793</v>
      </c>
      <c r="B547" t="s">
        <v>68</v>
      </c>
      <c r="C547">
        <v>3</v>
      </c>
      <c r="D547" s="1">
        <v>35088</v>
      </c>
      <c r="E547" s="1">
        <v>35116</v>
      </c>
      <c r="F547" s="1">
        <v>35103</v>
      </c>
      <c r="G547">
        <v>3</v>
      </c>
      <c r="H547">
        <v>4.5199999999999996</v>
      </c>
      <c r="I547" t="s">
        <v>69</v>
      </c>
      <c r="J547" t="s">
        <v>873</v>
      </c>
      <c r="K547" t="s">
        <v>874</v>
      </c>
      <c r="L547" t="s">
        <v>875</v>
      </c>
      <c r="M547" t="s">
        <v>876</v>
      </c>
      <c r="N547" t="s">
        <v>74</v>
      </c>
    </row>
    <row r="548" spans="1:14" x14ac:dyDescent="0.3">
      <c r="A548">
        <v>10794</v>
      </c>
      <c r="B548" t="s">
        <v>534</v>
      </c>
      <c r="C548">
        <v>6</v>
      </c>
      <c r="D548" s="1">
        <v>35088</v>
      </c>
      <c r="E548" s="1">
        <v>35116</v>
      </c>
      <c r="F548" s="1">
        <v>35097</v>
      </c>
      <c r="G548">
        <v>1</v>
      </c>
      <c r="H548">
        <v>21.49</v>
      </c>
      <c r="I548" t="s">
        <v>535</v>
      </c>
      <c r="J548" t="s">
        <v>537</v>
      </c>
      <c r="K548" t="s">
        <v>321</v>
      </c>
      <c r="L548" t="s">
        <v>322</v>
      </c>
      <c r="M548" t="s">
        <v>538</v>
      </c>
      <c r="N548" t="s">
        <v>172</v>
      </c>
    </row>
    <row r="549" spans="1:14" x14ac:dyDescent="0.3">
      <c r="A549">
        <v>10795</v>
      </c>
      <c r="B549" t="s">
        <v>204</v>
      </c>
      <c r="C549">
        <v>8</v>
      </c>
      <c r="D549" s="1">
        <v>35088</v>
      </c>
      <c r="E549" s="1">
        <v>35116</v>
      </c>
      <c r="F549" s="1">
        <v>35115</v>
      </c>
      <c r="G549">
        <v>2</v>
      </c>
      <c r="H549">
        <v>126.66</v>
      </c>
      <c r="I549" t="s">
        <v>205</v>
      </c>
      <c r="J549" t="s">
        <v>208</v>
      </c>
      <c r="K549" t="s">
        <v>209</v>
      </c>
      <c r="L549" t="s">
        <v>47</v>
      </c>
      <c r="M549" t="s">
        <v>210</v>
      </c>
      <c r="N549" t="s">
        <v>211</v>
      </c>
    </row>
    <row r="550" spans="1:14" x14ac:dyDescent="0.3">
      <c r="A550">
        <v>10796</v>
      </c>
      <c r="B550" t="s">
        <v>326</v>
      </c>
      <c r="C550">
        <v>3</v>
      </c>
      <c r="D550" s="1">
        <v>35089</v>
      </c>
      <c r="E550" s="1">
        <v>35117</v>
      </c>
      <c r="F550" s="1">
        <v>35109</v>
      </c>
      <c r="G550">
        <v>1</v>
      </c>
      <c r="H550">
        <v>26.52</v>
      </c>
      <c r="I550" t="s">
        <v>327</v>
      </c>
      <c r="J550" t="s">
        <v>329</v>
      </c>
      <c r="K550" t="s">
        <v>330</v>
      </c>
      <c r="L550" t="s">
        <v>331</v>
      </c>
      <c r="M550" t="s">
        <v>332</v>
      </c>
      <c r="N550" t="s">
        <v>314</v>
      </c>
    </row>
    <row r="551" spans="1:14" x14ac:dyDescent="0.3">
      <c r="A551">
        <v>10797</v>
      </c>
      <c r="B551" t="s">
        <v>181</v>
      </c>
      <c r="C551">
        <v>7</v>
      </c>
      <c r="D551" s="1">
        <v>35089</v>
      </c>
      <c r="E551" s="1">
        <v>35117</v>
      </c>
      <c r="F551" s="1">
        <v>35100</v>
      </c>
      <c r="G551">
        <v>2</v>
      </c>
      <c r="H551">
        <v>33.35</v>
      </c>
      <c r="I551" t="s">
        <v>182</v>
      </c>
      <c r="J551" t="s">
        <v>184</v>
      </c>
      <c r="K551" t="s">
        <v>185</v>
      </c>
      <c r="L551" t="s">
        <v>47</v>
      </c>
      <c r="M551" t="s">
        <v>186</v>
      </c>
      <c r="N551" t="s">
        <v>49</v>
      </c>
    </row>
    <row r="552" spans="1:14" x14ac:dyDescent="0.3">
      <c r="A552">
        <v>10798</v>
      </c>
      <c r="B552" t="s">
        <v>352</v>
      </c>
      <c r="C552">
        <v>2</v>
      </c>
      <c r="D552" s="1">
        <v>35090</v>
      </c>
      <c r="E552" s="1">
        <v>35118</v>
      </c>
      <c r="F552" s="1">
        <v>35100</v>
      </c>
      <c r="G552">
        <v>1</v>
      </c>
      <c r="H552">
        <v>2.33</v>
      </c>
      <c r="I552" t="s">
        <v>353</v>
      </c>
      <c r="J552" t="s">
        <v>355</v>
      </c>
      <c r="K552" t="s">
        <v>356</v>
      </c>
      <c r="L552" t="s">
        <v>357</v>
      </c>
      <c r="M552" t="s">
        <v>358</v>
      </c>
      <c r="N552" t="s">
        <v>74</v>
      </c>
    </row>
    <row r="553" spans="1:14" x14ac:dyDescent="0.3">
      <c r="A553">
        <v>10799</v>
      </c>
      <c r="B553" t="s">
        <v>360</v>
      </c>
      <c r="C553">
        <v>9</v>
      </c>
      <c r="D553" s="1">
        <v>35090</v>
      </c>
      <c r="E553" s="1">
        <v>35132</v>
      </c>
      <c r="F553" s="1">
        <v>35100</v>
      </c>
      <c r="G553">
        <v>3</v>
      </c>
      <c r="H553">
        <v>30.76</v>
      </c>
      <c r="I553" t="s">
        <v>361</v>
      </c>
      <c r="J553" t="s">
        <v>363</v>
      </c>
      <c r="K553" t="s">
        <v>364</v>
      </c>
      <c r="L553" t="s">
        <v>47</v>
      </c>
      <c r="M553" t="s">
        <v>365</v>
      </c>
      <c r="N553" t="s">
        <v>49</v>
      </c>
    </row>
    <row r="554" spans="1:14" x14ac:dyDescent="0.3">
      <c r="A554">
        <v>10800</v>
      </c>
      <c r="B554" t="s">
        <v>615</v>
      </c>
      <c r="C554">
        <v>1</v>
      </c>
      <c r="D554" s="1">
        <v>35090</v>
      </c>
      <c r="E554" s="1">
        <v>35118</v>
      </c>
      <c r="F554" s="1">
        <v>35100</v>
      </c>
      <c r="G554">
        <v>3</v>
      </c>
      <c r="H554">
        <v>137.44</v>
      </c>
      <c r="I554" t="s">
        <v>616</v>
      </c>
      <c r="J554" t="s">
        <v>618</v>
      </c>
      <c r="K554" t="s">
        <v>72</v>
      </c>
      <c r="L554" t="s">
        <v>47</v>
      </c>
      <c r="M554" t="s">
        <v>619</v>
      </c>
      <c r="N554" t="s">
        <v>74</v>
      </c>
    </row>
    <row r="555" spans="1:14" x14ac:dyDescent="0.3">
      <c r="A555">
        <v>10801</v>
      </c>
      <c r="B555" t="s">
        <v>105</v>
      </c>
      <c r="C555">
        <v>4</v>
      </c>
      <c r="D555" s="1">
        <v>35093</v>
      </c>
      <c r="E555" s="1">
        <v>35121</v>
      </c>
      <c r="F555" s="1">
        <v>35095</v>
      </c>
      <c r="G555">
        <v>2</v>
      </c>
      <c r="H555">
        <v>97.09</v>
      </c>
      <c r="I555" t="s">
        <v>106</v>
      </c>
      <c r="J555" t="s">
        <v>108</v>
      </c>
      <c r="K555" t="s">
        <v>109</v>
      </c>
      <c r="L555" t="s">
        <v>47</v>
      </c>
      <c r="M555" t="s">
        <v>110</v>
      </c>
      <c r="N555" t="s">
        <v>111</v>
      </c>
    </row>
    <row r="556" spans="1:14" x14ac:dyDescent="0.3">
      <c r="A556">
        <v>10802</v>
      </c>
      <c r="B556" t="s">
        <v>622</v>
      </c>
      <c r="C556">
        <v>4</v>
      </c>
      <c r="D556" s="1">
        <v>35093</v>
      </c>
      <c r="E556" s="1">
        <v>35121</v>
      </c>
      <c r="F556" s="1">
        <v>35097</v>
      </c>
      <c r="G556">
        <v>2</v>
      </c>
      <c r="H556">
        <v>257.26</v>
      </c>
      <c r="I556" t="s">
        <v>623</v>
      </c>
      <c r="J556" t="s">
        <v>625</v>
      </c>
      <c r="K556" t="s">
        <v>626</v>
      </c>
      <c r="L556" t="s">
        <v>47</v>
      </c>
      <c r="M556" t="s">
        <v>627</v>
      </c>
      <c r="N556" t="s">
        <v>628</v>
      </c>
    </row>
    <row r="557" spans="1:14" x14ac:dyDescent="0.3">
      <c r="A557">
        <v>10803</v>
      </c>
      <c r="B557" t="s">
        <v>738</v>
      </c>
      <c r="C557">
        <v>4</v>
      </c>
      <c r="D557" s="1">
        <v>35094</v>
      </c>
      <c r="E557" s="1">
        <v>35122</v>
      </c>
      <c r="F557" s="1">
        <v>35101</v>
      </c>
      <c r="G557">
        <v>1</v>
      </c>
      <c r="H557">
        <v>55.23</v>
      </c>
      <c r="I557" t="s">
        <v>739</v>
      </c>
      <c r="J557" t="s">
        <v>741</v>
      </c>
      <c r="K557" t="s">
        <v>742</v>
      </c>
      <c r="L557" t="s">
        <v>170</v>
      </c>
      <c r="M557" t="s">
        <v>743</v>
      </c>
      <c r="N557" t="s">
        <v>172</v>
      </c>
    </row>
    <row r="558" spans="1:14" x14ac:dyDescent="0.3">
      <c r="A558">
        <v>10804</v>
      </c>
      <c r="B558" t="s">
        <v>615</v>
      </c>
      <c r="C558">
        <v>6</v>
      </c>
      <c r="D558" s="1">
        <v>35094</v>
      </c>
      <c r="E558" s="1">
        <v>35122</v>
      </c>
      <c r="F558" s="1">
        <v>35102</v>
      </c>
      <c r="G558">
        <v>2</v>
      </c>
      <c r="H558">
        <v>27.33</v>
      </c>
      <c r="I558" t="s">
        <v>616</v>
      </c>
      <c r="J558" t="s">
        <v>618</v>
      </c>
      <c r="K558" t="s">
        <v>72</v>
      </c>
      <c r="L558" t="s">
        <v>47</v>
      </c>
      <c r="M558" t="s">
        <v>619</v>
      </c>
      <c r="N558" t="s">
        <v>74</v>
      </c>
    </row>
    <row r="559" spans="1:14" x14ac:dyDescent="0.3">
      <c r="A559">
        <v>10805</v>
      </c>
      <c r="B559" t="s">
        <v>655</v>
      </c>
      <c r="C559">
        <v>2</v>
      </c>
      <c r="D559" s="1">
        <v>35094</v>
      </c>
      <c r="E559" s="1">
        <v>35122</v>
      </c>
      <c r="F559" s="1">
        <v>35104</v>
      </c>
      <c r="G559">
        <v>3</v>
      </c>
      <c r="H559">
        <v>237.34</v>
      </c>
      <c r="I559" t="s">
        <v>656</v>
      </c>
      <c r="J559" t="s">
        <v>658</v>
      </c>
      <c r="K559" t="s">
        <v>438</v>
      </c>
      <c r="L559" t="s">
        <v>303</v>
      </c>
      <c r="M559" t="s">
        <v>659</v>
      </c>
      <c r="N559" t="s">
        <v>305</v>
      </c>
    </row>
    <row r="560" spans="1:14" x14ac:dyDescent="0.3">
      <c r="A560">
        <v>10806</v>
      </c>
      <c r="B560" t="s">
        <v>706</v>
      </c>
      <c r="C560">
        <v>3</v>
      </c>
      <c r="D560" s="1">
        <v>35095</v>
      </c>
      <c r="E560" s="1">
        <v>35123</v>
      </c>
      <c r="F560" s="1">
        <v>35100</v>
      </c>
      <c r="G560">
        <v>2</v>
      </c>
      <c r="H560">
        <v>22.11</v>
      </c>
      <c r="I560" t="s">
        <v>707</v>
      </c>
      <c r="J560" t="s">
        <v>709</v>
      </c>
      <c r="K560" t="s">
        <v>710</v>
      </c>
      <c r="L560" t="s">
        <v>47</v>
      </c>
      <c r="M560" t="s">
        <v>711</v>
      </c>
      <c r="N560" t="s">
        <v>102</v>
      </c>
    </row>
    <row r="561" spans="1:14" x14ac:dyDescent="0.3">
      <c r="A561">
        <v>10807</v>
      </c>
      <c r="B561" t="s">
        <v>258</v>
      </c>
      <c r="C561">
        <v>4</v>
      </c>
      <c r="D561" s="1">
        <v>35095</v>
      </c>
      <c r="E561" s="1">
        <v>35123</v>
      </c>
      <c r="F561" s="1">
        <v>35125</v>
      </c>
      <c r="G561">
        <v>1</v>
      </c>
      <c r="H561">
        <v>1.36</v>
      </c>
      <c r="I561" t="s">
        <v>259</v>
      </c>
      <c r="J561" t="s">
        <v>261</v>
      </c>
      <c r="K561" t="s">
        <v>262</v>
      </c>
      <c r="L561" t="s">
        <v>47</v>
      </c>
      <c r="M561" t="s">
        <v>263</v>
      </c>
      <c r="N561" t="s">
        <v>264</v>
      </c>
    </row>
    <row r="562" spans="1:14" x14ac:dyDescent="0.3">
      <c r="A562">
        <v>10808</v>
      </c>
      <c r="B562" t="s">
        <v>488</v>
      </c>
      <c r="C562">
        <v>2</v>
      </c>
      <c r="D562" s="1">
        <v>35096</v>
      </c>
      <c r="E562" s="1">
        <v>35124</v>
      </c>
      <c r="F562" s="1">
        <v>35104</v>
      </c>
      <c r="G562">
        <v>3</v>
      </c>
      <c r="H562">
        <v>45.53</v>
      </c>
      <c r="I562" t="s">
        <v>489</v>
      </c>
      <c r="J562" t="s">
        <v>491</v>
      </c>
      <c r="K562" t="s">
        <v>492</v>
      </c>
      <c r="L562" t="s">
        <v>493</v>
      </c>
      <c r="M562" t="s">
        <v>494</v>
      </c>
      <c r="N562" t="s">
        <v>305</v>
      </c>
    </row>
    <row r="563" spans="1:14" x14ac:dyDescent="0.3">
      <c r="A563">
        <v>10809</v>
      </c>
      <c r="B563" t="s">
        <v>738</v>
      </c>
      <c r="C563">
        <v>7</v>
      </c>
      <c r="D563" s="1">
        <v>35096</v>
      </c>
      <c r="E563" s="1">
        <v>35124</v>
      </c>
      <c r="F563" s="1">
        <v>35102</v>
      </c>
      <c r="G563">
        <v>1</v>
      </c>
      <c r="H563">
        <v>4.87</v>
      </c>
      <c r="I563" t="s">
        <v>739</v>
      </c>
      <c r="J563" t="s">
        <v>741</v>
      </c>
      <c r="K563" t="s">
        <v>742</v>
      </c>
      <c r="L563" t="s">
        <v>170</v>
      </c>
      <c r="M563" t="s">
        <v>743</v>
      </c>
      <c r="N563" t="s">
        <v>172</v>
      </c>
    </row>
    <row r="564" spans="1:14" x14ac:dyDescent="0.3">
      <c r="A564">
        <v>10810</v>
      </c>
      <c r="B564" t="s">
        <v>383</v>
      </c>
      <c r="C564">
        <v>2</v>
      </c>
      <c r="D564" s="1">
        <v>35096</v>
      </c>
      <c r="E564" s="1">
        <v>35124</v>
      </c>
      <c r="F564" s="1">
        <v>35102</v>
      </c>
      <c r="G564">
        <v>3</v>
      </c>
      <c r="H564">
        <v>4.33</v>
      </c>
      <c r="I564" t="s">
        <v>384</v>
      </c>
      <c r="J564" t="s">
        <v>880</v>
      </c>
      <c r="K564" t="s">
        <v>387</v>
      </c>
      <c r="L564" t="s">
        <v>128</v>
      </c>
      <c r="M564" t="s">
        <v>388</v>
      </c>
      <c r="N564" t="s">
        <v>130</v>
      </c>
    </row>
    <row r="565" spans="1:14" x14ac:dyDescent="0.3">
      <c r="A565">
        <v>10811</v>
      </c>
      <c r="B565" t="s">
        <v>425</v>
      </c>
      <c r="C565">
        <v>8</v>
      </c>
      <c r="D565" s="1">
        <v>35097</v>
      </c>
      <c r="E565" s="1">
        <v>35125</v>
      </c>
      <c r="F565" s="1">
        <v>35103</v>
      </c>
      <c r="G565">
        <v>1</v>
      </c>
      <c r="H565">
        <v>31.22</v>
      </c>
      <c r="I565" t="s">
        <v>426</v>
      </c>
      <c r="J565" t="s">
        <v>428</v>
      </c>
      <c r="K565" t="s">
        <v>429</v>
      </c>
      <c r="L565" t="s">
        <v>430</v>
      </c>
      <c r="M565" t="s">
        <v>431</v>
      </c>
      <c r="N565" t="s">
        <v>314</v>
      </c>
    </row>
    <row r="566" spans="1:14" x14ac:dyDescent="0.3">
      <c r="A566">
        <v>10812</v>
      </c>
      <c r="B566" t="s">
        <v>570</v>
      </c>
      <c r="C566">
        <v>5</v>
      </c>
      <c r="D566" s="1">
        <v>35097</v>
      </c>
      <c r="E566" s="1">
        <v>35125</v>
      </c>
      <c r="F566" s="1">
        <v>35107</v>
      </c>
      <c r="G566">
        <v>1</v>
      </c>
      <c r="H566">
        <v>59.78</v>
      </c>
      <c r="I566" t="s">
        <v>571</v>
      </c>
      <c r="J566" t="s">
        <v>573</v>
      </c>
      <c r="K566" t="s">
        <v>574</v>
      </c>
      <c r="L566" t="s">
        <v>47</v>
      </c>
      <c r="M566" t="s">
        <v>575</v>
      </c>
      <c r="N566" t="s">
        <v>264</v>
      </c>
    </row>
    <row r="567" spans="1:14" x14ac:dyDescent="0.3">
      <c r="A567">
        <v>10813</v>
      </c>
      <c r="B567" t="s">
        <v>578</v>
      </c>
      <c r="C567">
        <v>1</v>
      </c>
      <c r="D567" s="1">
        <v>35100</v>
      </c>
      <c r="E567" s="1">
        <v>35128</v>
      </c>
      <c r="F567" s="1">
        <v>35104</v>
      </c>
      <c r="G567">
        <v>1</v>
      </c>
      <c r="H567">
        <v>47.38</v>
      </c>
      <c r="I567" t="s">
        <v>579</v>
      </c>
      <c r="J567" t="s">
        <v>581</v>
      </c>
      <c r="K567" t="s">
        <v>321</v>
      </c>
      <c r="L567" t="s">
        <v>322</v>
      </c>
      <c r="M567" t="s">
        <v>582</v>
      </c>
      <c r="N567" t="s">
        <v>172</v>
      </c>
    </row>
    <row r="568" spans="1:14" x14ac:dyDescent="0.3">
      <c r="A568">
        <v>10814</v>
      </c>
      <c r="B568" t="s">
        <v>706</v>
      </c>
      <c r="C568">
        <v>3</v>
      </c>
      <c r="D568" s="1">
        <v>35100</v>
      </c>
      <c r="E568" s="1">
        <v>35128</v>
      </c>
      <c r="F568" s="1">
        <v>35109</v>
      </c>
      <c r="G568">
        <v>3</v>
      </c>
      <c r="H568">
        <v>130.94</v>
      </c>
      <c r="I568" t="s">
        <v>707</v>
      </c>
      <c r="J568" t="s">
        <v>709</v>
      </c>
      <c r="K568" t="s">
        <v>710</v>
      </c>
      <c r="L568" t="s">
        <v>47</v>
      </c>
      <c r="M568" t="s">
        <v>711</v>
      </c>
      <c r="N568" t="s">
        <v>102</v>
      </c>
    </row>
    <row r="569" spans="1:14" x14ac:dyDescent="0.3">
      <c r="A569">
        <v>10815</v>
      </c>
      <c r="B569" t="s">
        <v>607</v>
      </c>
      <c r="C569">
        <v>2</v>
      </c>
      <c r="D569" s="1">
        <v>35100</v>
      </c>
      <c r="E569" s="1">
        <v>35128</v>
      </c>
      <c r="F569" s="1">
        <v>35109</v>
      </c>
      <c r="G569">
        <v>3</v>
      </c>
      <c r="H569">
        <v>14.62</v>
      </c>
      <c r="I569" t="s">
        <v>608</v>
      </c>
      <c r="J569" t="s">
        <v>610</v>
      </c>
      <c r="K569" t="s">
        <v>611</v>
      </c>
      <c r="L569" t="s">
        <v>612</v>
      </c>
      <c r="M569" t="s">
        <v>613</v>
      </c>
      <c r="N569" t="s">
        <v>305</v>
      </c>
    </row>
    <row r="570" spans="1:14" x14ac:dyDescent="0.3">
      <c r="A570">
        <v>10816</v>
      </c>
      <c r="B570" t="s">
        <v>298</v>
      </c>
      <c r="C570">
        <v>4</v>
      </c>
      <c r="D570" s="1">
        <v>35101</v>
      </c>
      <c r="E570" s="1">
        <v>35129</v>
      </c>
      <c r="F570" s="1">
        <v>35130</v>
      </c>
      <c r="G570">
        <v>2</v>
      </c>
      <c r="H570">
        <v>719.78</v>
      </c>
      <c r="I570" t="s">
        <v>299</v>
      </c>
      <c r="J570" t="s">
        <v>301</v>
      </c>
      <c r="K570" t="s">
        <v>302</v>
      </c>
      <c r="L570" t="s">
        <v>303</v>
      </c>
      <c r="M570" t="s">
        <v>304</v>
      </c>
      <c r="N570" t="s">
        <v>305</v>
      </c>
    </row>
    <row r="571" spans="1:14" x14ac:dyDescent="0.3">
      <c r="A571">
        <v>10817</v>
      </c>
      <c r="B571" t="s">
        <v>360</v>
      </c>
      <c r="C571">
        <v>3</v>
      </c>
      <c r="D571" s="1">
        <v>35101</v>
      </c>
      <c r="E571" s="1">
        <v>35115</v>
      </c>
      <c r="F571" s="1">
        <v>35108</v>
      </c>
      <c r="G571">
        <v>2</v>
      </c>
      <c r="H571">
        <v>306.07</v>
      </c>
      <c r="I571" t="s">
        <v>361</v>
      </c>
      <c r="J571" t="s">
        <v>363</v>
      </c>
      <c r="K571" t="s">
        <v>364</v>
      </c>
      <c r="L571" t="s">
        <v>47</v>
      </c>
      <c r="M571" t="s">
        <v>365</v>
      </c>
      <c r="N571" t="s">
        <v>49</v>
      </c>
    </row>
    <row r="572" spans="1:14" x14ac:dyDescent="0.3">
      <c r="A572">
        <v>10818</v>
      </c>
      <c r="B572" t="s">
        <v>442</v>
      </c>
      <c r="C572">
        <v>7</v>
      </c>
      <c r="D572" s="1">
        <v>35102</v>
      </c>
      <c r="E572" s="1">
        <v>35130</v>
      </c>
      <c r="F572" s="1">
        <v>35107</v>
      </c>
      <c r="G572">
        <v>3</v>
      </c>
      <c r="H572">
        <v>65.48</v>
      </c>
      <c r="I572" t="s">
        <v>443</v>
      </c>
      <c r="J572" t="s">
        <v>445</v>
      </c>
      <c r="K572" t="s">
        <v>446</v>
      </c>
      <c r="L572" t="s">
        <v>47</v>
      </c>
      <c r="M572" t="s">
        <v>447</v>
      </c>
      <c r="N572" t="s">
        <v>264</v>
      </c>
    </row>
    <row r="573" spans="1:14" x14ac:dyDescent="0.3">
      <c r="A573">
        <v>10819</v>
      </c>
      <c r="B573" t="s">
        <v>139</v>
      </c>
      <c r="C573">
        <v>2</v>
      </c>
      <c r="D573" s="1">
        <v>35102</v>
      </c>
      <c r="E573" s="1">
        <v>35130</v>
      </c>
      <c r="F573" s="1">
        <v>35111</v>
      </c>
      <c r="G573">
        <v>3</v>
      </c>
      <c r="H573">
        <v>19.760000000000002</v>
      </c>
      <c r="I573" t="s">
        <v>140</v>
      </c>
      <c r="J573" t="s">
        <v>143</v>
      </c>
      <c r="K573" t="s">
        <v>144</v>
      </c>
      <c r="L573" t="s">
        <v>47</v>
      </c>
      <c r="M573" t="s">
        <v>145</v>
      </c>
      <c r="N573" t="s">
        <v>146</v>
      </c>
    </row>
    <row r="574" spans="1:14" x14ac:dyDescent="0.3">
      <c r="A574">
        <v>10820</v>
      </c>
      <c r="B574" t="s">
        <v>560</v>
      </c>
      <c r="C574">
        <v>3</v>
      </c>
      <c r="D574" s="1">
        <v>35102</v>
      </c>
      <c r="E574" s="1">
        <v>35130</v>
      </c>
      <c r="F574" s="1">
        <v>35108</v>
      </c>
      <c r="G574">
        <v>2</v>
      </c>
      <c r="H574">
        <v>37.520000000000003</v>
      </c>
      <c r="I574" t="s">
        <v>561</v>
      </c>
      <c r="J574" t="s">
        <v>564</v>
      </c>
      <c r="K574" t="s">
        <v>565</v>
      </c>
      <c r="L574" t="s">
        <v>566</v>
      </c>
      <c r="M574" t="s">
        <v>567</v>
      </c>
      <c r="N574" t="s">
        <v>305</v>
      </c>
    </row>
    <row r="575" spans="1:14" x14ac:dyDescent="0.3">
      <c r="A575">
        <v>10821</v>
      </c>
      <c r="B575" t="s">
        <v>638</v>
      </c>
      <c r="C575">
        <v>1</v>
      </c>
      <c r="D575" s="1">
        <v>35103</v>
      </c>
      <c r="E575" s="1">
        <v>35131</v>
      </c>
      <c r="F575" s="1">
        <v>35110</v>
      </c>
      <c r="G575">
        <v>1</v>
      </c>
      <c r="H575">
        <v>36.68</v>
      </c>
      <c r="I575" t="s">
        <v>639</v>
      </c>
      <c r="J575" t="s">
        <v>641</v>
      </c>
      <c r="K575" t="s">
        <v>642</v>
      </c>
      <c r="L575" t="s">
        <v>643</v>
      </c>
      <c r="M575" t="s">
        <v>644</v>
      </c>
      <c r="N575" t="s">
        <v>305</v>
      </c>
    </row>
    <row r="576" spans="1:14" x14ac:dyDescent="0.3">
      <c r="A576">
        <v>10822</v>
      </c>
      <c r="B576" t="s">
        <v>690</v>
      </c>
      <c r="C576">
        <v>6</v>
      </c>
      <c r="D576" s="1">
        <v>35103</v>
      </c>
      <c r="E576" s="1">
        <v>35131</v>
      </c>
      <c r="F576" s="1">
        <v>35111</v>
      </c>
      <c r="G576">
        <v>3</v>
      </c>
      <c r="H576">
        <v>7</v>
      </c>
      <c r="I576" t="s">
        <v>691</v>
      </c>
      <c r="J576" t="s">
        <v>693</v>
      </c>
      <c r="K576" t="s">
        <v>694</v>
      </c>
      <c r="L576" t="s">
        <v>396</v>
      </c>
      <c r="M576" t="s">
        <v>695</v>
      </c>
      <c r="N576" t="s">
        <v>305</v>
      </c>
    </row>
    <row r="577" spans="1:14" x14ac:dyDescent="0.3">
      <c r="A577">
        <v>10823</v>
      </c>
      <c r="B577" t="s">
        <v>416</v>
      </c>
      <c r="C577">
        <v>5</v>
      </c>
      <c r="D577" s="1">
        <v>35104</v>
      </c>
      <c r="E577" s="1">
        <v>35132</v>
      </c>
      <c r="F577" s="1">
        <v>35108</v>
      </c>
      <c r="G577">
        <v>2</v>
      </c>
      <c r="H577">
        <v>163.97</v>
      </c>
      <c r="I577" t="s">
        <v>417</v>
      </c>
      <c r="J577" t="s">
        <v>419</v>
      </c>
      <c r="K577" t="s">
        <v>420</v>
      </c>
      <c r="L577" t="s">
        <v>421</v>
      </c>
      <c r="M577" t="s">
        <v>422</v>
      </c>
      <c r="N577" t="s">
        <v>314</v>
      </c>
    </row>
    <row r="578" spans="1:14" x14ac:dyDescent="0.3">
      <c r="A578">
        <v>10824</v>
      </c>
      <c r="B578" t="s">
        <v>237</v>
      </c>
      <c r="C578">
        <v>8</v>
      </c>
      <c r="D578" s="1">
        <v>35104</v>
      </c>
      <c r="E578" s="1">
        <v>35132</v>
      </c>
      <c r="F578" s="1">
        <v>35125</v>
      </c>
      <c r="G578">
        <v>1</v>
      </c>
      <c r="H578">
        <v>1.23</v>
      </c>
      <c r="I578" t="s">
        <v>238</v>
      </c>
      <c r="J578" t="s">
        <v>240</v>
      </c>
      <c r="K578" t="s">
        <v>241</v>
      </c>
      <c r="L578" t="s">
        <v>47</v>
      </c>
      <c r="M578" t="s">
        <v>242</v>
      </c>
      <c r="N578" t="s">
        <v>84</v>
      </c>
    </row>
    <row r="579" spans="1:14" x14ac:dyDescent="0.3">
      <c r="A579">
        <v>10825</v>
      </c>
      <c r="B579" t="s">
        <v>181</v>
      </c>
      <c r="C579">
        <v>1</v>
      </c>
      <c r="D579" s="1">
        <v>35104</v>
      </c>
      <c r="E579" s="1">
        <v>35132</v>
      </c>
      <c r="F579" s="1">
        <v>35109</v>
      </c>
      <c r="G579">
        <v>1</v>
      </c>
      <c r="H579">
        <v>79.25</v>
      </c>
      <c r="I579" t="s">
        <v>182</v>
      </c>
      <c r="J579" t="s">
        <v>184</v>
      </c>
      <c r="K579" t="s">
        <v>185</v>
      </c>
      <c r="L579" t="s">
        <v>47</v>
      </c>
      <c r="M579" t="s">
        <v>186</v>
      </c>
      <c r="N579" t="s">
        <v>49</v>
      </c>
    </row>
    <row r="580" spans="1:14" x14ac:dyDescent="0.3">
      <c r="A580">
        <v>10826</v>
      </c>
      <c r="B580" t="s">
        <v>95</v>
      </c>
      <c r="C580">
        <v>6</v>
      </c>
      <c r="D580" s="1">
        <v>35107</v>
      </c>
      <c r="E580" s="1">
        <v>35135</v>
      </c>
      <c r="F580" s="1">
        <v>35132</v>
      </c>
      <c r="G580">
        <v>1</v>
      </c>
      <c r="H580">
        <v>7.09</v>
      </c>
      <c r="I580" t="s">
        <v>96</v>
      </c>
      <c r="J580" t="s">
        <v>99</v>
      </c>
      <c r="K580" t="s">
        <v>100</v>
      </c>
      <c r="L580" t="s">
        <v>47</v>
      </c>
      <c r="M580" t="s">
        <v>101</v>
      </c>
      <c r="N580" t="s">
        <v>102</v>
      </c>
    </row>
    <row r="581" spans="1:14" x14ac:dyDescent="0.3">
      <c r="A581">
        <v>10827</v>
      </c>
      <c r="B581" t="s">
        <v>114</v>
      </c>
      <c r="C581">
        <v>1</v>
      </c>
      <c r="D581" s="1">
        <v>35107</v>
      </c>
      <c r="E581" s="1">
        <v>35121</v>
      </c>
      <c r="F581" s="1">
        <v>35132</v>
      </c>
      <c r="G581">
        <v>2</v>
      </c>
      <c r="H581">
        <v>63.54</v>
      </c>
      <c r="I581" t="s">
        <v>115</v>
      </c>
      <c r="J581" t="s">
        <v>117</v>
      </c>
      <c r="K581" t="s">
        <v>118</v>
      </c>
      <c r="L581" t="s">
        <v>47</v>
      </c>
      <c r="M581" t="s">
        <v>119</v>
      </c>
      <c r="N581" t="s">
        <v>102</v>
      </c>
    </row>
    <row r="582" spans="1:14" x14ac:dyDescent="0.3">
      <c r="A582">
        <v>10828</v>
      </c>
      <c r="B582" t="s">
        <v>554</v>
      </c>
      <c r="C582">
        <v>9</v>
      </c>
      <c r="D582" s="1">
        <v>35108</v>
      </c>
      <c r="E582" s="1">
        <v>35122</v>
      </c>
      <c r="F582" s="1">
        <v>35130</v>
      </c>
      <c r="G582">
        <v>1</v>
      </c>
      <c r="H582">
        <v>90.85</v>
      </c>
      <c r="I582" t="s">
        <v>555</v>
      </c>
      <c r="J582" t="s">
        <v>557</v>
      </c>
      <c r="K582" t="s">
        <v>144</v>
      </c>
      <c r="L582" t="s">
        <v>47</v>
      </c>
      <c r="M582" t="s">
        <v>145</v>
      </c>
      <c r="N582" t="s">
        <v>146</v>
      </c>
    </row>
    <row r="583" spans="1:14" x14ac:dyDescent="0.3">
      <c r="A583">
        <v>10829</v>
      </c>
      <c r="B583" t="s">
        <v>352</v>
      </c>
      <c r="C583">
        <v>9</v>
      </c>
      <c r="D583" s="1">
        <v>35108</v>
      </c>
      <c r="E583" s="1">
        <v>35136</v>
      </c>
      <c r="F583" s="1">
        <v>35118</v>
      </c>
      <c r="G583">
        <v>1</v>
      </c>
      <c r="H583">
        <v>154.72</v>
      </c>
      <c r="I583" t="s">
        <v>353</v>
      </c>
      <c r="J583" t="s">
        <v>355</v>
      </c>
      <c r="K583" t="s">
        <v>356</v>
      </c>
      <c r="L583" t="s">
        <v>357</v>
      </c>
      <c r="M583" t="s">
        <v>358</v>
      </c>
      <c r="N583" t="s">
        <v>74</v>
      </c>
    </row>
    <row r="584" spans="1:14" x14ac:dyDescent="0.3">
      <c r="A584">
        <v>10830</v>
      </c>
      <c r="B584" t="s">
        <v>683</v>
      </c>
      <c r="C584">
        <v>4</v>
      </c>
      <c r="D584" s="1">
        <v>35108</v>
      </c>
      <c r="E584" s="1">
        <v>35150</v>
      </c>
      <c r="F584" s="1">
        <v>35116</v>
      </c>
      <c r="G584">
        <v>2</v>
      </c>
      <c r="H584">
        <v>81.83</v>
      </c>
      <c r="I584" t="s">
        <v>684</v>
      </c>
      <c r="J584" t="s">
        <v>686</v>
      </c>
      <c r="K584" t="s">
        <v>169</v>
      </c>
      <c r="L584" t="s">
        <v>170</v>
      </c>
      <c r="M584" t="s">
        <v>687</v>
      </c>
      <c r="N584" t="s">
        <v>172</v>
      </c>
    </row>
    <row r="585" spans="1:14" x14ac:dyDescent="0.3">
      <c r="A585">
        <v>10831</v>
      </c>
      <c r="B585" t="s">
        <v>598</v>
      </c>
      <c r="C585">
        <v>3</v>
      </c>
      <c r="D585" s="1">
        <v>35109</v>
      </c>
      <c r="E585" s="1">
        <v>35137</v>
      </c>
      <c r="F585" s="1">
        <v>35118</v>
      </c>
      <c r="G585">
        <v>2</v>
      </c>
      <c r="H585">
        <v>72.19</v>
      </c>
      <c r="I585" t="s">
        <v>599</v>
      </c>
      <c r="J585" t="s">
        <v>601</v>
      </c>
      <c r="K585" t="s">
        <v>602</v>
      </c>
      <c r="L585" t="s">
        <v>47</v>
      </c>
      <c r="M585" t="s">
        <v>603</v>
      </c>
      <c r="N585" t="s">
        <v>604</v>
      </c>
    </row>
    <row r="586" spans="1:14" x14ac:dyDescent="0.3">
      <c r="A586">
        <v>10832</v>
      </c>
      <c r="B586" t="s">
        <v>375</v>
      </c>
      <c r="C586">
        <v>2</v>
      </c>
      <c r="D586" s="1">
        <v>35109</v>
      </c>
      <c r="E586" s="1">
        <v>35137</v>
      </c>
      <c r="F586" s="1">
        <v>35114</v>
      </c>
      <c r="G586">
        <v>2</v>
      </c>
      <c r="H586">
        <v>43.26</v>
      </c>
      <c r="I586" t="s">
        <v>376</v>
      </c>
      <c r="J586" t="s">
        <v>378</v>
      </c>
      <c r="K586" t="s">
        <v>379</v>
      </c>
      <c r="L586" t="s">
        <v>47</v>
      </c>
      <c r="M586" t="s">
        <v>380</v>
      </c>
      <c r="N586" t="s">
        <v>102</v>
      </c>
    </row>
    <row r="587" spans="1:14" x14ac:dyDescent="0.3">
      <c r="A587">
        <v>10833</v>
      </c>
      <c r="B587" t="s">
        <v>497</v>
      </c>
      <c r="C587">
        <v>6</v>
      </c>
      <c r="D587" s="1">
        <v>35110</v>
      </c>
      <c r="E587" s="1">
        <v>35138</v>
      </c>
      <c r="F587" s="1">
        <v>35118</v>
      </c>
      <c r="G587">
        <v>2</v>
      </c>
      <c r="H587">
        <v>71.489999999999995</v>
      </c>
      <c r="I587" t="s">
        <v>498</v>
      </c>
      <c r="J587" t="s">
        <v>500</v>
      </c>
      <c r="K587" t="s">
        <v>501</v>
      </c>
      <c r="L587" t="s">
        <v>47</v>
      </c>
      <c r="M587" t="s">
        <v>502</v>
      </c>
      <c r="N587" t="s">
        <v>49</v>
      </c>
    </row>
    <row r="588" spans="1:14" x14ac:dyDescent="0.3">
      <c r="A588">
        <v>10834</v>
      </c>
      <c r="B588" t="s">
        <v>683</v>
      </c>
      <c r="C588">
        <v>1</v>
      </c>
      <c r="D588" s="1">
        <v>35110</v>
      </c>
      <c r="E588" s="1">
        <v>35138</v>
      </c>
      <c r="F588" s="1">
        <v>35114</v>
      </c>
      <c r="G588">
        <v>3</v>
      </c>
      <c r="H588">
        <v>29.78</v>
      </c>
      <c r="I588" t="s">
        <v>684</v>
      </c>
      <c r="J588" t="s">
        <v>686</v>
      </c>
      <c r="K588" t="s">
        <v>169</v>
      </c>
      <c r="L588" t="s">
        <v>170</v>
      </c>
      <c r="M588" t="s">
        <v>687</v>
      </c>
      <c r="N588" t="s">
        <v>172</v>
      </c>
    </row>
    <row r="589" spans="1:14" x14ac:dyDescent="0.3">
      <c r="A589">
        <v>10835</v>
      </c>
      <c r="B589" t="s">
        <v>41</v>
      </c>
      <c r="C589">
        <v>1</v>
      </c>
      <c r="D589" s="1">
        <v>35110</v>
      </c>
      <c r="E589" s="1">
        <v>35138</v>
      </c>
      <c r="F589" s="1">
        <v>35116</v>
      </c>
      <c r="G589">
        <v>3</v>
      </c>
      <c r="H589">
        <v>69.53</v>
      </c>
      <c r="I589" t="s">
        <v>881</v>
      </c>
      <c r="J589" t="s">
        <v>45</v>
      </c>
      <c r="K589" t="s">
        <v>46</v>
      </c>
      <c r="L589" t="s">
        <v>47</v>
      </c>
      <c r="M589" t="s">
        <v>48</v>
      </c>
      <c r="N589" t="s">
        <v>49</v>
      </c>
    </row>
    <row r="590" spans="1:14" x14ac:dyDescent="0.3">
      <c r="A590">
        <v>10836</v>
      </c>
      <c r="B590" t="s">
        <v>204</v>
      </c>
      <c r="C590">
        <v>7</v>
      </c>
      <c r="D590" s="1">
        <v>35111</v>
      </c>
      <c r="E590" s="1">
        <v>35139</v>
      </c>
      <c r="F590" s="1">
        <v>35116</v>
      </c>
      <c r="G590">
        <v>1</v>
      </c>
      <c r="H590">
        <v>411.88</v>
      </c>
      <c r="I590" t="s">
        <v>205</v>
      </c>
      <c r="J590" t="s">
        <v>208</v>
      </c>
      <c r="K590" t="s">
        <v>209</v>
      </c>
      <c r="L590" t="s">
        <v>47</v>
      </c>
      <c r="M590" t="s">
        <v>210</v>
      </c>
      <c r="N590" t="s">
        <v>211</v>
      </c>
    </row>
    <row r="591" spans="1:14" x14ac:dyDescent="0.3">
      <c r="A591">
        <v>10837</v>
      </c>
      <c r="B591" t="s">
        <v>77</v>
      </c>
      <c r="C591">
        <v>9</v>
      </c>
      <c r="D591" s="1">
        <v>35111</v>
      </c>
      <c r="E591" s="1">
        <v>35139</v>
      </c>
      <c r="F591" s="1">
        <v>35118</v>
      </c>
      <c r="G591">
        <v>3</v>
      </c>
      <c r="H591">
        <v>13.32</v>
      </c>
      <c r="I591" t="s">
        <v>78</v>
      </c>
      <c r="J591" t="s">
        <v>81</v>
      </c>
      <c r="K591" t="s">
        <v>82</v>
      </c>
      <c r="L591" t="s">
        <v>47</v>
      </c>
      <c r="M591" t="s">
        <v>83</v>
      </c>
      <c r="N591" t="s">
        <v>84</v>
      </c>
    </row>
    <row r="592" spans="1:14" x14ac:dyDescent="0.3">
      <c r="A592">
        <v>10838</v>
      </c>
      <c r="B592" t="s">
        <v>425</v>
      </c>
      <c r="C592">
        <v>3</v>
      </c>
      <c r="D592" s="1">
        <v>35114</v>
      </c>
      <c r="E592" s="1">
        <v>35142</v>
      </c>
      <c r="F592" s="1">
        <v>35118</v>
      </c>
      <c r="G592">
        <v>3</v>
      </c>
      <c r="H592">
        <v>59.28</v>
      </c>
      <c r="I592" t="s">
        <v>426</v>
      </c>
      <c r="J592" t="s">
        <v>428</v>
      </c>
      <c r="K592" t="s">
        <v>429</v>
      </c>
      <c r="L592" t="s">
        <v>430</v>
      </c>
      <c r="M592" t="s">
        <v>431</v>
      </c>
      <c r="N592" t="s">
        <v>314</v>
      </c>
    </row>
    <row r="593" spans="1:14" x14ac:dyDescent="0.3">
      <c r="A593">
        <v>10839</v>
      </c>
      <c r="B593" t="s">
        <v>683</v>
      </c>
      <c r="C593">
        <v>3</v>
      </c>
      <c r="D593" s="1">
        <v>35114</v>
      </c>
      <c r="E593" s="1">
        <v>35142</v>
      </c>
      <c r="F593" s="1">
        <v>35117</v>
      </c>
      <c r="G593">
        <v>3</v>
      </c>
      <c r="H593">
        <v>35.43</v>
      </c>
      <c r="I593" t="s">
        <v>684</v>
      </c>
      <c r="J593" t="s">
        <v>686</v>
      </c>
      <c r="K593" t="s">
        <v>169</v>
      </c>
      <c r="L593" t="s">
        <v>170</v>
      </c>
      <c r="M593" t="s">
        <v>687</v>
      </c>
      <c r="N593" t="s">
        <v>172</v>
      </c>
    </row>
    <row r="594" spans="1:14" x14ac:dyDescent="0.3">
      <c r="A594">
        <v>10840</v>
      </c>
      <c r="B594" t="s">
        <v>425</v>
      </c>
      <c r="C594">
        <v>4</v>
      </c>
      <c r="D594" s="1">
        <v>35114</v>
      </c>
      <c r="E594" s="1">
        <v>35156</v>
      </c>
      <c r="F594" s="1">
        <v>35142</v>
      </c>
      <c r="G594">
        <v>2</v>
      </c>
      <c r="H594">
        <v>2.71</v>
      </c>
      <c r="I594" t="s">
        <v>426</v>
      </c>
      <c r="J594" t="s">
        <v>428</v>
      </c>
      <c r="K594" t="s">
        <v>429</v>
      </c>
      <c r="L594" t="s">
        <v>430</v>
      </c>
      <c r="M594" t="s">
        <v>431</v>
      </c>
      <c r="N594" t="s">
        <v>314</v>
      </c>
    </row>
    <row r="595" spans="1:14" x14ac:dyDescent="0.3">
      <c r="A595">
        <v>10841</v>
      </c>
      <c r="B595" t="s">
        <v>647</v>
      </c>
      <c r="C595">
        <v>5</v>
      </c>
      <c r="D595" s="1">
        <v>35115</v>
      </c>
      <c r="E595" s="1">
        <v>35143</v>
      </c>
      <c r="F595" s="1">
        <v>35124</v>
      </c>
      <c r="G595">
        <v>2</v>
      </c>
      <c r="H595">
        <v>424.3</v>
      </c>
      <c r="I595" t="s">
        <v>648</v>
      </c>
      <c r="J595" t="s">
        <v>650</v>
      </c>
      <c r="K595" t="s">
        <v>651</v>
      </c>
      <c r="L595" t="s">
        <v>47</v>
      </c>
      <c r="M595" t="s">
        <v>652</v>
      </c>
      <c r="N595" t="s">
        <v>456</v>
      </c>
    </row>
    <row r="596" spans="1:14" x14ac:dyDescent="0.3">
      <c r="A596">
        <v>10842</v>
      </c>
      <c r="B596" t="s">
        <v>678</v>
      </c>
      <c r="C596">
        <v>1</v>
      </c>
      <c r="D596" s="1">
        <v>35115</v>
      </c>
      <c r="E596" s="1">
        <v>35143</v>
      </c>
      <c r="F596" s="1">
        <v>35124</v>
      </c>
      <c r="G596">
        <v>3</v>
      </c>
      <c r="H596">
        <v>54.42</v>
      </c>
      <c r="I596" t="s">
        <v>679</v>
      </c>
      <c r="J596" t="s">
        <v>681</v>
      </c>
      <c r="K596" t="s">
        <v>57</v>
      </c>
      <c r="L596" t="s">
        <v>47</v>
      </c>
      <c r="M596" t="s">
        <v>517</v>
      </c>
      <c r="N596" t="s">
        <v>59</v>
      </c>
    </row>
    <row r="597" spans="1:14" x14ac:dyDescent="0.3">
      <c r="A597">
        <v>10843</v>
      </c>
      <c r="B597" t="s">
        <v>706</v>
      </c>
      <c r="C597">
        <v>4</v>
      </c>
      <c r="D597" s="1">
        <v>35116</v>
      </c>
      <c r="E597" s="1">
        <v>35144</v>
      </c>
      <c r="F597" s="1">
        <v>35121</v>
      </c>
      <c r="G597">
        <v>2</v>
      </c>
      <c r="H597">
        <v>9.26</v>
      </c>
      <c r="I597" t="s">
        <v>707</v>
      </c>
      <c r="J597" t="s">
        <v>709</v>
      </c>
      <c r="K597" t="s">
        <v>710</v>
      </c>
      <c r="L597" t="s">
        <v>47</v>
      </c>
      <c r="M597" t="s">
        <v>711</v>
      </c>
      <c r="N597" t="s">
        <v>102</v>
      </c>
    </row>
    <row r="598" spans="1:14" x14ac:dyDescent="0.3">
      <c r="A598">
        <v>10844</v>
      </c>
      <c r="B598" t="s">
        <v>520</v>
      </c>
      <c r="C598">
        <v>8</v>
      </c>
      <c r="D598" s="1">
        <v>35116</v>
      </c>
      <c r="E598" s="1">
        <v>35144</v>
      </c>
      <c r="F598" s="1">
        <v>35121</v>
      </c>
      <c r="G598">
        <v>2</v>
      </c>
      <c r="H598">
        <v>25.22</v>
      </c>
      <c r="I598" t="s">
        <v>521</v>
      </c>
      <c r="J598" t="s">
        <v>523</v>
      </c>
      <c r="K598" t="s">
        <v>524</v>
      </c>
      <c r="L598" t="s">
        <v>47</v>
      </c>
      <c r="M598" t="s">
        <v>525</v>
      </c>
      <c r="N598" t="s">
        <v>211</v>
      </c>
    </row>
    <row r="599" spans="1:14" x14ac:dyDescent="0.3">
      <c r="A599">
        <v>10845</v>
      </c>
      <c r="B599" t="s">
        <v>547</v>
      </c>
      <c r="C599">
        <v>8</v>
      </c>
      <c r="D599" s="1">
        <v>35116</v>
      </c>
      <c r="E599" s="1">
        <v>35130</v>
      </c>
      <c r="F599" s="1">
        <v>35125</v>
      </c>
      <c r="G599">
        <v>1</v>
      </c>
      <c r="H599">
        <v>212.98</v>
      </c>
      <c r="I599" t="s">
        <v>548</v>
      </c>
      <c r="J599" t="s">
        <v>550</v>
      </c>
      <c r="K599" t="s">
        <v>551</v>
      </c>
      <c r="L599" t="s">
        <v>47</v>
      </c>
      <c r="M599" t="s">
        <v>552</v>
      </c>
      <c r="N599" t="s">
        <v>49</v>
      </c>
    </row>
    <row r="600" spans="1:14" x14ac:dyDescent="0.3">
      <c r="A600">
        <v>10846</v>
      </c>
      <c r="B600" t="s">
        <v>647</v>
      </c>
      <c r="C600">
        <v>2</v>
      </c>
      <c r="D600" s="1">
        <v>35117</v>
      </c>
      <c r="E600" s="1">
        <v>35159</v>
      </c>
      <c r="F600" s="1">
        <v>35118</v>
      </c>
      <c r="G600">
        <v>3</v>
      </c>
      <c r="H600">
        <v>56.46</v>
      </c>
      <c r="I600" t="s">
        <v>648</v>
      </c>
      <c r="J600" t="s">
        <v>650</v>
      </c>
      <c r="K600" t="s">
        <v>651</v>
      </c>
      <c r="L600" t="s">
        <v>47</v>
      </c>
      <c r="M600" t="s">
        <v>652</v>
      </c>
      <c r="N600" t="s">
        <v>456</v>
      </c>
    </row>
    <row r="601" spans="1:14" x14ac:dyDescent="0.3">
      <c r="A601">
        <v>10847</v>
      </c>
      <c r="B601" t="s">
        <v>607</v>
      </c>
      <c r="C601">
        <v>4</v>
      </c>
      <c r="D601" s="1">
        <v>35117</v>
      </c>
      <c r="E601" s="1">
        <v>35131</v>
      </c>
      <c r="F601" s="1">
        <v>35136</v>
      </c>
      <c r="G601">
        <v>3</v>
      </c>
      <c r="H601">
        <v>487.57</v>
      </c>
      <c r="I601" t="s">
        <v>608</v>
      </c>
      <c r="J601" t="s">
        <v>610</v>
      </c>
      <c r="K601" t="s">
        <v>611</v>
      </c>
      <c r="L601" t="s">
        <v>612</v>
      </c>
      <c r="M601" t="s">
        <v>613</v>
      </c>
      <c r="N601" t="s">
        <v>305</v>
      </c>
    </row>
    <row r="602" spans="1:14" x14ac:dyDescent="0.3">
      <c r="A602">
        <v>10848</v>
      </c>
      <c r="B602" t="s">
        <v>174</v>
      </c>
      <c r="C602">
        <v>7</v>
      </c>
      <c r="D602" s="1">
        <v>35118</v>
      </c>
      <c r="E602" s="1">
        <v>35146</v>
      </c>
      <c r="F602" s="1">
        <v>35124</v>
      </c>
      <c r="G602">
        <v>2</v>
      </c>
      <c r="H602">
        <v>38.24</v>
      </c>
      <c r="I602" t="s">
        <v>175</v>
      </c>
      <c r="J602" t="s">
        <v>177</v>
      </c>
      <c r="K602" t="s">
        <v>72</v>
      </c>
      <c r="L602" t="s">
        <v>47</v>
      </c>
      <c r="M602" t="s">
        <v>178</v>
      </c>
      <c r="N602" t="s">
        <v>74</v>
      </c>
    </row>
    <row r="603" spans="1:14" x14ac:dyDescent="0.3">
      <c r="A603">
        <v>10849</v>
      </c>
      <c r="B603" t="s">
        <v>360</v>
      </c>
      <c r="C603">
        <v>9</v>
      </c>
      <c r="D603" s="1">
        <v>35118</v>
      </c>
      <c r="E603" s="1">
        <v>35146</v>
      </c>
      <c r="F603" s="1">
        <v>35125</v>
      </c>
      <c r="G603">
        <v>2</v>
      </c>
      <c r="H603">
        <v>0.56000000000000005</v>
      </c>
      <c r="I603" t="s">
        <v>361</v>
      </c>
      <c r="J603" t="s">
        <v>363</v>
      </c>
      <c r="K603" t="s">
        <v>364</v>
      </c>
      <c r="L603" t="s">
        <v>47</v>
      </c>
      <c r="M603" t="s">
        <v>365</v>
      </c>
      <c r="N603" t="s">
        <v>49</v>
      </c>
    </row>
    <row r="604" spans="1:14" x14ac:dyDescent="0.3">
      <c r="A604">
        <v>10850</v>
      </c>
      <c r="B604" t="s">
        <v>706</v>
      </c>
      <c r="C604">
        <v>1</v>
      </c>
      <c r="D604" s="1">
        <v>35118</v>
      </c>
      <c r="E604" s="1">
        <v>35160</v>
      </c>
      <c r="F604" s="1">
        <v>35125</v>
      </c>
      <c r="G604">
        <v>1</v>
      </c>
      <c r="H604">
        <v>49.19</v>
      </c>
      <c r="I604" t="s">
        <v>707</v>
      </c>
      <c r="J604" t="s">
        <v>709</v>
      </c>
      <c r="K604" t="s">
        <v>710</v>
      </c>
      <c r="L604" t="s">
        <v>47</v>
      </c>
      <c r="M604" t="s">
        <v>711</v>
      </c>
      <c r="N604" t="s">
        <v>102</v>
      </c>
    </row>
    <row r="605" spans="1:14" x14ac:dyDescent="0.3">
      <c r="A605">
        <v>10851</v>
      </c>
      <c r="B605" t="s">
        <v>578</v>
      </c>
      <c r="C605">
        <v>5</v>
      </c>
      <c r="D605" s="1">
        <v>35121</v>
      </c>
      <c r="E605" s="1">
        <v>35149</v>
      </c>
      <c r="F605" s="1">
        <v>35128</v>
      </c>
      <c r="G605">
        <v>1</v>
      </c>
      <c r="H605">
        <v>160.55000000000001</v>
      </c>
      <c r="I605" t="s">
        <v>579</v>
      </c>
      <c r="J605" t="s">
        <v>581</v>
      </c>
      <c r="K605" t="s">
        <v>321</v>
      </c>
      <c r="L605" t="s">
        <v>322</v>
      </c>
      <c r="M605" t="s">
        <v>582</v>
      </c>
      <c r="N605" t="s">
        <v>172</v>
      </c>
    </row>
    <row r="606" spans="1:14" x14ac:dyDescent="0.3">
      <c r="A606">
        <v>10852</v>
      </c>
      <c r="B606" t="s">
        <v>560</v>
      </c>
      <c r="C606">
        <v>8</v>
      </c>
      <c r="D606" s="1">
        <v>35121</v>
      </c>
      <c r="E606" s="1">
        <v>35135</v>
      </c>
      <c r="F606" s="1">
        <v>35125</v>
      </c>
      <c r="G606">
        <v>1</v>
      </c>
      <c r="H606">
        <v>174.05</v>
      </c>
      <c r="I606" t="s">
        <v>561</v>
      </c>
      <c r="J606" t="s">
        <v>564</v>
      </c>
      <c r="K606" t="s">
        <v>565</v>
      </c>
      <c r="L606" t="s">
        <v>566</v>
      </c>
      <c r="M606" t="s">
        <v>567</v>
      </c>
      <c r="N606" t="s">
        <v>305</v>
      </c>
    </row>
    <row r="607" spans="1:14" x14ac:dyDescent="0.3">
      <c r="A607">
        <v>10853</v>
      </c>
      <c r="B607" t="s">
        <v>87</v>
      </c>
      <c r="C607">
        <v>9</v>
      </c>
      <c r="D607" s="1">
        <v>35122</v>
      </c>
      <c r="E607" s="1">
        <v>35150</v>
      </c>
      <c r="F607" s="1">
        <v>35129</v>
      </c>
      <c r="G607">
        <v>2</v>
      </c>
      <c r="H607">
        <v>53.83</v>
      </c>
      <c r="I607" t="s">
        <v>88</v>
      </c>
      <c r="J607" t="s">
        <v>90</v>
      </c>
      <c r="K607" t="s">
        <v>91</v>
      </c>
      <c r="L607" t="s">
        <v>47</v>
      </c>
      <c r="M607" t="s">
        <v>92</v>
      </c>
      <c r="N607" t="s">
        <v>49</v>
      </c>
    </row>
    <row r="608" spans="1:14" x14ac:dyDescent="0.3">
      <c r="A608">
        <v>10854</v>
      </c>
      <c r="B608" t="s">
        <v>204</v>
      </c>
      <c r="C608">
        <v>3</v>
      </c>
      <c r="D608" s="1">
        <v>35122</v>
      </c>
      <c r="E608" s="1">
        <v>35150</v>
      </c>
      <c r="F608" s="1">
        <v>35131</v>
      </c>
      <c r="G608">
        <v>2</v>
      </c>
      <c r="H608">
        <v>100.22</v>
      </c>
      <c r="I608" t="s">
        <v>205</v>
      </c>
      <c r="J608" t="s">
        <v>208</v>
      </c>
      <c r="K608" t="s">
        <v>209</v>
      </c>
      <c r="L608" t="s">
        <v>47</v>
      </c>
      <c r="M608" t="s">
        <v>210</v>
      </c>
      <c r="N608" t="s">
        <v>211</v>
      </c>
    </row>
    <row r="609" spans="1:14" x14ac:dyDescent="0.3">
      <c r="A609">
        <v>10855</v>
      </c>
      <c r="B609" t="s">
        <v>488</v>
      </c>
      <c r="C609">
        <v>3</v>
      </c>
      <c r="D609" s="1">
        <v>35122</v>
      </c>
      <c r="E609" s="1">
        <v>35150</v>
      </c>
      <c r="F609" s="1">
        <v>35130</v>
      </c>
      <c r="G609">
        <v>1</v>
      </c>
      <c r="H609">
        <v>170.97</v>
      </c>
      <c r="I609" t="s">
        <v>489</v>
      </c>
      <c r="J609" t="s">
        <v>491</v>
      </c>
      <c r="K609" t="s">
        <v>492</v>
      </c>
      <c r="L609" t="s">
        <v>493</v>
      </c>
      <c r="M609" t="s">
        <v>494</v>
      </c>
      <c r="N609" t="s">
        <v>305</v>
      </c>
    </row>
    <row r="610" spans="1:14" x14ac:dyDescent="0.3">
      <c r="A610">
        <v>10856</v>
      </c>
      <c r="B610" t="s">
        <v>62</v>
      </c>
      <c r="C610">
        <v>3</v>
      </c>
      <c r="D610" s="1">
        <v>35123</v>
      </c>
      <c r="E610" s="1">
        <v>35151</v>
      </c>
      <c r="F610" s="1">
        <v>35136</v>
      </c>
      <c r="G610">
        <v>2</v>
      </c>
      <c r="H610">
        <v>58.43</v>
      </c>
      <c r="I610" t="s">
        <v>63</v>
      </c>
      <c r="J610" t="s">
        <v>65</v>
      </c>
      <c r="K610" t="s">
        <v>57</v>
      </c>
      <c r="L610" t="s">
        <v>47</v>
      </c>
      <c r="M610" t="s">
        <v>66</v>
      </c>
      <c r="N610" t="s">
        <v>59</v>
      </c>
    </row>
    <row r="611" spans="1:14" x14ac:dyDescent="0.3">
      <c r="A611">
        <v>10857</v>
      </c>
      <c r="B611" t="s">
        <v>77</v>
      </c>
      <c r="C611">
        <v>8</v>
      </c>
      <c r="D611" s="1">
        <v>35123</v>
      </c>
      <c r="E611" s="1">
        <v>35151</v>
      </c>
      <c r="F611" s="1">
        <v>35132</v>
      </c>
      <c r="G611">
        <v>2</v>
      </c>
      <c r="H611">
        <v>188.85</v>
      </c>
      <c r="I611" t="s">
        <v>78</v>
      </c>
      <c r="J611" t="s">
        <v>81</v>
      </c>
      <c r="K611" t="s">
        <v>82</v>
      </c>
      <c r="L611" t="s">
        <v>47</v>
      </c>
      <c r="M611" t="s">
        <v>83</v>
      </c>
      <c r="N611" t="s">
        <v>84</v>
      </c>
    </row>
    <row r="612" spans="1:14" x14ac:dyDescent="0.3">
      <c r="A612">
        <v>10858</v>
      </c>
      <c r="B612" t="s">
        <v>367</v>
      </c>
      <c r="C612">
        <v>2</v>
      </c>
      <c r="D612" s="1">
        <v>35124</v>
      </c>
      <c r="E612" s="1">
        <v>35152</v>
      </c>
      <c r="F612" s="1">
        <v>35129</v>
      </c>
      <c r="G612">
        <v>1</v>
      </c>
      <c r="H612">
        <v>52.51</v>
      </c>
      <c r="I612" t="s">
        <v>368</v>
      </c>
      <c r="J612" t="s">
        <v>370</v>
      </c>
      <c r="K612" t="s">
        <v>371</v>
      </c>
      <c r="L612" t="s">
        <v>47</v>
      </c>
      <c r="M612" t="s">
        <v>372</v>
      </c>
      <c r="N612" t="s">
        <v>102</v>
      </c>
    </row>
    <row r="613" spans="1:14" x14ac:dyDescent="0.3">
      <c r="A613">
        <v>10859</v>
      </c>
      <c r="B613" t="s">
        <v>244</v>
      </c>
      <c r="C613">
        <v>1</v>
      </c>
      <c r="D613" s="1">
        <v>35124</v>
      </c>
      <c r="E613" s="1">
        <v>35152</v>
      </c>
      <c r="F613" s="1">
        <v>35128</v>
      </c>
      <c r="G613">
        <v>2</v>
      </c>
      <c r="H613">
        <v>76.099999999999994</v>
      </c>
      <c r="I613" t="s">
        <v>245</v>
      </c>
      <c r="J613" t="s">
        <v>247</v>
      </c>
      <c r="K613" t="s">
        <v>248</v>
      </c>
      <c r="L613" t="s">
        <v>47</v>
      </c>
      <c r="M613" t="s">
        <v>249</v>
      </c>
      <c r="N613" t="s">
        <v>49</v>
      </c>
    </row>
    <row r="614" spans="1:14" x14ac:dyDescent="0.3">
      <c r="A614">
        <v>10860</v>
      </c>
      <c r="B614" t="s">
        <v>252</v>
      </c>
      <c r="C614">
        <v>3</v>
      </c>
      <c r="D614" s="1">
        <v>35124</v>
      </c>
      <c r="E614" s="1">
        <v>35152</v>
      </c>
      <c r="F614" s="1">
        <v>35130</v>
      </c>
      <c r="G614">
        <v>3</v>
      </c>
      <c r="H614">
        <v>19.260000000000002</v>
      </c>
      <c r="I614" t="s">
        <v>253</v>
      </c>
      <c r="J614" t="s">
        <v>255</v>
      </c>
      <c r="K614" t="s">
        <v>193</v>
      </c>
      <c r="L614" t="s">
        <v>47</v>
      </c>
      <c r="M614" t="s">
        <v>194</v>
      </c>
      <c r="N614" t="s">
        <v>102</v>
      </c>
    </row>
    <row r="615" spans="1:14" x14ac:dyDescent="0.3">
      <c r="A615">
        <v>10861</v>
      </c>
      <c r="B615" t="s">
        <v>745</v>
      </c>
      <c r="C615">
        <v>4</v>
      </c>
      <c r="D615" s="1">
        <v>35125</v>
      </c>
      <c r="E615" s="1">
        <v>35153</v>
      </c>
      <c r="F615" s="1">
        <v>35143</v>
      </c>
      <c r="G615">
        <v>2</v>
      </c>
      <c r="H615">
        <v>14.93</v>
      </c>
      <c r="I615" t="s">
        <v>746</v>
      </c>
      <c r="J615" t="s">
        <v>871</v>
      </c>
      <c r="K615" t="s">
        <v>749</v>
      </c>
      <c r="L615" t="s">
        <v>396</v>
      </c>
      <c r="M615" t="s">
        <v>872</v>
      </c>
      <c r="N615" t="s">
        <v>305</v>
      </c>
    </row>
    <row r="616" spans="1:14" x14ac:dyDescent="0.3">
      <c r="A616">
        <v>10862</v>
      </c>
      <c r="B616" t="s">
        <v>400</v>
      </c>
      <c r="C616">
        <v>8</v>
      </c>
      <c r="D616" s="1">
        <v>35125</v>
      </c>
      <c r="E616" s="1">
        <v>35167</v>
      </c>
      <c r="F616" s="1">
        <v>35128</v>
      </c>
      <c r="G616">
        <v>2</v>
      </c>
      <c r="H616">
        <v>53.23</v>
      </c>
      <c r="I616" t="s">
        <v>401</v>
      </c>
      <c r="J616" t="s">
        <v>403</v>
      </c>
      <c r="K616" t="s">
        <v>404</v>
      </c>
      <c r="L616" t="s">
        <v>47</v>
      </c>
      <c r="M616" t="s">
        <v>405</v>
      </c>
      <c r="N616" t="s">
        <v>49</v>
      </c>
    </row>
    <row r="617" spans="1:14" x14ac:dyDescent="0.3">
      <c r="A617">
        <v>10863</v>
      </c>
      <c r="B617" t="s">
        <v>326</v>
      </c>
      <c r="C617">
        <v>4</v>
      </c>
      <c r="D617" s="1">
        <v>35128</v>
      </c>
      <c r="E617" s="1">
        <v>35156</v>
      </c>
      <c r="F617" s="1">
        <v>35143</v>
      </c>
      <c r="G617">
        <v>2</v>
      </c>
      <c r="H617">
        <v>30.26</v>
      </c>
      <c r="I617" t="s">
        <v>327</v>
      </c>
      <c r="J617" t="s">
        <v>329</v>
      </c>
      <c r="K617" t="s">
        <v>330</v>
      </c>
      <c r="L617" t="s">
        <v>331</v>
      </c>
      <c r="M617" t="s">
        <v>332</v>
      </c>
      <c r="N617" t="s">
        <v>314</v>
      </c>
    </row>
    <row r="618" spans="1:14" x14ac:dyDescent="0.3">
      <c r="A618">
        <v>10864</v>
      </c>
      <c r="B618" t="s">
        <v>68</v>
      </c>
      <c r="C618">
        <v>4</v>
      </c>
      <c r="D618" s="1">
        <v>35128</v>
      </c>
      <c r="E618" s="1">
        <v>35156</v>
      </c>
      <c r="F618" s="1">
        <v>35135</v>
      </c>
      <c r="G618">
        <v>2</v>
      </c>
      <c r="H618">
        <v>3.04</v>
      </c>
      <c r="I618" t="s">
        <v>69</v>
      </c>
      <c r="J618" t="s">
        <v>873</v>
      </c>
      <c r="K618" t="s">
        <v>874</v>
      </c>
      <c r="L618" t="s">
        <v>875</v>
      </c>
      <c r="M618" t="s">
        <v>876</v>
      </c>
      <c r="N618" t="s">
        <v>74</v>
      </c>
    </row>
    <row r="619" spans="1:14" x14ac:dyDescent="0.3">
      <c r="A619">
        <v>10865</v>
      </c>
      <c r="B619" t="s">
        <v>547</v>
      </c>
      <c r="C619">
        <v>2</v>
      </c>
      <c r="D619" s="1">
        <v>35128</v>
      </c>
      <c r="E619" s="1">
        <v>35142</v>
      </c>
      <c r="F619" s="1">
        <v>35138</v>
      </c>
      <c r="G619">
        <v>1</v>
      </c>
      <c r="H619">
        <v>348.14</v>
      </c>
      <c r="I619" t="s">
        <v>548</v>
      </c>
      <c r="J619" t="s">
        <v>550</v>
      </c>
      <c r="K619" t="s">
        <v>551</v>
      </c>
      <c r="L619" t="s">
        <v>47</v>
      </c>
      <c r="M619" t="s">
        <v>552</v>
      </c>
      <c r="N619" t="s">
        <v>49</v>
      </c>
    </row>
    <row r="620" spans="1:14" x14ac:dyDescent="0.3">
      <c r="A620">
        <v>10866</v>
      </c>
      <c r="B620" t="s">
        <v>77</v>
      </c>
      <c r="C620">
        <v>5</v>
      </c>
      <c r="D620" s="1">
        <v>35129</v>
      </c>
      <c r="E620" s="1">
        <v>35157</v>
      </c>
      <c r="F620" s="1">
        <v>35138</v>
      </c>
      <c r="G620">
        <v>1</v>
      </c>
      <c r="H620">
        <v>109.11</v>
      </c>
      <c r="I620" t="s">
        <v>78</v>
      </c>
      <c r="J620" t="s">
        <v>81</v>
      </c>
      <c r="K620" t="s">
        <v>82</v>
      </c>
      <c r="L620" t="s">
        <v>47</v>
      </c>
      <c r="M620" t="s">
        <v>83</v>
      </c>
      <c r="N620" t="s">
        <v>84</v>
      </c>
    </row>
    <row r="621" spans="1:14" x14ac:dyDescent="0.3">
      <c r="A621">
        <v>10867</v>
      </c>
      <c r="B621" t="s">
        <v>434</v>
      </c>
      <c r="C621">
        <v>6</v>
      </c>
      <c r="D621" s="1">
        <v>35129</v>
      </c>
      <c r="E621" s="1">
        <v>35171</v>
      </c>
      <c r="F621" s="1">
        <v>35137</v>
      </c>
      <c r="G621">
        <v>1</v>
      </c>
      <c r="H621">
        <v>1.93</v>
      </c>
      <c r="I621" t="s">
        <v>435</v>
      </c>
      <c r="J621" t="s">
        <v>437</v>
      </c>
      <c r="K621" t="s">
        <v>438</v>
      </c>
      <c r="L621" t="s">
        <v>303</v>
      </c>
      <c r="M621" t="s">
        <v>439</v>
      </c>
      <c r="N621" t="s">
        <v>305</v>
      </c>
    </row>
    <row r="622" spans="1:14" x14ac:dyDescent="0.3">
      <c r="A622">
        <v>10868</v>
      </c>
      <c r="B622" t="s">
        <v>541</v>
      </c>
      <c r="C622">
        <v>7</v>
      </c>
      <c r="D622" s="1">
        <v>35130</v>
      </c>
      <c r="E622" s="1">
        <v>35158</v>
      </c>
      <c r="F622" s="1">
        <v>35149</v>
      </c>
      <c r="G622">
        <v>2</v>
      </c>
      <c r="H622">
        <v>191.27</v>
      </c>
      <c r="I622" t="s">
        <v>542</v>
      </c>
      <c r="J622" t="s">
        <v>544</v>
      </c>
      <c r="K622" t="s">
        <v>169</v>
      </c>
      <c r="L622" t="s">
        <v>170</v>
      </c>
      <c r="M622" t="s">
        <v>545</v>
      </c>
      <c r="N622" t="s">
        <v>172</v>
      </c>
    </row>
    <row r="623" spans="1:14" x14ac:dyDescent="0.3">
      <c r="A623">
        <v>10869</v>
      </c>
      <c r="B623" t="s">
        <v>615</v>
      </c>
      <c r="C623">
        <v>5</v>
      </c>
      <c r="D623" s="1">
        <v>35130</v>
      </c>
      <c r="E623" s="1">
        <v>35158</v>
      </c>
      <c r="F623" s="1">
        <v>35135</v>
      </c>
      <c r="G623">
        <v>1</v>
      </c>
      <c r="H623">
        <v>143.28</v>
      </c>
      <c r="I623" t="s">
        <v>616</v>
      </c>
      <c r="J623" t="s">
        <v>618</v>
      </c>
      <c r="K623" t="s">
        <v>72</v>
      </c>
      <c r="L623" t="s">
        <v>47</v>
      </c>
      <c r="M623" t="s">
        <v>619</v>
      </c>
      <c r="N623" t="s">
        <v>74</v>
      </c>
    </row>
    <row r="624" spans="1:14" x14ac:dyDescent="0.3">
      <c r="A624">
        <v>10870</v>
      </c>
      <c r="B624" t="s">
        <v>761</v>
      </c>
      <c r="C624">
        <v>5</v>
      </c>
      <c r="D624" s="1">
        <v>35130</v>
      </c>
      <c r="E624" s="1">
        <v>35158</v>
      </c>
      <c r="F624" s="1">
        <v>35139</v>
      </c>
      <c r="G624">
        <v>3</v>
      </c>
      <c r="H624">
        <v>12.04</v>
      </c>
      <c r="I624" t="s">
        <v>879</v>
      </c>
      <c r="J624" t="s">
        <v>764</v>
      </c>
      <c r="K624" t="s">
        <v>765</v>
      </c>
      <c r="L624" t="s">
        <v>47</v>
      </c>
      <c r="M624" t="s">
        <v>766</v>
      </c>
      <c r="N624" t="s">
        <v>767</v>
      </c>
    </row>
    <row r="625" spans="1:14" x14ac:dyDescent="0.3">
      <c r="A625">
        <v>10871</v>
      </c>
      <c r="B625" t="s">
        <v>114</v>
      </c>
      <c r="C625">
        <v>9</v>
      </c>
      <c r="D625" s="1">
        <v>35131</v>
      </c>
      <c r="E625" s="1">
        <v>35159</v>
      </c>
      <c r="F625" s="1">
        <v>35136</v>
      </c>
      <c r="G625">
        <v>2</v>
      </c>
      <c r="H625">
        <v>112.27</v>
      </c>
      <c r="I625" t="s">
        <v>115</v>
      </c>
      <c r="J625" t="s">
        <v>117</v>
      </c>
      <c r="K625" t="s">
        <v>118</v>
      </c>
      <c r="L625" t="s">
        <v>47</v>
      </c>
      <c r="M625" t="s">
        <v>119</v>
      </c>
      <c r="N625" t="s">
        <v>102</v>
      </c>
    </row>
    <row r="626" spans="1:14" x14ac:dyDescent="0.3">
      <c r="A626">
        <v>10872</v>
      </c>
      <c r="B626" t="s">
        <v>284</v>
      </c>
      <c r="C626">
        <v>5</v>
      </c>
      <c r="D626" s="1">
        <v>35131</v>
      </c>
      <c r="E626" s="1">
        <v>35159</v>
      </c>
      <c r="F626" s="1">
        <v>35135</v>
      </c>
      <c r="G626">
        <v>2</v>
      </c>
      <c r="H626">
        <v>175.32</v>
      </c>
      <c r="I626" t="s">
        <v>285</v>
      </c>
      <c r="J626" t="s">
        <v>287</v>
      </c>
      <c r="K626" t="s">
        <v>288</v>
      </c>
      <c r="L626" t="s">
        <v>47</v>
      </c>
      <c r="M626" t="s">
        <v>289</v>
      </c>
      <c r="N626" t="s">
        <v>111</v>
      </c>
    </row>
    <row r="627" spans="1:14" x14ac:dyDescent="0.3">
      <c r="A627">
        <v>10873</v>
      </c>
      <c r="B627" t="s">
        <v>753</v>
      </c>
      <c r="C627">
        <v>4</v>
      </c>
      <c r="D627" s="1">
        <v>35132</v>
      </c>
      <c r="E627" s="1">
        <v>35160</v>
      </c>
      <c r="F627" s="1">
        <v>35135</v>
      </c>
      <c r="G627">
        <v>1</v>
      </c>
      <c r="H627">
        <v>0.82</v>
      </c>
      <c r="I627" t="s">
        <v>754</v>
      </c>
      <c r="J627" t="s">
        <v>757</v>
      </c>
      <c r="K627" t="s">
        <v>758</v>
      </c>
      <c r="L627" t="s">
        <v>47</v>
      </c>
      <c r="M627" t="s">
        <v>759</v>
      </c>
      <c r="N627" t="s">
        <v>736</v>
      </c>
    </row>
    <row r="628" spans="1:14" x14ac:dyDescent="0.3">
      <c r="A628">
        <v>10874</v>
      </c>
      <c r="B628" t="s">
        <v>284</v>
      </c>
      <c r="C628">
        <v>5</v>
      </c>
      <c r="D628" s="1">
        <v>35132</v>
      </c>
      <c r="E628" s="1">
        <v>35160</v>
      </c>
      <c r="F628" s="1">
        <v>35137</v>
      </c>
      <c r="G628">
        <v>2</v>
      </c>
      <c r="H628">
        <v>19.579999999999998</v>
      </c>
      <c r="I628" t="s">
        <v>285</v>
      </c>
      <c r="J628" t="s">
        <v>287</v>
      </c>
      <c r="K628" t="s">
        <v>288</v>
      </c>
      <c r="L628" t="s">
        <v>47</v>
      </c>
      <c r="M628" t="s">
        <v>289</v>
      </c>
      <c r="N628" t="s">
        <v>111</v>
      </c>
    </row>
    <row r="629" spans="1:14" x14ac:dyDescent="0.3">
      <c r="A629">
        <v>10875</v>
      </c>
      <c r="B629" t="s">
        <v>77</v>
      </c>
      <c r="C629">
        <v>4</v>
      </c>
      <c r="D629" s="1">
        <v>35132</v>
      </c>
      <c r="E629" s="1">
        <v>35160</v>
      </c>
      <c r="F629" s="1">
        <v>35157</v>
      </c>
      <c r="G629">
        <v>2</v>
      </c>
      <c r="H629">
        <v>32.369999999999997</v>
      </c>
      <c r="I629" t="s">
        <v>78</v>
      </c>
      <c r="J629" t="s">
        <v>81</v>
      </c>
      <c r="K629" t="s">
        <v>82</v>
      </c>
      <c r="L629" t="s">
        <v>47</v>
      </c>
      <c r="M629" t="s">
        <v>83</v>
      </c>
      <c r="N629" t="s">
        <v>84</v>
      </c>
    </row>
    <row r="630" spans="1:14" x14ac:dyDescent="0.3">
      <c r="A630">
        <v>10876</v>
      </c>
      <c r="B630" t="s">
        <v>114</v>
      </c>
      <c r="C630">
        <v>7</v>
      </c>
      <c r="D630" s="1">
        <v>35135</v>
      </c>
      <c r="E630" s="1">
        <v>35163</v>
      </c>
      <c r="F630" s="1">
        <v>35138</v>
      </c>
      <c r="G630">
        <v>3</v>
      </c>
      <c r="H630">
        <v>60.42</v>
      </c>
      <c r="I630" t="s">
        <v>115</v>
      </c>
      <c r="J630" t="s">
        <v>117</v>
      </c>
      <c r="K630" t="s">
        <v>118</v>
      </c>
      <c r="L630" t="s">
        <v>47</v>
      </c>
      <c r="M630" t="s">
        <v>119</v>
      </c>
      <c r="N630" t="s">
        <v>102</v>
      </c>
    </row>
    <row r="631" spans="1:14" x14ac:dyDescent="0.3">
      <c r="A631">
        <v>10877</v>
      </c>
      <c r="B631" t="s">
        <v>578</v>
      </c>
      <c r="C631">
        <v>1</v>
      </c>
      <c r="D631" s="1">
        <v>35135</v>
      </c>
      <c r="E631" s="1">
        <v>35163</v>
      </c>
      <c r="F631" s="1">
        <v>35145</v>
      </c>
      <c r="G631">
        <v>1</v>
      </c>
      <c r="H631">
        <v>38.06</v>
      </c>
      <c r="I631" t="s">
        <v>579</v>
      </c>
      <c r="J631" t="s">
        <v>581</v>
      </c>
      <c r="K631" t="s">
        <v>321</v>
      </c>
      <c r="L631" t="s">
        <v>322</v>
      </c>
      <c r="M631" t="s">
        <v>582</v>
      </c>
      <c r="N631" t="s">
        <v>172</v>
      </c>
    </row>
    <row r="632" spans="1:14" x14ac:dyDescent="0.3">
      <c r="A632">
        <v>10878</v>
      </c>
      <c r="B632" t="s">
        <v>547</v>
      </c>
      <c r="C632">
        <v>4</v>
      </c>
      <c r="D632" s="1">
        <v>35136</v>
      </c>
      <c r="E632" s="1">
        <v>35164</v>
      </c>
      <c r="F632" s="1">
        <v>35138</v>
      </c>
      <c r="G632">
        <v>1</v>
      </c>
      <c r="H632">
        <v>46.69</v>
      </c>
      <c r="I632" t="s">
        <v>548</v>
      </c>
      <c r="J632" t="s">
        <v>550</v>
      </c>
      <c r="K632" t="s">
        <v>551</v>
      </c>
      <c r="L632" t="s">
        <v>47</v>
      </c>
      <c r="M632" t="s">
        <v>552</v>
      </c>
      <c r="N632" t="s">
        <v>49</v>
      </c>
    </row>
    <row r="633" spans="1:14" x14ac:dyDescent="0.3">
      <c r="A633">
        <v>10879</v>
      </c>
      <c r="B633" t="s">
        <v>753</v>
      </c>
      <c r="C633">
        <v>3</v>
      </c>
      <c r="D633" s="1">
        <v>35136</v>
      </c>
      <c r="E633" s="1">
        <v>35164</v>
      </c>
      <c r="F633" s="1">
        <v>35138</v>
      </c>
      <c r="G633">
        <v>3</v>
      </c>
      <c r="H633">
        <v>8.5</v>
      </c>
      <c r="I633" t="s">
        <v>754</v>
      </c>
      <c r="J633" t="s">
        <v>757</v>
      </c>
      <c r="K633" t="s">
        <v>758</v>
      </c>
      <c r="L633" t="s">
        <v>47</v>
      </c>
      <c r="M633" t="s">
        <v>759</v>
      </c>
      <c r="N633" t="s">
        <v>736</v>
      </c>
    </row>
    <row r="634" spans="1:14" x14ac:dyDescent="0.3">
      <c r="A634">
        <v>10880</v>
      </c>
      <c r="B634" t="s">
        <v>237</v>
      </c>
      <c r="C634">
        <v>7</v>
      </c>
      <c r="D634" s="1">
        <v>35136</v>
      </c>
      <c r="E634" s="1">
        <v>35178</v>
      </c>
      <c r="F634" s="1">
        <v>35144</v>
      </c>
      <c r="G634">
        <v>1</v>
      </c>
      <c r="H634">
        <v>88.01</v>
      </c>
      <c r="I634" t="s">
        <v>238</v>
      </c>
      <c r="J634" t="s">
        <v>240</v>
      </c>
      <c r="K634" t="s">
        <v>241</v>
      </c>
      <c r="L634" t="s">
        <v>47</v>
      </c>
      <c r="M634" t="s">
        <v>242</v>
      </c>
      <c r="N634" t="s">
        <v>84</v>
      </c>
    </row>
    <row r="635" spans="1:14" x14ac:dyDescent="0.3">
      <c r="A635">
        <v>10881</v>
      </c>
      <c r="B635" t="s">
        <v>139</v>
      </c>
      <c r="C635">
        <v>4</v>
      </c>
      <c r="D635" s="1">
        <v>35137</v>
      </c>
      <c r="E635" s="1">
        <v>35165</v>
      </c>
      <c r="F635" s="1">
        <v>35144</v>
      </c>
      <c r="G635">
        <v>1</v>
      </c>
      <c r="H635">
        <v>2.84</v>
      </c>
      <c r="I635" t="s">
        <v>140</v>
      </c>
      <c r="J635" t="s">
        <v>143</v>
      </c>
      <c r="K635" t="s">
        <v>144</v>
      </c>
      <c r="L635" t="s">
        <v>47</v>
      </c>
      <c r="M635" t="s">
        <v>145</v>
      </c>
      <c r="N635" t="s">
        <v>146</v>
      </c>
    </row>
    <row r="636" spans="1:14" x14ac:dyDescent="0.3">
      <c r="A636">
        <v>10882</v>
      </c>
      <c r="B636" t="s">
        <v>607</v>
      </c>
      <c r="C636">
        <v>4</v>
      </c>
      <c r="D636" s="1">
        <v>35137</v>
      </c>
      <c r="E636" s="1">
        <v>35165</v>
      </c>
      <c r="F636" s="1">
        <v>35146</v>
      </c>
      <c r="G636">
        <v>3</v>
      </c>
      <c r="H636">
        <v>23.1</v>
      </c>
      <c r="I636" t="s">
        <v>608</v>
      </c>
      <c r="J636" t="s">
        <v>610</v>
      </c>
      <c r="K636" t="s">
        <v>611</v>
      </c>
      <c r="L636" t="s">
        <v>612</v>
      </c>
      <c r="M636" t="s">
        <v>613</v>
      </c>
      <c r="N636" t="s">
        <v>305</v>
      </c>
    </row>
    <row r="637" spans="1:14" x14ac:dyDescent="0.3">
      <c r="A637">
        <v>10883</v>
      </c>
      <c r="B637" t="s">
        <v>434</v>
      </c>
      <c r="C637">
        <v>8</v>
      </c>
      <c r="D637" s="1">
        <v>35138</v>
      </c>
      <c r="E637" s="1">
        <v>35166</v>
      </c>
      <c r="F637" s="1">
        <v>35146</v>
      </c>
      <c r="G637">
        <v>3</v>
      </c>
      <c r="H637">
        <v>0.53</v>
      </c>
      <c r="I637" t="s">
        <v>435</v>
      </c>
      <c r="J637" t="s">
        <v>437</v>
      </c>
      <c r="K637" t="s">
        <v>438</v>
      </c>
      <c r="L637" t="s">
        <v>303</v>
      </c>
      <c r="M637" t="s">
        <v>439</v>
      </c>
      <c r="N637" t="s">
        <v>305</v>
      </c>
    </row>
    <row r="638" spans="1:14" x14ac:dyDescent="0.3">
      <c r="A638">
        <v>10884</v>
      </c>
      <c r="B638" t="s">
        <v>408</v>
      </c>
      <c r="C638">
        <v>4</v>
      </c>
      <c r="D638" s="1">
        <v>35138</v>
      </c>
      <c r="E638" s="1">
        <v>35166</v>
      </c>
      <c r="F638" s="1">
        <v>35139</v>
      </c>
      <c r="G638">
        <v>2</v>
      </c>
      <c r="H638">
        <v>90.97</v>
      </c>
      <c r="I638" t="s">
        <v>409</v>
      </c>
      <c r="J638" t="s">
        <v>411</v>
      </c>
      <c r="K638" t="s">
        <v>412</v>
      </c>
      <c r="L638" t="s">
        <v>413</v>
      </c>
      <c r="M638" t="s">
        <v>414</v>
      </c>
      <c r="N638" t="s">
        <v>305</v>
      </c>
    </row>
    <row r="639" spans="1:14" x14ac:dyDescent="0.3">
      <c r="A639">
        <v>10885</v>
      </c>
      <c r="B639" t="s">
        <v>647</v>
      </c>
      <c r="C639">
        <v>6</v>
      </c>
      <c r="D639" s="1">
        <v>35138</v>
      </c>
      <c r="E639" s="1">
        <v>35166</v>
      </c>
      <c r="F639" s="1">
        <v>35144</v>
      </c>
      <c r="G639">
        <v>3</v>
      </c>
      <c r="H639">
        <v>5.64</v>
      </c>
      <c r="I639" t="s">
        <v>648</v>
      </c>
      <c r="J639" t="s">
        <v>650</v>
      </c>
      <c r="K639" t="s">
        <v>651</v>
      </c>
      <c r="L639" t="s">
        <v>47</v>
      </c>
      <c r="M639" t="s">
        <v>652</v>
      </c>
      <c r="N639" t="s">
        <v>456</v>
      </c>
    </row>
    <row r="640" spans="1:14" x14ac:dyDescent="0.3">
      <c r="A640">
        <v>10886</v>
      </c>
      <c r="B640" t="s">
        <v>317</v>
      </c>
      <c r="C640">
        <v>1</v>
      </c>
      <c r="D640" s="1">
        <v>35139</v>
      </c>
      <c r="E640" s="1">
        <v>35167</v>
      </c>
      <c r="F640" s="1">
        <v>35156</v>
      </c>
      <c r="G640">
        <v>1</v>
      </c>
      <c r="H640">
        <v>4.99</v>
      </c>
      <c r="I640" t="s">
        <v>318</v>
      </c>
      <c r="J640" t="s">
        <v>320</v>
      </c>
      <c r="K640" t="s">
        <v>321</v>
      </c>
      <c r="L640" t="s">
        <v>322</v>
      </c>
      <c r="M640" t="s">
        <v>323</v>
      </c>
      <c r="N640" t="s">
        <v>172</v>
      </c>
    </row>
    <row r="641" spans="1:14" x14ac:dyDescent="0.3">
      <c r="A641">
        <v>10887</v>
      </c>
      <c r="B641" t="s">
        <v>276</v>
      </c>
      <c r="C641">
        <v>8</v>
      </c>
      <c r="D641" s="1">
        <v>35139</v>
      </c>
      <c r="E641" s="1">
        <v>35167</v>
      </c>
      <c r="F641" s="1">
        <v>35142</v>
      </c>
      <c r="G641">
        <v>3</v>
      </c>
      <c r="H641">
        <v>1.25</v>
      </c>
      <c r="I641" t="s">
        <v>877</v>
      </c>
      <c r="J641" t="s">
        <v>279</v>
      </c>
      <c r="K641" t="s">
        <v>280</v>
      </c>
      <c r="L641" t="s">
        <v>47</v>
      </c>
      <c r="M641" t="s">
        <v>878</v>
      </c>
      <c r="N641" t="s">
        <v>111</v>
      </c>
    </row>
    <row r="642" spans="1:14" x14ac:dyDescent="0.3">
      <c r="A642">
        <v>10888</v>
      </c>
      <c r="B642" t="s">
        <v>284</v>
      </c>
      <c r="C642">
        <v>1</v>
      </c>
      <c r="D642" s="1">
        <v>35142</v>
      </c>
      <c r="E642" s="1">
        <v>35170</v>
      </c>
      <c r="F642" s="1">
        <v>35149</v>
      </c>
      <c r="G642">
        <v>2</v>
      </c>
      <c r="H642">
        <v>51.87</v>
      </c>
      <c r="I642" t="s">
        <v>285</v>
      </c>
      <c r="J642" t="s">
        <v>287</v>
      </c>
      <c r="K642" t="s">
        <v>288</v>
      </c>
      <c r="L642" t="s">
        <v>47</v>
      </c>
      <c r="M642" t="s">
        <v>289</v>
      </c>
      <c r="N642" t="s">
        <v>111</v>
      </c>
    </row>
    <row r="643" spans="1:14" x14ac:dyDescent="0.3">
      <c r="A643">
        <v>10889</v>
      </c>
      <c r="B643" t="s">
        <v>560</v>
      </c>
      <c r="C643">
        <v>9</v>
      </c>
      <c r="D643" s="1">
        <v>35142</v>
      </c>
      <c r="E643" s="1">
        <v>35170</v>
      </c>
      <c r="F643" s="1">
        <v>35149</v>
      </c>
      <c r="G643">
        <v>3</v>
      </c>
      <c r="H643">
        <v>280.61</v>
      </c>
      <c r="I643" t="s">
        <v>561</v>
      </c>
      <c r="J643" t="s">
        <v>564</v>
      </c>
      <c r="K643" t="s">
        <v>565</v>
      </c>
      <c r="L643" t="s">
        <v>566</v>
      </c>
      <c r="M643" t="s">
        <v>567</v>
      </c>
      <c r="N643" t="s">
        <v>305</v>
      </c>
    </row>
    <row r="644" spans="1:14" x14ac:dyDescent="0.3">
      <c r="A644">
        <v>10890</v>
      </c>
      <c r="B644" t="s">
        <v>189</v>
      </c>
      <c r="C644">
        <v>7</v>
      </c>
      <c r="D644" s="1">
        <v>35142</v>
      </c>
      <c r="E644" s="1">
        <v>35170</v>
      </c>
      <c r="F644" s="1">
        <v>35144</v>
      </c>
      <c r="G644">
        <v>1</v>
      </c>
      <c r="H644">
        <v>32.76</v>
      </c>
      <c r="I644" t="s">
        <v>190</v>
      </c>
      <c r="J644" t="s">
        <v>192</v>
      </c>
      <c r="K644" t="s">
        <v>193</v>
      </c>
      <c r="L644" t="s">
        <v>47</v>
      </c>
      <c r="M644" t="s">
        <v>194</v>
      </c>
      <c r="N644" t="s">
        <v>102</v>
      </c>
    </row>
    <row r="645" spans="1:14" x14ac:dyDescent="0.3">
      <c r="A645">
        <v>10891</v>
      </c>
      <c r="B645" t="s">
        <v>400</v>
      </c>
      <c r="C645">
        <v>7</v>
      </c>
      <c r="D645" s="1">
        <v>35143</v>
      </c>
      <c r="E645" s="1">
        <v>35171</v>
      </c>
      <c r="F645" s="1">
        <v>35145</v>
      </c>
      <c r="G645">
        <v>2</v>
      </c>
      <c r="H645">
        <v>20.37</v>
      </c>
      <c r="I645" t="s">
        <v>401</v>
      </c>
      <c r="J645" t="s">
        <v>403</v>
      </c>
      <c r="K645" t="s">
        <v>404</v>
      </c>
      <c r="L645" t="s">
        <v>47</v>
      </c>
      <c r="M645" t="s">
        <v>405</v>
      </c>
      <c r="N645" t="s">
        <v>49</v>
      </c>
    </row>
    <row r="646" spans="1:14" x14ac:dyDescent="0.3">
      <c r="A646">
        <v>10892</v>
      </c>
      <c r="B646" t="s">
        <v>450</v>
      </c>
      <c r="C646">
        <v>4</v>
      </c>
      <c r="D646" s="1">
        <v>35143</v>
      </c>
      <c r="E646" s="1">
        <v>35171</v>
      </c>
      <c r="F646" s="1">
        <v>35145</v>
      </c>
      <c r="G646">
        <v>2</v>
      </c>
      <c r="H646">
        <v>120.27</v>
      </c>
      <c r="I646" t="s">
        <v>451</v>
      </c>
      <c r="J646" t="s">
        <v>453</v>
      </c>
      <c r="K646" t="s">
        <v>454</v>
      </c>
      <c r="L646" t="s">
        <v>47</v>
      </c>
      <c r="M646" t="s">
        <v>455</v>
      </c>
      <c r="N646" t="s">
        <v>456</v>
      </c>
    </row>
    <row r="647" spans="1:14" x14ac:dyDescent="0.3">
      <c r="A647">
        <v>10893</v>
      </c>
      <c r="B647" t="s">
        <v>360</v>
      </c>
      <c r="C647">
        <v>9</v>
      </c>
      <c r="D647" s="1">
        <v>35144</v>
      </c>
      <c r="E647" s="1">
        <v>35172</v>
      </c>
      <c r="F647" s="1">
        <v>35146</v>
      </c>
      <c r="G647">
        <v>2</v>
      </c>
      <c r="H647">
        <v>77.78</v>
      </c>
      <c r="I647" t="s">
        <v>361</v>
      </c>
      <c r="J647" t="s">
        <v>363</v>
      </c>
      <c r="K647" t="s">
        <v>364</v>
      </c>
      <c r="L647" t="s">
        <v>47</v>
      </c>
      <c r="M647" t="s">
        <v>365</v>
      </c>
      <c r="N647" t="s">
        <v>49</v>
      </c>
    </row>
    <row r="648" spans="1:14" x14ac:dyDescent="0.3">
      <c r="A648">
        <v>10894</v>
      </c>
      <c r="B648" t="s">
        <v>607</v>
      </c>
      <c r="C648">
        <v>1</v>
      </c>
      <c r="D648" s="1">
        <v>35144</v>
      </c>
      <c r="E648" s="1">
        <v>35172</v>
      </c>
      <c r="F648" s="1">
        <v>35146</v>
      </c>
      <c r="G648">
        <v>1</v>
      </c>
      <c r="H648">
        <v>116.13</v>
      </c>
      <c r="I648" t="s">
        <v>608</v>
      </c>
      <c r="J648" t="s">
        <v>610</v>
      </c>
      <c r="K648" t="s">
        <v>611</v>
      </c>
      <c r="L648" t="s">
        <v>612</v>
      </c>
      <c r="M648" t="s">
        <v>613</v>
      </c>
      <c r="N648" t="s">
        <v>305</v>
      </c>
    </row>
    <row r="649" spans="1:14" x14ac:dyDescent="0.3">
      <c r="A649">
        <v>10895</v>
      </c>
      <c r="B649" t="s">
        <v>204</v>
      </c>
      <c r="C649">
        <v>3</v>
      </c>
      <c r="D649" s="1">
        <v>35144</v>
      </c>
      <c r="E649" s="1">
        <v>35172</v>
      </c>
      <c r="F649" s="1">
        <v>35149</v>
      </c>
      <c r="G649">
        <v>1</v>
      </c>
      <c r="H649">
        <v>162.75</v>
      </c>
      <c r="I649" t="s">
        <v>205</v>
      </c>
      <c r="J649" t="s">
        <v>208</v>
      </c>
      <c r="K649" t="s">
        <v>209</v>
      </c>
      <c r="L649" t="s">
        <v>47</v>
      </c>
      <c r="M649" t="s">
        <v>210</v>
      </c>
      <c r="N649" t="s">
        <v>211</v>
      </c>
    </row>
    <row r="650" spans="1:14" x14ac:dyDescent="0.3">
      <c r="A650">
        <v>10896</v>
      </c>
      <c r="B650" t="s">
        <v>450</v>
      </c>
      <c r="C650">
        <v>7</v>
      </c>
      <c r="D650" s="1">
        <v>35145</v>
      </c>
      <c r="E650" s="1">
        <v>35173</v>
      </c>
      <c r="F650" s="1">
        <v>35153</v>
      </c>
      <c r="G650">
        <v>3</v>
      </c>
      <c r="H650">
        <v>32.450000000000003</v>
      </c>
      <c r="I650" t="s">
        <v>451</v>
      </c>
      <c r="J650" t="s">
        <v>453</v>
      </c>
      <c r="K650" t="s">
        <v>454</v>
      </c>
      <c r="L650" t="s">
        <v>47</v>
      </c>
      <c r="M650" t="s">
        <v>455</v>
      </c>
      <c r="N650" t="s">
        <v>456</v>
      </c>
    </row>
    <row r="651" spans="1:14" x14ac:dyDescent="0.3">
      <c r="A651">
        <v>10897</v>
      </c>
      <c r="B651" t="s">
        <v>343</v>
      </c>
      <c r="C651">
        <v>3</v>
      </c>
      <c r="D651" s="1">
        <v>35145</v>
      </c>
      <c r="E651" s="1">
        <v>35173</v>
      </c>
      <c r="F651" s="1">
        <v>35151</v>
      </c>
      <c r="G651">
        <v>2</v>
      </c>
      <c r="H651">
        <v>603.54</v>
      </c>
      <c r="I651" t="s">
        <v>344</v>
      </c>
      <c r="J651" t="s">
        <v>346</v>
      </c>
      <c r="K651" t="s">
        <v>347</v>
      </c>
      <c r="L651" t="s">
        <v>348</v>
      </c>
      <c r="M651" t="s">
        <v>47</v>
      </c>
      <c r="N651" t="s">
        <v>349</v>
      </c>
    </row>
    <row r="652" spans="1:14" x14ac:dyDescent="0.3">
      <c r="A652">
        <v>10898</v>
      </c>
      <c r="B652" t="s">
        <v>482</v>
      </c>
      <c r="C652">
        <v>4</v>
      </c>
      <c r="D652" s="1">
        <v>35146</v>
      </c>
      <c r="E652" s="1">
        <v>35174</v>
      </c>
      <c r="F652" s="1">
        <v>35160</v>
      </c>
      <c r="G652">
        <v>2</v>
      </c>
      <c r="H652">
        <v>1.27</v>
      </c>
      <c r="I652" t="s">
        <v>483</v>
      </c>
      <c r="J652" t="s">
        <v>485</v>
      </c>
      <c r="K652" t="s">
        <v>144</v>
      </c>
      <c r="L652" t="s">
        <v>47</v>
      </c>
      <c r="M652" t="s">
        <v>145</v>
      </c>
      <c r="N652" t="s">
        <v>146</v>
      </c>
    </row>
    <row r="653" spans="1:14" x14ac:dyDescent="0.3">
      <c r="A653">
        <v>10899</v>
      </c>
      <c r="B653" t="s">
        <v>416</v>
      </c>
      <c r="C653">
        <v>5</v>
      </c>
      <c r="D653" s="1">
        <v>35146</v>
      </c>
      <c r="E653" s="1">
        <v>35174</v>
      </c>
      <c r="F653" s="1">
        <v>35152</v>
      </c>
      <c r="G653">
        <v>3</v>
      </c>
      <c r="H653">
        <v>1.21</v>
      </c>
      <c r="I653" t="s">
        <v>417</v>
      </c>
      <c r="J653" t="s">
        <v>419</v>
      </c>
      <c r="K653" t="s">
        <v>420</v>
      </c>
      <c r="L653" t="s">
        <v>421</v>
      </c>
      <c r="M653" t="s">
        <v>422</v>
      </c>
      <c r="N653" t="s">
        <v>314</v>
      </c>
    </row>
    <row r="654" spans="1:14" x14ac:dyDescent="0.3">
      <c r="A654">
        <v>10900</v>
      </c>
      <c r="B654" t="s">
        <v>738</v>
      </c>
      <c r="C654">
        <v>1</v>
      </c>
      <c r="D654" s="1">
        <v>35146</v>
      </c>
      <c r="E654" s="1">
        <v>35174</v>
      </c>
      <c r="F654" s="1">
        <v>35158</v>
      </c>
      <c r="G654">
        <v>2</v>
      </c>
      <c r="H654">
        <v>1.66</v>
      </c>
      <c r="I654" t="s">
        <v>739</v>
      </c>
      <c r="J654" t="s">
        <v>741</v>
      </c>
      <c r="K654" t="s">
        <v>742</v>
      </c>
      <c r="L654" t="s">
        <v>170</v>
      </c>
      <c r="M654" t="s">
        <v>743</v>
      </c>
      <c r="N654" t="s">
        <v>172</v>
      </c>
    </row>
    <row r="655" spans="1:14" x14ac:dyDescent="0.3">
      <c r="A655">
        <v>10901</v>
      </c>
      <c r="B655" t="s">
        <v>326</v>
      </c>
      <c r="C655">
        <v>4</v>
      </c>
      <c r="D655" s="1">
        <v>35149</v>
      </c>
      <c r="E655" s="1">
        <v>35177</v>
      </c>
      <c r="F655" s="1">
        <v>35152</v>
      </c>
      <c r="G655">
        <v>1</v>
      </c>
      <c r="H655">
        <v>62.09</v>
      </c>
      <c r="I655" t="s">
        <v>327</v>
      </c>
      <c r="J655" t="s">
        <v>329</v>
      </c>
      <c r="K655" t="s">
        <v>330</v>
      </c>
      <c r="L655" t="s">
        <v>331</v>
      </c>
      <c r="M655" t="s">
        <v>332</v>
      </c>
      <c r="N655" t="s">
        <v>314</v>
      </c>
    </row>
    <row r="656" spans="1:14" x14ac:dyDescent="0.3">
      <c r="A656">
        <v>10902</v>
      </c>
      <c r="B656" t="s">
        <v>237</v>
      </c>
      <c r="C656">
        <v>1</v>
      </c>
      <c r="D656" s="1">
        <v>35149</v>
      </c>
      <c r="E656" s="1">
        <v>35177</v>
      </c>
      <c r="F656" s="1">
        <v>35157</v>
      </c>
      <c r="G656">
        <v>1</v>
      </c>
      <c r="H656">
        <v>44.15</v>
      </c>
      <c r="I656" t="s">
        <v>238</v>
      </c>
      <c r="J656" t="s">
        <v>240</v>
      </c>
      <c r="K656" t="s">
        <v>241</v>
      </c>
      <c r="L656" t="s">
        <v>47</v>
      </c>
      <c r="M656" t="s">
        <v>242</v>
      </c>
      <c r="N656" t="s">
        <v>84</v>
      </c>
    </row>
    <row r="657" spans="1:14" x14ac:dyDescent="0.3">
      <c r="A657">
        <v>10903</v>
      </c>
      <c r="B657" t="s">
        <v>317</v>
      </c>
      <c r="C657">
        <v>3</v>
      </c>
      <c r="D657" s="1">
        <v>35150</v>
      </c>
      <c r="E657" s="1">
        <v>35178</v>
      </c>
      <c r="F657" s="1">
        <v>35158</v>
      </c>
      <c r="G657">
        <v>3</v>
      </c>
      <c r="H657">
        <v>36.71</v>
      </c>
      <c r="I657" t="s">
        <v>318</v>
      </c>
      <c r="J657" t="s">
        <v>320</v>
      </c>
      <c r="K657" t="s">
        <v>321</v>
      </c>
      <c r="L657" t="s">
        <v>322</v>
      </c>
      <c r="M657" t="s">
        <v>323</v>
      </c>
      <c r="N657" t="s">
        <v>172</v>
      </c>
    </row>
    <row r="658" spans="1:14" x14ac:dyDescent="0.3">
      <c r="A658">
        <v>10904</v>
      </c>
      <c r="B658" t="s">
        <v>745</v>
      </c>
      <c r="C658">
        <v>3</v>
      </c>
      <c r="D658" s="1">
        <v>35150</v>
      </c>
      <c r="E658" s="1">
        <v>35178</v>
      </c>
      <c r="F658" s="1">
        <v>35153</v>
      </c>
      <c r="G658">
        <v>3</v>
      </c>
      <c r="H658">
        <v>162.94999999999999</v>
      </c>
      <c r="I658" t="s">
        <v>746</v>
      </c>
      <c r="J658" t="s">
        <v>871</v>
      </c>
      <c r="K658" t="s">
        <v>749</v>
      </c>
      <c r="L658" t="s">
        <v>396</v>
      </c>
      <c r="M658" t="s">
        <v>872</v>
      </c>
      <c r="N658" t="s">
        <v>305</v>
      </c>
    </row>
    <row r="659" spans="1:14" x14ac:dyDescent="0.3">
      <c r="A659">
        <v>10905</v>
      </c>
      <c r="B659" t="s">
        <v>738</v>
      </c>
      <c r="C659">
        <v>9</v>
      </c>
      <c r="D659" s="1">
        <v>35150</v>
      </c>
      <c r="E659" s="1">
        <v>35178</v>
      </c>
      <c r="F659" s="1">
        <v>35160</v>
      </c>
      <c r="G659">
        <v>2</v>
      </c>
      <c r="H659">
        <v>13.72</v>
      </c>
      <c r="I659" t="s">
        <v>739</v>
      </c>
      <c r="J659" t="s">
        <v>741</v>
      </c>
      <c r="K659" t="s">
        <v>742</v>
      </c>
      <c r="L659" t="s">
        <v>170</v>
      </c>
      <c r="M659" t="s">
        <v>743</v>
      </c>
      <c r="N659" t="s">
        <v>172</v>
      </c>
    </row>
    <row r="660" spans="1:14" x14ac:dyDescent="0.3">
      <c r="A660">
        <v>10906</v>
      </c>
      <c r="B660" t="s">
        <v>761</v>
      </c>
      <c r="C660">
        <v>4</v>
      </c>
      <c r="D660" s="1">
        <v>35151</v>
      </c>
      <c r="E660" s="1">
        <v>35165</v>
      </c>
      <c r="F660" s="1">
        <v>35157</v>
      </c>
      <c r="G660">
        <v>3</v>
      </c>
      <c r="H660">
        <v>26.29</v>
      </c>
      <c r="I660" t="s">
        <v>879</v>
      </c>
      <c r="J660" t="s">
        <v>764</v>
      </c>
      <c r="K660" t="s">
        <v>765</v>
      </c>
      <c r="L660" t="s">
        <v>47</v>
      </c>
      <c r="M660" t="s">
        <v>766</v>
      </c>
      <c r="N660" t="s">
        <v>767</v>
      </c>
    </row>
    <row r="661" spans="1:14" x14ac:dyDescent="0.3">
      <c r="A661">
        <v>10907</v>
      </c>
      <c r="B661" t="s">
        <v>631</v>
      </c>
      <c r="C661">
        <v>6</v>
      </c>
      <c r="D661" s="1">
        <v>35151</v>
      </c>
      <c r="E661" s="1">
        <v>35179</v>
      </c>
      <c r="F661" s="1">
        <v>35153</v>
      </c>
      <c r="G661">
        <v>3</v>
      </c>
      <c r="H661">
        <v>9.19</v>
      </c>
      <c r="I661" t="s">
        <v>632</v>
      </c>
      <c r="J661" t="s">
        <v>634</v>
      </c>
      <c r="K661" t="s">
        <v>509</v>
      </c>
      <c r="L661" t="s">
        <v>47</v>
      </c>
      <c r="M661" t="s">
        <v>635</v>
      </c>
      <c r="N661" t="s">
        <v>102</v>
      </c>
    </row>
    <row r="662" spans="1:14" x14ac:dyDescent="0.3">
      <c r="A662">
        <v>10908</v>
      </c>
      <c r="B662" t="s">
        <v>570</v>
      </c>
      <c r="C662">
        <v>4</v>
      </c>
      <c r="D662" s="1">
        <v>35152</v>
      </c>
      <c r="E662" s="1">
        <v>35180</v>
      </c>
      <c r="F662" s="1">
        <v>35160</v>
      </c>
      <c r="G662">
        <v>2</v>
      </c>
      <c r="H662">
        <v>32.96</v>
      </c>
      <c r="I662" t="s">
        <v>571</v>
      </c>
      <c r="J662" t="s">
        <v>573</v>
      </c>
      <c r="K662" t="s">
        <v>574</v>
      </c>
      <c r="L662" t="s">
        <v>47</v>
      </c>
      <c r="M662" t="s">
        <v>575</v>
      </c>
      <c r="N662" t="s">
        <v>264</v>
      </c>
    </row>
    <row r="663" spans="1:14" x14ac:dyDescent="0.3">
      <c r="A663">
        <v>10909</v>
      </c>
      <c r="B663" t="s">
        <v>598</v>
      </c>
      <c r="C663">
        <v>1</v>
      </c>
      <c r="D663" s="1">
        <v>35152</v>
      </c>
      <c r="E663" s="1">
        <v>35180</v>
      </c>
      <c r="F663" s="1">
        <v>35164</v>
      </c>
      <c r="G663">
        <v>2</v>
      </c>
      <c r="H663">
        <v>53.05</v>
      </c>
      <c r="I663" t="s">
        <v>599</v>
      </c>
      <c r="J663" t="s">
        <v>601</v>
      </c>
      <c r="K663" t="s">
        <v>602</v>
      </c>
      <c r="L663" t="s">
        <v>47</v>
      </c>
      <c r="M663" t="s">
        <v>603</v>
      </c>
      <c r="N663" t="s">
        <v>604</v>
      </c>
    </row>
    <row r="664" spans="1:14" x14ac:dyDescent="0.3">
      <c r="A664">
        <v>10910</v>
      </c>
      <c r="B664" t="s">
        <v>753</v>
      </c>
      <c r="C664">
        <v>1</v>
      </c>
      <c r="D664" s="1">
        <v>35152</v>
      </c>
      <c r="E664" s="1">
        <v>35180</v>
      </c>
      <c r="F664" s="1">
        <v>35158</v>
      </c>
      <c r="G664">
        <v>3</v>
      </c>
      <c r="H664">
        <v>38.11</v>
      </c>
      <c r="I664" t="s">
        <v>754</v>
      </c>
      <c r="J664" t="s">
        <v>757</v>
      </c>
      <c r="K664" t="s">
        <v>758</v>
      </c>
      <c r="L664" t="s">
        <v>47</v>
      </c>
      <c r="M664" t="s">
        <v>759</v>
      </c>
      <c r="N664" t="s">
        <v>736</v>
      </c>
    </row>
    <row r="665" spans="1:14" x14ac:dyDescent="0.3">
      <c r="A665">
        <v>10911</v>
      </c>
      <c r="B665" t="s">
        <v>284</v>
      </c>
      <c r="C665">
        <v>3</v>
      </c>
      <c r="D665" s="1">
        <v>35152</v>
      </c>
      <c r="E665" s="1">
        <v>35180</v>
      </c>
      <c r="F665" s="1">
        <v>35159</v>
      </c>
      <c r="G665">
        <v>1</v>
      </c>
      <c r="H665">
        <v>38.19</v>
      </c>
      <c r="I665" t="s">
        <v>285</v>
      </c>
      <c r="J665" t="s">
        <v>287</v>
      </c>
      <c r="K665" t="s">
        <v>288</v>
      </c>
      <c r="L665" t="s">
        <v>47</v>
      </c>
      <c r="M665" t="s">
        <v>289</v>
      </c>
      <c r="N665" t="s">
        <v>111</v>
      </c>
    </row>
    <row r="666" spans="1:14" x14ac:dyDescent="0.3">
      <c r="A666">
        <v>10912</v>
      </c>
      <c r="B666" t="s">
        <v>343</v>
      </c>
      <c r="C666">
        <v>2</v>
      </c>
      <c r="D666" s="1">
        <v>35152</v>
      </c>
      <c r="E666" s="1">
        <v>35180</v>
      </c>
      <c r="F666" s="1">
        <v>35172</v>
      </c>
      <c r="G666">
        <v>2</v>
      </c>
      <c r="H666">
        <v>580.91</v>
      </c>
      <c r="I666" t="s">
        <v>344</v>
      </c>
      <c r="J666" t="s">
        <v>346</v>
      </c>
      <c r="K666" t="s">
        <v>347</v>
      </c>
      <c r="L666" t="s">
        <v>348</v>
      </c>
      <c r="M666" t="s">
        <v>47</v>
      </c>
      <c r="N666" t="s">
        <v>349</v>
      </c>
    </row>
    <row r="667" spans="1:14" x14ac:dyDescent="0.3">
      <c r="A667">
        <v>10913</v>
      </c>
      <c r="B667" t="s">
        <v>541</v>
      </c>
      <c r="C667">
        <v>4</v>
      </c>
      <c r="D667" s="1">
        <v>35152</v>
      </c>
      <c r="E667" s="1">
        <v>35180</v>
      </c>
      <c r="F667" s="1">
        <v>35158</v>
      </c>
      <c r="G667">
        <v>1</v>
      </c>
      <c r="H667">
        <v>33.049999999999997</v>
      </c>
      <c r="I667" t="s">
        <v>542</v>
      </c>
      <c r="J667" t="s">
        <v>544</v>
      </c>
      <c r="K667" t="s">
        <v>169</v>
      </c>
      <c r="L667" t="s">
        <v>170</v>
      </c>
      <c r="M667" t="s">
        <v>545</v>
      </c>
      <c r="N667" t="s">
        <v>172</v>
      </c>
    </row>
    <row r="668" spans="1:14" x14ac:dyDescent="0.3">
      <c r="A668">
        <v>10914</v>
      </c>
      <c r="B668" t="s">
        <v>541</v>
      </c>
      <c r="C668">
        <v>6</v>
      </c>
      <c r="D668" s="1">
        <v>35153</v>
      </c>
      <c r="E668" s="1">
        <v>35181</v>
      </c>
      <c r="F668" s="1">
        <v>35156</v>
      </c>
      <c r="G668">
        <v>1</v>
      </c>
      <c r="H668">
        <v>21.19</v>
      </c>
      <c r="I668" t="s">
        <v>542</v>
      </c>
      <c r="J668" t="s">
        <v>544</v>
      </c>
      <c r="K668" t="s">
        <v>169</v>
      </c>
      <c r="L668" t="s">
        <v>170</v>
      </c>
      <c r="M668" t="s">
        <v>545</v>
      </c>
      <c r="N668" t="s">
        <v>172</v>
      </c>
    </row>
    <row r="669" spans="1:14" x14ac:dyDescent="0.3">
      <c r="A669">
        <v>10915</v>
      </c>
      <c r="B669" t="s">
        <v>678</v>
      </c>
      <c r="C669">
        <v>2</v>
      </c>
      <c r="D669" s="1">
        <v>35153</v>
      </c>
      <c r="E669" s="1">
        <v>35181</v>
      </c>
      <c r="F669" s="1">
        <v>35156</v>
      </c>
      <c r="G669">
        <v>2</v>
      </c>
      <c r="H669">
        <v>3.51</v>
      </c>
      <c r="I669" t="s">
        <v>679</v>
      </c>
      <c r="J669" t="s">
        <v>681</v>
      </c>
      <c r="K669" t="s">
        <v>57</v>
      </c>
      <c r="L669" t="s">
        <v>47</v>
      </c>
      <c r="M669" t="s">
        <v>517</v>
      </c>
      <c r="N669" t="s">
        <v>59</v>
      </c>
    </row>
    <row r="670" spans="1:14" x14ac:dyDescent="0.3">
      <c r="A670">
        <v>10916</v>
      </c>
      <c r="B670" t="s">
        <v>554</v>
      </c>
      <c r="C670">
        <v>1</v>
      </c>
      <c r="D670" s="1">
        <v>35153</v>
      </c>
      <c r="E670" s="1">
        <v>35181</v>
      </c>
      <c r="F670" s="1">
        <v>35163</v>
      </c>
      <c r="G670">
        <v>2</v>
      </c>
      <c r="H670">
        <v>63.77</v>
      </c>
      <c r="I670" t="s">
        <v>555</v>
      </c>
      <c r="J670" t="s">
        <v>557</v>
      </c>
      <c r="K670" t="s">
        <v>144</v>
      </c>
      <c r="L670" t="s">
        <v>47</v>
      </c>
      <c r="M670" t="s">
        <v>145</v>
      </c>
      <c r="N670" t="s">
        <v>146</v>
      </c>
    </row>
    <row r="671" spans="1:14" x14ac:dyDescent="0.3">
      <c r="A671">
        <v>10917</v>
      </c>
      <c r="B671" t="s">
        <v>591</v>
      </c>
      <c r="C671">
        <v>4</v>
      </c>
      <c r="D671" s="1">
        <v>35156</v>
      </c>
      <c r="E671" s="1">
        <v>35184</v>
      </c>
      <c r="F671" s="1">
        <v>35165</v>
      </c>
      <c r="G671">
        <v>2</v>
      </c>
      <c r="H671">
        <v>8.2899999999999991</v>
      </c>
      <c r="I671" t="s">
        <v>592</v>
      </c>
      <c r="J671" t="s">
        <v>594</v>
      </c>
      <c r="K671" t="s">
        <v>109</v>
      </c>
      <c r="L671" t="s">
        <v>47</v>
      </c>
      <c r="M671" t="s">
        <v>595</v>
      </c>
      <c r="N671" t="s">
        <v>111</v>
      </c>
    </row>
    <row r="672" spans="1:14" x14ac:dyDescent="0.3">
      <c r="A672">
        <v>10918</v>
      </c>
      <c r="B672" t="s">
        <v>122</v>
      </c>
      <c r="C672">
        <v>3</v>
      </c>
      <c r="D672" s="1">
        <v>35156</v>
      </c>
      <c r="E672" s="1">
        <v>35184</v>
      </c>
      <c r="F672" s="1">
        <v>35165</v>
      </c>
      <c r="G672">
        <v>3</v>
      </c>
      <c r="H672">
        <v>48.83</v>
      </c>
      <c r="I672" t="s">
        <v>123</v>
      </c>
      <c r="J672" t="s">
        <v>126</v>
      </c>
      <c r="K672" t="s">
        <v>127</v>
      </c>
      <c r="L672" t="s">
        <v>128</v>
      </c>
      <c r="M672" t="s">
        <v>129</v>
      </c>
      <c r="N672" t="s">
        <v>130</v>
      </c>
    </row>
    <row r="673" spans="1:14" x14ac:dyDescent="0.3">
      <c r="A673">
        <v>10919</v>
      </c>
      <c r="B673" t="s">
        <v>425</v>
      </c>
      <c r="C673">
        <v>2</v>
      </c>
      <c r="D673" s="1">
        <v>35156</v>
      </c>
      <c r="E673" s="1">
        <v>35184</v>
      </c>
      <c r="F673" s="1">
        <v>35158</v>
      </c>
      <c r="G673">
        <v>2</v>
      </c>
      <c r="H673">
        <v>19.8</v>
      </c>
      <c r="I673" t="s">
        <v>426</v>
      </c>
      <c r="J673" t="s">
        <v>428</v>
      </c>
      <c r="K673" t="s">
        <v>429</v>
      </c>
      <c r="L673" t="s">
        <v>430</v>
      </c>
      <c r="M673" t="s">
        <v>431</v>
      </c>
      <c r="N673" t="s">
        <v>314</v>
      </c>
    </row>
    <row r="674" spans="1:14" x14ac:dyDescent="0.3">
      <c r="A674">
        <v>10920</v>
      </c>
      <c r="B674" t="s">
        <v>68</v>
      </c>
      <c r="C674">
        <v>4</v>
      </c>
      <c r="D674" s="1">
        <v>35157</v>
      </c>
      <c r="E674" s="1">
        <v>35185</v>
      </c>
      <c r="F674" s="1">
        <v>35163</v>
      </c>
      <c r="G674">
        <v>2</v>
      </c>
      <c r="H674">
        <v>29.61</v>
      </c>
      <c r="I674" t="s">
        <v>69</v>
      </c>
      <c r="J674" t="s">
        <v>873</v>
      </c>
      <c r="K674" t="s">
        <v>874</v>
      </c>
      <c r="L674" t="s">
        <v>875</v>
      </c>
      <c r="M674" t="s">
        <v>876</v>
      </c>
      <c r="N674" t="s">
        <v>74</v>
      </c>
    </row>
    <row r="675" spans="1:14" x14ac:dyDescent="0.3">
      <c r="A675">
        <v>10921</v>
      </c>
      <c r="B675" t="s">
        <v>698</v>
      </c>
      <c r="C675">
        <v>1</v>
      </c>
      <c r="D675" s="1">
        <v>35157</v>
      </c>
      <c r="E675" s="1">
        <v>35199</v>
      </c>
      <c r="F675" s="1">
        <v>35163</v>
      </c>
      <c r="G675">
        <v>1</v>
      </c>
      <c r="H675">
        <v>176.48</v>
      </c>
      <c r="I675" t="s">
        <v>699</v>
      </c>
      <c r="J675" t="s">
        <v>701</v>
      </c>
      <c r="K675" t="s">
        <v>702</v>
      </c>
      <c r="L675" t="s">
        <v>47</v>
      </c>
      <c r="M675" t="s">
        <v>703</v>
      </c>
      <c r="N675" t="s">
        <v>628</v>
      </c>
    </row>
    <row r="676" spans="1:14" x14ac:dyDescent="0.3">
      <c r="A676">
        <v>10922</v>
      </c>
      <c r="B676" t="s">
        <v>317</v>
      </c>
      <c r="C676">
        <v>5</v>
      </c>
      <c r="D676" s="1">
        <v>35157</v>
      </c>
      <c r="E676" s="1">
        <v>35185</v>
      </c>
      <c r="F676" s="1">
        <v>35159</v>
      </c>
      <c r="G676">
        <v>3</v>
      </c>
      <c r="H676">
        <v>62.74</v>
      </c>
      <c r="I676" t="s">
        <v>318</v>
      </c>
      <c r="J676" t="s">
        <v>320</v>
      </c>
      <c r="K676" t="s">
        <v>321</v>
      </c>
      <c r="L676" t="s">
        <v>322</v>
      </c>
      <c r="M676" t="s">
        <v>323</v>
      </c>
      <c r="N676" t="s">
        <v>172</v>
      </c>
    </row>
    <row r="677" spans="1:14" x14ac:dyDescent="0.3">
      <c r="A677">
        <v>10923</v>
      </c>
      <c r="B677" t="s">
        <v>375</v>
      </c>
      <c r="C677">
        <v>7</v>
      </c>
      <c r="D677" s="1">
        <v>35157</v>
      </c>
      <c r="E677" s="1">
        <v>35199</v>
      </c>
      <c r="F677" s="1">
        <v>35167</v>
      </c>
      <c r="G677">
        <v>3</v>
      </c>
      <c r="H677">
        <v>68.260000000000005</v>
      </c>
      <c r="I677" t="s">
        <v>376</v>
      </c>
      <c r="J677" t="s">
        <v>378</v>
      </c>
      <c r="K677" t="s">
        <v>379</v>
      </c>
      <c r="L677" t="s">
        <v>47</v>
      </c>
      <c r="M677" t="s">
        <v>380</v>
      </c>
      <c r="N677" t="s">
        <v>102</v>
      </c>
    </row>
    <row r="678" spans="1:14" x14ac:dyDescent="0.3">
      <c r="A678">
        <v>10924</v>
      </c>
      <c r="B678" t="s">
        <v>77</v>
      </c>
      <c r="C678">
        <v>3</v>
      </c>
      <c r="D678" s="1">
        <v>35158</v>
      </c>
      <c r="E678" s="1">
        <v>35186</v>
      </c>
      <c r="F678" s="1">
        <v>35193</v>
      </c>
      <c r="G678">
        <v>2</v>
      </c>
      <c r="H678">
        <v>151.52000000000001</v>
      </c>
      <c r="I678" t="s">
        <v>78</v>
      </c>
      <c r="J678" t="s">
        <v>81</v>
      </c>
      <c r="K678" t="s">
        <v>82</v>
      </c>
      <c r="L678" t="s">
        <v>47</v>
      </c>
      <c r="M678" t="s">
        <v>83</v>
      </c>
      <c r="N678" t="s">
        <v>84</v>
      </c>
    </row>
    <row r="679" spans="1:14" x14ac:dyDescent="0.3">
      <c r="A679">
        <v>10925</v>
      </c>
      <c r="B679" t="s">
        <v>317</v>
      </c>
      <c r="C679">
        <v>3</v>
      </c>
      <c r="D679" s="1">
        <v>35158</v>
      </c>
      <c r="E679" s="1">
        <v>35186</v>
      </c>
      <c r="F679" s="1">
        <v>35167</v>
      </c>
      <c r="G679">
        <v>1</v>
      </c>
      <c r="H679">
        <v>2.27</v>
      </c>
      <c r="I679" t="s">
        <v>318</v>
      </c>
      <c r="J679" t="s">
        <v>320</v>
      </c>
      <c r="K679" t="s">
        <v>321</v>
      </c>
      <c r="L679" t="s">
        <v>322</v>
      </c>
      <c r="M679" t="s">
        <v>323</v>
      </c>
      <c r="N679" t="s">
        <v>172</v>
      </c>
    </row>
    <row r="680" spans="1:14" x14ac:dyDescent="0.3">
      <c r="A680">
        <v>10926</v>
      </c>
      <c r="B680" t="s">
        <v>52</v>
      </c>
      <c r="C680">
        <v>4</v>
      </c>
      <c r="D680" s="1">
        <v>35158</v>
      </c>
      <c r="E680" s="1">
        <v>35186</v>
      </c>
      <c r="F680" s="1">
        <v>35165</v>
      </c>
      <c r="G680">
        <v>3</v>
      </c>
      <c r="H680">
        <v>39.92</v>
      </c>
      <c r="I680" t="s">
        <v>53</v>
      </c>
      <c r="J680" t="s">
        <v>56</v>
      </c>
      <c r="K680" t="s">
        <v>57</v>
      </c>
      <c r="L680" t="s">
        <v>47</v>
      </c>
      <c r="M680" t="s">
        <v>58</v>
      </c>
      <c r="N680" t="s">
        <v>59</v>
      </c>
    </row>
    <row r="681" spans="1:14" x14ac:dyDescent="0.3">
      <c r="A681">
        <v>10927</v>
      </c>
      <c r="B681" t="s">
        <v>367</v>
      </c>
      <c r="C681">
        <v>4</v>
      </c>
      <c r="D681" s="1">
        <v>35159</v>
      </c>
      <c r="E681" s="1">
        <v>35187</v>
      </c>
      <c r="F681" s="1">
        <v>35193</v>
      </c>
      <c r="G681">
        <v>1</v>
      </c>
      <c r="H681">
        <v>19.79</v>
      </c>
      <c r="I681" t="s">
        <v>368</v>
      </c>
      <c r="J681" t="s">
        <v>370</v>
      </c>
      <c r="K681" t="s">
        <v>371</v>
      </c>
      <c r="L681" t="s">
        <v>47</v>
      </c>
      <c r="M681" t="s">
        <v>372</v>
      </c>
      <c r="N681" t="s">
        <v>102</v>
      </c>
    </row>
    <row r="682" spans="1:14" x14ac:dyDescent="0.3">
      <c r="A682">
        <v>10928</v>
      </c>
      <c r="B682" t="s">
        <v>276</v>
      </c>
      <c r="C682">
        <v>1</v>
      </c>
      <c r="D682" s="1">
        <v>35159</v>
      </c>
      <c r="E682" s="1">
        <v>35187</v>
      </c>
      <c r="F682" s="1">
        <v>35172</v>
      </c>
      <c r="G682">
        <v>1</v>
      </c>
      <c r="H682">
        <v>1.36</v>
      </c>
      <c r="I682" t="s">
        <v>877</v>
      </c>
      <c r="J682" t="s">
        <v>279</v>
      </c>
      <c r="K682" t="s">
        <v>280</v>
      </c>
      <c r="L682" t="s">
        <v>47</v>
      </c>
      <c r="M682" t="s">
        <v>878</v>
      </c>
      <c r="N682" t="s">
        <v>111</v>
      </c>
    </row>
    <row r="683" spans="1:14" x14ac:dyDescent="0.3">
      <c r="A683">
        <v>10929</v>
      </c>
      <c r="B683" t="s">
        <v>244</v>
      </c>
      <c r="C683">
        <v>6</v>
      </c>
      <c r="D683" s="1">
        <v>35159</v>
      </c>
      <c r="E683" s="1">
        <v>35187</v>
      </c>
      <c r="F683" s="1">
        <v>35166</v>
      </c>
      <c r="G683">
        <v>1</v>
      </c>
      <c r="H683">
        <v>33.93</v>
      </c>
      <c r="I683" t="s">
        <v>245</v>
      </c>
      <c r="J683" t="s">
        <v>247</v>
      </c>
      <c r="K683" t="s">
        <v>248</v>
      </c>
      <c r="L683" t="s">
        <v>47</v>
      </c>
      <c r="M683" t="s">
        <v>249</v>
      </c>
      <c r="N683" t="s">
        <v>49</v>
      </c>
    </row>
    <row r="684" spans="1:14" x14ac:dyDescent="0.3">
      <c r="A684">
        <v>10930</v>
      </c>
      <c r="B684" t="s">
        <v>647</v>
      </c>
      <c r="C684">
        <v>4</v>
      </c>
      <c r="D684" s="1">
        <v>35160</v>
      </c>
      <c r="E684" s="1">
        <v>35202</v>
      </c>
      <c r="F684" s="1">
        <v>35172</v>
      </c>
      <c r="G684">
        <v>3</v>
      </c>
      <c r="H684">
        <v>15.55</v>
      </c>
      <c r="I684" t="s">
        <v>648</v>
      </c>
      <c r="J684" t="s">
        <v>650</v>
      </c>
      <c r="K684" t="s">
        <v>651</v>
      </c>
      <c r="L684" t="s">
        <v>47</v>
      </c>
      <c r="M684" t="s">
        <v>652</v>
      </c>
      <c r="N684" t="s">
        <v>456</v>
      </c>
    </row>
    <row r="685" spans="1:14" x14ac:dyDescent="0.3">
      <c r="A685">
        <v>10931</v>
      </c>
      <c r="B685" t="s">
        <v>584</v>
      </c>
      <c r="C685">
        <v>4</v>
      </c>
      <c r="D685" s="1">
        <v>35160</v>
      </c>
      <c r="E685" s="1">
        <v>35174</v>
      </c>
      <c r="F685" s="1">
        <v>35173</v>
      </c>
      <c r="G685">
        <v>2</v>
      </c>
      <c r="H685">
        <v>13.6</v>
      </c>
      <c r="I685" t="s">
        <v>585</v>
      </c>
      <c r="J685" t="s">
        <v>869</v>
      </c>
      <c r="K685" t="s">
        <v>588</v>
      </c>
      <c r="L685" t="s">
        <v>47</v>
      </c>
      <c r="M685" t="s">
        <v>870</v>
      </c>
      <c r="N685" t="s">
        <v>162</v>
      </c>
    </row>
    <row r="686" spans="1:14" x14ac:dyDescent="0.3">
      <c r="A686">
        <v>10932</v>
      </c>
      <c r="B686" t="s">
        <v>114</v>
      </c>
      <c r="C686">
        <v>8</v>
      </c>
      <c r="D686" s="1">
        <v>35160</v>
      </c>
      <c r="E686" s="1">
        <v>35188</v>
      </c>
      <c r="F686" s="1">
        <v>35178</v>
      </c>
      <c r="G686">
        <v>1</v>
      </c>
      <c r="H686">
        <v>134.63999999999999</v>
      </c>
      <c r="I686" t="s">
        <v>115</v>
      </c>
      <c r="J686" t="s">
        <v>117</v>
      </c>
      <c r="K686" t="s">
        <v>118</v>
      </c>
      <c r="L686" t="s">
        <v>47</v>
      </c>
      <c r="M686" t="s">
        <v>119</v>
      </c>
      <c r="N686" t="s">
        <v>102</v>
      </c>
    </row>
    <row r="687" spans="1:14" x14ac:dyDescent="0.3">
      <c r="A687">
        <v>10933</v>
      </c>
      <c r="B687" t="s">
        <v>352</v>
      </c>
      <c r="C687">
        <v>6</v>
      </c>
      <c r="D687" s="1">
        <v>35160</v>
      </c>
      <c r="E687" s="1">
        <v>35188</v>
      </c>
      <c r="F687" s="1">
        <v>35170</v>
      </c>
      <c r="G687">
        <v>3</v>
      </c>
      <c r="H687">
        <v>54.15</v>
      </c>
      <c r="I687" t="s">
        <v>353</v>
      </c>
      <c r="J687" t="s">
        <v>355</v>
      </c>
      <c r="K687" t="s">
        <v>356</v>
      </c>
      <c r="L687" t="s">
        <v>357</v>
      </c>
      <c r="M687" t="s">
        <v>358</v>
      </c>
      <c r="N687" t="s">
        <v>74</v>
      </c>
    </row>
    <row r="688" spans="1:14" x14ac:dyDescent="0.3">
      <c r="A688">
        <v>10934</v>
      </c>
      <c r="B688" t="s">
        <v>400</v>
      </c>
      <c r="C688">
        <v>3</v>
      </c>
      <c r="D688" s="1">
        <v>35163</v>
      </c>
      <c r="E688" s="1">
        <v>35191</v>
      </c>
      <c r="F688" s="1">
        <v>35166</v>
      </c>
      <c r="G688">
        <v>3</v>
      </c>
      <c r="H688">
        <v>32.01</v>
      </c>
      <c r="I688" t="s">
        <v>401</v>
      </c>
      <c r="J688" t="s">
        <v>403</v>
      </c>
      <c r="K688" t="s">
        <v>404</v>
      </c>
      <c r="L688" t="s">
        <v>47</v>
      </c>
      <c r="M688" t="s">
        <v>405</v>
      </c>
      <c r="N688" t="s">
        <v>49</v>
      </c>
    </row>
    <row r="689" spans="1:14" x14ac:dyDescent="0.3">
      <c r="A689">
        <v>10935</v>
      </c>
      <c r="B689" t="s">
        <v>738</v>
      </c>
      <c r="C689">
        <v>4</v>
      </c>
      <c r="D689" s="1">
        <v>35163</v>
      </c>
      <c r="E689" s="1">
        <v>35191</v>
      </c>
      <c r="F689" s="1">
        <v>35172</v>
      </c>
      <c r="G689">
        <v>3</v>
      </c>
      <c r="H689">
        <v>47.59</v>
      </c>
      <c r="I689" t="s">
        <v>739</v>
      </c>
      <c r="J689" t="s">
        <v>741</v>
      </c>
      <c r="K689" t="s">
        <v>742</v>
      </c>
      <c r="L689" t="s">
        <v>170</v>
      </c>
      <c r="M689" t="s">
        <v>743</v>
      </c>
      <c r="N689" t="s">
        <v>172</v>
      </c>
    </row>
    <row r="690" spans="1:14" x14ac:dyDescent="0.3">
      <c r="A690">
        <v>10936</v>
      </c>
      <c r="B690" t="s">
        <v>298</v>
      </c>
      <c r="C690">
        <v>3</v>
      </c>
      <c r="D690" s="1">
        <v>35163</v>
      </c>
      <c r="E690" s="1">
        <v>35191</v>
      </c>
      <c r="F690" s="1">
        <v>35172</v>
      </c>
      <c r="G690">
        <v>2</v>
      </c>
      <c r="H690">
        <v>33.68</v>
      </c>
      <c r="I690" t="s">
        <v>299</v>
      </c>
      <c r="J690" t="s">
        <v>301</v>
      </c>
      <c r="K690" t="s">
        <v>302</v>
      </c>
      <c r="L690" t="s">
        <v>303</v>
      </c>
      <c r="M690" t="s">
        <v>304</v>
      </c>
      <c r="N690" t="s">
        <v>305</v>
      </c>
    </row>
    <row r="691" spans="1:14" x14ac:dyDescent="0.3">
      <c r="A691">
        <v>10937</v>
      </c>
      <c r="B691" t="s">
        <v>139</v>
      </c>
      <c r="C691">
        <v>7</v>
      </c>
      <c r="D691" s="1">
        <v>35164</v>
      </c>
      <c r="E691" s="1">
        <v>35178</v>
      </c>
      <c r="F691" s="1">
        <v>35167</v>
      </c>
      <c r="G691">
        <v>3</v>
      </c>
      <c r="H691">
        <v>31.51</v>
      </c>
      <c r="I691" t="s">
        <v>140</v>
      </c>
      <c r="J691" t="s">
        <v>143</v>
      </c>
      <c r="K691" t="s">
        <v>144</v>
      </c>
      <c r="L691" t="s">
        <v>47</v>
      </c>
      <c r="M691" t="s">
        <v>145</v>
      </c>
      <c r="N691" t="s">
        <v>146</v>
      </c>
    </row>
    <row r="692" spans="1:14" x14ac:dyDescent="0.3">
      <c r="A692">
        <v>10938</v>
      </c>
      <c r="B692" t="s">
        <v>547</v>
      </c>
      <c r="C692">
        <v>3</v>
      </c>
      <c r="D692" s="1">
        <v>35164</v>
      </c>
      <c r="E692" s="1">
        <v>35192</v>
      </c>
      <c r="F692" s="1">
        <v>35170</v>
      </c>
      <c r="G692">
        <v>2</v>
      </c>
      <c r="H692">
        <v>31.89</v>
      </c>
      <c r="I692" t="s">
        <v>548</v>
      </c>
      <c r="J692" t="s">
        <v>550</v>
      </c>
      <c r="K692" t="s">
        <v>551</v>
      </c>
      <c r="L692" t="s">
        <v>47</v>
      </c>
      <c r="M692" t="s">
        <v>552</v>
      </c>
      <c r="N692" t="s">
        <v>49</v>
      </c>
    </row>
    <row r="693" spans="1:14" x14ac:dyDescent="0.3">
      <c r="A693">
        <v>10939</v>
      </c>
      <c r="B693" t="s">
        <v>442</v>
      </c>
      <c r="C693">
        <v>2</v>
      </c>
      <c r="D693" s="1">
        <v>35164</v>
      </c>
      <c r="E693" s="1">
        <v>35192</v>
      </c>
      <c r="F693" s="1">
        <v>35167</v>
      </c>
      <c r="G693">
        <v>2</v>
      </c>
      <c r="H693">
        <v>76.33</v>
      </c>
      <c r="I693" t="s">
        <v>443</v>
      </c>
      <c r="J693" t="s">
        <v>445</v>
      </c>
      <c r="K693" t="s">
        <v>446</v>
      </c>
      <c r="L693" t="s">
        <v>47</v>
      </c>
      <c r="M693" t="s">
        <v>447</v>
      </c>
      <c r="N693" t="s">
        <v>264</v>
      </c>
    </row>
    <row r="694" spans="1:14" x14ac:dyDescent="0.3">
      <c r="A694">
        <v>10940</v>
      </c>
      <c r="B694" t="s">
        <v>114</v>
      </c>
      <c r="C694">
        <v>8</v>
      </c>
      <c r="D694" s="1">
        <v>35165</v>
      </c>
      <c r="E694" s="1">
        <v>35193</v>
      </c>
      <c r="F694" s="1">
        <v>35177</v>
      </c>
      <c r="G694">
        <v>3</v>
      </c>
      <c r="H694">
        <v>19.77</v>
      </c>
      <c r="I694" t="s">
        <v>115</v>
      </c>
      <c r="J694" t="s">
        <v>117</v>
      </c>
      <c r="K694" t="s">
        <v>118</v>
      </c>
      <c r="L694" t="s">
        <v>47</v>
      </c>
      <c r="M694" t="s">
        <v>119</v>
      </c>
      <c r="N694" t="s">
        <v>102</v>
      </c>
    </row>
    <row r="695" spans="1:14" x14ac:dyDescent="0.3">
      <c r="A695">
        <v>10941</v>
      </c>
      <c r="B695" t="s">
        <v>607</v>
      </c>
      <c r="C695">
        <v>7</v>
      </c>
      <c r="D695" s="1">
        <v>35165</v>
      </c>
      <c r="E695" s="1">
        <v>35193</v>
      </c>
      <c r="F695" s="1">
        <v>35174</v>
      </c>
      <c r="G695">
        <v>2</v>
      </c>
      <c r="H695">
        <v>400.81</v>
      </c>
      <c r="I695" t="s">
        <v>608</v>
      </c>
      <c r="J695" t="s">
        <v>610</v>
      </c>
      <c r="K695" t="s">
        <v>611</v>
      </c>
      <c r="L695" t="s">
        <v>612</v>
      </c>
      <c r="M695" t="s">
        <v>613</v>
      </c>
      <c r="N695" t="s">
        <v>305</v>
      </c>
    </row>
    <row r="696" spans="1:14" x14ac:dyDescent="0.3">
      <c r="A696">
        <v>10942</v>
      </c>
      <c r="B696" t="s">
        <v>570</v>
      </c>
      <c r="C696">
        <v>9</v>
      </c>
      <c r="D696" s="1">
        <v>35165</v>
      </c>
      <c r="E696" s="1">
        <v>35193</v>
      </c>
      <c r="F696" s="1">
        <v>35172</v>
      </c>
      <c r="G696">
        <v>3</v>
      </c>
      <c r="H696">
        <v>17.95</v>
      </c>
      <c r="I696" t="s">
        <v>571</v>
      </c>
      <c r="J696" t="s">
        <v>573</v>
      </c>
      <c r="K696" t="s">
        <v>574</v>
      </c>
      <c r="L696" t="s">
        <v>47</v>
      </c>
      <c r="M696" t="s">
        <v>575</v>
      </c>
      <c r="N696" t="s">
        <v>264</v>
      </c>
    </row>
    <row r="697" spans="1:14" x14ac:dyDescent="0.3">
      <c r="A697">
        <v>10943</v>
      </c>
      <c r="B697" t="s">
        <v>133</v>
      </c>
      <c r="C697">
        <v>4</v>
      </c>
      <c r="D697" s="1">
        <v>35165</v>
      </c>
      <c r="E697" s="1">
        <v>35193</v>
      </c>
      <c r="F697" s="1">
        <v>35173</v>
      </c>
      <c r="G697">
        <v>2</v>
      </c>
      <c r="H697">
        <v>2.17</v>
      </c>
      <c r="I697" t="s">
        <v>134</v>
      </c>
      <c r="J697" t="s">
        <v>136</v>
      </c>
      <c r="K697" t="s">
        <v>72</v>
      </c>
      <c r="L697" t="s">
        <v>47</v>
      </c>
      <c r="M697" t="s">
        <v>137</v>
      </c>
      <c r="N697" t="s">
        <v>74</v>
      </c>
    </row>
    <row r="698" spans="1:14" x14ac:dyDescent="0.3">
      <c r="A698">
        <v>10944</v>
      </c>
      <c r="B698" t="s">
        <v>122</v>
      </c>
      <c r="C698">
        <v>6</v>
      </c>
      <c r="D698" s="1">
        <v>35166</v>
      </c>
      <c r="E698" s="1">
        <v>35180</v>
      </c>
      <c r="F698" s="1">
        <v>35167</v>
      </c>
      <c r="G698">
        <v>3</v>
      </c>
      <c r="H698">
        <v>52.92</v>
      </c>
      <c r="I698" t="s">
        <v>123</v>
      </c>
      <c r="J698" t="s">
        <v>126</v>
      </c>
      <c r="K698" t="s">
        <v>127</v>
      </c>
      <c r="L698" t="s">
        <v>128</v>
      </c>
      <c r="M698" t="s">
        <v>129</v>
      </c>
      <c r="N698" t="s">
        <v>130</v>
      </c>
    </row>
    <row r="699" spans="1:14" x14ac:dyDescent="0.3">
      <c r="A699">
        <v>10945</v>
      </c>
      <c r="B699" t="s">
        <v>468</v>
      </c>
      <c r="C699">
        <v>4</v>
      </c>
      <c r="D699" s="1">
        <v>35166</v>
      </c>
      <c r="E699" s="1">
        <v>35194</v>
      </c>
      <c r="F699" s="1">
        <v>35172</v>
      </c>
      <c r="G699">
        <v>1</v>
      </c>
      <c r="H699">
        <v>10.220000000000001</v>
      </c>
      <c r="I699" t="s">
        <v>469</v>
      </c>
      <c r="J699" t="s">
        <v>471</v>
      </c>
      <c r="K699" t="s">
        <v>472</v>
      </c>
      <c r="L699" t="s">
        <v>47</v>
      </c>
      <c r="M699" t="s">
        <v>473</v>
      </c>
      <c r="N699" t="s">
        <v>49</v>
      </c>
    </row>
    <row r="700" spans="1:14" x14ac:dyDescent="0.3">
      <c r="A700">
        <v>10946</v>
      </c>
      <c r="B700" t="s">
        <v>698</v>
      </c>
      <c r="C700">
        <v>1</v>
      </c>
      <c r="D700" s="1">
        <v>35166</v>
      </c>
      <c r="E700" s="1">
        <v>35194</v>
      </c>
      <c r="F700" s="1">
        <v>35173</v>
      </c>
      <c r="G700">
        <v>2</v>
      </c>
      <c r="H700">
        <v>27.2</v>
      </c>
      <c r="I700" t="s">
        <v>699</v>
      </c>
      <c r="J700" t="s">
        <v>701</v>
      </c>
      <c r="K700" t="s">
        <v>702</v>
      </c>
      <c r="L700" t="s">
        <v>47</v>
      </c>
      <c r="M700" t="s">
        <v>703</v>
      </c>
      <c r="N700" t="s">
        <v>628</v>
      </c>
    </row>
    <row r="701" spans="1:14" x14ac:dyDescent="0.3">
      <c r="A701">
        <v>10947</v>
      </c>
      <c r="B701" t="s">
        <v>133</v>
      </c>
      <c r="C701">
        <v>3</v>
      </c>
      <c r="D701" s="1">
        <v>35167</v>
      </c>
      <c r="E701" s="1">
        <v>35195</v>
      </c>
      <c r="F701" s="1">
        <v>35170</v>
      </c>
      <c r="G701">
        <v>2</v>
      </c>
      <c r="H701">
        <v>3.26</v>
      </c>
      <c r="I701" t="s">
        <v>134</v>
      </c>
      <c r="J701" t="s">
        <v>136</v>
      </c>
      <c r="K701" t="s">
        <v>72</v>
      </c>
      <c r="L701" t="s">
        <v>47</v>
      </c>
      <c r="M701" t="s">
        <v>137</v>
      </c>
      <c r="N701" t="s">
        <v>74</v>
      </c>
    </row>
    <row r="702" spans="1:14" x14ac:dyDescent="0.3">
      <c r="A702">
        <v>10948</v>
      </c>
      <c r="B702" t="s">
        <v>284</v>
      </c>
      <c r="C702">
        <v>3</v>
      </c>
      <c r="D702" s="1">
        <v>35167</v>
      </c>
      <c r="E702" s="1">
        <v>35195</v>
      </c>
      <c r="F702" s="1">
        <v>35173</v>
      </c>
      <c r="G702">
        <v>3</v>
      </c>
      <c r="H702">
        <v>23.39</v>
      </c>
      <c r="I702" t="s">
        <v>285</v>
      </c>
      <c r="J702" t="s">
        <v>287</v>
      </c>
      <c r="K702" t="s">
        <v>288</v>
      </c>
      <c r="L702" t="s">
        <v>47</v>
      </c>
      <c r="M702" t="s">
        <v>289</v>
      </c>
      <c r="N702" t="s">
        <v>111</v>
      </c>
    </row>
    <row r="703" spans="1:14" x14ac:dyDescent="0.3">
      <c r="A703">
        <v>10949</v>
      </c>
      <c r="B703" t="s">
        <v>122</v>
      </c>
      <c r="C703">
        <v>2</v>
      </c>
      <c r="D703" s="1">
        <v>35167</v>
      </c>
      <c r="E703" s="1">
        <v>35195</v>
      </c>
      <c r="F703" s="1">
        <v>35171</v>
      </c>
      <c r="G703">
        <v>3</v>
      </c>
      <c r="H703">
        <v>74.44</v>
      </c>
      <c r="I703" t="s">
        <v>123</v>
      </c>
      <c r="J703" t="s">
        <v>126</v>
      </c>
      <c r="K703" t="s">
        <v>127</v>
      </c>
      <c r="L703" t="s">
        <v>128</v>
      </c>
      <c r="M703" t="s">
        <v>129</v>
      </c>
      <c r="N703" t="s">
        <v>130</v>
      </c>
    </row>
    <row r="704" spans="1:14" x14ac:dyDescent="0.3">
      <c r="A704">
        <v>10950</v>
      </c>
      <c r="B704" t="s">
        <v>442</v>
      </c>
      <c r="C704">
        <v>1</v>
      </c>
      <c r="D704" s="1">
        <v>35170</v>
      </c>
      <c r="E704" s="1">
        <v>35198</v>
      </c>
      <c r="F704" s="1">
        <v>35177</v>
      </c>
      <c r="G704">
        <v>2</v>
      </c>
      <c r="H704">
        <v>2.5</v>
      </c>
      <c r="I704" t="s">
        <v>443</v>
      </c>
      <c r="J704" t="s">
        <v>445</v>
      </c>
      <c r="K704" t="s">
        <v>446</v>
      </c>
      <c r="L704" t="s">
        <v>47</v>
      </c>
      <c r="M704" t="s">
        <v>447</v>
      </c>
      <c r="N704" t="s">
        <v>264</v>
      </c>
    </row>
    <row r="705" spans="1:14" x14ac:dyDescent="0.3">
      <c r="A705">
        <v>10951</v>
      </c>
      <c r="B705" t="s">
        <v>584</v>
      </c>
      <c r="C705">
        <v>9</v>
      </c>
      <c r="D705" s="1">
        <v>35170</v>
      </c>
      <c r="E705" s="1">
        <v>35212</v>
      </c>
      <c r="F705" s="1">
        <v>35192</v>
      </c>
      <c r="G705">
        <v>2</v>
      </c>
      <c r="H705">
        <v>30.85</v>
      </c>
      <c r="I705" t="s">
        <v>585</v>
      </c>
      <c r="J705" t="s">
        <v>869</v>
      </c>
      <c r="K705" t="s">
        <v>588</v>
      </c>
      <c r="L705" t="s">
        <v>47</v>
      </c>
      <c r="M705" t="s">
        <v>870</v>
      </c>
      <c r="N705" t="s">
        <v>162</v>
      </c>
    </row>
    <row r="706" spans="1:14" x14ac:dyDescent="0.3">
      <c r="A706">
        <v>10952</v>
      </c>
      <c r="B706" t="s">
        <v>41</v>
      </c>
      <c r="C706">
        <v>1</v>
      </c>
      <c r="D706" s="1">
        <v>35170</v>
      </c>
      <c r="E706" s="1">
        <v>35212</v>
      </c>
      <c r="F706" s="1">
        <v>35178</v>
      </c>
      <c r="G706">
        <v>1</v>
      </c>
      <c r="H706">
        <v>40.42</v>
      </c>
      <c r="I706" t="s">
        <v>881</v>
      </c>
      <c r="J706" t="s">
        <v>45</v>
      </c>
      <c r="K706" t="s">
        <v>46</v>
      </c>
      <c r="L706" t="s">
        <v>47</v>
      </c>
      <c r="M706" t="s">
        <v>48</v>
      </c>
      <c r="N706" t="s">
        <v>49</v>
      </c>
    </row>
    <row r="707" spans="1:14" x14ac:dyDescent="0.3">
      <c r="A707">
        <v>10953</v>
      </c>
      <c r="B707" t="s">
        <v>68</v>
      </c>
      <c r="C707">
        <v>9</v>
      </c>
      <c r="D707" s="1">
        <v>35170</v>
      </c>
      <c r="E707" s="1">
        <v>35184</v>
      </c>
      <c r="F707" s="1">
        <v>35179</v>
      </c>
      <c r="G707">
        <v>2</v>
      </c>
      <c r="H707">
        <v>23.72</v>
      </c>
      <c r="I707" t="s">
        <v>69</v>
      </c>
      <c r="J707" t="s">
        <v>873</v>
      </c>
      <c r="K707" t="s">
        <v>874</v>
      </c>
      <c r="L707" t="s">
        <v>875</v>
      </c>
      <c r="M707" t="s">
        <v>876</v>
      </c>
      <c r="N707" t="s">
        <v>74</v>
      </c>
    </row>
    <row r="708" spans="1:14" x14ac:dyDescent="0.3">
      <c r="A708">
        <v>10954</v>
      </c>
      <c r="B708" t="s">
        <v>425</v>
      </c>
      <c r="C708">
        <v>5</v>
      </c>
      <c r="D708" s="1">
        <v>35171</v>
      </c>
      <c r="E708" s="1">
        <v>35213</v>
      </c>
      <c r="F708" s="1">
        <v>35174</v>
      </c>
      <c r="G708">
        <v>1</v>
      </c>
      <c r="H708">
        <v>27.91</v>
      </c>
      <c r="I708" t="s">
        <v>426</v>
      </c>
      <c r="J708" t="s">
        <v>428</v>
      </c>
      <c r="K708" t="s">
        <v>429</v>
      </c>
      <c r="L708" t="s">
        <v>430</v>
      </c>
      <c r="M708" t="s">
        <v>431</v>
      </c>
      <c r="N708" t="s">
        <v>314</v>
      </c>
    </row>
    <row r="709" spans="1:14" x14ac:dyDescent="0.3">
      <c r="A709">
        <v>10955</v>
      </c>
      <c r="B709" t="s">
        <v>237</v>
      </c>
      <c r="C709">
        <v>8</v>
      </c>
      <c r="D709" s="1">
        <v>35171</v>
      </c>
      <c r="E709" s="1">
        <v>35199</v>
      </c>
      <c r="F709" s="1">
        <v>35174</v>
      </c>
      <c r="G709">
        <v>2</v>
      </c>
      <c r="H709">
        <v>3.26</v>
      </c>
      <c r="I709" t="s">
        <v>238</v>
      </c>
      <c r="J709" t="s">
        <v>240</v>
      </c>
      <c r="K709" t="s">
        <v>241</v>
      </c>
      <c r="L709" t="s">
        <v>47</v>
      </c>
      <c r="M709" t="s">
        <v>242</v>
      </c>
      <c r="N709" t="s">
        <v>84</v>
      </c>
    </row>
    <row r="710" spans="1:14" x14ac:dyDescent="0.3">
      <c r="A710">
        <v>10956</v>
      </c>
      <c r="B710" t="s">
        <v>87</v>
      </c>
      <c r="C710">
        <v>6</v>
      </c>
      <c r="D710" s="1">
        <v>35171</v>
      </c>
      <c r="E710" s="1">
        <v>35213</v>
      </c>
      <c r="F710" s="1">
        <v>35174</v>
      </c>
      <c r="G710">
        <v>2</v>
      </c>
      <c r="H710">
        <v>44.65</v>
      </c>
      <c r="I710" t="s">
        <v>88</v>
      </c>
      <c r="J710" t="s">
        <v>90</v>
      </c>
      <c r="K710" t="s">
        <v>91</v>
      </c>
      <c r="L710" t="s">
        <v>47</v>
      </c>
      <c r="M710" t="s">
        <v>92</v>
      </c>
      <c r="N710" t="s">
        <v>49</v>
      </c>
    </row>
    <row r="711" spans="1:14" x14ac:dyDescent="0.3">
      <c r="A711">
        <v>10957</v>
      </c>
      <c r="B711" t="s">
        <v>326</v>
      </c>
      <c r="C711">
        <v>8</v>
      </c>
      <c r="D711" s="1">
        <v>35172</v>
      </c>
      <c r="E711" s="1">
        <v>35200</v>
      </c>
      <c r="F711" s="1">
        <v>35181</v>
      </c>
      <c r="G711">
        <v>3</v>
      </c>
      <c r="H711">
        <v>105.36</v>
      </c>
      <c r="I711" t="s">
        <v>327</v>
      </c>
      <c r="J711" t="s">
        <v>329</v>
      </c>
      <c r="K711" t="s">
        <v>330</v>
      </c>
      <c r="L711" t="s">
        <v>331</v>
      </c>
      <c r="M711" t="s">
        <v>332</v>
      </c>
      <c r="N711" t="s">
        <v>314</v>
      </c>
    </row>
    <row r="712" spans="1:14" x14ac:dyDescent="0.3">
      <c r="A712">
        <v>10958</v>
      </c>
      <c r="B712" t="s">
        <v>482</v>
      </c>
      <c r="C712">
        <v>7</v>
      </c>
      <c r="D712" s="1">
        <v>35172</v>
      </c>
      <c r="E712" s="1">
        <v>35200</v>
      </c>
      <c r="F712" s="1">
        <v>35181</v>
      </c>
      <c r="G712">
        <v>2</v>
      </c>
      <c r="H712">
        <v>49.56</v>
      </c>
      <c r="I712" t="s">
        <v>483</v>
      </c>
      <c r="J712" t="s">
        <v>485</v>
      </c>
      <c r="K712" t="s">
        <v>144</v>
      </c>
      <c r="L712" t="s">
        <v>47</v>
      </c>
      <c r="M712" t="s">
        <v>145</v>
      </c>
      <c r="N712" t="s">
        <v>146</v>
      </c>
    </row>
    <row r="713" spans="1:14" x14ac:dyDescent="0.3">
      <c r="A713">
        <v>10959</v>
      </c>
      <c r="B713" t="s">
        <v>291</v>
      </c>
      <c r="C713">
        <v>6</v>
      </c>
      <c r="D713" s="1">
        <v>35172</v>
      </c>
      <c r="E713" s="1">
        <v>35214</v>
      </c>
      <c r="F713" s="1">
        <v>35177</v>
      </c>
      <c r="G713">
        <v>2</v>
      </c>
      <c r="H713">
        <v>4.9800000000000004</v>
      </c>
      <c r="I713" t="s">
        <v>292</v>
      </c>
      <c r="J713" t="s">
        <v>294</v>
      </c>
      <c r="K713" t="s">
        <v>295</v>
      </c>
      <c r="L713" t="s">
        <v>170</v>
      </c>
      <c r="M713" t="s">
        <v>296</v>
      </c>
      <c r="N713" t="s">
        <v>172</v>
      </c>
    </row>
    <row r="714" spans="1:14" x14ac:dyDescent="0.3">
      <c r="A714">
        <v>10960</v>
      </c>
      <c r="B714" t="s">
        <v>326</v>
      </c>
      <c r="C714">
        <v>3</v>
      </c>
      <c r="D714" s="1">
        <v>35173</v>
      </c>
      <c r="E714" s="1">
        <v>35187</v>
      </c>
      <c r="F714" s="1">
        <v>35193</v>
      </c>
      <c r="G714">
        <v>1</v>
      </c>
      <c r="H714">
        <v>2.08</v>
      </c>
      <c r="I714" t="s">
        <v>327</v>
      </c>
      <c r="J714" t="s">
        <v>329</v>
      </c>
      <c r="K714" t="s">
        <v>330</v>
      </c>
      <c r="L714" t="s">
        <v>331</v>
      </c>
      <c r="M714" t="s">
        <v>332</v>
      </c>
      <c r="N714" t="s">
        <v>314</v>
      </c>
    </row>
    <row r="715" spans="1:14" x14ac:dyDescent="0.3">
      <c r="A715">
        <v>10961</v>
      </c>
      <c r="B715" t="s">
        <v>541</v>
      </c>
      <c r="C715">
        <v>8</v>
      </c>
      <c r="D715" s="1">
        <v>35173</v>
      </c>
      <c r="E715" s="1">
        <v>35201</v>
      </c>
      <c r="F715" s="1">
        <v>35184</v>
      </c>
      <c r="G715">
        <v>1</v>
      </c>
      <c r="H715">
        <v>104.47</v>
      </c>
      <c r="I715" t="s">
        <v>542</v>
      </c>
      <c r="J715" t="s">
        <v>544</v>
      </c>
      <c r="K715" t="s">
        <v>169</v>
      </c>
      <c r="L715" t="s">
        <v>170</v>
      </c>
      <c r="M715" t="s">
        <v>545</v>
      </c>
      <c r="N715" t="s">
        <v>172</v>
      </c>
    </row>
    <row r="716" spans="1:14" x14ac:dyDescent="0.3">
      <c r="A716">
        <v>10962</v>
      </c>
      <c r="B716" t="s">
        <v>547</v>
      </c>
      <c r="C716">
        <v>8</v>
      </c>
      <c r="D716" s="1">
        <v>35173</v>
      </c>
      <c r="E716" s="1">
        <v>35201</v>
      </c>
      <c r="F716" s="1">
        <v>35177</v>
      </c>
      <c r="G716">
        <v>2</v>
      </c>
      <c r="H716">
        <v>275.79000000000002</v>
      </c>
      <c r="I716" t="s">
        <v>548</v>
      </c>
      <c r="J716" t="s">
        <v>550</v>
      </c>
      <c r="K716" t="s">
        <v>551</v>
      </c>
      <c r="L716" t="s">
        <v>47</v>
      </c>
      <c r="M716" t="s">
        <v>552</v>
      </c>
      <c r="N716" t="s">
        <v>49</v>
      </c>
    </row>
    <row r="717" spans="1:14" x14ac:dyDescent="0.3">
      <c r="A717">
        <v>10963</v>
      </c>
      <c r="B717" t="s">
        <v>267</v>
      </c>
      <c r="C717">
        <v>9</v>
      </c>
      <c r="D717" s="1">
        <v>35173</v>
      </c>
      <c r="E717" s="1">
        <v>35201</v>
      </c>
      <c r="F717" s="1">
        <v>35180</v>
      </c>
      <c r="G717">
        <v>3</v>
      </c>
      <c r="H717">
        <v>2.7</v>
      </c>
      <c r="I717" t="s">
        <v>268</v>
      </c>
      <c r="J717" t="s">
        <v>270</v>
      </c>
      <c r="K717" t="s">
        <v>271</v>
      </c>
      <c r="L717" t="s">
        <v>47</v>
      </c>
      <c r="M717" t="s">
        <v>272</v>
      </c>
      <c r="N717" t="s">
        <v>273</v>
      </c>
    </row>
    <row r="718" spans="1:14" x14ac:dyDescent="0.3">
      <c r="A718">
        <v>10964</v>
      </c>
      <c r="B718" t="s">
        <v>631</v>
      </c>
      <c r="C718">
        <v>3</v>
      </c>
      <c r="D718" s="1">
        <v>35174</v>
      </c>
      <c r="E718" s="1">
        <v>35202</v>
      </c>
      <c r="F718" s="1">
        <v>35178</v>
      </c>
      <c r="G718">
        <v>2</v>
      </c>
      <c r="H718">
        <v>87.38</v>
      </c>
      <c r="I718" t="s">
        <v>632</v>
      </c>
      <c r="J718" t="s">
        <v>634</v>
      </c>
      <c r="K718" t="s">
        <v>509</v>
      </c>
      <c r="L718" t="s">
        <v>47</v>
      </c>
      <c r="M718" t="s">
        <v>635</v>
      </c>
      <c r="N718" t="s">
        <v>102</v>
      </c>
    </row>
    <row r="719" spans="1:14" x14ac:dyDescent="0.3">
      <c r="A719">
        <v>10965</v>
      </c>
      <c r="B719" t="s">
        <v>488</v>
      </c>
      <c r="C719">
        <v>6</v>
      </c>
      <c r="D719" s="1">
        <v>35174</v>
      </c>
      <c r="E719" s="1">
        <v>35202</v>
      </c>
      <c r="F719" s="1">
        <v>35184</v>
      </c>
      <c r="G719">
        <v>3</v>
      </c>
      <c r="H719">
        <v>144.38</v>
      </c>
      <c r="I719" t="s">
        <v>489</v>
      </c>
      <c r="J719" t="s">
        <v>491</v>
      </c>
      <c r="K719" t="s">
        <v>492</v>
      </c>
      <c r="L719" t="s">
        <v>493</v>
      </c>
      <c r="M719" t="s">
        <v>494</v>
      </c>
      <c r="N719" t="s">
        <v>305</v>
      </c>
    </row>
    <row r="720" spans="1:14" x14ac:dyDescent="0.3">
      <c r="A720">
        <v>10966</v>
      </c>
      <c r="B720" t="s">
        <v>156</v>
      </c>
      <c r="C720">
        <v>4</v>
      </c>
      <c r="D720" s="1">
        <v>35174</v>
      </c>
      <c r="E720" s="1">
        <v>35202</v>
      </c>
      <c r="F720" s="1">
        <v>35193</v>
      </c>
      <c r="G720">
        <v>1</v>
      </c>
      <c r="H720">
        <v>27.19</v>
      </c>
      <c r="I720" t="s">
        <v>157</v>
      </c>
      <c r="J720" t="s">
        <v>868</v>
      </c>
      <c r="K720" t="s">
        <v>160</v>
      </c>
      <c r="L720" t="s">
        <v>47</v>
      </c>
      <c r="M720" t="s">
        <v>161</v>
      </c>
      <c r="N720" t="s">
        <v>162</v>
      </c>
    </row>
    <row r="721" spans="1:14" x14ac:dyDescent="0.3">
      <c r="A721">
        <v>10967</v>
      </c>
      <c r="B721" t="s">
        <v>670</v>
      </c>
      <c r="C721">
        <v>2</v>
      </c>
      <c r="D721" s="1">
        <v>35177</v>
      </c>
      <c r="E721" s="1">
        <v>35205</v>
      </c>
      <c r="F721" s="1">
        <v>35187</v>
      </c>
      <c r="G721">
        <v>2</v>
      </c>
      <c r="H721">
        <v>62.22</v>
      </c>
      <c r="I721" t="s">
        <v>671</v>
      </c>
      <c r="J721" t="s">
        <v>673</v>
      </c>
      <c r="K721" t="s">
        <v>674</v>
      </c>
      <c r="L721" t="s">
        <v>47</v>
      </c>
      <c r="M721" t="s">
        <v>675</v>
      </c>
      <c r="N721" t="s">
        <v>49</v>
      </c>
    </row>
    <row r="722" spans="1:14" x14ac:dyDescent="0.3">
      <c r="A722">
        <v>10968</v>
      </c>
      <c r="B722" t="s">
        <v>204</v>
      </c>
      <c r="C722">
        <v>1</v>
      </c>
      <c r="D722" s="1">
        <v>35177</v>
      </c>
      <c r="E722" s="1">
        <v>35205</v>
      </c>
      <c r="F722" s="1">
        <v>35186</v>
      </c>
      <c r="G722">
        <v>3</v>
      </c>
      <c r="H722">
        <v>74.599999999999994</v>
      </c>
      <c r="I722" t="s">
        <v>205</v>
      </c>
      <c r="J722" t="s">
        <v>208</v>
      </c>
      <c r="K722" t="s">
        <v>209</v>
      </c>
      <c r="L722" t="s">
        <v>47</v>
      </c>
      <c r="M722" t="s">
        <v>210</v>
      </c>
      <c r="N722" t="s">
        <v>211</v>
      </c>
    </row>
    <row r="723" spans="1:14" x14ac:dyDescent="0.3">
      <c r="A723">
        <v>10969</v>
      </c>
      <c r="B723" t="s">
        <v>164</v>
      </c>
      <c r="C723">
        <v>1</v>
      </c>
      <c r="D723" s="1">
        <v>35177</v>
      </c>
      <c r="E723" s="1">
        <v>35205</v>
      </c>
      <c r="F723" s="1">
        <v>35184</v>
      </c>
      <c r="G723">
        <v>2</v>
      </c>
      <c r="H723">
        <v>0.21</v>
      </c>
      <c r="I723" t="s">
        <v>165</v>
      </c>
      <c r="J723" t="s">
        <v>168</v>
      </c>
      <c r="K723" t="s">
        <v>169</v>
      </c>
      <c r="L723" t="s">
        <v>170</v>
      </c>
      <c r="M723" t="s">
        <v>171</v>
      </c>
      <c r="N723" t="s">
        <v>172</v>
      </c>
    </row>
    <row r="724" spans="1:14" x14ac:dyDescent="0.3">
      <c r="A724">
        <v>10970</v>
      </c>
      <c r="B724" t="s">
        <v>105</v>
      </c>
      <c r="C724">
        <v>9</v>
      </c>
      <c r="D724" s="1">
        <v>35178</v>
      </c>
      <c r="E724" s="1">
        <v>35192</v>
      </c>
      <c r="F724" s="1">
        <v>35209</v>
      </c>
      <c r="G724">
        <v>1</v>
      </c>
      <c r="H724">
        <v>16.16</v>
      </c>
      <c r="I724" t="s">
        <v>106</v>
      </c>
      <c r="J724" t="s">
        <v>108</v>
      </c>
      <c r="K724" t="s">
        <v>109</v>
      </c>
      <c r="L724" t="s">
        <v>47</v>
      </c>
      <c r="M724" t="s">
        <v>110</v>
      </c>
      <c r="N724" t="s">
        <v>111</v>
      </c>
    </row>
    <row r="725" spans="1:14" x14ac:dyDescent="0.3">
      <c r="A725">
        <v>10971</v>
      </c>
      <c r="B725" t="s">
        <v>252</v>
      </c>
      <c r="C725">
        <v>2</v>
      </c>
      <c r="D725" s="1">
        <v>35178</v>
      </c>
      <c r="E725" s="1">
        <v>35206</v>
      </c>
      <c r="F725" s="1">
        <v>35187</v>
      </c>
      <c r="G725">
        <v>2</v>
      </c>
      <c r="H725">
        <v>121.82</v>
      </c>
      <c r="I725" t="s">
        <v>253</v>
      </c>
      <c r="J725" t="s">
        <v>255</v>
      </c>
      <c r="K725" t="s">
        <v>193</v>
      </c>
      <c r="L725" t="s">
        <v>47</v>
      </c>
      <c r="M725" t="s">
        <v>194</v>
      </c>
      <c r="N725" t="s">
        <v>102</v>
      </c>
    </row>
    <row r="726" spans="1:14" x14ac:dyDescent="0.3">
      <c r="A726">
        <v>10972</v>
      </c>
      <c r="B726" t="s">
        <v>367</v>
      </c>
      <c r="C726">
        <v>4</v>
      </c>
      <c r="D726" s="1">
        <v>35178</v>
      </c>
      <c r="E726" s="1">
        <v>35206</v>
      </c>
      <c r="F726" s="1">
        <v>35180</v>
      </c>
      <c r="G726">
        <v>2</v>
      </c>
      <c r="H726">
        <v>0.02</v>
      </c>
      <c r="I726" t="s">
        <v>368</v>
      </c>
      <c r="J726" t="s">
        <v>370</v>
      </c>
      <c r="K726" t="s">
        <v>371</v>
      </c>
      <c r="L726" t="s">
        <v>47</v>
      </c>
      <c r="M726" t="s">
        <v>372</v>
      </c>
      <c r="N726" t="s">
        <v>102</v>
      </c>
    </row>
    <row r="727" spans="1:14" x14ac:dyDescent="0.3">
      <c r="A727">
        <v>10973</v>
      </c>
      <c r="B727" t="s">
        <v>367</v>
      </c>
      <c r="C727">
        <v>6</v>
      </c>
      <c r="D727" s="1">
        <v>35178</v>
      </c>
      <c r="E727" s="1">
        <v>35206</v>
      </c>
      <c r="F727" s="1">
        <v>35181</v>
      </c>
      <c r="G727">
        <v>2</v>
      </c>
      <c r="H727">
        <v>15.17</v>
      </c>
      <c r="I727" t="s">
        <v>368</v>
      </c>
      <c r="J727" t="s">
        <v>370</v>
      </c>
      <c r="K727" t="s">
        <v>371</v>
      </c>
      <c r="L727" t="s">
        <v>47</v>
      </c>
      <c r="M727" t="s">
        <v>372</v>
      </c>
      <c r="N727" t="s">
        <v>102</v>
      </c>
    </row>
    <row r="728" spans="1:14" x14ac:dyDescent="0.3">
      <c r="A728">
        <v>10974</v>
      </c>
      <c r="B728" t="s">
        <v>638</v>
      </c>
      <c r="C728">
        <v>3</v>
      </c>
      <c r="D728" s="1">
        <v>35179</v>
      </c>
      <c r="E728" s="1">
        <v>35193</v>
      </c>
      <c r="F728" s="1">
        <v>35188</v>
      </c>
      <c r="G728">
        <v>3</v>
      </c>
      <c r="H728">
        <v>12.96</v>
      </c>
      <c r="I728" t="s">
        <v>639</v>
      </c>
      <c r="J728" t="s">
        <v>641</v>
      </c>
      <c r="K728" t="s">
        <v>642</v>
      </c>
      <c r="L728" t="s">
        <v>643</v>
      </c>
      <c r="M728" t="s">
        <v>644</v>
      </c>
      <c r="N728" t="s">
        <v>305</v>
      </c>
    </row>
    <row r="729" spans="1:14" x14ac:dyDescent="0.3">
      <c r="A729">
        <v>10975</v>
      </c>
      <c r="B729" t="s">
        <v>122</v>
      </c>
      <c r="C729">
        <v>1</v>
      </c>
      <c r="D729" s="1">
        <v>35179</v>
      </c>
      <c r="E729" s="1">
        <v>35207</v>
      </c>
      <c r="F729" s="1">
        <v>35181</v>
      </c>
      <c r="G729">
        <v>3</v>
      </c>
      <c r="H729">
        <v>32.270000000000003</v>
      </c>
      <c r="I729" t="s">
        <v>123</v>
      </c>
      <c r="J729" t="s">
        <v>126</v>
      </c>
      <c r="K729" t="s">
        <v>127</v>
      </c>
      <c r="L729" t="s">
        <v>128</v>
      </c>
      <c r="M729" t="s">
        <v>129</v>
      </c>
      <c r="N729" t="s">
        <v>130</v>
      </c>
    </row>
    <row r="730" spans="1:14" x14ac:dyDescent="0.3">
      <c r="A730">
        <v>10976</v>
      </c>
      <c r="B730" t="s">
        <v>326</v>
      </c>
      <c r="C730">
        <v>1</v>
      </c>
      <c r="D730" s="1">
        <v>35179</v>
      </c>
      <c r="E730" s="1">
        <v>35221</v>
      </c>
      <c r="F730" s="1">
        <v>35188</v>
      </c>
      <c r="G730">
        <v>1</v>
      </c>
      <c r="H730">
        <v>37.97</v>
      </c>
      <c r="I730" t="s">
        <v>327</v>
      </c>
      <c r="J730" t="s">
        <v>329</v>
      </c>
      <c r="K730" t="s">
        <v>330</v>
      </c>
      <c r="L730" t="s">
        <v>331</v>
      </c>
      <c r="M730" t="s">
        <v>332</v>
      </c>
      <c r="N730" t="s">
        <v>314</v>
      </c>
    </row>
    <row r="731" spans="1:14" x14ac:dyDescent="0.3">
      <c r="A731">
        <v>10977</v>
      </c>
      <c r="B731" t="s">
        <v>237</v>
      </c>
      <c r="C731">
        <v>8</v>
      </c>
      <c r="D731" s="1">
        <v>35180</v>
      </c>
      <c r="E731" s="1">
        <v>35208</v>
      </c>
      <c r="F731" s="1">
        <v>35195</v>
      </c>
      <c r="G731">
        <v>3</v>
      </c>
      <c r="H731">
        <v>208.5</v>
      </c>
      <c r="I731" t="s">
        <v>238</v>
      </c>
      <c r="J731" t="s">
        <v>240</v>
      </c>
      <c r="K731" t="s">
        <v>241</v>
      </c>
      <c r="L731" t="s">
        <v>47</v>
      </c>
      <c r="M731" t="s">
        <v>242</v>
      </c>
      <c r="N731" t="s">
        <v>84</v>
      </c>
    </row>
    <row r="732" spans="1:14" x14ac:dyDescent="0.3">
      <c r="A732">
        <v>10978</v>
      </c>
      <c r="B732" t="s">
        <v>450</v>
      </c>
      <c r="C732">
        <v>9</v>
      </c>
      <c r="D732" s="1">
        <v>35180</v>
      </c>
      <c r="E732" s="1">
        <v>35208</v>
      </c>
      <c r="F732" s="1">
        <v>35208</v>
      </c>
      <c r="G732">
        <v>2</v>
      </c>
      <c r="H732">
        <v>32.82</v>
      </c>
      <c r="I732" t="s">
        <v>451</v>
      </c>
      <c r="J732" t="s">
        <v>453</v>
      </c>
      <c r="K732" t="s">
        <v>454</v>
      </c>
      <c r="L732" t="s">
        <v>47</v>
      </c>
      <c r="M732" t="s">
        <v>455</v>
      </c>
      <c r="N732" t="s">
        <v>456</v>
      </c>
    </row>
    <row r="733" spans="1:14" x14ac:dyDescent="0.3">
      <c r="A733">
        <v>10979</v>
      </c>
      <c r="B733" t="s">
        <v>204</v>
      </c>
      <c r="C733">
        <v>8</v>
      </c>
      <c r="D733" s="1">
        <v>35180</v>
      </c>
      <c r="E733" s="1">
        <v>35208</v>
      </c>
      <c r="F733" s="1">
        <v>35185</v>
      </c>
      <c r="G733">
        <v>2</v>
      </c>
      <c r="H733">
        <v>353.07</v>
      </c>
      <c r="I733" t="s">
        <v>205</v>
      </c>
      <c r="J733" t="s">
        <v>208</v>
      </c>
      <c r="K733" t="s">
        <v>209</v>
      </c>
      <c r="L733" t="s">
        <v>47</v>
      </c>
      <c r="M733" t="s">
        <v>210</v>
      </c>
      <c r="N733" t="s">
        <v>211</v>
      </c>
    </row>
    <row r="734" spans="1:14" x14ac:dyDescent="0.3">
      <c r="A734">
        <v>10980</v>
      </c>
      <c r="B734" t="s">
        <v>237</v>
      </c>
      <c r="C734">
        <v>4</v>
      </c>
      <c r="D734" s="1">
        <v>35181</v>
      </c>
      <c r="E734" s="1">
        <v>35223</v>
      </c>
      <c r="F734" s="1">
        <v>35202</v>
      </c>
      <c r="G734">
        <v>1</v>
      </c>
      <c r="H734">
        <v>1.26</v>
      </c>
      <c r="I734" t="s">
        <v>238</v>
      </c>
      <c r="J734" t="s">
        <v>240</v>
      </c>
      <c r="K734" t="s">
        <v>241</v>
      </c>
      <c r="L734" t="s">
        <v>47</v>
      </c>
      <c r="M734" t="s">
        <v>242</v>
      </c>
      <c r="N734" t="s">
        <v>84</v>
      </c>
    </row>
    <row r="735" spans="1:14" x14ac:dyDescent="0.3">
      <c r="A735">
        <v>10981</v>
      </c>
      <c r="B735" t="s">
        <v>317</v>
      </c>
      <c r="C735">
        <v>1</v>
      </c>
      <c r="D735" s="1">
        <v>35181</v>
      </c>
      <c r="E735" s="1">
        <v>35209</v>
      </c>
      <c r="F735" s="1">
        <v>35187</v>
      </c>
      <c r="G735">
        <v>2</v>
      </c>
      <c r="H735">
        <v>193.37</v>
      </c>
      <c r="I735" t="s">
        <v>318</v>
      </c>
      <c r="J735" t="s">
        <v>320</v>
      </c>
      <c r="K735" t="s">
        <v>321</v>
      </c>
      <c r="L735" t="s">
        <v>322</v>
      </c>
      <c r="M735" t="s">
        <v>323</v>
      </c>
      <c r="N735" t="s">
        <v>172</v>
      </c>
    </row>
    <row r="736" spans="1:14" x14ac:dyDescent="0.3">
      <c r="A736">
        <v>10982</v>
      </c>
      <c r="B736" t="s">
        <v>122</v>
      </c>
      <c r="C736">
        <v>2</v>
      </c>
      <c r="D736" s="1">
        <v>35181</v>
      </c>
      <c r="E736" s="1">
        <v>35209</v>
      </c>
      <c r="F736" s="1">
        <v>35193</v>
      </c>
      <c r="G736">
        <v>1</v>
      </c>
      <c r="H736">
        <v>14.01</v>
      </c>
      <c r="I736" t="s">
        <v>123</v>
      </c>
      <c r="J736" t="s">
        <v>126</v>
      </c>
      <c r="K736" t="s">
        <v>127</v>
      </c>
      <c r="L736" t="s">
        <v>128</v>
      </c>
      <c r="M736" t="s">
        <v>129</v>
      </c>
      <c r="N736" t="s">
        <v>130</v>
      </c>
    </row>
    <row r="737" spans="1:14" x14ac:dyDescent="0.3">
      <c r="A737">
        <v>10983</v>
      </c>
      <c r="B737" t="s">
        <v>607</v>
      </c>
      <c r="C737">
        <v>2</v>
      </c>
      <c r="D737" s="1">
        <v>35181</v>
      </c>
      <c r="E737" s="1">
        <v>35209</v>
      </c>
      <c r="F737" s="1">
        <v>35191</v>
      </c>
      <c r="G737">
        <v>2</v>
      </c>
      <c r="H737">
        <v>657.54</v>
      </c>
      <c r="I737" t="s">
        <v>608</v>
      </c>
      <c r="J737" t="s">
        <v>610</v>
      </c>
      <c r="K737" t="s">
        <v>611</v>
      </c>
      <c r="L737" t="s">
        <v>612</v>
      </c>
      <c r="M737" t="s">
        <v>613</v>
      </c>
      <c r="N737" t="s">
        <v>305</v>
      </c>
    </row>
    <row r="738" spans="1:14" x14ac:dyDescent="0.3">
      <c r="A738">
        <v>10984</v>
      </c>
      <c r="B738" t="s">
        <v>607</v>
      </c>
      <c r="C738">
        <v>1</v>
      </c>
      <c r="D738" s="1">
        <v>35184</v>
      </c>
      <c r="E738" s="1">
        <v>35212</v>
      </c>
      <c r="F738" s="1">
        <v>35188</v>
      </c>
      <c r="G738">
        <v>3</v>
      </c>
      <c r="H738">
        <v>211.22</v>
      </c>
      <c r="I738" t="s">
        <v>608</v>
      </c>
      <c r="J738" t="s">
        <v>610</v>
      </c>
      <c r="K738" t="s">
        <v>611</v>
      </c>
      <c r="L738" t="s">
        <v>612</v>
      </c>
      <c r="M738" t="s">
        <v>613</v>
      </c>
      <c r="N738" t="s">
        <v>305</v>
      </c>
    </row>
    <row r="739" spans="1:14" x14ac:dyDescent="0.3">
      <c r="A739">
        <v>10985</v>
      </c>
      <c r="B739" t="s">
        <v>343</v>
      </c>
      <c r="C739">
        <v>2</v>
      </c>
      <c r="D739" s="1">
        <v>35184</v>
      </c>
      <c r="E739" s="1">
        <v>35212</v>
      </c>
      <c r="F739" s="1">
        <v>35187</v>
      </c>
      <c r="G739">
        <v>1</v>
      </c>
      <c r="H739">
        <v>91.51</v>
      </c>
      <c r="I739" t="s">
        <v>344</v>
      </c>
      <c r="J739" t="s">
        <v>346</v>
      </c>
      <c r="K739" t="s">
        <v>347</v>
      </c>
      <c r="L739" t="s">
        <v>348</v>
      </c>
      <c r="M739" t="s">
        <v>47</v>
      </c>
      <c r="N739" t="s">
        <v>349</v>
      </c>
    </row>
    <row r="740" spans="1:14" x14ac:dyDescent="0.3">
      <c r="A740">
        <v>10986</v>
      </c>
      <c r="B740" t="s">
        <v>482</v>
      </c>
      <c r="C740">
        <v>8</v>
      </c>
      <c r="D740" s="1">
        <v>35184</v>
      </c>
      <c r="E740" s="1">
        <v>35212</v>
      </c>
      <c r="F740" s="1">
        <v>35206</v>
      </c>
      <c r="G740">
        <v>2</v>
      </c>
      <c r="H740">
        <v>217.86</v>
      </c>
      <c r="I740" t="s">
        <v>483</v>
      </c>
      <c r="J740" t="s">
        <v>485</v>
      </c>
      <c r="K740" t="s">
        <v>144</v>
      </c>
      <c r="L740" t="s">
        <v>47</v>
      </c>
      <c r="M740" t="s">
        <v>145</v>
      </c>
      <c r="N740" t="s">
        <v>146</v>
      </c>
    </row>
    <row r="741" spans="1:14" x14ac:dyDescent="0.3">
      <c r="A741">
        <v>10987</v>
      </c>
      <c r="B741" t="s">
        <v>197</v>
      </c>
      <c r="C741">
        <v>8</v>
      </c>
      <c r="D741" s="1">
        <v>35185</v>
      </c>
      <c r="E741" s="1">
        <v>35213</v>
      </c>
      <c r="F741" s="1">
        <v>35191</v>
      </c>
      <c r="G741">
        <v>1</v>
      </c>
      <c r="H741">
        <v>185.48</v>
      </c>
      <c r="I741" t="s">
        <v>198</v>
      </c>
      <c r="J741" t="s">
        <v>200</v>
      </c>
      <c r="K741" t="s">
        <v>72</v>
      </c>
      <c r="L741" t="s">
        <v>47</v>
      </c>
      <c r="M741" t="s">
        <v>201</v>
      </c>
      <c r="N741" t="s">
        <v>74</v>
      </c>
    </row>
    <row r="742" spans="1:14" x14ac:dyDescent="0.3">
      <c r="A742">
        <v>10988</v>
      </c>
      <c r="B742" t="s">
        <v>560</v>
      </c>
      <c r="C742">
        <v>3</v>
      </c>
      <c r="D742" s="1">
        <v>35185</v>
      </c>
      <c r="E742" s="1">
        <v>35213</v>
      </c>
      <c r="F742" s="1">
        <v>35195</v>
      </c>
      <c r="G742">
        <v>2</v>
      </c>
      <c r="H742">
        <v>61.14</v>
      </c>
      <c r="I742" t="s">
        <v>561</v>
      </c>
      <c r="J742" t="s">
        <v>564</v>
      </c>
      <c r="K742" t="s">
        <v>565</v>
      </c>
      <c r="L742" t="s">
        <v>566</v>
      </c>
      <c r="M742" t="s">
        <v>567</v>
      </c>
      <c r="N742" t="s">
        <v>305</v>
      </c>
    </row>
    <row r="743" spans="1:14" x14ac:dyDescent="0.3">
      <c r="A743">
        <v>10989</v>
      </c>
      <c r="B743" t="s">
        <v>534</v>
      </c>
      <c r="C743">
        <v>2</v>
      </c>
      <c r="D743" s="1">
        <v>35185</v>
      </c>
      <c r="E743" s="1">
        <v>35213</v>
      </c>
      <c r="F743" s="1">
        <v>35187</v>
      </c>
      <c r="G743">
        <v>1</v>
      </c>
      <c r="H743">
        <v>34.76</v>
      </c>
      <c r="I743" t="s">
        <v>535</v>
      </c>
      <c r="J743" t="s">
        <v>537</v>
      </c>
      <c r="K743" t="s">
        <v>321</v>
      </c>
      <c r="L743" t="s">
        <v>322</v>
      </c>
      <c r="M743" t="s">
        <v>538</v>
      </c>
      <c r="N743" t="s">
        <v>172</v>
      </c>
    </row>
    <row r="744" spans="1:14" x14ac:dyDescent="0.3">
      <c r="A744">
        <v>10990</v>
      </c>
      <c r="B744" t="s">
        <v>204</v>
      </c>
      <c r="C744">
        <v>2</v>
      </c>
      <c r="D744" s="1">
        <v>35186</v>
      </c>
      <c r="E744" s="1">
        <v>35228</v>
      </c>
      <c r="F744" s="1">
        <v>35192</v>
      </c>
      <c r="G744">
        <v>3</v>
      </c>
      <c r="H744">
        <v>117.61</v>
      </c>
      <c r="I744" t="s">
        <v>205</v>
      </c>
      <c r="J744" t="s">
        <v>208</v>
      </c>
      <c r="K744" t="s">
        <v>209</v>
      </c>
      <c r="L744" t="s">
        <v>47</v>
      </c>
      <c r="M744" t="s">
        <v>210</v>
      </c>
      <c r="N744" t="s">
        <v>211</v>
      </c>
    </row>
    <row r="745" spans="1:14" x14ac:dyDescent="0.3">
      <c r="A745">
        <v>10991</v>
      </c>
      <c r="B745" t="s">
        <v>547</v>
      </c>
      <c r="C745">
        <v>1</v>
      </c>
      <c r="D745" s="1">
        <v>35186</v>
      </c>
      <c r="E745" s="1">
        <v>35214</v>
      </c>
      <c r="F745" s="1">
        <v>35192</v>
      </c>
      <c r="G745">
        <v>1</v>
      </c>
      <c r="H745">
        <v>38.51</v>
      </c>
      <c r="I745" t="s">
        <v>548</v>
      </c>
      <c r="J745" t="s">
        <v>550</v>
      </c>
      <c r="K745" t="s">
        <v>551</v>
      </c>
      <c r="L745" t="s">
        <v>47</v>
      </c>
      <c r="M745" t="s">
        <v>552</v>
      </c>
      <c r="N745" t="s">
        <v>49</v>
      </c>
    </row>
    <row r="746" spans="1:14" x14ac:dyDescent="0.3">
      <c r="A746">
        <v>10992</v>
      </c>
      <c r="B746" t="s">
        <v>655</v>
      </c>
      <c r="C746">
        <v>1</v>
      </c>
      <c r="D746" s="1">
        <v>35186</v>
      </c>
      <c r="E746" s="1">
        <v>35214</v>
      </c>
      <c r="F746" s="1">
        <v>35188</v>
      </c>
      <c r="G746">
        <v>3</v>
      </c>
      <c r="H746">
        <v>4.2699999999999996</v>
      </c>
      <c r="I746" t="s">
        <v>656</v>
      </c>
      <c r="J746" t="s">
        <v>658</v>
      </c>
      <c r="K746" t="s">
        <v>438</v>
      </c>
      <c r="L746" t="s">
        <v>303</v>
      </c>
      <c r="M746" t="s">
        <v>659</v>
      </c>
      <c r="N746" t="s">
        <v>305</v>
      </c>
    </row>
    <row r="747" spans="1:14" x14ac:dyDescent="0.3">
      <c r="A747">
        <v>10993</v>
      </c>
      <c r="B747" t="s">
        <v>237</v>
      </c>
      <c r="C747">
        <v>7</v>
      </c>
      <c r="D747" s="1">
        <v>35186</v>
      </c>
      <c r="E747" s="1">
        <v>35214</v>
      </c>
      <c r="F747" s="1">
        <v>35195</v>
      </c>
      <c r="G747">
        <v>3</v>
      </c>
      <c r="H747">
        <v>8.81</v>
      </c>
      <c r="I747" t="s">
        <v>238</v>
      </c>
      <c r="J747" t="s">
        <v>240</v>
      </c>
      <c r="K747" t="s">
        <v>241</v>
      </c>
      <c r="L747" t="s">
        <v>47</v>
      </c>
      <c r="M747" t="s">
        <v>242</v>
      </c>
      <c r="N747" t="s">
        <v>84</v>
      </c>
    </row>
    <row r="748" spans="1:14" x14ac:dyDescent="0.3">
      <c r="A748">
        <v>10994</v>
      </c>
      <c r="B748" t="s">
        <v>698</v>
      </c>
      <c r="C748">
        <v>2</v>
      </c>
      <c r="D748" s="1">
        <v>35187</v>
      </c>
      <c r="E748" s="1">
        <v>35201</v>
      </c>
      <c r="F748" s="1">
        <v>35194</v>
      </c>
      <c r="G748">
        <v>3</v>
      </c>
      <c r="H748">
        <v>65.53</v>
      </c>
      <c r="I748" t="s">
        <v>699</v>
      </c>
      <c r="J748" t="s">
        <v>701</v>
      </c>
      <c r="K748" t="s">
        <v>702</v>
      </c>
      <c r="L748" t="s">
        <v>47</v>
      </c>
      <c r="M748" t="s">
        <v>703</v>
      </c>
      <c r="N748" t="s">
        <v>628</v>
      </c>
    </row>
    <row r="749" spans="1:14" x14ac:dyDescent="0.3">
      <c r="A749">
        <v>10995</v>
      </c>
      <c r="B749" t="s">
        <v>513</v>
      </c>
      <c r="C749">
        <v>1</v>
      </c>
      <c r="D749" s="1">
        <v>35187</v>
      </c>
      <c r="E749" s="1">
        <v>35215</v>
      </c>
      <c r="F749" s="1">
        <v>35191</v>
      </c>
      <c r="G749">
        <v>3</v>
      </c>
      <c r="H749">
        <v>46</v>
      </c>
      <c r="I749" t="s">
        <v>514</v>
      </c>
      <c r="J749" t="s">
        <v>516</v>
      </c>
      <c r="K749" t="s">
        <v>57</v>
      </c>
      <c r="L749" t="s">
        <v>47</v>
      </c>
      <c r="M749" t="s">
        <v>517</v>
      </c>
      <c r="N749" t="s">
        <v>59</v>
      </c>
    </row>
    <row r="750" spans="1:14" x14ac:dyDescent="0.3">
      <c r="A750">
        <v>10996</v>
      </c>
      <c r="B750" t="s">
        <v>547</v>
      </c>
      <c r="C750">
        <v>4</v>
      </c>
      <c r="D750" s="1">
        <v>35187</v>
      </c>
      <c r="E750" s="1">
        <v>35215</v>
      </c>
      <c r="F750" s="1">
        <v>35195</v>
      </c>
      <c r="G750">
        <v>2</v>
      </c>
      <c r="H750">
        <v>1.1200000000000001</v>
      </c>
      <c r="I750" t="s">
        <v>548</v>
      </c>
      <c r="J750" t="s">
        <v>550</v>
      </c>
      <c r="K750" t="s">
        <v>551</v>
      </c>
      <c r="L750" t="s">
        <v>47</v>
      </c>
      <c r="M750" t="s">
        <v>552</v>
      </c>
      <c r="N750" t="s">
        <v>49</v>
      </c>
    </row>
    <row r="751" spans="1:14" x14ac:dyDescent="0.3">
      <c r="A751">
        <v>10997</v>
      </c>
      <c r="B751" t="s">
        <v>416</v>
      </c>
      <c r="C751">
        <v>8</v>
      </c>
      <c r="D751" s="1">
        <v>35188</v>
      </c>
      <c r="E751" s="1">
        <v>35230</v>
      </c>
      <c r="F751" s="1">
        <v>35198</v>
      </c>
      <c r="G751">
        <v>2</v>
      </c>
      <c r="H751">
        <v>73.91</v>
      </c>
      <c r="I751" t="s">
        <v>417</v>
      </c>
      <c r="J751" t="s">
        <v>419</v>
      </c>
      <c r="K751" t="s">
        <v>420</v>
      </c>
      <c r="L751" t="s">
        <v>421</v>
      </c>
      <c r="M751" t="s">
        <v>422</v>
      </c>
      <c r="N751" t="s">
        <v>314</v>
      </c>
    </row>
    <row r="752" spans="1:14" x14ac:dyDescent="0.3">
      <c r="A752">
        <v>10998</v>
      </c>
      <c r="B752" t="s">
        <v>761</v>
      </c>
      <c r="C752">
        <v>8</v>
      </c>
      <c r="D752" s="1">
        <v>35188</v>
      </c>
      <c r="E752" s="1">
        <v>35202</v>
      </c>
      <c r="F752" s="1">
        <v>35202</v>
      </c>
      <c r="G752">
        <v>2</v>
      </c>
      <c r="H752">
        <v>20.309999999999999</v>
      </c>
      <c r="I752" t="s">
        <v>879</v>
      </c>
      <c r="J752" t="s">
        <v>764</v>
      </c>
      <c r="K752" t="s">
        <v>765</v>
      </c>
      <c r="L752" t="s">
        <v>47</v>
      </c>
      <c r="M752" t="s">
        <v>766</v>
      </c>
      <c r="N752" t="s">
        <v>767</v>
      </c>
    </row>
    <row r="753" spans="1:14" x14ac:dyDescent="0.3">
      <c r="A753">
        <v>10999</v>
      </c>
      <c r="B753" t="s">
        <v>497</v>
      </c>
      <c r="C753">
        <v>6</v>
      </c>
      <c r="D753" s="1">
        <v>35188</v>
      </c>
      <c r="E753" s="1">
        <v>35216</v>
      </c>
      <c r="F753" s="1">
        <v>35195</v>
      </c>
      <c r="G753">
        <v>2</v>
      </c>
      <c r="H753">
        <v>96.35</v>
      </c>
      <c r="I753" t="s">
        <v>498</v>
      </c>
      <c r="J753" t="s">
        <v>500</v>
      </c>
      <c r="K753" t="s">
        <v>501</v>
      </c>
      <c r="L753" t="s">
        <v>47</v>
      </c>
      <c r="M753" t="s">
        <v>502</v>
      </c>
      <c r="N753" t="s">
        <v>49</v>
      </c>
    </row>
    <row r="754" spans="1:14" x14ac:dyDescent="0.3">
      <c r="A754">
        <v>11000</v>
      </c>
      <c r="B754" t="s">
        <v>560</v>
      </c>
      <c r="C754">
        <v>2</v>
      </c>
      <c r="D754" s="1">
        <v>35191</v>
      </c>
      <c r="E754" s="1">
        <v>35219</v>
      </c>
      <c r="F754" s="1">
        <v>35199</v>
      </c>
      <c r="G754">
        <v>3</v>
      </c>
      <c r="H754">
        <v>55.12</v>
      </c>
      <c r="I754" t="s">
        <v>561</v>
      </c>
      <c r="J754" t="s">
        <v>564</v>
      </c>
      <c r="K754" t="s">
        <v>565</v>
      </c>
      <c r="L754" t="s">
        <v>566</v>
      </c>
      <c r="M754" t="s">
        <v>567</v>
      </c>
      <c r="N754" t="s">
        <v>305</v>
      </c>
    </row>
    <row r="755" spans="1:14" x14ac:dyDescent="0.3">
      <c r="A755">
        <v>11001</v>
      </c>
      <c r="B755" t="s">
        <v>237</v>
      </c>
      <c r="C755">
        <v>2</v>
      </c>
      <c r="D755" s="1">
        <v>35191</v>
      </c>
      <c r="E755" s="1">
        <v>35219</v>
      </c>
      <c r="F755" s="1">
        <v>35199</v>
      </c>
      <c r="G755">
        <v>2</v>
      </c>
      <c r="H755">
        <v>197.3</v>
      </c>
      <c r="I755" t="s">
        <v>238</v>
      </c>
      <c r="J755" t="s">
        <v>240</v>
      </c>
      <c r="K755" t="s">
        <v>241</v>
      </c>
      <c r="L755" t="s">
        <v>47</v>
      </c>
      <c r="M755" t="s">
        <v>242</v>
      </c>
      <c r="N755" t="s">
        <v>84</v>
      </c>
    </row>
    <row r="756" spans="1:14" x14ac:dyDescent="0.3">
      <c r="A756">
        <v>11002</v>
      </c>
      <c r="B756" t="s">
        <v>607</v>
      </c>
      <c r="C756">
        <v>4</v>
      </c>
      <c r="D756" s="1">
        <v>35191</v>
      </c>
      <c r="E756" s="1">
        <v>35219</v>
      </c>
      <c r="F756" s="1">
        <v>35201</v>
      </c>
      <c r="G756">
        <v>1</v>
      </c>
      <c r="H756">
        <v>141.16</v>
      </c>
      <c r="I756" t="s">
        <v>608</v>
      </c>
      <c r="J756" t="s">
        <v>610</v>
      </c>
      <c r="K756" t="s">
        <v>611</v>
      </c>
      <c r="L756" t="s">
        <v>612</v>
      </c>
      <c r="M756" t="s">
        <v>613</v>
      </c>
      <c r="N756" t="s">
        <v>305</v>
      </c>
    </row>
    <row r="757" spans="1:14" x14ac:dyDescent="0.3">
      <c r="A757">
        <v>11003</v>
      </c>
      <c r="B757" t="s">
        <v>661</v>
      </c>
      <c r="C757">
        <v>3</v>
      </c>
      <c r="D757" s="1">
        <v>35191</v>
      </c>
      <c r="E757" s="1">
        <v>35219</v>
      </c>
      <c r="F757" s="1">
        <v>35193</v>
      </c>
      <c r="G757">
        <v>3</v>
      </c>
      <c r="H757">
        <v>14.91</v>
      </c>
      <c r="I757" t="s">
        <v>662</v>
      </c>
      <c r="J757" t="s">
        <v>664</v>
      </c>
      <c r="K757" t="s">
        <v>665</v>
      </c>
      <c r="L757" t="s">
        <v>666</v>
      </c>
      <c r="M757" t="s">
        <v>667</v>
      </c>
      <c r="N757" t="s">
        <v>305</v>
      </c>
    </row>
    <row r="758" spans="1:14" x14ac:dyDescent="0.3">
      <c r="A758">
        <v>11004</v>
      </c>
      <c r="B758" t="s">
        <v>450</v>
      </c>
      <c r="C758">
        <v>3</v>
      </c>
      <c r="D758" s="1">
        <v>35192</v>
      </c>
      <c r="E758" s="1">
        <v>35220</v>
      </c>
      <c r="F758" s="1">
        <v>35205</v>
      </c>
      <c r="G758">
        <v>1</v>
      </c>
      <c r="H758">
        <v>44.84</v>
      </c>
      <c r="I758" t="s">
        <v>451</v>
      </c>
      <c r="J758" t="s">
        <v>453</v>
      </c>
      <c r="K758" t="s">
        <v>454</v>
      </c>
      <c r="L758" t="s">
        <v>47</v>
      </c>
      <c r="M758" t="s">
        <v>455</v>
      </c>
      <c r="N758" t="s">
        <v>456</v>
      </c>
    </row>
    <row r="759" spans="1:14" x14ac:dyDescent="0.3">
      <c r="A759">
        <v>11005</v>
      </c>
      <c r="B759" t="s">
        <v>753</v>
      </c>
      <c r="C759">
        <v>2</v>
      </c>
      <c r="D759" s="1">
        <v>35192</v>
      </c>
      <c r="E759" s="1">
        <v>35220</v>
      </c>
      <c r="F759" s="1">
        <v>35195</v>
      </c>
      <c r="G759">
        <v>1</v>
      </c>
      <c r="H759">
        <v>0.75</v>
      </c>
      <c r="I759" t="s">
        <v>754</v>
      </c>
      <c r="J759" t="s">
        <v>757</v>
      </c>
      <c r="K759" t="s">
        <v>758</v>
      </c>
      <c r="L759" t="s">
        <v>47</v>
      </c>
      <c r="M759" t="s">
        <v>759</v>
      </c>
      <c r="N759" t="s">
        <v>736</v>
      </c>
    </row>
    <row r="760" spans="1:14" x14ac:dyDescent="0.3">
      <c r="A760">
        <v>11006</v>
      </c>
      <c r="B760" t="s">
        <v>298</v>
      </c>
      <c r="C760">
        <v>3</v>
      </c>
      <c r="D760" s="1">
        <v>35192</v>
      </c>
      <c r="E760" s="1">
        <v>35220</v>
      </c>
      <c r="F760" s="1">
        <v>35200</v>
      </c>
      <c r="G760">
        <v>2</v>
      </c>
      <c r="H760">
        <v>25.19</v>
      </c>
      <c r="I760" t="s">
        <v>299</v>
      </c>
      <c r="J760" t="s">
        <v>301</v>
      </c>
      <c r="K760" t="s">
        <v>302</v>
      </c>
      <c r="L760" t="s">
        <v>303</v>
      </c>
      <c r="M760" t="s">
        <v>304</v>
      </c>
      <c r="N760" t="s">
        <v>305</v>
      </c>
    </row>
    <row r="761" spans="1:14" x14ac:dyDescent="0.3">
      <c r="A761">
        <v>11007</v>
      </c>
      <c r="B761" t="s">
        <v>528</v>
      </c>
      <c r="C761">
        <v>8</v>
      </c>
      <c r="D761" s="1">
        <v>35193</v>
      </c>
      <c r="E761" s="1">
        <v>35221</v>
      </c>
      <c r="F761" s="1">
        <v>35198</v>
      </c>
      <c r="G761">
        <v>2</v>
      </c>
      <c r="H761">
        <v>202.24</v>
      </c>
      <c r="I761" t="s">
        <v>529</v>
      </c>
      <c r="J761" t="s">
        <v>531</v>
      </c>
      <c r="K761" t="s">
        <v>271</v>
      </c>
      <c r="L761" t="s">
        <v>47</v>
      </c>
      <c r="M761" t="s">
        <v>532</v>
      </c>
      <c r="N761" t="s">
        <v>273</v>
      </c>
    </row>
    <row r="762" spans="1:14" x14ac:dyDescent="0.3">
      <c r="A762">
        <v>11008</v>
      </c>
      <c r="B762" t="s">
        <v>204</v>
      </c>
      <c r="C762">
        <v>7</v>
      </c>
      <c r="D762" s="1">
        <v>35193</v>
      </c>
      <c r="E762" s="1">
        <v>35221</v>
      </c>
      <c r="F762" s="1"/>
      <c r="G762">
        <v>3</v>
      </c>
      <c r="H762">
        <v>79.459999999999994</v>
      </c>
      <c r="I762" t="s">
        <v>205</v>
      </c>
      <c r="J762" t="s">
        <v>208</v>
      </c>
      <c r="K762" t="s">
        <v>209</v>
      </c>
      <c r="L762" t="s">
        <v>47</v>
      </c>
      <c r="M762" t="s">
        <v>210</v>
      </c>
      <c r="N762" t="s">
        <v>211</v>
      </c>
    </row>
    <row r="763" spans="1:14" x14ac:dyDescent="0.3">
      <c r="A763">
        <v>11009</v>
      </c>
      <c r="B763" t="s">
        <v>284</v>
      </c>
      <c r="C763">
        <v>2</v>
      </c>
      <c r="D763" s="1">
        <v>35193</v>
      </c>
      <c r="E763" s="1">
        <v>35221</v>
      </c>
      <c r="F763" s="1">
        <v>35195</v>
      </c>
      <c r="G763">
        <v>1</v>
      </c>
      <c r="H763">
        <v>59.11</v>
      </c>
      <c r="I763" t="s">
        <v>285</v>
      </c>
      <c r="J763" t="s">
        <v>287</v>
      </c>
      <c r="K763" t="s">
        <v>288</v>
      </c>
      <c r="L763" t="s">
        <v>47</v>
      </c>
      <c r="M763" t="s">
        <v>289</v>
      </c>
      <c r="N763" t="s">
        <v>111</v>
      </c>
    </row>
    <row r="764" spans="1:14" x14ac:dyDescent="0.3">
      <c r="A764">
        <v>11010</v>
      </c>
      <c r="B764" t="s">
        <v>570</v>
      </c>
      <c r="C764">
        <v>2</v>
      </c>
      <c r="D764" s="1">
        <v>35194</v>
      </c>
      <c r="E764" s="1">
        <v>35222</v>
      </c>
      <c r="F764" s="1">
        <v>35206</v>
      </c>
      <c r="G764">
        <v>2</v>
      </c>
      <c r="H764">
        <v>28.71</v>
      </c>
      <c r="I764" t="s">
        <v>571</v>
      </c>
      <c r="J764" t="s">
        <v>573</v>
      </c>
      <c r="K764" t="s">
        <v>574</v>
      </c>
      <c r="L764" t="s">
        <v>47</v>
      </c>
      <c r="M764" t="s">
        <v>575</v>
      </c>
      <c r="N764" t="s">
        <v>264</v>
      </c>
    </row>
    <row r="765" spans="1:14" x14ac:dyDescent="0.3">
      <c r="A765">
        <v>11011</v>
      </c>
      <c r="B765" t="s">
        <v>41</v>
      </c>
      <c r="C765">
        <v>3</v>
      </c>
      <c r="D765" s="1">
        <v>35194</v>
      </c>
      <c r="E765" s="1">
        <v>35222</v>
      </c>
      <c r="F765" s="1">
        <v>35198</v>
      </c>
      <c r="G765">
        <v>1</v>
      </c>
      <c r="H765">
        <v>1.21</v>
      </c>
      <c r="I765" t="s">
        <v>881</v>
      </c>
      <c r="J765" t="s">
        <v>45</v>
      </c>
      <c r="K765" t="s">
        <v>46</v>
      </c>
      <c r="L765" t="s">
        <v>47</v>
      </c>
      <c r="M765" t="s">
        <v>48</v>
      </c>
      <c r="N765" t="s">
        <v>49</v>
      </c>
    </row>
    <row r="766" spans="1:14" x14ac:dyDescent="0.3">
      <c r="A766">
        <v>11012</v>
      </c>
      <c r="B766" t="s">
        <v>244</v>
      </c>
      <c r="C766">
        <v>1</v>
      </c>
      <c r="D766" s="1">
        <v>35194</v>
      </c>
      <c r="E766" s="1">
        <v>35208</v>
      </c>
      <c r="F766" s="1">
        <v>35202</v>
      </c>
      <c r="G766">
        <v>3</v>
      </c>
      <c r="H766">
        <v>242.95</v>
      </c>
      <c r="I766" t="s">
        <v>245</v>
      </c>
      <c r="J766" t="s">
        <v>247</v>
      </c>
      <c r="K766" t="s">
        <v>248</v>
      </c>
      <c r="L766" t="s">
        <v>47</v>
      </c>
      <c r="M766" t="s">
        <v>249</v>
      </c>
      <c r="N766" t="s">
        <v>49</v>
      </c>
    </row>
    <row r="767" spans="1:14" x14ac:dyDescent="0.3">
      <c r="A767">
        <v>11013</v>
      </c>
      <c r="B767" t="s">
        <v>591</v>
      </c>
      <c r="C767">
        <v>2</v>
      </c>
      <c r="D767" s="1">
        <v>35194</v>
      </c>
      <c r="E767" s="1">
        <v>35222</v>
      </c>
      <c r="F767" s="1">
        <v>35195</v>
      </c>
      <c r="G767">
        <v>1</v>
      </c>
      <c r="H767">
        <v>32.99</v>
      </c>
      <c r="I767" t="s">
        <v>592</v>
      </c>
      <c r="J767" t="s">
        <v>594</v>
      </c>
      <c r="K767" t="s">
        <v>109</v>
      </c>
      <c r="L767" t="s">
        <v>47</v>
      </c>
      <c r="M767" t="s">
        <v>595</v>
      </c>
      <c r="N767" t="s">
        <v>111</v>
      </c>
    </row>
    <row r="768" spans="1:14" x14ac:dyDescent="0.3">
      <c r="A768">
        <v>11014</v>
      </c>
      <c r="B768" t="s">
        <v>425</v>
      </c>
      <c r="C768">
        <v>2</v>
      </c>
      <c r="D768" s="1">
        <v>35195</v>
      </c>
      <c r="E768" s="1">
        <v>35223</v>
      </c>
      <c r="F768" s="1">
        <v>35200</v>
      </c>
      <c r="G768">
        <v>3</v>
      </c>
      <c r="H768">
        <v>23.6</v>
      </c>
      <c r="I768" t="s">
        <v>426</v>
      </c>
      <c r="J768" t="s">
        <v>428</v>
      </c>
      <c r="K768" t="s">
        <v>429</v>
      </c>
      <c r="L768" t="s">
        <v>430</v>
      </c>
      <c r="M768" t="s">
        <v>431</v>
      </c>
      <c r="N768" t="s">
        <v>314</v>
      </c>
    </row>
    <row r="769" spans="1:14" x14ac:dyDescent="0.3">
      <c r="A769">
        <v>11015</v>
      </c>
      <c r="B769" t="s">
        <v>598</v>
      </c>
      <c r="C769">
        <v>2</v>
      </c>
      <c r="D769" s="1">
        <v>35195</v>
      </c>
      <c r="E769" s="1">
        <v>35209</v>
      </c>
      <c r="F769" s="1">
        <v>35205</v>
      </c>
      <c r="G769">
        <v>2</v>
      </c>
      <c r="H769">
        <v>4.62</v>
      </c>
      <c r="I769" t="s">
        <v>599</v>
      </c>
      <c r="J769" t="s">
        <v>601</v>
      </c>
      <c r="K769" t="s">
        <v>602</v>
      </c>
      <c r="L769" t="s">
        <v>47</v>
      </c>
      <c r="M769" t="s">
        <v>603</v>
      </c>
      <c r="N769" t="s">
        <v>604</v>
      </c>
    </row>
    <row r="770" spans="1:14" x14ac:dyDescent="0.3">
      <c r="A770">
        <v>11016</v>
      </c>
      <c r="B770" t="s">
        <v>68</v>
      </c>
      <c r="C770">
        <v>9</v>
      </c>
      <c r="D770" s="1">
        <v>35195</v>
      </c>
      <c r="E770" s="1">
        <v>35223</v>
      </c>
      <c r="F770" s="1">
        <v>35198</v>
      </c>
      <c r="G770">
        <v>2</v>
      </c>
      <c r="H770">
        <v>33.799999999999997</v>
      </c>
      <c r="I770" t="s">
        <v>69</v>
      </c>
      <c r="J770" t="s">
        <v>873</v>
      </c>
      <c r="K770" t="s">
        <v>874</v>
      </c>
      <c r="L770" t="s">
        <v>875</v>
      </c>
      <c r="M770" t="s">
        <v>876</v>
      </c>
      <c r="N770" t="s">
        <v>74</v>
      </c>
    </row>
    <row r="771" spans="1:14" x14ac:dyDescent="0.3">
      <c r="A771">
        <v>11017</v>
      </c>
      <c r="B771" t="s">
        <v>204</v>
      </c>
      <c r="C771">
        <v>9</v>
      </c>
      <c r="D771" s="1">
        <v>35198</v>
      </c>
      <c r="E771" s="1">
        <v>35226</v>
      </c>
      <c r="F771" s="1">
        <v>35205</v>
      </c>
      <c r="G771">
        <v>2</v>
      </c>
      <c r="H771">
        <v>754.26</v>
      </c>
      <c r="I771" t="s">
        <v>205</v>
      </c>
      <c r="J771" t="s">
        <v>208</v>
      </c>
      <c r="K771" t="s">
        <v>209</v>
      </c>
      <c r="L771" t="s">
        <v>47</v>
      </c>
      <c r="M771" t="s">
        <v>210</v>
      </c>
      <c r="N771" t="s">
        <v>211</v>
      </c>
    </row>
    <row r="772" spans="1:14" x14ac:dyDescent="0.3">
      <c r="A772">
        <v>11018</v>
      </c>
      <c r="B772" t="s">
        <v>434</v>
      </c>
      <c r="C772">
        <v>4</v>
      </c>
      <c r="D772" s="1">
        <v>35198</v>
      </c>
      <c r="E772" s="1">
        <v>35226</v>
      </c>
      <c r="F772" s="1">
        <v>35201</v>
      </c>
      <c r="G772">
        <v>2</v>
      </c>
      <c r="H772">
        <v>11.65</v>
      </c>
      <c r="I772" t="s">
        <v>435</v>
      </c>
      <c r="J772" t="s">
        <v>437</v>
      </c>
      <c r="K772" t="s">
        <v>438</v>
      </c>
      <c r="L772" t="s">
        <v>303</v>
      </c>
      <c r="M772" t="s">
        <v>439</v>
      </c>
      <c r="N772" t="s">
        <v>305</v>
      </c>
    </row>
    <row r="773" spans="1:14" x14ac:dyDescent="0.3">
      <c r="A773">
        <v>11019</v>
      </c>
      <c r="B773" t="s">
        <v>554</v>
      </c>
      <c r="C773">
        <v>6</v>
      </c>
      <c r="D773" s="1">
        <v>35198</v>
      </c>
      <c r="E773" s="1">
        <v>35226</v>
      </c>
      <c r="F773" s="1"/>
      <c r="G773">
        <v>3</v>
      </c>
      <c r="H773">
        <v>3.17</v>
      </c>
      <c r="I773" t="s">
        <v>555</v>
      </c>
      <c r="J773" t="s">
        <v>557</v>
      </c>
      <c r="K773" t="s">
        <v>144</v>
      </c>
      <c r="L773" t="s">
        <v>47</v>
      </c>
      <c r="M773" t="s">
        <v>145</v>
      </c>
      <c r="N773" t="s">
        <v>146</v>
      </c>
    </row>
    <row r="774" spans="1:14" x14ac:dyDescent="0.3">
      <c r="A774">
        <v>11020</v>
      </c>
      <c r="B774" t="s">
        <v>497</v>
      </c>
      <c r="C774">
        <v>2</v>
      </c>
      <c r="D774" s="1">
        <v>35199</v>
      </c>
      <c r="E774" s="1">
        <v>35227</v>
      </c>
      <c r="F774" s="1">
        <v>35201</v>
      </c>
      <c r="G774">
        <v>2</v>
      </c>
      <c r="H774">
        <v>43.3</v>
      </c>
      <c r="I774" t="s">
        <v>498</v>
      </c>
      <c r="J774" t="s">
        <v>500</v>
      </c>
      <c r="K774" t="s">
        <v>501</v>
      </c>
      <c r="L774" t="s">
        <v>47</v>
      </c>
      <c r="M774" t="s">
        <v>502</v>
      </c>
      <c r="N774" t="s">
        <v>49</v>
      </c>
    </row>
    <row r="775" spans="1:14" x14ac:dyDescent="0.3">
      <c r="A775">
        <v>11021</v>
      </c>
      <c r="B775" t="s">
        <v>547</v>
      </c>
      <c r="C775">
        <v>3</v>
      </c>
      <c r="D775" s="1">
        <v>35199</v>
      </c>
      <c r="E775" s="1">
        <v>35227</v>
      </c>
      <c r="F775" s="1">
        <v>35206</v>
      </c>
      <c r="G775">
        <v>1</v>
      </c>
      <c r="H775">
        <v>297.18</v>
      </c>
      <c r="I775" t="s">
        <v>548</v>
      </c>
      <c r="J775" t="s">
        <v>550</v>
      </c>
      <c r="K775" t="s">
        <v>551</v>
      </c>
      <c r="L775" t="s">
        <v>47</v>
      </c>
      <c r="M775" t="s">
        <v>552</v>
      </c>
      <c r="N775" t="s">
        <v>49</v>
      </c>
    </row>
    <row r="776" spans="1:14" x14ac:dyDescent="0.3">
      <c r="A776">
        <v>11022</v>
      </c>
      <c r="B776" t="s">
        <v>317</v>
      </c>
      <c r="C776">
        <v>9</v>
      </c>
      <c r="D776" s="1">
        <v>35199</v>
      </c>
      <c r="E776" s="1">
        <v>35227</v>
      </c>
      <c r="F776" s="1">
        <v>35219</v>
      </c>
      <c r="G776">
        <v>2</v>
      </c>
      <c r="H776">
        <v>6.27</v>
      </c>
      <c r="I776" t="s">
        <v>318</v>
      </c>
      <c r="J776" t="s">
        <v>320</v>
      </c>
      <c r="K776" t="s">
        <v>321</v>
      </c>
      <c r="L776" t="s">
        <v>322</v>
      </c>
      <c r="M776" t="s">
        <v>323</v>
      </c>
      <c r="N776" t="s">
        <v>172</v>
      </c>
    </row>
    <row r="777" spans="1:14" x14ac:dyDescent="0.3">
      <c r="A777">
        <v>11023</v>
      </c>
      <c r="B777" t="s">
        <v>133</v>
      </c>
      <c r="C777">
        <v>1</v>
      </c>
      <c r="D777" s="1">
        <v>35199</v>
      </c>
      <c r="E777" s="1">
        <v>35213</v>
      </c>
      <c r="F777" s="1">
        <v>35209</v>
      </c>
      <c r="G777">
        <v>2</v>
      </c>
      <c r="H777">
        <v>123.83</v>
      </c>
      <c r="I777" t="s">
        <v>134</v>
      </c>
      <c r="J777" t="s">
        <v>136</v>
      </c>
      <c r="K777" t="s">
        <v>72</v>
      </c>
      <c r="L777" t="s">
        <v>47</v>
      </c>
      <c r="M777" t="s">
        <v>137</v>
      </c>
      <c r="N777" t="s">
        <v>74</v>
      </c>
    </row>
    <row r="778" spans="1:14" x14ac:dyDescent="0.3">
      <c r="A778">
        <v>11024</v>
      </c>
      <c r="B778" t="s">
        <v>197</v>
      </c>
      <c r="C778">
        <v>4</v>
      </c>
      <c r="D778" s="1">
        <v>35200</v>
      </c>
      <c r="E778" s="1">
        <v>35228</v>
      </c>
      <c r="F778" s="1">
        <v>35205</v>
      </c>
      <c r="G778">
        <v>1</v>
      </c>
      <c r="H778">
        <v>74.36</v>
      </c>
      <c r="I778" t="s">
        <v>198</v>
      </c>
      <c r="J778" t="s">
        <v>200</v>
      </c>
      <c r="K778" t="s">
        <v>72</v>
      </c>
      <c r="L778" t="s">
        <v>47</v>
      </c>
      <c r="M778" t="s">
        <v>201</v>
      </c>
      <c r="N778" t="s">
        <v>74</v>
      </c>
    </row>
    <row r="779" spans="1:14" x14ac:dyDescent="0.3">
      <c r="A779">
        <v>11025</v>
      </c>
      <c r="B779" t="s">
        <v>730</v>
      </c>
      <c r="C779">
        <v>6</v>
      </c>
      <c r="D779" s="1">
        <v>35200</v>
      </c>
      <c r="E779" s="1">
        <v>35228</v>
      </c>
      <c r="F779" s="1">
        <v>35209</v>
      </c>
      <c r="G779">
        <v>3</v>
      </c>
      <c r="H779">
        <v>29.17</v>
      </c>
      <c r="I779" t="s">
        <v>731</v>
      </c>
      <c r="J779" t="s">
        <v>733</v>
      </c>
      <c r="K779" t="s">
        <v>734</v>
      </c>
      <c r="L779" t="s">
        <v>47</v>
      </c>
      <c r="M779" t="s">
        <v>735</v>
      </c>
      <c r="N779" t="s">
        <v>736</v>
      </c>
    </row>
    <row r="780" spans="1:14" x14ac:dyDescent="0.3">
      <c r="A780">
        <v>11026</v>
      </c>
      <c r="B780" t="s">
        <v>258</v>
      </c>
      <c r="C780">
        <v>4</v>
      </c>
      <c r="D780" s="1">
        <v>35200</v>
      </c>
      <c r="E780" s="1">
        <v>35228</v>
      </c>
      <c r="F780" s="1">
        <v>35213</v>
      </c>
      <c r="G780">
        <v>1</v>
      </c>
      <c r="H780">
        <v>47.09</v>
      </c>
      <c r="I780" t="s">
        <v>259</v>
      </c>
      <c r="J780" t="s">
        <v>261</v>
      </c>
      <c r="K780" t="s">
        <v>262</v>
      </c>
      <c r="L780" t="s">
        <v>47</v>
      </c>
      <c r="M780" t="s">
        <v>263</v>
      </c>
      <c r="N780" t="s">
        <v>264</v>
      </c>
    </row>
    <row r="781" spans="1:14" x14ac:dyDescent="0.3">
      <c r="A781">
        <v>11027</v>
      </c>
      <c r="B781" t="s">
        <v>122</v>
      </c>
      <c r="C781">
        <v>1</v>
      </c>
      <c r="D781" s="1">
        <v>35201</v>
      </c>
      <c r="E781" s="1">
        <v>35229</v>
      </c>
      <c r="F781" s="1">
        <v>35205</v>
      </c>
      <c r="G781">
        <v>1</v>
      </c>
      <c r="H781">
        <v>52.52</v>
      </c>
      <c r="I781" t="s">
        <v>123</v>
      </c>
      <c r="J781" t="s">
        <v>126</v>
      </c>
      <c r="K781" t="s">
        <v>127</v>
      </c>
      <c r="L781" t="s">
        <v>128</v>
      </c>
      <c r="M781" t="s">
        <v>129</v>
      </c>
      <c r="N781" t="s">
        <v>130</v>
      </c>
    </row>
    <row r="782" spans="1:14" x14ac:dyDescent="0.3">
      <c r="A782">
        <v>11028</v>
      </c>
      <c r="B782" t="s">
        <v>360</v>
      </c>
      <c r="C782">
        <v>2</v>
      </c>
      <c r="D782" s="1">
        <v>35201</v>
      </c>
      <c r="E782" s="1">
        <v>35229</v>
      </c>
      <c r="F782" s="1">
        <v>35207</v>
      </c>
      <c r="G782">
        <v>1</v>
      </c>
      <c r="H782">
        <v>29.59</v>
      </c>
      <c r="I782" t="s">
        <v>361</v>
      </c>
      <c r="J782" t="s">
        <v>363</v>
      </c>
      <c r="K782" t="s">
        <v>364</v>
      </c>
      <c r="L782" t="s">
        <v>47</v>
      </c>
      <c r="M782" t="s">
        <v>365</v>
      </c>
      <c r="N782" t="s">
        <v>49</v>
      </c>
    </row>
    <row r="783" spans="1:14" x14ac:dyDescent="0.3">
      <c r="A783">
        <v>11029</v>
      </c>
      <c r="B783" t="s">
        <v>156</v>
      </c>
      <c r="C783">
        <v>4</v>
      </c>
      <c r="D783" s="1">
        <v>35201</v>
      </c>
      <c r="E783" s="1">
        <v>35229</v>
      </c>
      <c r="F783" s="1">
        <v>35212</v>
      </c>
      <c r="G783">
        <v>1</v>
      </c>
      <c r="H783">
        <v>47.84</v>
      </c>
      <c r="I783" t="s">
        <v>157</v>
      </c>
      <c r="J783" t="s">
        <v>868</v>
      </c>
      <c r="K783" t="s">
        <v>160</v>
      </c>
      <c r="L783" t="s">
        <v>47</v>
      </c>
      <c r="M783" t="s">
        <v>161</v>
      </c>
      <c r="N783" t="s">
        <v>162</v>
      </c>
    </row>
    <row r="784" spans="1:14" x14ac:dyDescent="0.3">
      <c r="A784">
        <v>11030</v>
      </c>
      <c r="B784" t="s">
        <v>607</v>
      </c>
      <c r="C784">
        <v>7</v>
      </c>
      <c r="D784" s="1">
        <v>35202</v>
      </c>
      <c r="E784" s="1">
        <v>35230</v>
      </c>
      <c r="F784" s="1">
        <v>35212</v>
      </c>
      <c r="G784">
        <v>2</v>
      </c>
      <c r="H784">
        <v>830.75</v>
      </c>
      <c r="I784" t="s">
        <v>608</v>
      </c>
      <c r="J784" t="s">
        <v>610</v>
      </c>
      <c r="K784" t="s">
        <v>611</v>
      </c>
      <c r="L784" t="s">
        <v>612</v>
      </c>
      <c r="M784" t="s">
        <v>613</v>
      </c>
      <c r="N784" t="s">
        <v>305</v>
      </c>
    </row>
    <row r="785" spans="1:14" x14ac:dyDescent="0.3">
      <c r="A785">
        <v>11031</v>
      </c>
      <c r="B785" t="s">
        <v>607</v>
      </c>
      <c r="C785">
        <v>6</v>
      </c>
      <c r="D785" s="1">
        <v>35202</v>
      </c>
      <c r="E785" s="1">
        <v>35230</v>
      </c>
      <c r="F785" s="1">
        <v>35209</v>
      </c>
      <c r="G785">
        <v>2</v>
      </c>
      <c r="H785">
        <v>227.22</v>
      </c>
      <c r="I785" t="s">
        <v>608</v>
      </c>
      <c r="J785" t="s">
        <v>610</v>
      </c>
      <c r="K785" t="s">
        <v>611</v>
      </c>
      <c r="L785" t="s">
        <v>612</v>
      </c>
      <c r="M785" t="s">
        <v>613</v>
      </c>
      <c r="N785" t="s">
        <v>305</v>
      </c>
    </row>
    <row r="786" spans="1:14" x14ac:dyDescent="0.3">
      <c r="A786">
        <v>11032</v>
      </c>
      <c r="B786" t="s">
        <v>745</v>
      </c>
      <c r="C786">
        <v>2</v>
      </c>
      <c r="D786" s="1">
        <v>35202</v>
      </c>
      <c r="E786" s="1">
        <v>35230</v>
      </c>
      <c r="F786" s="1">
        <v>35208</v>
      </c>
      <c r="G786">
        <v>3</v>
      </c>
      <c r="H786">
        <v>606.19000000000005</v>
      </c>
      <c r="I786" t="s">
        <v>746</v>
      </c>
      <c r="J786" t="s">
        <v>871</v>
      </c>
      <c r="K786" t="s">
        <v>749</v>
      </c>
      <c r="L786" t="s">
        <v>396</v>
      </c>
      <c r="M786" t="s">
        <v>872</v>
      </c>
      <c r="N786" t="s">
        <v>305</v>
      </c>
    </row>
    <row r="787" spans="1:14" x14ac:dyDescent="0.3">
      <c r="A787">
        <v>11033</v>
      </c>
      <c r="B787" t="s">
        <v>584</v>
      </c>
      <c r="C787">
        <v>7</v>
      </c>
      <c r="D787" s="1">
        <v>35202</v>
      </c>
      <c r="E787" s="1">
        <v>35230</v>
      </c>
      <c r="F787" s="1">
        <v>35208</v>
      </c>
      <c r="G787">
        <v>3</v>
      </c>
      <c r="H787">
        <v>84.74</v>
      </c>
      <c r="I787" t="s">
        <v>585</v>
      </c>
      <c r="J787" t="s">
        <v>869</v>
      </c>
      <c r="K787" t="s">
        <v>588</v>
      </c>
      <c r="L787" t="s">
        <v>47</v>
      </c>
      <c r="M787" t="s">
        <v>870</v>
      </c>
      <c r="N787" t="s">
        <v>162</v>
      </c>
    </row>
    <row r="788" spans="1:14" x14ac:dyDescent="0.3">
      <c r="A788">
        <v>11034</v>
      </c>
      <c r="B788" t="s">
        <v>488</v>
      </c>
      <c r="C788">
        <v>8</v>
      </c>
      <c r="D788" s="1">
        <v>35205</v>
      </c>
      <c r="E788" s="1">
        <v>35247</v>
      </c>
      <c r="F788" s="1">
        <v>35212</v>
      </c>
      <c r="G788">
        <v>1</v>
      </c>
      <c r="H788">
        <v>40.32</v>
      </c>
      <c r="I788" t="s">
        <v>489</v>
      </c>
      <c r="J788" t="s">
        <v>491</v>
      </c>
      <c r="K788" t="s">
        <v>492</v>
      </c>
      <c r="L788" t="s">
        <v>493</v>
      </c>
      <c r="M788" t="s">
        <v>494</v>
      </c>
      <c r="N788" t="s">
        <v>305</v>
      </c>
    </row>
    <row r="789" spans="1:14" x14ac:dyDescent="0.3">
      <c r="A789">
        <v>11035</v>
      </c>
      <c r="B789" t="s">
        <v>647</v>
      </c>
      <c r="C789">
        <v>2</v>
      </c>
      <c r="D789" s="1">
        <v>35205</v>
      </c>
      <c r="E789" s="1">
        <v>35233</v>
      </c>
      <c r="F789" s="1">
        <v>35209</v>
      </c>
      <c r="G789">
        <v>2</v>
      </c>
      <c r="H789">
        <v>0.17</v>
      </c>
      <c r="I789" t="s">
        <v>648</v>
      </c>
      <c r="J789" t="s">
        <v>650</v>
      </c>
      <c r="K789" t="s">
        <v>651</v>
      </c>
      <c r="L789" t="s">
        <v>47</v>
      </c>
      <c r="M789" t="s">
        <v>652</v>
      </c>
      <c r="N789" t="s">
        <v>456</v>
      </c>
    </row>
    <row r="790" spans="1:14" x14ac:dyDescent="0.3">
      <c r="A790">
        <v>11036</v>
      </c>
      <c r="B790" t="s">
        <v>181</v>
      </c>
      <c r="C790">
        <v>8</v>
      </c>
      <c r="D790" s="1">
        <v>35205</v>
      </c>
      <c r="E790" s="1">
        <v>35233</v>
      </c>
      <c r="F790" s="1">
        <v>35207</v>
      </c>
      <c r="G790">
        <v>3</v>
      </c>
      <c r="H790">
        <v>149.47</v>
      </c>
      <c r="I790" t="s">
        <v>182</v>
      </c>
      <c r="J790" t="s">
        <v>184</v>
      </c>
      <c r="K790" t="s">
        <v>185</v>
      </c>
      <c r="L790" t="s">
        <v>47</v>
      </c>
      <c r="M790" t="s">
        <v>186</v>
      </c>
      <c r="N790" t="s">
        <v>49</v>
      </c>
    </row>
    <row r="791" spans="1:14" x14ac:dyDescent="0.3">
      <c r="A791">
        <v>11037</v>
      </c>
      <c r="B791" t="s">
        <v>284</v>
      </c>
      <c r="C791">
        <v>7</v>
      </c>
      <c r="D791" s="1">
        <v>35206</v>
      </c>
      <c r="E791" s="1">
        <v>35234</v>
      </c>
      <c r="F791" s="1">
        <v>35212</v>
      </c>
      <c r="G791">
        <v>1</v>
      </c>
      <c r="H791">
        <v>3.2</v>
      </c>
      <c r="I791" t="s">
        <v>285</v>
      </c>
      <c r="J791" t="s">
        <v>287</v>
      </c>
      <c r="K791" t="s">
        <v>288</v>
      </c>
      <c r="L791" t="s">
        <v>47</v>
      </c>
      <c r="M791" t="s">
        <v>289</v>
      </c>
      <c r="N791" t="s">
        <v>111</v>
      </c>
    </row>
    <row r="792" spans="1:14" x14ac:dyDescent="0.3">
      <c r="A792">
        <v>11038</v>
      </c>
      <c r="B792" t="s">
        <v>647</v>
      </c>
      <c r="C792">
        <v>1</v>
      </c>
      <c r="D792" s="1">
        <v>35206</v>
      </c>
      <c r="E792" s="1">
        <v>35234</v>
      </c>
      <c r="F792" s="1">
        <v>35215</v>
      </c>
      <c r="G792">
        <v>2</v>
      </c>
      <c r="H792">
        <v>29.59</v>
      </c>
      <c r="I792" t="s">
        <v>648</v>
      </c>
      <c r="J792" t="s">
        <v>650</v>
      </c>
      <c r="K792" t="s">
        <v>651</v>
      </c>
      <c r="L792" t="s">
        <v>47</v>
      </c>
      <c r="M792" t="s">
        <v>652</v>
      </c>
      <c r="N792" t="s">
        <v>456</v>
      </c>
    </row>
    <row r="793" spans="1:14" x14ac:dyDescent="0.3">
      <c r="A793">
        <v>11039</v>
      </c>
      <c r="B793" t="s">
        <v>425</v>
      </c>
      <c r="C793">
        <v>1</v>
      </c>
      <c r="D793" s="1">
        <v>35206</v>
      </c>
      <c r="E793" s="1">
        <v>35234</v>
      </c>
      <c r="F793" s="1"/>
      <c r="G793">
        <v>2</v>
      </c>
      <c r="H793">
        <v>65</v>
      </c>
      <c r="I793" t="s">
        <v>426</v>
      </c>
      <c r="J793" t="s">
        <v>428</v>
      </c>
      <c r="K793" t="s">
        <v>429</v>
      </c>
      <c r="L793" t="s">
        <v>430</v>
      </c>
      <c r="M793" t="s">
        <v>431</v>
      </c>
      <c r="N793" t="s">
        <v>314</v>
      </c>
    </row>
    <row r="794" spans="1:14" x14ac:dyDescent="0.3">
      <c r="A794">
        <v>11040</v>
      </c>
      <c r="B794" t="s">
        <v>298</v>
      </c>
      <c r="C794">
        <v>4</v>
      </c>
      <c r="D794" s="1">
        <v>35207</v>
      </c>
      <c r="E794" s="1">
        <v>35235</v>
      </c>
      <c r="F794" s="1"/>
      <c r="G794">
        <v>3</v>
      </c>
      <c r="H794">
        <v>18.84</v>
      </c>
      <c r="I794" t="s">
        <v>299</v>
      </c>
      <c r="J794" t="s">
        <v>301</v>
      </c>
      <c r="K794" t="s">
        <v>302</v>
      </c>
      <c r="L794" t="s">
        <v>303</v>
      </c>
      <c r="M794" t="s">
        <v>304</v>
      </c>
      <c r="N794" t="s">
        <v>305</v>
      </c>
    </row>
    <row r="795" spans="1:14" x14ac:dyDescent="0.3">
      <c r="A795">
        <v>11041</v>
      </c>
      <c r="B795" t="s">
        <v>156</v>
      </c>
      <c r="C795">
        <v>3</v>
      </c>
      <c r="D795" s="1">
        <v>35207</v>
      </c>
      <c r="E795" s="1">
        <v>35235</v>
      </c>
      <c r="F795" s="1">
        <v>35213</v>
      </c>
      <c r="G795">
        <v>2</v>
      </c>
      <c r="H795">
        <v>48.22</v>
      </c>
      <c r="I795" t="s">
        <v>157</v>
      </c>
      <c r="J795" t="s">
        <v>868</v>
      </c>
      <c r="K795" t="s">
        <v>160</v>
      </c>
      <c r="L795" t="s">
        <v>47</v>
      </c>
      <c r="M795" t="s">
        <v>161</v>
      </c>
      <c r="N795" t="s">
        <v>162</v>
      </c>
    </row>
    <row r="796" spans="1:14" x14ac:dyDescent="0.3">
      <c r="A796">
        <v>11042</v>
      </c>
      <c r="B796" t="s">
        <v>164</v>
      </c>
      <c r="C796">
        <v>2</v>
      </c>
      <c r="D796" s="1">
        <v>35207</v>
      </c>
      <c r="E796" s="1">
        <v>35221</v>
      </c>
      <c r="F796" s="1">
        <v>35216</v>
      </c>
      <c r="G796">
        <v>1</v>
      </c>
      <c r="H796">
        <v>29.99</v>
      </c>
      <c r="I796" t="s">
        <v>165</v>
      </c>
      <c r="J796" t="s">
        <v>168</v>
      </c>
      <c r="K796" t="s">
        <v>169</v>
      </c>
      <c r="L796" t="s">
        <v>170</v>
      </c>
      <c r="M796" t="s">
        <v>171</v>
      </c>
      <c r="N796" t="s">
        <v>172</v>
      </c>
    </row>
    <row r="797" spans="1:14" x14ac:dyDescent="0.3">
      <c r="A797">
        <v>11043</v>
      </c>
      <c r="B797" t="s">
        <v>631</v>
      </c>
      <c r="C797">
        <v>5</v>
      </c>
      <c r="D797" s="1">
        <v>35207</v>
      </c>
      <c r="E797" s="1">
        <v>35235</v>
      </c>
      <c r="F797" s="1">
        <v>35214</v>
      </c>
      <c r="G797">
        <v>2</v>
      </c>
      <c r="H797">
        <v>8.8000000000000007</v>
      </c>
      <c r="I797" t="s">
        <v>632</v>
      </c>
      <c r="J797" t="s">
        <v>634</v>
      </c>
      <c r="K797" t="s">
        <v>509</v>
      </c>
      <c r="L797" t="s">
        <v>47</v>
      </c>
      <c r="M797" t="s">
        <v>635</v>
      </c>
      <c r="N797" t="s">
        <v>102</v>
      </c>
    </row>
    <row r="798" spans="1:14" x14ac:dyDescent="0.3">
      <c r="A798">
        <v>11044</v>
      </c>
      <c r="B798" t="s">
        <v>761</v>
      </c>
      <c r="C798">
        <v>4</v>
      </c>
      <c r="D798" s="1">
        <v>35208</v>
      </c>
      <c r="E798" s="1">
        <v>35236</v>
      </c>
      <c r="F798" s="1">
        <v>35216</v>
      </c>
      <c r="G798">
        <v>1</v>
      </c>
      <c r="H798">
        <v>8.7200000000000006</v>
      </c>
      <c r="I798" t="s">
        <v>879</v>
      </c>
      <c r="J798" t="s">
        <v>764</v>
      </c>
      <c r="K798" t="s">
        <v>765</v>
      </c>
      <c r="L798" t="s">
        <v>47</v>
      </c>
      <c r="M798" t="s">
        <v>766</v>
      </c>
      <c r="N798" t="s">
        <v>767</v>
      </c>
    </row>
    <row r="799" spans="1:14" x14ac:dyDescent="0.3">
      <c r="A799">
        <v>11045</v>
      </c>
      <c r="B799" t="s">
        <v>122</v>
      </c>
      <c r="C799">
        <v>6</v>
      </c>
      <c r="D799" s="1">
        <v>35208</v>
      </c>
      <c r="E799" s="1">
        <v>35236</v>
      </c>
      <c r="F799" s="1"/>
      <c r="G799">
        <v>2</v>
      </c>
      <c r="H799">
        <v>70.58</v>
      </c>
      <c r="I799" t="s">
        <v>123</v>
      </c>
      <c r="J799" t="s">
        <v>126</v>
      </c>
      <c r="K799" t="s">
        <v>127</v>
      </c>
      <c r="L799" t="s">
        <v>128</v>
      </c>
      <c r="M799" t="s">
        <v>129</v>
      </c>
      <c r="N799" t="s">
        <v>130</v>
      </c>
    </row>
    <row r="800" spans="1:14" x14ac:dyDescent="0.3">
      <c r="A800">
        <v>11046</v>
      </c>
      <c r="B800" t="s">
        <v>722</v>
      </c>
      <c r="C800">
        <v>8</v>
      </c>
      <c r="D800" s="1">
        <v>35208</v>
      </c>
      <c r="E800" s="1">
        <v>35236</v>
      </c>
      <c r="F800" s="1">
        <v>35209</v>
      </c>
      <c r="G800">
        <v>2</v>
      </c>
      <c r="H800">
        <v>71.64</v>
      </c>
      <c r="I800" t="s">
        <v>723</v>
      </c>
      <c r="J800" t="s">
        <v>725</v>
      </c>
      <c r="K800" t="s">
        <v>726</v>
      </c>
      <c r="L800" t="s">
        <v>47</v>
      </c>
      <c r="M800" t="s">
        <v>727</v>
      </c>
      <c r="N800" t="s">
        <v>49</v>
      </c>
    </row>
    <row r="801" spans="1:14" x14ac:dyDescent="0.3">
      <c r="A801">
        <v>11047</v>
      </c>
      <c r="B801" t="s">
        <v>197</v>
      </c>
      <c r="C801">
        <v>7</v>
      </c>
      <c r="D801" s="1">
        <v>35209</v>
      </c>
      <c r="E801" s="1">
        <v>35237</v>
      </c>
      <c r="F801" s="1">
        <v>35216</v>
      </c>
      <c r="G801">
        <v>3</v>
      </c>
      <c r="H801">
        <v>46.62</v>
      </c>
      <c r="I801" t="s">
        <v>198</v>
      </c>
      <c r="J801" t="s">
        <v>200</v>
      </c>
      <c r="K801" t="s">
        <v>72</v>
      </c>
      <c r="L801" t="s">
        <v>47</v>
      </c>
      <c r="M801" t="s">
        <v>201</v>
      </c>
      <c r="N801" t="s">
        <v>74</v>
      </c>
    </row>
    <row r="802" spans="1:14" x14ac:dyDescent="0.3">
      <c r="A802">
        <v>11048</v>
      </c>
      <c r="B802" t="s">
        <v>122</v>
      </c>
      <c r="C802">
        <v>7</v>
      </c>
      <c r="D802" s="1">
        <v>35209</v>
      </c>
      <c r="E802" s="1">
        <v>35237</v>
      </c>
      <c r="F802" s="1">
        <v>35215</v>
      </c>
      <c r="G802">
        <v>3</v>
      </c>
      <c r="H802">
        <v>24.12</v>
      </c>
      <c r="I802" t="s">
        <v>123</v>
      </c>
      <c r="J802" t="s">
        <v>126</v>
      </c>
      <c r="K802" t="s">
        <v>127</v>
      </c>
      <c r="L802" t="s">
        <v>128</v>
      </c>
      <c r="M802" t="s">
        <v>129</v>
      </c>
      <c r="N802" t="s">
        <v>130</v>
      </c>
    </row>
    <row r="803" spans="1:14" x14ac:dyDescent="0.3">
      <c r="A803">
        <v>11049</v>
      </c>
      <c r="B803" t="s">
        <v>291</v>
      </c>
      <c r="C803">
        <v>3</v>
      </c>
      <c r="D803" s="1">
        <v>35209</v>
      </c>
      <c r="E803" s="1">
        <v>35237</v>
      </c>
      <c r="F803" s="1">
        <v>35219</v>
      </c>
      <c r="G803">
        <v>1</v>
      </c>
      <c r="H803">
        <v>8.34</v>
      </c>
      <c r="I803" t="s">
        <v>292</v>
      </c>
      <c r="J803" t="s">
        <v>294</v>
      </c>
      <c r="K803" t="s">
        <v>295</v>
      </c>
      <c r="L803" t="s">
        <v>170</v>
      </c>
      <c r="M803" t="s">
        <v>296</v>
      </c>
      <c r="N803" t="s">
        <v>172</v>
      </c>
    </row>
    <row r="804" spans="1:14" x14ac:dyDescent="0.3">
      <c r="A804">
        <v>11050</v>
      </c>
      <c r="B804" t="s">
        <v>237</v>
      </c>
      <c r="C804">
        <v>8</v>
      </c>
      <c r="D804" s="1">
        <v>35212</v>
      </c>
      <c r="E804" s="1">
        <v>35240</v>
      </c>
      <c r="F804" s="1">
        <v>35220</v>
      </c>
      <c r="G804">
        <v>2</v>
      </c>
      <c r="H804">
        <v>59.41</v>
      </c>
      <c r="I804" t="s">
        <v>238</v>
      </c>
      <c r="J804" t="s">
        <v>240</v>
      </c>
      <c r="K804" t="s">
        <v>241</v>
      </c>
      <c r="L804" t="s">
        <v>47</v>
      </c>
      <c r="M804" t="s">
        <v>242</v>
      </c>
      <c r="N804" t="s">
        <v>84</v>
      </c>
    </row>
    <row r="805" spans="1:14" x14ac:dyDescent="0.3">
      <c r="A805">
        <v>11051</v>
      </c>
      <c r="B805" t="s">
        <v>375</v>
      </c>
      <c r="C805">
        <v>7</v>
      </c>
      <c r="D805" s="1">
        <v>35212</v>
      </c>
      <c r="E805" s="1">
        <v>35240</v>
      </c>
      <c r="F805" s="1"/>
      <c r="G805">
        <v>3</v>
      </c>
      <c r="H805">
        <v>2.79</v>
      </c>
      <c r="I805" t="s">
        <v>376</v>
      </c>
      <c r="J805" t="s">
        <v>378</v>
      </c>
      <c r="K805" t="s">
        <v>379</v>
      </c>
      <c r="L805" t="s">
        <v>47</v>
      </c>
      <c r="M805" t="s">
        <v>380</v>
      </c>
      <c r="N805" t="s">
        <v>102</v>
      </c>
    </row>
    <row r="806" spans="1:14" x14ac:dyDescent="0.3">
      <c r="A806">
        <v>11052</v>
      </c>
      <c r="B806" t="s">
        <v>317</v>
      </c>
      <c r="C806">
        <v>3</v>
      </c>
      <c r="D806" s="1">
        <v>35212</v>
      </c>
      <c r="E806" s="1">
        <v>35240</v>
      </c>
      <c r="F806" s="1">
        <v>35216</v>
      </c>
      <c r="G806">
        <v>1</v>
      </c>
      <c r="H806">
        <v>67.260000000000005</v>
      </c>
      <c r="I806" t="s">
        <v>318</v>
      </c>
      <c r="J806" t="s">
        <v>320</v>
      </c>
      <c r="K806" t="s">
        <v>321</v>
      </c>
      <c r="L806" t="s">
        <v>322</v>
      </c>
      <c r="M806" t="s">
        <v>323</v>
      </c>
      <c r="N806" t="s">
        <v>172</v>
      </c>
    </row>
    <row r="807" spans="1:14" x14ac:dyDescent="0.3">
      <c r="A807">
        <v>11053</v>
      </c>
      <c r="B807" t="s">
        <v>520</v>
      </c>
      <c r="C807">
        <v>2</v>
      </c>
      <c r="D807" s="1">
        <v>35212</v>
      </c>
      <c r="E807" s="1">
        <v>35240</v>
      </c>
      <c r="F807" s="1">
        <v>35214</v>
      </c>
      <c r="G807">
        <v>2</v>
      </c>
      <c r="H807">
        <v>53.05</v>
      </c>
      <c r="I807" t="s">
        <v>521</v>
      </c>
      <c r="J807" t="s">
        <v>523</v>
      </c>
      <c r="K807" t="s">
        <v>524</v>
      </c>
      <c r="L807" t="s">
        <v>47</v>
      </c>
      <c r="M807" t="s">
        <v>525</v>
      </c>
      <c r="N807" t="s">
        <v>211</v>
      </c>
    </row>
    <row r="808" spans="1:14" x14ac:dyDescent="0.3">
      <c r="A808">
        <v>11054</v>
      </c>
      <c r="B808" t="s">
        <v>139</v>
      </c>
      <c r="C808">
        <v>8</v>
      </c>
      <c r="D808" s="1">
        <v>35213</v>
      </c>
      <c r="E808" s="1">
        <v>35241</v>
      </c>
      <c r="F808" s="1"/>
      <c r="G808">
        <v>1</v>
      </c>
      <c r="H808">
        <v>0.33</v>
      </c>
      <c r="I808" t="s">
        <v>140</v>
      </c>
      <c r="J808" t="s">
        <v>143</v>
      </c>
      <c r="K808" t="s">
        <v>144</v>
      </c>
      <c r="L808" t="s">
        <v>47</v>
      </c>
      <c r="M808" t="s">
        <v>145</v>
      </c>
      <c r="N808" t="s">
        <v>146</v>
      </c>
    </row>
    <row r="809" spans="1:14" x14ac:dyDescent="0.3">
      <c r="A809">
        <v>11055</v>
      </c>
      <c r="B809" t="s">
        <v>326</v>
      </c>
      <c r="C809">
        <v>7</v>
      </c>
      <c r="D809" s="1">
        <v>35213</v>
      </c>
      <c r="E809" s="1">
        <v>35241</v>
      </c>
      <c r="F809" s="1">
        <v>35220</v>
      </c>
      <c r="G809">
        <v>2</v>
      </c>
      <c r="H809">
        <v>120.92</v>
      </c>
      <c r="I809" t="s">
        <v>327</v>
      </c>
      <c r="J809" t="s">
        <v>329</v>
      </c>
      <c r="K809" t="s">
        <v>330</v>
      </c>
      <c r="L809" t="s">
        <v>331</v>
      </c>
      <c r="M809" t="s">
        <v>332</v>
      </c>
      <c r="N809" t="s">
        <v>314</v>
      </c>
    </row>
    <row r="810" spans="1:14" x14ac:dyDescent="0.3">
      <c r="A810">
        <v>11056</v>
      </c>
      <c r="B810" t="s">
        <v>197</v>
      </c>
      <c r="C810">
        <v>8</v>
      </c>
      <c r="D810" s="1">
        <v>35213</v>
      </c>
      <c r="E810" s="1">
        <v>35227</v>
      </c>
      <c r="F810" s="1">
        <v>35216</v>
      </c>
      <c r="G810">
        <v>2</v>
      </c>
      <c r="H810">
        <v>278.95999999999998</v>
      </c>
      <c r="I810" t="s">
        <v>198</v>
      </c>
      <c r="J810" t="s">
        <v>200</v>
      </c>
      <c r="K810" t="s">
        <v>72</v>
      </c>
      <c r="L810" t="s">
        <v>47</v>
      </c>
      <c r="M810" t="s">
        <v>201</v>
      </c>
      <c r="N810" t="s">
        <v>74</v>
      </c>
    </row>
    <row r="811" spans="1:14" x14ac:dyDescent="0.3">
      <c r="A811">
        <v>11057</v>
      </c>
      <c r="B811" t="s">
        <v>475</v>
      </c>
      <c r="C811">
        <v>3</v>
      </c>
      <c r="D811" s="1">
        <v>35214</v>
      </c>
      <c r="E811" s="1">
        <v>35242</v>
      </c>
      <c r="F811" s="1">
        <v>35216</v>
      </c>
      <c r="G811">
        <v>3</v>
      </c>
      <c r="H811">
        <v>4.13</v>
      </c>
      <c r="I811" t="s">
        <v>476</v>
      </c>
      <c r="J811" t="s">
        <v>478</v>
      </c>
      <c r="K811" t="s">
        <v>72</v>
      </c>
      <c r="L811" t="s">
        <v>47</v>
      </c>
      <c r="M811" t="s">
        <v>479</v>
      </c>
      <c r="N811" t="s">
        <v>74</v>
      </c>
    </row>
    <row r="812" spans="1:14" x14ac:dyDescent="0.3">
      <c r="A812">
        <v>11058</v>
      </c>
      <c r="B812" t="s">
        <v>87</v>
      </c>
      <c r="C812">
        <v>9</v>
      </c>
      <c r="D812" s="1">
        <v>35214</v>
      </c>
      <c r="E812" s="1">
        <v>35242</v>
      </c>
      <c r="F812" s="1"/>
      <c r="G812">
        <v>3</v>
      </c>
      <c r="H812">
        <v>31.14</v>
      </c>
      <c r="I812" t="s">
        <v>88</v>
      </c>
      <c r="J812" t="s">
        <v>90</v>
      </c>
      <c r="K812" t="s">
        <v>91</v>
      </c>
      <c r="L812" t="s">
        <v>47</v>
      </c>
      <c r="M812" t="s">
        <v>92</v>
      </c>
      <c r="N812" t="s">
        <v>49</v>
      </c>
    </row>
    <row r="813" spans="1:14" x14ac:dyDescent="0.3">
      <c r="A813">
        <v>11059</v>
      </c>
      <c r="B813" t="s">
        <v>578</v>
      </c>
      <c r="C813">
        <v>2</v>
      </c>
      <c r="D813" s="1">
        <v>35214</v>
      </c>
      <c r="E813" s="1">
        <v>35256</v>
      </c>
      <c r="F813" s="1"/>
      <c r="G813">
        <v>2</v>
      </c>
      <c r="H813">
        <v>85.8</v>
      </c>
      <c r="I813" t="s">
        <v>579</v>
      </c>
      <c r="J813" t="s">
        <v>581</v>
      </c>
      <c r="K813" t="s">
        <v>321</v>
      </c>
      <c r="L813" t="s">
        <v>322</v>
      </c>
      <c r="M813" t="s">
        <v>582</v>
      </c>
      <c r="N813" t="s">
        <v>172</v>
      </c>
    </row>
    <row r="814" spans="1:14" x14ac:dyDescent="0.3">
      <c r="A814">
        <v>11060</v>
      </c>
      <c r="B814" t="s">
        <v>258</v>
      </c>
      <c r="C814">
        <v>2</v>
      </c>
      <c r="D814" s="1">
        <v>35215</v>
      </c>
      <c r="E814" s="1">
        <v>35243</v>
      </c>
      <c r="F814" s="1">
        <v>35219</v>
      </c>
      <c r="G814">
        <v>2</v>
      </c>
      <c r="H814">
        <v>10.98</v>
      </c>
      <c r="I814" t="s">
        <v>259</v>
      </c>
      <c r="J814" t="s">
        <v>261</v>
      </c>
      <c r="K814" t="s">
        <v>262</v>
      </c>
      <c r="L814" t="s">
        <v>47</v>
      </c>
      <c r="M814" t="s">
        <v>263</v>
      </c>
      <c r="N814" t="s">
        <v>264</v>
      </c>
    </row>
    <row r="815" spans="1:14" x14ac:dyDescent="0.3">
      <c r="A815">
        <v>11061</v>
      </c>
      <c r="B815" t="s">
        <v>298</v>
      </c>
      <c r="C815">
        <v>4</v>
      </c>
      <c r="D815" s="1">
        <v>35215</v>
      </c>
      <c r="E815" s="1">
        <v>35257</v>
      </c>
      <c r="F815" s="1"/>
      <c r="G815">
        <v>3</v>
      </c>
      <c r="H815">
        <v>14.01</v>
      </c>
      <c r="I815" t="s">
        <v>299</v>
      </c>
      <c r="J815" t="s">
        <v>301</v>
      </c>
      <c r="K815" t="s">
        <v>302</v>
      </c>
      <c r="L815" t="s">
        <v>303</v>
      </c>
      <c r="M815" t="s">
        <v>304</v>
      </c>
      <c r="N815" t="s">
        <v>305</v>
      </c>
    </row>
    <row r="816" spans="1:14" x14ac:dyDescent="0.3">
      <c r="A816">
        <v>11062</v>
      </c>
      <c r="B816" t="s">
        <v>570</v>
      </c>
      <c r="C816">
        <v>4</v>
      </c>
      <c r="D816" s="1">
        <v>35215</v>
      </c>
      <c r="E816" s="1">
        <v>35243</v>
      </c>
      <c r="F816" s="1"/>
      <c r="G816">
        <v>2</v>
      </c>
      <c r="H816">
        <v>29.93</v>
      </c>
      <c r="I816" t="s">
        <v>571</v>
      </c>
      <c r="J816" t="s">
        <v>573</v>
      </c>
      <c r="K816" t="s">
        <v>574</v>
      </c>
      <c r="L816" t="s">
        <v>47</v>
      </c>
      <c r="M816" t="s">
        <v>575</v>
      </c>
      <c r="N816" t="s">
        <v>264</v>
      </c>
    </row>
    <row r="817" spans="1:14" x14ac:dyDescent="0.3">
      <c r="A817">
        <v>11063</v>
      </c>
      <c r="B817" t="s">
        <v>343</v>
      </c>
      <c r="C817">
        <v>3</v>
      </c>
      <c r="D817" s="1">
        <v>35215</v>
      </c>
      <c r="E817" s="1">
        <v>35243</v>
      </c>
      <c r="F817" s="1">
        <v>35221</v>
      </c>
      <c r="G817">
        <v>2</v>
      </c>
      <c r="H817">
        <v>81.73</v>
      </c>
      <c r="I817" t="s">
        <v>344</v>
      </c>
      <c r="J817" t="s">
        <v>346</v>
      </c>
      <c r="K817" t="s">
        <v>347</v>
      </c>
      <c r="L817" t="s">
        <v>348</v>
      </c>
      <c r="M817" t="s">
        <v>47</v>
      </c>
      <c r="N817" t="s">
        <v>349</v>
      </c>
    </row>
    <row r="818" spans="1:14" x14ac:dyDescent="0.3">
      <c r="A818">
        <v>11064</v>
      </c>
      <c r="B818" t="s">
        <v>607</v>
      </c>
      <c r="C818">
        <v>1</v>
      </c>
      <c r="D818" s="1">
        <v>35216</v>
      </c>
      <c r="E818" s="1">
        <v>35244</v>
      </c>
      <c r="F818" s="1">
        <v>35219</v>
      </c>
      <c r="G818">
        <v>1</v>
      </c>
      <c r="H818">
        <v>30.09</v>
      </c>
      <c r="I818" t="s">
        <v>608</v>
      </c>
      <c r="J818" t="s">
        <v>610</v>
      </c>
      <c r="K818" t="s">
        <v>611</v>
      </c>
      <c r="L818" t="s">
        <v>612</v>
      </c>
      <c r="M818" t="s">
        <v>613</v>
      </c>
      <c r="N818" t="s">
        <v>305</v>
      </c>
    </row>
    <row r="819" spans="1:14" x14ac:dyDescent="0.3">
      <c r="A819">
        <v>11065</v>
      </c>
      <c r="B819" t="s">
        <v>416</v>
      </c>
      <c r="C819">
        <v>8</v>
      </c>
      <c r="D819" s="1">
        <v>35216</v>
      </c>
      <c r="E819" s="1">
        <v>35244</v>
      </c>
      <c r="F819" s="1"/>
      <c r="G819">
        <v>1</v>
      </c>
      <c r="H819">
        <v>12.91</v>
      </c>
      <c r="I819" t="s">
        <v>417</v>
      </c>
      <c r="J819" t="s">
        <v>419</v>
      </c>
      <c r="K819" t="s">
        <v>420</v>
      </c>
      <c r="L819" t="s">
        <v>421</v>
      </c>
      <c r="M819" t="s">
        <v>422</v>
      </c>
      <c r="N819" t="s">
        <v>314</v>
      </c>
    </row>
    <row r="820" spans="1:14" x14ac:dyDescent="0.3">
      <c r="A820">
        <v>11066</v>
      </c>
      <c r="B820" t="s">
        <v>745</v>
      </c>
      <c r="C820">
        <v>7</v>
      </c>
      <c r="D820" s="1">
        <v>35216</v>
      </c>
      <c r="E820" s="1">
        <v>35244</v>
      </c>
      <c r="F820" s="1">
        <v>35219</v>
      </c>
      <c r="G820">
        <v>2</v>
      </c>
      <c r="H820">
        <v>44.72</v>
      </c>
      <c r="I820" t="s">
        <v>746</v>
      </c>
      <c r="J820" t="s">
        <v>871</v>
      </c>
      <c r="K820" t="s">
        <v>749</v>
      </c>
      <c r="L820" t="s">
        <v>396</v>
      </c>
      <c r="M820" t="s">
        <v>872</v>
      </c>
      <c r="N820" t="s">
        <v>305</v>
      </c>
    </row>
    <row r="821" spans="1:14" x14ac:dyDescent="0.3">
      <c r="A821">
        <v>11067</v>
      </c>
      <c r="B821" t="s">
        <v>181</v>
      </c>
      <c r="C821">
        <v>1</v>
      </c>
      <c r="D821" s="1">
        <v>35219</v>
      </c>
      <c r="E821" s="1">
        <v>35233</v>
      </c>
      <c r="F821" s="1">
        <v>35221</v>
      </c>
      <c r="G821">
        <v>2</v>
      </c>
      <c r="H821">
        <v>7.98</v>
      </c>
      <c r="I821" t="s">
        <v>182</v>
      </c>
      <c r="J821" t="s">
        <v>184</v>
      </c>
      <c r="K821" t="s">
        <v>185</v>
      </c>
      <c r="L821" t="s">
        <v>47</v>
      </c>
      <c r="M821" t="s">
        <v>186</v>
      </c>
      <c r="N821" t="s">
        <v>49</v>
      </c>
    </row>
    <row r="822" spans="1:14" x14ac:dyDescent="0.3">
      <c r="A822">
        <v>11068</v>
      </c>
      <c r="B822" t="s">
        <v>541</v>
      </c>
      <c r="C822">
        <v>8</v>
      </c>
      <c r="D822" s="1">
        <v>35219</v>
      </c>
      <c r="E822" s="1">
        <v>35247</v>
      </c>
      <c r="F822" s="1"/>
      <c r="G822">
        <v>2</v>
      </c>
      <c r="H822">
        <v>81.75</v>
      </c>
      <c r="I822" t="s">
        <v>542</v>
      </c>
      <c r="J822" t="s">
        <v>544</v>
      </c>
      <c r="K822" t="s">
        <v>169</v>
      </c>
      <c r="L822" t="s">
        <v>170</v>
      </c>
      <c r="M822" t="s">
        <v>545</v>
      </c>
      <c r="N822" t="s">
        <v>172</v>
      </c>
    </row>
    <row r="823" spans="1:14" x14ac:dyDescent="0.3">
      <c r="A823">
        <v>11069</v>
      </c>
      <c r="B823" t="s">
        <v>678</v>
      </c>
      <c r="C823">
        <v>1</v>
      </c>
      <c r="D823" s="1">
        <v>35219</v>
      </c>
      <c r="E823" s="1">
        <v>35247</v>
      </c>
      <c r="F823" s="1">
        <v>35221</v>
      </c>
      <c r="G823">
        <v>2</v>
      </c>
      <c r="H823">
        <v>15.67</v>
      </c>
      <c r="I823" t="s">
        <v>679</v>
      </c>
      <c r="J823" t="s">
        <v>681</v>
      </c>
      <c r="K823" t="s">
        <v>57</v>
      </c>
      <c r="L823" t="s">
        <v>47</v>
      </c>
      <c r="M823" t="s">
        <v>517</v>
      </c>
      <c r="N823" t="s">
        <v>59</v>
      </c>
    </row>
    <row r="824" spans="1:14" x14ac:dyDescent="0.3">
      <c r="A824">
        <v>11070</v>
      </c>
      <c r="B824" t="s">
        <v>400</v>
      </c>
      <c r="C824">
        <v>2</v>
      </c>
      <c r="D824" s="1">
        <v>35220</v>
      </c>
      <c r="E824" s="1">
        <v>35248</v>
      </c>
      <c r="F824" s="1"/>
      <c r="G824">
        <v>1</v>
      </c>
      <c r="H824">
        <v>136</v>
      </c>
      <c r="I824" t="s">
        <v>401</v>
      </c>
      <c r="J824" t="s">
        <v>403</v>
      </c>
      <c r="K824" t="s">
        <v>404</v>
      </c>
      <c r="L824" t="s">
        <v>47</v>
      </c>
      <c r="M824" t="s">
        <v>405</v>
      </c>
      <c r="N824" t="s">
        <v>49</v>
      </c>
    </row>
    <row r="825" spans="1:14" x14ac:dyDescent="0.3">
      <c r="A825">
        <v>11071</v>
      </c>
      <c r="B825" t="s">
        <v>416</v>
      </c>
      <c r="C825">
        <v>1</v>
      </c>
      <c r="D825" s="1">
        <v>35220</v>
      </c>
      <c r="E825" s="1">
        <v>35248</v>
      </c>
      <c r="F825" s="1"/>
      <c r="G825">
        <v>1</v>
      </c>
      <c r="H825">
        <v>0.93</v>
      </c>
      <c r="I825" t="s">
        <v>417</v>
      </c>
      <c r="J825" t="s">
        <v>419</v>
      </c>
      <c r="K825" t="s">
        <v>420</v>
      </c>
      <c r="L825" t="s">
        <v>421</v>
      </c>
      <c r="M825" t="s">
        <v>422</v>
      </c>
      <c r="N825" t="s">
        <v>314</v>
      </c>
    </row>
    <row r="826" spans="1:14" x14ac:dyDescent="0.3">
      <c r="A826">
        <v>11072</v>
      </c>
      <c r="B826" t="s">
        <v>204</v>
      </c>
      <c r="C826">
        <v>4</v>
      </c>
      <c r="D826" s="1">
        <v>35220</v>
      </c>
      <c r="E826" s="1">
        <v>35248</v>
      </c>
      <c r="F826" s="1"/>
      <c r="G826">
        <v>2</v>
      </c>
      <c r="H826">
        <v>258.64</v>
      </c>
      <c r="I826" t="s">
        <v>205</v>
      </c>
      <c r="J826" t="s">
        <v>208</v>
      </c>
      <c r="K826" t="s">
        <v>209</v>
      </c>
      <c r="L826" t="s">
        <v>47</v>
      </c>
      <c r="M826" t="s">
        <v>210</v>
      </c>
      <c r="N826" t="s">
        <v>211</v>
      </c>
    </row>
    <row r="827" spans="1:14" x14ac:dyDescent="0.3">
      <c r="A827">
        <v>11073</v>
      </c>
      <c r="B827" t="s">
        <v>513</v>
      </c>
      <c r="C827">
        <v>2</v>
      </c>
      <c r="D827" s="1">
        <v>35220</v>
      </c>
      <c r="E827" s="1">
        <v>35248</v>
      </c>
      <c r="F827" s="1"/>
      <c r="G827">
        <v>2</v>
      </c>
      <c r="H827">
        <v>24.95</v>
      </c>
      <c r="I827" t="s">
        <v>514</v>
      </c>
      <c r="J827" t="s">
        <v>516</v>
      </c>
      <c r="K827" t="s">
        <v>57</v>
      </c>
      <c r="L827" t="s">
        <v>47</v>
      </c>
      <c r="M827" t="s">
        <v>517</v>
      </c>
      <c r="N827" t="s">
        <v>59</v>
      </c>
    </row>
    <row r="828" spans="1:14" x14ac:dyDescent="0.3">
      <c r="A828">
        <v>11074</v>
      </c>
      <c r="B828" t="s">
        <v>622</v>
      </c>
      <c r="C828">
        <v>7</v>
      </c>
      <c r="D828" s="1">
        <v>35221</v>
      </c>
      <c r="E828" s="1">
        <v>35249</v>
      </c>
      <c r="F828" s="1"/>
      <c r="G828">
        <v>2</v>
      </c>
      <c r="H828">
        <v>18.440000000000001</v>
      </c>
      <c r="I828" t="s">
        <v>623</v>
      </c>
      <c r="J828" t="s">
        <v>625</v>
      </c>
      <c r="K828" t="s">
        <v>626</v>
      </c>
      <c r="L828" t="s">
        <v>47</v>
      </c>
      <c r="M828" t="s">
        <v>627</v>
      </c>
      <c r="N828" t="s">
        <v>628</v>
      </c>
    </row>
    <row r="829" spans="1:14" x14ac:dyDescent="0.3">
      <c r="A829">
        <v>11075</v>
      </c>
      <c r="B829" t="s">
        <v>584</v>
      </c>
      <c r="C829">
        <v>8</v>
      </c>
      <c r="D829" s="1">
        <v>35221</v>
      </c>
      <c r="E829" s="1">
        <v>35249</v>
      </c>
      <c r="F829" s="1"/>
      <c r="G829">
        <v>2</v>
      </c>
      <c r="H829">
        <v>6.19</v>
      </c>
      <c r="I829" t="s">
        <v>585</v>
      </c>
      <c r="J829" t="s">
        <v>869</v>
      </c>
      <c r="K829" t="s">
        <v>588</v>
      </c>
      <c r="L829" t="s">
        <v>47</v>
      </c>
      <c r="M829" t="s">
        <v>870</v>
      </c>
      <c r="N829" t="s">
        <v>162</v>
      </c>
    </row>
    <row r="830" spans="1:14" x14ac:dyDescent="0.3">
      <c r="A830">
        <v>11076</v>
      </c>
      <c r="B830" t="s">
        <v>114</v>
      </c>
      <c r="C830">
        <v>4</v>
      </c>
      <c r="D830" s="1">
        <v>35221</v>
      </c>
      <c r="E830" s="1">
        <v>35249</v>
      </c>
      <c r="F830" s="1"/>
      <c r="G830">
        <v>2</v>
      </c>
      <c r="H830">
        <v>38.28</v>
      </c>
      <c r="I830" t="s">
        <v>115</v>
      </c>
      <c r="J830" t="s">
        <v>117</v>
      </c>
      <c r="K830" t="s">
        <v>118</v>
      </c>
      <c r="L830" t="s">
        <v>47</v>
      </c>
      <c r="M830" t="s">
        <v>119</v>
      </c>
      <c r="N830" t="s">
        <v>102</v>
      </c>
    </row>
    <row r="831" spans="1:14" x14ac:dyDescent="0.3">
      <c r="A831">
        <v>11077</v>
      </c>
      <c r="B831" t="s">
        <v>560</v>
      </c>
      <c r="C831">
        <v>1</v>
      </c>
      <c r="D831" s="1">
        <v>35221</v>
      </c>
      <c r="E831" s="1">
        <v>35249</v>
      </c>
      <c r="F831" s="1"/>
      <c r="G831">
        <v>2</v>
      </c>
      <c r="H831">
        <v>8.5299999999999994</v>
      </c>
      <c r="I831" t="s">
        <v>561</v>
      </c>
      <c r="J831" t="s">
        <v>564</v>
      </c>
      <c r="K831" t="s">
        <v>565</v>
      </c>
      <c r="L831" t="s">
        <v>566</v>
      </c>
      <c r="M831" t="s">
        <v>567</v>
      </c>
      <c r="N831" t="s">
        <v>305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BD704-2CD4-4DE3-8AC8-D37440803238}">
  <dimension ref="A1:J78"/>
  <sheetViews>
    <sheetView workbookViewId="0">
      <selection activeCell="C66" sqref="C66"/>
    </sheetView>
  </sheetViews>
  <sheetFormatPr defaultRowHeight="14.4" x14ac:dyDescent="0.3"/>
  <cols>
    <col min="1" max="1" width="11.5546875" bestFit="1" customWidth="1"/>
    <col min="2" max="2" width="29" bestFit="1" customWidth="1"/>
    <col min="3" max="3" width="12.109375" bestFit="1" customWidth="1"/>
    <col min="4" max="4" width="12.33203125" bestFit="1" customWidth="1"/>
    <col min="5" max="5" width="17.33203125" bestFit="1" customWidth="1"/>
    <col min="6" max="6" width="11" bestFit="1" customWidth="1"/>
    <col min="7" max="7" width="13.88671875" bestFit="1" customWidth="1"/>
    <col min="8" max="8" width="14.6640625" bestFit="1" customWidth="1"/>
    <col min="9" max="9" width="14.109375" bestFit="1" customWidth="1"/>
    <col min="10" max="10" width="14.21875" bestFit="1" customWidth="1"/>
  </cols>
  <sheetData>
    <row r="1" spans="1:10" x14ac:dyDescent="0.3">
      <c r="A1" t="s">
        <v>853</v>
      </c>
      <c r="B1" t="s">
        <v>882</v>
      </c>
      <c r="C1" t="s">
        <v>883</v>
      </c>
      <c r="D1" t="s">
        <v>0</v>
      </c>
      <c r="E1" t="s">
        <v>884</v>
      </c>
      <c r="F1" t="s">
        <v>854</v>
      </c>
      <c r="G1" t="s">
        <v>885</v>
      </c>
      <c r="H1" t="s">
        <v>886</v>
      </c>
      <c r="I1" t="s">
        <v>887</v>
      </c>
      <c r="J1" t="s">
        <v>888</v>
      </c>
    </row>
    <row r="2" spans="1:10" x14ac:dyDescent="0.3">
      <c r="A2">
        <v>1</v>
      </c>
      <c r="B2" t="s">
        <v>889</v>
      </c>
      <c r="C2">
        <v>1</v>
      </c>
      <c r="D2">
        <v>1</v>
      </c>
      <c r="E2" t="s">
        <v>890</v>
      </c>
      <c r="F2">
        <v>18</v>
      </c>
      <c r="G2">
        <v>39</v>
      </c>
      <c r="H2">
        <v>0</v>
      </c>
      <c r="I2">
        <v>10</v>
      </c>
      <c r="J2">
        <v>0</v>
      </c>
    </row>
    <row r="3" spans="1:10" x14ac:dyDescent="0.3">
      <c r="A3">
        <v>2</v>
      </c>
      <c r="B3" t="s">
        <v>891</v>
      </c>
      <c r="C3">
        <v>1</v>
      </c>
      <c r="D3">
        <v>1</v>
      </c>
      <c r="E3" t="s">
        <v>892</v>
      </c>
      <c r="F3">
        <v>19</v>
      </c>
      <c r="G3">
        <v>17</v>
      </c>
      <c r="H3">
        <v>40</v>
      </c>
      <c r="I3">
        <v>25</v>
      </c>
      <c r="J3">
        <v>0</v>
      </c>
    </row>
    <row r="4" spans="1:10" x14ac:dyDescent="0.3">
      <c r="A4">
        <v>3</v>
      </c>
      <c r="B4" t="s">
        <v>893</v>
      </c>
      <c r="C4">
        <v>1</v>
      </c>
      <c r="D4">
        <v>2</v>
      </c>
      <c r="E4" t="s">
        <v>894</v>
      </c>
      <c r="F4">
        <v>10</v>
      </c>
      <c r="G4">
        <v>13</v>
      </c>
      <c r="H4">
        <v>70</v>
      </c>
      <c r="I4">
        <v>25</v>
      </c>
      <c r="J4">
        <v>0</v>
      </c>
    </row>
    <row r="5" spans="1:10" x14ac:dyDescent="0.3">
      <c r="A5">
        <v>4</v>
      </c>
      <c r="B5" t="s">
        <v>895</v>
      </c>
      <c r="C5">
        <v>2</v>
      </c>
      <c r="D5">
        <v>2</v>
      </c>
      <c r="E5" t="s">
        <v>896</v>
      </c>
      <c r="F5">
        <v>22</v>
      </c>
      <c r="G5">
        <v>53</v>
      </c>
      <c r="H5">
        <v>0</v>
      </c>
      <c r="I5">
        <v>0</v>
      </c>
      <c r="J5">
        <v>0</v>
      </c>
    </row>
    <row r="6" spans="1:10" x14ac:dyDescent="0.3">
      <c r="A6">
        <v>5</v>
      </c>
      <c r="B6" t="s">
        <v>897</v>
      </c>
      <c r="C6">
        <v>2</v>
      </c>
      <c r="D6">
        <v>2</v>
      </c>
      <c r="E6" t="s">
        <v>898</v>
      </c>
      <c r="F6">
        <v>21.35</v>
      </c>
      <c r="G6">
        <v>0</v>
      </c>
      <c r="H6">
        <v>0</v>
      </c>
      <c r="I6">
        <v>0</v>
      </c>
      <c r="J6">
        <v>1</v>
      </c>
    </row>
    <row r="7" spans="1:10" x14ac:dyDescent="0.3">
      <c r="A7">
        <v>6</v>
      </c>
      <c r="B7" t="s">
        <v>899</v>
      </c>
      <c r="C7">
        <v>3</v>
      </c>
      <c r="D7">
        <v>2</v>
      </c>
      <c r="E7" t="s">
        <v>900</v>
      </c>
      <c r="F7">
        <v>25</v>
      </c>
      <c r="G7">
        <v>120</v>
      </c>
      <c r="H7">
        <v>0</v>
      </c>
      <c r="I7">
        <v>25</v>
      </c>
      <c r="J7">
        <v>0</v>
      </c>
    </row>
    <row r="8" spans="1:10" x14ac:dyDescent="0.3">
      <c r="A8">
        <v>7</v>
      </c>
      <c r="B8" t="s">
        <v>901</v>
      </c>
      <c r="C8">
        <v>3</v>
      </c>
      <c r="D8">
        <v>7</v>
      </c>
      <c r="E8" t="s">
        <v>902</v>
      </c>
      <c r="F8">
        <v>30</v>
      </c>
      <c r="G8">
        <v>15</v>
      </c>
      <c r="H8">
        <v>0</v>
      </c>
      <c r="I8">
        <v>10</v>
      </c>
      <c r="J8">
        <v>0</v>
      </c>
    </row>
    <row r="9" spans="1:10" x14ac:dyDescent="0.3">
      <c r="A9">
        <v>8</v>
      </c>
      <c r="B9" t="s">
        <v>903</v>
      </c>
      <c r="C9">
        <v>3</v>
      </c>
      <c r="D9">
        <v>2</v>
      </c>
      <c r="E9" t="s">
        <v>904</v>
      </c>
      <c r="F9">
        <v>40</v>
      </c>
      <c r="G9">
        <v>6</v>
      </c>
      <c r="H9">
        <v>0</v>
      </c>
      <c r="I9">
        <v>0</v>
      </c>
      <c r="J9">
        <v>0</v>
      </c>
    </row>
    <row r="10" spans="1:10" x14ac:dyDescent="0.3">
      <c r="A10">
        <v>9</v>
      </c>
      <c r="B10" t="s">
        <v>905</v>
      </c>
      <c r="C10">
        <v>4</v>
      </c>
      <c r="D10">
        <v>6</v>
      </c>
      <c r="E10" t="s">
        <v>906</v>
      </c>
      <c r="F10">
        <v>97</v>
      </c>
      <c r="G10">
        <v>29</v>
      </c>
      <c r="H10">
        <v>0</v>
      </c>
      <c r="I10">
        <v>0</v>
      </c>
      <c r="J10">
        <v>1</v>
      </c>
    </row>
    <row r="11" spans="1:10" x14ac:dyDescent="0.3">
      <c r="A11">
        <v>10</v>
      </c>
      <c r="B11" t="s">
        <v>907</v>
      </c>
      <c r="C11">
        <v>4</v>
      </c>
      <c r="D11">
        <v>8</v>
      </c>
      <c r="E11" t="s">
        <v>908</v>
      </c>
      <c r="F11">
        <v>31</v>
      </c>
      <c r="G11">
        <v>31</v>
      </c>
      <c r="H11">
        <v>0</v>
      </c>
      <c r="I11">
        <v>0</v>
      </c>
      <c r="J11">
        <v>0</v>
      </c>
    </row>
    <row r="12" spans="1:10" x14ac:dyDescent="0.3">
      <c r="A12">
        <v>11</v>
      </c>
      <c r="B12" t="s">
        <v>909</v>
      </c>
      <c r="C12">
        <v>5</v>
      </c>
      <c r="D12">
        <v>4</v>
      </c>
      <c r="E12" t="s">
        <v>910</v>
      </c>
      <c r="F12">
        <v>21</v>
      </c>
      <c r="G12">
        <v>22</v>
      </c>
      <c r="H12">
        <v>30</v>
      </c>
      <c r="I12">
        <v>30</v>
      </c>
      <c r="J12">
        <v>0</v>
      </c>
    </row>
    <row r="13" spans="1:10" x14ac:dyDescent="0.3">
      <c r="A13">
        <v>12</v>
      </c>
      <c r="B13" t="s">
        <v>911</v>
      </c>
      <c r="C13">
        <v>5</v>
      </c>
      <c r="D13">
        <v>4</v>
      </c>
      <c r="E13" t="s">
        <v>912</v>
      </c>
      <c r="F13">
        <v>38</v>
      </c>
      <c r="G13">
        <v>86</v>
      </c>
      <c r="H13">
        <v>0</v>
      </c>
      <c r="I13">
        <v>0</v>
      </c>
      <c r="J13">
        <v>0</v>
      </c>
    </row>
    <row r="14" spans="1:10" x14ac:dyDescent="0.3">
      <c r="A14">
        <v>13</v>
      </c>
      <c r="B14" t="s">
        <v>913</v>
      </c>
      <c r="C14">
        <v>6</v>
      </c>
      <c r="D14">
        <v>8</v>
      </c>
      <c r="E14" t="s">
        <v>914</v>
      </c>
      <c r="F14">
        <v>6</v>
      </c>
      <c r="G14">
        <v>24</v>
      </c>
      <c r="H14">
        <v>0</v>
      </c>
      <c r="I14">
        <v>5</v>
      </c>
      <c r="J14">
        <v>0</v>
      </c>
    </row>
    <row r="15" spans="1:10" x14ac:dyDescent="0.3">
      <c r="A15">
        <v>14</v>
      </c>
      <c r="B15" t="s">
        <v>915</v>
      </c>
      <c r="C15">
        <v>6</v>
      </c>
      <c r="D15">
        <v>7</v>
      </c>
      <c r="E15" t="s">
        <v>916</v>
      </c>
      <c r="F15">
        <v>23.25</v>
      </c>
      <c r="G15">
        <v>35</v>
      </c>
      <c r="H15">
        <v>0</v>
      </c>
      <c r="I15">
        <v>0</v>
      </c>
      <c r="J15">
        <v>0</v>
      </c>
    </row>
    <row r="16" spans="1:10" x14ac:dyDescent="0.3">
      <c r="A16">
        <v>15</v>
      </c>
      <c r="B16" t="s">
        <v>917</v>
      </c>
      <c r="C16">
        <v>6</v>
      </c>
      <c r="D16">
        <v>2</v>
      </c>
      <c r="E16" t="s">
        <v>918</v>
      </c>
      <c r="F16">
        <v>15.5</v>
      </c>
      <c r="G16">
        <v>39</v>
      </c>
      <c r="H16">
        <v>0</v>
      </c>
      <c r="I16">
        <v>5</v>
      </c>
      <c r="J16">
        <v>0</v>
      </c>
    </row>
    <row r="17" spans="1:10" x14ac:dyDescent="0.3">
      <c r="A17">
        <v>16</v>
      </c>
      <c r="B17" t="s">
        <v>919</v>
      </c>
      <c r="C17">
        <v>7</v>
      </c>
      <c r="D17">
        <v>3</v>
      </c>
      <c r="E17" t="s">
        <v>920</v>
      </c>
      <c r="F17">
        <v>17.45</v>
      </c>
      <c r="G17">
        <v>29</v>
      </c>
      <c r="H17">
        <v>0</v>
      </c>
      <c r="I17">
        <v>10</v>
      </c>
      <c r="J17">
        <v>0</v>
      </c>
    </row>
    <row r="18" spans="1:10" x14ac:dyDescent="0.3">
      <c r="A18">
        <v>17</v>
      </c>
      <c r="B18" t="s">
        <v>921</v>
      </c>
      <c r="C18">
        <v>7</v>
      </c>
      <c r="D18">
        <v>6</v>
      </c>
      <c r="E18" t="s">
        <v>922</v>
      </c>
      <c r="F18">
        <v>39</v>
      </c>
      <c r="G18">
        <v>0</v>
      </c>
      <c r="H18">
        <v>0</v>
      </c>
      <c r="I18">
        <v>0</v>
      </c>
      <c r="J18">
        <v>1</v>
      </c>
    </row>
    <row r="19" spans="1:10" x14ac:dyDescent="0.3">
      <c r="A19">
        <v>18</v>
      </c>
      <c r="B19" t="s">
        <v>923</v>
      </c>
      <c r="C19">
        <v>7</v>
      </c>
      <c r="D19">
        <v>8</v>
      </c>
      <c r="E19" t="s">
        <v>924</v>
      </c>
      <c r="F19">
        <v>62.5</v>
      </c>
      <c r="G19">
        <v>42</v>
      </c>
      <c r="H19">
        <v>0</v>
      </c>
      <c r="I19">
        <v>0</v>
      </c>
      <c r="J19">
        <v>0</v>
      </c>
    </row>
    <row r="20" spans="1:10" x14ac:dyDescent="0.3">
      <c r="A20">
        <v>19</v>
      </c>
      <c r="B20" t="s">
        <v>925</v>
      </c>
      <c r="C20">
        <v>8</v>
      </c>
      <c r="D20">
        <v>3</v>
      </c>
      <c r="E20" t="s">
        <v>926</v>
      </c>
      <c r="F20">
        <v>9.1999999999999993</v>
      </c>
      <c r="G20">
        <v>25</v>
      </c>
      <c r="H20">
        <v>0</v>
      </c>
      <c r="I20">
        <v>5</v>
      </c>
      <c r="J20">
        <v>0</v>
      </c>
    </row>
    <row r="21" spans="1:10" x14ac:dyDescent="0.3">
      <c r="A21">
        <v>20</v>
      </c>
      <c r="B21" t="s">
        <v>927</v>
      </c>
      <c r="C21">
        <v>8</v>
      </c>
      <c r="D21">
        <v>3</v>
      </c>
      <c r="E21" t="s">
        <v>928</v>
      </c>
      <c r="F21">
        <v>81</v>
      </c>
      <c r="G21">
        <v>40</v>
      </c>
      <c r="H21">
        <v>0</v>
      </c>
      <c r="I21">
        <v>0</v>
      </c>
      <c r="J21">
        <v>0</v>
      </c>
    </row>
    <row r="22" spans="1:10" x14ac:dyDescent="0.3">
      <c r="A22">
        <v>21</v>
      </c>
      <c r="B22" t="s">
        <v>929</v>
      </c>
      <c r="C22">
        <v>8</v>
      </c>
      <c r="D22">
        <v>3</v>
      </c>
      <c r="E22" t="s">
        <v>930</v>
      </c>
      <c r="F22">
        <v>10</v>
      </c>
      <c r="G22">
        <v>3</v>
      </c>
      <c r="H22">
        <v>40</v>
      </c>
      <c r="I22">
        <v>5</v>
      </c>
      <c r="J22">
        <v>0</v>
      </c>
    </row>
    <row r="23" spans="1:10" x14ac:dyDescent="0.3">
      <c r="A23">
        <v>22</v>
      </c>
      <c r="B23" t="s">
        <v>931</v>
      </c>
      <c r="C23">
        <v>9</v>
      </c>
      <c r="D23">
        <v>5</v>
      </c>
      <c r="E23" t="s">
        <v>932</v>
      </c>
      <c r="F23">
        <v>21</v>
      </c>
      <c r="G23">
        <v>104</v>
      </c>
      <c r="H23">
        <v>0</v>
      </c>
      <c r="I23">
        <v>25</v>
      </c>
      <c r="J23">
        <v>0</v>
      </c>
    </row>
    <row r="24" spans="1:10" x14ac:dyDescent="0.3">
      <c r="A24">
        <v>23</v>
      </c>
      <c r="B24" t="s">
        <v>933</v>
      </c>
      <c r="C24">
        <v>9</v>
      </c>
      <c r="D24">
        <v>5</v>
      </c>
      <c r="E24" t="s">
        <v>934</v>
      </c>
      <c r="F24">
        <v>9</v>
      </c>
      <c r="G24">
        <v>61</v>
      </c>
      <c r="H24">
        <v>0</v>
      </c>
      <c r="I24">
        <v>25</v>
      </c>
      <c r="J24">
        <v>0</v>
      </c>
    </row>
    <row r="25" spans="1:10" x14ac:dyDescent="0.3">
      <c r="A25">
        <v>24</v>
      </c>
      <c r="B25" t="s">
        <v>935</v>
      </c>
      <c r="C25">
        <v>10</v>
      </c>
      <c r="D25">
        <v>1</v>
      </c>
      <c r="E25" t="s">
        <v>936</v>
      </c>
      <c r="F25">
        <v>4.5</v>
      </c>
      <c r="G25">
        <v>20</v>
      </c>
      <c r="H25">
        <v>0</v>
      </c>
      <c r="I25">
        <v>0</v>
      </c>
      <c r="J25">
        <v>1</v>
      </c>
    </row>
    <row r="26" spans="1:10" x14ac:dyDescent="0.3">
      <c r="A26">
        <v>25</v>
      </c>
      <c r="B26" t="s">
        <v>937</v>
      </c>
      <c r="C26">
        <v>11</v>
      </c>
      <c r="D26">
        <v>3</v>
      </c>
      <c r="E26" t="s">
        <v>938</v>
      </c>
      <c r="F26">
        <v>14</v>
      </c>
      <c r="G26">
        <v>76</v>
      </c>
      <c r="H26">
        <v>0</v>
      </c>
      <c r="I26">
        <v>30</v>
      </c>
      <c r="J26">
        <v>0</v>
      </c>
    </row>
    <row r="27" spans="1:10" x14ac:dyDescent="0.3">
      <c r="A27">
        <v>26</v>
      </c>
      <c r="B27" t="s">
        <v>939</v>
      </c>
      <c r="C27">
        <v>11</v>
      </c>
      <c r="D27">
        <v>3</v>
      </c>
      <c r="E27" t="s">
        <v>940</v>
      </c>
      <c r="F27">
        <v>31.23</v>
      </c>
      <c r="G27">
        <v>15</v>
      </c>
      <c r="H27">
        <v>0</v>
      </c>
      <c r="I27">
        <v>0</v>
      </c>
      <c r="J27">
        <v>0</v>
      </c>
    </row>
    <row r="28" spans="1:10" x14ac:dyDescent="0.3">
      <c r="A28">
        <v>27</v>
      </c>
      <c r="B28" t="s">
        <v>941</v>
      </c>
      <c r="C28">
        <v>11</v>
      </c>
      <c r="D28">
        <v>3</v>
      </c>
      <c r="E28" t="s">
        <v>942</v>
      </c>
      <c r="F28">
        <v>43.9</v>
      </c>
      <c r="G28">
        <v>49</v>
      </c>
      <c r="H28">
        <v>0</v>
      </c>
      <c r="I28">
        <v>30</v>
      </c>
      <c r="J28">
        <v>0</v>
      </c>
    </row>
    <row r="29" spans="1:10" x14ac:dyDescent="0.3">
      <c r="A29">
        <v>28</v>
      </c>
      <c r="B29" t="s">
        <v>943</v>
      </c>
      <c r="C29">
        <v>12</v>
      </c>
      <c r="D29">
        <v>7</v>
      </c>
      <c r="E29" t="s">
        <v>944</v>
      </c>
      <c r="F29">
        <v>45.6</v>
      </c>
      <c r="G29">
        <v>26</v>
      </c>
      <c r="H29">
        <v>0</v>
      </c>
      <c r="I29">
        <v>0</v>
      </c>
      <c r="J29">
        <v>1</v>
      </c>
    </row>
    <row r="30" spans="1:10" x14ac:dyDescent="0.3">
      <c r="A30">
        <v>29</v>
      </c>
      <c r="B30" t="s">
        <v>945</v>
      </c>
      <c r="C30">
        <v>12</v>
      </c>
      <c r="D30">
        <v>6</v>
      </c>
      <c r="E30" t="s">
        <v>946</v>
      </c>
      <c r="F30">
        <v>123.79</v>
      </c>
      <c r="G30">
        <v>0</v>
      </c>
      <c r="H30">
        <v>0</v>
      </c>
      <c r="I30">
        <v>0</v>
      </c>
      <c r="J30">
        <v>1</v>
      </c>
    </row>
    <row r="31" spans="1:10" x14ac:dyDescent="0.3">
      <c r="A31">
        <v>30</v>
      </c>
      <c r="B31" t="s">
        <v>947</v>
      </c>
      <c r="C31">
        <v>13</v>
      </c>
      <c r="D31">
        <v>8</v>
      </c>
      <c r="E31" t="s">
        <v>948</v>
      </c>
      <c r="F31">
        <v>25.89</v>
      </c>
      <c r="G31">
        <v>10</v>
      </c>
      <c r="H31">
        <v>0</v>
      </c>
      <c r="I31">
        <v>15</v>
      </c>
      <c r="J31">
        <v>0</v>
      </c>
    </row>
    <row r="32" spans="1:10" x14ac:dyDescent="0.3">
      <c r="A32">
        <v>31</v>
      </c>
      <c r="B32" t="s">
        <v>949</v>
      </c>
      <c r="C32">
        <v>14</v>
      </c>
      <c r="D32">
        <v>4</v>
      </c>
      <c r="E32" t="s">
        <v>950</v>
      </c>
      <c r="F32">
        <v>12.5</v>
      </c>
      <c r="G32">
        <v>0</v>
      </c>
      <c r="H32">
        <v>70</v>
      </c>
      <c r="I32">
        <v>20</v>
      </c>
      <c r="J32">
        <v>0</v>
      </c>
    </row>
    <row r="33" spans="1:10" x14ac:dyDescent="0.3">
      <c r="A33">
        <v>32</v>
      </c>
      <c r="B33" t="s">
        <v>951</v>
      </c>
      <c r="C33">
        <v>14</v>
      </c>
      <c r="D33">
        <v>4</v>
      </c>
      <c r="E33" t="s">
        <v>952</v>
      </c>
      <c r="F33">
        <v>32</v>
      </c>
      <c r="G33">
        <v>9</v>
      </c>
      <c r="H33">
        <v>40</v>
      </c>
      <c r="I33">
        <v>25</v>
      </c>
      <c r="J33">
        <v>0</v>
      </c>
    </row>
    <row r="34" spans="1:10" x14ac:dyDescent="0.3">
      <c r="A34">
        <v>33</v>
      </c>
      <c r="B34" t="s">
        <v>953</v>
      </c>
      <c r="C34">
        <v>15</v>
      </c>
      <c r="D34">
        <v>4</v>
      </c>
      <c r="E34" t="s">
        <v>954</v>
      </c>
      <c r="F34">
        <v>2.5</v>
      </c>
      <c r="G34">
        <v>112</v>
      </c>
      <c r="H34">
        <v>0</v>
      </c>
      <c r="I34">
        <v>20</v>
      </c>
      <c r="J34">
        <v>0</v>
      </c>
    </row>
    <row r="35" spans="1:10" x14ac:dyDescent="0.3">
      <c r="A35">
        <v>34</v>
      </c>
      <c r="B35" t="s">
        <v>955</v>
      </c>
      <c r="C35">
        <v>16</v>
      </c>
      <c r="D35">
        <v>1</v>
      </c>
      <c r="E35" t="s">
        <v>892</v>
      </c>
      <c r="F35">
        <v>14</v>
      </c>
      <c r="G35">
        <v>111</v>
      </c>
      <c r="H35">
        <v>0</v>
      </c>
      <c r="I35">
        <v>15</v>
      </c>
      <c r="J35">
        <v>0</v>
      </c>
    </row>
    <row r="36" spans="1:10" x14ac:dyDescent="0.3">
      <c r="A36">
        <v>35</v>
      </c>
      <c r="B36" t="s">
        <v>956</v>
      </c>
      <c r="C36">
        <v>16</v>
      </c>
      <c r="D36">
        <v>1</v>
      </c>
      <c r="E36" t="s">
        <v>892</v>
      </c>
      <c r="F36">
        <v>18</v>
      </c>
      <c r="G36">
        <v>20</v>
      </c>
      <c r="H36">
        <v>0</v>
      </c>
      <c r="I36">
        <v>15</v>
      </c>
      <c r="J36">
        <v>0</v>
      </c>
    </row>
    <row r="37" spans="1:10" x14ac:dyDescent="0.3">
      <c r="A37">
        <v>36</v>
      </c>
      <c r="B37" t="s">
        <v>957</v>
      </c>
      <c r="C37">
        <v>17</v>
      </c>
      <c r="D37">
        <v>8</v>
      </c>
      <c r="E37" t="s">
        <v>958</v>
      </c>
      <c r="F37">
        <v>19</v>
      </c>
      <c r="G37">
        <v>112</v>
      </c>
      <c r="H37">
        <v>0</v>
      </c>
      <c r="I37">
        <v>20</v>
      </c>
      <c r="J37">
        <v>0</v>
      </c>
    </row>
    <row r="38" spans="1:10" x14ac:dyDescent="0.3">
      <c r="A38">
        <v>37</v>
      </c>
      <c r="B38" t="s">
        <v>959</v>
      </c>
      <c r="C38">
        <v>17</v>
      </c>
      <c r="D38">
        <v>8</v>
      </c>
      <c r="E38" t="s">
        <v>960</v>
      </c>
      <c r="F38">
        <v>26</v>
      </c>
      <c r="G38">
        <v>11</v>
      </c>
      <c r="H38">
        <v>50</v>
      </c>
      <c r="I38">
        <v>25</v>
      </c>
      <c r="J38">
        <v>0</v>
      </c>
    </row>
    <row r="39" spans="1:10" x14ac:dyDescent="0.3">
      <c r="A39">
        <v>38</v>
      </c>
      <c r="B39" t="s">
        <v>961</v>
      </c>
      <c r="C39">
        <v>18</v>
      </c>
      <c r="D39">
        <v>1</v>
      </c>
      <c r="E39" t="s">
        <v>962</v>
      </c>
      <c r="F39">
        <v>263.5</v>
      </c>
      <c r="G39">
        <v>17</v>
      </c>
      <c r="H39">
        <v>0</v>
      </c>
      <c r="I39">
        <v>15</v>
      </c>
      <c r="J39">
        <v>0</v>
      </c>
    </row>
    <row r="40" spans="1:10" x14ac:dyDescent="0.3">
      <c r="A40">
        <v>39</v>
      </c>
      <c r="B40" t="s">
        <v>963</v>
      </c>
      <c r="C40">
        <v>18</v>
      </c>
      <c r="D40">
        <v>1</v>
      </c>
      <c r="E40" t="s">
        <v>964</v>
      </c>
      <c r="F40">
        <v>18</v>
      </c>
      <c r="G40">
        <v>69</v>
      </c>
      <c r="H40">
        <v>0</v>
      </c>
      <c r="I40">
        <v>5</v>
      </c>
      <c r="J40">
        <v>0</v>
      </c>
    </row>
    <row r="41" spans="1:10" x14ac:dyDescent="0.3">
      <c r="A41">
        <v>40</v>
      </c>
      <c r="B41" t="s">
        <v>965</v>
      </c>
      <c r="C41">
        <v>19</v>
      </c>
      <c r="D41">
        <v>8</v>
      </c>
      <c r="E41" t="s">
        <v>966</v>
      </c>
      <c r="F41">
        <v>18.399999999999999</v>
      </c>
      <c r="G41">
        <v>123</v>
      </c>
      <c r="H41">
        <v>0</v>
      </c>
      <c r="I41">
        <v>30</v>
      </c>
      <c r="J41">
        <v>0</v>
      </c>
    </row>
    <row r="42" spans="1:10" x14ac:dyDescent="0.3">
      <c r="A42">
        <v>41</v>
      </c>
      <c r="B42" t="s">
        <v>967</v>
      </c>
      <c r="C42">
        <v>19</v>
      </c>
      <c r="D42">
        <v>8</v>
      </c>
      <c r="E42" t="s">
        <v>968</v>
      </c>
      <c r="F42">
        <v>9.65</v>
      </c>
      <c r="G42">
        <v>85</v>
      </c>
      <c r="H42">
        <v>0</v>
      </c>
      <c r="I42">
        <v>10</v>
      </c>
      <c r="J42">
        <v>0</v>
      </c>
    </row>
    <row r="43" spans="1:10" x14ac:dyDescent="0.3">
      <c r="A43">
        <v>42</v>
      </c>
      <c r="B43" t="s">
        <v>969</v>
      </c>
      <c r="C43">
        <v>20</v>
      </c>
      <c r="D43">
        <v>5</v>
      </c>
      <c r="E43" t="s">
        <v>970</v>
      </c>
      <c r="F43">
        <v>14</v>
      </c>
      <c r="G43">
        <v>26</v>
      </c>
      <c r="H43">
        <v>0</v>
      </c>
      <c r="I43">
        <v>0</v>
      </c>
      <c r="J43">
        <v>1</v>
      </c>
    </row>
    <row r="44" spans="1:10" x14ac:dyDescent="0.3">
      <c r="A44">
        <v>43</v>
      </c>
      <c r="B44" t="s">
        <v>971</v>
      </c>
      <c r="C44">
        <v>20</v>
      </c>
      <c r="D44">
        <v>1</v>
      </c>
      <c r="E44" t="s">
        <v>972</v>
      </c>
      <c r="F44">
        <v>46</v>
      </c>
      <c r="G44">
        <v>17</v>
      </c>
      <c r="H44">
        <v>10</v>
      </c>
      <c r="I44">
        <v>25</v>
      </c>
      <c r="J44">
        <v>0</v>
      </c>
    </row>
    <row r="45" spans="1:10" x14ac:dyDescent="0.3">
      <c r="A45">
        <v>44</v>
      </c>
      <c r="B45" t="s">
        <v>973</v>
      </c>
      <c r="C45">
        <v>20</v>
      </c>
      <c r="D45">
        <v>2</v>
      </c>
      <c r="E45" t="s">
        <v>974</v>
      </c>
      <c r="F45">
        <v>19.45</v>
      </c>
      <c r="G45">
        <v>27</v>
      </c>
      <c r="H45">
        <v>0</v>
      </c>
      <c r="I45">
        <v>15</v>
      </c>
      <c r="J45">
        <v>0</v>
      </c>
    </row>
    <row r="46" spans="1:10" x14ac:dyDescent="0.3">
      <c r="A46">
        <v>45</v>
      </c>
      <c r="B46" t="s">
        <v>975</v>
      </c>
      <c r="C46">
        <v>21</v>
      </c>
      <c r="D46">
        <v>8</v>
      </c>
      <c r="E46" t="s">
        <v>976</v>
      </c>
      <c r="F46">
        <v>9.5</v>
      </c>
      <c r="G46">
        <v>5</v>
      </c>
      <c r="H46">
        <v>70</v>
      </c>
      <c r="I46">
        <v>15</v>
      </c>
      <c r="J46">
        <v>0</v>
      </c>
    </row>
    <row r="47" spans="1:10" x14ac:dyDescent="0.3">
      <c r="A47">
        <v>46</v>
      </c>
      <c r="B47" t="s">
        <v>977</v>
      </c>
      <c r="C47">
        <v>21</v>
      </c>
      <c r="D47">
        <v>8</v>
      </c>
      <c r="E47" t="s">
        <v>978</v>
      </c>
      <c r="F47">
        <v>12</v>
      </c>
      <c r="G47">
        <v>95</v>
      </c>
      <c r="H47">
        <v>0</v>
      </c>
      <c r="I47">
        <v>0</v>
      </c>
      <c r="J47">
        <v>0</v>
      </c>
    </row>
    <row r="48" spans="1:10" x14ac:dyDescent="0.3">
      <c r="A48">
        <v>47</v>
      </c>
      <c r="B48" t="s">
        <v>979</v>
      </c>
      <c r="C48">
        <v>22</v>
      </c>
      <c r="D48">
        <v>3</v>
      </c>
      <c r="E48" t="s">
        <v>980</v>
      </c>
      <c r="F48">
        <v>9.5</v>
      </c>
      <c r="G48">
        <v>36</v>
      </c>
      <c r="H48">
        <v>0</v>
      </c>
      <c r="I48">
        <v>0</v>
      </c>
      <c r="J48">
        <v>0</v>
      </c>
    </row>
    <row r="49" spans="1:10" x14ac:dyDescent="0.3">
      <c r="A49">
        <v>48</v>
      </c>
      <c r="B49" t="s">
        <v>981</v>
      </c>
      <c r="C49">
        <v>22</v>
      </c>
      <c r="D49">
        <v>3</v>
      </c>
      <c r="E49" t="s">
        <v>982</v>
      </c>
      <c r="F49">
        <v>12.75</v>
      </c>
      <c r="G49">
        <v>15</v>
      </c>
      <c r="H49">
        <v>70</v>
      </c>
      <c r="I49">
        <v>25</v>
      </c>
      <c r="J49">
        <v>0</v>
      </c>
    </row>
    <row r="50" spans="1:10" x14ac:dyDescent="0.3">
      <c r="A50">
        <v>49</v>
      </c>
      <c r="B50" t="s">
        <v>983</v>
      </c>
      <c r="C50">
        <v>23</v>
      </c>
      <c r="D50">
        <v>3</v>
      </c>
      <c r="E50" t="s">
        <v>984</v>
      </c>
      <c r="F50">
        <v>20</v>
      </c>
      <c r="G50">
        <v>10</v>
      </c>
      <c r="H50">
        <v>60</v>
      </c>
      <c r="I50">
        <v>15</v>
      </c>
      <c r="J50">
        <v>0</v>
      </c>
    </row>
    <row r="51" spans="1:10" x14ac:dyDescent="0.3">
      <c r="A51">
        <v>50</v>
      </c>
      <c r="B51" t="s">
        <v>985</v>
      </c>
      <c r="C51">
        <v>23</v>
      </c>
      <c r="D51">
        <v>3</v>
      </c>
      <c r="E51" t="s">
        <v>986</v>
      </c>
      <c r="F51">
        <v>16.25</v>
      </c>
      <c r="G51">
        <v>65</v>
      </c>
      <c r="H51">
        <v>0</v>
      </c>
      <c r="I51">
        <v>30</v>
      </c>
      <c r="J51">
        <v>0</v>
      </c>
    </row>
    <row r="52" spans="1:10" x14ac:dyDescent="0.3">
      <c r="A52">
        <v>51</v>
      </c>
      <c r="B52" t="s">
        <v>987</v>
      </c>
      <c r="C52">
        <v>24</v>
      </c>
      <c r="D52">
        <v>7</v>
      </c>
      <c r="E52" t="s">
        <v>988</v>
      </c>
      <c r="F52">
        <v>53</v>
      </c>
      <c r="G52">
        <v>20</v>
      </c>
      <c r="H52">
        <v>0</v>
      </c>
      <c r="I52">
        <v>10</v>
      </c>
      <c r="J52">
        <v>0</v>
      </c>
    </row>
    <row r="53" spans="1:10" x14ac:dyDescent="0.3">
      <c r="A53">
        <v>52</v>
      </c>
      <c r="B53" t="s">
        <v>989</v>
      </c>
      <c r="C53">
        <v>24</v>
      </c>
      <c r="D53">
        <v>5</v>
      </c>
      <c r="E53" t="s">
        <v>990</v>
      </c>
      <c r="F53">
        <v>7</v>
      </c>
      <c r="G53">
        <v>38</v>
      </c>
      <c r="H53">
        <v>0</v>
      </c>
      <c r="I53">
        <v>25</v>
      </c>
      <c r="J53">
        <v>0</v>
      </c>
    </row>
    <row r="54" spans="1:10" x14ac:dyDescent="0.3">
      <c r="A54">
        <v>53</v>
      </c>
      <c r="B54" t="s">
        <v>991</v>
      </c>
      <c r="C54">
        <v>24</v>
      </c>
      <c r="D54">
        <v>6</v>
      </c>
      <c r="E54" t="s">
        <v>992</v>
      </c>
      <c r="F54">
        <v>32.799999999999997</v>
      </c>
      <c r="G54">
        <v>0</v>
      </c>
      <c r="H54">
        <v>0</v>
      </c>
      <c r="I54">
        <v>0</v>
      </c>
      <c r="J54">
        <v>1</v>
      </c>
    </row>
    <row r="55" spans="1:10" x14ac:dyDescent="0.3">
      <c r="A55">
        <v>54</v>
      </c>
      <c r="B55" t="s">
        <v>993</v>
      </c>
      <c r="C55">
        <v>25</v>
      </c>
      <c r="D55">
        <v>6</v>
      </c>
      <c r="E55" t="s">
        <v>994</v>
      </c>
      <c r="F55">
        <v>7.45</v>
      </c>
      <c r="G55">
        <v>21</v>
      </c>
      <c r="H55">
        <v>0</v>
      </c>
      <c r="I55">
        <v>10</v>
      </c>
      <c r="J55">
        <v>0</v>
      </c>
    </row>
    <row r="56" spans="1:10" x14ac:dyDescent="0.3">
      <c r="A56">
        <v>55</v>
      </c>
      <c r="B56" t="s">
        <v>995</v>
      </c>
      <c r="C56">
        <v>25</v>
      </c>
      <c r="D56">
        <v>6</v>
      </c>
      <c r="E56" t="s">
        <v>996</v>
      </c>
      <c r="F56">
        <v>24</v>
      </c>
      <c r="G56">
        <v>115</v>
      </c>
      <c r="H56">
        <v>0</v>
      </c>
      <c r="I56">
        <v>20</v>
      </c>
      <c r="J56">
        <v>0</v>
      </c>
    </row>
    <row r="57" spans="1:10" x14ac:dyDescent="0.3">
      <c r="A57">
        <v>56</v>
      </c>
      <c r="B57" t="s">
        <v>997</v>
      </c>
      <c r="C57">
        <v>26</v>
      </c>
      <c r="D57">
        <v>5</v>
      </c>
      <c r="E57" t="s">
        <v>998</v>
      </c>
      <c r="F57">
        <v>38</v>
      </c>
      <c r="G57">
        <v>21</v>
      </c>
      <c r="H57">
        <v>10</v>
      </c>
      <c r="I57">
        <v>30</v>
      </c>
      <c r="J57">
        <v>0</v>
      </c>
    </row>
    <row r="58" spans="1:10" x14ac:dyDescent="0.3">
      <c r="A58">
        <v>57</v>
      </c>
      <c r="B58" t="s">
        <v>999</v>
      </c>
      <c r="C58">
        <v>26</v>
      </c>
      <c r="D58">
        <v>5</v>
      </c>
      <c r="E58" t="s">
        <v>998</v>
      </c>
      <c r="F58">
        <v>19.5</v>
      </c>
      <c r="G58">
        <v>36</v>
      </c>
      <c r="H58">
        <v>0</v>
      </c>
      <c r="I58">
        <v>20</v>
      </c>
      <c r="J58">
        <v>0</v>
      </c>
    </row>
    <row r="59" spans="1:10" x14ac:dyDescent="0.3">
      <c r="A59">
        <v>58</v>
      </c>
      <c r="B59" t="s">
        <v>1000</v>
      </c>
      <c r="C59">
        <v>27</v>
      </c>
      <c r="D59">
        <v>8</v>
      </c>
      <c r="E59" t="s">
        <v>1001</v>
      </c>
      <c r="F59">
        <v>13.25</v>
      </c>
      <c r="G59">
        <v>62</v>
      </c>
      <c r="H59">
        <v>0</v>
      </c>
      <c r="I59">
        <v>20</v>
      </c>
      <c r="J59">
        <v>0</v>
      </c>
    </row>
    <row r="60" spans="1:10" x14ac:dyDescent="0.3">
      <c r="A60">
        <v>59</v>
      </c>
      <c r="B60" t="s">
        <v>1002</v>
      </c>
      <c r="C60">
        <v>28</v>
      </c>
      <c r="D60">
        <v>4</v>
      </c>
      <c r="E60" t="s">
        <v>1003</v>
      </c>
      <c r="F60">
        <v>55</v>
      </c>
      <c r="G60">
        <v>79</v>
      </c>
      <c r="H60">
        <v>0</v>
      </c>
      <c r="I60">
        <v>0</v>
      </c>
      <c r="J60">
        <v>0</v>
      </c>
    </row>
    <row r="61" spans="1:10" x14ac:dyDescent="0.3">
      <c r="A61">
        <v>60</v>
      </c>
      <c r="B61" t="s">
        <v>1004</v>
      </c>
      <c r="C61">
        <v>28</v>
      </c>
      <c r="D61">
        <v>4</v>
      </c>
      <c r="E61" t="s">
        <v>1005</v>
      </c>
      <c r="F61">
        <v>34</v>
      </c>
      <c r="G61">
        <v>19</v>
      </c>
      <c r="H61">
        <v>0</v>
      </c>
      <c r="I61">
        <v>0</v>
      </c>
      <c r="J61">
        <v>0</v>
      </c>
    </row>
    <row r="62" spans="1:10" x14ac:dyDescent="0.3">
      <c r="A62">
        <v>61</v>
      </c>
      <c r="B62" t="s">
        <v>1006</v>
      </c>
      <c r="C62">
        <v>29</v>
      </c>
      <c r="D62">
        <v>2</v>
      </c>
      <c r="E62" t="s">
        <v>1007</v>
      </c>
      <c r="F62">
        <v>28.5</v>
      </c>
      <c r="G62">
        <v>113</v>
      </c>
      <c r="H62">
        <v>0</v>
      </c>
      <c r="I62">
        <v>25</v>
      </c>
      <c r="J62">
        <v>0</v>
      </c>
    </row>
    <row r="63" spans="1:10" x14ac:dyDescent="0.3">
      <c r="A63">
        <v>62</v>
      </c>
      <c r="B63" t="s">
        <v>1008</v>
      </c>
      <c r="C63">
        <v>29</v>
      </c>
      <c r="D63">
        <v>3</v>
      </c>
      <c r="E63" t="s">
        <v>1009</v>
      </c>
      <c r="F63">
        <v>49.3</v>
      </c>
      <c r="G63">
        <v>17</v>
      </c>
      <c r="H63">
        <v>0</v>
      </c>
      <c r="I63">
        <v>0</v>
      </c>
      <c r="J63">
        <v>0</v>
      </c>
    </row>
    <row r="64" spans="1:10" x14ac:dyDescent="0.3">
      <c r="A64">
        <v>63</v>
      </c>
      <c r="B64" t="s">
        <v>1010</v>
      </c>
      <c r="C64">
        <v>7</v>
      </c>
      <c r="D64">
        <v>2</v>
      </c>
      <c r="E64" t="s">
        <v>1011</v>
      </c>
      <c r="F64">
        <v>43.9</v>
      </c>
      <c r="G64">
        <v>24</v>
      </c>
      <c r="H64">
        <v>0</v>
      </c>
      <c r="I64">
        <v>5</v>
      </c>
      <c r="J64">
        <v>0</v>
      </c>
    </row>
    <row r="65" spans="1:10" x14ac:dyDescent="0.3">
      <c r="A65">
        <v>64</v>
      </c>
      <c r="B65" t="s">
        <v>1012</v>
      </c>
      <c r="C65">
        <v>12</v>
      </c>
      <c r="D65">
        <v>5</v>
      </c>
      <c r="E65" t="s">
        <v>1013</v>
      </c>
      <c r="F65">
        <v>33.25</v>
      </c>
      <c r="G65">
        <v>22</v>
      </c>
      <c r="H65">
        <v>80</v>
      </c>
      <c r="I65">
        <v>30</v>
      </c>
      <c r="J65">
        <v>0</v>
      </c>
    </row>
    <row r="66" spans="1:10" x14ac:dyDescent="0.3">
      <c r="A66">
        <v>65</v>
      </c>
      <c r="B66" t="s">
        <v>1014</v>
      </c>
      <c r="C66">
        <v>2</v>
      </c>
      <c r="D66">
        <v>2</v>
      </c>
      <c r="E66" t="s">
        <v>1015</v>
      </c>
      <c r="F66">
        <v>21.05</v>
      </c>
      <c r="G66">
        <v>76</v>
      </c>
      <c r="H66">
        <v>0</v>
      </c>
      <c r="I66">
        <v>0</v>
      </c>
      <c r="J66">
        <v>0</v>
      </c>
    </row>
    <row r="67" spans="1:10" x14ac:dyDescent="0.3">
      <c r="A67">
        <v>66</v>
      </c>
      <c r="B67" t="s">
        <v>1016</v>
      </c>
      <c r="C67">
        <v>2</v>
      </c>
      <c r="D67">
        <v>2</v>
      </c>
      <c r="E67" t="s">
        <v>1017</v>
      </c>
      <c r="F67">
        <v>17</v>
      </c>
      <c r="G67">
        <v>4</v>
      </c>
      <c r="H67">
        <v>100</v>
      </c>
      <c r="I67">
        <v>20</v>
      </c>
      <c r="J67">
        <v>0</v>
      </c>
    </row>
    <row r="68" spans="1:10" x14ac:dyDescent="0.3">
      <c r="A68">
        <v>67</v>
      </c>
      <c r="B68" t="s">
        <v>1018</v>
      </c>
      <c r="C68">
        <v>16</v>
      </c>
      <c r="D68">
        <v>1</v>
      </c>
      <c r="E68" t="s">
        <v>892</v>
      </c>
      <c r="F68">
        <v>14</v>
      </c>
      <c r="G68">
        <v>52</v>
      </c>
      <c r="H68">
        <v>0</v>
      </c>
      <c r="I68">
        <v>10</v>
      </c>
      <c r="J68">
        <v>0</v>
      </c>
    </row>
    <row r="69" spans="1:10" x14ac:dyDescent="0.3">
      <c r="A69">
        <v>68</v>
      </c>
      <c r="B69" t="s">
        <v>1019</v>
      </c>
      <c r="C69">
        <v>8</v>
      </c>
      <c r="D69">
        <v>3</v>
      </c>
      <c r="E69" t="s">
        <v>1020</v>
      </c>
      <c r="F69">
        <v>12.5</v>
      </c>
      <c r="G69">
        <v>6</v>
      </c>
      <c r="H69">
        <v>10</v>
      </c>
      <c r="I69">
        <v>15</v>
      </c>
      <c r="J69">
        <v>0</v>
      </c>
    </row>
    <row r="70" spans="1:10" x14ac:dyDescent="0.3">
      <c r="A70">
        <v>69</v>
      </c>
      <c r="B70" t="s">
        <v>1021</v>
      </c>
      <c r="C70">
        <v>15</v>
      </c>
      <c r="D70">
        <v>4</v>
      </c>
      <c r="E70" t="s">
        <v>1022</v>
      </c>
      <c r="F70">
        <v>36</v>
      </c>
      <c r="G70">
        <v>26</v>
      </c>
      <c r="H70">
        <v>0</v>
      </c>
      <c r="I70">
        <v>15</v>
      </c>
      <c r="J70">
        <v>0</v>
      </c>
    </row>
    <row r="71" spans="1:10" x14ac:dyDescent="0.3">
      <c r="A71">
        <v>70</v>
      </c>
      <c r="B71" t="s">
        <v>1023</v>
      </c>
      <c r="C71">
        <v>7</v>
      </c>
      <c r="D71">
        <v>1</v>
      </c>
      <c r="E71" t="s">
        <v>1024</v>
      </c>
      <c r="F71">
        <v>15</v>
      </c>
      <c r="G71">
        <v>15</v>
      </c>
      <c r="H71">
        <v>10</v>
      </c>
      <c r="I71">
        <v>30</v>
      </c>
      <c r="J71">
        <v>0</v>
      </c>
    </row>
    <row r="72" spans="1:10" x14ac:dyDescent="0.3">
      <c r="A72">
        <v>71</v>
      </c>
      <c r="B72" t="s">
        <v>1025</v>
      </c>
      <c r="C72">
        <v>15</v>
      </c>
      <c r="D72">
        <v>4</v>
      </c>
      <c r="E72" t="s">
        <v>912</v>
      </c>
      <c r="F72">
        <v>21.5</v>
      </c>
      <c r="G72">
        <v>26</v>
      </c>
      <c r="H72">
        <v>0</v>
      </c>
      <c r="I72">
        <v>0</v>
      </c>
      <c r="J72">
        <v>0</v>
      </c>
    </row>
    <row r="73" spans="1:10" x14ac:dyDescent="0.3">
      <c r="A73">
        <v>72</v>
      </c>
      <c r="B73" t="s">
        <v>1026</v>
      </c>
      <c r="C73">
        <v>14</v>
      </c>
      <c r="D73">
        <v>4</v>
      </c>
      <c r="E73" t="s">
        <v>952</v>
      </c>
      <c r="F73">
        <v>34.799999999999997</v>
      </c>
      <c r="G73">
        <v>14</v>
      </c>
      <c r="H73">
        <v>0</v>
      </c>
      <c r="I73">
        <v>0</v>
      </c>
      <c r="J73">
        <v>0</v>
      </c>
    </row>
    <row r="74" spans="1:10" x14ac:dyDescent="0.3">
      <c r="A74">
        <v>73</v>
      </c>
      <c r="B74" t="s">
        <v>1027</v>
      </c>
      <c r="C74">
        <v>17</v>
      </c>
      <c r="D74">
        <v>8</v>
      </c>
      <c r="E74" t="s">
        <v>1028</v>
      </c>
      <c r="F74">
        <v>15</v>
      </c>
      <c r="G74">
        <v>101</v>
      </c>
      <c r="H74">
        <v>0</v>
      </c>
      <c r="I74">
        <v>5</v>
      </c>
      <c r="J74">
        <v>0</v>
      </c>
    </row>
    <row r="75" spans="1:10" x14ac:dyDescent="0.3">
      <c r="A75">
        <v>74</v>
      </c>
      <c r="B75" t="s">
        <v>1029</v>
      </c>
      <c r="C75">
        <v>4</v>
      </c>
      <c r="D75">
        <v>7</v>
      </c>
      <c r="E75" t="s">
        <v>1003</v>
      </c>
      <c r="F75">
        <v>10</v>
      </c>
      <c r="G75">
        <v>4</v>
      </c>
      <c r="H75">
        <v>20</v>
      </c>
      <c r="I75">
        <v>5</v>
      </c>
      <c r="J75">
        <v>0</v>
      </c>
    </row>
    <row r="76" spans="1:10" x14ac:dyDescent="0.3">
      <c r="A76">
        <v>75</v>
      </c>
      <c r="B76" t="s">
        <v>1030</v>
      </c>
      <c r="C76">
        <v>12</v>
      </c>
      <c r="D76">
        <v>1</v>
      </c>
      <c r="E76" t="s">
        <v>1031</v>
      </c>
      <c r="F76">
        <v>7.75</v>
      </c>
      <c r="G76">
        <v>125</v>
      </c>
      <c r="H76">
        <v>0</v>
      </c>
      <c r="I76">
        <v>25</v>
      </c>
      <c r="J76">
        <v>0</v>
      </c>
    </row>
    <row r="77" spans="1:10" x14ac:dyDescent="0.3">
      <c r="A77">
        <v>76</v>
      </c>
      <c r="B77" t="s">
        <v>1032</v>
      </c>
      <c r="C77">
        <v>23</v>
      </c>
      <c r="D77">
        <v>1</v>
      </c>
      <c r="E77" t="s">
        <v>1033</v>
      </c>
      <c r="F77">
        <v>18</v>
      </c>
      <c r="G77">
        <v>57</v>
      </c>
      <c r="H77">
        <v>0</v>
      </c>
      <c r="I77">
        <v>20</v>
      </c>
      <c r="J77">
        <v>0</v>
      </c>
    </row>
    <row r="78" spans="1:10" x14ac:dyDescent="0.3">
      <c r="A78">
        <v>77</v>
      </c>
      <c r="B78" t="s">
        <v>1034</v>
      </c>
      <c r="C78">
        <v>12</v>
      </c>
      <c r="D78">
        <v>2</v>
      </c>
      <c r="E78" t="s">
        <v>1035</v>
      </c>
      <c r="F78">
        <v>13</v>
      </c>
      <c r="G78">
        <v>32</v>
      </c>
      <c r="H78">
        <v>0</v>
      </c>
      <c r="I78">
        <v>15</v>
      </c>
      <c r="J78">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49DAC-C88C-43B0-A123-F39DE94F79CB}">
  <dimension ref="A1:C4"/>
  <sheetViews>
    <sheetView workbookViewId="0"/>
  </sheetViews>
  <sheetFormatPr defaultRowHeight="14.4" x14ac:dyDescent="0.3"/>
  <cols>
    <col min="1" max="1" width="11.5546875" bestFit="1" customWidth="1"/>
    <col min="2" max="2" width="16.21875" bestFit="1" customWidth="1"/>
    <col min="3" max="3" width="13.21875" bestFit="1" customWidth="1"/>
  </cols>
  <sheetData>
    <row r="1" spans="1:3" x14ac:dyDescent="0.3">
      <c r="A1" t="s">
        <v>1036</v>
      </c>
      <c r="B1" t="s">
        <v>29</v>
      </c>
      <c r="C1" t="s">
        <v>37</v>
      </c>
    </row>
    <row r="2" spans="1:3" x14ac:dyDescent="0.3">
      <c r="A2">
        <v>1</v>
      </c>
      <c r="B2" t="s">
        <v>1037</v>
      </c>
      <c r="C2" t="s">
        <v>1038</v>
      </c>
    </row>
    <row r="3" spans="1:3" x14ac:dyDescent="0.3">
      <c r="A3">
        <v>2</v>
      </c>
      <c r="B3" t="s">
        <v>1039</v>
      </c>
      <c r="C3" t="s">
        <v>1040</v>
      </c>
    </row>
    <row r="4" spans="1:3" x14ac:dyDescent="0.3">
      <c r="A4">
        <v>3</v>
      </c>
      <c r="B4" t="s">
        <v>1041</v>
      </c>
      <c r="C4" t="s">
        <v>1042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824C1-78F6-4875-902D-4D4381054DAB}">
  <dimension ref="A1:L30"/>
  <sheetViews>
    <sheetView workbookViewId="0">
      <selection sqref="A1:L30"/>
    </sheetView>
  </sheetViews>
  <sheetFormatPr defaultRowHeight="14.4" x14ac:dyDescent="0.3"/>
  <cols>
    <col min="1" max="1" width="12.109375" bestFit="1" customWidth="1"/>
    <col min="2" max="2" width="35" bestFit="1" customWidth="1"/>
    <col min="3" max="3" width="22.6640625" bestFit="1" customWidth="1"/>
    <col min="4" max="4" width="24" bestFit="1" customWidth="1"/>
    <col min="5" max="5" width="39.21875" bestFit="1" customWidth="1"/>
    <col min="6" max="6" width="12.33203125" bestFit="1" customWidth="1"/>
    <col min="7" max="7" width="8.77734375" bestFit="1" customWidth="1"/>
    <col min="8" max="8" width="12.77734375" bestFit="1" customWidth="1"/>
    <col min="9" max="9" width="10.88671875" bestFit="1" customWidth="1"/>
    <col min="10" max="11" width="13.21875" bestFit="1" customWidth="1"/>
    <col min="12" max="12" width="80.88671875" bestFit="1" customWidth="1"/>
  </cols>
  <sheetData>
    <row r="1" spans="1:12" x14ac:dyDescent="0.3">
      <c r="A1" t="s">
        <v>883</v>
      </c>
      <c r="B1" t="s">
        <v>29</v>
      </c>
      <c r="C1" t="s">
        <v>30</v>
      </c>
      <c r="D1" t="s">
        <v>31</v>
      </c>
      <c r="E1" t="s">
        <v>32</v>
      </c>
      <c r="F1" t="s">
        <v>33</v>
      </c>
      <c r="G1" t="s">
        <v>34</v>
      </c>
      <c r="H1" t="s">
        <v>35</v>
      </c>
      <c r="I1" t="s">
        <v>36</v>
      </c>
      <c r="J1" t="s">
        <v>37</v>
      </c>
      <c r="K1" t="s">
        <v>38</v>
      </c>
      <c r="L1" t="s">
        <v>1043</v>
      </c>
    </row>
    <row r="2" spans="1:12" x14ac:dyDescent="0.3">
      <c r="A2">
        <v>1</v>
      </c>
      <c r="B2" t="s">
        <v>1044</v>
      </c>
      <c r="C2" t="s">
        <v>1045</v>
      </c>
      <c r="D2" t="s">
        <v>1046</v>
      </c>
      <c r="E2" t="s">
        <v>1047</v>
      </c>
      <c r="F2" t="s">
        <v>72</v>
      </c>
      <c r="G2" t="s">
        <v>47</v>
      </c>
      <c r="H2" t="s">
        <v>1048</v>
      </c>
      <c r="I2" t="s">
        <v>74</v>
      </c>
      <c r="J2" t="s">
        <v>1049</v>
      </c>
      <c r="K2" t="s">
        <v>47</v>
      </c>
      <c r="L2" t="s">
        <v>47</v>
      </c>
    </row>
    <row r="3" spans="1:12" x14ac:dyDescent="0.3">
      <c r="A3">
        <v>2</v>
      </c>
      <c r="B3" t="s">
        <v>1050</v>
      </c>
      <c r="C3" t="s">
        <v>1051</v>
      </c>
      <c r="D3" t="s">
        <v>80</v>
      </c>
      <c r="E3" t="s">
        <v>1052</v>
      </c>
      <c r="F3" t="s">
        <v>1053</v>
      </c>
      <c r="G3" t="s">
        <v>1054</v>
      </c>
      <c r="H3" t="s">
        <v>1055</v>
      </c>
      <c r="I3" t="s">
        <v>305</v>
      </c>
      <c r="J3" t="s">
        <v>1056</v>
      </c>
      <c r="K3" t="s">
        <v>47</v>
      </c>
      <c r="L3" t="s">
        <v>1057</v>
      </c>
    </row>
    <row r="4" spans="1:12" x14ac:dyDescent="0.3">
      <c r="A4">
        <v>3</v>
      </c>
      <c r="B4" t="s">
        <v>1058</v>
      </c>
      <c r="C4" t="s">
        <v>1059</v>
      </c>
      <c r="D4" t="s">
        <v>44</v>
      </c>
      <c r="E4" t="s">
        <v>1060</v>
      </c>
      <c r="F4" t="s">
        <v>1061</v>
      </c>
      <c r="G4" t="s">
        <v>1062</v>
      </c>
      <c r="H4" t="s">
        <v>1063</v>
      </c>
      <c r="I4" t="s">
        <v>305</v>
      </c>
      <c r="J4" t="s">
        <v>1064</v>
      </c>
      <c r="K4" t="s">
        <v>1065</v>
      </c>
      <c r="L4" t="s">
        <v>47</v>
      </c>
    </row>
    <row r="5" spans="1:12" x14ac:dyDescent="0.3">
      <c r="A5">
        <v>4</v>
      </c>
      <c r="B5" t="s">
        <v>1066</v>
      </c>
      <c r="C5" t="s">
        <v>1067</v>
      </c>
      <c r="D5" t="s">
        <v>98</v>
      </c>
      <c r="E5" t="s">
        <v>1068</v>
      </c>
      <c r="F5" t="s">
        <v>1069</v>
      </c>
      <c r="G5" t="s">
        <v>47</v>
      </c>
      <c r="H5" t="s">
        <v>1070</v>
      </c>
      <c r="I5" t="s">
        <v>1071</v>
      </c>
      <c r="J5" t="s">
        <v>1072</v>
      </c>
      <c r="K5" t="s">
        <v>47</v>
      </c>
      <c r="L5" t="s">
        <v>47</v>
      </c>
    </row>
    <row r="6" spans="1:12" x14ac:dyDescent="0.3">
      <c r="A6">
        <v>5</v>
      </c>
      <c r="B6" t="s">
        <v>1073</v>
      </c>
      <c r="C6" t="s">
        <v>1074</v>
      </c>
      <c r="D6" t="s">
        <v>1075</v>
      </c>
      <c r="E6" t="s">
        <v>1076</v>
      </c>
      <c r="F6" t="s">
        <v>1077</v>
      </c>
      <c r="G6" t="s">
        <v>1078</v>
      </c>
      <c r="H6" t="s">
        <v>1079</v>
      </c>
      <c r="I6" t="s">
        <v>111</v>
      </c>
      <c r="J6" t="s">
        <v>1080</v>
      </c>
      <c r="K6" t="s">
        <v>47</v>
      </c>
      <c r="L6" t="s">
        <v>47</v>
      </c>
    </row>
    <row r="7" spans="1:12" x14ac:dyDescent="0.3">
      <c r="A7">
        <v>6</v>
      </c>
      <c r="B7" t="s">
        <v>1081</v>
      </c>
      <c r="C7" t="s">
        <v>1082</v>
      </c>
      <c r="D7" t="s">
        <v>1083</v>
      </c>
      <c r="E7" t="s">
        <v>1084</v>
      </c>
      <c r="F7" t="s">
        <v>1085</v>
      </c>
      <c r="G7" t="s">
        <v>47</v>
      </c>
      <c r="H7" t="s">
        <v>1086</v>
      </c>
      <c r="I7" t="s">
        <v>1071</v>
      </c>
      <c r="J7" t="s">
        <v>1087</v>
      </c>
      <c r="K7" t="s">
        <v>47</v>
      </c>
      <c r="L7" t="s">
        <v>1088</v>
      </c>
    </row>
    <row r="8" spans="1:12" x14ac:dyDescent="0.3">
      <c r="A8">
        <v>7</v>
      </c>
      <c r="B8" t="s">
        <v>1089</v>
      </c>
      <c r="C8" t="s">
        <v>1090</v>
      </c>
      <c r="D8" t="s">
        <v>98</v>
      </c>
      <c r="E8" t="s">
        <v>1091</v>
      </c>
      <c r="F8" t="s">
        <v>1092</v>
      </c>
      <c r="G8" t="s">
        <v>1093</v>
      </c>
      <c r="H8" t="s">
        <v>1094</v>
      </c>
      <c r="I8" t="s">
        <v>1095</v>
      </c>
      <c r="J8" t="s">
        <v>1096</v>
      </c>
      <c r="K8" t="s">
        <v>1097</v>
      </c>
      <c r="L8" t="s">
        <v>47</v>
      </c>
    </row>
    <row r="9" spans="1:12" x14ac:dyDescent="0.3">
      <c r="A9">
        <v>8</v>
      </c>
      <c r="B9" t="s">
        <v>1098</v>
      </c>
      <c r="C9" t="s">
        <v>1099</v>
      </c>
      <c r="D9" t="s">
        <v>44</v>
      </c>
      <c r="E9" t="s">
        <v>1100</v>
      </c>
      <c r="F9" t="s">
        <v>1101</v>
      </c>
      <c r="G9" t="s">
        <v>47</v>
      </c>
      <c r="H9" t="s">
        <v>1102</v>
      </c>
      <c r="I9" t="s">
        <v>74</v>
      </c>
      <c r="J9" t="s">
        <v>1103</v>
      </c>
      <c r="K9" t="s">
        <v>47</v>
      </c>
      <c r="L9" t="s">
        <v>47</v>
      </c>
    </row>
    <row r="10" spans="1:12" x14ac:dyDescent="0.3">
      <c r="A10">
        <v>9</v>
      </c>
      <c r="B10" t="s">
        <v>1104</v>
      </c>
      <c r="C10" t="s">
        <v>1105</v>
      </c>
      <c r="D10" t="s">
        <v>142</v>
      </c>
      <c r="E10" t="s">
        <v>1106</v>
      </c>
      <c r="F10" t="s">
        <v>1107</v>
      </c>
      <c r="G10" t="s">
        <v>47</v>
      </c>
      <c r="H10" t="s">
        <v>1108</v>
      </c>
      <c r="I10" t="s">
        <v>1109</v>
      </c>
      <c r="J10" t="s">
        <v>1110</v>
      </c>
      <c r="K10" t="s">
        <v>1111</v>
      </c>
      <c r="L10" t="s">
        <v>47</v>
      </c>
    </row>
    <row r="11" spans="1:12" x14ac:dyDescent="0.3">
      <c r="A11">
        <v>10</v>
      </c>
      <c r="B11" t="s">
        <v>1112</v>
      </c>
      <c r="C11" t="s">
        <v>1113</v>
      </c>
      <c r="D11" t="s">
        <v>98</v>
      </c>
      <c r="E11" t="s">
        <v>1114</v>
      </c>
      <c r="F11" t="s">
        <v>169</v>
      </c>
      <c r="G11" t="s">
        <v>47</v>
      </c>
      <c r="H11" t="s">
        <v>1115</v>
      </c>
      <c r="I11" t="s">
        <v>172</v>
      </c>
      <c r="J11" t="s">
        <v>1116</v>
      </c>
      <c r="K11" t="s">
        <v>47</v>
      </c>
      <c r="L11" t="s">
        <v>47</v>
      </c>
    </row>
    <row r="12" spans="1:12" x14ac:dyDescent="0.3">
      <c r="A12">
        <v>11</v>
      </c>
      <c r="B12" t="s">
        <v>1117</v>
      </c>
      <c r="C12" t="s">
        <v>1118</v>
      </c>
      <c r="D12" t="s">
        <v>207</v>
      </c>
      <c r="E12" t="s">
        <v>1119</v>
      </c>
      <c r="F12" t="s">
        <v>46</v>
      </c>
      <c r="G12" t="s">
        <v>47</v>
      </c>
      <c r="H12" t="s">
        <v>1120</v>
      </c>
      <c r="I12" t="s">
        <v>49</v>
      </c>
      <c r="J12" t="s">
        <v>1121</v>
      </c>
      <c r="K12" t="s">
        <v>47</v>
      </c>
      <c r="L12" t="s">
        <v>47</v>
      </c>
    </row>
    <row r="13" spans="1:12" x14ac:dyDescent="0.3">
      <c r="A13">
        <v>12</v>
      </c>
      <c r="B13" t="s">
        <v>1122</v>
      </c>
      <c r="C13" t="s">
        <v>1123</v>
      </c>
      <c r="D13" t="s">
        <v>1124</v>
      </c>
      <c r="E13" t="s">
        <v>1125</v>
      </c>
      <c r="F13" t="s">
        <v>1126</v>
      </c>
      <c r="G13" t="s">
        <v>47</v>
      </c>
      <c r="H13" t="s">
        <v>1127</v>
      </c>
      <c r="I13" t="s">
        <v>49</v>
      </c>
      <c r="J13" t="s">
        <v>1128</v>
      </c>
      <c r="K13" t="s">
        <v>47</v>
      </c>
      <c r="L13" t="s">
        <v>1129</v>
      </c>
    </row>
    <row r="14" spans="1:12" x14ac:dyDescent="0.3">
      <c r="A14">
        <v>13</v>
      </c>
      <c r="B14" t="s">
        <v>1130</v>
      </c>
      <c r="C14" t="s">
        <v>1131</v>
      </c>
      <c r="D14" t="s">
        <v>1132</v>
      </c>
      <c r="E14" t="s">
        <v>1133</v>
      </c>
      <c r="F14" t="s">
        <v>1134</v>
      </c>
      <c r="G14" t="s">
        <v>47</v>
      </c>
      <c r="H14" t="s">
        <v>1135</v>
      </c>
      <c r="I14" t="s">
        <v>49</v>
      </c>
      <c r="J14" t="s">
        <v>1136</v>
      </c>
      <c r="K14" t="s">
        <v>1137</v>
      </c>
      <c r="L14" t="s">
        <v>47</v>
      </c>
    </row>
    <row r="15" spans="1:12" x14ac:dyDescent="0.3">
      <c r="A15">
        <v>14</v>
      </c>
      <c r="B15" t="s">
        <v>1138</v>
      </c>
      <c r="C15" t="s">
        <v>1139</v>
      </c>
      <c r="D15" t="s">
        <v>44</v>
      </c>
      <c r="E15" t="s">
        <v>1140</v>
      </c>
      <c r="F15" t="s">
        <v>1141</v>
      </c>
      <c r="G15" t="s">
        <v>47</v>
      </c>
      <c r="H15" t="s">
        <v>1142</v>
      </c>
      <c r="I15" t="s">
        <v>264</v>
      </c>
      <c r="J15" t="s">
        <v>1143</v>
      </c>
      <c r="K15" t="s">
        <v>1144</v>
      </c>
      <c r="L15" t="s">
        <v>1145</v>
      </c>
    </row>
    <row r="16" spans="1:12" x14ac:dyDescent="0.3">
      <c r="A16">
        <v>15</v>
      </c>
      <c r="B16" t="s">
        <v>1146</v>
      </c>
      <c r="C16" t="s">
        <v>1147</v>
      </c>
      <c r="D16" t="s">
        <v>98</v>
      </c>
      <c r="E16" t="s">
        <v>1148</v>
      </c>
      <c r="F16" t="s">
        <v>1149</v>
      </c>
      <c r="G16" t="s">
        <v>47</v>
      </c>
      <c r="H16" t="s">
        <v>1150</v>
      </c>
      <c r="I16" t="s">
        <v>604</v>
      </c>
      <c r="J16" t="s">
        <v>1151</v>
      </c>
      <c r="K16" t="s">
        <v>47</v>
      </c>
      <c r="L16" t="s">
        <v>47</v>
      </c>
    </row>
    <row r="17" spans="1:12" x14ac:dyDescent="0.3">
      <c r="A17">
        <v>16</v>
      </c>
      <c r="B17" t="s">
        <v>1152</v>
      </c>
      <c r="C17" t="s">
        <v>1153</v>
      </c>
      <c r="D17" t="s">
        <v>1154</v>
      </c>
      <c r="E17" t="s">
        <v>1155</v>
      </c>
      <c r="F17" t="s">
        <v>1156</v>
      </c>
      <c r="G17" t="s">
        <v>303</v>
      </c>
      <c r="H17" t="s">
        <v>1157</v>
      </c>
      <c r="I17" t="s">
        <v>305</v>
      </c>
      <c r="J17" t="s">
        <v>1042</v>
      </c>
      <c r="K17" t="s">
        <v>47</v>
      </c>
      <c r="L17" t="s">
        <v>47</v>
      </c>
    </row>
    <row r="18" spans="1:12" x14ac:dyDescent="0.3">
      <c r="A18">
        <v>17</v>
      </c>
      <c r="B18" t="s">
        <v>1158</v>
      </c>
      <c r="C18" t="s">
        <v>1159</v>
      </c>
      <c r="D18" t="s">
        <v>44</v>
      </c>
      <c r="E18" t="s">
        <v>1160</v>
      </c>
      <c r="F18" t="s">
        <v>1161</v>
      </c>
      <c r="G18" t="s">
        <v>47</v>
      </c>
      <c r="H18" t="s">
        <v>1162</v>
      </c>
      <c r="I18" t="s">
        <v>84</v>
      </c>
      <c r="J18" t="s">
        <v>1163</v>
      </c>
      <c r="K18" t="s">
        <v>47</v>
      </c>
      <c r="L18" t="s">
        <v>47</v>
      </c>
    </row>
    <row r="19" spans="1:12" x14ac:dyDescent="0.3">
      <c r="A19">
        <v>18</v>
      </c>
      <c r="B19" t="s">
        <v>1164</v>
      </c>
      <c r="C19" t="s">
        <v>1165</v>
      </c>
      <c r="D19" t="s">
        <v>207</v>
      </c>
      <c r="E19" t="s">
        <v>1166</v>
      </c>
      <c r="F19" t="s">
        <v>509</v>
      </c>
      <c r="G19" t="s">
        <v>47</v>
      </c>
      <c r="H19" t="s">
        <v>1167</v>
      </c>
      <c r="I19" t="s">
        <v>102</v>
      </c>
      <c r="J19" t="s">
        <v>1168</v>
      </c>
      <c r="K19" t="s">
        <v>1169</v>
      </c>
      <c r="L19" t="s">
        <v>47</v>
      </c>
    </row>
    <row r="20" spans="1:12" x14ac:dyDescent="0.3">
      <c r="A20">
        <v>19</v>
      </c>
      <c r="B20" t="s">
        <v>1170</v>
      </c>
      <c r="C20" t="s">
        <v>1171</v>
      </c>
      <c r="D20" t="s">
        <v>1172</v>
      </c>
      <c r="E20" t="s">
        <v>1173</v>
      </c>
      <c r="F20" t="s">
        <v>1174</v>
      </c>
      <c r="G20" t="s">
        <v>1175</v>
      </c>
      <c r="H20" t="s">
        <v>1176</v>
      </c>
      <c r="I20" t="s">
        <v>305</v>
      </c>
      <c r="J20" t="s">
        <v>1177</v>
      </c>
      <c r="K20" t="s">
        <v>1178</v>
      </c>
      <c r="L20" t="s">
        <v>47</v>
      </c>
    </row>
    <row r="21" spans="1:12" x14ac:dyDescent="0.3">
      <c r="A21">
        <v>20</v>
      </c>
      <c r="B21" t="s">
        <v>1179</v>
      </c>
      <c r="C21" t="s">
        <v>1180</v>
      </c>
      <c r="D21" t="s">
        <v>55</v>
      </c>
      <c r="E21" t="s">
        <v>1181</v>
      </c>
      <c r="F21" t="s">
        <v>1182</v>
      </c>
      <c r="G21" t="s">
        <v>47</v>
      </c>
      <c r="H21" t="s">
        <v>1183</v>
      </c>
      <c r="I21" t="s">
        <v>1182</v>
      </c>
      <c r="J21" t="s">
        <v>1184</v>
      </c>
      <c r="K21" t="s">
        <v>47</v>
      </c>
      <c r="L21" t="s">
        <v>47</v>
      </c>
    </row>
    <row r="22" spans="1:12" x14ac:dyDescent="0.3">
      <c r="A22">
        <v>21</v>
      </c>
      <c r="B22" t="s">
        <v>1185</v>
      </c>
      <c r="C22" t="s">
        <v>1186</v>
      </c>
      <c r="D22" t="s">
        <v>207</v>
      </c>
      <c r="E22" t="s">
        <v>1187</v>
      </c>
      <c r="F22" t="s">
        <v>1188</v>
      </c>
      <c r="G22" t="s">
        <v>47</v>
      </c>
      <c r="H22" t="s">
        <v>1189</v>
      </c>
      <c r="I22" t="s">
        <v>628</v>
      </c>
      <c r="J22" t="s">
        <v>1190</v>
      </c>
      <c r="K22" t="s">
        <v>1191</v>
      </c>
      <c r="L22" t="s">
        <v>47</v>
      </c>
    </row>
    <row r="23" spans="1:12" x14ac:dyDescent="0.3">
      <c r="A23">
        <v>22</v>
      </c>
      <c r="B23" t="s">
        <v>1192</v>
      </c>
      <c r="C23" t="s">
        <v>1193</v>
      </c>
      <c r="D23" t="s">
        <v>125</v>
      </c>
      <c r="E23" t="s">
        <v>1194</v>
      </c>
      <c r="F23" t="s">
        <v>1195</v>
      </c>
      <c r="G23" t="s">
        <v>47</v>
      </c>
      <c r="H23" t="s">
        <v>1196</v>
      </c>
      <c r="I23" t="s">
        <v>1197</v>
      </c>
      <c r="J23" t="s">
        <v>1198</v>
      </c>
      <c r="K23" t="s">
        <v>1199</v>
      </c>
      <c r="L23" t="s">
        <v>47</v>
      </c>
    </row>
    <row r="24" spans="1:12" x14ac:dyDescent="0.3">
      <c r="A24">
        <v>23</v>
      </c>
      <c r="B24" t="s">
        <v>1200</v>
      </c>
      <c r="C24" t="s">
        <v>1201</v>
      </c>
      <c r="D24" t="s">
        <v>1202</v>
      </c>
      <c r="E24" t="s">
        <v>1203</v>
      </c>
      <c r="F24" t="s">
        <v>1204</v>
      </c>
      <c r="G24" t="s">
        <v>47</v>
      </c>
      <c r="H24" t="s">
        <v>1205</v>
      </c>
      <c r="I24" t="s">
        <v>736</v>
      </c>
      <c r="J24" t="s">
        <v>1206</v>
      </c>
      <c r="K24" t="s">
        <v>47</v>
      </c>
      <c r="L24" t="s">
        <v>47</v>
      </c>
    </row>
    <row r="25" spans="1:12" x14ac:dyDescent="0.3">
      <c r="A25">
        <v>24</v>
      </c>
      <c r="B25" t="s">
        <v>1207</v>
      </c>
      <c r="C25" t="s">
        <v>1208</v>
      </c>
      <c r="D25" t="s">
        <v>44</v>
      </c>
      <c r="E25" t="s">
        <v>1209</v>
      </c>
      <c r="F25" t="s">
        <v>1210</v>
      </c>
      <c r="G25" t="s">
        <v>1211</v>
      </c>
      <c r="H25" t="s">
        <v>1212</v>
      </c>
      <c r="I25" t="s">
        <v>1095</v>
      </c>
      <c r="J25" t="s">
        <v>1213</v>
      </c>
      <c r="K25" t="s">
        <v>1214</v>
      </c>
      <c r="L25" t="s">
        <v>1215</v>
      </c>
    </row>
    <row r="26" spans="1:12" x14ac:dyDescent="0.3">
      <c r="A26">
        <v>25</v>
      </c>
      <c r="B26" t="s">
        <v>1216</v>
      </c>
      <c r="C26" t="s">
        <v>1217</v>
      </c>
      <c r="D26" t="s">
        <v>98</v>
      </c>
      <c r="E26" t="s">
        <v>1218</v>
      </c>
      <c r="F26" t="s">
        <v>463</v>
      </c>
      <c r="G26" t="s">
        <v>464</v>
      </c>
      <c r="H26" t="s">
        <v>465</v>
      </c>
      <c r="I26" t="s">
        <v>130</v>
      </c>
      <c r="J26" t="s">
        <v>1219</v>
      </c>
      <c r="K26" t="s">
        <v>47</v>
      </c>
      <c r="L26" t="s">
        <v>47</v>
      </c>
    </row>
    <row r="27" spans="1:12" x14ac:dyDescent="0.3">
      <c r="A27">
        <v>26</v>
      </c>
      <c r="B27" t="s">
        <v>1220</v>
      </c>
      <c r="C27" t="s">
        <v>1221</v>
      </c>
      <c r="D27" t="s">
        <v>80</v>
      </c>
      <c r="E27" t="s">
        <v>1222</v>
      </c>
      <c r="F27" t="s">
        <v>1223</v>
      </c>
      <c r="G27" t="s">
        <v>47</v>
      </c>
      <c r="H27" t="s">
        <v>1224</v>
      </c>
      <c r="I27" t="s">
        <v>264</v>
      </c>
      <c r="J27" t="s">
        <v>1225</v>
      </c>
      <c r="K27" t="s">
        <v>1226</v>
      </c>
      <c r="L27" t="s">
        <v>47</v>
      </c>
    </row>
    <row r="28" spans="1:12" x14ac:dyDescent="0.3">
      <c r="A28">
        <v>27</v>
      </c>
      <c r="B28" t="s">
        <v>1227</v>
      </c>
      <c r="C28" t="s">
        <v>1228</v>
      </c>
      <c r="D28" t="s">
        <v>207</v>
      </c>
      <c r="E28" t="s">
        <v>1229</v>
      </c>
      <c r="F28" t="s">
        <v>1230</v>
      </c>
      <c r="G28" t="s">
        <v>47</v>
      </c>
      <c r="H28" t="s">
        <v>1231</v>
      </c>
      <c r="I28" t="s">
        <v>102</v>
      </c>
      <c r="J28" t="s">
        <v>1232</v>
      </c>
      <c r="K28" t="s">
        <v>47</v>
      </c>
      <c r="L28" t="s">
        <v>47</v>
      </c>
    </row>
    <row r="29" spans="1:12" x14ac:dyDescent="0.3">
      <c r="A29">
        <v>28</v>
      </c>
      <c r="B29" t="s">
        <v>1233</v>
      </c>
      <c r="C29" t="s">
        <v>1234</v>
      </c>
      <c r="D29" t="s">
        <v>44</v>
      </c>
      <c r="E29" t="s">
        <v>1235</v>
      </c>
      <c r="F29" t="s">
        <v>1236</v>
      </c>
      <c r="G29" t="s">
        <v>47</v>
      </c>
      <c r="H29" t="s">
        <v>1237</v>
      </c>
      <c r="I29" t="s">
        <v>102</v>
      </c>
      <c r="J29" t="s">
        <v>1238</v>
      </c>
      <c r="K29" t="s">
        <v>1239</v>
      </c>
      <c r="L29" t="s">
        <v>47</v>
      </c>
    </row>
    <row r="30" spans="1:12" x14ac:dyDescent="0.3">
      <c r="A30">
        <v>29</v>
      </c>
      <c r="B30" t="s">
        <v>1240</v>
      </c>
      <c r="C30" t="s">
        <v>1241</v>
      </c>
      <c r="D30" t="s">
        <v>125</v>
      </c>
      <c r="E30" t="s">
        <v>1242</v>
      </c>
      <c r="F30" t="s">
        <v>1243</v>
      </c>
      <c r="G30" t="s">
        <v>464</v>
      </c>
      <c r="H30" t="s">
        <v>1244</v>
      </c>
      <c r="I30" t="s">
        <v>130</v>
      </c>
      <c r="J30" t="s">
        <v>1245</v>
      </c>
      <c r="K30" t="s">
        <v>1246</v>
      </c>
      <c r="L30" t="s">
        <v>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1A46C-5943-4DE6-96F6-DA1C765A256D}">
  <dimension ref="A3:I93"/>
  <sheetViews>
    <sheetView topLeftCell="A3" zoomScale="67" workbookViewId="0">
      <selection activeCell="B5" sqref="B5"/>
    </sheetView>
  </sheetViews>
  <sheetFormatPr defaultRowHeight="14.4" x14ac:dyDescent="0.3"/>
  <cols>
    <col min="1" max="1" width="13.6640625" bestFit="1" customWidth="1"/>
    <col min="2" max="2" width="18.6640625" bestFit="1" customWidth="1"/>
    <col min="3" max="3" width="15" bestFit="1" customWidth="1"/>
    <col min="4" max="4" width="16.44140625" bestFit="1" customWidth="1"/>
  </cols>
  <sheetData>
    <row r="3" spans="1:9" x14ac:dyDescent="0.3">
      <c r="A3" s="2" t="s">
        <v>1247</v>
      </c>
      <c r="B3" t="s">
        <v>1251</v>
      </c>
      <c r="C3" t="s">
        <v>1249</v>
      </c>
    </row>
    <row r="4" spans="1:9" x14ac:dyDescent="0.3">
      <c r="A4" s="5" t="s">
        <v>547</v>
      </c>
      <c r="B4" s="40">
        <v>110277.30500000001</v>
      </c>
      <c r="C4" s="40">
        <v>86</v>
      </c>
      <c r="I4" t="s">
        <v>1252</v>
      </c>
    </row>
    <row r="5" spans="1:9" x14ac:dyDescent="0.3">
      <c r="A5" s="5" t="s">
        <v>204</v>
      </c>
      <c r="B5" s="40">
        <v>104874.9785</v>
      </c>
      <c r="C5" s="40">
        <v>102</v>
      </c>
    </row>
    <row r="6" spans="1:9" x14ac:dyDescent="0.3">
      <c r="A6" s="5" t="s">
        <v>607</v>
      </c>
      <c r="B6" s="40">
        <v>104361.95000000001</v>
      </c>
      <c r="C6" s="40">
        <v>116</v>
      </c>
      <c r="F6">
        <v>1</v>
      </c>
      <c r="G6">
        <f>C93/COUNTA(A4:A92)</f>
        <v>24.213483146067414</v>
      </c>
      <c r="I6" t="s">
        <v>1253</v>
      </c>
    </row>
    <row r="7" spans="1:9" x14ac:dyDescent="0.3">
      <c r="A7" s="5" t="s">
        <v>560</v>
      </c>
      <c r="B7" s="40">
        <v>51097.80049999999</v>
      </c>
      <c r="C7" s="40">
        <v>71</v>
      </c>
    </row>
    <row r="8" spans="1:9" x14ac:dyDescent="0.3">
      <c r="A8" s="5" t="s">
        <v>343</v>
      </c>
      <c r="B8" s="40">
        <v>49979.905000000006</v>
      </c>
      <c r="C8" s="40">
        <v>55</v>
      </c>
    </row>
    <row r="9" spans="1:9" x14ac:dyDescent="0.3">
      <c r="A9" s="5" t="s">
        <v>317</v>
      </c>
      <c r="B9" s="40">
        <v>32841.369999999995</v>
      </c>
      <c r="C9" s="40">
        <v>32</v>
      </c>
    </row>
    <row r="10" spans="1:9" x14ac:dyDescent="0.3">
      <c r="A10" s="5" t="s">
        <v>360</v>
      </c>
      <c r="B10" s="40">
        <v>30908.384000000002</v>
      </c>
      <c r="C10" s="40">
        <v>39</v>
      </c>
    </row>
    <row r="11" spans="1:9" x14ac:dyDescent="0.3">
      <c r="A11" s="5" t="s">
        <v>237</v>
      </c>
      <c r="B11" s="40">
        <v>29567.5625</v>
      </c>
      <c r="C11" s="40">
        <v>45</v>
      </c>
    </row>
    <row r="12" spans="1:9" x14ac:dyDescent="0.3">
      <c r="A12" s="5" t="s">
        <v>459</v>
      </c>
      <c r="B12" s="40">
        <v>28872.19</v>
      </c>
      <c r="C12" s="40">
        <v>32</v>
      </c>
    </row>
    <row r="13" spans="1:9" x14ac:dyDescent="0.3">
      <c r="A13" s="5" t="s">
        <v>745</v>
      </c>
      <c r="B13" s="40">
        <v>27363.605</v>
      </c>
      <c r="C13" s="40">
        <v>40</v>
      </c>
    </row>
    <row r="14" spans="1:9" x14ac:dyDescent="0.3">
      <c r="A14" s="3" t="s">
        <v>244</v>
      </c>
      <c r="B14" s="39">
        <v>26656.559499999996</v>
      </c>
      <c r="C14" s="39">
        <v>48</v>
      </c>
    </row>
    <row r="15" spans="1:9" x14ac:dyDescent="0.3">
      <c r="A15" s="3" t="s">
        <v>541</v>
      </c>
      <c r="B15" s="39">
        <v>25717.497500000005</v>
      </c>
      <c r="C15" s="39">
        <v>40</v>
      </c>
    </row>
    <row r="16" spans="1:9" x14ac:dyDescent="0.3">
      <c r="A16" s="3" t="s">
        <v>77</v>
      </c>
      <c r="B16" s="39">
        <v>24927.577499999996</v>
      </c>
      <c r="C16" s="39">
        <v>52</v>
      </c>
    </row>
    <row r="17" spans="1:3" x14ac:dyDescent="0.3">
      <c r="A17" s="3" t="s">
        <v>647</v>
      </c>
      <c r="B17" s="39">
        <v>24088.78</v>
      </c>
      <c r="C17" s="39">
        <v>39</v>
      </c>
    </row>
    <row r="18" spans="1:3" x14ac:dyDescent="0.3">
      <c r="A18" s="3" t="s">
        <v>520</v>
      </c>
      <c r="B18" s="39">
        <v>23128.86</v>
      </c>
      <c r="C18" s="39">
        <v>23</v>
      </c>
    </row>
    <row r="19" spans="1:3" x14ac:dyDescent="0.3">
      <c r="A19" s="3" t="s">
        <v>326</v>
      </c>
      <c r="B19" s="39">
        <v>22768.764000000003</v>
      </c>
      <c r="C19" s="39">
        <v>45</v>
      </c>
    </row>
    <row r="20" spans="1:3" x14ac:dyDescent="0.3">
      <c r="A20" s="3" t="s">
        <v>114</v>
      </c>
      <c r="B20" s="39">
        <v>21963.252500000002</v>
      </c>
      <c r="C20" s="39">
        <v>44</v>
      </c>
    </row>
    <row r="21" spans="1:3" x14ac:dyDescent="0.3">
      <c r="A21" s="3" t="s">
        <v>122</v>
      </c>
      <c r="B21" s="39">
        <v>20801.599999999999</v>
      </c>
      <c r="C21" s="39">
        <v>35</v>
      </c>
    </row>
    <row r="22" spans="1:3" x14ac:dyDescent="0.3">
      <c r="A22" s="3" t="s">
        <v>584</v>
      </c>
      <c r="B22" s="39">
        <v>19343.779000000002</v>
      </c>
      <c r="C22" s="39">
        <v>30</v>
      </c>
    </row>
    <row r="23" spans="1:3" x14ac:dyDescent="0.3">
      <c r="A23" s="3" t="s">
        <v>400</v>
      </c>
      <c r="B23" s="39">
        <v>19261.41</v>
      </c>
      <c r="C23" s="39">
        <v>39</v>
      </c>
    </row>
    <row r="24" spans="1:3" x14ac:dyDescent="0.3">
      <c r="A24" s="3" t="s">
        <v>95</v>
      </c>
      <c r="B24" s="39">
        <v>18534.080000000002</v>
      </c>
      <c r="C24" s="39">
        <v>26</v>
      </c>
    </row>
    <row r="25" spans="1:3" x14ac:dyDescent="0.3">
      <c r="A25" s="3" t="s">
        <v>298</v>
      </c>
      <c r="B25" s="39">
        <v>18507.45</v>
      </c>
      <c r="C25" s="39">
        <v>22</v>
      </c>
    </row>
    <row r="26" spans="1:3" x14ac:dyDescent="0.3">
      <c r="A26" s="3" t="s">
        <v>622</v>
      </c>
      <c r="B26" s="39">
        <v>16817.0975</v>
      </c>
      <c r="C26" s="39">
        <v>15</v>
      </c>
    </row>
    <row r="27" spans="1:3" x14ac:dyDescent="0.3">
      <c r="A27" s="3" t="s">
        <v>425</v>
      </c>
      <c r="B27" s="39">
        <v>16476.565000000002</v>
      </c>
      <c r="C27" s="39">
        <v>35</v>
      </c>
    </row>
    <row r="28" spans="1:3" x14ac:dyDescent="0.3">
      <c r="A28" s="3" t="s">
        <v>615</v>
      </c>
      <c r="B28" s="39">
        <v>16215.325000000001</v>
      </c>
      <c r="C28" s="39">
        <v>26</v>
      </c>
    </row>
    <row r="29" spans="1:3" x14ac:dyDescent="0.3">
      <c r="A29" s="3" t="s">
        <v>416</v>
      </c>
      <c r="B29" s="39">
        <v>16076.599999999999</v>
      </c>
      <c r="C29" s="39">
        <v>34</v>
      </c>
    </row>
    <row r="30" spans="1:3" x14ac:dyDescent="0.3">
      <c r="A30" s="3" t="s">
        <v>698</v>
      </c>
      <c r="B30" s="39">
        <v>15843.924999999999</v>
      </c>
      <c r="C30" s="39">
        <v>31</v>
      </c>
    </row>
    <row r="31" spans="1:3" x14ac:dyDescent="0.3">
      <c r="A31" s="3" t="s">
        <v>730</v>
      </c>
      <c r="B31" s="39">
        <v>15648.702499999998</v>
      </c>
      <c r="C31" s="39">
        <v>37</v>
      </c>
    </row>
    <row r="32" spans="1:3" x14ac:dyDescent="0.3">
      <c r="A32" s="3" t="s">
        <v>488</v>
      </c>
      <c r="B32" s="39">
        <v>15177.4625</v>
      </c>
      <c r="C32" s="39">
        <v>24</v>
      </c>
    </row>
    <row r="33" spans="1:3" x14ac:dyDescent="0.3">
      <c r="A33" s="3" t="s">
        <v>197</v>
      </c>
      <c r="B33" s="39">
        <v>14761.035</v>
      </c>
      <c r="C33" s="39">
        <v>21</v>
      </c>
    </row>
    <row r="34" spans="1:3" x14ac:dyDescent="0.3">
      <c r="A34" s="3" t="s">
        <v>68</v>
      </c>
      <c r="B34" s="39">
        <v>13390.650000000001</v>
      </c>
      <c r="C34" s="39">
        <v>30</v>
      </c>
    </row>
    <row r="35" spans="1:3" x14ac:dyDescent="0.3">
      <c r="A35" s="3" t="s">
        <v>497</v>
      </c>
      <c r="B35" s="39">
        <v>12496.2</v>
      </c>
      <c r="C35" s="39">
        <v>29</v>
      </c>
    </row>
    <row r="36" spans="1:3" x14ac:dyDescent="0.3">
      <c r="A36" s="3" t="s">
        <v>578</v>
      </c>
      <c r="B36" s="39">
        <v>12450.8</v>
      </c>
      <c r="C36" s="39">
        <v>27</v>
      </c>
    </row>
    <row r="37" spans="1:3" x14ac:dyDescent="0.3">
      <c r="A37" s="3" t="s">
        <v>156</v>
      </c>
      <c r="B37" s="39">
        <v>12348.88</v>
      </c>
      <c r="C37" s="39">
        <v>22</v>
      </c>
    </row>
    <row r="38" spans="1:3" x14ac:dyDescent="0.3">
      <c r="A38" s="3" t="s">
        <v>228</v>
      </c>
      <c r="B38" s="39">
        <v>11666.9</v>
      </c>
      <c r="C38" s="39">
        <v>16</v>
      </c>
    </row>
    <row r="39" spans="1:3" x14ac:dyDescent="0.3">
      <c r="A39" s="3" t="s">
        <v>284</v>
      </c>
      <c r="B39" s="39">
        <v>11446.36</v>
      </c>
      <c r="C39" s="39">
        <v>26</v>
      </c>
    </row>
    <row r="40" spans="1:3" x14ac:dyDescent="0.3">
      <c r="A40" s="3" t="s">
        <v>638</v>
      </c>
      <c r="B40" s="39">
        <v>11441.630000000001</v>
      </c>
      <c r="C40" s="39">
        <v>20</v>
      </c>
    </row>
    <row r="41" spans="1:3" x14ac:dyDescent="0.3">
      <c r="A41" s="3" t="s">
        <v>678</v>
      </c>
      <c r="B41" s="39">
        <v>10812.15</v>
      </c>
      <c r="C41" s="39">
        <v>29</v>
      </c>
    </row>
    <row r="42" spans="1:3" x14ac:dyDescent="0.3">
      <c r="A42" s="3" t="s">
        <v>450</v>
      </c>
      <c r="B42" s="39">
        <v>9736.0749999999989</v>
      </c>
      <c r="C42" s="39">
        <v>17</v>
      </c>
    </row>
    <row r="43" spans="1:3" x14ac:dyDescent="0.3">
      <c r="A43" s="3" t="s">
        <v>722</v>
      </c>
      <c r="B43" s="39">
        <v>9588.4249999999993</v>
      </c>
      <c r="C43" s="39">
        <v>26</v>
      </c>
    </row>
    <row r="44" spans="1:3" x14ac:dyDescent="0.3">
      <c r="A44" s="3" t="s">
        <v>375</v>
      </c>
      <c r="B44" s="39">
        <v>9328.1999999999971</v>
      </c>
      <c r="C44" s="39">
        <v>31</v>
      </c>
    </row>
    <row r="45" spans="1:3" x14ac:dyDescent="0.3">
      <c r="A45" s="3" t="s">
        <v>706</v>
      </c>
      <c r="B45" s="39">
        <v>9182.43</v>
      </c>
      <c r="C45" s="39">
        <v>25</v>
      </c>
    </row>
    <row r="46" spans="1:3" x14ac:dyDescent="0.3">
      <c r="A46" s="3" t="s">
        <v>291</v>
      </c>
      <c r="B46" s="39">
        <v>8414.1350000000002</v>
      </c>
      <c r="C46" s="39">
        <v>19</v>
      </c>
    </row>
    <row r="47" spans="1:3" x14ac:dyDescent="0.3">
      <c r="A47" s="3" t="s">
        <v>442</v>
      </c>
      <c r="B47" s="39">
        <v>7176.2150000000001</v>
      </c>
      <c r="C47" s="39">
        <v>21</v>
      </c>
    </row>
    <row r="48" spans="1:3" x14ac:dyDescent="0.3">
      <c r="A48" s="3" t="s">
        <v>570</v>
      </c>
      <c r="B48" s="39">
        <v>7048.24</v>
      </c>
      <c r="C48" s="39">
        <v>22</v>
      </c>
    </row>
    <row r="49" spans="1:3" x14ac:dyDescent="0.3">
      <c r="A49" s="3" t="s">
        <v>62</v>
      </c>
      <c r="B49" s="39">
        <v>7023.9774999999991</v>
      </c>
      <c r="C49" s="39">
        <v>17</v>
      </c>
    </row>
    <row r="50" spans="1:3" x14ac:dyDescent="0.3">
      <c r="A50" s="3" t="s">
        <v>683</v>
      </c>
      <c r="B50" s="39">
        <v>6850.6639999999998</v>
      </c>
      <c r="C50" s="39">
        <v>13</v>
      </c>
    </row>
    <row r="51" spans="1:3" x14ac:dyDescent="0.3">
      <c r="A51" s="3" t="s">
        <v>534</v>
      </c>
      <c r="B51" s="39">
        <v>6664.8100000000013</v>
      </c>
      <c r="C51" s="39">
        <v>24</v>
      </c>
    </row>
    <row r="52" spans="1:3" x14ac:dyDescent="0.3">
      <c r="A52" s="3" t="s">
        <v>267</v>
      </c>
      <c r="B52" s="39">
        <v>6427.4225000000006</v>
      </c>
      <c r="C52" s="39">
        <v>20</v>
      </c>
    </row>
    <row r="53" spans="1:3" x14ac:dyDescent="0.3">
      <c r="A53" s="3" t="s">
        <v>352</v>
      </c>
      <c r="B53" s="39">
        <v>6146.3</v>
      </c>
      <c r="C53" s="39">
        <v>23</v>
      </c>
    </row>
    <row r="54" spans="1:3" x14ac:dyDescent="0.3">
      <c r="A54" s="3" t="s">
        <v>133</v>
      </c>
      <c r="B54" s="39">
        <v>6089.9</v>
      </c>
      <c r="C54" s="39">
        <v>22</v>
      </c>
    </row>
    <row r="55" spans="1:3" x14ac:dyDescent="0.3">
      <c r="A55" s="3" t="s">
        <v>738</v>
      </c>
      <c r="B55" s="39">
        <v>6068.2000000000007</v>
      </c>
      <c r="C55" s="39">
        <v>19</v>
      </c>
    </row>
    <row r="56" spans="1:3" x14ac:dyDescent="0.3">
      <c r="A56" s="3" t="s">
        <v>598</v>
      </c>
      <c r="B56" s="39">
        <v>5735.1500000000005</v>
      </c>
      <c r="C56" s="39">
        <v>16</v>
      </c>
    </row>
    <row r="57" spans="1:3" x14ac:dyDescent="0.3">
      <c r="A57" s="3" t="s">
        <v>528</v>
      </c>
      <c r="B57" s="39">
        <v>5044.9400000000005</v>
      </c>
      <c r="C57" s="39">
        <v>10</v>
      </c>
    </row>
    <row r="58" spans="1:3" x14ac:dyDescent="0.3">
      <c r="A58" s="3" t="s">
        <v>468</v>
      </c>
      <c r="B58" s="39">
        <v>5042.2</v>
      </c>
      <c r="C58" s="39">
        <v>11</v>
      </c>
    </row>
    <row r="59" spans="1:3" x14ac:dyDescent="0.3">
      <c r="A59" s="3" t="s">
        <v>670</v>
      </c>
      <c r="B59" s="39">
        <v>4778.1399999999994</v>
      </c>
      <c r="C59" s="39">
        <v>14</v>
      </c>
    </row>
    <row r="60" spans="1:3" x14ac:dyDescent="0.3">
      <c r="A60" s="3" t="s">
        <v>41</v>
      </c>
      <c r="B60" s="39">
        <v>4273</v>
      </c>
      <c r="C60" s="39">
        <v>12</v>
      </c>
    </row>
    <row r="61" spans="1:3" x14ac:dyDescent="0.3">
      <c r="A61" s="3" t="s">
        <v>434</v>
      </c>
      <c r="B61" s="39">
        <v>4258.6000000000004</v>
      </c>
      <c r="C61" s="39">
        <v>14</v>
      </c>
    </row>
    <row r="62" spans="1:3" x14ac:dyDescent="0.3">
      <c r="A62" s="3" t="s">
        <v>513</v>
      </c>
      <c r="B62" s="39">
        <v>4242.2</v>
      </c>
      <c r="C62" s="39">
        <v>14</v>
      </c>
    </row>
    <row r="63" spans="1:3" x14ac:dyDescent="0.3">
      <c r="A63" s="3" t="s">
        <v>105</v>
      </c>
      <c r="B63" s="39">
        <v>4232.8500000000004</v>
      </c>
      <c r="C63" s="39">
        <v>6</v>
      </c>
    </row>
    <row r="64" spans="1:3" x14ac:dyDescent="0.3">
      <c r="A64" s="3" t="s">
        <v>214</v>
      </c>
      <c r="B64" s="39">
        <v>4107.55</v>
      </c>
      <c r="C64" s="39">
        <v>19</v>
      </c>
    </row>
    <row r="65" spans="1:3" x14ac:dyDescent="0.3">
      <c r="A65" s="3" t="s">
        <v>164</v>
      </c>
      <c r="B65" s="39">
        <v>3810.75</v>
      </c>
      <c r="C65" s="39">
        <v>10</v>
      </c>
    </row>
    <row r="66" spans="1:3" x14ac:dyDescent="0.3">
      <c r="A66" s="3" t="s">
        <v>181</v>
      </c>
      <c r="B66" s="39">
        <v>3763.21</v>
      </c>
      <c r="C66" s="39">
        <v>10</v>
      </c>
    </row>
    <row r="67" spans="1:3" x14ac:dyDescent="0.3">
      <c r="A67" s="3" t="s">
        <v>761</v>
      </c>
      <c r="B67" s="39">
        <v>3531.95</v>
      </c>
      <c r="C67" s="39">
        <v>16</v>
      </c>
    </row>
    <row r="68" spans="1:3" x14ac:dyDescent="0.3">
      <c r="A68" s="3" t="s">
        <v>482</v>
      </c>
      <c r="B68" s="39">
        <v>3460.2</v>
      </c>
      <c r="C68" s="39">
        <v>11</v>
      </c>
    </row>
    <row r="69" spans="1:3" x14ac:dyDescent="0.3">
      <c r="A69" s="3" t="s">
        <v>655</v>
      </c>
      <c r="B69" s="39">
        <v>3361</v>
      </c>
      <c r="C69" s="39">
        <v>7</v>
      </c>
    </row>
    <row r="70" spans="1:3" x14ac:dyDescent="0.3">
      <c r="A70" s="3" t="s">
        <v>87</v>
      </c>
      <c r="B70" s="39">
        <v>3239.8</v>
      </c>
      <c r="C70" s="39">
        <v>14</v>
      </c>
    </row>
    <row r="71" spans="1:3" x14ac:dyDescent="0.3">
      <c r="A71" s="3" t="s">
        <v>252</v>
      </c>
      <c r="B71" s="39">
        <v>3172.16</v>
      </c>
      <c r="C71" s="39">
        <v>6</v>
      </c>
    </row>
    <row r="72" spans="1:3" x14ac:dyDescent="0.3">
      <c r="A72" s="3" t="s">
        <v>753</v>
      </c>
      <c r="B72" s="39">
        <v>3161.35</v>
      </c>
      <c r="C72" s="39">
        <v>17</v>
      </c>
    </row>
    <row r="73" spans="1:3" x14ac:dyDescent="0.3">
      <c r="A73" s="3" t="s">
        <v>408</v>
      </c>
      <c r="B73" s="39">
        <v>3076.4724999999999</v>
      </c>
      <c r="C73" s="39">
        <v>10</v>
      </c>
    </row>
    <row r="74" spans="1:3" x14ac:dyDescent="0.3">
      <c r="A74" s="3" t="s">
        <v>335</v>
      </c>
      <c r="B74" s="39">
        <v>3063.2</v>
      </c>
      <c r="C74" s="39">
        <v>9</v>
      </c>
    </row>
    <row r="75" spans="1:3" x14ac:dyDescent="0.3">
      <c r="A75" s="3" t="s">
        <v>554</v>
      </c>
      <c r="B75" s="39">
        <v>2844.1</v>
      </c>
      <c r="C75" s="39">
        <v>12</v>
      </c>
    </row>
    <row r="76" spans="1:3" x14ac:dyDescent="0.3">
      <c r="A76" s="3" t="s">
        <v>631</v>
      </c>
      <c r="B76" s="39">
        <v>2423.35</v>
      </c>
      <c r="C76" s="39">
        <v>6</v>
      </c>
    </row>
    <row r="77" spans="1:3" x14ac:dyDescent="0.3">
      <c r="A77" s="3" t="s">
        <v>367</v>
      </c>
      <c r="B77" s="39">
        <v>1992.0500000000002</v>
      </c>
      <c r="C77" s="39">
        <v>11</v>
      </c>
    </row>
    <row r="78" spans="1:3" x14ac:dyDescent="0.3">
      <c r="A78" s="3" t="s">
        <v>661</v>
      </c>
      <c r="B78" s="39">
        <v>1947.24</v>
      </c>
      <c r="C78" s="39">
        <v>8</v>
      </c>
    </row>
    <row r="79" spans="1:3" x14ac:dyDescent="0.3">
      <c r="A79" s="3" t="s">
        <v>139</v>
      </c>
      <c r="B79" s="39">
        <v>1814.8</v>
      </c>
      <c r="C79" s="39">
        <v>11</v>
      </c>
    </row>
    <row r="80" spans="1:3" x14ac:dyDescent="0.3">
      <c r="A80" s="3" t="s">
        <v>174</v>
      </c>
      <c r="B80" s="39">
        <v>1719.1</v>
      </c>
      <c r="C80" s="39">
        <v>7</v>
      </c>
    </row>
    <row r="81" spans="1:3" x14ac:dyDescent="0.3">
      <c r="A81" s="3" t="s">
        <v>189</v>
      </c>
      <c r="B81" s="39">
        <v>1615.8999999999999</v>
      </c>
      <c r="C81" s="39">
        <v>9</v>
      </c>
    </row>
    <row r="82" spans="1:3" x14ac:dyDescent="0.3">
      <c r="A82" s="3" t="s">
        <v>690</v>
      </c>
      <c r="B82" s="39">
        <v>1571.1999999999998</v>
      </c>
      <c r="C82" s="39">
        <v>9</v>
      </c>
    </row>
    <row r="83" spans="1:3" x14ac:dyDescent="0.3">
      <c r="A83" s="3" t="s">
        <v>258</v>
      </c>
      <c r="B83" s="39">
        <v>1545.7</v>
      </c>
      <c r="C83" s="39">
        <v>10</v>
      </c>
    </row>
    <row r="84" spans="1:3" x14ac:dyDescent="0.3">
      <c r="A84" s="3" t="s">
        <v>307</v>
      </c>
      <c r="B84" s="39">
        <v>1488.7</v>
      </c>
      <c r="C84" s="39">
        <v>4</v>
      </c>
    </row>
    <row r="85" spans="1:3" x14ac:dyDescent="0.3">
      <c r="A85" s="3" t="s">
        <v>714</v>
      </c>
      <c r="B85" s="39">
        <v>1480</v>
      </c>
      <c r="C85" s="39">
        <v>10</v>
      </c>
    </row>
    <row r="86" spans="1:3" x14ac:dyDescent="0.3">
      <c r="A86" s="3" t="s">
        <v>591</v>
      </c>
      <c r="B86" s="39">
        <v>1467.29</v>
      </c>
      <c r="C86" s="39">
        <v>14</v>
      </c>
    </row>
    <row r="87" spans="1:3" x14ac:dyDescent="0.3">
      <c r="A87" s="3" t="s">
        <v>52</v>
      </c>
      <c r="B87" s="39">
        <v>1402.95</v>
      </c>
      <c r="C87" s="39">
        <v>10</v>
      </c>
    </row>
    <row r="88" spans="1:3" x14ac:dyDescent="0.3">
      <c r="A88" s="3" t="s">
        <v>276</v>
      </c>
      <c r="B88" s="39">
        <v>836.7</v>
      </c>
      <c r="C88" s="39">
        <v>8</v>
      </c>
    </row>
    <row r="89" spans="1:3" x14ac:dyDescent="0.3">
      <c r="A89" s="3" t="s">
        <v>475</v>
      </c>
      <c r="B89" s="39">
        <v>649</v>
      </c>
      <c r="C89" s="39">
        <v>6</v>
      </c>
    </row>
    <row r="90" spans="1:3" x14ac:dyDescent="0.3">
      <c r="A90" s="3" t="s">
        <v>383</v>
      </c>
      <c r="B90" s="39">
        <v>522.5</v>
      </c>
      <c r="C90" s="39">
        <v>8</v>
      </c>
    </row>
    <row r="91" spans="1:3" x14ac:dyDescent="0.3">
      <c r="A91" s="3" t="s">
        <v>391</v>
      </c>
      <c r="B91" s="39">
        <v>357</v>
      </c>
      <c r="C91" s="39">
        <v>2</v>
      </c>
    </row>
    <row r="92" spans="1:3" x14ac:dyDescent="0.3">
      <c r="A92" s="3" t="s">
        <v>149</v>
      </c>
      <c r="B92" s="39">
        <v>100.8</v>
      </c>
      <c r="C92" s="39">
        <v>2</v>
      </c>
    </row>
    <row r="93" spans="1:3" x14ac:dyDescent="0.3">
      <c r="A93" s="3" t="s">
        <v>1248</v>
      </c>
      <c r="B93" s="39">
        <v>1265793.0395000004</v>
      </c>
      <c r="C93" s="39">
        <v>2155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33C30-6B27-4551-BCFB-DFF9F717841E}">
  <dimension ref="A1:K92"/>
  <sheetViews>
    <sheetView topLeftCell="D1" workbookViewId="0">
      <selection activeCell="D1" sqref="D1"/>
    </sheetView>
  </sheetViews>
  <sheetFormatPr defaultRowHeight="14.4" x14ac:dyDescent="0.3"/>
  <cols>
    <col min="1" max="1" width="15.5546875" bestFit="1" customWidth="1"/>
    <col min="2" max="2" width="12" bestFit="1" customWidth="1"/>
    <col min="3" max="3" width="11.109375" bestFit="1" customWidth="1"/>
    <col min="4" max="4" width="22.5546875" bestFit="1" customWidth="1"/>
    <col min="5" max="5" width="12" bestFit="1" customWidth="1"/>
  </cols>
  <sheetData>
    <row r="1" spans="1:7" x14ac:dyDescent="0.3">
      <c r="A1" s="2" t="s">
        <v>1247</v>
      </c>
      <c r="B1" t="s">
        <v>1255</v>
      </c>
      <c r="C1" t="s">
        <v>1256</v>
      </c>
      <c r="D1" t="s">
        <v>1257</v>
      </c>
    </row>
    <row r="2" spans="1:7" x14ac:dyDescent="0.3">
      <c r="A2" s="3" t="s">
        <v>146</v>
      </c>
      <c r="B2" s="39"/>
      <c r="C2" s="39"/>
      <c r="D2" s="39"/>
      <c r="F2" s="7"/>
      <c r="G2" s="8"/>
    </row>
    <row r="3" spans="1:7" x14ac:dyDescent="0.3">
      <c r="A3" s="6" t="s">
        <v>144</v>
      </c>
      <c r="B3" s="39">
        <v>8119.0999999999995</v>
      </c>
      <c r="C3" s="39">
        <v>16</v>
      </c>
      <c r="D3" s="39">
        <v>507.44374999999997</v>
      </c>
      <c r="F3" s="6"/>
      <c r="G3" s="10"/>
    </row>
    <row r="4" spans="1:7" x14ac:dyDescent="0.3">
      <c r="A4" s="3" t="s">
        <v>211</v>
      </c>
      <c r="B4" s="39"/>
      <c r="C4" s="39"/>
      <c r="D4" s="39"/>
      <c r="F4" s="7"/>
      <c r="G4" s="8"/>
    </row>
    <row r="5" spans="1:7" x14ac:dyDescent="0.3">
      <c r="A5" s="6" t="s">
        <v>209</v>
      </c>
      <c r="B5" s="39">
        <v>104874.9785</v>
      </c>
      <c r="C5" s="39">
        <v>30</v>
      </c>
      <c r="D5" s="39">
        <v>3495.8326166666666</v>
      </c>
      <c r="F5" s="6"/>
      <c r="G5" s="10"/>
    </row>
    <row r="6" spans="1:7" x14ac:dyDescent="0.3">
      <c r="A6" s="6" t="s">
        <v>524</v>
      </c>
      <c r="B6" s="39">
        <v>23128.86</v>
      </c>
      <c r="C6" s="39">
        <v>10</v>
      </c>
      <c r="D6" s="39">
        <v>2312.886</v>
      </c>
      <c r="F6" s="6"/>
      <c r="G6" s="8"/>
    </row>
    <row r="7" spans="1:7" x14ac:dyDescent="0.3">
      <c r="A7" s="3" t="s">
        <v>456</v>
      </c>
      <c r="B7" s="39"/>
      <c r="C7" s="39"/>
      <c r="D7" s="39"/>
      <c r="F7" s="7"/>
      <c r="G7" s="10"/>
    </row>
    <row r="8" spans="1:7" x14ac:dyDescent="0.3">
      <c r="A8" s="6" t="s">
        <v>454</v>
      </c>
      <c r="B8" s="39">
        <v>9736.0749999999989</v>
      </c>
      <c r="C8" s="39">
        <v>7</v>
      </c>
      <c r="D8" s="39">
        <v>1390.867857142857</v>
      </c>
      <c r="F8" s="6"/>
      <c r="G8" s="10"/>
    </row>
    <row r="9" spans="1:7" x14ac:dyDescent="0.3">
      <c r="A9" s="6" t="s">
        <v>651</v>
      </c>
      <c r="B9" s="39">
        <v>24088.78</v>
      </c>
      <c r="C9" s="39">
        <v>12</v>
      </c>
      <c r="D9" s="39">
        <v>2007.3983333333333</v>
      </c>
      <c r="F9" s="6"/>
      <c r="G9" s="10"/>
    </row>
    <row r="10" spans="1:7" x14ac:dyDescent="0.3">
      <c r="A10" s="3" t="s">
        <v>172</v>
      </c>
      <c r="B10" s="39"/>
      <c r="C10" s="39"/>
      <c r="D10" s="39"/>
      <c r="F10" s="7"/>
      <c r="G10" s="8"/>
    </row>
    <row r="11" spans="1:7" x14ac:dyDescent="0.3">
      <c r="A11" s="6" t="s">
        <v>295</v>
      </c>
      <c r="B11" s="39">
        <v>8414.1350000000002</v>
      </c>
      <c r="C11" s="39">
        <v>9</v>
      </c>
      <c r="D11" s="39">
        <v>934.9038888888889</v>
      </c>
      <c r="F11" s="6"/>
      <c r="G11" s="10"/>
    </row>
    <row r="12" spans="1:7" x14ac:dyDescent="0.3">
      <c r="A12" s="6" t="s">
        <v>742</v>
      </c>
      <c r="B12" s="39">
        <v>6068.2000000000007</v>
      </c>
      <c r="C12" s="39">
        <v>9</v>
      </c>
      <c r="D12" s="39">
        <v>674.24444444444453</v>
      </c>
      <c r="F12" s="6"/>
      <c r="G12" s="10"/>
    </row>
    <row r="13" spans="1:7" x14ac:dyDescent="0.3">
      <c r="A13" s="6" t="s">
        <v>321</v>
      </c>
      <c r="B13" s="39">
        <v>51956.979999999996</v>
      </c>
      <c r="C13" s="39">
        <v>34</v>
      </c>
      <c r="D13" s="39">
        <v>1528.1464705882352</v>
      </c>
      <c r="F13" s="6"/>
      <c r="G13" s="8"/>
    </row>
    <row r="14" spans="1:7" x14ac:dyDescent="0.3">
      <c r="A14" s="6" t="s">
        <v>169</v>
      </c>
      <c r="B14" s="39">
        <v>40486.461500000012</v>
      </c>
      <c r="C14" s="39">
        <v>31</v>
      </c>
      <c r="D14" s="39">
        <v>1306.0148870967746</v>
      </c>
      <c r="F14" s="6"/>
      <c r="G14" s="10"/>
    </row>
    <row r="15" spans="1:7" x14ac:dyDescent="0.3">
      <c r="A15" s="3" t="s">
        <v>130</v>
      </c>
      <c r="B15" s="39"/>
      <c r="C15" s="39"/>
      <c r="D15" s="39"/>
      <c r="F15" s="7"/>
      <c r="G15" s="8"/>
    </row>
    <row r="16" spans="1:7" x14ac:dyDescent="0.3">
      <c r="A16" s="6" t="s">
        <v>463</v>
      </c>
      <c r="B16" s="39">
        <v>28872.19</v>
      </c>
      <c r="C16" s="39">
        <v>13</v>
      </c>
      <c r="D16" s="39">
        <v>2220.937692307692</v>
      </c>
      <c r="F16" s="6"/>
      <c r="G16" s="10"/>
    </row>
    <row r="17" spans="1:7" x14ac:dyDescent="0.3">
      <c r="A17" s="6" t="s">
        <v>127</v>
      </c>
      <c r="B17" s="39">
        <v>20801.599999999999</v>
      </c>
      <c r="C17" s="39">
        <v>14</v>
      </c>
      <c r="D17" s="39">
        <v>1485.8285714285714</v>
      </c>
      <c r="F17" s="6"/>
      <c r="G17" s="8"/>
    </row>
    <row r="18" spans="1:7" x14ac:dyDescent="0.3">
      <c r="A18" s="6" t="s">
        <v>387</v>
      </c>
      <c r="B18" s="39">
        <v>522.5</v>
      </c>
      <c r="C18" s="39">
        <v>3</v>
      </c>
      <c r="D18" s="39">
        <v>174.16666666666666</v>
      </c>
      <c r="F18" s="6"/>
      <c r="G18" s="10"/>
    </row>
    <row r="19" spans="1:7" x14ac:dyDescent="0.3">
      <c r="A19" s="3" t="s">
        <v>628</v>
      </c>
      <c r="B19" s="39"/>
      <c r="C19" s="39"/>
      <c r="D19" s="39"/>
      <c r="F19" s="7"/>
      <c r="G19" s="10"/>
    </row>
    <row r="20" spans="1:7" x14ac:dyDescent="0.3">
      <c r="A20" s="6" t="s">
        <v>702</v>
      </c>
      <c r="B20" s="39">
        <v>15843.924999999999</v>
      </c>
      <c r="C20" s="39">
        <v>11</v>
      </c>
      <c r="D20" s="39">
        <v>1440.3568181818182</v>
      </c>
      <c r="F20" s="6"/>
      <c r="G20" s="10"/>
    </row>
    <row r="21" spans="1:7" x14ac:dyDescent="0.3">
      <c r="A21" s="6" t="s">
        <v>626</v>
      </c>
      <c r="B21" s="39">
        <v>16817.0975</v>
      </c>
      <c r="C21" s="39">
        <v>7</v>
      </c>
      <c r="D21" s="39">
        <v>2402.4425000000001</v>
      </c>
      <c r="F21" s="6"/>
      <c r="G21" s="10"/>
    </row>
    <row r="22" spans="1:7" x14ac:dyDescent="0.3">
      <c r="A22" s="3" t="s">
        <v>736</v>
      </c>
      <c r="B22" s="39"/>
      <c r="C22" s="39"/>
      <c r="D22" s="39"/>
      <c r="F22" s="7"/>
      <c r="G22" s="10"/>
    </row>
    <row r="23" spans="1:7" x14ac:dyDescent="0.3">
      <c r="A23" s="6" t="s">
        <v>758</v>
      </c>
      <c r="B23" s="39">
        <v>3161.35</v>
      </c>
      <c r="C23" s="39">
        <v>7</v>
      </c>
      <c r="D23" s="39">
        <v>451.62142857142857</v>
      </c>
      <c r="F23" s="6"/>
      <c r="G23" s="10"/>
    </row>
    <row r="24" spans="1:7" x14ac:dyDescent="0.3">
      <c r="A24" s="6" t="s">
        <v>734</v>
      </c>
      <c r="B24" s="39">
        <v>15648.702499999998</v>
      </c>
      <c r="C24" s="39">
        <v>15</v>
      </c>
      <c r="D24" s="39">
        <v>1043.2468333333331</v>
      </c>
      <c r="F24" s="6"/>
      <c r="G24" s="10"/>
    </row>
    <row r="25" spans="1:7" x14ac:dyDescent="0.3">
      <c r="A25" s="3" t="s">
        <v>102</v>
      </c>
      <c r="B25" s="39"/>
      <c r="C25" s="39"/>
      <c r="D25" s="39"/>
      <c r="F25" s="7"/>
      <c r="G25" s="10"/>
    </row>
    <row r="26" spans="1:7" x14ac:dyDescent="0.3">
      <c r="A26" s="6" t="s">
        <v>233</v>
      </c>
      <c r="B26" s="39">
        <v>11666.9</v>
      </c>
      <c r="C26" s="39">
        <v>5</v>
      </c>
      <c r="D26" s="39">
        <v>2333.38</v>
      </c>
      <c r="F26" s="6"/>
      <c r="G26" s="8"/>
    </row>
    <row r="27" spans="1:7" x14ac:dyDescent="0.3">
      <c r="A27" s="6" t="s">
        <v>710</v>
      </c>
      <c r="B27" s="39">
        <v>9182.43</v>
      </c>
      <c r="C27" s="39">
        <v>10</v>
      </c>
      <c r="D27" s="39">
        <v>918.24300000000005</v>
      </c>
      <c r="F27" s="6"/>
      <c r="G27" s="10"/>
    </row>
    <row r="28" spans="1:7" x14ac:dyDescent="0.3">
      <c r="A28" s="6" t="s">
        <v>118</v>
      </c>
      <c r="B28" s="39">
        <v>21963.252500000002</v>
      </c>
      <c r="C28" s="39">
        <v>17</v>
      </c>
      <c r="D28" s="39">
        <v>1291.9560294117648</v>
      </c>
      <c r="F28" s="6"/>
      <c r="G28" s="10"/>
    </row>
    <row r="29" spans="1:7" x14ac:dyDescent="0.3">
      <c r="A29" s="6" t="s">
        <v>193</v>
      </c>
      <c r="B29" s="39">
        <v>4788.0600000000004</v>
      </c>
      <c r="C29" s="39">
        <v>7</v>
      </c>
      <c r="D29" s="39">
        <v>684.00857142857149</v>
      </c>
      <c r="F29" s="6"/>
      <c r="G29" s="10"/>
    </row>
    <row r="30" spans="1:7" x14ac:dyDescent="0.3">
      <c r="A30" s="6" t="s">
        <v>509</v>
      </c>
      <c r="B30" s="39">
        <v>2423.35</v>
      </c>
      <c r="C30" s="39">
        <v>4</v>
      </c>
      <c r="D30" s="39">
        <v>605.83749999999998</v>
      </c>
      <c r="F30" s="6"/>
      <c r="G30" s="10"/>
    </row>
    <row r="31" spans="1:7" x14ac:dyDescent="0.3">
      <c r="A31" s="6" t="s">
        <v>718</v>
      </c>
      <c r="B31" s="39">
        <v>1480</v>
      </c>
      <c r="C31" s="39">
        <v>5</v>
      </c>
      <c r="D31" s="39">
        <v>296</v>
      </c>
      <c r="F31" s="6"/>
      <c r="G31" s="10"/>
    </row>
    <row r="32" spans="1:7" x14ac:dyDescent="0.3">
      <c r="A32" s="6" t="s">
        <v>100</v>
      </c>
      <c r="B32" s="39">
        <v>18534.080000000002</v>
      </c>
      <c r="C32" s="39">
        <v>11</v>
      </c>
      <c r="D32" s="39">
        <v>1684.9163636363637</v>
      </c>
      <c r="F32" s="6"/>
      <c r="G32" s="10"/>
    </row>
    <row r="33" spans="1:7" x14ac:dyDescent="0.3">
      <c r="A33" s="6" t="s">
        <v>379</v>
      </c>
      <c r="B33" s="39">
        <v>9328.1999999999971</v>
      </c>
      <c r="C33" s="39">
        <v>14</v>
      </c>
      <c r="D33" s="39">
        <v>666.29999999999984</v>
      </c>
      <c r="F33" s="6"/>
      <c r="G33" s="10"/>
    </row>
    <row r="34" spans="1:7" x14ac:dyDescent="0.3">
      <c r="A34" s="6" t="s">
        <v>371</v>
      </c>
      <c r="B34" s="39">
        <v>1992.0500000000002</v>
      </c>
      <c r="C34" s="39">
        <v>4</v>
      </c>
      <c r="D34" s="39">
        <v>498.01250000000005</v>
      </c>
      <c r="F34" s="6"/>
      <c r="G34" s="10"/>
    </row>
    <row r="35" spans="1:7" x14ac:dyDescent="0.3">
      <c r="A35" s="3" t="s">
        <v>49</v>
      </c>
      <c r="B35" s="39"/>
      <c r="C35" s="39"/>
      <c r="D35" s="39"/>
      <c r="F35" s="7"/>
      <c r="G35" s="10"/>
    </row>
    <row r="36" spans="1:7" x14ac:dyDescent="0.3">
      <c r="A36" s="6" t="s">
        <v>185</v>
      </c>
      <c r="B36" s="39">
        <v>3763.21</v>
      </c>
      <c r="C36" s="39">
        <v>6</v>
      </c>
      <c r="D36" s="39">
        <v>627.20166666666671</v>
      </c>
      <c r="F36" s="6"/>
      <c r="G36" s="10"/>
    </row>
    <row r="37" spans="1:7" x14ac:dyDescent="0.3">
      <c r="A37" s="6" t="s">
        <v>46</v>
      </c>
      <c r="B37" s="39">
        <v>4273</v>
      </c>
      <c r="C37" s="39">
        <v>6</v>
      </c>
      <c r="D37" s="39">
        <v>712.16666666666663</v>
      </c>
      <c r="F37" s="6"/>
      <c r="G37" s="8"/>
    </row>
    <row r="38" spans="1:7" x14ac:dyDescent="0.3">
      <c r="A38" s="6" t="s">
        <v>364</v>
      </c>
      <c r="B38" s="39">
        <v>30908.384000000002</v>
      </c>
      <c r="C38" s="39">
        <v>14</v>
      </c>
      <c r="D38" s="39">
        <v>2207.7417142857144</v>
      </c>
      <c r="F38" s="6"/>
      <c r="G38" s="8"/>
    </row>
    <row r="39" spans="1:7" x14ac:dyDescent="0.3">
      <c r="A39" s="6" t="s">
        <v>551</v>
      </c>
      <c r="B39" s="39">
        <v>110277.30500000001</v>
      </c>
      <c r="C39" s="39">
        <v>28</v>
      </c>
      <c r="D39" s="39">
        <v>3938.4751785714288</v>
      </c>
      <c r="F39" s="6"/>
      <c r="G39" s="10"/>
    </row>
    <row r="40" spans="1:7" x14ac:dyDescent="0.3">
      <c r="A40" s="6" t="s">
        <v>1254</v>
      </c>
      <c r="B40" s="39">
        <v>19261.41</v>
      </c>
      <c r="C40" s="39">
        <v>15</v>
      </c>
      <c r="D40" s="39">
        <v>1284.0940000000001</v>
      </c>
      <c r="F40" s="6"/>
      <c r="G40" s="10"/>
    </row>
    <row r="41" spans="1:7" x14ac:dyDescent="0.3">
      <c r="A41" s="6" t="s">
        <v>501</v>
      </c>
      <c r="B41" s="39">
        <v>12496.2</v>
      </c>
      <c r="C41" s="39">
        <v>10</v>
      </c>
      <c r="D41" s="39">
        <v>1249.6200000000001</v>
      </c>
      <c r="F41" s="6"/>
      <c r="G41" s="8"/>
    </row>
    <row r="42" spans="1:7" x14ac:dyDescent="0.3">
      <c r="A42" s="6" t="s">
        <v>472</v>
      </c>
      <c r="B42" s="39">
        <v>5042.2</v>
      </c>
      <c r="C42" s="39">
        <v>5</v>
      </c>
      <c r="D42" s="39">
        <v>1008.4399999999999</v>
      </c>
      <c r="F42" s="6"/>
      <c r="G42" s="8"/>
    </row>
    <row r="43" spans="1:7" x14ac:dyDescent="0.3">
      <c r="A43" s="6" t="s">
        <v>91</v>
      </c>
      <c r="B43" s="39">
        <v>3239.8</v>
      </c>
      <c r="C43" s="39">
        <v>7</v>
      </c>
      <c r="D43" s="39">
        <v>462.82857142857148</v>
      </c>
      <c r="F43" s="6"/>
      <c r="G43" s="8"/>
    </row>
    <row r="44" spans="1:7" x14ac:dyDescent="0.3">
      <c r="A44" s="6" t="s">
        <v>248</v>
      </c>
      <c r="B44" s="39">
        <v>26656.559499999996</v>
      </c>
      <c r="C44" s="39">
        <v>15</v>
      </c>
      <c r="D44" s="39">
        <v>1777.1039666666663</v>
      </c>
      <c r="F44" s="6"/>
      <c r="G44" s="8"/>
    </row>
    <row r="45" spans="1:7" x14ac:dyDescent="0.3">
      <c r="A45" s="6" t="s">
        <v>674</v>
      </c>
      <c r="B45" s="39">
        <v>4778.1399999999994</v>
      </c>
      <c r="C45" s="39">
        <v>6</v>
      </c>
      <c r="D45" s="39">
        <v>796.35666666666657</v>
      </c>
      <c r="F45" s="6"/>
      <c r="G45" s="8"/>
    </row>
    <row r="46" spans="1:7" x14ac:dyDescent="0.3">
      <c r="A46" s="6" t="s">
        <v>726</v>
      </c>
      <c r="B46" s="39">
        <v>9588.4249999999993</v>
      </c>
      <c r="C46" s="39">
        <v>10</v>
      </c>
      <c r="D46" s="39">
        <v>958.84249999999997</v>
      </c>
      <c r="F46" s="6"/>
      <c r="G46" s="10"/>
    </row>
    <row r="47" spans="1:7" x14ac:dyDescent="0.3">
      <c r="A47" s="3" t="s">
        <v>349</v>
      </c>
      <c r="B47" s="39"/>
      <c r="C47" s="39"/>
      <c r="D47" s="39"/>
      <c r="F47" s="7"/>
      <c r="G47" s="10"/>
    </row>
    <row r="48" spans="1:7" x14ac:dyDescent="0.3">
      <c r="A48" s="6" t="s">
        <v>347</v>
      </c>
      <c r="B48" s="39">
        <v>49979.905000000006</v>
      </c>
      <c r="C48" s="39">
        <v>19</v>
      </c>
      <c r="D48" s="39">
        <v>2630.5213157894741</v>
      </c>
      <c r="F48" s="6"/>
      <c r="G48" s="8"/>
    </row>
    <row r="49" spans="1:7" x14ac:dyDescent="0.3">
      <c r="A49" s="3" t="s">
        <v>264</v>
      </c>
      <c r="B49" s="39"/>
      <c r="C49" s="39"/>
      <c r="D49" s="39"/>
      <c r="F49" s="7"/>
      <c r="G49" s="10"/>
    </row>
    <row r="50" spans="1:7" x14ac:dyDescent="0.3">
      <c r="A50" s="6" t="s">
        <v>446</v>
      </c>
      <c r="B50" s="39">
        <v>7176.2150000000001</v>
      </c>
      <c r="C50" s="39">
        <v>10</v>
      </c>
      <c r="D50" s="39">
        <v>717.62149999999997</v>
      </c>
      <c r="F50" s="6"/>
      <c r="G50" s="8"/>
    </row>
    <row r="51" spans="1:7" x14ac:dyDescent="0.3">
      <c r="A51" s="6" t="s">
        <v>574</v>
      </c>
      <c r="B51" s="39">
        <v>7048.24</v>
      </c>
      <c r="C51" s="39">
        <v>12</v>
      </c>
      <c r="D51" s="39">
        <v>587.35333333333335</v>
      </c>
      <c r="F51" s="6"/>
      <c r="G51" s="10"/>
    </row>
    <row r="52" spans="1:7" x14ac:dyDescent="0.3">
      <c r="A52" s="6" t="s">
        <v>262</v>
      </c>
      <c r="B52" s="39">
        <v>1545.7</v>
      </c>
      <c r="C52" s="39">
        <v>6</v>
      </c>
      <c r="D52" s="39">
        <v>257.61666666666667</v>
      </c>
      <c r="F52" s="6"/>
      <c r="G52" s="8"/>
    </row>
    <row r="53" spans="1:7" x14ac:dyDescent="0.3">
      <c r="A53" s="3" t="s">
        <v>59</v>
      </c>
      <c r="B53" s="39"/>
      <c r="C53" s="39"/>
      <c r="D53" s="39"/>
      <c r="F53" s="7"/>
      <c r="G53" s="10"/>
    </row>
    <row r="54" spans="1:7" x14ac:dyDescent="0.3">
      <c r="A54" s="6" t="s">
        <v>57</v>
      </c>
      <c r="B54" s="39">
        <v>23582.077500000003</v>
      </c>
      <c r="C54" s="39">
        <v>28</v>
      </c>
      <c r="D54" s="39">
        <v>842.21705357142866</v>
      </c>
      <c r="F54" s="6"/>
      <c r="G54" s="8"/>
    </row>
    <row r="55" spans="1:7" x14ac:dyDescent="0.3">
      <c r="A55" s="3" t="s">
        <v>604</v>
      </c>
      <c r="B55" s="39"/>
      <c r="C55" s="39"/>
      <c r="D55" s="39"/>
      <c r="F55" s="7"/>
      <c r="G55" s="10"/>
    </row>
    <row r="56" spans="1:7" x14ac:dyDescent="0.3">
      <c r="A56" s="6" t="s">
        <v>602</v>
      </c>
      <c r="B56" s="39">
        <v>5735.1500000000005</v>
      </c>
      <c r="C56" s="39">
        <v>6</v>
      </c>
      <c r="D56" s="39">
        <v>955.85833333333346</v>
      </c>
      <c r="F56" s="6"/>
      <c r="G56" s="10"/>
    </row>
    <row r="57" spans="1:7" x14ac:dyDescent="0.3">
      <c r="A57" s="3" t="s">
        <v>767</v>
      </c>
      <c r="B57" s="39"/>
      <c r="C57" s="39"/>
      <c r="D57" s="39"/>
      <c r="F57" s="7"/>
      <c r="G57" s="10"/>
    </row>
    <row r="58" spans="1:7" x14ac:dyDescent="0.3">
      <c r="A58" s="6" t="s">
        <v>765</v>
      </c>
      <c r="B58" s="39">
        <v>3531.95</v>
      </c>
      <c r="C58" s="39">
        <v>7</v>
      </c>
      <c r="D58" s="39">
        <v>504.56428571428569</v>
      </c>
      <c r="F58" s="6"/>
      <c r="G58" s="10"/>
    </row>
    <row r="59" spans="1:7" x14ac:dyDescent="0.3">
      <c r="A59" s="3" t="s">
        <v>273</v>
      </c>
      <c r="B59" s="39"/>
      <c r="C59" s="39"/>
      <c r="D59" s="39"/>
      <c r="F59" s="7"/>
      <c r="G59" s="10"/>
    </row>
    <row r="60" spans="1:7" x14ac:dyDescent="0.3">
      <c r="A60" s="6" t="s">
        <v>271</v>
      </c>
      <c r="B60" s="39">
        <v>11472.362499999999</v>
      </c>
      <c r="C60" s="39">
        <v>13</v>
      </c>
      <c r="D60" s="39">
        <v>882.489423076923</v>
      </c>
      <c r="F60" s="6"/>
      <c r="G60" s="10"/>
    </row>
    <row r="61" spans="1:7" x14ac:dyDescent="0.3">
      <c r="A61" s="3" t="s">
        <v>111</v>
      </c>
      <c r="B61" s="39"/>
      <c r="C61" s="39"/>
      <c r="D61" s="39"/>
      <c r="F61" s="7"/>
      <c r="G61" s="10"/>
    </row>
    <row r="62" spans="1:7" x14ac:dyDescent="0.3">
      <c r="A62" s="6" t="s">
        <v>280</v>
      </c>
      <c r="B62" s="39">
        <v>836.7</v>
      </c>
      <c r="C62" s="39">
        <v>5</v>
      </c>
      <c r="D62" s="39">
        <v>167.34</v>
      </c>
      <c r="F62" s="6"/>
      <c r="G62" s="10"/>
    </row>
    <row r="63" spans="1:7" x14ac:dyDescent="0.3">
      <c r="A63" s="6" t="s">
        <v>109</v>
      </c>
      <c r="B63" s="39">
        <v>5700.14</v>
      </c>
      <c r="C63" s="39">
        <v>8</v>
      </c>
      <c r="D63" s="39">
        <v>712.51750000000004</v>
      </c>
      <c r="F63" s="6"/>
      <c r="G63" s="10"/>
    </row>
    <row r="64" spans="1:7" x14ac:dyDescent="0.3">
      <c r="A64" s="6" t="s">
        <v>288</v>
      </c>
      <c r="B64" s="39">
        <v>11446.36</v>
      </c>
      <c r="C64" s="39">
        <v>10</v>
      </c>
      <c r="D64" s="39">
        <v>1144.636</v>
      </c>
      <c r="F64" s="6"/>
      <c r="G64" s="10"/>
    </row>
    <row r="65" spans="1:11" x14ac:dyDescent="0.3">
      <c r="A65" s="3" t="s">
        <v>84</v>
      </c>
      <c r="B65" s="39"/>
      <c r="C65" s="39"/>
      <c r="D65" s="39"/>
      <c r="F65" s="7"/>
      <c r="G65" s="10"/>
    </row>
    <row r="66" spans="1:11" x14ac:dyDescent="0.3">
      <c r="A66" s="6" t="s">
        <v>241</v>
      </c>
      <c r="B66" s="39">
        <v>29567.5625</v>
      </c>
      <c r="C66" s="39">
        <v>19</v>
      </c>
      <c r="D66" s="39">
        <v>1556.1875</v>
      </c>
      <c r="F66" s="6"/>
      <c r="G66" s="8"/>
    </row>
    <row r="67" spans="1:11" x14ac:dyDescent="0.3">
      <c r="A67" s="6" t="s">
        <v>82</v>
      </c>
      <c r="B67" s="39">
        <v>24927.577499999996</v>
      </c>
      <c r="C67" s="39">
        <v>18</v>
      </c>
      <c r="D67" s="39">
        <v>1384.8654166666665</v>
      </c>
      <c r="F67" s="6"/>
      <c r="G67" s="10"/>
    </row>
    <row r="68" spans="1:11" x14ac:dyDescent="0.3">
      <c r="A68" s="3" t="s">
        <v>162</v>
      </c>
      <c r="B68" s="39"/>
      <c r="C68" s="39"/>
      <c r="D68" s="39"/>
      <c r="F68" s="7"/>
      <c r="G68" s="10"/>
    </row>
    <row r="69" spans="1:11" x14ac:dyDescent="0.3">
      <c r="A69" s="6" t="s">
        <v>160</v>
      </c>
      <c r="B69" s="39">
        <v>12348.88</v>
      </c>
      <c r="C69" s="39">
        <v>8</v>
      </c>
      <c r="D69" s="39">
        <v>1543.61</v>
      </c>
      <c r="F69" s="6"/>
      <c r="G69" s="10"/>
    </row>
    <row r="70" spans="1:11" x14ac:dyDescent="0.3">
      <c r="A70" s="6" t="s">
        <v>588</v>
      </c>
      <c r="B70" s="39">
        <v>19343.779000000002</v>
      </c>
      <c r="C70" s="39">
        <v>10</v>
      </c>
      <c r="D70" s="39">
        <v>1934.3779000000002</v>
      </c>
      <c r="F70" s="6"/>
      <c r="G70" s="8"/>
    </row>
    <row r="71" spans="1:11" x14ac:dyDescent="0.3">
      <c r="A71" s="3" t="s">
        <v>74</v>
      </c>
      <c r="B71" s="39"/>
      <c r="C71" s="39"/>
      <c r="D71" s="39"/>
      <c r="F71" s="7"/>
      <c r="G71" s="4"/>
      <c r="H71" s="4"/>
      <c r="I71" s="4"/>
      <c r="J71" s="4"/>
      <c r="K71" s="4"/>
    </row>
    <row r="72" spans="1:11" x14ac:dyDescent="0.3">
      <c r="A72" s="6" t="s">
        <v>356</v>
      </c>
      <c r="B72" s="39">
        <v>6146.3</v>
      </c>
      <c r="C72" s="39">
        <v>10</v>
      </c>
      <c r="D72" s="39">
        <v>614.63</v>
      </c>
      <c r="F72" s="6"/>
    </row>
    <row r="73" spans="1:11" x14ac:dyDescent="0.3">
      <c r="A73" s="6" t="s">
        <v>72</v>
      </c>
      <c r="B73" s="39">
        <v>52825.010000000009</v>
      </c>
      <c r="C73" s="39">
        <v>46</v>
      </c>
      <c r="D73" s="39">
        <v>1148.3697826086959</v>
      </c>
      <c r="F73" s="6"/>
    </row>
    <row r="74" spans="1:11" x14ac:dyDescent="0.3">
      <c r="A74" s="3" t="s">
        <v>305</v>
      </c>
      <c r="B74" s="39"/>
      <c r="C74" s="39"/>
      <c r="D74" s="39"/>
      <c r="F74" s="7"/>
      <c r="G74" s="8"/>
      <c r="H74" s="8"/>
      <c r="I74" s="8"/>
    </row>
    <row r="75" spans="1:11" x14ac:dyDescent="0.3">
      <c r="A75" s="6" t="s">
        <v>565</v>
      </c>
      <c r="B75" s="39">
        <v>51097.80049999999</v>
      </c>
      <c r="C75" s="39">
        <v>18</v>
      </c>
      <c r="D75" s="39">
        <v>2838.7666944444441</v>
      </c>
      <c r="F75" s="6"/>
    </row>
    <row r="76" spans="1:11" x14ac:dyDescent="0.3">
      <c r="A76" s="6" t="s">
        <v>492</v>
      </c>
      <c r="B76" s="39">
        <v>15177.4625</v>
      </c>
      <c r="C76" s="39">
        <v>10</v>
      </c>
      <c r="D76" s="39">
        <v>1517.7462499999999</v>
      </c>
      <c r="F76" s="6"/>
    </row>
    <row r="77" spans="1:11" x14ac:dyDescent="0.3">
      <c r="A77" s="6" t="s">
        <v>611</v>
      </c>
      <c r="B77" s="39">
        <v>104361.95000000001</v>
      </c>
      <c r="C77" s="39">
        <v>31</v>
      </c>
      <c r="D77" s="39">
        <v>3366.5145161290325</v>
      </c>
      <c r="F77" s="6"/>
    </row>
    <row r="78" spans="1:11" x14ac:dyDescent="0.3">
      <c r="A78" s="6" t="s">
        <v>665</v>
      </c>
      <c r="B78" s="39">
        <v>1947.24</v>
      </c>
      <c r="C78" s="39">
        <v>3</v>
      </c>
      <c r="D78" s="39">
        <v>649.08000000000004</v>
      </c>
      <c r="F78" s="6"/>
    </row>
    <row r="79" spans="1:11" x14ac:dyDescent="0.3">
      <c r="A79" s="6" t="s">
        <v>339</v>
      </c>
      <c r="B79" s="39">
        <v>3063.2</v>
      </c>
      <c r="C79" s="39">
        <v>5</v>
      </c>
      <c r="D79" s="39">
        <v>612.64</v>
      </c>
      <c r="F79" s="6"/>
    </row>
    <row r="80" spans="1:11" x14ac:dyDescent="0.3">
      <c r="A80" s="6" t="s">
        <v>302</v>
      </c>
      <c r="B80" s="39">
        <v>18507.45</v>
      </c>
      <c r="C80" s="39">
        <v>11</v>
      </c>
      <c r="D80" s="39">
        <v>1682.4954545454545</v>
      </c>
      <c r="F80" s="6"/>
    </row>
    <row r="81" spans="1:9" x14ac:dyDescent="0.3">
      <c r="A81" s="6" t="s">
        <v>694</v>
      </c>
      <c r="B81" s="39">
        <v>1571.1999999999998</v>
      </c>
      <c r="C81" s="39">
        <v>3</v>
      </c>
      <c r="D81" s="39">
        <v>523.73333333333323</v>
      </c>
      <c r="F81" s="6"/>
    </row>
    <row r="82" spans="1:9" x14ac:dyDescent="0.3">
      <c r="A82" s="6" t="s">
        <v>642</v>
      </c>
      <c r="B82" s="39">
        <v>11441.630000000001</v>
      </c>
      <c r="C82" s="39">
        <v>9</v>
      </c>
      <c r="D82" s="39">
        <v>1271.2922222222223</v>
      </c>
      <c r="F82" s="6"/>
    </row>
    <row r="83" spans="1:9" x14ac:dyDescent="0.3">
      <c r="A83" s="6" t="s">
        <v>438</v>
      </c>
      <c r="B83" s="39">
        <v>7619.6</v>
      </c>
      <c r="C83" s="39">
        <v>12</v>
      </c>
      <c r="D83" s="39">
        <v>634.9666666666667</v>
      </c>
      <c r="F83" s="6"/>
    </row>
    <row r="84" spans="1:9" x14ac:dyDescent="0.3">
      <c r="A84" s="6" t="s">
        <v>412</v>
      </c>
      <c r="B84" s="39">
        <v>3076.4724999999999</v>
      </c>
      <c r="C84" s="39">
        <v>4</v>
      </c>
      <c r="D84" s="39">
        <v>769.11812499999996</v>
      </c>
      <c r="F84" s="6"/>
    </row>
    <row r="85" spans="1:9" x14ac:dyDescent="0.3">
      <c r="A85" s="6" t="s">
        <v>749</v>
      </c>
      <c r="B85" s="39">
        <v>27363.605</v>
      </c>
      <c r="C85" s="39">
        <v>14</v>
      </c>
      <c r="D85" s="39">
        <v>1954.5432142857142</v>
      </c>
      <c r="F85" s="6"/>
    </row>
    <row r="86" spans="1:9" x14ac:dyDescent="0.3">
      <c r="A86" s="6" t="s">
        <v>395</v>
      </c>
      <c r="B86" s="39">
        <v>357</v>
      </c>
      <c r="C86" s="39">
        <v>2</v>
      </c>
      <c r="D86" s="39">
        <v>178.5</v>
      </c>
      <c r="F86" s="6"/>
    </row>
    <row r="87" spans="1:9" x14ac:dyDescent="0.3">
      <c r="A87" s="3" t="s">
        <v>314</v>
      </c>
      <c r="B87" s="39"/>
      <c r="C87" s="39"/>
      <c r="D87" s="39"/>
      <c r="F87" s="7"/>
      <c r="G87" s="8"/>
      <c r="H87" s="8"/>
      <c r="I87" s="8"/>
    </row>
    <row r="88" spans="1:9" x14ac:dyDescent="0.3">
      <c r="A88" s="6" t="s">
        <v>420</v>
      </c>
      <c r="B88" s="39">
        <v>16076.599999999999</v>
      </c>
      <c r="C88" s="39">
        <v>14</v>
      </c>
      <c r="D88" s="39">
        <v>1148.3285714285714</v>
      </c>
      <c r="F88" s="6"/>
    </row>
    <row r="89" spans="1:9" x14ac:dyDescent="0.3">
      <c r="A89" s="6" t="s">
        <v>311</v>
      </c>
      <c r="B89" s="39">
        <v>1488.7</v>
      </c>
      <c r="C89" s="39">
        <v>2</v>
      </c>
      <c r="D89" s="39">
        <v>744.35</v>
      </c>
      <c r="F89" s="6"/>
    </row>
    <row r="90" spans="1:9" x14ac:dyDescent="0.3">
      <c r="A90" s="6" t="s">
        <v>429</v>
      </c>
      <c r="B90" s="39">
        <v>16476.565000000002</v>
      </c>
      <c r="C90" s="39">
        <v>12</v>
      </c>
      <c r="D90" s="39">
        <v>1373.0470833333336</v>
      </c>
      <c r="F90" s="6"/>
    </row>
    <row r="91" spans="1:9" x14ac:dyDescent="0.3">
      <c r="A91" s="6" t="s">
        <v>330</v>
      </c>
      <c r="B91" s="39">
        <v>22768.764000000003</v>
      </c>
      <c r="C91" s="39">
        <v>18</v>
      </c>
      <c r="D91" s="39">
        <v>1264.9313333333334</v>
      </c>
      <c r="F91" s="6"/>
    </row>
    <row r="92" spans="1:9" x14ac:dyDescent="0.3">
      <c r="A92" s="3" t="s">
        <v>1248</v>
      </c>
      <c r="B92" s="39">
        <v>1265793.0395000004</v>
      </c>
      <c r="C92" s="39">
        <v>830</v>
      </c>
      <c r="D92" s="39">
        <v>1525.0518548192777</v>
      </c>
      <c r="F92" s="9"/>
      <c r="G92" s="4"/>
      <c r="H92" s="4"/>
      <c r="I92" s="4"/>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0B76B-60EB-49A4-8713-FB2B581F5204}">
  <dimension ref="A1:O90"/>
  <sheetViews>
    <sheetView topLeftCell="C1" zoomScale="68" workbookViewId="0">
      <selection activeCell="M8" sqref="M8"/>
    </sheetView>
  </sheetViews>
  <sheetFormatPr defaultRowHeight="14.4" x14ac:dyDescent="0.3"/>
  <cols>
    <col min="1" max="1" width="13.109375" bestFit="1" customWidth="1"/>
    <col min="2" max="2" width="12.6640625" bestFit="1" customWidth="1"/>
    <col min="3" max="3" width="12.88671875" bestFit="1" customWidth="1"/>
    <col min="4" max="4" width="13.44140625" bestFit="1" customWidth="1"/>
    <col min="5" max="5" width="29.5546875" bestFit="1" customWidth="1"/>
    <col min="6" max="6" width="12.5546875" bestFit="1" customWidth="1"/>
    <col min="7" max="7" width="10.21875" bestFit="1" customWidth="1"/>
    <col min="8" max="8" width="11.6640625" bestFit="1" customWidth="1"/>
    <col min="9" max="9" width="10.109375" bestFit="1" customWidth="1"/>
    <col min="10" max="10" width="19.88671875" bestFit="1" customWidth="1"/>
    <col min="12" max="12" width="21.33203125" bestFit="1" customWidth="1"/>
    <col min="13" max="13" width="19.88671875" bestFit="1" customWidth="1"/>
    <col min="14" max="14" width="17.77734375" bestFit="1" customWidth="1"/>
    <col min="15" max="15" width="18.109375" bestFit="1" customWidth="1"/>
    <col min="16" max="16" width="16.5546875" bestFit="1" customWidth="1"/>
    <col min="17" max="17" width="18.21875" bestFit="1" customWidth="1"/>
    <col min="18" max="18" width="16.5546875" bestFit="1" customWidth="1"/>
    <col min="19" max="19" width="20.6640625" bestFit="1" customWidth="1"/>
    <col min="20" max="20" width="16.5546875" bestFit="1" customWidth="1"/>
    <col min="21" max="21" width="18.21875" bestFit="1" customWidth="1"/>
    <col min="22" max="22" width="16.5546875" bestFit="1" customWidth="1"/>
    <col min="23" max="23" width="18.21875" bestFit="1" customWidth="1"/>
    <col min="24" max="24" width="16.5546875" bestFit="1" customWidth="1"/>
    <col min="25" max="25" width="18.21875" bestFit="1" customWidth="1"/>
    <col min="26" max="26" width="16.5546875" bestFit="1" customWidth="1"/>
    <col min="27" max="27" width="22.77734375" bestFit="1" customWidth="1"/>
    <col min="28" max="28" width="21.109375" bestFit="1" customWidth="1"/>
  </cols>
  <sheetData>
    <row r="1" spans="1:15" x14ac:dyDescent="0.3">
      <c r="A1" t="s">
        <v>28</v>
      </c>
      <c r="B1" t="s">
        <v>1258</v>
      </c>
      <c r="C1" t="s">
        <v>1259</v>
      </c>
      <c r="D1" t="s">
        <v>1260</v>
      </c>
      <c r="E1" t="s">
        <v>29</v>
      </c>
      <c r="F1" t="s">
        <v>33</v>
      </c>
      <c r="G1" t="s">
        <v>36</v>
      </c>
      <c r="H1" t="s">
        <v>1261</v>
      </c>
      <c r="I1" t="s">
        <v>1262</v>
      </c>
      <c r="J1" t="s">
        <v>1264</v>
      </c>
    </row>
    <row r="2" spans="1:15" x14ac:dyDescent="0.3">
      <c r="A2" t="s">
        <v>714</v>
      </c>
      <c r="B2">
        <v>1480</v>
      </c>
      <c r="C2">
        <v>10</v>
      </c>
      <c r="D2" t="s">
        <v>13</v>
      </c>
      <c r="E2" t="s">
        <v>715</v>
      </c>
      <c r="F2" t="s">
        <v>718</v>
      </c>
      <c r="G2" t="s">
        <v>102</v>
      </c>
      <c r="H2" t="s">
        <v>1265</v>
      </c>
      <c r="I2" t="s">
        <v>1265</v>
      </c>
      <c r="J2" t="str" cm="1">
        <f t="array" ref="J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c r="L2" s="13" t="s">
        <v>1263</v>
      </c>
      <c r="M2" s="13" t="s">
        <v>1261</v>
      </c>
      <c r="N2" s="13" t="s">
        <v>1262</v>
      </c>
    </row>
    <row r="3" spans="1:15" x14ac:dyDescent="0.3">
      <c r="A3" t="s">
        <v>41</v>
      </c>
      <c r="B3">
        <v>4272.9999992296098</v>
      </c>
      <c r="C3">
        <v>12</v>
      </c>
      <c r="D3" t="s">
        <v>7</v>
      </c>
      <c r="E3" t="s">
        <v>42</v>
      </c>
      <c r="F3" t="s">
        <v>46</v>
      </c>
      <c r="G3" t="s">
        <v>49</v>
      </c>
      <c r="H3" t="s">
        <v>1266</v>
      </c>
      <c r="I3" t="s">
        <v>1265</v>
      </c>
      <c r="J3" t="str" cm="1">
        <f t="array" ref="J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Mid Infrequent</v>
      </c>
      <c r="L3" s="12">
        <v>0.33</v>
      </c>
      <c r="M3" s="11">
        <f>_xlfn.PERCENTILE.INC(orders_expanded_1[TotalSpend],0.33)</f>
        <v>4233.2239991989136</v>
      </c>
      <c r="N3" s="11">
        <f>_xlfn.PERCENTILE.INC(orders_expanded_1[OrderCount],0.33)</f>
        <v>14</v>
      </c>
    </row>
    <row r="4" spans="1:15" x14ac:dyDescent="0.3">
      <c r="A4" t="s">
        <v>52</v>
      </c>
      <c r="B4">
        <v>1402.95</v>
      </c>
      <c r="C4">
        <v>10</v>
      </c>
      <c r="D4" t="s">
        <v>13</v>
      </c>
      <c r="E4" t="s">
        <v>53</v>
      </c>
      <c r="F4" t="s">
        <v>57</v>
      </c>
      <c r="G4" t="s">
        <v>59</v>
      </c>
      <c r="H4" t="s">
        <v>1265</v>
      </c>
      <c r="I4" t="s">
        <v>1265</v>
      </c>
      <c r="J4" t="str" cm="1">
        <f t="array" ref="J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c r="L4" s="11"/>
      <c r="M4" s="11"/>
      <c r="N4" s="11"/>
    </row>
    <row r="5" spans="1:15" x14ac:dyDescent="0.3">
      <c r="A5" t="s">
        <v>307</v>
      </c>
      <c r="B5">
        <v>1488.7</v>
      </c>
      <c r="C5">
        <v>4</v>
      </c>
      <c r="D5" t="s">
        <v>19</v>
      </c>
      <c r="E5" t="s">
        <v>308</v>
      </c>
      <c r="F5" t="s">
        <v>311</v>
      </c>
      <c r="G5" t="s">
        <v>314</v>
      </c>
      <c r="H5" t="s">
        <v>1265</v>
      </c>
      <c r="I5" t="s">
        <v>1265</v>
      </c>
      <c r="J5" t="str" cm="1">
        <f t="array" ref="J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c r="L5" s="12">
        <v>0.66</v>
      </c>
      <c r="M5" s="11">
        <f>_xlfn.PERCENTILE.INC(orders_expanded_1[TotalSpend],0.66)</f>
        <v>13500.280792859639</v>
      </c>
      <c r="N5" s="11">
        <f>_xlfn.PERCENTILE.INC(orders_expanded_1[OrderCount],0.66)</f>
        <v>26</v>
      </c>
    </row>
    <row r="6" spans="1:15" x14ac:dyDescent="0.3">
      <c r="A6" t="s">
        <v>62</v>
      </c>
      <c r="B6">
        <v>7023.9774858303363</v>
      </c>
      <c r="C6">
        <v>17</v>
      </c>
      <c r="D6" t="s">
        <v>13</v>
      </c>
      <c r="E6" t="s">
        <v>63</v>
      </c>
      <c r="F6" t="s">
        <v>57</v>
      </c>
      <c r="G6" t="s">
        <v>59</v>
      </c>
      <c r="H6" t="s">
        <v>1266</v>
      </c>
      <c r="I6" t="s">
        <v>1266</v>
      </c>
      <c r="J6" t="str" cm="1">
        <f t="array" ref="J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7" spans="1:15" x14ac:dyDescent="0.3">
      <c r="A7" t="s">
        <v>68</v>
      </c>
      <c r="B7">
        <v>13390.64999223873</v>
      </c>
      <c r="C7">
        <v>30</v>
      </c>
      <c r="D7" t="s">
        <v>10</v>
      </c>
      <c r="E7" t="s">
        <v>69</v>
      </c>
      <c r="F7" t="s">
        <v>72</v>
      </c>
      <c r="G7" t="s">
        <v>74</v>
      </c>
      <c r="H7" t="s">
        <v>1266</v>
      </c>
      <c r="I7" t="s">
        <v>1267</v>
      </c>
      <c r="J7" t="str" cm="1">
        <f t="array" ref="J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Frequent Mid-Spenders</v>
      </c>
    </row>
    <row r="8" spans="1:15" x14ac:dyDescent="0.3">
      <c r="A8" t="s">
        <v>745</v>
      </c>
      <c r="B8">
        <v>27363.604972146451</v>
      </c>
      <c r="C8">
        <v>40</v>
      </c>
      <c r="D8" t="s">
        <v>4</v>
      </c>
      <c r="E8" t="s">
        <v>746</v>
      </c>
      <c r="F8" t="s">
        <v>749</v>
      </c>
      <c r="G8" t="s">
        <v>305</v>
      </c>
      <c r="H8" t="s">
        <v>1267</v>
      </c>
      <c r="I8" t="s">
        <v>1267</v>
      </c>
      <c r="J8" t="str" cm="1">
        <f t="array" ref="J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c r="L8" s="2" t="s">
        <v>1247</v>
      </c>
      <c r="M8" t="s">
        <v>1275</v>
      </c>
      <c r="N8" t="s">
        <v>1276</v>
      </c>
      <c r="O8" t="s">
        <v>1277</v>
      </c>
    </row>
    <row r="9" spans="1:15" x14ac:dyDescent="0.3">
      <c r="A9" t="s">
        <v>77</v>
      </c>
      <c r="B9">
        <v>24927.577488892151</v>
      </c>
      <c r="C9">
        <v>52</v>
      </c>
      <c r="D9" t="s">
        <v>4</v>
      </c>
      <c r="E9" t="s">
        <v>78</v>
      </c>
      <c r="F9" t="s">
        <v>82</v>
      </c>
      <c r="G9" t="s">
        <v>84</v>
      </c>
      <c r="H9" t="s">
        <v>1267</v>
      </c>
      <c r="I9" t="s">
        <v>1267</v>
      </c>
      <c r="J9" t="str" cm="1">
        <f t="array" ref="J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c r="L9" s="3" t="s">
        <v>1269</v>
      </c>
      <c r="M9">
        <v>23</v>
      </c>
      <c r="N9" s="14">
        <v>839720.062127752</v>
      </c>
      <c r="O9">
        <v>1127</v>
      </c>
    </row>
    <row r="10" spans="1:15" x14ac:dyDescent="0.3">
      <c r="A10" t="s">
        <v>87</v>
      </c>
      <c r="B10">
        <v>3239.8</v>
      </c>
      <c r="C10">
        <v>14</v>
      </c>
      <c r="D10" t="s">
        <v>13</v>
      </c>
      <c r="E10" t="s">
        <v>88</v>
      </c>
      <c r="F10" t="s">
        <v>91</v>
      </c>
      <c r="G10" t="s">
        <v>49</v>
      </c>
      <c r="H10" t="s">
        <v>1265</v>
      </c>
      <c r="I10" t="s">
        <v>1266</v>
      </c>
      <c r="J10" t="str" cm="1">
        <f t="array" ref="J1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Budget Regulars</v>
      </c>
      <c r="L10" s="3" t="s">
        <v>1270</v>
      </c>
      <c r="M10">
        <v>20</v>
      </c>
      <c r="N10" s="14">
        <v>155483.98984954329</v>
      </c>
      <c r="O10">
        <v>397</v>
      </c>
    </row>
    <row r="11" spans="1:15" x14ac:dyDescent="0.3">
      <c r="A11" t="s">
        <v>560</v>
      </c>
      <c r="B11">
        <v>51097.800487737819</v>
      </c>
      <c r="C11">
        <v>71</v>
      </c>
      <c r="D11" t="s">
        <v>4</v>
      </c>
      <c r="E11" t="s">
        <v>561</v>
      </c>
      <c r="F11" t="s">
        <v>565</v>
      </c>
      <c r="G11" t="s">
        <v>305</v>
      </c>
      <c r="H11" t="s">
        <v>1267</v>
      </c>
      <c r="I11" t="s">
        <v>1267</v>
      </c>
      <c r="J11" t="str" cm="1">
        <f t="array" ref="J11">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c r="L11" s="3" t="s">
        <v>1272</v>
      </c>
      <c r="M11">
        <v>7</v>
      </c>
      <c r="N11" s="14">
        <v>123141.30987140843</v>
      </c>
      <c r="O11">
        <v>157</v>
      </c>
    </row>
    <row r="12" spans="1:15" x14ac:dyDescent="0.3">
      <c r="A12" t="s">
        <v>95</v>
      </c>
      <c r="B12">
        <v>18534.079984816912</v>
      </c>
      <c r="C12">
        <v>26</v>
      </c>
      <c r="D12" t="s">
        <v>19</v>
      </c>
      <c r="E12" t="s">
        <v>96</v>
      </c>
      <c r="F12" t="s">
        <v>100</v>
      </c>
      <c r="G12" t="s">
        <v>102</v>
      </c>
      <c r="H12" t="s">
        <v>1267</v>
      </c>
      <c r="I12" t="s">
        <v>1266</v>
      </c>
      <c r="J12" t="str" cm="1">
        <f t="array" ref="J1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Loyal Big Spenders</v>
      </c>
      <c r="L12" s="3" t="s">
        <v>1271</v>
      </c>
      <c r="M12">
        <v>5</v>
      </c>
      <c r="N12" s="14">
        <v>58477.999964451788</v>
      </c>
      <c r="O12">
        <v>146</v>
      </c>
    </row>
    <row r="13" spans="1:15" x14ac:dyDescent="0.3">
      <c r="A13" t="s">
        <v>105</v>
      </c>
      <c r="B13">
        <v>4232.8499991655353</v>
      </c>
      <c r="C13">
        <v>6</v>
      </c>
      <c r="D13" t="s">
        <v>19</v>
      </c>
      <c r="E13" t="s">
        <v>106</v>
      </c>
      <c r="F13" t="s">
        <v>109</v>
      </c>
      <c r="G13" t="s">
        <v>111</v>
      </c>
      <c r="H13" t="s">
        <v>1265</v>
      </c>
      <c r="I13" t="s">
        <v>1265</v>
      </c>
      <c r="J13" t="str" cm="1">
        <f t="array" ref="J1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c r="L13" s="3" t="s">
        <v>1274</v>
      </c>
      <c r="M13">
        <v>25</v>
      </c>
      <c r="N13" s="14">
        <v>52250.932497196634</v>
      </c>
      <c r="O13">
        <v>202</v>
      </c>
    </row>
    <row r="14" spans="1:15" x14ac:dyDescent="0.3">
      <c r="A14" t="s">
        <v>584</v>
      </c>
      <c r="B14">
        <v>19343.778986605037</v>
      </c>
      <c r="C14">
        <v>30</v>
      </c>
      <c r="D14" t="s">
        <v>19</v>
      </c>
      <c r="E14" t="s">
        <v>585</v>
      </c>
      <c r="F14" t="s">
        <v>588</v>
      </c>
      <c r="G14" t="s">
        <v>162</v>
      </c>
      <c r="H14" t="s">
        <v>1267</v>
      </c>
      <c r="I14" t="s">
        <v>1267</v>
      </c>
      <c r="J14" t="str" cm="1">
        <f t="array" ref="J1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c r="L14" s="3" t="s">
        <v>1273</v>
      </c>
      <c r="M14">
        <v>4</v>
      </c>
      <c r="N14" s="14">
        <v>21210.8039868778</v>
      </c>
      <c r="O14">
        <v>46</v>
      </c>
    </row>
    <row r="15" spans="1:15" x14ac:dyDescent="0.3">
      <c r="A15" t="s">
        <v>114</v>
      </c>
      <c r="B15">
        <v>21963.252474311179</v>
      </c>
      <c r="C15">
        <v>44</v>
      </c>
      <c r="D15" t="s">
        <v>25</v>
      </c>
      <c r="E15" t="s">
        <v>115</v>
      </c>
      <c r="F15" t="s">
        <v>118</v>
      </c>
      <c r="G15" t="s">
        <v>102</v>
      </c>
      <c r="H15" t="s">
        <v>1267</v>
      </c>
      <c r="I15" t="s">
        <v>1267</v>
      </c>
      <c r="J15" t="str" cm="1">
        <f t="array" ref="J1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c r="L15" s="3" t="s">
        <v>1268</v>
      </c>
      <c r="M15">
        <v>5</v>
      </c>
      <c r="N15" s="14">
        <v>15507.939989939483</v>
      </c>
      <c r="O15">
        <v>80</v>
      </c>
    </row>
    <row r="16" spans="1:15" x14ac:dyDescent="0.3">
      <c r="A16" t="s">
        <v>122</v>
      </c>
      <c r="B16">
        <v>20801.599995730816</v>
      </c>
      <c r="C16">
        <v>35</v>
      </c>
      <c r="D16" t="s">
        <v>10</v>
      </c>
      <c r="E16" t="s">
        <v>123</v>
      </c>
      <c r="F16" t="s">
        <v>127</v>
      </c>
      <c r="G16" t="s">
        <v>130</v>
      </c>
      <c r="H16" t="s">
        <v>1267</v>
      </c>
      <c r="I16" t="s">
        <v>1267</v>
      </c>
      <c r="J16" t="str" cm="1">
        <f t="array" ref="J1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c r="L16" s="3" t="s">
        <v>1248</v>
      </c>
      <c r="M16">
        <v>89</v>
      </c>
      <c r="N16" s="14">
        <v>1265793.0382871693</v>
      </c>
      <c r="O16">
        <v>2155</v>
      </c>
    </row>
    <row r="17" spans="1:10" x14ac:dyDescent="0.3">
      <c r="A17" t="s">
        <v>204</v>
      </c>
      <c r="B17">
        <v>104874.97835350106</v>
      </c>
      <c r="C17">
        <v>102</v>
      </c>
      <c r="D17" t="s">
        <v>13</v>
      </c>
      <c r="E17" t="s">
        <v>205</v>
      </c>
      <c r="F17" t="s">
        <v>209</v>
      </c>
      <c r="G17" t="s">
        <v>211</v>
      </c>
      <c r="H17" t="s">
        <v>1267</v>
      </c>
      <c r="I17" t="s">
        <v>1267</v>
      </c>
      <c r="J17" t="str" cm="1">
        <f t="array" ref="J1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18" spans="1:10" x14ac:dyDescent="0.3">
      <c r="A18" t="s">
        <v>133</v>
      </c>
      <c r="B18">
        <v>6089.9</v>
      </c>
      <c r="C18">
        <v>22</v>
      </c>
      <c r="D18" t="s">
        <v>4</v>
      </c>
      <c r="E18" t="s">
        <v>134</v>
      </c>
      <c r="F18" t="s">
        <v>72</v>
      </c>
      <c r="G18" t="s">
        <v>74</v>
      </c>
      <c r="H18" t="s">
        <v>1266</v>
      </c>
      <c r="I18" t="s">
        <v>1266</v>
      </c>
      <c r="J18" t="str" cm="1">
        <f t="array" ref="J1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19" spans="1:10" x14ac:dyDescent="0.3">
      <c r="A19" t="s">
        <v>139</v>
      </c>
      <c r="B19">
        <v>1814.8</v>
      </c>
      <c r="C19">
        <v>11</v>
      </c>
      <c r="D19" t="s">
        <v>4</v>
      </c>
      <c r="E19" t="s">
        <v>140</v>
      </c>
      <c r="F19" t="s">
        <v>144</v>
      </c>
      <c r="G19" t="s">
        <v>146</v>
      </c>
      <c r="H19" t="s">
        <v>1265</v>
      </c>
      <c r="I19" t="s">
        <v>1265</v>
      </c>
      <c r="J19" t="str" cm="1">
        <f t="array" ref="J1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20" spans="1:10" x14ac:dyDescent="0.3">
      <c r="A20" t="s">
        <v>237</v>
      </c>
      <c r="B20">
        <v>29567.562475292383</v>
      </c>
      <c r="C20">
        <v>45</v>
      </c>
      <c r="D20" t="s">
        <v>22</v>
      </c>
      <c r="E20" t="s">
        <v>238</v>
      </c>
      <c r="F20" t="s">
        <v>241</v>
      </c>
      <c r="G20" t="s">
        <v>84</v>
      </c>
      <c r="H20" t="s">
        <v>1267</v>
      </c>
      <c r="I20" t="s">
        <v>1267</v>
      </c>
      <c r="J20" t="str" cm="1">
        <f t="array" ref="J2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21" spans="1:10" x14ac:dyDescent="0.3">
      <c r="A21" t="s">
        <v>670</v>
      </c>
      <c r="B21">
        <v>4778.1399979010221</v>
      </c>
      <c r="C21">
        <v>14</v>
      </c>
      <c r="D21" t="s">
        <v>22</v>
      </c>
      <c r="E21" t="s">
        <v>671</v>
      </c>
      <c r="F21" t="s">
        <v>674</v>
      </c>
      <c r="G21" t="s">
        <v>49</v>
      </c>
      <c r="H21" t="s">
        <v>1266</v>
      </c>
      <c r="I21" t="s">
        <v>1266</v>
      </c>
      <c r="J21" t="str" cm="1">
        <f t="array" ref="J21">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22" spans="1:10" x14ac:dyDescent="0.3">
      <c r="A22" t="s">
        <v>317</v>
      </c>
      <c r="B22">
        <v>32841.369978135823</v>
      </c>
      <c r="C22">
        <v>32</v>
      </c>
      <c r="D22" t="s">
        <v>4</v>
      </c>
      <c r="E22" t="s">
        <v>318</v>
      </c>
      <c r="F22" t="s">
        <v>321</v>
      </c>
      <c r="G22" t="s">
        <v>172</v>
      </c>
      <c r="H22" t="s">
        <v>1267</v>
      </c>
      <c r="I22" t="s">
        <v>1267</v>
      </c>
      <c r="J22" t="str" cm="1">
        <f t="array" ref="J2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23" spans="1:10" x14ac:dyDescent="0.3">
      <c r="A23" t="s">
        <v>497</v>
      </c>
      <c r="B23">
        <v>12496.199990973622</v>
      </c>
      <c r="C23">
        <v>29</v>
      </c>
      <c r="D23" t="s">
        <v>10</v>
      </c>
      <c r="E23" t="s">
        <v>498</v>
      </c>
      <c r="F23" t="s">
        <v>501</v>
      </c>
      <c r="G23" t="s">
        <v>49</v>
      </c>
      <c r="H23" t="s">
        <v>1266</v>
      </c>
      <c r="I23" t="s">
        <v>1267</v>
      </c>
      <c r="J23" t="str" cm="1">
        <f t="array" ref="J2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Frequent Mid-Spenders</v>
      </c>
    </row>
    <row r="24" spans="1:10" x14ac:dyDescent="0.3">
      <c r="A24" t="s">
        <v>547</v>
      </c>
      <c r="B24">
        <v>110277.30488350891</v>
      </c>
      <c r="C24">
        <v>86</v>
      </c>
      <c r="D24" t="s">
        <v>4</v>
      </c>
      <c r="E24" t="s">
        <v>548</v>
      </c>
      <c r="F24" t="s">
        <v>551</v>
      </c>
      <c r="G24" t="s">
        <v>49</v>
      </c>
      <c r="H24" t="s">
        <v>1267</v>
      </c>
      <c r="I24" t="s">
        <v>1267</v>
      </c>
      <c r="J24" t="str" cm="1">
        <f t="array" ref="J2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25" spans="1:10" x14ac:dyDescent="0.3">
      <c r="A25" t="s">
        <v>706</v>
      </c>
      <c r="B25">
        <v>9182.429981769621</v>
      </c>
      <c r="C25">
        <v>25</v>
      </c>
      <c r="D25" t="s">
        <v>10</v>
      </c>
      <c r="E25" t="s">
        <v>707</v>
      </c>
      <c r="F25" t="s">
        <v>710</v>
      </c>
      <c r="G25" t="s">
        <v>102</v>
      </c>
      <c r="H25" t="s">
        <v>1266</v>
      </c>
      <c r="I25" t="s">
        <v>1266</v>
      </c>
      <c r="J25" t="str" cm="1">
        <f t="array" ref="J2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26" spans="1:10" x14ac:dyDescent="0.3">
      <c r="A26" t="s">
        <v>678</v>
      </c>
      <c r="B26">
        <v>10812.15</v>
      </c>
      <c r="C26">
        <v>29</v>
      </c>
      <c r="D26" t="s">
        <v>4</v>
      </c>
      <c r="E26" t="s">
        <v>679</v>
      </c>
      <c r="F26" t="s">
        <v>57</v>
      </c>
      <c r="G26" t="s">
        <v>59</v>
      </c>
      <c r="H26" t="s">
        <v>1266</v>
      </c>
      <c r="I26" t="s">
        <v>1267</v>
      </c>
      <c r="J26" t="str" cm="1">
        <f t="array" ref="J2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Frequent Mid-Spenders</v>
      </c>
    </row>
    <row r="27" spans="1:10" x14ac:dyDescent="0.3">
      <c r="A27" t="s">
        <v>149</v>
      </c>
      <c r="B27">
        <v>100.8</v>
      </c>
      <c r="C27">
        <v>2</v>
      </c>
      <c r="D27" t="s">
        <v>10</v>
      </c>
      <c r="E27" t="s">
        <v>150</v>
      </c>
      <c r="F27" t="s">
        <v>57</v>
      </c>
      <c r="G27" t="s">
        <v>59</v>
      </c>
      <c r="H27" t="s">
        <v>1265</v>
      </c>
      <c r="I27" t="s">
        <v>1265</v>
      </c>
      <c r="J27" t="str" cm="1">
        <f t="array" ref="J2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28" spans="1:10" x14ac:dyDescent="0.3">
      <c r="A28" t="s">
        <v>647</v>
      </c>
      <c r="B28">
        <v>24088.779984229801</v>
      </c>
      <c r="C28">
        <v>39</v>
      </c>
      <c r="D28" t="s">
        <v>13</v>
      </c>
      <c r="E28" t="s">
        <v>648</v>
      </c>
      <c r="F28" t="s">
        <v>651</v>
      </c>
      <c r="G28" t="s">
        <v>456</v>
      </c>
      <c r="H28" t="s">
        <v>1267</v>
      </c>
      <c r="I28" t="s">
        <v>1267</v>
      </c>
      <c r="J28" t="str" cm="1">
        <f t="array" ref="J2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29" spans="1:10" x14ac:dyDescent="0.3">
      <c r="A29" t="s">
        <v>156</v>
      </c>
      <c r="B29">
        <v>12348.879984985291</v>
      </c>
      <c r="C29">
        <v>22</v>
      </c>
      <c r="D29" t="s">
        <v>16</v>
      </c>
      <c r="E29" t="s">
        <v>157</v>
      </c>
      <c r="F29" t="s">
        <v>160</v>
      </c>
      <c r="G29" t="s">
        <v>162</v>
      </c>
      <c r="H29" t="s">
        <v>1266</v>
      </c>
      <c r="I29" t="s">
        <v>1266</v>
      </c>
      <c r="J29" t="str" cm="1">
        <f t="array" ref="J2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30" spans="1:10" x14ac:dyDescent="0.3">
      <c r="A30" t="s">
        <v>164</v>
      </c>
      <c r="B30">
        <v>3810.75</v>
      </c>
      <c r="C30">
        <v>10</v>
      </c>
      <c r="D30" t="s">
        <v>19</v>
      </c>
      <c r="E30" t="s">
        <v>165</v>
      </c>
      <c r="F30" t="s">
        <v>169</v>
      </c>
      <c r="G30" t="s">
        <v>172</v>
      </c>
      <c r="H30" t="s">
        <v>1265</v>
      </c>
      <c r="I30" t="s">
        <v>1265</v>
      </c>
      <c r="J30" t="str" cm="1">
        <f t="array" ref="J3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31" spans="1:10" x14ac:dyDescent="0.3">
      <c r="A31" t="s">
        <v>730</v>
      </c>
      <c r="B31">
        <v>15648.702469434587</v>
      </c>
      <c r="C31">
        <v>37</v>
      </c>
      <c r="D31" t="s">
        <v>13</v>
      </c>
      <c r="E31" t="s">
        <v>731</v>
      </c>
      <c r="F31" t="s">
        <v>734</v>
      </c>
      <c r="G31" t="s">
        <v>736</v>
      </c>
      <c r="H31" t="s">
        <v>1267</v>
      </c>
      <c r="I31" t="s">
        <v>1267</v>
      </c>
      <c r="J31" t="str" cm="1">
        <f t="array" ref="J31">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32" spans="1:10" x14ac:dyDescent="0.3">
      <c r="A32" t="s">
        <v>174</v>
      </c>
      <c r="B32">
        <v>1719.1</v>
      </c>
      <c r="C32">
        <v>7</v>
      </c>
      <c r="D32" t="s">
        <v>7</v>
      </c>
      <c r="E32" t="s">
        <v>175</v>
      </c>
      <c r="F32" t="s">
        <v>72</v>
      </c>
      <c r="G32" t="s">
        <v>74</v>
      </c>
      <c r="H32" t="s">
        <v>1265</v>
      </c>
      <c r="I32" t="s">
        <v>1265</v>
      </c>
      <c r="J32" t="str" cm="1">
        <f t="array" ref="J3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33" spans="1:10" x14ac:dyDescent="0.3">
      <c r="A33" t="s">
        <v>181</v>
      </c>
      <c r="B33">
        <v>3763.21</v>
      </c>
      <c r="C33">
        <v>10</v>
      </c>
      <c r="D33" t="s">
        <v>13</v>
      </c>
      <c r="E33" t="s">
        <v>182</v>
      </c>
      <c r="F33" t="s">
        <v>185</v>
      </c>
      <c r="G33" t="s">
        <v>49</v>
      </c>
      <c r="H33" t="s">
        <v>1265</v>
      </c>
      <c r="I33" t="s">
        <v>1265</v>
      </c>
      <c r="J33" t="str" cm="1">
        <f t="array" ref="J3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34" spans="1:10" x14ac:dyDescent="0.3">
      <c r="A34" t="s">
        <v>638</v>
      </c>
      <c r="B34">
        <v>11441.62998642102</v>
      </c>
      <c r="C34">
        <v>20</v>
      </c>
      <c r="D34" t="s">
        <v>4</v>
      </c>
      <c r="E34" t="s">
        <v>639</v>
      </c>
      <c r="F34" t="s">
        <v>642</v>
      </c>
      <c r="G34" t="s">
        <v>305</v>
      </c>
      <c r="H34" t="s">
        <v>1266</v>
      </c>
      <c r="I34" t="s">
        <v>1266</v>
      </c>
      <c r="J34" t="str" cm="1">
        <f t="array" ref="J3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35" spans="1:10" x14ac:dyDescent="0.3">
      <c r="A35" t="s">
        <v>189</v>
      </c>
      <c r="B35">
        <v>1615.8999999999999</v>
      </c>
      <c r="C35">
        <v>9</v>
      </c>
      <c r="D35" t="s">
        <v>19</v>
      </c>
      <c r="E35" t="s">
        <v>190</v>
      </c>
      <c r="F35" t="s">
        <v>193</v>
      </c>
      <c r="G35" t="s">
        <v>102</v>
      </c>
      <c r="H35" t="s">
        <v>1265</v>
      </c>
      <c r="I35" t="s">
        <v>1265</v>
      </c>
      <c r="J35" t="str" cm="1">
        <f t="array" ref="J3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36" spans="1:10" x14ac:dyDescent="0.3">
      <c r="A36" t="s">
        <v>197</v>
      </c>
      <c r="B36">
        <v>14761.035</v>
      </c>
      <c r="C36">
        <v>21</v>
      </c>
      <c r="D36" t="s">
        <v>13</v>
      </c>
      <c r="E36" t="s">
        <v>198</v>
      </c>
      <c r="F36" t="s">
        <v>72</v>
      </c>
      <c r="G36" t="s">
        <v>74</v>
      </c>
      <c r="H36" t="s">
        <v>1267</v>
      </c>
      <c r="I36" t="s">
        <v>1266</v>
      </c>
      <c r="J36" t="str" cm="1">
        <f t="array" ref="J3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Loyal Big Spenders</v>
      </c>
    </row>
    <row r="37" spans="1:10" x14ac:dyDescent="0.3">
      <c r="A37" t="s">
        <v>326</v>
      </c>
      <c r="B37">
        <v>22768.763985675276</v>
      </c>
      <c r="C37">
        <v>45</v>
      </c>
      <c r="D37" t="s">
        <v>13</v>
      </c>
      <c r="E37" t="s">
        <v>327</v>
      </c>
      <c r="F37" t="s">
        <v>330</v>
      </c>
      <c r="G37" t="s">
        <v>314</v>
      </c>
      <c r="H37" t="s">
        <v>1267</v>
      </c>
      <c r="I37" t="s">
        <v>1267</v>
      </c>
      <c r="J37" t="str" cm="1">
        <f t="array" ref="J3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38" spans="1:10" x14ac:dyDescent="0.3">
      <c r="A38" t="s">
        <v>214</v>
      </c>
      <c r="B38">
        <v>4107.5499899394817</v>
      </c>
      <c r="C38">
        <v>19</v>
      </c>
      <c r="D38" t="s">
        <v>4</v>
      </c>
      <c r="E38" t="s">
        <v>215</v>
      </c>
      <c r="F38" t="s">
        <v>169</v>
      </c>
      <c r="G38" t="s">
        <v>172</v>
      </c>
      <c r="H38" t="s">
        <v>1265</v>
      </c>
      <c r="I38" t="s">
        <v>1266</v>
      </c>
      <c r="J38" t="str" cm="1">
        <f t="array" ref="J3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Budget Regulars</v>
      </c>
    </row>
    <row r="39" spans="1:10" x14ac:dyDescent="0.3">
      <c r="A39" t="s">
        <v>228</v>
      </c>
      <c r="B39">
        <v>11666.9</v>
      </c>
      <c r="C39">
        <v>16</v>
      </c>
      <c r="D39" t="s">
        <v>25</v>
      </c>
      <c r="E39" t="s">
        <v>229</v>
      </c>
      <c r="F39" t="s">
        <v>233</v>
      </c>
      <c r="G39" t="s">
        <v>102</v>
      </c>
      <c r="H39" t="s">
        <v>1266</v>
      </c>
      <c r="I39" t="s">
        <v>1266</v>
      </c>
      <c r="J39" t="str" cm="1">
        <f t="array" ref="J3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40" spans="1:10" x14ac:dyDescent="0.3">
      <c r="A40" t="s">
        <v>244</v>
      </c>
      <c r="B40">
        <v>26656.559465046153</v>
      </c>
      <c r="C40">
        <v>48</v>
      </c>
      <c r="D40" t="s">
        <v>13</v>
      </c>
      <c r="E40" t="s">
        <v>245</v>
      </c>
      <c r="F40" t="s">
        <v>248</v>
      </c>
      <c r="G40" t="s">
        <v>49</v>
      </c>
      <c r="H40" t="s">
        <v>1267</v>
      </c>
      <c r="I40" t="s">
        <v>1267</v>
      </c>
      <c r="J40" t="str" cm="1">
        <f t="array" ref="J4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41" spans="1:10" x14ac:dyDescent="0.3">
      <c r="A41" t="s">
        <v>252</v>
      </c>
      <c r="B41">
        <v>3172.16</v>
      </c>
      <c r="C41">
        <v>6</v>
      </c>
      <c r="D41" t="s">
        <v>19</v>
      </c>
      <c r="E41" t="s">
        <v>253</v>
      </c>
      <c r="F41" t="s">
        <v>193</v>
      </c>
      <c r="G41" t="s">
        <v>102</v>
      </c>
      <c r="H41" t="s">
        <v>1265</v>
      </c>
      <c r="I41" t="s">
        <v>1265</v>
      </c>
      <c r="J41" t="str" cm="1">
        <f t="array" ref="J41">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42" spans="1:10" x14ac:dyDescent="0.3">
      <c r="A42" t="s">
        <v>442</v>
      </c>
      <c r="B42">
        <v>7176.2149868104607</v>
      </c>
      <c r="C42">
        <v>21</v>
      </c>
      <c r="D42" t="s">
        <v>13</v>
      </c>
      <c r="E42" t="s">
        <v>443</v>
      </c>
      <c r="F42" t="s">
        <v>446</v>
      </c>
      <c r="G42" t="s">
        <v>264</v>
      </c>
      <c r="H42" t="s">
        <v>1266</v>
      </c>
      <c r="I42" t="s">
        <v>1266</v>
      </c>
      <c r="J42" t="str" cm="1">
        <f t="array" ref="J4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43" spans="1:10" x14ac:dyDescent="0.3">
      <c r="A43" t="s">
        <v>258</v>
      </c>
      <c r="B43">
        <v>1545.7</v>
      </c>
      <c r="C43">
        <v>10</v>
      </c>
      <c r="D43" t="s">
        <v>22</v>
      </c>
      <c r="E43" t="s">
        <v>259</v>
      </c>
      <c r="F43" t="s">
        <v>262</v>
      </c>
      <c r="G43" t="s">
        <v>264</v>
      </c>
      <c r="H43" t="s">
        <v>1265</v>
      </c>
      <c r="I43" t="s">
        <v>1265</v>
      </c>
      <c r="J43" t="str" cm="1">
        <f t="array" ref="J4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44" spans="1:10" x14ac:dyDescent="0.3">
      <c r="A44" t="s">
        <v>267</v>
      </c>
      <c r="B44">
        <v>6427.4224777914587</v>
      </c>
      <c r="C44">
        <v>20</v>
      </c>
      <c r="D44" t="s">
        <v>7</v>
      </c>
      <c r="E44" t="s">
        <v>268</v>
      </c>
      <c r="F44" t="s">
        <v>271</v>
      </c>
      <c r="G44" t="s">
        <v>273</v>
      </c>
      <c r="H44" t="s">
        <v>1266</v>
      </c>
      <c r="I44" t="s">
        <v>1266</v>
      </c>
      <c r="J44" t="str" cm="1">
        <f t="array" ref="J4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45" spans="1:10" x14ac:dyDescent="0.3">
      <c r="A45" t="s">
        <v>534</v>
      </c>
      <c r="B45">
        <v>6664.8099934379761</v>
      </c>
      <c r="C45">
        <v>24</v>
      </c>
      <c r="D45" t="s">
        <v>7</v>
      </c>
      <c r="E45" t="s">
        <v>535</v>
      </c>
      <c r="F45" t="s">
        <v>321</v>
      </c>
      <c r="G45" t="s">
        <v>172</v>
      </c>
      <c r="H45" t="s">
        <v>1266</v>
      </c>
      <c r="I45" t="s">
        <v>1266</v>
      </c>
      <c r="J45" t="str" cm="1">
        <f t="array" ref="J4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46" spans="1:10" x14ac:dyDescent="0.3">
      <c r="A46" t="s">
        <v>276</v>
      </c>
      <c r="B46">
        <v>836.7</v>
      </c>
      <c r="C46">
        <v>8</v>
      </c>
      <c r="D46" t="s">
        <v>16</v>
      </c>
      <c r="E46" t="s">
        <v>277</v>
      </c>
      <c r="F46" t="s">
        <v>280</v>
      </c>
      <c r="G46" t="s">
        <v>111</v>
      </c>
      <c r="H46" t="s">
        <v>1265</v>
      </c>
      <c r="I46" t="s">
        <v>1265</v>
      </c>
      <c r="J46" t="str" cm="1">
        <f t="array" ref="J4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47" spans="1:10" x14ac:dyDescent="0.3">
      <c r="A47" t="s">
        <v>400</v>
      </c>
      <c r="B47">
        <v>19261.409976339044</v>
      </c>
      <c r="C47">
        <v>39</v>
      </c>
      <c r="D47" t="s">
        <v>13</v>
      </c>
      <c r="E47" t="s">
        <v>401</v>
      </c>
      <c r="F47" t="s">
        <v>404</v>
      </c>
      <c r="G47" t="s">
        <v>49</v>
      </c>
      <c r="H47" t="s">
        <v>1267</v>
      </c>
      <c r="I47" t="s">
        <v>1267</v>
      </c>
      <c r="J47" t="str" cm="1">
        <f t="array" ref="J4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48" spans="1:10" x14ac:dyDescent="0.3">
      <c r="A48" t="s">
        <v>738</v>
      </c>
      <c r="B48">
        <v>6068.1999952204533</v>
      </c>
      <c r="C48">
        <v>19</v>
      </c>
      <c r="D48" t="s">
        <v>19</v>
      </c>
      <c r="E48" t="s">
        <v>739</v>
      </c>
      <c r="F48" t="s">
        <v>742</v>
      </c>
      <c r="G48" t="s">
        <v>172</v>
      </c>
      <c r="H48" t="s">
        <v>1266</v>
      </c>
      <c r="I48" t="s">
        <v>1266</v>
      </c>
      <c r="J48" t="str" cm="1">
        <f t="array" ref="J4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49" spans="1:10" x14ac:dyDescent="0.3">
      <c r="A49" t="s">
        <v>416</v>
      </c>
      <c r="B49">
        <v>16076.59996958792</v>
      </c>
      <c r="C49">
        <v>34</v>
      </c>
      <c r="D49" t="s">
        <v>13</v>
      </c>
      <c r="E49" t="s">
        <v>417</v>
      </c>
      <c r="F49" t="s">
        <v>420</v>
      </c>
      <c r="G49" t="s">
        <v>314</v>
      </c>
      <c r="H49" t="s">
        <v>1267</v>
      </c>
      <c r="I49" t="s">
        <v>1267</v>
      </c>
      <c r="J49" t="str" cm="1">
        <f t="array" ref="J4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50" spans="1:10" x14ac:dyDescent="0.3">
      <c r="A50" t="s">
        <v>468</v>
      </c>
      <c r="B50">
        <v>5042.2</v>
      </c>
      <c r="C50">
        <v>11</v>
      </c>
      <c r="D50" t="s">
        <v>10</v>
      </c>
      <c r="E50" t="s">
        <v>469</v>
      </c>
      <c r="F50" t="s">
        <v>472</v>
      </c>
      <c r="G50" t="s">
        <v>49</v>
      </c>
      <c r="H50" t="s">
        <v>1266</v>
      </c>
      <c r="I50" t="s">
        <v>1265</v>
      </c>
      <c r="J50" t="str" cm="1">
        <f t="array" ref="J5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Mid Infrequent</v>
      </c>
    </row>
    <row r="51" spans="1:10" x14ac:dyDescent="0.3">
      <c r="A51" t="s">
        <v>591</v>
      </c>
      <c r="B51">
        <v>1467.29</v>
      </c>
      <c r="C51">
        <v>14</v>
      </c>
      <c r="D51" t="s">
        <v>25</v>
      </c>
      <c r="E51" t="s">
        <v>592</v>
      </c>
      <c r="F51" t="s">
        <v>109</v>
      </c>
      <c r="G51" t="s">
        <v>111</v>
      </c>
      <c r="H51" t="s">
        <v>1265</v>
      </c>
      <c r="I51" t="s">
        <v>1266</v>
      </c>
      <c r="J51" t="str" cm="1">
        <f t="array" ref="J51">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Budget Regulars</v>
      </c>
    </row>
    <row r="52" spans="1:10" x14ac:dyDescent="0.3">
      <c r="A52" t="s">
        <v>578</v>
      </c>
      <c r="B52">
        <v>12450.799992033839</v>
      </c>
      <c r="C52">
        <v>27</v>
      </c>
      <c r="D52" t="s">
        <v>13</v>
      </c>
      <c r="E52" t="s">
        <v>579</v>
      </c>
      <c r="F52" t="s">
        <v>321</v>
      </c>
      <c r="G52" t="s">
        <v>172</v>
      </c>
      <c r="H52" t="s">
        <v>1266</v>
      </c>
      <c r="I52" t="s">
        <v>1267</v>
      </c>
      <c r="J52" t="str" cm="1">
        <f t="array" ref="J5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Frequent Mid-Spenders</v>
      </c>
    </row>
    <row r="53" spans="1:10" x14ac:dyDescent="0.3">
      <c r="A53" t="s">
        <v>284</v>
      </c>
      <c r="B53">
        <v>11446.359995555878</v>
      </c>
      <c r="C53">
        <v>26</v>
      </c>
      <c r="D53" t="s">
        <v>19</v>
      </c>
      <c r="E53" t="s">
        <v>285</v>
      </c>
      <c r="F53" t="s">
        <v>288</v>
      </c>
      <c r="G53" t="s">
        <v>111</v>
      </c>
      <c r="H53" t="s">
        <v>1266</v>
      </c>
      <c r="I53" t="s">
        <v>1266</v>
      </c>
      <c r="J53" t="str" cm="1">
        <f t="array" ref="J5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54" spans="1:10" x14ac:dyDescent="0.3">
      <c r="A54" t="s">
        <v>291</v>
      </c>
      <c r="B54">
        <v>8414.1349921560286</v>
      </c>
      <c r="C54">
        <v>19</v>
      </c>
      <c r="D54" t="s">
        <v>7</v>
      </c>
      <c r="E54" t="s">
        <v>292</v>
      </c>
      <c r="F54" t="s">
        <v>295</v>
      </c>
      <c r="G54" t="s">
        <v>172</v>
      </c>
      <c r="H54" t="s">
        <v>1266</v>
      </c>
      <c r="I54" t="s">
        <v>1266</v>
      </c>
      <c r="J54" t="str" cm="1">
        <f t="array" ref="J5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55" spans="1:10" x14ac:dyDescent="0.3">
      <c r="A55" t="s">
        <v>570</v>
      </c>
      <c r="B55">
        <v>7048.2399923354387</v>
      </c>
      <c r="C55">
        <v>22</v>
      </c>
      <c r="D55" t="s">
        <v>13</v>
      </c>
      <c r="E55" t="s">
        <v>571</v>
      </c>
      <c r="F55" t="s">
        <v>574</v>
      </c>
      <c r="G55" t="s">
        <v>264</v>
      </c>
      <c r="H55" t="s">
        <v>1266</v>
      </c>
      <c r="I55" t="s">
        <v>1266</v>
      </c>
      <c r="J55" t="str" cm="1">
        <f t="array" ref="J5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56" spans="1:10" x14ac:dyDescent="0.3">
      <c r="A56" t="s">
        <v>298</v>
      </c>
      <c r="B56">
        <v>18507.449976839351</v>
      </c>
      <c r="C56">
        <v>22</v>
      </c>
      <c r="D56" t="s">
        <v>4</v>
      </c>
      <c r="E56" t="s">
        <v>299</v>
      </c>
      <c r="F56" t="s">
        <v>302</v>
      </c>
      <c r="G56" t="s">
        <v>305</v>
      </c>
      <c r="H56" t="s">
        <v>1267</v>
      </c>
      <c r="I56" t="s">
        <v>1266</v>
      </c>
      <c r="J56" t="str" cm="1">
        <f t="array" ref="J5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Loyal Big Spenders</v>
      </c>
    </row>
    <row r="57" spans="1:10" x14ac:dyDescent="0.3">
      <c r="A57" t="s">
        <v>335</v>
      </c>
      <c r="B57">
        <v>3063.2</v>
      </c>
      <c r="C57">
        <v>9</v>
      </c>
      <c r="D57" t="s">
        <v>10</v>
      </c>
      <c r="E57" t="s">
        <v>336</v>
      </c>
      <c r="F57" t="s">
        <v>339</v>
      </c>
      <c r="G57" t="s">
        <v>305</v>
      </c>
      <c r="H57" t="s">
        <v>1265</v>
      </c>
      <c r="I57" t="s">
        <v>1265</v>
      </c>
      <c r="J57" t="str" cm="1">
        <f t="array" ref="J5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58" spans="1:10" x14ac:dyDescent="0.3">
      <c r="A58" t="s">
        <v>343</v>
      </c>
      <c r="B58">
        <v>49979.904946340779</v>
      </c>
      <c r="C58">
        <v>55</v>
      </c>
      <c r="D58" t="s">
        <v>19</v>
      </c>
      <c r="E58" t="s">
        <v>344</v>
      </c>
      <c r="F58" t="s">
        <v>347</v>
      </c>
      <c r="G58" t="s">
        <v>349</v>
      </c>
      <c r="H58" t="s">
        <v>1267</v>
      </c>
      <c r="I58" t="s">
        <v>1267</v>
      </c>
      <c r="J58" t="str" cm="1">
        <f t="array" ref="J5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59" spans="1:10" x14ac:dyDescent="0.3">
      <c r="A59" t="s">
        <v>683</v>
      </c>
      <c r="B59">
        <v>6850.6639931461214</v>
      </c>
      <c r="C59">
        <v>13</v>
      </c>
      <c r="D59" t="s">
        <v>10</v>
      </c>
      <c r="E59" t="s">
        <v>684</v>
      </c>
      <c r="F59" t="s">
        <v>169</v>
      </c>
      <c r="G59" t="s">
        <v>172</v>
      </c>
      <c r="H59" t="s">
        <v>1266</v>
      </c>
      <c r="I59" t="s">
        <v>1265</v>
      </c>
      <c r="J59" t="str" cm="1">
        <f t="array" ref="J5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Mid Infrequent</v>
      </c>
    </row>
    <row r="60" spans="1:10" x14ac:dyDescent="0.3">
      <c r="A60" t="s">
        <v>352</v>
      </c>
      <c r="B60">
        <v>6146.3</v>
      </c>
      <c r="C60">
        <v>23</v>
      </c>
      <c r="D60" t="s">
        <v>13</v>
      </c>
      <c r="E60" t="s">
        <v>353</v>
      </c>
      <c r="F60" t="s">
        <v>356</v>
      </c>
      <c r="G60" t="s">
        <v>74</v>
      </c>
      <c r="H60" t="s">
        <v>1266</v>
      </c>
      <c r="I60" t="s">
        <v>1266</v>
      </c>
      <c r="J60" t="str" cm="1">
        <f t="array" ref="J6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61" spans="1:10" x14ac:dyDescent="0.3">
      <c r="A61" t="s">
        <v>360</v>
      </c>
      <c r="B61">
        <v>30908.383968844264</v>
      </c>
      <c r="C61">
        <v>39</v>
      </c>
      <c r="D61" t="s">
        <v>4</v>
      </c>
      <c r="E61" t="s">
        <v>361</v>
      </c>
      <c r="F61" t="s">
        <v>364</v>
      </c>
      <c r="G61" t="s">
        <v>49</v>
      </c>
      <c r="H61" t="s">
        <v>1267</v>
      </c>
      <c r="I61" t="s">
        <v>1267</v>
      </c>
      <c r="J61" t="str" cm="1">
        <f t="array" ref="J61">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62" spans="1:10" x14ac:dyDescent="0.3">
      <c r="A62" t="s">
        <v>722</v>
      </c>
      <c r="B62">
        <v>9588.4249888155609</v>
      </c>
      <c r="C62">
        <v>26</v>
      </c>
      <c r="D62" t="s">
        <v>13</v>
      </c>
      <c r="E62" t="s">
        <v>723</v>
      </c>
      <c r="F62" t="s">
        <v>726</v>
      </c>
      <c r="G62" t="s">
        <v>49</v>
      </c>
      <c r="H62" t="s">
        <v>1266</v>
      </c>
      <c r="I62" t="s">
        <v>1266</v>
      </c>
      <c r="J62" t="str" cm="1">
        <f t="array" ref="J6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63" spans="1:10" x14ac:dyDescent="0.3">
      <c r="A63" t="s">
        <v>367</v>
      </c>
      <c r="B63">
        <v>1992.0500000000002</v>
      </c>
      <c r="C63">
        <v>11</v>
      </c>
      <c r="D63" t="s">
        <v>10</v>
      </c>
      <c r="E63" t="s">
        <v>368</v>
      </c>
      <c r="F63" t="s">
        <v>371</v>
      </c>
      <c r="G63" t="s">
        <v>102</v>
      </c>
      <c r="H63" t="s">
        <v>1265</v>
      </c>
      <c r="I63" t="s">
        <v>1265</v>
      </c>
      <c r="J63" t="str" cm="1">
        <f t="array" ref="J6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64" spans="1:10" x14ac:dyDescent="0.3">
      <c r="A64" t="s">
        <v>375</v>
      </c>
      <c r="B64">
        <v>9328.1999892055974</v>
      </c>
      <c r="C64">
        <v>31</v>
      </c>
      <c r="D64" t="s">
        <v>19</v>
      </c>
      <c r="E64" t="s">
        <v>376</v>
      </c>
      <c r="F64" t="s">
        <v>379</v>
      </c>
      <c r="G64" t="s">
        <v>102</v>
      </c>
      <c r="H64" t="s">
        <v>1266</v>
      </c>
      <c r="I64" t="s">
        <v>1267</v>
      </c>
      <c r="J64" t="str" cm="1">
        <f t="array" ref="J6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Frequent Mid-Spenders</v>
      </c>
    </row>
    <row r="65" spans="1:10" x14ac:dyDescent="0.3">
      <c r="A65" t="s">
        <v>488</v>
      </c>
      <c r="B65">
        <v>15177.462481805682</v>
      </c>
      <c r="C65">
        <v>24</v>
      </c>
      <c r="D65" t="s">
        <v>10</v>
      </c>
      <c r="E65" t="s">
        <v>489</v>
      </c>
      <c r="F65" t="s">
        <v>492</v>
      </c>
      <c r="G65" t="s">
        <v>305</v>
      </c>
      <c r="H65" t="s">
        <v>1267</v>
      </c>
      <c r="I65" t="s">
        <v>1266</v>
      </c>
      <c r="J65" t="str" cm="1">
        <f t="array" ref="J6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Loyal Big Spenders</v>
      </c>
    </row>
    <row r="66" spans="1:10" x14ac:dyDescent="0.3">
      <c r="A66" t="s">
        <v>383</v>
      </c>
      <c r="B66">
        <v>522.5</v>
      </c>
      <c r="C66">
        <v>8</v>
      </c>
      <c r="D66" t="s">
        <v>25</v>
      </c>
      <c r="E66" t="s">
        <v>384</v>
      </c>
      <c r="F66" t="s">
        <v>387</v>
      </c>
      <c r="G66" t="s">
        <v>130</v>
      </c>
      <c r="H66" t="s">
        <v>1265</v>
      </c>
      <c r="I66" t="s">
        <v>1265</v>
      </c>
      <c r="J66" t="str" cm="1">
        <f t="array" ref="J6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67" spans="1:10" x14ac:dyDescent="0.3">
      <c r="A67" t="s">
        <v>391</v>
      </c>
      <c r="B67">
        <v>357</v>
      </c>
      <c r="C67">
        <v>2</v>
      </c>
      <c r="D67" t="s">
        <v>13</v>
      </c>
      <c r="E67" t="s">
        <v>392</v>
      </c>
      <c r="F67" t="s">
        <v>395</v>
      </c>
      <c r="G67" t="s">
        <v>305</v>
      </c>
      <c r="H67" t="s">
        <v>1265</v>
      </c>
      <c r="I67" t="s">
        <v>1265</v>
      </c>
      <c r="J67" t="str" cm="1">
        <f t="array" ref="J6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68" spans="1:10" x14ac:dyDescent="0.3">
      <c r="A68" t="s">
        <v>434</v>
      </c>
      <c r="B68">
        <v>4258.6000000000004</v>
      </c>
      <c r="C68">
        <v>14</v>
      </c>
      <c r="D68" t="s">
        <v>22</v>
      </c>
      <c r="E68" t="s">
        <v>435</v>
      </c>
      <c r="F68" t="s">
        <v>438</v>
      </c>
      <c r="G68" t="s">
        <v>305</v>
      </c>
      <c r="H68" t="s">
        <v>1266</v>
      </c>
      <c r="I68" t="s">
        <v>1266</v>
      </c>
      <c r="J68" t="str" cm="1">
        <f t="array" ref="J6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69" spans="1:10" x14ac:dyDescent="0.3">
      <c r="A69" t="s">
        <v>408</v>
      </c>
      <c r="B69">
        <v>3076.4724980311098</v>
      </c>
      <c r="C69">
        <v>10</v>
      </c>
      <c r="D69" t="s">
        <v>7</v>
      </c>
      <c r="E69" t="s">
        <v>409</v>
      </c>
      <c r="F69" t="s">
        <v>412</v>
      </c>
      <c r="G69" t="s">
        <v>305</v>
      </c>
      <c r="H69" t="s">
        <v>1265</v>
      </c>
      <c r="I69" t="s">
        <v>1265</v>
      </c>
      <c r="J69" t="str" cm="1">
        <f t="array" ref="J6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70" spans="1:10" x14ac:dyDescent="0.3">
      <c r="A70" t="s">
        <v>425</v>
      </c>
      <c r="B70">
        <v>16476.564986549318</v>
      </c>
      <c r="C70">
        <v>35</v>
      </c>
      <c r="D70" t="s">
        <v>25</v>
      </c>
      <c r="E70" t="s">
        <v>426</v>
      </c>
      <c r="F70" t="s">
        <v>429</v>
      </c>
      <c r="G70" t="s">
        <v>314</v>
      </c>
      <c r="H70" t="s">
        <v>1267</v>
      </c>
      <c r="I70" t="s">
        <v>1267</v>
      </c>
      <c r="J70" t="str" cm="1">
        <f t="array" ref="J7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71" spans="1:10" x14ac:dyDescent="0.3">
      <c r="A71" t="s">
        <v>655</v>
      </c>
      <c r="B71">
        <v>3361</v>
      </c>
      <c r="C71">
        <v>7</v>
      </c>
      <c r="D71" t="s">
        <v>4</v>
      </c>
      <c r="E71" t="s">
        <v>656</v>
      </c>
      <c r="F71" t="s">
        <v>438</v>
      </c>
      <c r="G71" t="s">
        <v>305</v>
      </c>
      <c r="H71" t="s">
        <v>1265</v>
      </c>
      <c r="I71" t="s">
        <v>1265</v>
      </c>
      <c r="J71" t="str" cm="1">
        <f t="array" ref="J71">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72" spans="1:10" x14ac:dyDescent="0.3">
      <c r="A72" t="s">
        <v>450</v>
      </c>
      <c r="B72">
        <v>9736.0749905127286</v>
      </c>
      <c r="C72">
        <v>17</v>
      </c>
      <c r="D72" t="s">
        <v>13</v>
      </c>
      <c r="E72" t="s">
        <v>451</v>
      </c>
      <c r="F72" t="s">
        <v>454</v>
      </c>
      <c r="G72" t="s">
        <v>456</v>
      </c>
      <c r="H72" t="s">
        <v>1266</v>
      </c>
      <c r="I72" t="s">
        <v>1266</v>
      </c>
      <c r="J72" t="str" cm="1">
        <f t="array" ref="J7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73" spans="1:10" x14ac:dyDescent="0.3">
      <c r="A73" t="s">
        <v>459</v>
      </c>
      <c r="B73">
        <v>28872.189950353655</v>
      </c>
      <c r="C73">
        <v>32</v>
      </c>
      <c r="D73" t="s">
        <v>4</v>
      </c>
      <c r="E73" t="s">
        <v>460</v>
      </c>
      <c r="F73" t="s">
        <v>463</v>
      </c>
      <c r="G73" t="s">
        <v>130</v>
      </c>
      <c r="H73" t="s">
        <v>1267</v>
      </c>
      <c r="I73" t="s">
        <v>1267</v>
      </c>
      <c r="J73" t="str" cm="1">
        <f t="array" ref="J7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74" spans="1:10" x14ac:dyDescent="0.3">
      <c r="A74" t="s">
        <v>513</v>
      </c>
      <c r="B74">
        <v>4242.2</v>
      </c>
      <c r="C74">
        <v>14</v>
      </c>
      <c r="D74" t="s">
        <v>22</v>
      </c>
      <c r="E74" t="s">
        <v>514</v>
      </c>
      <c r="F74" t="s">
        <v>57</v>
      </c>
      <c r="G74" t="s">
        <v>59</v>
      </c>
      <c r="H74" t="s">
        <v>1266</v>
      </c>
      <c r="I74" t="s">
        <v>1266</v>
      </c>
      <c r="J74" t="str" cm="1">
        <f t="array" ref="J7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75" spans="1:10" x14ac:dyDescent="0.3">
      <c r="A75" t="s">
        <v>528</v>
      </c>
      <c r="B75">
        <v>5044.9399945020668</v>
      </c>
      <c r="C75">
        <v>10</v>
      </c>
      <c r="D75" t="s">
        <v>7</v>
      </c>
      <c r="E75" t="s">
        <v>529</v>
      </c>
      <c r="F75" t="s">
        <v>271</v>
      </c>
      <c r="G75" t="s">
        <v>273</v>
      </c>
      <c r="H75" t="s">
        <v>1266</v>
      </c>
      <c r="I75" t="s">
        <v>1265</v>
      </c>
      <c r="J75" t="str" cm="1">
        <f t="array" ref="J7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Mid Infrequent</v>
      </c>
    </row>
    <row r="76" spans="1:10" x14ac:dyDescent="0.3">
      <c r="A76" t="s">
        <v>607</v>
      </c>
      <c r="B76">
        <v>104361.94986812414</v>
      </c>
      <c r="C76">
        <v>116</v>
      </c>
      <c r="D76" t="s">
        <v>19</v>
      </c>
      <c r="E76" t="s">
        <v>608</v>
      </c>
      <c r="F76" t="s">
        <v>611</v>
      </c>
      <c r="G76" t="s">
        <v>305</v>
      </c>
      <c r="H76" t="s">
        <v>1267</v>
      </c>
      <c r="I76" t="s">
        <v>1267</v>
      </c>
      <c r="J76" t="str" cm="1">
        <f t="array" ref="J7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77" spans="1:10" x14ac:dyDescent="0.3">
      <c r="A77" t="s">
        <v>622</v>
      </c>
      <c r="B77">
        <v>16817.097494864836</v>
      </c>
      <c r="C77">
        <v>15</v>
      </c>
      <c r="D77" t="s">
        <v>4</v>
      </c>
      <c r="E77" t="s">
        <v>623</v>
      </c>
      <c r="F77" t="s">
        <v>626</v>
      </c>
      <c r="G77" t="s">
        <v>628</v>
      </c>
      <c r="H77" t="s">
        <v>1267</v>
      </c>
      <c r="I77" t="s">
        <v>1266</v>
      </c>
      <c r="J77" t="str" cm="1">
        <f t="array" ref="J7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Loyal Big Spenders</v>
      </c>
    </row>
    <row r="78" spans="1:10" x14ac:dyDescent="0.3">
      <c r="A78" t="s">
        <v>475</v>
      </c>
      <c r="B78">
        <v>649</v>
      </c>
      <c r="C78">
        <v>6</v>
      </c>
      <c r="D78" t="s">
        <v>13</v>
      </c>
      <c r="E78" t="s">
        <v>476</v>
      </c>
      <c r="F78" t="s">
        <v>72</v>
      </c>
      <c r="G78" t="s">
        <v>74</v>
      </c>
      <c r="H78" t="s">
        <v>1265</v>
      </c>
      <c r="I78" t="s">
        <v>1265</v>
      </c>
      <c r="J78" t="str" cm="1">
        <f t="array" ref="J7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79" spans="1:10" x14ac:dyDescent="0.3">
      <c r="A79" t="s">
        <v>482</v>
      </c>
      <c r="B79">
        <v>3460.2</v>
      </c>
      <c r="C79">
        <v>11</v>
      </c>
      <c r="D79" t="s">
        <v>10</v>
      </c>
      <c r="E79" t="s">
        <v>483</v>
      </c>
      <c r="F79" t="s">
        <v>144</v>
      </c>
      <c r="G79" t="s">
        <v>146</v>
      </c>
      <c r="H79" t="s">
        <v>1265</v>
      </c>
      <c r="I79" t="s">
        <v>1265</v>
      </c>
      <c r="J79" t="str" cm="1">
        <f t="array" ref="J7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80" spans="1:10" x14ac:dyDescent="0.3">
      <c r="A80" t="s">
        <v>520</v>
      </c>
      <c r="B80">
        <v>23128.859954281896</v>
      </c>
      <c r="C80">
        <v>23</v>
      </c>
      <c r="D80" t="s">
        <v>4</v>
      </c>
      <c r="E80" t="s">
        <v>521</v>
      </c>
      <c r="F80" t="s">
        <v>524</v>
      </c>
      <c r="G80" t="s">
        <v>211</v>
      </c>
      <c r="H80" t="s">
        <v>1267</v>
      </c>
      <c r="I80" t="s">
        <v>1266</v>
      </c>
      <c r="J80" t="str" cm="1">
        <f t="array" ref="J8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Loyal Big Spenders</v>
      </c>
    </row>
    <row r="81" spans="1:10" x14ac:dyDescent="0.3">
      <c r="A81" t="s">
        <v>541</v>
      </c>
      <c r="B81">
        <v>25717.497473042273</v>
      </c>
      <c r="C81">
        <v>40</v>
      </c>
      <c r="D81" t="s">
        <v>4</v>
      </c>
      <c r="E81" t="s">
        <v>542</v>
      </c>
      <c r="F81" t="s">
        <v>169</v>
      </c>
      <c r="G81" t="s">
        <v>172</v>
      </c>
      <c r="H81" t="s">
        <v>1267</v>
      </c>
      <c r="I81" t="s">
        <v>1267</v>
      </c>
      <c r="J81" t="str" cm="1">
        <f t="array" ref="J81">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82" spans="1:10" x14ac:dyDescent="0.3">
      <c r="A82" t="s">
        <v>615</v>
      </c>
      <c r="B82">
        <v>16215.324978799745</v>
      </c>
      <c r="C82">
        <v>26</v>
      </c>
      <c r="D82" t="s">
        <v>13</v>
      </c>
      <c r="E82" t="s">
        <v>616</v>
      </c>
      <c r="F82" t="s">
        <v>72</v>
      </c>
      <c r="G82" t="s">
        <v>74</v>
      </c>
      <c r="H82" t="s">
        <v>1267</v>
      </c>
      <c r="I82" t="s">
        <v>1266</v>
      </c>
      <c r="J82" t="str" cm="1">
        <f t="array" ref="J82">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Loyal Big Spenders</v>
      </c>
    </row>
    <row r="83" spans="1:10" x14ac:dyDescent="0.3">
      <c r="A83" t="s">
        <v>554</v>
      </c>
      <c r="B83">
        <v>2844.1</v>
      </c>
      <c r="C83">
        <v>12</v>
      </c>
      <c r="D83" t="s">
        <v>10</v>
      </c>
      <c r="E83" t="s">
        <v>555</v>
      </c>
      <c r="F83" t="s">
        <v>144</v>
      </c>
      <c r="G83" t="s">
        <v>146</v>
      </c>
      <c r="H83" t="s">
        <v>1265</v>
      </c>
      <c r="I83" t="s">
        <v>1265</v>
      </c>
      <c r="J83" t="str" cm="1">
        <f t="array" ref="J83">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84" spans="1:10" x14ac:dyDescent="0.3">
      <c r="A84" t="s">
        <v>698</v>
      </c>
      <c r="B84">
        <v>15843.924988323077</v>
      </c>
      <c r="C84">
        <v>31</v>
      </c>
      <c r="D84" t="s">
        <v>7</v>
      </c>
      <c r="E84" t="s">
        <v>699</v>
      </c>
      <c r="F84" t="s">
        <v>702</v>
      </c>
      <c r="G84" t="s">
        <v>628</v>
      </c>
      <c r="H84" t="s">
        <v>1267</v>
      </c>
      <c r="I84" t="s">
        <v>1267</v>
      </c>
      <c r="J84" t="str" cm="1">
        <f t="array" ref="J84">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Champions</v>
      </c>
    </row>
    <row r="85" spans="1:10" x14ac:dyDescent="0.3">
      <c r="A85" t="s">
        <v>598</v>
      </c>
      <c r="B85">
        <v>5735.1500000000005</v>
      </c>
      <c r="C85">
        <v>16</v>
      </c>
      <c r="D85" t="s">
        <v>4</v>
      </c>
      <c r="E85" t="s">
        <v>599</v>
      </c>
      <c r="F85" t="s">
        <v>602</v>
      </c>
      <c r="G85" t="s">
        <v>604</v>
      </c>
      <c r="H85" t="s">
        <v>1266</v>
      </c>
      <c r="I85" t="s">
        <v>1266</v>
      </c>
      <c r="J85" t="str" cm="1">
        <f t="array" ref="J85">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Core</v>
      </c>
    </row>
    <row r="86" spans="1:10" x14ac:dyDescent="0.3">
      <c r="A86" t="s">
        <v>761</v>
      </c>
      <c r="B86">
        <v>3531.95</v>
      </c>
      <c r="C86">
        <v>16</v>
      </c>
      <c r="D86" t="s">
        <v>4</v>
      </c>
      <c r="E86" t="s">
        <v>762</v>
      </c>
      <c r="F86" t="s">
        <v>765</v>
      </c>
      <c r="G86" t="s">
        <v>767</v>
      </c>
      <c r="H86" t="s">
        <v>1265</v>
      </c>
      <c r="I86" t="s">
        <v>1266</v>
      </c>
      <c r="J86" t="str" cm="1">
        <f t="array" ref="J86">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Budget Regulars</v>
      </c>
    </row>
    <row r="87" spans="1:10" x14ac:dyDescent="0.3">
      <c r="A87" t="s">
        <v>631</v>
      </c>
      <c r="B87">
        <v>2423.35</v>
      </c>
      <c r="C87">
        <v>6</v>
      </c>
      <c r="D87" t="s">
        <v>4</v>
      </c>
      <c r="E87" t="s">
        <v>632</v>
      </c>
      <c r="F87" t="s">
        <v>509</v>
      </c>
      <c r="G87" t="s">
        <v>102</v>
      </c>
      <c r="H87" t="s">
        <v>1265</v>
      </c>
      <c r="I87" t="s">
        <v>1265</v>
      </c>
      <c r="J87" t="str" cm="1">
        <f t="array" ref="J87">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88" spans="1:10" x14ac:dyDescent="0.3">
      <c r="A88" t="s">
        <v>661</v>
      </c>
      <c r="B88">
        <v>1947.24</v>
      </c>
      <c r="C88">
        <v>8</v>
      </c>
      <c r="D88" t="s">
        <v>19</v>
      </c>
      <c r="E88" t="s">
        <v>662</v>
      </c>
      <c r="F88" t="s">
        <v>665</v>
      </c>
      <c r="G88" t="s">
        <v>305</v>
      </c>
      <c r="H88" t="s">
        <v>1265</v>
      </c>
      <c r="I88" t="s">
        <v>1265</v>
      </c>
      <c r="J88" t="str" cm="1">
        <f t="array" ref="J88">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89" spans="1:10" x14ac:dyDescent="0.3">
      <c r="A89" t="s">
        <v>690</v>
      </c>
      <c r="B89">
        <v>1571.1999999999998</v>
      </c>
      <c r="C89">
        <v>9</v>
      </c>
      <c r="D89" t="s">
        <v>10</v>
      </c>
      <c r="E89" t="s">
        <v>691</v>
      </c>
      <c r="F89" t="s">
        <v>694</v>
      </c>
      <c r="G89" t="s">
        <v>305</v>
      </c>
      <c r="H89" t="s">
        <v>1265</v>
      </c>
      <c r="I89" t="s">
        <v>1265</v>
      </c>
      <c r="J89" t="str" cm="1">
        <f t="array" ref="J89">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Occasional Low</v>
      </c>
    </row>
    <row r="90" spans="1:10" x14ac:dyDescent="0.3">
      <c r="A90" t="s">
        <v>753</v>
      </c>
      <c r="B90">
        <v>3161.35</v>
      </c>
      <c r="C90">
        <v>17</v>
      </c>
      <c r="D90" t="s">
        <v>7</v>
      </c>
      <c r="E90" t="s">
        <v>754</v>
      </c>
      <c r="F90" t="s">
        <v>758</v>
      </c>
      <c r="G90" t="s">
        <v>736</v>
      </c>
      <c r="H90" t="s">
        <v>1265</v>
      </c>
      <c r="I90" t="s">
        <v>1266</v>
      </c>
      <c r="J90" t="str" cm="1">
        <f t="array" ref="J90">_xlfn.IFS(
 AND(orders_expanded_1[[#This Row],[SpendTier]]="High",orders_expanded_1[[#This Row],[FreqTier]]="High"),"Champions",
 AND(orders_expanded_1[[#This Row],[SpendTier]]="High",orders_expanded_1[[#This Row],[FreqTier]]="Medium"),"Loyal Big Spenders",
 AND(orders_expanded_1[[#This Row],[SpendTier]]="High",orders_expanded_1[[#This Row],[FreqTier]]="Low"),"Big-Ticket Infrequent",
 AND(orders_expanded_1[[#This Row],[SpendTier]]="Medium",orders_expanded_1[[#This Row],[FreqTier]]="High"),"Frequent Mid-Spenders",
 AND(orders_expanded_1[[#This Row],[SpendTier]]="Medium",orders_expanded_1[[#This Row],[FreqTier]]="Medium"),"Core",
 AND(orders_expanded_1[[#This Row],[SpendTier]]="Medium",orders_expanded_1[[#This Row],[FreqTier]]="Low"),"Mid Infrequent",
 AND(orders_expanded_1[[#This Row],[SpendTier]]="Low",orders_expanded_1[[#This Row],[FreqTier]]="High"),"Frequent Low-Spenders",
 AND(orders_expanded_1[[#This Row],[SpendTier]]="Low",orders_expanded_1[[#This Row],[FreqTier]]="Medium"),"Budget Regulars",
 TRUE,"Occasional Low"
)</f>
        <v>Budget Regulars</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79D0D-8576-4A27-8152-07B9AE095447}">
  <dimension ref="A1:O2156"/>
  <sheetViews>
    <sheetView workbookViewId="0">
      <selection activeCell="J20" sqref="J20"/>
    </sheetView>
  </sheetViews>
  <sheetFormatPr defaultRowHeight="14.4" x14ac:dyDescent="0.3"/>
  <cols>
    <col min="1" max="1" width="29" bestFit="1" customWidth="1"/>
    <col min="2" max="2" width="15.6640625" bestFit="1" customWidth="1"/>
    <col min="3" max="3" width="10.21875" bestFit="1" customWidth="1"/>
    <col min="5" max="5" width="13.33203125" bestFit="1" customWidth="1"/>
    <col min="6" max="6" width="14.109375" bestFit="1" customWidth="1"/>
    <col min="8" max="8" width="29" bestFit="1" customWidth="1"/>
    <col min="9" max="9" width="14.109375" bestFit="1" customWidth="1"/>
    <col min="14" max="14" width="29" bestFit="1" customWidth="1"/>
    <col min="15" max="15" width="14.109375" bestFit="1" customWidth="1"/>
  </cols>
  <sheetData>
    <row r="1" spans="1:15" x14ac:dyDescent="0.3">
      <c r="A1" t="s">
        <v>882</v>
      </c>
      <c r="B1" t="s">
        <v>1</v>
      </c>
      <c r="C1" t="s">
        <v>1278</v>
      </c>
    </row>
    <row r="2" spans="1:15" x14ac:dyDescent="0.3">
      <c r="A2" t="s">
        <v>909</v>
      </c>
      <c r="B2" t="s">
        <v>13</v>
      </c>
      <c r="C2">
        <v>168</v>
      </c>
    </row>
    <row r="3" spans="1:15" x14ac:dyDescent="0.3">
      <c r="A3" t="s">
        <v>1026</v>
      </c>
      <c r="B3" t="s">
        <v>13</v>
      </c>
      <c r="C3">
        <v>174</v>
      </c>
    </row>
    <row r="4" spans="1:15" x14ac:dyDescent="0.3">
      <c r="A4" t="s">
        <v>1026</v>
      </c>
      <c r="B4" t="s">
        <v>13</v>
      </c>
      <c r="C4">
        <v>111.2</v>
      </c>
      <c r="E4" s="2" t="s">
        <v>1247</v>
      </c>
      <c r="F4" t="s">
        <v>1279</v>
      </c>
      <c r="N4" s="2" t="s">
        <v>1247</v>
      </c>
      <c r="O4" t="s">
        <v>1279</v>
      </c>
    </row>
    <row r="5" spans="1:15" x14ac:dyDescent="0.3">
      <c r="A5" t="s">
        <v>1026</v>
      </c>
      <c r="B5" t="s">
        <v>13</v>
      </c>
      <c r="C5">
        <v>528.19999999999993</v>
      </c>
      <c r="E5" s="3" t="s">
        <v>4</v>
      </c>
      <c r="F5" s="15">
        <v>0.21162083503462017</v>
      </c>
      <c r="N5" s="16" t="s">
        <v>961</v>
      </c>
      <c r="O5" s="17">
        <v>0.11170604560746594</v>
      </c>
    </row>
    <row r="6" spans="1:15" x14ac:dyDescent="0.3">
      <c r="A6" t="s">
        <v>1026</v>
      </c>
      <c r="B6" t="s">
        <v>13</v>
      </c>
      <c r="C6">
        <v>667.2</v>
      </c>
      <c r="E6" s="3" t="s">
        <v>13</v>
      </c>
      <c r="F6" s="15">
        <v>0.18526510865680898</v>
      </c>
      <c r="N6" s="16" t="s">
        <v>945</v>
      </c>
      <c r="O6" s="17">
        <v>6.3492742882948983E-2</v>
      </c>
    </row>
    <row r="7" spans="1:15" x14ac:dyDescent="0.3">
      <c r="A7" t="s">
        <v>891</v>
      </c>
      <c r="B7" t="s">
        <v>4</v>
      </c>
      <c r="C7">
        <v>304</v>
      </c>
      <c r="E7" s="3" t="s">
        <v>10</v>
      </c>
      <c r="F7" s="15">
        <v>0.13221531465057479</v>
      </c>
      <c r="N7" s="16" t="s">
        <v>1002</v>
      </c>
      <c r="O7" s="17">
        <v>5.6214323968874984E-2</v>
      </c>
    </row>
    <row r="8" spans="1:15" x14ac:dyDescent="0.3">
      <c r="A8" t="s">
        <v>891</v>
      </c>
      <c r="B8" t="s">
        <v>4</v>
      </c>
      <c r="C8">
        <v>608</v>
      </c>
      <c r="E8" s="3" t="s">
        <v>19</v>
      </c>
      <c r="F8" s="15">
        <v>0.12879069043103233</v>
      </c>
      <c r="N8" s="16" t="s">
        <v>1008</v>
      </c>
      <c r="O8" s="17">
        <v>3.7316503192858633E-2</v>
      </c>
    </row>
    <row r="9" spans="1:15" x14ac:dyDescent="0.3">
      <c r="A9" t="s">
        <v>891</v>
      </c>
      <c r="B9" t="s">
        <v>4</v>
      </c>
      <c r="C9">
        <v>532</v>
      </c>
      <c r="E9" s="3" t="s">
        <v>25</v>
      </c>
      <c r="F9" s="15">
        <v>0.10369920943146411</v>
      </c>
      <c r="N9" s="16" t="s">
        <v>1004</v>
      </c>
      <c r="O9" s="17">
        <v>3.6992998490887961E-2</v>
      </c>
    </row>
    <row r="10" spans="1:15" x14ac:dyDescent="0.3">
      <c r="A10" t="s">
        <v>969</v>
      </c>
      <c r="B10" t="s">
        <v>16</v>
      </c>
      <c r="C10">
        <v>98</v>
      </c>
      <c r="E10" s="3" t="s">
        <v>7</v>
      </c>
      <c r="F10" s="15">
        <v>8.3779165859443824E-2</v>
      </c>
      <c r="N10" s="16" t="s">
        <v>997</v>
      </c>
      <c r="O10" s="17">
        <v>3.3649308118193347E-2</v>
      </c>
    </row>
    <row r="11" spans="1:15" x14ac:dyDescent="0.3">
      <c r="A11" t="s">
        <v>1026</v>
      </c>
      <c r="B11" t="s">
        <v>13</v>
      </c>
      <c r="C11">
        <v>194.6</v>
      </c>
      <c r="E11" s="3" t="s">
        <v>22</v>
      </c>
      <c r="F11" s="15">
        <v>7.8989674362164947E-2</v>
      </c>
      <c r="N11" s="16" t="s">
        <v>987</v>
      </c>
      <c r="O11" s="17">
        <v>3.3038299860235557E-2</v>
      </c>
    </row>
    <row r="12" spans="1:15" x14ac:dyDescent="0.3">
      <c r="A12" t="s">
        <v>915</v>
      </c>
      <c r="B12" t="s">
        <v>22</v>
      </c>
      <c r="C12">
        <v>167.4</v>
      </c>
      <c r="E12" s="3" t="s">
        <v>16</v>
      </c>
      <c r="F12" s="15">
        <v>7.5640001573890794E-2</v>
      </c>
      <c r="N12" s="16" t="s">
        <v>921</v>
      </c>
      <c r="O12" s="17">
        <v>2.5832327228561908E-2</v>
      </c>
    </row>
    <row r="13" spans="1:15" x14ac:dyDescent="0.3">
      <c r="A13" t="s">
        <v>987</v>
      </c>
      <c r="B13" t="s">
        <v>22</v>
      </c>
      <c r="C13">
        <v>1696</v>
      </c>
      <c r="E13" s="3" t="s">
        <v>1248</v>
      </c>
      <c r="F13" s="15">
        <v>1</v>
      </c>
      <c r="N13" s="16" t="s">
        <v>923</v>
      </c>
      <c r="O13" s="17">
        <v>2.3046322810815228E-2</v>
      </c>
    </row>
    <row r="14" spans="1:15" x14ac:dyDescent="0.3">
      <c r="A14" t="s">
        <v>987</v>
      </c>
      <c r="B14" t="s">
        <v>22</v>
      </c>
      <c r="C14">
        <v>1261.3999999999999</v>
      </c>
      <c r="N14" s="16" t="s">
        <v>943</v>
      </c>
      <c r="O14" s="17">
        <v>2.0300822644869661E-2</v>
      </c>
    </row>
    <row r="15" spans="1:15" x14ac:dyDescent="0.3">
      <c r="A15" t="s">
        <v>897</v>
      </c>
      <c r="B15" t="s">
        <v>7</v>
      </c>
      <c r="C15">
        <v>884</v>
      </c>
      <c r="N15" s="3" t="s">
        <v>1026</v>
      </c>
      <c r="O15" s="15">
        <v>1.9671564958072273E-2</v>
      </c>
    </row>
    <row r="16" spans="1:15" x14ac:dyDescent="0.3">
      <c r="A16" t="s">
        <v>897</v>
      </c>
      <c r="B16" t="s">
        <v>7</v>
      </c>
      <c r="C16">
        <v>163.20000000000002</v>
      </c>
      <c r="N16" s="3" t="s">
        <v>971</v>
      </c>
      <c r="O16" s="15">
        <v>1.8586529761052607E-2</v>
      </c>
    </row>
    <row r="17" spans="1:15" x14ac:dyDescent="0.3">
      <c r="A17" t="s">
        <v>967</v>
      </c>
      <c r="B17" t="s">
        <v>25</v>
      </c>
      <c r="C17">
        <v>77</v>
      </c>
      <c r="N17" s="3" t="s">
        <v>927</v>
      </c>
      <c r="O17" s="15">
        <v>1.7825473277142311E-2</v>
      </c>
    </row>
    <row r="18" spans="1:15" x14ac:dyDescent="0.3">
      <c r="A18" t="s">
        <v>967</v>
      </c>
      <c r="B18" t="s">
        <v>25</v>
      </c>
      <c r="C18">
        <v>92.4</v>
      </c>
      <c r="N18" s="3" t="s">
        <v>901</v>
      </c>
      <c r="O18" s="15">
        <v>1.7415406241061093E-2</v>
      </c>
    </row>
    <row r="19" spans="1:15" x14ac:dyDescent="0.3">
      <c r="A19" t="s">
        <v>967</v>
      </c>
      <c r="B19" t="s">
        <v>25</v>
      </c>
      <c r="C19">
        <v>163.625</v>
      </c>
      <c r="N19" s="3" t="s">
        <v>1012</v>
      </c>
      <c r="O19" s="15">
        <v>1.7347201963342756E-2</v>
      </c>
    </row>
    <row r="20" spans="1:15" x14ac:dyDescent="0.3">
      <c r="A20" t="s">
        <v>901</v>
      </c>
      <c r="B20" t="s">
        <v>22</v>
      </c>
      <c r="C20">
        <v>360</v>
      </c>
      <c r="N20" s="3" t="s">
        <v>1021</v>
      </c>
      <c r="O20" s="15">
        <v>1.7334871748597568E-2</v>
      </c>
    </row>
    <row r="21" spans="1:15" x14ac:dyDescent="0.3">
      <c r="A21" t="s">
        <v>1014</v>
      </c>
      <c r="B21" t="s">
        <v>7</v>
      </c>
      <c r="C21">
        <v>214.2</v>
      </c>
      <c r="N21" s="3" t="s">
        <v>907</v>
      </c>
      <c r="O21" s="15">
        <v>1.6485585991405663E-2</v>
      </c>
    </row>
    <row r="22" spans="1:15" x14ac:dyDescent="0.3">
      <c r="A22" t="s">
        <v>1014</v>
      </c>
      <c r="B22" t="s">
        <v>7</v>
      </c>
      <c r="C22">
        <v>336</v>
      </c>
      <c r="N22" s="3" t="s">
        <v>991</v>
      </c>
      <c r="O22" s="15">
        <v>1.6253976248855807E-2</v>
      </c>
    </row>
    <row r="23" spans="1:15" x14ac:dyDescent="0.3">
      <c r="A23" t="s">
        <v>931</v>
      </c>
      <c r="B23" t="s">
        <v>16</v>
      </c>
      <c r="C23">
        <v>95.76</v>
      </c>
      <c r="N23" s="3" t="s">
        <v>939</v>
      </c>
      <c r="O23" s="15">
        <v>1.5681192644131297E-2</v>
      </c>
    </row>
    <row r="24" spans="1:15" x14ac:dyDescent="0.3">
      <c r="A24" t="s">
        <v>999</v>
      </c>
      <c r="B24" t="s">
        <v>16</v>
      </c>
      <c r="C24">
        <v>222.29999999999998</v>
      </c>
      <c r="N24" s="3" t="s">
        <v>1025</v>
      </c>
      <c r="O24" s="15">
        <v>1.5445672704696519E-2</v>
      </c>
    </row>
    <row r="25" spans="1:15" x14ac:dyDescent="0.3">
      <c r="A25" t="s">
        <v>999</v>
      </c>
      <c r="B25" t="s">
        <v>16</v>
      </c>
      <c r="C25">
        <v>780</v>
      </c>
      <c r="N25" s="42" t="s">
        <v>965</v>
      </c>
      <c r="O25" s="41">
        <v>1.4149730201609308E-2</v>
      </c>
    </row>
    <row r="26" spans="1:15" x14ac:dyDescent="0.3">
      <c r="A26" t="s">
        <v>907</v>
      </c>
      <c r="B26" t="s">
        <v>25</v>
      </c>
      <c r="C26">
        <v>565.44000000000005</v>
      </c>
      <c r="N26" s="3" t="s">
        <v>995</v>
      </c>
      <c r="O26" s="15">
        <v>1.376717951212908E-2</v>
      </c>
    </row>
    <row r="27" spans="1:15" x14ac:dyDescent="0.3">
      <c r="A27" t="s">
        <v>907</v>
      </c>
      <c r="B27" t="s">
        <v>25</v>
      </c>
      <c r="C27">
        <v>372</v>
      </c>
      <c r="N27" s="3" t="s">
        <v>919</v>
      </c>
      <c r="O27" s="15">
        <v>1.3600782246993855E-2</v>
      </c>
    </row>
    <row r="28" spans="1:15" x14ac:dyDescent="0.3">
      <c r="A28" t="s">
        <v>927</v>
      </c>
      <c r="B28" t="s">
        <v>10</v>
      </c>
      <c r="C28">
        <v>2462.4</v>
      </c>
      <c r="N28" s="3" t="s">
        <v>1010</v>
      </c>
      <c r="O28" s="15">
        <v>1.31941750972158E-2</v>
      </c>
    </row>
    <row r="29" spans="1:15" x14ac:dyDescent="0.3">
      <c r="A29" t="s">
        <v>927</v>
      </c>
      <c r="B29" t="s">
        <v>10</v>
      </c>
      <c r="C29">
        <v>388.79999999999995</v>
      </c>
      <c r="N29" s="42" t="s">
        <v>891</v>
      </c>
      <c r="O29" s="41">
        <v>1.2921512039962512E-2</v>
      </c>
    </row>
    <row r="30" spans="1:15" x14ac:dyDescent="0.3">
      <c r="A30" t="s">
        <v>911</v>
      </c>
      <c r="B30" t="s">
        <v>13</v>
      </c>
      <c r="C30">
        <v>346.55999999999995</v>
      </c>
      <c r="N30" s="3" t="s">
        <v>1032</v>
      </c>
      <c r="O30" s="15">
        <v>1.2451040184440827E-2</v>
      </c>
    </row>
    <row r="31" spans="1:15" x14ac:dyDescent="0.3">
      <c r="A31" t="s">
        <v>953</v>
      </c>
      <c r="B31" t="s">
        <v>13</v>
      </c>
      <c r="C31">
        <v>47.5</v>
      </c>
      <c r="N31" s="3" t="s">
        <v>941</v>
      </c>
      <c r="O31" s="15">
        <v>1.192918157139226E-2</v>
      </c>
    </row>
    <row r="32" spans="1:15" x14ac:dyDescent="0.3">
      <c r="A32" t="s">
        <v>953</v>
      </c>
      <c r="B32" t="s">
        <v>13</v>
      </c>
      <c r="C32">
        <v>114</v>
      </c>
      <c r="N32" s="3" t="s">
        <v>949</v>
      </c>
      <c r="O32" s="15">
        <v>1.1787768248349572E-2</v>
      </c>
    </row>
    <row r="33" spans="1:15" x14ac:dyDescent="0.3">
      <c r="A33" t="s">
        <v>953</v>
      </c>
      <c r="B33" t="s">
        <v>13</v>
      </c>
      <c r="C33">
        <v>48</v>
      </c>
      <c r="N33" s="3" t="s">
        <v>1006</v>
      </c>
      <c r="O33" s="15">
        <v>1.1338820448617261E-2</v>
      </c>
    </row>
    <row r="34" spans="1:15" x14ac:dyDescent="0.3">
      <c r="A34" t="s">
        <v>953</v>
      </c>
      <c r="B34" t="s">
        <v>13</v>
      </c>
      <c r="C34">
        <v>40</v>
      </c>
      <c r="N34" s="3" t="s">
        <v>1014</v>
      </c>
      <c r="O34" s="15">
        <v>1.0957470587355049E-2</v>
      </c>
    </row>
    <row r="35" spans="1:15" x14ac:dyDescent="0.3">
      <c r="A35" t="s">
        <v>913</v>
      </c>
      <c r="B35" t="s">
        <v>25</v>
      </c>
      <c r="C35">
        <v>48</v>
      </c>
      <c r="N35" s="3" t="s">
        <v>956</v>
      </c>
      <c r="O35" s="15">
        <v>1.0779013293823688E-2</v>
      </c>
    </row>
    <row r="36" spans="1:15" x14ac:dyDescent="0.3">
      <c r="A36" t="s">
        <v>1004</v>
      </c>
      <c r="B36" t="s">
        <v>13</v>
      </c>
      <c r="C36">
        <v>1088</v>
      </c>
      <c r="N36" s="3" t="s">
        <v>957</v>
      </c>
      <c r="O36" s="15">
        <v>1.0632433249369275E-2</v>
      </c>
    </row>
    <row r="37" spans="1:15" x14ac:dyDescent="0.3">
      <c r="A37" t="s">
        <v>949</v>
      </c>
      <c r="B37" t="s">
        <v>13</v>
      </c>
      <c r="C37">
        <v>200</v>
      </c>
      <c r="N37" s="3" t="s">
        <v>947</v>
      </c>
      <c r="O37" s="15">
        <v>1.0605365238303632E-2</v>
      </c>
    </row>
    <row r="38" spans="1:15" x14ac:dyDescent="0.3">
      <c r="A38" t="s">
        <v>949</v>
      </c>
      <c r="B38" t="s">
        <v>13</v>
      </c>
      <c r="C38">
        <v>400</v>
      </c>
      <c r="N38" s="3" t="s">
        <v>909</v>
      </c>
      <c r="O38" s="15">
        <v>1.0192637814706513E-2</v>
      </c>
    </row>
    <row r="39" spans="1:15" x14ac:dyDescent="0.3">
      <c r="A39" t="s">
        <v>949</v>
      </c>
      <c r="B39" t="s">
        <v>13</v>
      </c>
      <c r="C39">
        <v>142.5</v>
      </c>
      <c r="N39" s="42" t="s">
        <v>889</v>
      </c>
      <c r="O39" s="41">
        <v>1.0102836404481584E-2</v>
      </c>
    </row>
    <row r="40" spans="1:15" x14ac:dyDescent="0.3">
      <c r="A40" t="s">
        <v>963</v>
      </c>
      <c r="B40" t="s">
        <v>4</v>
      </c>
      <c r="C40">
        <v>604.80000000000007</v>
      </c>
      <c r="N40" s="3" t="s">
        <v>903</v>
      </c>
      <c r="O40" s="15">
        <v>1.0090117105593387E-2</v>
      </c>
    </row>
    <row r="41" spans="1:15" x14ac:dyDescent="0.3">
      <c r="A41" t="s">
        <v>963</v>
      </c>
      <c r="B41" t="s">
        <v>4</v>
      </c>
      <c r="C41">
        <v>86.4</v>
      </c>
      <c r="N41" s="42" t="s">
        <v>963</v>
      </c>
      <c r="O41" s="41">
        <v>9.7129148417947168E-3</v>
      </c>
    </row>
    <row r="42" spans="1:15" x14ac:dyDescent="0.3">
      <c r="A42" t="s">
        <v>919</v>
      </c>
      <c r="B42" t="s">
        <v>10</v>
      </c>
      <c r="C42">
        <v>486.5</v>
      </c>
      <c r="N42" s="3" t="s">
        <v>911</v>
      </c>
      <c r="O42" s="15">
        <v>9.6837789571365372E-3</v>
      </c>
    </row>
    <row r="43" spans="1:15" x14ac:dyDescent="0.3">
      <c r="A43" t="s">
        <v>919</v>
      </c>
      <c r="B43" t="s">
        <v>10</v>
      </c>
      <c r="C43">
        <v>625.5</v>
      </c>
      <c r="N43" s="3" t="s">
        <v>1023</v>
      </c>
      <c r="O43" s="15">
        <v>8.4315916322432859E-3</v>
      </c>
    </row>
    <row r="44" spans="1:15" x14ac:dyDescent="0.3">
      <c r="A44" t="s">
        <v>983</v>
      </c>
      <c r="B44" t="s">
        <v>10</v>
      </c>
      <c r="C44">
        <v>640</v>
      </c>
      <c r="N44" s="3" t="s">
        <v>973</v>
      </c>
      <c r="O44" s="15">
        <v>7.8337806344052022E-3</v>
      </c>
    </row>
    <row r="45" spans="1:15" x14ac:dyDescent="0.3">
      <c r="A45" t="s">
        <v>921</v>
      </c>
      <c r="B45" t="s">
        <v>19</v>
      </c>
      <c r="C45">
        <v>936</v>
      </c>
      <c r="N45" s="3" t="s">
        <v>983</v>
      </c>
      <c r="O45" s="15">
        <v>7.3034056212314931E-3</v>
      </c>
    </row>
    <row r="46" spans="1:15" x14ac:dyDescent="0.3">
      <c r="A46" t="s">
        <v>935</v>
      </c>
      <c r="B46" t="s">
        <v>4</v>
      </c>
      <c r="C46">
        <v>45.9</v>
      </c>
      <c r="N46" s="3" t="s">
        <v>1034</v>
      </c>
      <c r="O46" s="15">
        <v>7.2457579665810732E-3</v>
      </c>
    </row>
    <row r="47" spans="1:15" x14ac:dyDescent="0.3">
      <c r="A47" t="s">
        <v>935</v>
      </c>
      <c r="B47" t="s">
        <v>4</v>
      </c>
      <c r="C47">
        <v>100.8</v>
      </c>
      <c r="N47" s="3" t="s">
        <v>929</v>
      </c>
      <c r="O47" s="15">
        <v>7.1923290110650013E-3</v>
      </c>
    </row>
    <row r="48" spans="1:15" x14ac:dyDescent="0.3">
      <c r="A48" t="s">
        <v>935</v>
      </c>
      <c r="B48" t="s">
        <v>4</v>
      </c>
      <c r="C48">
        <v>41.04</v>
      </c>
      <c r="N48" s="3" t="s">
        <v>1019</v>
      </c>
      <c r="O48" s="15">
        <v>6.8842217709161272E-3</v>
      </c>
    </row>
    <row r="49" spans="1:15" x14ac:dyDescent="0.3">
      <c r="A49" t="s">
        <v>995</v>
      </c>
      <c r="B49" t="s">
        <v>19</v>
      </c>
      <c r="C49">
        <v>342.71999999999997</v>
      </c>
      <c r="N49" s="3" t="s">
        <v>967</v>
      </c>
      <c r="O49" s="15">
        <v>6.857633696128412E-3</v>
      </c>
    </row>
    <row r="50" spans="1:15" x14ac:dyDescent="0.3">
      <c r="A50" t="s">
        <v>1029</v>
      </c>
      <c r="B50" t="s">
        <v>22</v>
      </c>
      <c r="C50">
        <v>168</v>
      </c>
      <c r="N50" s="3" t="s">
        <v>969</v>
      </c>
      <c r="O50" s="15">
        <v>6.7744091904528101E-3</v>
      </c>
    </row>
    <row r="51" spans="1:15" x14ac:dyDescent="0.3">
      <c r="A51" t="s">
        <v>1029</v>
      </c>
      <c r="B51" t="s">
        <v>22</v>
      </c>
      <c r="C51">
        <v>216</v>
      </c>
      <c r="N51" s="42" t="s">
        <v>895</v>
      </c>
      <c r="O51" s="41">
        <v>6.7688000586449727E-3</v>
      </c>
    </row>
    <row r="52" spans="1:15" x14ac:dyDescent="0.3">
      <c r="A52" t="s">
        <v>929</v>
      </c>
      <c r="B52" t="s">
        <v>10</v>
      </c>
      <c r="C52">
        <v>80</v>
      </c>
      <c r="N52" s="3" t="s">
        <v>951</v>
      </c>
      <c r="O52" s="15">
        <v>6.6394424188963132E-3</v>
      </c>
    </row>
    <row r="53" spans="1:15" x14ac:dyDescent="0.3">
      <c r="A53" t="s">
        <v>929</v>
      </c>
      <c r="B53" t="s">
        <v>10</v>
      </c>
      <c r="C53">
        <v>160</v>
      </c>
      <c r="N53" s="3" t="s">
        <v>1030</v>
      </c>
      <c r="O53" s="15">
        <v>6.4603689108846578E-3</v>
      </c>
    </row>
    <row r="54" spans="1:15" x14ac:dyDescent="0.3">
      <c r="A54" t="s">
        <v>957</v>
      </c>
      <c r="B54" t="s">
        <v>25</v>
      </c>
      <c r="C54">
        <v>380</v>
      </c>
      <c r="N54" s="3" t="s">
        <v>915</v>
      </c>
      <c r="O54" s="15">
        <v>6.3134254578905797E-3</v>
      </c>
    </row>
    <row r="55" spans="1:15" x14ac:dyDescent="0.3">
      <c r="A55" t="s">
        <v>957</v>
      </c>
      <c r="B55" t="s">
        <v>25</v>
      </c>
      <c r="C55">
        <v>456</v>
      </c>
      <c r="N55" s="3" t="s">
        <v>999</v>
      </c>
      <c r="O55" s="15">
        <v>6.0527667327246329E-3</v>
      </c>
    </row>
    <row r="56" spans="1:15" x14ac:dyDescent="0.3">
      <c r="A56" t="s">
        <v>1002</v>
      </c>
      <c r="B56" t="s">
        <v>13</v>
      </c>
      <c r="C56">
        <v>1320</v>
      </c>
      <c r="N56" s="3" t="s">
        <v>905</v>
      </c>
      <c r="O56" s="15">
        <v>5.7090691562457418E-3</v>
      </c>
    </row>
    <row r="57" spans="1:15" x14ac:dyDescent="0.3">
      <c r="A57" t="s">
        <v>1002</v>
      </c>
      <c r="B57" t="s">
        <v>13</v>
      </c>
      <c r="C57">
        <v>2618</v>
      </c>
      <c r="N57" s="3" t="s">
        <v>899</v>
      </c>
      <c r="O57" s="15">
        <v>5.6383624947243969E-3</v>
      </c>
    </row>
    <row r="58" spans="1:15" x14ac:dyDescent="0.3">
      <c r="A58" t="s">
        <v>1002</v>
      </c>
      <c r="B58" t="s">
        <v>13</v>
      </c>
      <c r="C58">
        <v>250.79999999999998</v>
      </c>
      <c r="N58" s="3" t="s">
        <v>931</v>
      </c>
      <c r="O58" s="15">
        <v>5.6267966229403476E-3</v>
      </c>
    </row>
    <row r="59" spans="1:15" x14ac:dyDescent="0.3">
      <c r="A59" t="s">
        <v>991</v>
      </c>
      <c r="B59" t="s">
        <v>19</v>
      </c>
      <c r="C59">
        <v>393</v>
      </c>
      <c r="N59" s="3" t="s">
        <v>955</v>
      </c>
      <c r="O59" s="15">
        <v>5.0169338919010525E-3</v>
      </c>
    </row>
    <row r="60" spans="1:15" x14ac:dyDescent="0.3">
      <c r="A60" t="s">
        <v>1034</v>
      </c>
      <c r="B60" t="s">
        <v>7</v>
      </c>
      <c r="C60">
        <v>124.80000000000001</v>
      </c>
      <c r="N60" s="3" t="s">
        <v>977</v>
      </c>
      <c r="O60" s="15">
        <v>4.6476792148610934E-3</v>
      </c>
    </row>
    <row r="61" spans="1:15" x14ac:dyDescent="0.3">
      <c r="A61" t="s">
        <v>1034</v>
      </c>
      <c r="B61" t="s">
        <v>7</v>
      </c>
      <c r="C61">
        <v>156</v>
      </c>
      <c r="N61" s="3" t="s">
        <v>1000</v>
      </c>
      <c r="O61" s="15">
        <v>4.6466324402631518E-3</v>
      </c>
    </row>
    <row r="62" spans="1:15" x14ac:dyDescent="0.3">
      <c r="A62" t="s">
        <v>941</v>
      </c>
      <c r="B62" t="s">
        <v>10</v>
      </c>
      <c r="C62">
        <v>877.5</v>
      </c>
      <c r="N62" s="3" t="s">
        <v>925</v>
      </c>
      <c r="O62" s="15">
        <v>4.6315786365169025E-3</v>
      </c>
    </row>
    <row r="63" spans="1:15" x14ac:dyDescent="0.3">
      <c r="A63" t="s">
        <v>943</v>
      </c>
      <c r="B63" t="s">
        <v>22</v>
      </c>
      <c r="C63">
        <v>728</v>
      </c>
      <c r="N63" s="42" t="s">
        <v>897</v>
      </c>
      <c r="O63" s="41">
        <v>4.2243872680104103E-3</v>
      </c>
    </row>
    <row r="64" spans="1:15" x14ac:dyDescent="0.3">
      <c r="A64" t="s">
        <v>945</v>
      </c>
      <c r="B64" t="s">
        <v>19</v>
      </c>
      <c r="C64">
        <v>990</v>
      </c>
      <c r="N64" s="3" t="s">
        <v>913</v>
      </c>
      <c r="O64" s="15">
        <v>3.9188396880104658E-3</v>
      </c>
    </row>
    <row r="65" spans="1:15" x14ac:dyDescent="0.3">
      <c r="A65" t="s">
        <v>947</v>
      </c>
      <c r="B65" t="s">
        <v>25</v>
      </c>
      <c r="C65">
        <v>931.5</v>
      </c>
      <c r="N65" s="3" t="s">
        <v>993</v>
      </c>
      <c r="O65" s="15">
        <v>3.7353954022908012E-3</v>
      </c>
    </row>
    <row r="66" spans="1:15" x14ac:dyDescent="0.3">
      <c r="A66" t="s">
        <v>951</v>
      </c>
      <c r="B66" t="s">
        <v>13</v>
      </c>
      <c r="C66">
        <v>122.88000000000002</v>
      </c>
      <c r="N66" s="3" t="s">
        <v>933</v>
      </c>
      <c r="O66" s="15">
        <v>3.6354284281873697E-3</v>
      </c>
    </row>
    <row r="67" spans="1:15" x14ac:dyDescent="0.3">
      <c r="A67" t="s">
        <v>959</v>
      </c>
      <c r="B67" t="s">
        <v>25</v>
      </c>
      <c r="C67">
        <v>20.8</v>
      </c>
      <c r="N67" s="3" t="s">
        <v>935</v>
      </c>
      <c r="O67" s="15">
        <v>3.558531971213291E-3</v>
      </c>
    </row>
    <row r="68" spans="1:15" x14ac:dyDescent="0.3">
      <c r="A68" t="s">
        <v>956</v>
      </c>
      <c r="B68" t="s">
        <v>4</v>
      </c>
      <c r="C68">
        <v>288</v>
      </c>
      <c r="N68" s="3" t="s">
        <v>975</v>
      </c>
      <c r="O68" s="15">
        <v>3.4272387859816469E-3</v>
      </c>
    </row>
    <row r="69" spans="1:15" x14ac:dyDescent="0.3">
      <c r="A69" t="s">
        <v>1008</v>
      </c>
      <c r="B69" t="s">
        <v>10</v>
      </c>
      <c r="C69">
        <v>443.25</v>
      </c>
      <c r="N69" s="3" t="s">
        <v>1027</v>
      </c>
      <c r="O69" s="15">
        <v>3.157862205956615E-3</v>
      </c>
    </row>
    <row r="70" spans="1:15" x14ac:dyDescent="0.3">
      <c r="A70" t="s">
        <v>1008</v>
      </c>
      <c r="B70" t="s">
        <v>10</v>
      </c>
      <c r="C70">
        <v>472.79999999999995</v>
      </c>
      <c r="N70" s="3" t="s">
        <v>979</v>
      </c>
      <c r="O70" s="15">
        <v>3.1269566797139893E-3</v>
      </c>
    </row>
    <row r="71" spans="1:15" x14ac:dyDescent="0.3">
      <c r="A71" t="s">
        <v>1023</v>
      </c>
      <c r="B71" t="s">
        <v>4</v>
      </c>
      <c r="C71">
        <v>189</v>
      </c>
      <c r="N71" s="3" t="s">
        <v>937</v>
      </c>
      <c r="O71" s="15">
        <v>2.9265447702756138E-3</v>
      </c>
    </row>
    <row r="72" spans="1:15" x14ac:dyDescent="0.3">
      <c r="A72" t="s">
        <v>1023</v>
      </c>
      <c r="B72" t="s">
        <v>4</v>
      </c>
      <c r="C72">
        <v>240</v>
      </c>
      <c r="N72" s="3" t="s">
        <v>985</v>
      </c>
      <c r="O72" s="15">
        <v>2.7158369438955972E-3</v>
      </c>
    </row>
    <row r="73" spans="1:15" x14ac:dyDescent="0.3">
      <c r="A73" t="s">
        <v>965</v>
      </c>
      <c r="B73" t="s">
        <v>25</v>
      </c>
      <c r="C73">
        <v>735</v>
      </c>
      <c r="N73" s="3" t="s">
        <v>1016</v>
      </c>
      <c r="O73" s="15">
        <v>2.6726328036503623E-3</v>
      </c>
    </row>
    <row r="74" spans="1:15" x14ac:dyDescent="0.3">
      <c r="A74" t="s">
        <v>965</v>
      </c>
      <c r="B74" t="s">
        <v>25</v>
      </c>
      <c r="C74">
        <v>837.9</v>
      </c>
      <c r="N74" s="3" t="s">
        <v>989</v>
      </c>
      <c r="O74" s="15">
        <v>2.5540905180494945E-3</v>
      </c>
    </row>
    <row r="75" spans="1:15" x14ac:dyDescent="0.3">
      <c r="A75" t="s">
        <v>997</v>
      </c>
      <c r="B75" t="s">
        <v>16</v>
      </c>
      <c r="C75">
        <v>60.8</v>
      </c>
      <c r="N75" s="42" t="s">
        <v>893</v>
      </c>
      <c r="O75" s="41">
        <v>2.404816510290187E-3</v>
      </c>
    </row>
    <row r="76" spans="1:15" x14ac:dyDescent="0.3">
      <c r="A76" t="s">
        <v>971</v>
      </c>
      <c r="B76" t="s">
        <v>4</v>
      </c>
      <c r="C76">
        <v>919.99999999999989</v>
      </c>
      <c r="N76" s="3" t="s">
        <v>959</v>
      </c>
      <c r="O76" s="15">
        <v>2.1238859087595722E-3</v>
      </c>
    </row>
    <row r="77" spans="1:15" x14ac:dyDescent="0.3">
      <c r="A77" t="s">
        <v>1032</v>
      </c>
      <c r="B77" t="s">
        <v>4</v>
      </c>
      <c r="C77">
        <v>183.6</v>
      </c>
      <c r="N77" s="3" t="s">
        <v>1029</v>
      </c>
      <c r="O77" s="15">
        <v>1.9217201581080421E-3</v>
      </c>
    </row>
    <row r="78" spans="1:15" x14ac:dyDescent="0.3">
      <c r="A78" t="s">
        <v>1032</v>
      </c>
      <c r="B78" t="s">
        <v>4</v>
      </c>
      <c r="C78">
        <v>451.43999999999994</v>
      </c>
      <c r="N78" s="3" t="s">
        <v>1018</v>
      </c>
      <c r="O78" s="15">
        <v>1.8935164953559529E-3</v>
      </c>
    </row>
    <row r="79" spans="1:15" x14ac:dyDescent="0.3">
      <c r="A79" t="s">
        <v>1025</v>
      </c>
      <c r="B79" t="s">
        <v>13</v>
      </c>
      <c r="C79">
        <v>344</v>
      </c>
      <c r="N79" s="3" t="s">
        <v>917</v>
      </c>
      <c r="O79" s="15">
        <v>1.4100448843556779E-3</v>
      </c>
    </row>
    <row r="80" spans="1:15" x14ac:dyDescent="0.3">
      <c r="A80" t="s">
        <v>973</v>
      </c>
      <c r="B80" t="s">
        <v>7</v>
      </c>
      <c r="C80">
        <v>248</v>
      </c>
      <c r="N80" s="3" t="s">
        <v>953</v>
      </c>
      <c r="O80" s="15">
        <v>1.302049346590675E-3</v>
      </c>
    </row>
    <row r="81" spans="1:15" x14ac:dyDescent="0.3">
      <c r="A81" t="s">
        <v>1002</v>
      </c>
      <c r="B81" t="s">
        <v>13</v>
      </c>
      <c r="C81">
        <v>660</v>
      </c>
      <c r="N81" s="3" t="s">
        <v>981</v>
      </c>
      <c r="O81" s="15">
        <v>1.0813082844417076E-3</v>
      </c>
    </row>
    <row r="82" spans="1:15" x14ac:dyDescent="0.3">
      <c r="A82" t="s">
        <v>1010</v>
      </c>
      <c r="B82" t="s">
        <v>7</v>
      </c>
      <c r="C82">
        <v>280.8</v>
      </c>
      <c r="N82" s="3" t="s">
        <v>1248</v>
      </c>
      <c r="O82" s="15">
        <v>1</v>
      </c>
    </row>
    <row r="83" spans="1:15" x14ac:dyDescent="0.3">
      <c r="A83" t="s">
        <v>1027</v>
      </c>
      <c r="B83" t="s">
        <v>25</v>
      </c>
      <c r="C83">
        <v>300</v>
      </c>
    </row>
    <row r="84" spans="1:15" x14ac:dyDescent="0.3">
      <c r="A84" t="s">
        <v>921</v>
      </c>
      <c r="B84" t="s">
        <v>19</v>
      </c>
      <c r="C84">
        <v>351</v>
      </c>
    </row>
    <row r="85" spans="1:15" x14ac:dyDescent="0.3">
      <c r="A85" t="s">
        <v>935</v>
      </c>
      <c r="B85" t="s">
        <v>4</v>
      </c>
      <c r="C85">
        <v>43.2</v>
      </c>
    </row>
    <row r="86" spans="1:15" x14ac:dyDescent="0.3">
      <c r="A86" t="s">
        <v>995</v>
      </c>
      <c r="B86" t="s">
        <v>19</v>
      </c>
      <c r="C86">
        <v>384</v>
      </c>
    </row>
    <row r="87" spans="1:15" x14ac:dyDescent="0.3">
      <c r="A87" t="s">
        <v>1030</v>
      </c>
      <c r="B87" t="s">
        <v>4</v>
      </c>
      <c r="C87">
        <v>186</v>
      </c>
    </row>
    <row r="88" spans="1:15" x14ac:dyDescent="0.3">
      <c r="A88" t="s">
        <v>925</v>
      </c>
      <c r="B88" t="s">
        <v>10</v>
      </c>
      <c r="C88">
        <v>7.3</v>
      </c>
    </row>
    <row r="89" spans="1:15" x14ac:dyDescent="0.3">
      <c r="A89" t="s">
        <v>935</v>
      </c>
      <c r="B89" t="s">
        <v>4</v>
      </c>
      <c r="C89">
        <v>21.6</v>
      </c>
    </row>
    <row r="90" spans="1:15" x14ac:dyDescent="0.3">
      <c r="A90" t="s">
        <v>956</v>
      </c>
      <c r="B90" t="s">
        <v>4</v>
      </c>
      <c r="C90">
        <v>57.6</v>
      </c>
    </row>
    <row r="91" spans="1:15" x14ac:dyDescent="0.3">
      <c r="A91" t="s">
        <v>947</v>
      </c>
      <c r="B91" t="s">
        <v>25</v>
      </c>
      <c r="C91">
        <v>124.19999999999999</v>
      </c>
    </row>
    <row r="92" spans="1:15" x14ac:dyDescent="0.3">
      <c r="A92" t="s">
        <v>999</v>
      </c>
      <c r="B92" t="s">
        <v>16</v>
      </c>
      <c r="C92">
        <v>31.2</v>
      </c>
    </row>
    <row r="93" spans="1:15" x14ac:dyDescent="0.3">
      <c r="A93" t="s">
        <v>917</v>
      </c>
      <c r="B93" t="s">
        <v>7</v>
      </c>
      <c r="C93">
        <v>248</v>
      </c>
    </row>
    <row r="94" spans="1:15" x14ac:dyDescent="0.3">
      <c r="A94" t="s">
        <v>925</v>
      </c>
      <c r="B94" t="s">
        <v>10</v>
      </c>
      <c r="C94">
        <v>131.4</v>
      </c>
    </row>
    <row r="95" spans="1:15" x14ac:dyDescent="0.3">
      <c r="A95" t="s">
        <v>1004</v>
      </c>
      <c r="B95" t="s">
        <v>13</v>
      </c>
      <c r="C95">
        <v>952</v>
      </c>
    </row>
    <row r="96" spans="1:15" x14ac:dyDescent="0.3">
      <c r="A96" t="s">
        <v>1026</v>
      </c>
      <c r="B96" t="s">
        <v>13</v>
      </c>
      <c r="C96">
        <v>83.4</v>
      </c>
    </row>
    <row r="97" spans="1:3" x14ac:dyDescent="0.3">
      <c r="A97" t="s">
        <v>941</v>
      </c>
      <c r="B97" t="s">
        <v>10</v>
      </c>
      <c r="C97">
        <v>394.875</v>
      </c>
    </row>
    <row r="98" spans="1:3" x14ac:dyDescent="0.3">
      <c r="A98" t="s">
        <v>973</v>
      </c>
      <c r="B98" t="s">
        <v>7</v>
      </c>
      <c r="C98">
        <v>325.5</v>
      </c>
    </row>
    <row r="99" spans="1:3" x14ac:dyDescent="0.3">
      <c r="A99" t="s">
        <v>1004</v>
      </c>
      <c r="B99" t="s">
        <v>13</v>
      </c>
      <c r="C99">
        <v>408</v>
      </c>
    </row>
    <row r="100" spans="1:3" x14ac:dyDescent="0.3">
      <c r="A100" t="s">
        <v>1018</v>
      </c>
      <c r="B100" t="s">
        <v>4</v>
      </c>
      <c r="C100">
        <v>42</v>
      </c>
    </row>
    <row r="101" spans="1:3" x14ac:dyDescent="0.3">
      <c r="A101" t="s">
        <v>889</v>
      </c>
      <c r="B101" t="s">
        <v>4</v>
      </c>
      <c r="C101">
        <v>518.4</v>
      </c>
    </row>
    <row r="102" spans="1:3" x14ac:dyDescent="0.3">
      <c r="A102" t="s">
        <v>965</v>
      </c>
      <c r="B102" t="s">
        <v>25</v>
      </c>
      <c r="C102">
        <v>470.40000000000003</v>
      </c>
    </row>
    <row r="103" spans="1:3" x14ac:dyDescent="0.3">
      <c r="A103" t="s">
        <v>991</v>
      </c>
      <c r="B103" t="s">
        <v>19</v>
      </c>
      <c r="C103">
        <v>754.56</v>
      </c>
    </row>
    <row r="104" spans="1:3" x14ac:dyDescent="0.3">
      <c r="A104" t="s">
        <v>956</v>
      </c>
      <c r="B104" t="s">
        <v>4</v>
      </c>
      <c r="C104">
        <v>1440</v>
      </c>
    </row>
    <row r="105" spans="1:3" x14ac:dyDescent="0.3">
      <c r="A105" t="s">
        <v>1008</v>
      </c>
      <c r="B105" t="s">
        <v>10</v>
      </c>
      <c r="C105">
        <v>1576</v>
      </c>
    </row>
    <row r="106" spans="1:3" x14ac:dyDescent="0.3">
      <c r="A106" t="s">
        <v>919</v>
      </c>
      <c r="B106" t="s">
        <v>10</v>
      </c>
      <c r="C106">
        <v>472.59999999999997</v>
      </c>
    </row>
    <row r="107" spans="1:3" x14ac:dyDescent="0.3">
      <c r="A107" t="s">
        <v>955</v>
      </c>
      <c r="B107" t="s">
        <v>4</v>
      </c>
      <c r="C107">
        <v>224</v>
      </c>
    </row>
    <row r="108" spans="1:3" x14ac:dyDescent="0.3">
      <c r="A108" t="s">
        <v>977</v>
      </c>
      <c r="B108" t="s">
        <v>25</v>
      </c>
      <c r="C108">
        <v>122.39999999999999</v>
      </c>
    </row>
    <row r="109" spans="1:3" x14ac:dyDescent="0.3">
      <c r="A109" t="s">
        <v>993</v>
      </c>
      <c r="B109" t="s">
        <v>19</v>
      </c>
      <c r="C109">
        <v>53.1</v>
      </c>
    </row>
    <row r="110" spans="1:3" x14ac:dyDescent="0.3">
      <c r="A110" t="s">
        <v>1019</v>
      </c>
      <c r="B110" t="s">
        <v>10</v>
      </c>
      <c r="C110">
        <v>27</v>
      </c>
    </row>
    <row r="111" spans="1:3" x14ac:dyDescent="0.3">
      <c r="A111" t="s">
        <v>893</v>
      </c>
      <c r="B111" t="s">
        <v>7</v>
      </c>
      <c r="C111">
        <v>240</v>
      </c>
    </row>
    <row r="112" spans="1:3" x14ac:dyDescent="0.3">
      <c r="A112" t="s">
        <v>1012</v>
      </c>
      <c r="B112" t="s">
        <v>16</v>
      </c>
      <c r="C112">
        <v>239.4</v>
      </c>
    </row>
    <row r="113" spans="1:3" x14ac:dyDescent="0.3">
      <c r="A113" t="s">
        <v>897</v>
      </c>
      <c r="B113" t="s">
        <v>7</v>
      </c>
      <c r="C113">
        <v>340</v>
      </c>
    </row>
    <row r="114" spans="1:3" x14ac:dyDescent="0.3">
      <c r="A114" t="s">
        <v>945</v>
      </c>
      <c r="B114" t="s">
        <v>19</v>
      </c>
      <c r="C114">
        <v>1485</v>
      </c>
    </row>
    <row r="115" spans="1:3" x14ac:dyDescent="0.3">
      <c r="A115" t="s">
        <v>983</v>
      </c>
      <c r="B115" t="s">
        <v>10</v>
      </c>
      <c r="C115">
        <v>240</v>
      </c>
    </row>
    <row r="116" spans="1:3" x14ac:dyDescent="0.3">
      <c r="A116" t="s">
        <v>1034</v>
      </c>
      <c r="B116" t="s">
        <v>7</v>
      </c>
      <c r="C116">
        <v>104</v>
      </c>
    </row>
    <row r="117" spans="1:3" x14ac:dyDescent="0.3">
      <c r="A117" t="s">
        <v>913</v>
      </c>
      <c r="B117" t="s">
        <v>25</v>
      </c>
      <c r="C117">
        <v>86.4</v>
      </c>
    </row>
    <row r="118" spans="1:3" x14ac:dyDescent="0.3">
      <c r="A118" t="s">
        <v>973</v>
      </c>
      <c r="B118" t="s">
        <v>7</v>
      </c>
      <c r="C118">
        <v>334.8</v>
      </c>
    </row>
    <row r="119" spans="1:3" x14ac:dyDescent="0.3">
      <c r="A119" t="s">
        <v>987</v>
      </c>
      <c r="B119" t="s">
        <v>22</v>
      </c>
      <c r="C119">
        <v>76.319999999999993</v>
      </c>
    </row>
    <row r="120" spans="1:3" x14ac:dyDescent="0.3">
      <c r="A120" t="s">
        <v>927</v>
      </c>
      <c r="B120" t="s">
        <v>10</v>
      </c>
      <c r="C120">
        <v>1296</v>
      </c>
    </row>
    <row r="121" spans="1:3" x14ac:dyDescent="0.3">
      <c r="A121" t="s">
        <v>923</v>
      </c>
      <c r="B121" t="s">
        <v>25</v>
      </c>
      <c r="C121">
        <v>600</v>
      </c>
    </row>
    <row r="122" spans="1:3" x14ac:dyDescent="0.3">
      <c r="A122" t="s">
        <v>935</v>
      </c>
      <c r="B122" t="s">
        <v>4</v>
      </c>
      <c r="C122">
        <v>36</v>
      </c>
    </row>
    <row r="123" spans="1:3" x14ac:dyDescent="0.3">
      <c r="A123" t="s">
        <v>1010</v>
      </c>
      <c r="B123" t="s">
        <v>7</v>
      </c>
      <c r="C123">
        <v>175.5</v>
      </c>
    </row>
    <row r="124" spans="1:3" x14ac:dyDescent="0.3">
      <c r="A124" t="s">
        <v>1030</v>
      </c>
      <c r="B124" t="s">
        <v>4</v>
      </c>
      <c r="C124">
        <v>37.200000000000003</v>
      </c>
    </row>
    <row r="125" spans="1:3" x14ac:dyDescent="0.3">
      <c r="A125" t="s">
        <v>889</v>
      </c>
      <c r="B125" t="s">
        <v>4</v>
      </c>
      <c r="C125">
        <v>259.2</v>
      </c>
    </row>
    <row r="126" spans="1:3" x14ac:dyDescent="0.3">
      <c r="A126" t="s">
        <v>921</v>
      </c>
      <c r="B126" t="s">
        <v>19</v>
      </c>
      <c r="C126">
        <v>468</v>
      </c>
    </row>
    <row r="127" spans="1:3" x14ac:dyDescent="0.3">
      <c r="A127" t="s">
        <v>971</v>
      </c>
      <c r="B127" t="s">
        <v>4</v>
      </c>
      <c r="C127">
        <v>552</v>
      </c>
    </row>
    <row r="128" spans="1:3" x14ac:dyDescent="0.3">
      <c r="A128" t="s">
        <v>1004</v>
      </c>
      <c r="B128" t="s">
        <v>13</v>
      </c>
      <c r="C128">
        <v>571.19999999999993</v>
      </c>
    </row>
    <row r="129" spans="1:3" x14ac:dyDescent="0.3">
      <c r="A129" t="s">
        <v>1030</v>
      </c>
      <c r="B129" t="s">
        <v>4</v>
      </c>
      <c r="C129">
        <v>37.200000000000003</v>
      </c>
    </row>
    <row r="130" spans="1:3" x14ac:dyDescent="0.3">
      <c r="A130" t="s">
        <v>997</v>
      </c>
      <c r="B130" t="s">
        <v>16</v>
      </c>
      <c r="C130">
        <v>121.6</v>
      </c>
    </row>
    <row r="131" spans="1:3" x14ac:dyDescent="0.3">
      <c r="A131" t="s">
        <v>909</v>
      </c>
      <c r="B131" t="s">
        <v>13</v>
      </c>
      <c r="C131">
        <v>201.60000000000002</v>
      </c>
    </row>
    <row r="132" spans="1:3" x14ac:dyDescent="0.3">
      <c r="A132" t="s">
        <v>919</v>
      </c>
      <c r="B132" t="s">
        <v>10</v>
      </c>
      <c r="C132">
        <v>417</v>
      </c>
    </row>
    <row r="133" spans="1:3" x14ac:dyDescent="0.3">
      <c r="A133" t="s">
        <v>1021</v>
      </c>
      <c r="B133" t="s">
        <v>13</v>
      </c>
      <c r="C133">
        <v>432</v>
      </c>
    </row>
    <row r="134" spans="1:3" x14ac:dyDescent="0.3">
      <c r="A134" t="s">
        <v>963</v>
      </c>
      <c r="B134" t="s">
        <v>4</v>
      </c>
      <c r="C134">
        <v>864</v>
      </c>
    </row>
    <row r="135" spans="1:3" x14ac:dyDescent="0.3">
      <c r="A135" t="s">
        <v>1026</v>
      </c>
      <c r="B135" t="s">
        <v>13</v>
      </c>
      <c r="C135">
        <v>556</v>
      </c>
    </row>
    <row r="136" spans="1:3" x14ac:dyDescent="0.3">
      <c r="A136" t="s">
        <v>891</v>
      </c>
      <c r="B136" t="s">
        <v>4</v>
      </c>
      <c r="C136">
        <v>608</v>
      </c>
    </row>
    <row r="137" spans="1:3" x14ac:dyDescent="0.3">
      <c r="A137" t="s">
        <v>957</v>
      </c>
      <c r="B137" t="s">
        <v>25</v>
      </c>
      <c r="C137">
        <v>456</v>
      </c>
    </row>
    <row r="138" spans="1:3" x14ac:dyDescent="0.3">
      <c r="A138" t="s">
        <v>1002</v>
      </c>
      <c r="B138" t="s">
        <v>13</v>
      </c>
      <c r="C138">
        <v>990</v>
      </c>
    </row>
    <row r="139" spans="1:3" x14ac:dyDescent="0.3">
      <c r="A139" t="s">
        <v>1008</v>
      </c>
      <c r="B139" t="s">
        <v>10</v>
      </c>
      <c r="C139">
        <v>591</v>
      </c>
    </row>
    <row r="140" spans="1:3" x14ac:dyDescent="0.3">
      <c r="A140" t="s">
        <v>925</v>
      </c>
      <c r="B140" t="s">
        <v>10</v>
      </c>
      <c r="C140">
        <v>109.5</v>
      </c>
    </row>
    <row r="141" spans="1:3" x14ac:dyDescent="0.3">
      <c r="A141" t="s">
        <v>1023</v>
      </c>
      <c r="B141" t="s">
        <v>4</v>
      </c>
      <c r="C141">
        <v>240</v>
      </c>
    </row>
    <row r="142" spans="1:3" x14ac:dyDescent="0.3">
      <c r="A142" t="s">
        <v>1016</v>
      </c>
      <c r="B142" t="s">
        <v>7</v>
      </c>
      <c r="C142">
        <v>408</v>
      </c>
    </row>
    <row r="143" spans="1:3" x14ac:dyDescent="0.3">
      <c r="A143" t="s">
        <v>1019</v>
      </c>
      <c r="B143" t="s">
        <v>10</v>
      </c>
      <c r="C143">
        <v>200</v>
      </c>
    </row>
    <row r="144" spans="1:3" x14ac:dyDescent="0.3">
      <c r="A144" t="s">
        <v>965</v>
      </c>
      <c r="B144" t="s">
        <v>25</v>
      </c>
      <c r="C144">
        <v>147</v>
      </c>
    </row>
    <row r="145" spans="1:3" x14ac:dyDescent="0.3">
      <c r="A145" t="s">
        <v>997</v>
      </c>
      <c r="B145" t="s">
        <v>16</v>
      </c>
      <c r="C145">
        <v>608</v>
      </c>
    </row>
    <row r="146" spans="1:3" x14ac:dyDescent="0.3">
      <c r="A146" t="s">
        <v>921</v>
      </c>
      <c r="B146" t="s">
        <v>19</v>
      </c>
      <c r="C146">
        <v>1248</v>
      </c>
    </row>
    <row r="147" spans="1:3" x14ac:dyDescent="0.3">
      <c r="A147" t="s">
        <v>943</v>
      </c>
      <c r="B147" t="s">
        <v>22</v>
      </c>
      <c r="C147">
        <v>1019.1999999999999</v>
      </c>
    </row>
    <row r="148" spans="1:3" x14ac:dyDescent="0.3">
      <c r="A148" t="s">
        <v>971</v>
      </c>
      <c r="B148" t="s">
        <v>4</v>
      </c>
      <c r="C148">
        <v>441.59999999999997</v>
      </c>
    </row>
    <row r="149" spans="1:3" x14ac:dyDescent="0.3">
      <c r="A149" t="s">
        <v>965</v>
      </c>
      <c r="B149" t="s">
        <v>25</v>
      </c>
      <c r="C149">
        <v>529.20000000000005</v>
      </c>
    </row>
    <row r="150" spans="1:3" x14ac:dyDescent="0.3">
      <c r="A150" t="s">
        <v>1014</v>
      </c>
      <c r="B150" t="s">
        <v>7</v>
      </c>
      <c r="C150">
        <v>453.6</v>
      </c>
    </row>
    <row r="151" spans="1:3" x14ac:dyDescent="0.3">
      <c r="A151" t="s">
        <v>1019</v>
      </c>
      <c r="B151" t="s">
        <v>10</v>
      </c>
      <c r="C151">
        <v>135</v>
      </c>
    </row>
    <row r="152" spans="1:3" x14ac:dyDescent="0.3">
      <c r="A152" t="s">
        <v>983</v>
      </c>
      <c r="B152" t="s">
        <v>10</v>
      </c>
      <c r="C152">
        <v>480</v>
      </c>
    </row>
    <row r="153" spans="1:3" x14ac:dyDescent="0.3">
      <c r="A153" t="s">
        <v>1002</v>
      </c>
      <c r="B153" t="s">
        <v>13</v>
      </c>
      <c r="C153">
        <v>440</v>
      </c>
    </row>
    <row r="154" spans="1:3" x14ac:dyDescent="0.3">
      <c r="A154" t="s">
        <v>1025</v>
      </c>
      <c r="B154" t="s">
        <v>13</v>
      </c>
      <c r="C154">
        <v>34.4</v>
      </c>
    </row>
    <row r="155" spans="1:3" x14ac:dyDescent="0.3">
      <c r="A155" t="s">
        <v>923</v>
      </c>
      <c r="B155" t="s">
        <v>25</v>
      </c>
      <c r="C155">
        <v>1125</v>
      </c>
    </row>
    <row r="156" spans="1:3" x14ac:dyDescent="0.3">
      <c r="A156" t="s">
        <v>945</v>
      </c>
      <c r="B156" t="s">
        <v>19</v>
      </c>
      <c r="C156">
        <v>2227.5</v>
      </c>
    </row>
    <row r="157" spans="1:3" x14ac:dyDescent="0.3">
      <c r="A157" t="s">
        <v>963</v>
      </c>
      <c r="B157" t="s">
        <v>4</v>
      </c>
      <c r="C157">
        <v>388.8</v>
      </c>
    </row>
    <row r="158" spans="1:3" x14ac:dyDescent="0.3">
      <c r="A158" t="s">
        <v>947</v>
      </c>
      <c r="B158" t="s">
        <v>25</v>
      </c>
      <c r="C158">
        <v>207</v>
      </c>
    </row>
    <row r="159" spans="1:3" x14ac:dyDescent="0.3">
      <c r="A159" t="s">
        <v>991</v>
      </c>
      <c r="B159" t="s">
        <v>19</v>
      </c>
      <c r="C159">
        <v>262</v>
      </c>
    </row>
    <row r="160" spans="1:3" x14ac:dyDescent="0.3">
      <c r="A160" t="s">
        <v>993</v>
      </c>
      <c r="B160" t="s">
        <v>19</v>
      </c>
      <c r="C160">
        <v>29.5</v>
      </c>
    </row>
    <row r="161" spans="1:3" x14ac:dyDescent="0.3">
      <c r="A161" t="s">
        <v>1008</v>
      </c>
      <c r="B161" t="s">
        <v>10</v>
      </c>
      <c r="C161">
        <v>394</v>
      </c>
    </row>
    <row r="162" spans="1:3" x14ac:dyDescent="0.3">
      <c r="A162" t="s">
        <v>1019</v>
      </c>
      <c r="B162" t="s">
        <v>10</v>
      </c>
      <c r="C162">
        <v>30</v>
      </c>
    </row>
    <row r="163" spans="1:3" x14ac:dyDescent="0.3">
      <c r="A163" t="s">
        <v>1021</v>
      </c>
      <c r="B163" t="s">
        <v>13</v>
      </c>
      <c r="C163">
        <v>28.8</v>
      </c>
    </row>
    <row r="164" spans="1:3" x14ac:dyDescent="0.3">
      <c r="A164" t="s">
        <v>1023</v>
      </c>
      <c r="B164" t="s">
        <v>4</v>
      </c>
      <c r="C164">
        <v>60</v>
      </c>
    </row>
    <row r="165" spans="1:3" x14ac:dyDescent="0.3">
      <c r="A165" t="s">
        <v>895</v>
      </c>
      <c r="B165" t="s">
        <v>7</v>
      </c>
      <c r="C165">
        <v>352</v>
      </c>
    </row>
    <row r="166" spans="1:3" x14ac:dyDescent="0.3">
      <c r="A166" t="s">
        <v>899</v>
      </c>
      <c r="B166" t="s">
        <v>7</v>
      </c>
      <c r="C166">
        <v>600</v>
      </c>
    </row>
    <row r="167" spans="1:3" x14ac:dyDescent="0.3">
      <c r="A167" t="s">
        <v>969</v>
      </c>
      <c r="B167" t="s">
        <v>16</v>
      </c>
      <c r="C167">
        <v>22.4</v>
      </c>
    </row>
    <row r="168" spans="1:3" x14ac:dyDescent="0.3">
      <c r="A168" t="s">
        <v>971</v>
      </c>
      <c r="B168" t="s">
        <v>4</v>
      </c>
      <c r="C168">
        <v>736</v>
      </c>
    </row>
    <row r="169" spans="1:3" x14ac:dyDescent="0.3">
      <c r="A169" t="s">
        <v>1025</v>
      </c>
      <c r="B169" t="s">
        <v>13</v>
      </c>
      <c r="C169">
        <v>51.599999999999994</v>
      </c>
    </row>
    <row r="170" spans="1:3" x14ac:dyDescent="0.3">
      <c r="A170" t="s">
        <v>919</v>
      </c>
      <c r="B170" t="s">
        <v>10</v>
      </c>
      <c r="C170">
        <v>139</v>
      </c>
    </row>
    <row r="171" spans="1:3" x14ac:dyDescent="0.3">
      <c r="A171" t="s">
        <v>1008</v>
      </c>
      <c r="B171" t="s">
        <v>10</v>
      </c>
      <c r="C171">
        <v>197</v>
      </c>
    </row>
    <row r="172" spans="1:3" x14ac:dyDescent="0.3">
      <c r="A172" t="s">
        <v>969</v>
      </c>
      <c r="B172" t="s">
        <v>16</v>
      </c>
      <c r="C172">
        <v>67.199999999999989</v>
      </c>
    </row>
    <row r="173" spans="1:3" x14ac:dyDescent="0.3">
      <c r="A173" t="s">
        <v>1021</v>
      </c>
      <c r="B173" t="s">
        <v>13</v>
      </c>
      <c r="C173">
        <v>201.6</v>
      </c>
    </row>
    <row r="174" spans="1:3" x14ac:dyDescent="0.3">
      <c r="A174" t="s">
        <v>943</v>
      </c>
      <c r="B174" t="s">
        <v>22</v>
      </c>
      <c r="C174">
        <v>145.6</v>
      </c>
    </row>
    <row r="175" spans="1:3" x14ac:dyDescent="0.3">
      <c r="A175" t="s">
        <v>971</v>
      </c>
      <c r="B175" t="s">
        <v>4</v>
      </c>
      <c r="C175">
        <v>883.19999999999993</v>
      </c>
    </row>
    <row r="176" spans="1:3" x14ac:dyDescent="0.3">
      <c r="A176" t="s">
        <v>991</v>
      </c>
      <c r="B176" t="s">
        <v>19</v>
      </c>
      <c r="C176">
        <v>524</v>
      </c>
    </row>
    <row r="177" spans="1:3" x14ac:dyDescent="0.3">
      <c r="A177" t="s">
        <v>1030</v>
      </c>
      <c r="B177" t="s">
        <v>4</v>
      </c>
      <c r="C177">
        <v>62</v>
      </c>
    </row>
    <row r="178" spans="1:3" x14ac:dyDescent="0.3">
      <c r="A178" t="s">
        <v>957</v>
      </c>
      <c r="B178" t="s">
        <v>25</v>
      </c>
      <c r="C178">
        <v>182.39999999999998</v>
      </c>
    </row>
    <row r="179" spans="1:3" x14ac:dyDescent="0.3">
      <c r="A179" t="s">
        <v>951</v>
      </c>
      <c r="B179" t="s">
        <v>13</v>
      </c>
      <c r="C179">
        <v>921.6</v>
      </c>
    </row>
    <row r="180" spans="1:3" x14ac:dyDescent="0.3">
      <c r="A180" t="s">
        <v>1000</v>
      </c>
      <c r="B180" t="s">
        <v>25</v>
      </c>
      <c r="C180">
        <v>286.2</v>
      </c>
    </row>
    <row r="181" spans="1:3" x14ac:dyDescent="0.3">
      <c r="A181" t="s">
        <v>1008</v>
      </c>
      <c r="B181" t="s">
        <v>10</v>
      </c>
      <c r="C181">
        <v>886.5</v>
      </c>
    </row>
    <row r="182" spans="1:3" x14ac:dyDescent="0.3">
      <c r="A182" t="s">
        <v>955</v>
      </c>
      <c r="B182" t="s">
        <v>4</v>
      </c>
      <c r="C182">
        <v>156.79999999999998</v>
      </c>
    </row>
    <row r="183" spans="1:3" x14ac:dyDescent="0.3">
      <c r="A183" t="s">
        <v>1023</v>
      </c>
      <c r="B183" t="s">
        <v>4</v>
      </c>
      <c r="C183">
        <v>360</v>
      </c>
    </row>
    <row r="184" spans="1:3" x14ac:dyDescent="0.3">
      <c r="A184" t="s">
        <v>967</v>
      </c>
      <c r="B184" t="s">
        <v>25</v>
      </c>
      <c r="C184">
        <v>77</v>
      </c>
    </row>
    <row r="185" spans="1:3" x14ac:dyDescent="0.3">
      <c r="A185" t="s">
        <v>1008</v>
      </c>
      <c r="B185" t="s">
        <v>10</v>
      </c>
      <c r="C185">
        <v>2758</v>
      </c>
    </row>
    <row r="186" spans="1:3" x14ac:dyDescent="0.3">
      <c r="A186" t="s">
        <v>889</v>
      </c>
      <c r="B186" t="s">
        <v>4</v>
      </c>
      <c r="C186">
        <v>288</v>
      </c>
    </row>
    <row r="187" spans="1:3" x14ac:dyDescent="0.3">
      <c r="A187" t="s">
        <v>967</v>
      </c>
      <c r="B187" t="s">
        <v>25</v>
      </c>
      <c r="C187">
        <v>154</v>
      </c>
    </row>
    <row r="188" spans="1:3" x14ac:dyDescent="0.3">
      <c r="A188" t="s">
        <v>1032</v>
      </c>
      <c r="B188" t="s">
        <v>4</v>
      </c>
      <c r="C188">
        <v>86.4</v>
      </c>
    </row>
    <row r="189" spans="1:3" x14ac:dyDescent="0.3">
      <c r="A189" t="s">
        <v>921</v>
      </c>
      <c r="B189" t="s">
        <v>19</v>
      </c>
      <c r="C189">
        <v>249.6</v>
      </c>
    </row>
    <row r="190" spans="1:3" x14ac:dyDescent="0.3">
      <c r="A190" t="s">
        <v>943</v>
      </c>
      <c r="B190" t="s">
        <v>22</v>
      </c>
      <c r="C190">
        <v>509.59999999999997</v>
      </c>
    </row>
    <row r="191" spans="1:3" x14ac:dyDescent="0.3">
      <c r="A191" t="s">
        <v>1032</v>
      </c>
      <c r="B191" t="s">
        <v>4</v>
      </c>
      <c r="C191">
        <v>432</v>
      </c>
    </row>
    <row r="192" spans="1:3" x14ac:dyDescent="0.3">
      <c r="A192" t="s">
        <v>1025</v>
      </c>
      <c r="B192" t="s">
        <v>13</v>
      </c>
      <c r="C192">
        <v>516</v>
      </c>
    </row>
    <row r="193" spans="1:3" x14ac:dyDescent="0.3">
      <c r="A193" t="s">
        <v>956</v>
      </c>
      <c r="B193" t="s">
        <v>4</v>
      </c>
      <c r="C193">
        <v>144</v>
      </c>
    </row>
    <row r="194" spans="1:3" x14ac:dyDescent="0.3">
      <c r="A194" t="s">
        <v>989</v>
      </c>
      <c r="B194" t="s">
        <v>16</v>
      </c>
      <c r="C194">
        <v>112</v>
      </c>
    </row>
    <row r="195" spans="1:3" x14ac:dyDescent="0.3">
      <c r="A195" t="s">
        <v>917</v>
      </c>
      <c r="B195" t="s">
        <v>7</v>
      </c>
      <c r="C195">
        <v>62</v>
      </c>
    </row>
    <row r="196" spans="1:3" x14ac:dyDescent="0.3">
      <c r="A196" t="s">
        <v>937</v>
      </c>
      <c r="B196" t="s">
        <v>10</v>
      </c>
      <c r="C196">
        <v>44.8</v>
      </c>
    </row>
    <row r="197" spans="1:3" x14ac:dyDescent="0.3">
      <c r="A197" t="s">
        <v>963</v>
      </c>
      <c r="B197" t="s">
        <v>4</v>
      </c>
      <c r="C197">
        <v>57.6</v>
      </c>
    </row>
    <row r="198" spans="1:3" x14ac:dyDescent="0.3">
      <c r="A198" t="s">
        <v>919</v>
      </c>
      <c r="B198" t="s">
        <v>10</v>
      </c>
      <c r="C198">
        <v>248.11500000000001</v>
      </c>
    </row>
    <row r="199" spans="1:3" x14ac:dyDescent="0.3">
      <c r="A199" t="s">
        <v>956</v>
      </c>
      <c r="B199" t="s">
        <v>4</v>
      </c>
      <c r="C199">
        <v>856.8</v>
      </c>
    </row>
    <row r="200" spans="1:3" x14ac:dyDescent="0.3">
      <c r="A200" t="s">
        <v>977</v>
      </c>
      <c r="B200" t="s">
        <v>25</v>
      </c>
      <c r="C200">
        <v>288</v>
      </c>
    </row>
    <row r="201" spans="1:3" x14ac:dyDescent="0.3">
      <c r="A201" t="s">
        <v>1002</v>
      </c>
      <c r="B201" t="s">
        <v>13</v>
      </c>
      <c r="C201">
        <v>1496</v>
      </c>
    </row>
    <row r="202" spans="1:3" x14ac:dyDescent="0.3">
      <c r="A202" t="s">
        <v>1010</v>
      </c>
      <c r="B202" t="s">
        <v>7</v>
      </c>
      <c r="C202">
        <v>2386.7999999999997</v>
      </c>
    </row>
    <row r="203" spans="1:3" x14ac:dyDescent="0.3">
      <c r="A203" t="s">
        <v>899</v>
      </c>
      <c r="B203" t="s">
        <v>7</v>
      </c>
      <c r="C203">
        <v>120</v>
      </c>
    </row>
    <row r="204" spans="1:3" x14ac:dyDescent="0.3">
      <c r="A204" t="s">
        <v>913</v>
      </c>
      <c r="B204" t="s">
        <v>25</v>
      </c>
      <c r="C204">
        <v>57.599999999999994</v>
      </c>
    </row>
    <row r="205" spans="1:3" x14ac:dyDescent="0.3">
      <c r="A205" t="s">
        <v>915</v>
      </c>
      <c r="B205" t="s">
        <v>22</v>
      </c>
      <c r="C205">
        <v>167.4</v>
      </c>
    </row>
    <row r="206" spans="1:3" x14ac:dyDescent="0.3">
      <c r="A206" t="s">
        <v>949</v>
      </c>
      <c r="B206" t="s">
        <v>13</v>
      </c>
      <c r="C206">
        <v>40</v>
      </c>
    </row>
    <row r="207" spans="1:3" x14ac:dyDescent="0.3">
      <c r="A207" t="s">
        <v>1026</v>
      </c>
      <c r="B207" t="s">
        <v>13</v>
      </c>
      <c r="C207">
        <v>1112</v>
      </c>
    </row>
    <row r="208" spans="1:3" x14ac:dyDescent="0.3">
      <c r="A208" t="s">
        <v>895</v>
      </c>
      <c r="B208" t="s">
        <v>7</v>
      </c>
      <c r="C208">
        <v>422.40000000000003</v>
      </c>
    </row>
    <row r="209" spans="1:3" x14ac:dyDescent="0.3">
      <c r="A209" t="s">
        <v>999</v>
      </c>
      <c r="B209" t="s">
        <v>16</v>
      </c>
      <c r="C209">
        <v>249.6</v>
      </c>
    </row>
    <row r="210" spans="1:3" x14ac:dyDescent="0.3">
      <c r="A210" t="s">
        <v>1030</v>
      </c>
      <c r="B210" t="s">
        <v>4</v>
      </c>
      <c r="C210">
        <v>310</v>
      </c>
    </row>
    <row r="211" spans="1:3" x14ac:dyDescent="0.3">
      <c r="A211" t="s">
        <v>891</v>
      </c>
      <c r="B211" t="s">
        <v>4</v>
      </c>
      <c r="C211">
        <v>304</v>
      </c>
    </row>
    <row r="212" spans="1:3" x14ac:dyDescent="0.3">
      <c r="A212" t="s">
        <v>909</v>
      </c>
      <c r="B212" t="s">
        <v>13</v>
      </c>
      <c r="C212">
        <v>672</v>
      </c>
    </row>
    <row r="213" spans="1:3" x14ac:dyDescent="0.3">
      <c r="A213" t="s">
        <v>947</v>
      </c>
      <c r="B213" t="s">
        <v>25</v>
      </c>
      <c r="C213">
        <v>579.6</v>
      </c>
    </row>
    <row r="214" spans="1:3" x14ac:dyDescent="0.3">
      <c r="A214" t="s">
        <v>1000</v>
      </c>
      <c r="B214" t="s">
        <v>25</v>
      </c>
      <c r="C214">
        <v>254.4</v>
      </c>
    </row>
    <row r="215" spans="1:3" x14ac:dyDescent="0.3">
      <c r="A215" t="s">
        <v>1002</v>
      </c>
      <c r="B215" t="s">
        <v>13</v>
      </c>
      <c r="C215">
        <v>396</v>
      </c>
    </row>
    <row r="216" spans="1:3" x14ac:dyDescent="0.3">
      <c r="A216" t="s">
        <v>1014</v>
      </c>
      <c r="B216" t="s">
        <v>7</v>
      </c>
      <c r="C216">
        <v>672</v>
      </c>
    </row>
    <row r="217" spans="1:3" x14ac:dyDescent="0.3">
      <c r="A217" t="s">
        <v>1019</v>
      </c>
      <c r="B217" t="s">
        <v>10</v>
      </c>
      <c r="C217">
        <v>100</v>
      </c>
    </row>
    <row r="218" spans="1:3" x14ac:dyDescent="0.3">
      <c r="A218" t="s">
        <v>925</v>
      </c>
      <c r="B218" t="s">
        <v>10</v>
      </c>
      <c r="C218">
        <v>69.349999999999994</v>
      </c>
    </row>
    <row r="219" spans="1:3" x14ac:dyDescent="0.3">
      <c r="A219" t="s">
        <v>947</v>
      </c>
      <c r="B219" t="s">
        <v>25</v>
      </c>
      <c r="C219">
        <v>157.32</v>
      </c>
    </row>
    <row r="220" spans="1:3" x14ac:dyDescent="0.3">
      <c r="A220" t="s">
        <v>961</v>
      </c>
      <c r="B220" t="s">
        <v>4</v>
      </c>
      <c r="C220">
        <v>4005.2</v>
      </c>
    </row>
    <row r="221" spans="1:3" x14ac:dyDescent="0.3">
      <c r="A221" t="s">
        <v>997</v>
      </c>
      <c r="B221" t="s">
        <v>16</v>
      </c>
      <c r="C221">
        <v>346.55999999999995</v>
      </c>
    </row>
    <row r="222" spans="1:3" x14ac:dyDescent="0.3">
      <c r="A222" t="s">
        <v>939</v>
      </c>
      <c r="B222" t="s">
        <v>10</v>
      </c>
      <c r="C222">
        <v>1058.25</v>
      </c>
    </row>
    <row r="223" spans="1:3" x14ac:dyDescent="0.3">
      <c r="A223" t="s">
        <v>1026</v>
      </c>
      <c r="B223" t="s">
        <v>13</v>
      </c>
      <c r="C223">
        <v>590.75</v>
      </c>
    </row>
    <row r="224" spans="1:3" x14ac:dyDescent="0.3">
      <c r="A224" t="s">
        <v>993</v>
      </c>
      <c r="B224" t="s">
        <v>19</v>
      </c>
      <c r="C224">
        <v>88.5</v>
      </c>
    </row>
    <row r="225" spans="1:3" x14ac:dyDescent="0.3">
      <c r="A225" t="s">
        <v>923</v>
      </c>
      <c r="B225" t="s">
        <v>25</v>
      </c>
      <c r="C225">
        <v>1600</v>
      </c>
    </row>
    <row r="226" spans="1:3" x14ac:dyDescent="0.3">
      <c r="A226" t="s">
        <v>969</v>
      </c>
      <c r="B226" t="s">
        <v>16</v>
      </c>
      <c r="C226">
        <v>89.600000000000009</v>
      </c>
    </row>
    <row r="227" spans="1:3" x14ac:dyDescent="0.3">
      <c r="A227" t="s">
        <v>979</v>
      </c>
      <c r="B227" t="s">
        <v>10</v>
      </c>
      <c r="C227">
        <v>97.28</v>
      </c>
    </row>
    <row r="228" spans="1:3" x14ac:dyDescent="0.3">
      <c r="A228" t="s">
        <v>915</v>
      </c>
      <c r="B228" t="s">
        <v>22</v>
      </c>
      <c r="C228">
        <v>186</v>
      </c>
    </row>
    <row r="229" spans="1:3" x14ac:dyDescent="0.3">
      <c r="A229" t="s">
        <v>929</v>
      </c>
      <c r="B229" t="s">
        <v>10</v>
      </c>
      <c r="C229">
        <v>72</v>
      </c>
    </row>
    <row r="230" spans="1:3" x14ac:dyDescent="0.3">
      <c r="A230" t="s">
        <v>1025</v>
      </c>
      <c r="B230" t="s">
        <v>13</v>
      </c>
      <c r="C230">
        <v>619.20000000000005</v>
      </c>
    </row>
    <row r="231" spans="1:3" x14ac:dyDescent="0.3">
      <c r="A231" t="s">
        <v>989</v>
      </c>
      <c r="B231" t="s">
        <v>16</v>
      </c>
      <c r="C231">
        <v>44.8</v>
      </c>
    </row>
    <row r="232" spans="1:3" x14ac:dyDescent="0.3">
      <c r="A232" t="s">
        <v>1019</v>
      </c>
      <c r="B232" t="s">
        <v>10</v>
      </c>
      <c r="C232">
        <v>100</v>
      </c>
    </row>
    <row r="233" spans="1:3" x14ac:dyDescent="0.3">
      <c r="A233" t="s">
        <v>891</v>
      </c>
      <c r="B233" t="s">
        <v>4</v>
      </c>
      <c r="C233">
        <v>85.12</v>
      </c>
    </row>
    <row r="234" spans="1:3" x14ac:dyDescent="0.3">
      <c r="A234" t="s">
        <v>949</v>
      </c>
      <c r="B234" t="s">
        <v>13</v>
      </c>
      <c r="C234">
        <v>200</v>
      </c>
    </row>
    <row r="235" spans="1:3" x14ac:dyDescent="0.3">
      <c r="A235" t="s">
        <v>951</v>
      </c>
      <c r="B235" t="s">
        <v>13</v>
      </c>
      <c r="C235">
        <v>122.88000000000002</v>
      </c>
    </row>
    <row r="236" spans="1:3" x14ac:dyDescent="0.3">
      <c r="A236" t="s">
        <v>987</v>
      </c>
      <c r="B236" t="s">
        <v>22</v>
      </c>
      <c r="C236">
        <v>1628.1599999999999</v>
      </c>
    </row>
    <row r="237" spans="1:3" x14ac:dyDescent="0.3">
      <c r="A237" t="s">
        <v>895</v>
      </c>
      <c r="B237" t="s">
        <v>7</v>
      </c>
      <c r="C237">
        <v>285.12</v>
      </c>
    </row>
    <row r="238" spans="1:3" x14ac:dyDescent="0.3">
      <c r="A238" t="s">
        <v>933</v>
      </c>
      <c r="B238" t="s">
        <v>16</v>
      </c>
      <c r="C238">
        <v>288</v>
      </c>
    </row>
    <row r="239" spans="1:3" x14ac:dyDescent="0.3">
      <c r="A239" t="s">
        <v>939</v>
      </c>
      <c r="B239" t="s">
        <v>10</v>
      </c>
      <c r="C239">
        <v>597.59999999999991</v>
      </c>
    </row>
    <row r="240" spans="1:3" x14ac:dyDescent="0.3">
      <c r="A240" t="s">
        <v>957</v>
      </c>
      <c r="B240" t="s">
        <v>25</v>
      </c>
      <c r="C240">
        <v>304</v>
      </c>
    </row>
    <row r="241" spans="1:3" x14ac:dyDescent="0.3">
      <c r="A241" t="s">
        <v>959</v>
      </c>
      <c r="B241" t="s">
        <v>25</v>
      </c>
      <c r="C241">
        <v>582.4</v>
      </c>
    </row>
    <row r="242" spans="1:3" x14ac:dyDescent="0.3">
      <c r="A242" t="s">
        <v>1026</v>
      </c>
      <c r="B242" t="s">
        <v>13</v>
      </c>
      <c r="C242">
        <v>695</v>
      </c>
    </row>
    <row r="243" spans="1:3" x14ac:dyDescent="0.3">
      <c r="A243" t="s">
        <v>921</v>
      </c>
      <c r="B243" t="s">
        <v>19</v>
      </c>
      <c r="C243">
        <v>624</v>
      </c>
    </row>
    <row r="244" spans="1:3" x14ac:dyDescent="0.3">
      <c r="A244" t="s">
        <v>947</v>
      </c>
      <c r="B244" t="s">
        <v>25</v>
      </c>
      <c r="C244">
        <v>310.5</v>
      </c>
    </row>
    <row r="245" spans="1:3" x14ac:dyDescent="0.3">
      <c r="A245" t="s">
        <v>895</v>
      </c>
      <c r="B245" t="s">
        <v>7</v>
      </c>
      <c r="C245">
        <v>176</v>
      </c>
    </row>
    <row r="246" spans="1:3" x14ac:dyDescent="0.3">
      <c r="A246" t="s">
        <v>921</v>
      </c>
      <c r="B246" t="s">
        <v>19</v>
      </c>
      <c r="C246">
        <v>2074.7999999999997</v>
      </c>
    </row>
    <row r="247" spans="1:3" x14ac:dyDescent="0.3">
      <c r="A247" t="s">
        <v>1008</v>
      </c>
      <c r="B247" t="s">
        <v>10</v>
      </c>
      <c r="C247">
        <v>1103.2</v>
      </c>
    </row>
    <row r="248" spans="1:3" x14ac:dyDescent="0.3">
      <c r="A248" t="s">
        <v>923</v>
      </c>
      <c r="B248" t="s">
        <v>25</v>
      </c>
      <c r="C248">
        <v>950</v>
      </c>
    </row>
    <row r="249" spans="1:3" x14ac:dyDescent="0.3">
      <c r="A249" t="s">
        <v>967</v>
      </c>
      <c r="B249" t="s">
        <v>25</v>
      </c>
      <c r="C249">
        <v>87.78</v>
      </c>
    </row>
    <row r="250" spans="1:3" x14ac:dyDescent="0.3">
      <c r="A250" t="s">
        <v>971</v>
      </c>
      <c r="B250" t="s">
        <v>4</v>
      </c>
      <c r="C250">
        <v>1398.3999999999999</v>
      </c>
    </row>
    <row r="251" spans="1:3" x14ac:dyDescent="0.3">
      <c r="A251" t="s">
        <v>953</v>
      </c>
      <c r="B251" t="s">
        <v>13</v>
      </c>
      <c r="C251">
        <v>16</v>
      </c>
    </row>
    <row r="252" spans="1:3" x14ac:dyDescent="0.3">
      <c r="A252" t="s">
        <v>1002</v>
      </c>
      <c r="B252" t="s">
        <v>13</v>
      </c>
      <c r="C252">
        <v>336.59999999999997</v>
      </c>
    </row>
    <row r="253" spans="1:3" x14ac:dyDescent="0.3">
      <c r="A253" t="s">
        <v>891</v>
      </c>
      <c r="B253" t="s">
        <v>4</v>
      </c>
      <c r="C253">
        <v>291.83999999999997</v>
      </c>
    </row>
    <row r="254" spans="1:3" x14ac:dyDescent="0.3">
      <c r="A254" t="s">
        <v>949</v>
      </c>
      <c r="B254" t="s">
        <v>13</v>
      </c>
      <c r="C254">
        <v>448</v>
      </c>
    </row>
    <row r="255" spans="1:3" x14ac:dyDescent="0.3">
      <c r="A255" t="s">
        <v>957</v>
      </c>
      <c r="B255" t="s">
        <v>25</v>
      </c>
      <c r="C255">
        <v>486.40000000000003</v>
      </c>
    </row>
    <row r="256" spans="1:3" x14ac:dyDescent="0.3">
      <c r="A256" t="s">
        <v>995</v>
      </c>
      <c r="B256" t="s">
        <v>19</v>
      </c>
      <c r="C256">
        <v>614.40000000000009</v>
      </c>
    </row>
    <row r="257" spans="1:3" x14ac:dyDescent="0.3">
      <c r="A257" t="s">
        <v>1012</v>
      </c>
      <c r="B257" t="s">
        <v>16</v>
      </c>
      <c r="C257">
        <v>1330</v>
      </c>
    </row>
    <row r="258" spans="1:3" x14ac:dyDescent="0.3">
      <c r="A258" t="s">
        <v>1019</v>
      </c>
      <c r="B258" t="s">
        <v>10</v>
      </c>
      <c r="C258">
        <v>38</v>
      </c>
    </row>
    <row r="259" spans="1:3" x14ac:dyDescent="0.3">
      <c r="A259" t="s">
        <v>1032</v>
      </c>
      <c r="B259" t="s">
        <v>4</v>
      </c>
      <c r="C259">
        <v>216</v>
      </c>
    </row>
    <row r="260" spans="1:3" x14ac:dyDescent="0.3">
      <c r="A260" t="s">
        <v>895</v>
      </c>
      <c r="B260" t="s">
        <v>7</v>
      </c>
      <c r="C260">
        <v>616</v>
      </c>
    </row>
    <row r="261" spans="1:3" x14ac:dyDescent="0.3">
      <c r="A261" t="s">
        <v>903</v>
      </c>
      <c r="B261" t="s">
        <v>7</v>
      </c>
      <c r="C261">
        <v>1680</v>
      </c>
    </row>
    <row r="262" spans="1:3" x14ac:dyDescent="0.3">
      <c r="A262" t="s">
        <v>903</v>
      </c>
      <c r="B262" t="s">
        <v>7</v>
      </c>
      <c r="C262">
        <v>2240</v>
      </c>
    </row>
    <row r="263" spans="1:3" x14ac:dyDescent="0.3">
      <c r="A263" t="s">
        <v>925</v>
      </c>
      <c r="B263" t="s">
        <v>10</v>
      </c>
      <c r="C263">
        <v>584</v>
      </c>
    </row>
    <row r="264" spans="1:3" x14ac:dyDescent="0.3">
      <c r="A264" t="s">
        <v>969</v>
      </c>
      <c r="B264" t="s">
        <v>16</v>
      </c>
      <c r="C264">
        <v>100.8</v>
      </c>
    </row>
    <row r="265" spans="1:3" x14ac:dyDescent="0.3">
      <c r="A265" t="s">
        <v>921</v>
      </c>
      <c r="B265" t="s">
        <v>19</v>
      </c>
      <c r="C265">
        <v>1010.8800000000001</v>
      </c>
    </row>
    <row r="266" spans="1:3" x14ac:dyDescent="0.3">
      <c r="A266" t="s">
        <v>997</v>
      </c>
      <c r="B266" t="s">
        <v>16</v>
      </c>
      <c r="C266">
        <v>608</v>
      </c>
    </row>
    <row r="267" spans="1:3" x14ac:dyDescent="0.3">
      <c r="A267" t="s">
        <v>937</v>
      </c>
      <c r="B267" t="s">
        <v>10</v>
      </c>
      <c r="C267">
        <v>112</v>
      </c>
    </row>
    <row r="268" spans="1:3" x14ac:dyDescent="0.3">
      <c r="A268" t="s">
        <v>963</v>
      </c>
      <c r="B268" t="s">
        <v>4</v>
      </c>
      <c r="C268">
        <v>612</v>
      </c>
    </row>
    <row r="269" spans="1:3" x14ac:dyDescent="0.3">
      <c r="A269" t="s">
        <v>965</v>
      </c>
      <c r="B269" t="s">
        <v>25</v>
      </c>
      <c r="C269">
        <v>58.8</v>
      </c>
    </row>
    <row r="270" spans="1:3" x14ac:dyDescent="0.3">
      <c r="A270" t="s">
        <v>1030</v>
      </c>
      <c r="B270" t="s">
        <v>4</v>
      </c>
      <c r="C270">
        <v>31.62</v>
      </c>
    </row>
    <row r="271" spans="1:3" x14ac:dyDescent="0.3">
      <c r="A271" t="s">
        <v>889</v>
      </c>
      <c r="B271" t="s">
        <v>4</v>
      </c>
      <c r="C271">
        <v>183.6</v>
      </c>
    </row>
    <row r="272" spans="1:3" x14ac:dyDescent="0.3">
      <c r="A272" t="s">
        <v>933</v>
      </c>
      <c r="B272" t="s">
        <v>16</v>
      </c>
      <c r="C272">
        <v>180</v>
      </c>
    </row>
    <row r="273" spans="1:3" x14ac:dyDescent="0.3">
      <c r="A273" t="s">
        <v>993</v>
      </c>
      <c r="B273" t="s">
        <v>19</v>
      </c>
      <c r="C273">
        <v>141.60000000000002</v>
      </c>
    </row>
    <row r="274" spans="1:3" x14ac:dyDescent="0.3">
      <c r="A274" t="s">
        <v>985</v>
      </c>
      <c r="B274" t="s">
        <v>10</v>
      </c>
      <c r="C274">
        <v>175.5</v>
      </c>
    </row>
    <row r="275" spans="1:3" x14ac:dyDescent="0.3">
      <c r="A275" t="s">
        <v>1021</v>
      </c>
      <c r="B275" t="s">
        <v>13</v>
      </c>
      <c r="C275">
        <v>466.56</v>
      </c>
    </row>
    <row r="276" spans="1:3" x14ac:dyDescent="0.3">
      <c r="A276" t="s">
        <v>961</v>
      </c>
      <c r="B276" t="s">
        <v>4</v>
      </c>
      <c r="C276">
        <v>4005.2</v>
      </c>
    </row>
    <row r="277" spans="1:3" x14ac:dyDescent="0.3">
      <c r="A277" t="s">
        <v>967</v>
      </c>
      <c r="B277" t="s">
        <v>25</v>
      </c>
      <c r="C277">
        <v>100.10000000000001</v>
      </c>
    </row>
    <row r="278" spans="1:3" x14ac:dyDescent="0.3">
      <c r="A278" t="s">
        <v>973</v>
      </c>
      <c r="B278" t="s">
        <v>7</v>
      </c>
      <c r="C278">
        <v>1133.825</v>
      </c>
    </row>
    <row r="279" spans="1:3" x14ac:dyDescent="0.3">
      <c r="A279" t="s">
        <v>1014</v>
      </c>
      <c r="B279" t="s">
        <v>7</v>
      </c>
      <c r="C279">
        <v>159.6</v>
      </c>
    </row>
    <row r="280" spans="1:3" x14ac:dyDescent="0.3">
      <c r="A280" t="s">
        <v>935</v>
      </c>
      <c r="B280" t="s">
        <v>4</v>
      </c>
      <c r="C280">
        <v>36</v>
      </c>
    </row>
    <row r="281" spans="1:3" x14ac:dyDescent="0.3">
      <c r="A281" t="s">
        <v>993</v>
      </c>
      <c r="B281" t="s">
        <v>19</v>
      </c>
      <c r="C281">
        <v>100.3</v>
      </c>
    </row>
    <row r="282" spans="1:3" x14ac:dyDescent="0.3">
      <c r="A282" t="s">
        <v>909</v>
      </c>
      <c r="B282" t="s">
        <v>13</v>
      </c>
      <c r="C282">
        <v>161.28000000000003</v>
      </c>
    </row>
    <row r="283" spans="1:3" x14ac:dyDescent="0.3">
      <c r="A283" t="s">
        <v>961</v>
      </c>
      <c r="B283" t="s">
        <v>4</v>
      </c>
      <c r="C283">
        <v>8432</v>
      </c>
    </row>
    <row r="284" spans="1:3" x14ac:dyDescent="0.3">
      <c r="A284" t="s">
        <v>889</v>
      </c>
      <c r="B284" t="s">
        <v>4</v>
      </c>
      <c r="C284">
        <v>172.8</v>
      </c>
    </row>
    <row r="285" spans="1:3" x14ac:dyDescent="0.3">
      <c r="A285" t="s">
        <v>945</v>
      </c>
      <c r="B285" t="s">
        <v>19</v>
      </c>
      <c r="C285">
        <v>396</v>
      </c>
    </row>
    <row r="286" spans="1:3" x14ac:dyDescent="0.3">
      <c r="A286" t="s">
        <v>935</v>
      </c>
      <c r="B286" t="s">
        <v>4</v>
      </c>
      <c r="C286">
        <v>90</v>
      </c>
    </row>
    <row r="287" spans="1:3" x14ac:dyDescent="0.3">
      <c r="A287" t="s">
        <v>999</v>
      </c>
      <c r="B287" t="s">
        <v>16</v>
      </c>
      <c r="C287">
        <v>390</v>
      </c>
    </row>
    <row r="288" spans="1:3" x14ac:dyDescent="0.3">
      <c r="A288" t="s">
        <v>949</v>
      </c>
      <c r="B288" t="s">
        <v>13</v>
      </c>
      <c r="C288">
        <v>300</v>
      </c>
    </row>
    <row r="289" spans="1:3" x14ac:dyDescent="0.3">
      <c r="A289" t="s">
        <v>995</v>
      </c>
      <c r="B289" t="s">
        <v>19</v>
      </c>
      <c r="C289">
        <v>230.39999999999998</v>
      </c>
    </row>
    <row r="290" spans="1:3" x14ac:dyDescent="0.3">
      <c r="A290" t="s">
        <v>1021</v>
      </c>
      <c r="B290" t="s">
        <v>13</v>
      </c>
      <c r="C290">
        <v>576</v>
      </c>
    </row>
    <row r="291" spans="1:3" x14ac:dyDescent="0.3">
      <c r="A291" t="s">
        <v>907</v>
      </c>
      <c r="B291" t="s">
        <v>25</v>
      </c>
      <c r="C291">
        <v>595.20000000000005</v>
      </c>
    </row>
    <row r="292" spans="1:3" x14ac:dyDescent="0.3">
      <c r="A292" t="s">
        <v>939</v>
      </c>
      <c r="B292" t="s">
        <v>10</v>
      </c>
      <c r="C292">
        <v>398.4</v>
      </c>
    </row>
    <row r="293" spans="1:3" x14ac:dyDescent="0.3">
      <c r="A293" t="s">
        <v>1004</v>
      </c>
      <c r="B293" t="s">
        <v>13</v>
      </c>
      <c r="C293">
        <v>174.08</v>
      </c>
    </row>
    <row r="294" spans="1:3" x14ac:dyDescent="0.3">
      <c r="A294" t="s">
        <v>935</v>
      </c>
      <c r="B294" t="s">
        <v>4</v>
      </c>
      <c r="C294">
        <v>34.199999999999996</v>
      </c>
    </row>
    <row r="295" spans="1:3" x14ac:dyDescent="0.3">
      <c r="A295" t="s">
        <v>955</v>
      </c>
      <c r="B295" t="s">
        <v>4</v>
      </c>
      <c r="C295">
        <v>106.39999999999999</v>
      </c>
    </row>
    <row r="296" spans="1:3" x14ac:dyDescent="0.3">
      <c r="A296" t="s">
        <v>957</v>
      </c>
      <c r="B296" t="s">
        <v>25</v>
      </c>
      <c r="C296">
        <v>288.8</v>
      </c>
    </row>
    <row r="297" spans="1:3" x14ac:dyDescent="0.3">
      <c r="A297" t="s">
        <v>919</v>
      </c>
      <c r="B297" t="s">
        <v>10</v>
      </c>
      <c r="C297">
        <v>739.4799999999999</v>
      </c>
    </row>
    <row r="298" spans="1:3" x14ac:dyDescent="0.3">
      <c r="A298" t="s">
        <v>949</v>
      </c>
      <c r="B298" t="s">
        <v>13</v>
      </c>
      <c r="C298">
        <v>665</v>
      </c>
    </row>
    <row r="299" spans="1:3" x14ac:dyDescent="0.3">
      <c r="A299" t="s">
        <v>1004</v>
      </c>
      <c r="B299" t="s">
        <v>13</v>
      </c>
      <c r="C299">
        <v>2067.1999999999998</v>
      </c>
    </row>
    <row r="300" spans="1:3" x14ac:dyDescent="0.3">
      <c r="A300" t="s">
        <v>943</v>
      </c>
      <c r="B300" t="s">
        <v>22</v>
      </c>
      <c r="C300">
        <v>1092</v>
      </c>
    </row>
    <row r="301" spans="1:3" x14ac:dyDescent="0.3">
      <c r="A301" t="s">
        <v>945</v>
      </c>
      <c r="B301" t="s">
        <v>19</v>
      </c>
      <c r="C301">
        <v>3465</v>
      </c>
    </row>
    <row r="302" spans="1:3" x14ac:dyDescent="0.3">
      <c r="A302" t="s">
        <v>961</v>
      </c>
      <c r="B302" t="s">
        <v>4</v>
      </c>
      <c r="C302">
        <v>2108</v>
      </c>
    </row>
    <row r="303" spans="1:3" x14ac:dyDescent="0.3">
      <c r="A303" t="s">
        <v>983</v>
      </c>
      <c r="B303" t="s">
        <v>10</v>
      </c>
      <c r="C303">
        <v>560</v>
      </c>
    </row>
    <row r="304" spans="1:3" x14ac:dyDescent="0.3">
      <c r="A304" t="s">
        <v>993</v>
      </c>
      <c r="B304" t="s">
        <v>19</v>
      </c>
      <c r="C304">
        <v>165.20000000000002</v>
      </c>
    </row>
    <row r="305" spans="1:3" x14ac:dyDescent="0.3">
      <c r="A305" t="s">
        <v>963</v>
      </c>
      <c r="B305" t="s">
        <v>4</v>
      </c>
      <c r="C305">
        <v>699.84</v>
      </c>
    </row>
    <row r="306" spans="1:3" x14ac:dyDescent="0.3">
      <c r="A306" t="s">
        <v>1004</v>
      </c>
      <c r="B306" t="s">
        <v>13</v>
      </c>
      <c r="C306">
        <v>1346.4</v>
      </c>
    </row>
    <row r="307" spans="1:3" x14ac:dyDescent="0.3">
      <c r="A307" t="s">
        <v>937</v>
      </c>
      <c r="B307" t="s">
        <v>10</v>
      </c>
      <c r="C307">
        <v>560</v>
      </c>
    </row>
    <row r="308" spans="1:3" x14ac:dyDescent="0.3">
      <c r="A308" t="s">
        <v>987</v>
      </c>
      <c r="B308" t="s">
        <v>22</v>
      </c>
      <c r="C308">
        <v>848</v>
      </c>
    </row>
    <row r="309" spans="1:3" x14ac:dyDescent="0.3">
      <c r="A309" t="s">
        <v>993</v>
      </c>
      <c r="B309" t="s">
        <v>19</v>
      </c>
      <c r="C309">
        <v>141.60000000000002</v>
      </c>
    </row>
    <row r="310" spans="1:3" x14ac:dyDescent="0.3">
      <c r="A310" t="s">
        <v>949</v>
      </c>
      <c r="B310" t="s">
        <v>13</v>
      </c>
      <c r="C310">
        <v>200</v>
      </c>
    </row>
    <row r="311" spans="1:3" x14ac:dyDescent="0.3">
      <c r="A311" t="s">
        <v>1030</v>
      </c>
      <c r="B311" t="s">
        <v>4</v>
      </c>
      <c r="C311">
        <v>74.400000000000006</v>
      </c>
    </row>
    <row r="312" spans="1:3" x14ac:dyDescent="0.3">
      <c r="A312" t="s">
        <v>1032</v>
      </c>
      <c r="B312" t="s">
        <v>4</v>
      </c>
      <c r="C312">
        <v>172.8</v>
      </c>
    </row>
    <row r="313" spans="1:3" x14ac:dyDescent="0.3">
      <c r="A313" t="s">
        <v>1021</v>
      </c>
      <c r="B313" t="s">
        <v>13</v>
      </c>
      <c r="C313">
        <v>864</v>
      </c>
    </row>
    <row r="314" spans="1:3" x14ac:dyDescent="0.3">
      <c r="A314" t="s">
        <v>1025</v>
      </c>
      <c r="B314" t="s">
        <v>13</v>
      </c>
      <c r="C314">
        <v>86</v>
      </c>
    </row>
    <row r="315" spans="1:3" x14ac:dyDescent="0.3">
      <c r="A315" t="s">
        <v>909</v>
      </c>
      <c r="B315" t="s">
        <v>13</v>
      </c>
      <c r="C315">
        <v>403.20000000000005</v>
      </c>
    </row>
    <row r="316" spans="1:3" x14ac:dyDescent="0.3">
      <c r="A316" t="s">
        <v>1014</v>
      </c>
      <c r="B316" t="s">
        <v>7</v>
      </c>
      <c r="C316">
        <v>84</v>
      </c>
    </row>
    <row r="317" spans="1:3" x14ac:dyDescent="0.3">
      <c r="A317" t="s">
        <v>1034</v>
      </c>
      <c r="B317" t="s">
        <v>7</v>
      </c>
      <c r="C317">
        <v>52</v>
      </c>
    </row>
    <row r="318" spans="1:3" x14ac:dyDescent="0.3">
      <c r="A318" t="s">
        <v>955</v>
      </c>
      <c r="B318" t="s">
        <v>4</v>
      </c>
      <c r="C318">
        <v>403.2</v>
      </c>
    </row>
    <row r="319" spans="1:3" x14ac:dyDescent="0.3">
      <c r="A319" t="s">
        <v>993</v>
      </c>
      <c r="B319" t="s">
        <v>19</v>
      </c>
      <c r="C319">
        <v>106.2</v>
      </c>
    </row>
    <row r="320" spans="1:3" x14ac:dyDescent="0.3">
      <c r="A320" t="s">
        <v>1014</v>
      </c>
      <c r="B320" t="s">
        <v>7</v>
      </c>
      <c r="C320">
        <v>252</v>
      </c>
    </row>
    <row r="321" spans="1:3" x14ac:dyDescent="0.3">
      <c r="A321" t="s">
        <v>1034</v>
      </c>
      <c r="B321" t="s">
        <v>7</v>
      </c>
      <c r="C321">
        <v>72.8</v>
      </c>
    </row>
    <row r="322" spans="1:3" x14ac:dyDescent="0.3">
      <c r="A322" t="s">
        <v>929</v>
      </c>
      <c r="B322" t="s">
        <v>10</v>
      </c>
      <c r="C322">
        <v>36</v>
      </c>
    </row>
    <row r="323" spans="1:3" x14ac:dyDescent="0.3">
      <c r="A323" t="s">
        <v>943</v>
      </c>
      <c r="B323" t="s">
        <v>22</v>
      </c>
      <c r="C323">
        <v>425.88</v>
      </c>
    </row>
    <row r="324" spans="1:3" x14ac:dyDescent="0.3">
      <c r="A324" t="s">
        <v>999</v>
      </c>
      <c r="B324" t="s">
        <v>16</v>
      </c>
      <c r="C324">
        <v>390</v>
      </c>
    </row>
    <row r="325" spans="1:3" x14ac:dyDescent="0.3">
      <c r="A325" t="s">
        <v>1012</v>
      </c>
      <c r="B325" t="s">
        <v>16</v>
      </c>
      <c r="C325">
        <v>837.9</v>
      </c>
    </row>
    <row r="326" spans="1:3" x14ac:dyDescent="0.3">
      <c r="A326" t="s">
        <v>945</v>
      </c>
      <c r="B326" t="s">
        <v>19</v>
      </c>
      <c r="C326">
        <v>1980</v>
      </c>
    </row>
    <row r="327" spans="1:3" x14ac:dyDescent="0.3">
      <c r="A327" t="s">
        <v>997</v>
      </c>
      <c r="B327" t="s">
        <v>16</v>
      </c>
      <c r="C327">
        <v>410.4</v>
      </c>
    </row>
    <row r="328" spans="1:3" x14ac:dyDescent="0.3">
      <c r="A328" t="s">
        <v>889</v>
      </c>
      <c r="B328" t="s">
        <v>4</v>
      </c>
      <c r="C328">
        <v>183.6</v>
      </c>
    </row>
    <row r="329" spans="1:3" x14ac:dyDescent="0.3">
      <c r="A329" t="s">
        <v>1012</v>
      </c>
      <c r="B329" t="s">
        <v>16</v>
      </c>
      <c r="C329">
        <v>798</v>
      </c>
    </row>
    <row r="330" spans="1:3" x14ac:dyDescent="0.3">
      <c r="A330" t="s">
        <v>1029</v>
      </c>
      <c r="B330" t="s">
        <v>22</v>
      </c>
      <c r="C330">
        <v>136</v>
      </c>
    </row>
    <row r="331" spans="1:3" x14ac:dyDescent="0.3">
      <c r="A331" t="s">
        <v>957</v>
      </c>
      <c r="B331" t="s">
        <v>25</v>
      </c>
      <c r="C331">
        <v>72.959999999999994</v>
      </c>
    </row>
    <row r="332" spans="1:3" x14ac:dyDescent="0.3">
      <c r="A332" t="s">
        <v>927</v>
      </c>
      <c r="B332" t="s">
        <v>10</v>
      </c>
      <c r="C332">
        <v>583.19999999999993</v>
      </c>
    </row>
    <row r="333" spans="1:3" x14ac:dyDescent="0.3">
      <c r="A333" t="s">
        <v>961</v>
      </c>
      <c r="B333" t="s">
        <v>4</v>
      </c>
      <c r="C333">
        <v>6324</v>
      </c>
    </row>
    <row r="334" spans="1:3" x14ac:dyDescent="0.3">
      <c r="A334" t="s">
        <v>1004</v>
      </c>
      <c r="B334" t="s">
        <v>13</v>
      </c>
      <c r="C334">
        <v>1428</v>
      </c>
    </row>
    <row r="335" spans="1:3" x14ac:dyDescent="0.3">
      <c r="A335" t="s">
        <v>1026</v>
      </c>
      <c r="B335" t="s">
        <v>13</v>
      </c>
      <c r="C335">
        <v>875.7</v>
      </c>
    </row>
    <row r="336" spans="1:3" x14ac:dyDescent="0.3">
      <c r="A336" t="s">
        <v>1000</v>
      </c>
      <c r="B336" t="s">
        <v>25</v>
      </c>
      <c r="C336">
        <v>678.40000000000009</v>
      </c>
    </row>
    <row r="337" spans="1:3" x14ac:dyDescent="0.3">
      <c r="A337" t="s">
        <v>1025</v>
      </c>
      <c r="B337" t="s">
        <v>13</v>
      </c>
      <c r="C337">
        <v>688</v>
      </c>
    </row>
    <row r="338" spans="1:3" x14ac:dyDescent="0.3">
      <c r="A338" t="s">
        <v>949</v>
      </c>
      <c r="B338" t="s">
        <v>13</v>
      </c>
      <c r="C338">
        <v>300</v>
      </c>
    </row>
    <row r="339" spans="1:3" x14ac:dyDescent="0.3">
      <c r="A339" t="s">
        <v>1000</v>
      </c>
      <c r="B339" t="s">
        <v>25</v>
      </c>
      <c r="C339">
        <v>159</v>
      </c>
    </row>
    <row r="340" spans="1:3" x14ac:dyDescent="0.3">
      <c r="A340" t="s">
        <v>915</v>
      </c>
      <c r="B340" t="s">
        <v>22</v>
      </c>
      <c r="C340">
        <v>279</v>
      </c>
    </row>
    <row r="341" spans="1:3" x14ac:dyDescent="0.3">
      <c r="A341" t="s">
        <v>993</v>
      </c>
      <c r="B341" t="s">
        <v>19</v>
      </c>
      <c r="C341">
        <v>59</v>
      </c>
    </row>
    <row r="342" spans="1:3" x14ac:dyDescent="0.3">
      <c r="A342" t="s">
        <v>949</v>
      </c>
      <c r="B342" t="s">
        <v>13</v>
      </c>
      <c r="C342">
        <v>399</v>
      </c>
    </row>
    <row r="343" spans="1:3" x14ac:dyDescent="0.3">
      <c r="A343" t="s">
        <v>943</v>
      </c>
      <c r="B343" t="s">
        <v>22</v>
      </c>
      <c r="C343">
        <v>618.79999999999995</v>
      </c>
    </row>
    <row r="344" spans="1:3" x14ac:dyDescent="0.3">
      <c r="A344" t="s">
        <v>963</v>
      </c>
      <c r="B344" t="s">
        <v>4</v>
      </c>
      <c r="C344">
        <v>244.79999999999998</v>
      </c>
    </row>
    <row r="345" spans="1:3" x14ac:dyDescent="0.3">
      <c r="A345" t="s">
        <v>1025</v>
      </c>
      <c r="B345" t="s">
        <v>13</v>
      </c>
      <c r="C345">
        <v>103.19999999999999</v>
      </c>
    </row>
    <row r="346" spans="1:3" x14ac:dyDescent="0.3">
      <c r="A346" t="s">
        <v>967</v>
      </c>
      <c r="B346" t="s">
        <v>25</v>
      </c>
      <c r="C346">
        <v>55.440000000000005</v>
      </c>
    </row>
    <row r="347" spans="1:3" x14ac:dyDescent="0.3">
      <c r="A347" t="s">
        <v>1010</v>
      </c>
      <c r="B347" t="s">
        <v>7</v>
      </c>
      <c r="C347">
        <v>505.44000000000005</v>
      </c>
    </row>
    <row r="348" spans="1:3" x14ac:dyDescent="0.3">
      <c r="A348" t="s">
        <v>1014</v>
      </c>
      <c r="B348" t="s">
        <v>7</v>
      </c>
      <c r="C348">
        <v>302.40000000000003</v>
      </c>
    </row>
    <row r="349" spans="1:3" x14ac:dyDescent="0.3">
      <c r="A349" t="s">
        <v>947</v>
      </c>
      <c r="B349" t="s">
        <v>25</v>
      </c>
      <c r="C349">
        <v>335.34</v>
      </c>
    </row>
    <row r="350" spans="1:3" x14ac:dyDescent="0.3">
      <c r="A350" t="s">
        <v>991</v>
      </c>
      <c r="B350" t="s">
        <v>19</v>
      </c>
      <c r="C350">
        <v>471.6</v>
      </c>
    </row>
    <row r="351" spans="1:3" x14ac:dyDescent="0.3">
      <c r="A351" t="s">
        <v>1004</v>
      </c>
      <c r="B351" t="s">
        <v>13</v>
      </c>
      <c r="C351">
        <v>146.88</v>
      </c>
    </row>
    <row r="352" spans="1:3" x14ac:dyDescent="0.3">
      <c r="A352" t="s">
        <v>1023</v>
      </c>
      <c r="B352" t="s">
        <v>4</v>
      </c>
      <c r="C352">
        <v>360</v>
      </c>
    </row>
    <row r="353" spans="1:3" x14ac:dyDescent="0.3">
      <c r="A353" t="s">
        <v>1029</v>
      </c>
      <c r="B353" t="s">
        <v>22</v>
      </c>
      <c r="C353">
        <v>112</v>
      </c>
    </row>
    <row r="354" spans="1:3" x14ac:dyDescent="0.3">
      <c r="A354" t="s">
        <v>897</v>
      </c>
      <c r="B354" t="s">
        <v>7</v>
      </c>
      <c r="C354">
        <v>544</v>
      </c>
    </row>
    <row r="355" spans="1:3" x14ac:dyDescent="0.3">
      <c r="A355" t="s">
        <v>923</v>
      </c>
      <c r="B355" t="s">
        <v>25</v>
      </c>
      <c r="C355">
        <v>450</v>
      </c>
    </row>
    <row r="356" spans="1:3" x14ac:dyDescent="0.3">
      <c r="A356" t="s">
        <v>945</v>
      </c>
      <c r="B356" t="s">
        <v>19</v>
      </c>
      <c r="C356">
        <v>1386</v>
      </c>
    </row>
    <row r="357" spans="1:3" x14ac:dyDescent="0.3">
      <c r="A357" t="s">
        <v>953</v>
      </c>
      <c r="B357" t="s">
        <v>13</v>
      </c>
      <c r="C357">
        <v>120</v>
      </c>
    </row>
    <row r="358" spans="1:3" x14ac:dyDescent="0.3">
      <c r="A358" t="s">
        <v>1029</v>
      </c>
      <c r="B358" t="s">
        <v>22</v>
      </c>
      <c r="C358">
        <v>400</v>
      </c>
    </row>
    <row r="359" spans="1:3" x14ac:dyDescent="0.3">
      <c r="A359" t="s">
        <v>913</v>
      </c>
      <c r="B359" t="s">
        <v>25</v>
      </c>
      <c r="C359">
        <v>96</v>
      </c>
    </row>
    <row r="360" spans="1:3" x14ac:dyDescent="0.3">
      <c r="A360" t="s">
        <v>985</v>
      </c>
      <c r="B360" t="s">
        <v>10</v>
      </c>
      <c r="C360">
        <v>195</v>
      </c>
    </row>
    <row r="361" spans="1:3" x14ac:dyDescent="0.3">
      <c r="A361" t="s">
        <v>997</v>
      </c>
      <c r="B361" t="s">
        <v>16</v>
      </c>
      <c r="C361">
        <v>608</v>
      </c>
    </row>
    <row r="362" spans="1:3" x14ac:dyDescent="0.3">
      <c r="A362" t="s">
        <v>927</v>
      </c>
      <c r="B362" t="s">
        <v>10</v>
      </c>
      <c r="C362">
        <v>1814.3999999999999</v>
      </c>
    </row>
    <row r="363" spans="1:3" x14ac:dyDescent="0.3">
      <c r="A363" t="s">
        <v>1004</v>
      </c>
      <c r="B363" t="s">
        <v>13</v>
      </c>
      <c r="C363">
        <v>408</v>
      </c>
    </row>
    <row r="364" spans="1:3" x14ac:dyDescent="0.3">
      <c r="A364" t="s">
        <v>901</v>
      </c>
      <c r="B364" t="s">
        <v>22</v>
      </c>
      <c r="C364">
        <v>192</v>
      </c>
    </row>
    <row r="365" spans="1:3" x14ac:dyDescent="0.3">
      <c r="A365" t="s">
        <v>1004</v>
      </c>
      <c r="B365" t="s">
        <v>13</v>
      </c>
      <c r="C365">
        <v>435.20000000000005</v>
      </c>
    </row>
    <row r="366" spans="1:3" x14ac:dyDescent="0.3">
      <c r="A366" t="s">
        <v>1019</v>
      </c>
      <c r="B366" t="s">
        <v>10</v>
      </c>
      <c r="C366">
        <v>64</v>
      </c>
    </row>
    <row r="367" spans="1:3" x14ac:dyDescent="0.3">
      <c r="A367" t="s">
        <v>935</v>
      </c>
      <c r="B367" t="s">
        <v>4</v>
      </c>
      <c r="C367">
        <v>54</v>
      </c>
    </row>
    <row r="368" spans="1:3" x14ac:dyDescent="0.3">
      <c r="A368" t="s">
        <v>955</v>
      </c>
      <c r="B368" t="s">
        <v>4</v>
      </c>
      <c r="C368">
        <v>112</v>
      </c>
    </row>
    <row r="369" spans="1:3" x14ac:dyDescent="0.3">
      <c r="A369" t="s">
        <v>935</v>
      </c>
      <c r="B369" t="s">
        <v>4</v>
      </c>
      <c r="C369">
        <v>54</v>
      </c>
    </row>
    <row r="370" spans="1:3" x14ac:dyDescent="0.3">
      <c r="A370" t="s">
        <v>943</v>
      </c>
      <c r="B370" t="s">
        <v>22</v>
      </c>
      <c r="C370">
        <v>218.39999999999998</v>
      </c>
    </row>
    <row r="371" spans="1:3" x14ac:dyDescent="0.3">
      <c r="A371" t="s">
        <v>1002</v>
      </c>
      <c r="B371" t="s">
        <v>13</v>
      </c>
      <c r="C371">
        <v>528</v>
      </c>
    </row>
    <row r="372" spans="1:3" x14ac:dyDescent="0.3">
      <c r="A372" t="s">
        <v>1025</v>
      </c>
      <c r="B372" t="s">
        <v>13</v>
      </c>
      <c r="C372">
        <v>258</v>
      </c>
    </row>
    <row r="373" spans="1:3" x14ac:dyDescent="0.3">
      <c r="A373" t="s">
        <v>975</v>
      </c>
      <c r="B373" t="s">
        <v>25</v>
      </c>
      <c r="C373">
        <v>91.2</v>
      </c>
    </row>
    <row r="374" spans="1:3" x14ac:dyDescent="0.3">
      <c r="A374" t="s">
        <v>989</v>
      </c>
      <c r="B374" t="s">
        <v>16</v>
      </c>
      <c r="C374">
        <v>89.600000000000009</v>
      </c>
    </row>
    <row r="375" spans="1:3" x14ac:dyDescent="0.3">
      <c r="A375" t="s">
        <v>991</v>
      </c>
      <c r="B375" t="s">
        <v>19</v>
      </c>
      <c r="C375">
        <v>1048</v>
      </c>
    </row>
    <row r="376" spans="1:3" x14ac:dyDescent="0.3">
      <c r="A376" t="s">
        <v>907</v>
      </c>
      <c r="B376" t="s">
        <v>25</v>
      </c>
      <c r="C376">
        <v>396.8</v>
      </c>
    </row>
    <row r="377" spans="1:3" x14ac:dyDescent="0.3">
      <c r="A377" t="s">
        <v>995</v>
      </c>
      <c r="B377" t="s">
        <v>19</v>
      </c>
      <c r="C377">
        <v>288</v>
      </c>
    </row>
    <row r="378" spans="1:3" x14ac:dyDescent="0.3">
      <c r="A378" t="s">
        <v>1008</v>
      </c>
      <c r="B378" t="s">
        <v>10</v>
      </c>
      <c r="C378">
        <v>788</v>
      </c>
    </row>
    <row r="379" spans="1:3" x14ac:dyDescent="0.3">
      <c r="A379" t="s">
        <v>1023</v>
      </c>
      <c r="B379" t="s">
        <v>4</v>
      </c>
      <c r="C379">
        <v>360</v>
      </c>
    </row>
    <row r="380" spans="1:3" x14ac:dyDescent="0.3">
      <c r="A380" t="s">
        <v>949</v>
      </c>
      <c r="B380" t="s">
        <v>13</v>
      </c>
      <c r="C380">
        <v>540</v>
      </c>
    </row>
    <row r="381" spans="1:3" x14ac:dyDescent="0.3">
      <c r="A381" t="s">
        <v>956</v>
      </c>
      <c r="B381" t="s">
        <v>4</v>
      </c>
      <c r="C381">
        <v>518.4</v>
      </c>
    </row>
    <row r="382" spans="1:3" x14ac:dyDescent="0.3">
      <c r="A382" t="s">
        <v>977</v>
      </c>
      <c r="B382" t="s">
        <v>25</v>
      </c>
      <c r="C382">
        <v>432</v>
      </c>
    </row>
    <row r="383" spans="1:3" x14ac:dyDescent="0.3">
      <c r="A383" t="s">
        <v>1026</v>
      </c>
      <c r="B383" t="s">
        <v>13</v>
      </c>
      <c r="C383">
        <v>600.48</v>
      </c>
    </row>
    <row r="384" spans="1:3" x14ac:dyDescent="0.3">
      <c r="A384" t="s">
        <v>913</v>
      </c>
      <c r="B384" t="s">
        <v>25</v>
      </c>
      <c r="C384">
        <v>86.399999999999991</v>
      </c>
    </row>
    <row r="385" spans="1:3" x14ac:dyDescent="0.3">
      <c r="A385" t="s">
        <v>1021</v>
      </c>
      <c r="B385" t="s">
        <v>13</v>
      </c>
      <c r="C385">
        <v>1440</v>
      </c>
    </row>
    <row r="386" spans="1:3" x14ac:dyDescent="0.3">
      <c r="A386" t="s">
        <v>891</v>
      </c>
      <c r="B386" t="s">
        <v>4</v>
      </c>
      <c r="C386">
        <v>285</v>
      </c>
    </row>
    <row r="387" spans="1:3" x14ac:dyDescent="0.3">
      <c r="A387" t="s">
        <v>915</v>
      </c>
      <c r="B387" t="s">
        <v>22</v>
      </c>
      <c r="C387">
        <v>585.90000000000009</v>
      </c>
    </row>
    <row r="388" spans="1:3" x14ac:dyDescent="0.3">
      <c r="A388" t="s">
        <v>937</v>
      </c>
      <c r="B388" t="s">
        <v>10</v>
      </c>
      <c r="C388">
        <v>58.8</v>
      </c>
    </row>
    <row r="389" spans="1:3" x14ac:dyDescent="0.3">
      <c r="A389" t="s">
        <v>939</v>
      </c>
      <c r="B389" t="s">
        <v>10</v>
      </c>
      <c r="C389">
        <v>1307.25</v>
      </c>
    </row>
    <row r="390" spans="1:3" x14ac:dyDescent="0.3">
      <c r="A390" t="s">
        <v>949</v>
      </c>
      <c r="B390" t="s">
        <v>13</v>
      </c>
      <c r="C390">
        <v>320</v>
      </c>
    </row>
    <row r="391" spans="1:3" x14ac:dyDescent="0.3">
      <c r="A391" t="s">
        <v>913</v>
      </c>
      <c r="B391" t="s">
        <v>25</v>
      </c>
      <c r="C391">
        <v>48</v>
      </c>
    </row>
    <row r="392" spans="1:3" x14ac:dyDescent="0.3">
      <c r="A392" t="s">
        <v>1008</v>
      </c>
      <c r="B392" t="s">
        <v>10</v>
      </c>
      <c r="C392">
        <v>394</v>
      </c>
    </row>
    <row r="393" spans="1:3" x14ac:dyDescent="0.3">
      <c r="A393" t="s">
        <v>977</v>
      </c>
      <c r="B393" t="s">
        <v>25</v>
      </c>
      <c r="C393">
        <v>241.92000000000002</v>
      </c>
    </row>
    <row r="394" spans="1:3" x14ac:dyDescent="0.3">
      <c r="A394" t="s">
        <v>991</v>
      </c>
      <c r="B394" t="s">
        <v>19</v>
      </c>
      <c r="C394">
        <v>1650.6000000000001</v>
      </c>
    </row>
    <row r="395" spans="1:3" x14ac:dyDescent="0.3">
      <c r="A395" t="s">
        <v>1021</v>
      </c>
      <c r="B395" t="s">
        <v>13</v>
      </c>
      <c r="C395">
        <v>230.4</v>
      </c>
    </row>
    <row r="396" spans="1:3" x14ac:dyDescent="0.3">
      <c r="A396" t="s">
        <v>933</v>
      </c>
      <c r="B396" t="s">
        <v>16</v>
      </c>
      <c r="C396">
        <v>288</v>
      </c>
    </row>
    <row r="397" spans="1:3" x14ac:dyDescent="0.3">
      <c r="A397" t="s">
        <v>1025</v>
      </c>
      <c r="B397" t="s">
        <v>13</v>
      </c>
      <c r="C397">
        <v>1032</v>
      </c>
    </row>
    <row r="398" spans="1:3" x14ac:dyDescent="0.3">
      <c r="A398" t="s">
        <v>1026</v>
      </c>
      <c r="B398" t="s">
        <v>13</v>
      </c>
      <c r="C398">
        <v>583.80000000000007</v>
      </c>
    </row>
    <row r="399" spans="1:3" x14ac:dyDescent="0.3">
      <c r="A399" t="s">
        <v>929</v>
      </c>
      <c r="B399" t="s">
        <v>10</v>
      </c>
      <c r="C399">
        <v>68</v>
      </c>
    </row>
    <row r="400" spans="1:3" x14ac:dyDescent="0.3">
      <c r="A400" t="s">
        <v>987</v>
      </c>
      <c r="B400" t="s">
        <v>22</v>
      </c>
      <c r="C400">
        <v>648.71999999999991</v>
      </c>
    </row>
    <row r="401" spans="1:3" x14ac:dyDescent="0.3">
      <c r="A401" t="s">
        <v>956</v>
      </c>
      <c r="B401" t="s">
        <v>4</v>
      </c>
      <c r="C401">
        <v>432</v>
      </c>
    </row>
    <row r="402" spans="1:3" x14ac:dyDescent="0.3">
      <c r="A402" t="s">
        <v>995</v>
      </c>
      <c r="B402" t="s">
        <v>19</v>
      </c>
      <c r="C402">
        <v>2073.6</v>
      </c>
    </row>
    <row r="403" spans="1:3" x14ac:dyDescent="0.3">
      <c r="A403" t="s">
        <v>1019</v>
      </c>
      <c r="B403" t="s">
        <v>10</v>
      </c>
      <c r="C403">
        <v>600</v>
      </c>
    </row>
    <row r="404" spans="1:3" x14ac:dyDescent="0.3">
      <c r="A404" t="s">
        <v>1025</v>
      </c>
      <c r="B404" t="s">
        <v>13</v>
      </c>
      <c r="C404">
        <v>516</v>
      </c>
    </row>
    <row r="405" spans="1:3" x14ac:dyDescent="0.3">
      <c r="A405" t="s">
        <v>1032</v>
      </c>
      <c r="B405" t="s">
        <v>4</v>
      </c>
      <c r="C405">
        <v>504</v>
      </c>
    </row>
    <row r="406" spans="1:3" x14ac:dyDescent="0.3">
      <c r="A406" t="s">
        <v>1034</v>
      </c>
      <c r="B406" t="s">
        <v>7</v>
      </c>
      <c r="C406">
        <v>145.6</v>
      </c>
    </row>
    <row r="407" spans="1:3" x14ac:dyDescent="0.3">
      <c r="A407" t="s">
        <v>945</v>
      </c>
      <c r="B407" t="s">
        <v>19</v>
      </c>
      <c r="C407">
        <v>2079</v>
      </c>
    </row>
    <row r="408" spans="1:3" x14ac:dyDescent="0.3">
      <c r="A408" t="s">
        <v>956</v>
      </c>
      <c r="B408" t="s">
        <v>4</v>
      </c>
      <c r="C408">
        <v>504</v>
      </c>
    </row>
    <row r="409" spans="1:3" x14ac:dyDescent="0.3">
      <c r="A409" t="s">
        <v>983</v>
      </c>
      <c r="B409" t="s">
        <v>10</v>
      </c>
      <c r="C409">
        <v>480</v>
      </c>
    </row>
    <row r="410" spans="1:3" x14ac:dyDescent="0.3">
      <c r="A410" t="s">
        <v>947</v>
      </c>
      <c r="B410" t="s">
        <v>25</v>
      </c>
      <c r="C410">
        <v>372.59999999999997</v>
      </c>
    </row>
    <row r="411" spans="1:3" x14ac:dyDescent="0.3">
      <c r="A411" t="s">
        <v>997</v>
      </c>
      <c r="B411" t="s">
        <v>16</v>
      </c>
      <c r="C411">
        <v>2128</v>
      </c>
    </row>
    <row r="412" spans="1:3" x14ac:dyDescent="0.3">
      <c r="A412" t="s">
        <v>1014</v>
      </c>
      <c r="B412" t="s">
        <v>7</v>
      </c>
      <c r="C412">
        <v>336</v>
      </c>
    </row>
    <row r="413" spans="1:3" x14ac:dyDescent="0.3">
      <c r="A413" t="s">
        <v>1025</v>
      </c>
      <c r="B413" t="s">
        <v>13</v>
      </c>
      <c r="C413">
        <v>1032</v>
      </c>
    </row>
    <row r="414" spans="1:3" x14ac:dyDescent="0.3">
      <c r="A414" t="s">
        <v>933</v>
      </c>
      <c r="B414" t="s">
        <v>16</v>
      </c>
      <c r="C414">
        <v>432</v>
      </c>
    </row>
    <row r="415" spans="1:3" x14ac:dyDescent="0.3">
      <c r="A415" t="s">
        <v>1010</v>
      </c>
      <c r="B415" t="s">
        <v>7</v>
      </c>
      <c r="C415">
        <v>2281.5</v>
      </c>
    </row>
    <row r="416" spans="1:3" x14ac:dyDescent="0.3">
      <c r="A416" t="s">
        <v>919</v>
      </c>
      <c r="B416" t="s">
        <v>10</v>
      </c>
      <c r="C416">
        <v>248.11500000000001</v>
      </c>
    </row>
    <row r="417" spans="1:3" x14ac:dyDescent="0.3">
      <c r="A417" t="s">
        <v>981</v>
      </c>
      <c r="B417" t="s">
        <v>10</v>
      </c>
      <c r="C417">
        <v>606.9</v>
      </c>
    </row>
    <row r="418" spans="1:3" x14ac:dyDescent="0.3">
      <c r="A418" t="s">
        <v>939</v>
      </c>
      <c r="B418" t="s">
        <v>10</v>
      </c>
      <c r="C418">
        <v>709.65</v>
      </c>
    </row>
    <row r="419" spans="1:3" x14ac:dyDescent="0.3">
      <c r="A419" t="s">
        <v>969</v>
      </c>
      <c r="B419" t="s">
        <v>16</v>
      </c>
      <c r="C419">
        <v>425.59999999999997</v>
      </c>
    </row>
    <row r="420" spans="1:3" x14ac:dyDescent="0.3">
      <c r="A420" t="s">
        <v>983</v>
      </c>
      <c r="B420" t="s">
        <v>10</v>
      </c>
      <c r="C420">
        <v>456</v>
      </c>
    </row>
    <row r="421" spans="1:3" x14ac:dyDescent="0.3">
      <c r="A421" t="s">
        <v>893</v>
      </c>
      <c r="B421" t="s">
        <v>7</v>
      </c>
      <c r="C421">
        <v>400</v>
      </c>
    </row>
    <row r="422" spans="1:3" x14ac:dyDescent="0.3">
      <c r="A422" t="s">
        <v>889</v>
      </c>
      <c r="B422" t="s">
        <v>4</v>
      </c>
      <c r="C422">
        <v>144</v>
      </c>
    </row>
    <row r="423" spans="1:3" x14ac:dyDescent="0.3">
      <c r="A423" t="s">
        <v>929</v>
      </c>
      <c r="B423" t="s">
        <v>10</v>
      </c>
      <c r="C423">
        <v>216</v>
      </c>
    </row>
    <row r="424" spans="1:3" x14ac:dyDescent="0.3">
      <c r="A424" t="s">
        <v>943</v>
      </c>
      <c r="B424" t="s">
        <v>22</v>
      </c>
      <c r="C424">
        <v>1375.92</v>
      </c>
    </row>
    <row r="425" spans="1:3" x14ac:dyDescent="0.3">
      <c r="A425" t="s">
        <v>957</v>
      </c>
      <c r="B425" t="s">
        <v>25</v>
      </c>
      <c r="C425">
        <v>68.400000000000006</v>
      </c>
    </row>
    <row r="426" spans="1:3" x14ac:dyDescent="0.3">
      <c r="A426" t="s">
        <v>965</v>
      </c>
      <c r="B426" t="s">
        <v>25</v>
      </c>
      <c r="C426">
        <v>26.46</v>
      </c>
    </row>
    <row r="427" spans="1:3" x14ac:dyDescent="0.3">
      <c r="A427" t="s">
        <v>909</v>
      </c>
      <c r="B427" t="s">
        <v>13</v>
      </c>
      <c r="C427">
        <v>504</v>
      </c>
    </row>
    <row r="428" spans="1:3" x14ac:dyDescent="0.3">
      <c r="A428" t="s">
        <v>1021</v>
      </c>
      <c r="B428" t="s">
        <v>13</v>
      </c>
      <c r="C428">
        <v>432</v>
      </c>
    </row>
    <row r="429" spans="1:3" x14ac:dyDescent="0.3">
      <c r="A429" t="s">
        <v>1025</v>
      </c>
      <c r="B429" t="s">
        <v>13</v>
      </c>
      <c r="C429">
        <v>258</v>
      </c>
    </row>
    <row r="430" spans="1:3" x14ac:dyDescent="0.3">
      <c r="A430" t="s">
        <v>959</v>
      </c>
      <c r="B430" t="s">
        <v>25</v>
      </c>
      <c r="C430">
        <v>208</v>
      </c>
    </row>
    <row r="431" spans="1:3" x14ac:dyDescent="0.3">
      <c r="A431" t="s">
        <v>993</v>
      </c>
      <c r="B431" t="s">
        <v>19</v>
      </c>
      <c r="C431">
        <v>35.400000000000006</v>
      </c>
    </row>
    <row r="432" spans="1:3" x14ac:dyDescent="0.3">
      <c r="A432" t="s">
        <v>1008</v>
      </c>
      <c r="B432" t="s">
        <v>10</v>
      </c>
      <c r="C432">
        <v>1379</v>
      </c>
    </row>
    <row r="433" spans="1:3" x14ac:dyDescent="0.3">
      <c r="A433" t="s">
        <v>915</v>
      </c>
      <c r="B433" t="s">
        <v>22</v>
      </c>
      <c r="C433">
        <v>223.20000000000002</v>
      </c>
    </row>
    <row r="434" spans="1:3" x14ac:dyDescent="0.3">
      <c r="A434" t="s">
        <v>929</v>
      </c>
      <c r="B434" t="s">
        <v>10</v>
      </c>
      <c r="C434">
        <v>96</v>
      </c>
    </row>
    <row r="435" spans="1:3" x14ac:dyDescent="0.3">
      <c r="A435" t="s">
        <v>953</v>
      </c>
      <c r="B435" t="s">
        <v>13</v>
      </c>
      <c r="C435">
        <v>98</v>
      </c>
    </row>
    <row r="436" spans="1:3" x14ac:dyDescent="0.3">
      <c r="A436" t="s">
        <v>1002</v>
      </c>
      <c r="B436" t="s">
        <v>13</v>
      </c>
      <c r="C436">
        <v>704</v>
      </c>
    </row>
    <row r="437" spans="1:3" x14ac:dyDescent="0.3">
      <c r="A437" t="s">
        <v>967</v>
      </c>
      <c r="B437" t="s">
        <v>25</v>
      </c>
      <c r="C437">
        <v>154</v>
      </c>
    </row>
    <row r="438" spans="1:3" x14ac:dyDescent="0.3">
      <c r="A438" t="s">
        <v>973</v>
      </c>
      <c r="B438" t="s">
        <v>7</v>
      </c>
      <c r="C438">
        <v>496</v>
      </c>
    </row>
    <row r="439" spans="1:3" x14ac:dyDescent="0.3">
      <c r="A439" t="s">
        <v>1002</v>
      </c>
      <c r="B439" t="s">
        <v>13</v>
      </c>
      <c r="C439">
        <v>316.8</v>
      </c>
    </row>
    <row r="440" spans="1:3" x14ac:dyDescent="0.3">
      <c r="A440" t="s">
        <v>915</v>
      </c>
      <c r="B440" t="s">
        <v>22</v>
      </c>
      <c r="C440">
        <v>334.8</v>
      </c>
    </row>
    <row r="441" spans="1:3" x14ac:dyDescent="0.3">
      <c r="A441" t="s">
        <v>889</v>
      </c>
      <c r="B441" t="s">
        <v>4</v>
      </c>
      <c r="C441">
        <v>345.6</v>
      </c>
    </row>
    <row r="442" spans="1:3" x14ac:dyDescent="0.3">
      <c r="A442" t="s">
        <v>1008</v>
      </c>
      <c r="B442" t="s">
        <v>10</v>
      </c>
      <c r="C442">
        <v>1576</v>
      </c>
    </row>
    <row r="443" spans="1:3" x14ac:dyDescent="0.3">
      <c r="A443" t="s">
        <v>1032</v>
      </c>
      <c r="B443" t="s">
        <v>4</v>
      </c>
      <c r="C443">
        <v>201.6</v>
      </c>
    </row>
    <row r="444" spans="1:3" x14ac:dyDescent="0.3">
      <c r="A444" t="s">
        <v>925</v>
      </c>
      <c r="B444" t="s">
        <v>10</v>
      </c>
      <c r="C444">
        <v>124.83</v>
      </c>
    </row>
    <row r="445" spans="1:3" x14ac:dyDescent="0.3">
      <c r="A445" t="s">
        <v>953</v>
      </c>
      <c r="B445" t="s">
        <v>13</v>
      </c>
      <c r="C445">
        <v>100</v>
      </c>
    </row>
    <row r="446" spans="1:3" x14ac:dyDescent="0.3">
      <c r="A446" t="s">
        <v>921</v>
      </c>
      <c r="B446" t="s">
        <v>19</v>
      </c>
      <c r="C446">
        <v>62.4</v>
      </c>
    </row>
    <row r="447" spans="1:3" x14ac:dyDescent="0.3">
      <c r="A447" t="s">
        <v>953</v>
      </c>
      <c r="B447" t="s">
        <v>13</v>
      </c>
      <c r="C447">
        <v>40</v>
      </c>
    </row>
    <row r="448" spans="1:3" x14ac:dyDescent="0.3">
      <c r="A448" t="s">
        <v>925</v>
      </c>
      <c r="B448" t="s">
        <v>10</v>
      </c>
      <c r="C448">
        <v>146</v>
      </c>
    </row>
    <row r="449" spans="1:3" x14ac:dyDescent="0.3">
      <c r="A449" t="s">
        <v>991</v>
      </c>
      <c r="B449" t="s">
        <v>19</v>
      </c>
      <c r="C449">
        <v>262</v>
      </c>
    </row>
    <row r="450" spans="1:3" x14ac:dyDescent="0.3">
      <c r="A450" t="s">
        <v>999</v>
      </c>
      <c r="B450" t="s">
        <v>16</v>
      </c>
      <c r="C450">
        <v>312</v>
      </c>
    </row>
    <row r="451" spans="1:3" x14ac:dyDescent="0.3">
      <c r="A451" t="s">
        <v>961</v>
      </c>
      <c r="B451" t="s">
        <v>4</v>
      </c>
      <c r="C451">
        <v>10540</v>
      </c>
    </row>
    <row r="452" spans="1:3" x14ac:dyDescent="0.3">
      <c r="A452" t="s">
        <v>977</v>
      </c>
      <c r="B452" t="s">
        <v>25</v>
      </c>
      <c r="C452">
        <v>14.399999999999999</v>
      </c>
    </row>
    <row r="453" spans="1:3" x14ac:dyDescent="0.3">
      <c r="A453" t="s">
        <v>1019</v>
      </c>
      <c r="B453" t="s">
        <v>10</v>
      </c>
      <c r="C453">
        <v>270</v>
      </c>
    </row>
    <row r="454" spans="1:3" x14ac:dyDescent="0.3">
      <c r="A454" t="s">
        <v>1034</v>
      </c>
      <c r="B454" t="s">
        <v>7</v>
      </c>
      <c r="C454">
        <v>364</v>
      </c>
    </row>
    <row r="455" spans="1:3" x14ac:dyDescent="0.3">
      <c r="A455" t="s">
        <v>891</v>
      </c>
      <c r="B455" t="s">
        <v>4</v>
      </c>
      <c r="C455">
        <v>912</v>
      </c>
    </row>
    <row r="456" spans="1:3" x14ac:dyDescent="0.3">
      <c r="A456" t="s">
        <v>979</v>
      </c>
      <c r="B456" t="s">
        <v>10</v>
      </c>
      <c r="C456">
        <v>418</v>
      </c>
    </row>
    <row r="457" spans="1:3" x14ac:dyDescent="0.3">
      <c r="A457" t="s">
        <v>1006</v>
      </c>
      <c r="B457" t="s">
        <v>7</v>
      </c>
      <c r="C457">
        <v>364.8</v>
      </c>
    </row>
    <row r="458" spans="1:3" x14ac:dyDescent="0.3">
      <c r="A458" t="s">
        <v>1029</v>
      </c>
      <c r="B458" t="s">
        <v>22</v>
      </c>
      <c r="C458">
        <v>120</v>
      </c>
    </row>
    <row r="459" spans="1:3" x14ac:dyDescent="0.3">
      <c r="A459" t="s">
        <v>1004</v>
      </c>
      <c r="B459" t="s">
        <v>13</v>
      </c>
      <c r="C459">
        <v>1550.3999999999999</v>
      </c>
    </row>
    <row r="460" spans="1:3" x14ac:dyDescent="0.3">
      <c r="A460" t="s">
        <v>1021</v>
      </c>
      <c r="B460" t="s">
        <v>13</v>
      </c>
      <c r="C460">
        <v>547.19999999999993</v>
      </c>
    </row>
    <row r="461" spans="1:3" x14ac:dyDescent="0.3">
      <c r="A461" t="s">
        <v>905</v>
      </c>
      <c r="B461" t="s">
        <v>19</v>
      </c>
      <c r="C461">
        <v>1396.8</v>
      </c>
    </row>
    <row r="462" spans="1:3" x14ac:dyDescent="0.3">
      <c r="A462" t="s">
        <v>913</v>
      </c>
      <c r="B462" t="s">
        <v>25</v>
      </c>
      <c r="C462">
        <v>8.64</v>
      </c>
    </row>
    <row r="463" spans="1:3" x14ac:dyDescent="0.3">
      <c r="A463" t="s">
        <v>1023</v>
      </c>
      <c r="B463" t="s">
        <v>4</v>
      </c>
      <c r="C463">
        <v>86.4</v>
      </c>
    </row>
    <row r="464" spans="1:3" x14ac:dyDescent="0.3">
      <c r="A464" t="s">
        <v>1027</v>
      </c>
      <c r="B464" t="s">
        <v>25</v>
      </c>
      <c r="C464">
        <v>216</v>
      </c>
    </row>
    <row r="465" spans="1:3" x14ac:dyDescent="0.3">
      <c r="A465" t="s">
        <v>925</v>
      </c>
      <c r="B465" t="s">
        <v>10</v>
      </c>
      <c r="C465">
        <v>24.82</v>
      </c>
    </row>
    <row r="466" spans="1:3" x14ac:dyDescent="0.3">
      <c r="A466" t="s">
        <v>939</v>
      </c>
      <c r="B466" t="s">
        <v>10</v>
      </c>
      <c r="C466">
        <v>747</v>
      </c>
    </row>
    <row r="467" spans="1:3" x14ac:dyDescent="0.3">
      <c r="A467" t="s">
        <v>991</v>
      </c>
      <c r="B467" t="s">
        <v>19</v>
      </c>
      <c r="C467">
        <v>334.05</v>
      </c>
    </row>
    <row r="468" spans="1:3" x14ac:dyDescent="0.3">
      <c r="A468" t="s">
        <v>1034</v>
      </c>
      <c r="B468" t="s">
        <v>7</v>
      </c>
      <c r="C468">
        <v>88.399999999999991</v>
      </c>
    </row>
    <row r="469" spans="1:3" x14ac:dyDescent="0.3">
      <c r="A469" t="s">
        <v>939</v>
      </c>
      <c r="B469" t="s">
        <v>10</v>
      </c>
      <c r="C469">
        <v>49.8</v>
      </c>
    </row>
    <row r="470" spans="1:3" x14ac:dyDescent="0.3">
      <c r="A470" t="s">
        <v>949</v>
      </c>
      <c r="B470" t="s">
        <v>13</v>
      </c>
      <c r="C470">
        <v>140</v>
      </c>
    </row>
    <row r="471" spans="1:3" x14ac:dyDescent="0.3">
      <c r="A471" t="s">
        <v>1002</v>
      </c>
      <c r="B471" t="s">
        <v>13</v>
      </c>
      <c r="C471">
        <v>880</v>
      </c>
    </row>
    <row r="472" spans="1:3" x14ac:dyDescent="0.3">
      <c r="A472" t="s">
        <v>956</v>
      </c>
      <c r="B472" t="s">
        <v>4</v>
      </c>
      <c r="C472">
        <v>691.2</v>
      </c>
    </row>
    <row r="473" spans="1:3" x14ac:dyDescent="0.3">
      <c r="A473" t="s">
        <v>961</v>
      </c>
      <c r="B473" t="s">
        <v>4</v>
      </c>
      <c r="C473">
        <v>8263.36</v>
      </c>
    </row>
    <row r="474" spans="1:3" x14ac:dyDescent="0.3">
      <c r="A474" t="s">
        <v>1019</v>
      </c>
      <c r="B474" t="s">
        <v>10</v>
      </c>
      <c r="C474">
        <v>240</v>
      </c>
    </row>
    <row r="475" spans="1:3" x14ac:dyDescent="0.3">
      <c r="A475" t="s">
        <v>995</v>
      </c>
      <c r="B475" t="s">
        <v>19</v>
      </c>
      <c r="C475">
        <v>144</v>
      </c>
    </row>
    <row r="476" spans="1:3" x14ac:dyDescent="0.3">
      <c r="A476" t="s">
        <v>1032</v>
      </c>
      <c r="B476" t="s">
        <v>4</v>
      </c>
      <c r="C476">
        <v>216</v>
      </c>
    </row>
    <row r="477" spans="1:3" x14ac:dyDescent="0.3">
      <c r="A477" t="s">
        <v>997</v>
      </c>
      <c r="B477" t="s">
        <v>16</v>
      </c>
      <c r="C477">
        <v>152</v>
      </c>
    </row>
    <row r="478" spans="1:3" x14ac:dyDescent="0.3">
      <c r="A478" t="s">
        <v>1012</v>
      </c>
      <c r="B478" t="s">
        <v>16</v>
      </c>
      <c r="C478">
        <v>186.20000000000002</v>
      </c>
    </row>
    <row r="479" spans="1:3" x14ac:dyDescent="0.3">
      <c r="A479" t="s">
        <v>915</v>
      </c>
      <c r="B479" t="s">
        <v>22</v>
      </c>
      <c r="C479">
        <v>651</v>
      </c>
    </row>
    <row r="480" spans="1:3" x14ac:dyDescent="0.3">
      <c r="A480" t="s">
        <v>977</v>
      </c>
      <c r="B480" t="s">
        <v>25</v>
      </c>
      <c r="C480">
        <v>192</v>
      </c>
    </row>
    <row r="481" spans="1:3" x14ac:dyDescent="0.3">
      <c r="A481" t="s">
        <v>985</v>
      </c>
      <c r="B481" t="s">
        <v>10</v>
      </c>
      <c r="C481">
        <v>520</v>
      </c>
    </row>
    <row r="482" spans="1:3" x14ac:dyDescent="0.3">
      <c r="A482" t="s">
        <v>1010</v>
      </c>
      <c r="B482" t="s">
        <v>7</v>
      </c>
      <c r="C482">
        <v>921.375</v>
      </c>
    </row>
    <row r="483" spans="1:3" x14ac:dyDescent="0.3">
      <c r="A483" t="s">
        <v>921</v>
      </c>
      <c r="B483" t="s">
        <v>19</v>
      </c>
      <c r="C483">
        <v>1123.2</v>
      </c>
    </row>
    <row r="484" spans="1:3" x14ac:dyDescent="0.3">
      <c r="A484" t="s">
        <v>929</v>
      </c>
      <c r="B484" t="s">
        <v>10</v>
      </c>
      <c r="C484">
        <v>400</v>
      </c>
    </row>
    <row r="485" spans="1:3" x14ac:dyDescent="0.3">
      <c r="A485" t="s">
        <v>997</v>
      </c>
      <c r="B485" t="s">
        <v>16</v>
      </c>
      <c r="C485">
        <v>912</v>
      </c>
    </row>
    <row r="486" spans="1:3" x14ac:dyDescent="0.3">
      <c r="A486" t="s">
        <v>1002</v>
      </c>
      <c r="B486" t="s">
        <v>13</v>
      </c>
      <c r="C486">
        <v>2464</v>
      </c>
    </row>
    <row r="487" spans="1:3" x14ac:dyDescent="0.3">
      <c r="A487" t="s">
        <v>921</v>
      </c>
      <c r="B487" t="s">
        <v>19</v>
      </c>
      <c r="C487">
        <v>1170</v>
      </c>
    </row>
    <row r="488" spans="1:3" x14ac:dyDescent="0.3">
      <c r="A488" t="s">
        <v>965</v>
      </c>
      <c r="B488" t="s">
        <v>25</v>
      </c>
      <c r="C488">
        <v>551.25</v>
      </c>
    </row>
    <row r="489" spans="1:3" x14ac:dyDescent="0.3">
      <c r="A489" t="s">
        <v>979</v>
      </c>
      <c r="B489" t="s">
        <v>10</v>
      </c>
      <c r="C489">
        <v>171</v>
      </c>
    </row>
    <row r="490" spans="1:3" x14ac:dyDescent="0.3">
      <c r="A490" t="s">
        <v>939</v>
      </c>
      <c r="B490" t="s">
        <v>10</v>
      </c>
      <c r="C490">
        <v>249</v>
      </c>
    </row>
    <row r="491" spans="1:3" x14ac:dyDescent="0.3">
      <c r="A491" t="s">
        <v>993</v>
      </c>
      <c r="B491" t="s">
        <v>19</v>
      </c>
      <c r="C491">
        <v>236</v>
      </c>
    </row>
    <row r="492" spans="1:3" x14ac:dyDescent="0.3">
      <c r="A492" t="s">
        <v>997</v>
      </c>
      <c r="B492" t="s">
        <v>16</v>
      </c>
      <c r="C492">
        <v>851.19999999999993</v>
      </c>
    </row>
    <row r="493" spans="1:3" x14ac:dyDescent="0.3">
      <c r="A493" t="s">
        <v>909</v>
      </c>
      <c r="B493" t="s">
        <v>13</v>
      </c>
      <c r="C493">
        <v>100.80000000000001</v>
      </c>
    </row>
    <row r="494" spans="1:3" x14ac:dyDescent="0.3">
      <c r="A494" t="s">
        <v>1032</v>
      </c>
      <c r="B494" t="s">
        <v>4</v>
      </c>
      <c r="C494">
        <v>220.32</v>
      </c>
    </row>
    <row r="495" spans="1:3" x14ac:dyDescent="0.3">
      <c r="A495" t="s">
        <v>891</v>
      </c>
      <c r="B495" t="s">
        <v>4</v>
      </c>
      <c r="C495">
        <v>152</v>
      </c>
    </row>
    <row r="496" spans="1:3" x14ac:dyDescent="0.3">
      <c r="A496" t="s">
        <v>931</v>
      </c>
      <c r="B496" t="s">
        <v>16</v>
      </c>
      <c r="C496">
        <v>201.60000000000002</v>
      </c>
    </row>
    <row r="497" spans="1:3" x14ac:dyDescent="0.3">
      <c r="A497" t="s">
        <v>1026</v>
      </c>
      <c r="B497" t="s">
        <v>13</v>
      </c>
      <c r="C497">
        <v>278</v>
      </c>
    </row>
    <row r="498" spans="1:3" x14ac:dyDescent="0.3">
      <c r="A498" t="s">
        <v>977</v>
      </c>
      <c r="B498" t="s">
        <v>25</v>
      </c>
      <c r="C498">
        <v>48</v>
      </c>
    </row>
    <row r="499" spans="1:3" x14ac:dyDescent="0.3">
      <c r="A499" t="s">
        <v>997</v>
      </c>
      <c r="B499" t="s">
        <v>16</v>
      </c>
      <c r="C499">
        <v>1094.4000000000001</v>
      </c>
    </row>
    <row r="500" spans="1:3" x14ac:dyDescent="0.3">
      <c r="A500" t="s">
        <v>1012</v>
      </c>
      <c r="B500" t="s">
        <v>16</v>
      </c>
      <c r="C500">
        <v>718.2</v>
      </c>
    </row>
    <row r="501" spans="1:3" x14ac:dyDescent="0.3">
      <c r="A501" t="s">
        <v>1030</v>
      </c>
      <c r="B501" t="s">
        <v>4</v>
      </c>
      <c r="C501">
        <v>133.92000000000002</v>
      </c>
    </row>
    <row r="502" spans="1:3" x14ac:dyDescent="0.3">
      <c r="A502" t="s">
        <v>991</v>
      </c>
      <c r="B502" t="s">
        <v>19</v>
      </c>
      <c r="C502">
        <v>393</v>
      </c>
    </row>
    <row r="503" spans="1:3" x14ac:dyDescent="0.3">
      <c r="A503" t="s">
        <v>925</v>
      </c>
      <c r="B503" t="s">
        <v>10</v>
      </c>
      <c r="C503">
        <v>87.600000000000009</v>
      </c>
    </row>
    <row r="504" spans="1:3" x14ac:dyDescent="0.3">
      <c r="A504" t="s">
        <v>955</v>
      </c>
      <c r="B504" t="s">
        <v>4</v>
      </c>
      <c r="C504">
        <v>179.20000000000002</v>
      </c>
    </row>
    <row r="505" spans="1:3" x14ac:dyDescent="0.3">
      <c r="A505" t="s">
        <v>999</v>
      </c>
      <c r="B505" t="s">
        <v>16</v>
      </c>
      <c r="C505">
        <v>187.20000000000002</v>
      </c>
    </row>
    <row r="506" spans="1:3" x14ac:dyDescent="0.3">
      <c r="A506" t="s">
        <v>911</v>
      </c>
      <c r="B506" t="s">
        <v>13</v>
      </c>
      <c r="C506">
        <v>456</v>
      </c>
    </row>
    <row r="507" spans="1:3" x14ac:dyDescent="0.3">
      <c r="A507" t="s">
        <v>919</v>
      </c>
      <c r="B507" t="s">
        <v>10</v>
      </c>
      <c r="C507">
        <v>222.4</v>
      </c>
    </row>
    <row r="508" spans="1:3" x14ac:dyDescent="0.3">
      <c r="A508" t="s">
        <v>1012</v>
      </c>
      <c r="B508" t="s">
        <v>16</v>
      </c>
      <c r="C508">
        <v>159.60000000000002</v>
      </c>
    </row>
    <row r="509" spans="1:3" x14ac:dyDescent="0.3">
      <c r="A509" t="s">
        <v>1029</v>
      </c>
      <c r="B509" t="s">
        <v>22</v>
      </c>
      <c r="C509">
        <v>240</v>
      </c>
    </row>
    <row r="510" spans="1:3" x14ac:dyDescent="0.3">
      <c r="A510" t="s">
        <v>891</v>
      </c>
      <c r="B510" t="s">
        <v>4</v>
      </c>
      <c r="C510">
        <v>581.4</v>
      </c>
    </row>
    <row r="511" spans="1:3" x14ac:dyDescent="0.3">
      <c r="A511" t="s">
        <v>919</v>
      </c>
      <c r="B511" t="s">
        <v>10</v>
      </c>
      <c r="C511">
        <v>578.93500000000006</v>
      </c>
    </row>
    <row r="512" spans="1:3" x14ac:dyDescent="0.3">
      <c r="A512" t="s">
        <v>945</v>
      </c>
      <c r="B512" t="s">
        <v>19</v>
      </c>
      <c r="C512">
        <v>2019.6</v>
      </c>
    </row>
    <row r="513" spans="1:3" x14ac:dyDescent="0.3">
      <c r="A513" t="s">
        <v>1006</v>
      </c>
      <c r="B513" t="s">
        <v>7</v>
      </c>
      <c r="C513">
        <v>1744.2</v>
      </c>
    </row>
    <row r="514" spans="1:3" x14ac:dyDescent="0.3">
      <c r="A514" t="s">
        <v>941</v>
      </c>
      <c r="B514" t="s">
        <v>10</v>
      </c>
      <c r="C514">
        <v>1755</v>
      </c>
    </row>
    <row r="515" spans="1:3" x14ac:dyDescent="0.3">
      <c r="A515" t="s">
        <v>909</v>
      </c>
      <c r="B515" t="s">
        <v>13</v>
      </c>
      <c r="C515">
        <v>504</v>
      </c>
    </row>
    <row r="516" spans="1:3" x14ac:dyDescent="0.3">
      <c r="A516" t="s">
        <v>993</v>
      </c>
      <c r="B516" t="s">
        <v>19</v>
      </c>
      <c r="C516">
        <v>472</v>
      </c>
    </row>
    <row r="517" spans="1:3" x14ac:dyDescent="0.3">
      <c r="A517" t="s">
        <v>1016</v>
      </c>
      <c r="B517" t="s">
        <v>7</v>
      </c>
      <c r="C517">
        <v>816</v>
      </c>
    </row>
    <row r="518" spans="1:3" x14ac:dyDescent="0.3">
      <c r="A518" t="s">
        <v>909</v>
      </c>
      <c r="B518" t="s">
        <v>13</v>
      </c>
      <c r="C518">
        <v>80.640000000000015</v>
      </c>
    </row>
    <row r="519" spans="1:3" x14ac:dyDescent="0.3">
      <c r="A519" t="s">
        <v>943</v>
      </c>
      <c r="B519" t="s">
        <v>22</v>
      </c>
      <c r="C519">
        <v>436.79999999999995</v>
      </c>
    </row>
    <row r="520" spans="1:3" x14ac:dyDescent="0.3">
      <c r="A520" t="s">
        <v>921</v>
      </c>
      <c r="B520" t="s">
        <v>19</v>
      </c>
      <c r="C520">
        <v>312</v>
      </c>
    </row>
    <row r="521" spans="1:3" x14ac:dyDescent="0.3">
      <c r="A521" t="s">
        <v>939</v>
      </c>
      <c r="B521" t="s">
        <v>10</v>
      </c>
      <c r="C521">
        <v>373.5</v>
      </c>
    </row>
    <row r="522" spans="1:3" x14ac:dyDescent="0.3">
      <c r="A522" t="s">
        <v>956</v>
      </c>
      <c r="B522" t="s">
        <v>4</v>
      </c>
      <c r="C522">
        <v>115.2</v>
      </c>
    </row>
    <row r="523" spans="1:3" x14ac:dyDescent="0.3">
      <c r="A523" t="s">
        <v>967</v>
      </c>
      <c r="B523" t="s">
        <v>25</v>
      </c>
      <c r="C523">
        <v>231</v>
      </c>
    </row>
    <row r="524" spans="1:3" x14ac:dyDescent="0.3">
      <c r="A524" t="s">
        <v>963</v>
      </c>
      <c r="B524" t="s">
        <v>4</v>
      </c>
      <c r="C524">
        <v>86.4</v>
      </c>
    </row>
    <row r="525" spans="1:3" x14ac:dyDescent="0.3">
      <c r="A525" t="s">
        <v>993</v>
      </c>
      <c r="B525" t="s">
        <v>19</v>
      </c>
      <c r="C525">
        <v>88.5</v>
      </c>
    </row>
    <row r="526" spans="1:3" x14ac:dyDescent="0.3">
      <c r="A526" t="s">
        <v>925</v>
      </c>
      <c r="B526" t="s">
        <v>10</v>
      </c>
      <c r="C526">
        <v>78.84</v>
      </c>
    </row>
    <row r="527" spans="1:3" x14ac:dyDescent="0.3">
      <c r="A527" t="s">
        <v>935</v>
      </c>
      <c r="B527" t="s">
        <v>4</v>
      </c>
      <c r="C527">
        <v>64.8</v>
      </c>
    </row>
    <row r="528" spans="1:3" x14ac:dyDescent="0.3">
      <c r="A528" t="s">
        <v>949</v>
      </c>
      <c r="B528" t="s">
        <v>13</v>
      </c>
      <c r="C528">
        <v>27</v>
      </c>
    </row>
    <row r="529" spans="1:3" x14ac:dyDescent="0.3">
      <c r="A529" t="s">
        <v>989</v>
      </c>
      <c r="B529" t="s">
        <v>16</v>
      </c>
      <c r="C529">
        <v>75.600000000000009</v>
      </c>
    </row>
    <row r="530" spans="1:3" x14ac:dyDescent="0.3">
      <c r="A530" t="s">
        <v>925</v>
      </c>
      <c r="B530" t="s">
        <v>10</v>
      </c>
      <c r="C530">
        <v>292</v>
      </c>
    </row>
    <row r="531" spans="1:3" x14ac:dyDescent="0.3">
      <c r="A531" t="s">
        <v>1014</v>
      </c>
      <c r="B531" t="s">
        <v>7</v>
      </c>
      <c r="C531">
        <v>588</v>
      </c>
    </row>
    <row r="532" spans="1:3" x14ac:dyDescent="0.3">
      <c r="A532" t="s">
        <v>1025</v>
      </c>
      <c r="B532" t="s">
        <v>13</v>
      </c>
      <c r="C532">
        <v>34.4</v>
      </c>
    </row>
    <row r="533" spans="1:3" x14ac:dyDescent="0.3">
      <c r="A533" t="s">
        <v>939</v>
      </c>
      <c r="B533" t="s">
        <v>10</v>
      </c>
      <c r="C533">
        <v>149.39999999999998</v>
      </c>
    </row>
    <row r="534" spans="1:3" x14ac:dyDescent="0.3">
      <c r="A534" t="s">
        <v>965</v>
      </c>
      <c r="B534" t="s">
        <v>25</v>
      </c>
      <c r="C534">
        <v>294</v>
      </c>
    </row>
    <row r="535" spans="1:3" x14ac:dyDescent="0.3">
      <c r="A535" t="s">
        <v>907</v>
      </c>
      <c r="B535" t="s">
        <v>25</v>
      </c>
      <c r="C535">
        <v>347.2</v>
      </c>
    </row>
    <row r="536" spans="1:3" x14ac:dyDescent="0.3">
      <c r="A536" t="s">
        <v>989</v>
      </c>
      <c r="B536" t="s">
        <v>16</v>
      </c>
      <c r="C536">
        <v>112</v>
      </c>
    </row>
    <row r="537" spans="1:3" x14ac:dyDescent="0.3">
      <c r="A537" t="s">
        <v>1008</v>
      </c>
      <c r="B537" t="s">
        <v>10</v>
      </c>
      <c r="C537">
        <v>1379</v>
      </c>
    </row>
    <row r="538" spans="1:3" x14ac:dyDescent="0.3">
      <c r="A538" t="s">
        <v>907</v>
      </c>
      <c r="B538" t="s">
        <v>25</v>
      </c>
      <c r="C538">
        <v>396.8</v>
      </c>
    </row>
    <row r="539" spans="1:3" x14ac:dyDescent="0.3">
      <c r="A539" t="s">
        <v>993</v>
      </c>
      <c r="B539" t="s">
        <v>19</v>
      </c>
      <c r="C539">
        <v>28.320000000000007</v>
      </c>
    </row>
    <row r="540" spans="1:3" x14ac:dyDescent="0.3">
      <c r="A540" t="s">
        <v>995</v>
      </c>
      <c r="B540" t="s">
        <v>19</v>
      </c>
      <c r="C540">
        <v>2073.6</v>
      </c>
    </row>
    <row r="541" spans="1:3" x14ac:dyDescent="0.3">
      <c r="A541" t="s">
        <v>1012</v>
      </c>
      <c r="B541" t="s">
        <v>16</v>
      </c>
      <c r="C541">
        <v>837.9</v>
      </c>
    </row>
    <row r="542" spans="1:3" x14ac:dyDescent="0.3">
      <c r="A542" t="s">
        <v>1014</v>
      </c>
      <c r="B542" t="s">
        <v>7</v>
      </c>
      <c r="C542">
        <v>423.36</v>
      </c>
    </row>
    <row r="543" spans="1:3" x14ac:dyDescent="0.3">
      <c r="A543" t="s">
        <v>1034</v>
      </c>
      <c r="B543" t="s">
        <v>7</v>
      </c>
      <c r="C543">
        <v>514.80000000000007</v>
      </c>
    </row>
    <row r="544" spans="1:3" x14ac:dyDescent="0.3">
      <c r="A544" t="s">
        <v>943</v>
      </c>
      <c r="B544" t="s">
        <v>22</v>
      </c>
      <c r="C544">
        <v>546</v>
      </c>
    </row>
    <row r="545" spans="1:3" x14ac:dyDescent="0.3">
      <c r="A545" t="s">
        <v>973</v>
      </c>
      <c r="B545" t="s">
        <v>7</v>
      </c>
      <c r="C545">
        <v>1472.5</v>
      </c>
    </row>
    <row r="546" spans="1:3" x14ac:dyDescent="0.3">
      <c r="A546" t="s">
        <v>981</v>
      </c>
      <c r="B546" t="s">
        <v>10</v>
      </c>
      <c r="C546">
        <v>137.70000000000002</v>
      </c>
    </row>
    <row r="547" spans="1:3" x14ac:dyDescent="0.3">
      <c r="A547" t="s">
        <v>1023</v>
      </c>
      <c r="B547" t="s">
        <v>4</v>
      </c>
      <c r="C547">
        <v>270</v>
      </c>
    </row>
    <row r="548" spans="1:3" x14ac:dyDescent="0.3">
      <c r="A548" t="s">
        <v>919</v>
      </c>
      <c r="B548" t="s">
        <v>10</v>
      </c>
      <c r="C548">
        <v>222.4</v>
      </c>
    </row>
    <row r="549" spans="1:3" x14ac:dyDescent="0.3">
      <c r="A549" t="s">
        <v>953</v>
      </c>
      <c r="B549" t="s">
        <v>13</v>
      </c>
      <c r="C549">
        <v>32</v>
      </c>
    </row>
    <row r="550" spans="1:3" x14ac:dyDescent="0.3">
      <c r="A550" t="s">
        <v>977</v>
      </c>
      <c r="B550" t="s">
        <v>25</v>
      </c>
      <c r="C550">
        <v>76.800000000000011</v>
      </c>
    </row>
    <row r="551" spans="1:3" x14ac:dyDescent="0.3">
      <c r="A551" t="s">
        <v>963</v>
      </c>
      <c r="B551" t="s">
        <v>4</v>
      </c>
      <c r="C551">
        <v>288</v>
      </c>
    </row>
    <row r="552" spans="1:3" x14ac:dyDescent="0.3">
      <c r="A552" t="s">
        <v>991</v>
      </c>
      <c r="B552" t="s">
        <v>19</v>
      </c>
      <c r="C552">
        <v>1310</v>
      </c>
    </row>
    <row r="553" spans="1:3" x14ac:dyDescent="0.3">
      <c r="A553" t="s">
        <v>1006</v>
      </c>
      <c r="B553" t="s">
        <v>7</v>
      </c>
      <c r="C553">
        <v>570</v>
      </c>
    </row>
    <row r="554" spans="1:3" x14ac:dyDescent="0.3">
      <c r="A554" t="s">
        <v>1025</v>
      </c>
      <c r="B554" t="s">
        <v>13</v>
      </c>
      <c r="C554">
        <v>516</v>
      </c>
    </row>
    <row r="555" spans="1:3" x14ac:dyDescent="0.3">
      <c r="A555" t="s">
        <v>929</v>
      </c>
      <c r="B555" t="s">
        <v>10</v>
      </c>
      <c r="C555">
        <v>272</v>
      </c>
    </row>
    <row r="556" spans="1:3" x14ac:dyDescent="0.3">
      <c r="A556" t="s">
        <v>983</v>
      </c>
      <c r="B556" t="s">
        <v>10</v>
      </c>
      <c r="C556">
        <v>285.59999999999997</v>
      </c>
    </row>
    <row r="557" spans="1:3" x14ac:dyDescent="0.3">
      <c r="A557" t="s">
        <v>1002</v>
      </c>
      <c r="B557" t="s">
        <v>13</v>
      </c>
      <c r="C557">
        <v>1584</v>
      </c>
    </row>
    <row r="558" spans="1:3" x14ac:dyDescent="0.3">
      <c r="A558" t="s">
        <v>939</v>
      </c>
      <c r="B558" t="s">
        <v>10</v>
      </c>
      <c r="C558">
        <v>747</v>
      </c>
    </row>
    <row r="559" spans="1:3" x14ac:dyDescent="0.3">
      <c r="A559" t="s">
        <v>943</v>
      </c>
      <c r="B559" t="s">
        <v>22</v>
      </c>
      <c r="C559">
        <v>1092</v>
      </c>
    </row>
    <row r="560" spans="1:3" x14ac:dyDescent="0.3">
      <c r="A560" t="s">
        <v>971</v>
      </c>
      <c r="B560" t="s">
        <v>4</v>
      </c>
      <c r="C560">
        <v>736</v>
      </c>
    </row>
    <row r="561" spans="1:3" x14ac:dyDescent="0.3">
      <c r="A561" t="s">
        <v>997</v>
      </c>
      <c r="B561" t="s">
        <v>16</v>
      </c>
      <c r="C561">
        <v>456</v>
      </c>
    </row>
    <row r="562" spans="1:3" x14ac:dyDescent="0.3">
      <c r="A562" t="s">
        <v>1025</v>
      </c>
      <c r="B562" t="s">
        <v>13</v>
      </c>
      <c r="C562">
        <v>860</v>
      </c>
    </row>
    <row r="563" spans="1:3" x14ac:dyDescent="0.3">
      <c r="A563" t="s">
        <v>901</v>
      </c>
      <c r="B563" t="s">
        <v>22</v>
      </c>
      <c r="C563">
        <v>364.79999999999995</v>
      </c>
    </row>
    <row r="564" spans="1:3" x14ac:dyDescent="0.3">
      <c r="A564" t="s">
        <v>977</v>
      </c>
      <c r="B564" t="s">
        <v>25</v>
      </c>
      <c r="C564">
        <v>182.39999999999998</v>
      </c>
    </row>
    <row r="565" spans="1:3" x14ac:dyDescent="0.3">
      <c r="A565" t="s">
        <v>1026</v>
      </c>
      <c r="B565" t="s">
        <v>13</v>
      </c>
      <c r="C565">
        <v>1112</v>
      </c>
    </row>
    <row r="566" spans="1:3" x14ac:dyDescent="0.3">
      <c r="A566" t="s">
        <v>1019</v>
      </c>
      <c r="B566" t="s">
        <v>10</v>
      </c>
      <c r="C566">
        <v>157.5</v>
      </c>
    </row>
    <row r="567" spans="1:3" x14ac:dyDescent="0.3">
      <c r="A567" t="s">
        <v>1030</v>
      </c>
      <c r="B567" t="s">
        <v>4</v>
      </c>
      <c r="C567">
        <v>18.600000000000001</v>
      </c>
    </row>
    <row r="568" spans="1:3" x14ac:dyDescent="0.3">
      <c r="A568" t="s">
        <v>929</v>
      </c>
      <c r="B568" t="s">
        <v>10</v>
      </c>
      <c r="C568">
        <v>240</v>
      </c>
    </row>
    <row r="569" spans="1:3" x14ac:dyDescent="0.3">
      <c r="A569" t="s">
        <v>947</v>
      </c>
      <c r="B569" t="s">
        <v>25</v>
      </c>
      <c r="C569">
        <v>434.70000000000005</v>
      </c>
    </row>
    <row r="570" spans="1:3" x14ac:dyDescent="0.3">
      <c r="A570" t="s">
        <v>995</v>
      </c>
      <c r="B570" t="s">
        <v>19</v>
      </c>
      <c r="C570">
        <v>864</v>
      </c>
    </row>
    <row r="571" spans="1:3" x14ac:dyDescent="0.3">
      <c r="A571" t="s">
        <v>913</v>
      </c>
      <c r="B571" t="s">
        <v>25</v>
      </c>
      <c r="C571">
        <v>4.8</v>
      </c>
    </row>
    <row r="572" spans="1:3" x14ac:dyDescent="0.3">
      <c r="A572" t="s">
        <v>933</v>
      </c>
      <c r="B572" t="s">
        <v>16</v>
      </c>
      <c r="C572">
        <v>151.20000000000002</v>
      </c>
    </row>
    <row r="573" spans="1:3" x14ac:dyDescent="0.3">
      <c r="A573" t="s">
        <v>925</v>
      </c>
      <c r="B573" t="s">
        <v>10</v>
      </c>
      <c r="C573">
        <v>153.29999999999998</v>
      </c>
    </row>
    <row r="574" spans="1:3" x14ac:dyDescent="0.3">
      <c r="A574" t="s">
        <v>969</v>
      </c>
      <c r="B574" t="s">
        <v>16</v>
      </c>
      <c r="C574">
        <v>560</v>
      </c>
    </row>
    <row r="575" spans="1:3" x14ac:dyDescent="0.3">
      <c r="A575" t="s">
        <v>895</v>
      </c>
      <c r="B575" t="s">
        <v>7</v>
      </c>
      <c r="C575">
        <v>225.28000000000003</v>
      </c>
    </row>
    <row r="576" spans="1:3" x14ac:dyDescent="0.3">
      <c r="A576" t="s">
        <v>971</v>
      </c>
      <c r="B576" t="s">
        <v>4</v>
      </c>
      <c r="C576">
        <v>110.39999999999999</v>
      </c>
    </row>
    <row r="577" spans="1:3" x14ac:dyDescent="0.3">
      <c r="A577" t="s">
        <v>997</v>
      </c>
      <c r="B577" t="s">
        <v>16</v>
      </c>
      <c r="C577">
        <v>729.6</v>
      </c>
    </row>
    <row r="578" spans="1:3" x14ac:dyDescent="0.3">
      <c r="A578" t="s">
        <v>1004</v>
      </c>
      <c r="B578" t="s">
        <v>13</v>
      </c>
      <c r="C578">
        <v>544</v>
      </c>
    </row>
    <row r="579" spans="1:3" x14ac:dyDescent="0.3">
      <c r="A579" t="s">
        <v>935</v>
      </c>
      <c r="B579" t="s">
        <v>4</v>
      </c>
      <c r="C579">
        <v>90</v>
      </c>
    </row>
    <row r="580" spans="1:3" x14ac:dyDescent="0.3">
      <c r="A580" t="s">
        <v>945</v>
      </c>
      <c r="B580" t="s">
        <v>19</v>
      </c>
      <c r="C580">
        <v>1603.8</v>
      </c>
    </row>
    <row r="581" spans="1:3" x14ac:dyDescent="0.3">
      <c r="A581" t="s">
        <v>965</v>
      </c>
      <c r="B581" t="s">
        <v>25</v>
      </c>
      <c r="C581">
        <v>294</v>
      </c>
    </row>
    <row r="582" spans="1:3" x14ac:dyDescent="0.3">
      <c r="A582" t="s">
        <v>975</v>
      </c>
      <c r="B582" t="s">
        <v>25</v>
      </c>
      <c r="C582">
        <v>205.20000000000002</v>
      </c>
    </row>
    <row r="583" spans="1:3" x14ac:dyDescent="0.3">
      <c r="A583" t="s">
        <v>985</v>
      </c>
      <c r="B583" t="s">
        <v>10</v>
      </c>
      <c r="C583">
        <v>325</v>
      </c>
    </row>
    <row r="584" spans="1:3" x14ac:dyDescent="0.3">
      <c r="A584" t="s">
        <v>909</v>
      </c>
      <c r="B584" t="s">
        <v>13</v>
      </c>
      <c r="C584">
        <v>168</v>
      </c>
    </row>
    <row r="585" spans="1:3" x14ac:dyDescent="0.3">
      <c r="A585" t="s">
        <v>977</v>
      </c>
      <c r="B585" t="s">
        <v>25</v>
      </c>
      <c r="C585">
        <v>48</v>
      </c>
    </row>
    <row r="586" spans="1:3" x14ac:dyDescent="0.3">
      <c r="A586" t="s">
        <v>935</v>
      </c>
      <c r="B586" t="s">
        <v>4</v>
      </c>
      <c r="C586">
        <v>100.8</v>
      </c>
    </row>
    <row r="587" spans="1:3" x14ac:dyDescent="0.3">
      <c r="A587" t="s">
        <v>937</v>
      </c>
      <c r="B587" t="s">
        <v>10</v>
      </c>
      <c r="C587">
        <v>134.39999999999998</v>
      </c>
    </row>
    <row r="588" spans="1:3" x14ac:dyDescent="0.3">
      <c r="A588" t="s">
        <v>947</v>
      </c>
      <c r="B588" t="s">
        <v>25</v>
      </c>
      <c r="C588">
        <v>165.6</v>
      </c>
    </row>
    <row r="589" spans="1:3" x14ac:dyDescent="0.3">
      <c r="A589" t="s">
        <v>971</v>
      </c>
      <c r="B589" t="s">
        <v>4</v>
      </c>
      <c r="C589">
        <v>552</v>
      </c>
    </row>
    <row r="590" spans="1:3" x14ac:dyDescent="0.3">
      <c r="A590" t="s">
        <v>891</v>
      </c>
      <c r="B590" t="s">
        <v>4</v>
      </c>
      <c r="C590">
        <v>516.79999999999995</v>
      </c>
    </row>
    <row r="591" spans="1:3" x14ac:dyDescent="0.3">
      <c r="A591" t="s">
        <v>919</v>
      </c>
      <c r="B591" t="s">
        <v>10</v>
      </c>
      <c r="C591">
        <v>413.52499999999998</v>
      </c>
    </row>
    <row r="592" spans="1:3" x14ac:dyDescent="0.3">
      <c r="A592" t="s">
        <v>973</v>
      </c>
      <c r="B592" t="s">
        <v>7</v>
      </c>
      <c r="C592">
        <v>26.349999999999998</v>
      </c>
    </row>
    <row r="593" spans="1:3" x14ac:dyDescent="0.3">
      <c r="A593" t="s">
        <v>923</v>
      </c>
      <c r="B593" t="s">
        <v>25</v>
      </c>
      <c r="C593">
        <v>1500</v>
      </c>
    </row>
    <row r="594" spans="1:3" x14ac:dyDescent="0.3">
      <c r="A594" t="s">
        <v>933</v>
      </c>
      <c r="B594" t="s">
        <v>16</v>
      </c>
      <c r="C594">
        <v>108</v>
      </c>
    </row>
    <row r="595" spans="1:3" x14ac:dyDescent="0.3">
      <c r="A595" t="s">
        <v>1012</v>
      </c>
      <c r="B595" t="s">
        <v>16</v>
      </c>
      <c r="C595">
        <v>212.8</v>
      </c>
    </row>
    <row r="596" spans="1:3" x14ac:dyDescent="0.3">
      <c r="A596" t="s">
        <v>901</v>
      </c>
      <c r="B596" t="s">
        <v>22</v>
      </c>
      <c r="C596">
        <v>720</v>
      </c>
    </row>
    <row r="597" spans="1:3" x14ac:dyDescent="0.3">
      <c r="A597" t="s">
        <v>997</v>
      </c>
      <c r="B597" t="s">
        <v>16</v>
      </c>
      <c r="C597">
        <v>608</v>
      </c>
    </row>
    <row r="598" spans="1:3" x14ac:dyDescent="0.3">
      <c r="A598" t="s">
        <v>935</v>
      </c>
      <c r="B598" t="s">
        <v>4</v>
      </c>
      <c r="C598">
        <v>273.59999999999997</v>
      </c>
    </row>
    <row r="599" spans="1:3" x14ac:dyDescent="0.3">
      <c r="A599" t="s">
        <v>987</v>
      </c>
      <c r="B599" t="s">
        <v>22</v>
      </c>
      <c r="C599">
        <v>763.19999999999993</v>
      </c>
    </row>
    <row r="600" spans="1:3" x14ac:dyDescent="0.3">
      <c r="A600" t="s">
        <v>953</v>
      </c>
      <c r="B600" t="s">
        <v>13</v>
      </c>
      <c r="C600">
        <v>24</v>
      </c>
    </row>
    <row r="601" spans="1:3" x14ac:dyDescent="0.3">
      <c r="A601" t="s">
        <v>1025</v>
      </c>
      <c r="B601" t="s">
        <v>13</v>
      </c>
      <c r="C601">
        <v>206.39999999999998</v>
      </c>
    </row>
    <row r="602" spans="1:3" x14ac:dyDescent="0.3">
      <c r="A602" t="s">
        <v>915</v>
      </c>
      <c r="B602" t="s">
        <v>22</v>
      </c>
      <c r="C602">
        <v>223.20000000000002</v>
      </c>
    </row>
    <row r="603" spans="1:3" x14ac:dyDescent="0.3">
      <c r="A603" t="s">
        <v>943</v>
      </c>
      <c r="B603" t="s">
        <v>22</v>
      </c>
      <c r="C603">
        <v>655.19999999999993</v>
      </c>
    </row>
    <row r="604" spans="1:3" x14ac:dyDescent="0.3">
      <c r="A604" t="s">
        <v>965</v>
      </c>
      <c r="B604" t="s">
        <v>25</v>
      </c>
      <c r="C604">
        <v>308.7</v>
      </c>
    </row>
    <row r="605" spans="1:3" x14ac:dyDescent="0.3">
      <c r="A605" t="s">
        <v>1030</v>
      </c>
      <c r="B605" t="s">
        <v>4</v>
      </c>
      <c r="C605">
        <v>62</v>
      </c>
    </row>
    <row r="606" spans="1:3" x14ac:dyDescent="0.3">
      <c r="A606" t="s">
        <v>949</v>
      </c>
      <c r="B606" t="s">
        <v>13</v>
      </c>
      <c r="C606">
        <v>297.5</v>
      </c>
    </row>
    <row r="607" spans="1:3" x14ac:dyDescent="0.3">
      <c r="A607" t="s">
        <v>1016</v>
      </c>
      <c r="B607" t="s">
        <v>7</v>
      </c>
      <c r="C607">
        <v>693.6</v>
      </c>
    </row>
    <row r="608" spans="1:3" x14ac:dyDescent="0.3">
      <c r="A608" t="s">
        <v>1032</v>
      </c>
      <c r="B608" t="s">
        <v>4</v>
      </c>
      <c r="C608">
        <v>514.08000000000004</v>
      </c>
    </row>
    <row r="609" spans="1:3" x14ac:dyDescent="0.3">
      <c r="A609" t="s">
        <v>995</v>
      </c>
      <c r="B609" t="s">
        <v>19</v>
      </c>
      <c r="C609">
        <v>36.479999999999997</v>
      </c>
    </row>
    <row r="610" spans="1:3" x14ac:dyDescent="0.3">
      <c r="A610" t="s">
        <v>1023</v>
      </c>
      <c r="B610" t="s">
        <v>4</v>
      </c>
      <c r="C610">
        <v>144</v>
      </c>
    </row>
    <row r="611" spans="1:3" x14ac:dyDescent="0.3">
      <c r="A611" t="s">
        <v>889</v>
      </c>
      <c r="B611" t="s">
        <v>4</v>
      </c>
      <c r="C611">
        <v>216</v>
      </c>
    </row>
    <row r="612" spans="1:3" x14ac:dyDescent="0.3">
      <c r="A612" t="s">
        <v>929</v>
      </c>
      <c r="B612" t="s">
        <v>10</v>
      </c>
      <c r="C612">
        <v>126</v>
      </c>
    </row>
    <row r="613" spans="1:3" x14ac:dyDescent="0.3">
      <c r="A613" t="s">
        <v>963</v>
      </c>
      <c r="B613" t="s">
        <v>4</v>
      </c>
      <c r="C613">
        <v>216</v>
      </c>
    </row>
    <row r="614" spans="1:3" x14ac:dyDescent="0.3">
      <c r="A614" t="s">
        <v>907</v>
      </c>
      <c r="B614" t="s">
        <v>25</v>
      </c>
      <c r="C614">
        <v>471.2</v>
      </c>
    </row>
    <row r="615" spans="1:3" x14ac:dyDescent="0.3">
      <c r="A615" t="s">
        <v>961</v>
      </c>
      <c r="B615" t="s">
        <v>4</v>
      </c>
      <c r="C615">
        <v>6324</v>
      </c>
    </row>
    <row r="616" spans="1:3" x14ac:dyDescent="0.3">
      <c r="A616" t="s">
        <v>991</v>
      </c>
      <c r="B616" t="s">
        <v>19</v>
      </c>
      <c r="C616">
        <v>733.6</v>
      </c>
    </row>
    <row r="617" spans="1:3" x14ac:dyDescent="0.3">
      <c r="A617" t="s">
        <v>1002</v>
      </c>
      <c r="B617" t="s">
        <v>13</v>
      </c>
      <c r="C617">
        <v>2640</v>
      </c>
    </row>
    <row r="618" spans="1:3" x14ac:dyDescent="0.3">
      <c r="A618" t="s">
        <v>1012</v>
      </c>
      <c r="B618" t="s">
        <v>16</v>
      </c>
      <c r="C618">
        <v>798</v>
      </c>
    </row>
    <row r="619" spans="1:3" x14ac:dyDescent="0.3">
      <c r="A619" t="s">
        <v>979</v>
      </c>
      <c r="B619" t="s">
        <v>10</v>
      </c>
      <c r="C619">
        <v>228</v>
      </c>
    </row>
    <row r="620" spans="1:3" x14ac:dyDescent="0.3">
      <c r="A620" t="s">
        <v>1002</v>
      </c>
      <c r="B620" t="s">
        <v>13</v>
      </c>
      <c r="C620">
        <v>528</v>
      </c>
    </row>
    <row r="621" spans="1:3" x14ac:dyDescent="0.3">
      <c r="A621" t="s">
        <v>983</v>
      </c>
      <c r="B621" t="s">
        <v>10</v>
      </c>
      <c r="C621">
        <v>384</v>
      </c>
    </row>
    <row r="622" spans="1:3" x14ac:dyDescent="0.3">
      <c r="A622" t="s">
        <v>1004</v>
      </c>
      <c r="B622" t="s">
        <v>13</v>
      </c>
      <c r="C622">
        <v>1088</v>
      </c>
    </row>
    <row r="623" spans="1:3" x14ac:dyDescent="0.3">
      <c r="A623" t="s">
        <v>965</v>
      </c>
      <c r="B623" t="s">
        <v>25</v>
      </c>
      <c r="C623">
        <v>147</v>
      </c>
    </row>
    <row r="624" spans="1:3" x14ac:dyDescent="0.3">
      <c r="A624" t="s">
        <v>955</v>
      </c>
      <c r="B624" t="s">
        <v>4</v>
      </c>
      <c r="C624">
        <v>372.4</v>
      </c>
    </row>
    <row r="625" spans="1:3" x14ac:dyDescent="0.3">
      <c r="A625" t="s">
        <v>1034</v>
      </c>
      <c r="B625" t="s">
        <v>7</v>
      </c>
      <c r="C625">
        <v>296.39999999999998</v>
      </c>
    </row>
    <row r="626" spans="1:3" x14ac:dyDescent="0.3">
      <c r="A626" t="s">
        <v>929</v>
      </c>
      <c r="B626" t="s">
        <v>10</v>
      </c>
      <c r="C626">
        <v>112</v>
      </c>
    </row>
    <row r="627" spans="1:3" x14ac:dyDescent="0.3">
      <c r="A627" t="s">
        <v>965</v>
      </c>
      <c r="B627" t="s">
        <v>25</v>
      </c>
      <c r="C627">
        <v>147</v>
      </c>
    </row>
    <row r="628" spans="1:3" x14ac:dyDescent="0.3">
      <c r="A628" t="s">
        <v>987</v>
      </c>
      <c r="B628" t="s">
        <v>22</v>
      </c>
      <c r="C628">
        <v>127.19999999999999</v>
      </c>
    </row>
    <row r="629" spans="1:3" x14ac:dyDescent="0.3">
      <c r="A629" t="s">
        <v>891</v>
      </c>
      <c r="B629" t="s">
        <v>4</v>
      </c>
      <c r="C629">
        <v>273.60000000000002</v>
      </c>
    </row>
    <row r="630" spans="1:3" x14ac:dyDescent="0.3">
      <c r="A630" t="s">
        <v>893</v>
      </c>
      <c r="B630" t="s">
        <v>7</v>
      </c>
      <c r="C630">
        <v>144</v>
      </c>
    </row>
    <row r="631" spans="1:3" x14ac:dyDescent="0.3">
      <c r="A631" t="s">
        <v>995</v>
      </c>
      <c r="B631" t="s">
        <v>19</v>
      </c>
      <c r="C631">
        <v>518.4</v>
      </c>
    </row>
    <row r="632" spans="1:3" x14ac:dyDescent="0.3">
      <c r="A632" t="s">
        <v>1023</v>
      </c>
      <c r="B632" t="s">
        <v>4</v>
      </c>
      <c r="C632">
        <v>648</v>
      </c>
    </row>
    <row r="633" spans="1:3" x14ac:dyDescent="0.3">
      <c r="A633" t="s">
        <v>909</v>
      </c>
      <c r="B633" t="s">
        <v>13</v>
      </c>
      <c r="C633">
        <v>84</v>
      </c>
    </row>
    <row r="634" spans="1:3" x14ac:dyDescent="0.3">
      <c r="A634" t="s">
        <v>987</v>
      </c>
      <c r="B634" t="s">
        <v>22</v>
      </c>
      <c r="C634">
        <v>1060</v>
      </c>
    </row>
    <row r="635" spans="1:3" x14ac:dyDescent="0.3">
      <c r="A635" t="s">
        <v>1029</v>
      </c>
      <c r="B635" t="s">
        <v>22</v>
      </c>
      <c r="C635">
        <v>128</v>
      </c>
    </row>
    <row r="636" spans="1:3" x14ac:dyDescent="0.3">
      <c r="A636" t="s">
        <v>925</v>
      </c>
      <c r="B636" t="s">
        <v>10</v>
      </c>
      <c r="C636">
        <v>36.5</v>
      </c>
    </row>
    <row r="637" spans="1:3" x14ac:dyDescent="0.3">
      <c r="A637" t="s">
        <v>939</v>
      </c>
      <c r="B637" t="s">
        <v>10</v>
      </c>
      <c r="C637">
        <v>747</v>
      </c>
    </row>
    <row r="638" spans="1:3" x14ac:dyDescent="0.3">
      <c r="A638" t="s">
        <v>993</v>
      </c>
      <c r="B638" t="s">
        <v>19</v>
      </c>
      <c r="C638">
        <v>106.20000000000002</v>
      </c>
    </row>
    <row r="639" spans="1:3" x14ac:dyDescent="0.3">
      <c r="A639" t="s">
        <v>1002</v>
      </c>
      <c r="B639" t="s">
        <v>13</v>
      </c>
      <c r="C639">
        <v>1320</v>
      </c>
    </row>
    <row r="640" spans="1:3" x14ac:dyDescent="0.3">
      <c r="A640" t="s">
        <v>1027</v>
      </c>
      <c r="B640" t="s">
        <v>25</v>
      </c>
      <c r="C640">
        <v>192</v>
      </c>
    </row>
    <row r="641" spans="1:3" x14ac:dyDescent="0.3">
      <c r="A641" t="s">
        <v>909</v>
      </c>
      <c r="B641" t="s">
        <v>13</v>
      </c>
      <c r="C641">
        <v>189</v>
      </c>
    </row>
    <row r="642" spans="1:3" x14ac:dyDescent="0.3">
      <c r="A642" t="s">
        <v>919</v>
      </c>
      <c r="B642" t="s">
        <v>10</v>
      </c>
      <c r="C642">
        <v>250.20000000000002</v>
      </c>
    </row>
    <row r="643" spans="1:3" x14ac:dyDescent="0.3">
      <c r="A643" t="s">
        <v>1002</v>
      </c>
      <c r="B643" t="s">
        <v>13</v>
      </c>
      <c r="C643">
        <v>2640</v>
      </c>
    </row>
    <row r="644" spans="1:3" x14ac:dyDescent="0.3">
      <c r="A644" t="s">
        <v>1019</v>
      </c>
      <c r="B644" t="s">
        <v>10</v>
      </c>
      <c r="C644">
        <v>300</v>
      </c>
    </row>
    <row r="645" spans="1:3" x14ac:dyDescent="0.3">
      <c r="A645" t="s">
        <v>1030</v>
      </c>
      <c r="B645" t="s">
        <v>4</v>
      </c>
      <c r="C645">
        <v>223.20000000000002</v>
      </c>
    </row>
    <row r="646" spans="1:3" x14ac:dyDescent="0.3">
      <c r="A646" t="s">
        <v>973</v>
      </c>
      <c r="B646" t="s">
        <v>7</v>
      </c>
      <c r="C646">
        <v>197.625</v>
      </c>
    </row>
    <row r="647" spans="1:3" x14ac:dyDescent="0.3">
      <c r="A647" t="s">
        <v>1034</v>
      </c>
      <c r="B647" t="s">
        <v>7</v>
      </c>
      <c r="C647">
        <v>61.879999999999995</v>
      </c>
    </row>
    <row r="648" spans="1:3" x14ac:dyDescent="0.3">
      <c r="A648" t="s">
        <v>937</v>
      </c>
      <c r="B648" t="s">
        <v>10</v>
      </c>
      <c r="C648">
        <v>638.4</v>
      </c>
    </row>
    <row r="649" spans="1:3" x14ac:dyDescent="0.3">
      <c r="A649" t="s">
        <v>969</v>
      </c>
      <c r="B649" t="s">
        <v>16</v>
      </c>
      <c r="C649">
        <v>212.79999999999998</v>
      </c>
    </row>
    <row r="650" spans="1:3" x14ac:dyDescent="0.3">
      <c r="A650" t="s">
        <v>1014</v>
      </c>
      <c r="B650" t="s">
        <v>7</v>
      </c>
      <c r="C650">
        <v>226.8</v>
      </c>
    </row>
    <row r="651" spans="1:3" x14ac:dyDescent="0.3">
      <c r="A651" t="s">
        <v>1016</v>
      </c>
      <c r="B651" t="s">
        <v>7</v>
      </c>
      <c r="C651">
        <v>122.4</v>
      </c>
    </row>
    <row r="652" spans="1:3" x14ac:dyDescent="0.3">
      <c r="A652" t="s">
        <v>1021</v>
      </c>
      <c r="B652" t="s">
        <v>13</v>
      </c>
      <c r="C652">
        <v>259.2</v>
      </c>
    </row>
    <row r="653" spans="1:3" x14ac:dyDescent="0.3">
      <c r="A653" t="s">
        <v>997</v>
      </c>
      <c r="B653" t="s">
        <v>16</v>
      </c>
      <c r="C653">
        <v>912</v>
      </c>
    </row>
    <row r="654" spans="1:3" x14ac:dyDescent="0.3">
      <c r="A654" t="s">
        <v>933</v>
      </c>
      <c r="B654" t="s">
        <v>16</v>
      </c>
      <c r="C654">
        <v>72</v>
      </c>
    </row>
    <row r="655" spans="1:3" x14ac:dyDescent="0.3">
      <c r="A655" t="s">
        <v>967</v>
      </c>
      <c r="B655" t="s">
        <v>25</v>
      </c>
      <c r="C655">
        <v>154</v>
      </c>
    </row>
    <row r="656" spans="1:3" x14ac:dyDescent="0.3">
      <c r="A656" t="s">
        <v>1034</v>
      </c>
      <c r="B656" t="s">
        <v>7</v>
      </c>
      <c r="C656">
        <v>52</v>
      </c>
    </row>
    <row r="657" spans="1:3" x14ac:dyDescent="0.3">
      <c r="A657" t="s">
        <v>949</v>
      </c>
      <c r="B657" t="s">
        <v>13</v>
      </c>
      <c r="C657">
        <v>190</v>
      </c>
    </row>
    <row r="658" spans="1:3" x14ac:dyDescent="0.3">
      <c r="A658" t="s">
        <v>997</v>
      </c>
      <c r="B658" t="s">
        <v>16</v>
      </c>
      <c r="C658">
        <v>425.59999999999997</v>
      </c>
    </row>
    <row r="659" spans="1:3" x14ac:dyDescent="0.3">
      <c r="A659" t="s">
        <v>1026</v>
      </c>
      <c r="B659" t="s">
        <v>13</v>
      </c>
      <c r="C659">
        <v>695</v>
      </c>
    </row>
    <row r="660" spans="1:3" x14ac:dyDescent="0.3">
      <c r="A660" t="s">
        <v>1034</v>
      </c>
      <c r="B660" t="s">
        <v>7</v>
      </c>
      <c r="C660">
        <v>260</v>
      </c>
    </row>
    <row r="661" spans="1:3" x14ac:dyDescent="0.3">
      <c r="A661" t="s">
        <v>935</v>
      </c>
      <c r="B661" t="s">
        <v>4</v>
      </c>
      <c r="C661">
        <v>63</v>
      </c>
    </row>
    <row r="662" spans="1:3" x14ac:dyDescent="0.3">
      <c r="A662" t="s">
        <v>965</v>
      </c>
      <c r="B662" t="s">
        <v>25</v>
      </c>
      <c r="C662">
        <v>92</v>
      </c>
    </row>
    <row r="663" spans="1:3" x14ac:dyDescent="0.3">
      <c r="A663" t="s">
        <v>969</v>
      </c>
      <c r="B663" t="s">
        <v>16</v>
      </c>
      <c r="C663">
        <v>420</v>
      </c>
    </row>
    <row r="664" spans="1:3" x14ac:dyDescent="0.3">
      <c r="A664" t="s">
        <v>943</v>
      </c>
      <c r="B664" t="s">
        <v>22</v>
      </c>
      <c r="C664">
        <v>912</v>
      </c>
    </row>
    <row r="665" spans="1:3" x14ac:dyDescent="0.3">
      <c r="A665" t="s">
        <v>983</v>
      </c>
      <c r="B665" t="s">
        <v>10</v>
      </c>
      <c r="C665">
        <v>500</v>
      </c>
    </row>
    <row r="666" spans="1:3" x14ac:dyDescent="0.3">
      <c r="A666" t="s">
        <v>917</v>
      </c>
      <c r="B666" t="s">
        <v>7</v>
      </c>
      <c r="C666">
        <v>176.7</v>
      </c>
    </row>
    <row r="667" spans="1:3" x14ac:dyDescent="0.3">
      <c r="A667" t="s">
        <v>943</v>
      </c>
      <c r="B667" t="s">
        <v>22</v>
      </c>
      <c r="C667">
        <v>346.56</v>
      </c>
    </row>
    <row r="668" spans="1:3" x14ac:dyDescent="0.3">
      <c r="A668" t="s">
        <v>993</v>
      </c>
      <c r="B668" t="s">
        <v>19</v>
      </c>
      <c r="C668">
        <v>149</v>
      </c>
    </row>
    <row r="669" spans="1:3" x14ac:dyDescent="0.3">
      <c r="A669" t="s">
        <v>975</v>
      </c>
      <c r="B669" t="s">
        <v>25</v>
      </c>
      <c r="C669">
        <v>199.5</v>
      </c>
    </row>
    <row r="670" spans="1:3" x14ac:dyDescent="0.3">
      <c r="A670" t="s">
        <v>991</v>
      </c>
      <c r="B670" t="s">
        <v>19</v>
      </c>
      <c r="C670">
        <v>196.79999999999998</v>
      </c>
    </row>
    <row r="671" spans="1:3" x14ac:dyDescent="0.3">
      <c r="A671" t="s">
        <v>1018</v>
      </c>
      <c r="B671" t="s">
        <v>4</v>
      </c>
      <c r="C671">
        <v>420</v>
      </c>
    </row>
    <row r="672" spans="1:3" x14ac:dyDescent="0.3">
      <c r="A672" t="s">
        <v>915</v>
      </c>
      <c r="B672" t="s">
        <v>22</v>
      </c>
      <c r="C672">
        <v>1627.5</v>
      </c>
    </row>
    <row r="673" spans="1:3" x14ac:dyDescent="0.3">
      <c r="A673" t="s">
        <v>1014</v>
      </c>
      <c r="B673" t="s">
        <v>7</v>
      </c>
      <c r="C673">
        <v>421</v>
      </c>
    </row>
    <row r="674" spans="1:3" x14ac:dyDescent="0.3">
      <c r="A674" t="s">
        <v>891</v>
      </c>
      <c r="B674" t="s">
        <v>4</v>
      </c>
      <c r="C674">
        <v>228</v>
      </c>
    </row>
    <row r="675" spans="1:3" x14ac:dyDescent="0.3">
      <c r="A675" t="s">
        <v>929</v>
      </c>
      <c r="B675" t="s">
        <v>10</v>
      </c>
      <c r="C675">
        <v>120</v>
      </c>
    </row>
    <row r="676" spans="1:3" x14ac:dyDescent="0.3">
      <c r="A676" t="s">
        <v>991</v>
      </c>
      <c r="B676" t="s">
        <v>19</v>
      </c>
      <c r="C676">
        <v>328</v>
      </c>
    </row>
    <row r="677" spans="1:3" x14ac:dyDescent="0.3">
      <c r="A677" t="s">
        <v>1006</v>
      </c>
      <c r="B677" t="s">
        <v>7</v>
      </c>
      <c r="C677">
        <v>712.5</v>
      </c>
    </row>
    <row r="678" spans="1:3" x14ac:dyDescent="0.3">
      <c r="A678" t="s">
        <v>1008</v>
      </c>
      <c r="B678" t="s">
        <v>10</v>
      </c>
      <c r="C678">
        <v>147.89999999999998</v>
      </c>
    </row>
    <row r="679" spans="1:3" x14ac:dyDescent="0.3">
      <c r="A679" t="s">
        <v>937</v>
      </c>
      <c r="B679" t="s">
        <v>10</v>
      </c>
      <c r="C679">
        <v>226.8</v>
      </c>
    </row>
    <row r="680" spans="1:3" x14ac:dyDescent="0.3">
      <c r="A680" t="s">
        <v>1023</v>
      </c>
      <c r="B680" t="s">
        <v>4</v>
      </c>
      <c r="C680">
        <v>189</v>
      </c>
    </row>
    <row r="681" spans="1:3" x14ac:dyDescent="0.3">
      <c r="A681" t="s">
        <v>971</v>
      </c>
      <c r="B681" t="s">
        <v>4</v>
      </c>
      <c r="C681">
        <v>586.5</v>
      </c>
    </row>
    <row r="682" spans="1:3" x14ac:dyDescent="0.3">
      <c r="A682" t="s">
        <v>981</v>
      </c>
      <c r="B682" t="s">
        <v>10</v>
      </c>
      <c r="C682">
        <v>162.5625</v>
      </c>
    </row>
    <row r="683" spans="1:3" x14ac:dyDescent="0.3">
      <c r="A683" t="s">
        <v>913</v>
      </c>
      <c r="B683" t="s">
        <v>25</v>
      </c>
      <c r="C683">
        <v>60</v>
      </c>
    </row>
    <row r="684" spans="1:3" x14ac:dyDescent="0.3">
      <c r="A684" t="s">
        <v>963</v>
      </c>
      <c r="B684" t="s">
        <v>4</v>
      </c>
      <c r="C684">
        <v>180</v>
      </c>
    </row>
    <row r="685" spans="1:3" x14ac:dyDescent="0.3">
      <c r="A685" t="s">
        <v>943</v>
      </c>
      <c r="B685" t="s">
        <v>22</v>
      </c>
      <c r="C685">
        <v>136.80000000000001</v>
      </c>
    </row>
    <row r="686" spans="1:3" x14ac:dyDescent="0.3">
      <c r="A686" t="s">
        <v>945</v>
      </c>
      <c r="B686" t="s">
        <v>19</v>
      </c>
      <c r="C686">
        <v>4456.4400000000005</v>
      </c>
    </row>
    <row r="687" spans="1:3" x14ac:dyDescent="0.3">
      <c r="A687" t="s">
        <v>1030</v>
      </c>
      <c r="B687" t="s">
        <v>4</v>
      </c>
      <c r="C687">
        <v>251.1</v>
      </c>
    </row>
    <row r="688" spans="1:3" x14ac:dyDescent="0.3">
      <c r="A688" t="s">
        <v>895</v>
      </c>
      <c r="B688" t="s">
        <v>7</v>
      </c>
      <c r="C688">
        <v>935</v>
      </c>
    </row>
    <row r="689" spans="1:3" x14ac:dyDescent="0.3">
      <c r="A689" t="s">
        <v>901</v>
      </c>
      <c r="B689" t="s">
        <v>22</v>
      </c>
      <c r="C689">
        <v>1275</v>
      </c>
    </row>
    <row r="690" spans="1:3" x14ac:dyDescent="0.3">
      <c r="A690" t="s">
        <v>903</v>
      </c>
      <c r="B690" t="s">
        <v>7</v>
      </c>
      <c r="C690">
        <v>340</v>
      </c>
    </row>
    <row r="691" spans="1:3" x14ac:dyDescent="0.3">
      <c r="A691" t="s">
        <v>935</v>
      </c>
      <c r="B691" t="s">
        <v>4</v>
      </c>
      <c r="C691">
        <v>38.25</v>
      </c>
    </row>
    <row r="692" spans="1:3" x14ac:dyDescent="0.3">
      <c r="A692" t="s">
        <v>977</v>
      </c>
      <c r="B692" t="s">
        <v>25</v>
      </c>
      <c r="C692">
        <v>91.8</v>
      </c>
    </row>
    <row r="693" spans="1:3" x14ac:dyDescent="0.3">
      <c r="A693" t="s">
        <v>979</v>
      </c>
      <c r="B693" t="s">
        <v>10</v>
      </c>
      <c r="C693">
        <v>48.449999999999996</v>
      </c>
    </row>
    <row r="694" spans="1:3" x14ac:dyDescent="0.3">
      <c r="A694" t="s">
        <v>1004</v>
      </c>
      <c r="B694" t="s">
        <v>13</v>
      </c>
      <c r="C694">
        <v>346.8</v>
      </c>
    </row>
    <row r="695" spans="1:3" x14ac:dyDescent="0.3">
      <c r="A695" t="s">
        <v>929</v>
      </c>
      <c r="B695" t="s">
        <v>10</v>
      </c>
      <c r="C695">
        <v>320</v>
      </c>
    </row>
    <row r="696" spans="1:3" x14ac:dyDescent="0.3">
      <c r="A696" t="s">
        <v>951</v>
      </c>
      <c r="B696" t="s">
        <v>13</v>
      </c>
      <c r="C696">
        <v>1280</v>
      </c>
    </row>
    <row r="697" spans="1:3" x14ac:dyDescent="0.3">
      <c r="A697" t="s">
        <v>1006</v>
      </c>
      <c r="B697" t="s">
        <v>7</v>
      </c>
      <c r="C697">
        <v>342</v>
      </c>
    </row>
    <row r="698" spans="1:3" x14ac:dyDescent="0.3">
      <c r="A698" t="s">
        <v>927</v>
      </c>
      <c r="B698" t="s">
        <v>10</v>
      </c>
      <c r="C698">
        <v>3159</v>
      </c>
    </row>
    <row r="699" spans="1:3" x14ac:dyDescent="0.3">
      <c r="A699" t="s">
        <v>943</v>
      </c>
      <c r="B699" t="s">
        <v>22</v>
      </c>
      <c r="C699">
        <v>1596</v>
      </c>
    </row>
    <row r="700" spans="1:3" x14ac:dyDescent="0.3">
      <c r="A700" t="s">
        <v>997</v>
      </c>
      <c r="B700" t="s">
        <v>16</v>
      </c>
      <c r="C700">
        <v>2660</v>
      </c>
    </row>
    <row r="701" spans="1:3" x14ac:dyDescent="0.3">
      <c r="A701" t="s">
        <v>1014</v>
      </c>
      <c r="B701" t="s">
        <v>7</v>
      </c>
      <c r="C701">
        <v>820.95</v>
      </c>
    </row>
    <row r="702" spans="1:3" x14ac:dyDescent="0.3">
      <c r="A702" t="s">
        <v>1030</v>
      </c>
      <c r="B702" t="s">
        <v>4</v>
      </c>
      <c r="C702">
        <v>387.5</v>
      </c>
    </row>
    <row r="703" spans="1:3" x14ac:dyDescent="0.3">
      <c r="A703" t="s">
        <v>905</v>
      </c>
      <c r="B703" t="s">
        <v>19</v>
      </c>
      <c r="C703">
        <v>1319.2</v>
      </c>
    </row>
    <row r="704" spans="1:3" x14ac:dyDescent="0.3">
      <c r="A704" t="s">
        <v>919</v>
      </c>
      <c r="B704" t="s">
        <v>10</v>
      </c>
      <c r="C704">
        <v>872.5</v>
      </c>
    </row>
    <row r="705" spans="1:3" x14ac:dyDescent="0.3">
      <c r="A705" t="s">
        <v>941</v>
      </c>
      <c r="B705" t="s">
        <v>10</v>
      </c>
      <c r="C705">
        <v>5268</v>
      </c>
    </row>
    <row r="706" spans="1:3" x14ac:dyDescent="0.3">
      <c r="A706" t="s">
        <v>953</v>
      </c>
      <c r="B706" t="s">
        <v>13</v>
      </c>
      <c r="C706">
        <v>34</v>
      </c>
    </row>
    <row r="707" spans="1:3" x14ac:dyDescent="0.3">
      <c r="A707" t="s">
        <v>1004</v>
      </c>
      <c r="B707" t="s">
        <v>13</v>
      </c>
      <c r="C707">
        <v>2427.6</v>
      </c>
    </row>
    <row r="708" spans="1:3" x14ac:dyDescent="0.3">
      <c r="A708" t="s">
        <v>923</v>
      </c>
      <c r="B708" t="s">
        <v>25</v>
      </c>
      <c r="C708">
        <v>1406.25</v>
      </c>
    </row>
    <row r="709" spans="1:3" x14ac:dyDescent="0.3">
      <c r="A709" t="s">
        <v>967</v>
      </c>
      <c r="B709" t="s">
        <v>25</v>
      </c>
      <c r="C709">
        <v>694.80000000000007</v>
      </c>
    </row>
    <row r="710" spans="1:3" x14ac:dyDescent="0.3">
      <c r="A710" t="s">
        <v>969</v>
      </c>
      <c r="B710" t="s">
        <v>16</v>
      </c>
      <c r="C710">
        <v>280</v>
      </c>
    </row>
    <row r="711" spans="1:3" x14ac:dyDescent="0.3">
      <c r="A711" t="s">
        <v>989</v>
      </c>
      <c r="B711" t="s">
        <v>16</v>
      </c>
      <c r="C711">
        <v>42</v>
      </c>
    </row>
    <row r="712" spans="1:3" x14ac:dyDescent="0.3">
      <c r="A712" t="s">
        <v>1002</v>
      </c>
      <c r="B712" t="s">
        <v>13</v>
      </c>
      <c r="C712">
        <v>220</v>
      </c>
    </row>
    <row r="713" spans="1:3" x14ac:dyDescent="0.3">
      <c r="A713" t="s">
        <v>1023</v>
      </c>
      <c r="B713" t="s">
        <v>4</v>
      </c>
      <c r="C713">
        <v>90</v>
      </c>
    </row>
    <row r="714" spans="1:3" x14ac:dyDescent="0.3">
      <c r="A714" t="s">
        <v>935</v>
      </c>
      <c r="B714" t="s">
        <v>4</v>
      </c>
      <c r="C714">
        <v>22.5</v>
      </c>
    </row>
    <row r="715" spans="1:3" x14ac:dyDescent="0.3">
      <c r="A715" t="s">
        <v>961</v>
      </c>
      <c r="B715" t="s">
        <v>4</v>
      </c>
      <c r="C715">
        <v>3952.5</v>
      </c>
    </row>
    <row r="716" spans="1:3" x14ac:dyDescent="0.3">
      <c r="A716" t="s">
        <v>973</v>
      </c>
      <c r="B716" t="s">
        <v>7</v>
      </c>
      <c r="C716">
        <v>175.04999999999998</v>
      </c>
    </row>
    <row r="717" spans="1:3" x14ac:dyDescent="0.3">
      <c r="A717" t="s">
        <v>907</v>
      </c>
      <c r="B717" t="s">
        <v>25</v>
      </c>
      <c r="C717">
        <v>471.2</v>
      </c>
    </row>
    <row r="718" spans="1:3" x14ac:dyDescent="0.3">
      <c r="A718" t="s">
        <v>997</v>
      </c>
      <c r="B718" t="s">
        <v>16</v>
      </c>
      <c r="C718">
        <v>1520</v>
      </c>
    </row>
    <row r="719" spans="1:3" x14ac:dyDescent="0.3">
      <c r="A719" t="s">
        <v>1004</v>
      </c>
      <c r="B719" t="s">
        <v>13</v>
      </c>
      <c r="C719">
        <v>323</v>
      </c>
    </row>
    <row r="720" spans="1:3" x14ac:dyDescent="0.3">
      <c r="A720" t="s">
        <v>935</v>
      </c>
      <c r="B720" t="s">
        <v>4</v>
      </c>
      <c r="C720">
        <v>36</v>
      </c>
    </row>
    <row r="721" spans="1:3" x14ac:dyDescent="0.3">
      <c r="A721" t="s">
        <v>991</v>
      </c>
      <c r="B721" t="s">
        <v>19</v>
      </c>
      <c r="C721">
        <v>164</v>
      </c>
    </row>
    <row r="722" spans="1:3" x14ac:dyDescent="0.3">
      <c r="A722" t="s">
        <v>956</v>
      </c>
      <c r="B722" t="s">
        <v>4</v>
      </c>
      <c r="C722">
        <v>54</v>
      </c>
    </row>
    <row r="723" spans="1:3" x14ac:dyDescent="0.3">
      <c r="A723" t="s">
        <v>967</v>
      </c>
      <c r="B723" t="s">
        <v>25</v>
      </c>
      <c r="C723">
        <v>96.5</v>
      </c>
    </row>
    <row r="724" spans="1:3" x14ac:dyDescent="0.3">
      <c r="A724" t="s">
        <v>1019</v>
      </c>
      <c r="B724" t="s">
        <v>10</v>
      </c>
      <c r="C724">
        <v>75</v>
      </c>
    </row>
    <row r="725" spans="1:3" x14ac:dyDescent="0.3">
      <c r="A725" t="s">
        <v>889</v>
      </c>
      <c r="B725" t="s">
        <v>4</v>
      </c>
      <c r="C725">
        <v>576</v>
      </c>
    </row>
    <row r="726" spans="1:3" x14ac:dyDescent="0.3">
      <c r="A726" t="s">
        <v>903</v>
      </c>
      <c r="B726" t="s">
        <v>7</v>
      </c>
      <c r="C726">
        <v>960</v>
      </c>
    </row>
    <row r="727" spans="1:3" x14ac:dyDescent="0.3">
      <c r="A727" t="s">
        <v>947</v>
      </c>
      <c r="B727" t="s">
        <v>25</v>
      </c>
      <c r="C727">
        <v>414.24</v>
      </c>
    </row>
    <row r="728" spans="1:3" x14ac:dyDescent="0.3">
      <c r="A728" t="s">
        <v>965</v>
      </c>
      <c r="B728" t="s">
        <v>25</v>
      </c>
      <c r="C728">
        <v>368</v>
      </c>
    </row>
    <row r="729" spans="1:3" x14ac:dyDescent="0.3">
      <c r="A729" t="s">
        <v>921</v>
      </c>
      <c r="B729" t="s">
        <v>19</v>
      </c>
      <c r="C729">
        <v>877.5</v>
      </c>
    </row>
    <row r="730" spans="1:3" x14ac:dyDescent="0.3">
      <c r="A730" t="s">
        <v>927</v>
      </c>
      <c r="B730" t="s">
        <v>10</v>
      </c>
      <c r="C730">
        <v>1093.5</v>
      </c>
    </row>
    <row r="731" spans="1:3" x14ac:dyDescent="0.3">
      <c r="A731" t="s">
        <v>959</v>
      </c>
      <c r="B731" t="s">
        <v>25</v>
      </c>
      <c r="C731">
        <v>421.2</v>
      </c>
    </row>
    <row r="732" spans="1:3" x14ac:dyDescent="0.3">
      <c r="A732" t="s">
        <v>967</v>
      </c>
      <c r="B732" t="s">
        <v>25</v>
      </c>
      <c r="C732">
        <v>52.110000000000007</v>
      </c>
    </row>
    <row r="733" spans="1:3" x14ac:dyDescent="0.3">
      <c r="A733" t="s">
        <v>907</v>
      </c>
      <c r="B733" t="s">
        <v>25</v>
      </c>
      <c r="C733">
        <v>62</v>
      </c>
    </row>
    <row r="734" spans="1:3" x14ac:dyDescent="0.3">
      <c r="A734" t="s">
        <v>947</v>
      </c>
      <c r="B734" t="s">
        <v>25</v>
      </c>
      <c r="C734">
        <v>258.89999999999998</v>
      </c>
    </row>
    <row r="735" spans="1:3" x14ac:dyDescent="0.3">
      <c r="A735" t="s">
        <v>971</v>
      </c>
      <c r="B735" t="s">
        <v>4</v>
      </c>
      <c r="C735">
        <v>2760</v>
      </c>
    </row>
    <row r="736" spans="1:3" x14ac:dyDescent="0.3">
      <c r="A736" t="s">
        <v>993</v>
      </c>
      <c r="B736" t="s">
        <v>19</v>
      </c>
      <c r="C736">
        <v>111.75</v>
      </c>
    </row>
    <row r="737" spans="1:3" x14ac:dyDescent="0.3">
      <c r="A737" t="s">
        <v>957</v>
      </c>
      <c r="B737" t="s">
        <v>25</v>
      </c>
      <c r="C737">
        <v>570</v>
      </c>
    </row>
    <row r="738" spans="1:3" x14ac:dyDescent="0.3">
      <c r="A738" t="s">
        <v>965</v>
      </c>
      <c r="B738" t="s">
        <v>25</v>
      </c>
      <c r="C738">
        <v>248.4</v>
      </c>
    </row>
    <row r="739" spans="1:3" x14ac:dyDescent="0.3">
      <c r="A739" t="s">
        <v>889</v>
      </c>
      <c r="B739" t="s">
        <v>4</v>
      </c>
      <c r="C739">
        <v>122.39999999999999</v>
      </c>
    </row>
    <row r="740" spans="1:3" x14ac:dyDescent="0.3">
      <c r="A740" t="s">
        <v>913</v>
      </c>
      <c r="B740" t="s">
        <v>25</v>
      </c>
      <c r="C740">
        <v>60</v>
      </c>
    </row>
    <row r="741" spans="1:3" x14ac:dyDescent="0.3">
      <c r="A741" t="s">
        <v>997</v>
      </c>
      <c r="B741" t="s">
        <v>16</v>
      </c>
      <c r="C741">
        <v>969</v>
      </c>
    </row>
    <row r="742" spans="1:3" x14ac:dyDescent="0.3">
      <c r="A742" t="s">
        <v>895</v>
      </c>
      <c r="B742" t="s">
        <v>7</v>
      </c>
      <c r="C742">
        <v>990</v>
      </c>
    </row>
    <row r="743" spans="1:3" x14ac:dyDescent="0.3">
      <c r="A743" t="s">
        <v>957</v>
      </c>
      <c r="B743" t="s">
        <v>25</v>
      </c>
      <c r="C743">
        <v>513</v>
      </c>
    </row>
    <row r="744" spans="1:3" x14ac:dyDescent="0.3">
      <c r="A744" t="s">
        <v>909</v>
      </c>
      <c r="B744" t="s">
        <v>13</v>
      </c>
      <c r="C744">
        <v>63</v>
      </c>
    </row>
    <row r="745" spans="1:3" x14ac:dyDescent="0.3">
      <c r="A745" t="s">
        <v>953</v>
      </c>
      <c r="B745" t="s">
        <v>13</v>
      </c>
      <c r="C745">
        <v>16</v>
      </c>
    </row>
    <row r="746" spans="1:3" x14ac:dyDescent="0.3">
      <c r="A746" t="s">
        <v>1026</v>
      </c>
      <c r="B746" t="s">
        <v>13</v>
      </c>
      <c r="C746">
        <v>313.2</v>
      </c>
    </row>
    <row r="747" spans="1:3" x14ac:dyDescent="0.3">
      <c r="A747" t="s">
        <v>995</v>
      </c>
      <c r="B747" t="s">
        <v>19</v>
      </c>
      <c r="C747">
        <v>336</v>
      </c>
    </row>
    <row r="748" spans="1:3" x14ac:dyDescent="0.3">
      <c r="A748" t="s">
        <v>1019</v>
      </c>
      <c r="B748" t="s">
        <v>10</v>
      </c>
      <c r="C748">
        <v>250</v>
      </c>
    </row>
    <row r="749" spans="1:3" x14ac:dyDescent="0.3">
      <c r="A749" t="s">
        <v>1021</v>
      </c>
      <c r="B749" t="s">
        <v>13</v>
      </c>
      <c r="C749">
        <v>360</v>
      </c>
    </row>
    <row r="750" spans="1:3" x14ac:dyDescent="0.3">
      <c r="A750" t="s">
        <v>921</v>
      </c>
      <c r="B750" t="s">
        <v>19</v>
      </c>
      <c r="C750">
        <v>1560</v>
      </c>
    </row>
    <row r="751" spans="1:3" x14ac:dyDescent="0.3">
      <c r="A751" t="s">
        <v>971</v>
      </c>
      <c r="B751" t="s">
        <v>4</v>
      </c>
      <c r="C751">
        <v>1150</v>
      </c>
    </row>
    <row r="752" spans="1:3" x14ac:dyDescent="0.3">
      <c r="A752" t="s">
        <v>1006</v>
      </c>
      <c r="B752" t="s">
        <v>7</v>
      </c>
      <c r="C752">
        <v>570</v>
      </c>
    </row>
    <row r="753" spans="1:3" x14ac:dyDescent="0.3">
      <c r="A753" t="s">
        <v>1032</v>
      </c>
      <c r="B753" t="s">
        <v>4</v>
      </c>
      <c r="C753">
        <v>900</v>
      </c>
    </row>
    <row r="754" spans="1:3" x14ac:dyDescent="0.3">
      <c r="A754" t="s">
        <v>1002</v>
      </c>
      <c r="B754" t="s">
        <v>13</v>
      </c>
      <c r="C754">
        <v>110</v>
      </c>
    </row>
    <row r="755" spans="1:3" x14ac:dyDescent="0.3">
      <c r="A755" t="s">
        <v>947</v>
      </c>
      <c r="B755" t="s">
        <v>25</v>
      </c>
      <c r="C755">
        <v>388.35</v>
      </c>
    </row>
    <row r="756" spans="1:3" x14ac:dyDescent="0.3">
      <c r="A756" t="s">
        <v>1016</v>
      </c>
      <c r="B756" t="s">
        <v>7</v>
      </c>
      <c r="C756">
        <v>408</v>
      </c>
    </row>
    <row r="757" spans="1:3" x14ac:dyDescent="0.3">
      <c r="A757" t="s">
        <v>895</v>
      </c>
      <c r="B757" t="s">
        <v>7</v>
      </c>
      <c r="C757">
        <v>1045</v>
      </c>
    </row>
    <row r="758" spans="1:3" x14ac:dyDescent="0.3">
      <c r="A758" t="s">
        <v>1026</v>
      </c>
      <c r="B758" t="s">
        <v>13</v>
      </c>
      <c r="C758">
        <v>835.19999999999993</v>
      </c>
    </row>
    <row r="759" spans="1:3" x14ac:dyDescent="0.3">
      <c r="A759" t="s">
        <v>1027</v>
      </c>
      <c r="B759" t="s">
        <v>25</v>
      </c>
      <c r="C759">
        <v>342</v>
      </c>
    </row>
    <row r="760" spans="1:3" x14ac:dyDescent="0.3">
      <c r="A760" t="s">
        <v>947</v>
      </c>
      <c r="B760" t="s">
        <v>25</v>
      </c>
      <c r="C760">
        <v>258.89999999999998</v>
      </c>
    </row>
    <row r="761" spans="1:3" x14ac:dyDescent="0.3">
      <c r="A761" t="s">
        <v>965</v>
      </c>
      <c r="B761" t="s">
        <v>25</v>
      </c>
      <c r="C761">
        <v>147.20000000000002</v>
      </c>
    </row>
    <row r="762" spans="1:3" x14ac:dyDescent="0.3">
      <c r="A762" t="s">
        <v>993</v>
      </c>
      <c r="B762" t="s">
        <v>19</v>
      </c>
      <c r="C762">
        <v>59.6</v>
      </c>
    </row>
    <row r="763" spans="1:3" x14ac:dyDescent="0.3">
      <c r="A763" t="s">
        <v>909</v>
      </c>
      <c r="B763" t="s">
        <v>13</v>
      </c>
      <c r="C763">
        <v>945</v>
      </c>
    </row>
    <row r="764" spans="1:3" x14ac:dyDescent="0.3">
      <c r="A764" t="s">
        <v>965</v>
      </c>
      <c r="B764" t="s">
        <v>25</v>
      </c>
      <c r="C764">
        <v>165.6</v>
      </c>
    </row>
    <row r="765" spans="1:3" x14ac:dyDescent="0.3">
      <c r="A765" t="s">
        <v>999</v>
      </c>
      <c r="B765" t="s">
        <v>16</v>
      </c>
      <c r="C765">
        <v>87.75</v>
      </c>
    </row>
    <row r="766" spans="1:3" x14ac:dyDescent="0.3">
      <c r="A766" t="s">
        <v>1002</v>
      </c>
      <c r="B766" t="s">
        <v>13</v>
      </c>
      <c r="C766">
        <v>742.5</v>
      </c>
    </row>
    <row r="767" spans="1:3" x14ac:dyDescent="0.3">
      <c r="A767" t="s">
        <v>911</v>
      </c>
      <c r="B767" t="s">
        <v>13</v>
      </c>
      <c r="C767">
        <v>427.5</v>
      </c>
    </row>
    <row r="768" spans="1:3" x14ac:dyDescent="0.3">
      <c r="A768" t="s">
        <v>949</v>
      </c>
      <c r="B768" t="s">
        <v>13</v>
      </c>
      <c r="C768">
        <v>250</v>
      </c>
    </row>
    <row r="769" spans="1:3" x14ac:dyDescent="0.3">
      <c r="A769" t="s">
        <v>953</v>
      </c>
      <c r="B769" t="s">
        <v>13</v>
      </c>
      <c r="C769">
        <v>75</v>
      </c>
    </row>
    <row r="770" spans="1:3" x14ac:dyDescent="0.3">
      <c r="A770" t="s">
        <v>1004</v>
      </c>
      <c r="B770" t="s">
        <v>13</v>
      </c>
      <c r="C770">
        <v>892.5</v>
      </c>
    </row>
    <row r="771" spans="1:3" x14ac:dyDescent="0.3">
      <c r="A771" t="s">
        <v>949</v>
      </c>
      <c r="B771" t="s">
        <v>13</v>
      </c>
      <c r="C771">
        <v>375</v>
      </c>
    </row>
    <row r="772" spans="1:3" x14ac:dyDescent="0.3">
      <c r="A772" t="s">
        <v>987</v>
      </c>
      <c r="B772" t="s">
        <v>22</v>
      </c>
      <c r="C772">
        <v>318</v>
      </c>
    </row>
    <row r="773" spans="1:3" x14ac:dyDescent="0.3">
      <c r="A773" t="s">
        <v>1000</v>
      </c>
      <c r="B773" t="s">
        <v>25</v>
      </c>
      <c r="C773">
        <v>265</v>
      </c>
    </row>
    <row r="774" spans="1:3" x14ac:dyDescent="0.3">
      <c r="A774" t="s">
        <v>1026</v>
      </c>
      <c r="B774" t="s">
        <v>13</v>
      </c>
      <c r="C774">
        <v>730.8</v>
      </c>
    </row>
    <row r="775" spans="1:3" x14ac:dyDescent="0.3">
      <c r="A775" t="s">
        <v>1027</v>
      </c>
      <c r="B775" t="s">
        <v>25</v>
      </c>
      <c r="C775">
        <v>135</v>
      </c>
    </row>
    <row r="776" spans="1:3" x14ac:dyDescent="0.3">
      <c r="A776" t="s">
        <v>1023</v>
      </c>
      <c r="B776" t="s">
        <v>4</v>
      </c>
      <c r="C776">
        <v>105</v>
      </c>
    </row>
    <row r="777" spans="1:3" x14ac:dyDescent="0.3">
      <c r="A777" t="s">
        <v>1026</v>
      </c>
      <c r="B777" t="s">
        <v>13</v>
      </c>
      <c r="C777">
        <v>34.799999999999997</v>
      </c>
    </row>
    <row r="778" spans="1:3" x14ac:dyDescent="0.3">
      <c r="A778" t="s">
        <v>913</v>
      </c>
      <c r="B778" t="s">
        <v>25</v>
      </c>
      <c r="C778">
        <v>48</v>
      </c>
    </row>
    <row r="779" spans="1:3" x14ac:dyDescent="0.3">
      <c r="A779" t="s">
        <v>929</v>
      </c>
      <c r="B779" t="s">
        <v>10</v>
      </c>
      <c r="C779">
        <v>150</v>
      </c>
    </row>
    <row r="780" spans="1:3" x14ac:dyDescent="0.3">
      <c r="A780" t="s">
        <v>953</v>
      </c>
      <c r="B780" t="s">
        <v>13</v>
      </c>
      <c r="C780">
        <v>37.5</v>
      </c>
    </row>
    <row r="781" spans="1:3" x14ac:dyDescent="0.3">
      <c r="A781" t="s">
        <v>983</v>
      </c>
      <c r="B781" t="s">
        <v>10</v>
      </c>
      <c r="C781">
        <v>120</v>
      </c>
    </row>
    <row r="782" spans="1:3" x14ac:dyDescent="0.3">
      <c r="A782" t="s">
        <v>893</v>
      </c>
      <c r="B782" t="s">
        <v>7</v>
      </c>
      <c r="C782">
        <v>600</v>
      </c>
    </row>
    <row r="783" spans="1:3" x14ac:dyDescent="0.3">
      <c r="A783" t="s">
        <v>939</v>
      </c>
      <c r="B783" t="s">
        <v>10</v>
      </c>
      <c r="C783">
        <v>1249.2</v>
      </c>
    </row>
    <row r="784" spans="1:3" x14ac:dyDescent="0.3">
      <c r="A784" t="s">
        <v>961</v>
      </c>
      <c r="B784" t="s">
        <v>4</v>
      </c>
      <c r="C784">
        <v>7905</v>
      </c>
    </row>
    <row r="785" spans="1:3" x14ac:dyDescent="0.3">
      <c r="A785" t="s">
        <v>1019</v>
      </c>
      <c r="B785" t="s">
        <v>10</v>
      </c>
      <c r="C785">
        <v>437.5</v>
      </c>
    </row>
    <row r="786" spans="1:3" x14ac:dyDescent="0.3">
      <c r="A786" t="s">
        <v>935</v>
      </c>
      <c r="B786" t="s">
        <v>4</v>
      </c>
      <c r="C786">
        <v>141.75</v>
      </c>
    </row>
    <row r="787" spans="1:3" x14ac:dyDescent="0.3">
      <c r="A787" t="s">
        <v>961</v>
      </c>
      <c r="B787" t="s">
        <v>4</v>
      </c>
      <c r="C787">
        <v>948.6</v>
      </c>
    </row>
    <row r="788" spans="1:3" x14ac:dyDescent="0.3">
      <c r="A788" t="s">
        <v>1014</v>
      </c>
      <c r="B788" t="s">
        <v>7</v>
      </c>
      <c r="C788">
        <v>682.0200000000001</v>
      </c>
    </row>
    <row r="789" spans="1:3" x14ac:dyDescent="0.3">
      <c r="A789" t="s">
        <v>1025</v>
      </c>
      <c r="B789" t="s">
        <v>13</v>
      </c>
      <c r="C789">
        <v>174.15</v>
      </c>
    </row>
    <row r="790" spans="1:3" x14ac:dyDescent="0.3">
      <c r="A790" t="s">
        <v>909</v>
      </c>
      <c r="B790" t="s">
        <v>13</v>
      </c>
      <c r="C790">
        <v>299.25</v>
      </c>
    </row>
    <row r="791" spans="1:3" x14ac:dyDescent="0.3">
      <c r="A791" t="s">
        <v>993</v>
      </c>
      <c r="B791" t="s">
        <v>19</v>
      </c>
      <c r="C791">
        <v>169.86</v>
      </c>
    </row>
    <row r="792" spans="1:3" x14ac:dyDescent="0.3">
      <c r="A792" t="s">
        <v>911</v>
      </c>
      <c r="B792" t="s">
        <v>13</v>
      </c>
      <c r="C792">
        <v>969</v>
      </c>
    </row>
    <row r="793" spans="1:3" x14ac:dyDescent="0.3">
      <c r="A793" t="s">
        <v>933</v>
      </c>
      <c r="B793" t="s">
        <v>16</v>
      </c>
      <c r="C793">
        <v>535.5</v>
      </c>
    </row>
    <row r="794" spans="1:3" x14ac:dyDescent="0.3">
      <c r="A794" t="s">
        <v>943</v>
      </c>
      <c r="B794" t="s">
        <v>22</v>
      </c>
      <c r="C794">
        <v>319.2</v>
      </c>
    </row>
    <row r="795" spans="1:3" x14ac:dyDescent="0.3">
      <c r="A795" t="s">
        <v>1018</v>
      </c>
      <c r="B795" t="s">
        <v>4</v>
      </c>
      <c r="C795">
        <v>98</v>
      </c>
    </row>
    <row r="796" spans="1:3" x14ac:dyDescent="0.3">
      <c r="A796" t="s">
        <v>909</v>
      </c>
      <c r="B796" t="s">
        <v>13</v>
      </c>
      <c r="C796">
        <v>210</v>
      </c>
    </row>
    <row r="797" spans="1:3" x14ac:dyDescent="0.3">
      <c r="A797" t="s">
        <v>901</v>
      </c>
      <c r="B797" t="s">
        <v>22</v>
      </c>
      <c r="C797">
        <v>300</v>
      </c>
    </row>
    <row r="798" spans="1:3" x14ac:dyDescent="0.3">
      <c r="A798" t="s">
        <v>956</v>
      </c>
      <c r="B798" t="s">
        <v>4</v>
      </c>
      <c r="C798">
        <v>540</v>
      </c>
    </row>
    <row r="799" spans="1:3" x14ac:dyDescent="0.3">
      <c r="A799" t="s">
        <v>1008</v>
      </c>
      <c r="B799" t="s">
        <v>10</v>
      </c>
      <c r="C799">
        <v>1972</v>
      </c>
    </row>
    <row r="800" spans="1:3" x14ac:dyDescent="0.3">
      <c r="A800" t="s">
        <v>951</v>
      </c>
      <c r="B800" t="s">
        <v>13</v>
      </c>
      <c r="C800">
        <v>652.79999999999995</v>
      </c>
    </row>
    <row r="801" spans="1:3" x14ac:dyDescent="0.3">
      <c r="A801" t="s">
        <v>957</v>
      </c>
      <c r="B801" t="s">
        <v>25</v>
      </c>
      <c r="C801">
        <v>1140</v>
      </c>
    </row>
    <row r="802" spans="1:3" x14ac:dyDescent="0.3">
      <c r="A802" t="s">
        <v>955</v>
      </c>
      <c r="B802" t="s">
        <v>4</v>
      </c>
      <c r="C802">
        <v>105</v>
      </c>
    </row>
    <row r="803" spans="1:3" x14ac:dyDescent="0.3">
      <c r="A803" t="s">
        <v>967</v>
      </c>
      <c r="B803" t="s">
        <v>25</v>
      </c>
      <c r="C803">
        <v>135.1</v>
      </c>
    </row>
    <row r="804" spans="1:3" x14ac:dyDescent="0.3">
      <c r="A804" t="s">
        <v>949</v>
      </c>
      <c r="B804" t="s">
        <v>13</v>
      </c>
      <c r="C804">
        <v>584.375</v>
      </c>
    </row>
    <row r="805" spans="1:3" x14ac:dyDescent="0.3">
      <c r="A805" t="s">
        <v>975</v>
      </c>
      <c r="B805" t="s">
        <v>25</v>
      </c>
      <c r="C805">
        <v>807.5</v>
      </c>
    </row>
    <row r="806" spans="1:3" x14ac:dyDescent="0.3">
      <c r="A806" t="s">
        <v>987</v>
      </c>
      <c r="B806" t="s">
        <v>22</v>
      </c>
      <c r="C806">
        <v>2162.4</v>
      </c>
    </row>
    <row r="807" spans="1:3" x14ac:dyDescent="0.3">
      <c r="A807" t="s">
        <v>921</v>
      </c>
      <c r="B807" t="s">
        <v>19</v>
      </c>
      <c r="C807">
        <v>280.8</v>
      </c>
    </row>
    <row r="808" spans="1:3" x14ac:dyDescent="0.3">
      <c r="A808" t="s">
        <v>925</v>
      </c>
      <c r="B808" t="s">
        <v>10</v>
      </c>
      <c r="C808">
        <v>92</v>
      </c>
    </row>
    <row r="809" spans="1:3" x14ac:dyDescent="0.3">
      <c r="A809" t="s">
        <v>929</v>
      </c>
      <c r="B809" t="s">
        <v>10</v>
      </c>
      <c r="C809">
        <v>54</v>
      </c>
    </row>
    <row r="810" spans="1:3" x14ac:dyDescent="0.3">
      <c r="A810" t="s">
        <v>1006</v>
      </c>
      <c r="B810" t="s">
        <v>7</v>
      </c>
      <c r="C810">
        <v>256.5</v>
      </c>
    </row>
    <row r="811" spans="1:3" x14ac:dyDescent="0.3">
      <c r="A811" t="s">
        <v>919</v>
      </c>
      <c r="B811" t="s">
        <v>10</v>
      </c>
      <c r="C811">
        <v>593.29999999999995</v>
      </c>
    </row>
    <row r="812" spans="1:3" x14ac:dyDescent="0.3">
      <c r="A812" t="s">
        <v>956</v>
      </c>
      <c r="B812" t="s">
        <v>4</v>
      </c>
      <c r="C812">
        <v>306</v>
      </c>
    </row>
    <row r="813" spans="1:3" x14ac:dyDescent="0.3">
      <c r="A813" t="s">
        <v>973</v>
      </c>
      <c r="B813" t="s">
        <v>7</v>
      </c>
      <c r="C813">
        <v>778</v>
      </c>
    </row>
    <row r="814" spans="1:3" x14ac:dyDescent="0.3">
      <c r="A814" t="s">
        <v>1021</v>
      </c>
      <c r="B814" t="s">
        <v>13</v>
      </c>
      <c r="C814">
        <v>648</v>
      </c>
    </row>
    <row r="815" spans="1:3" x14ac:dyDescent="0.3">
      <c r="A815" t="s">
        <v>1030</v>
      </c>
      <c r="B815" t="s">
        <v>4</v>
      </c>
      <c r="C815">
        <v>232.5</v>
      </c>
    </row>
    <row r="816" spans="1:3" x14ac:dyDescent="0.3">
      <c r="A816" t="s">
        <v>909</v>
      </c>
      <c r="B816" t="s">
        <v>13</v>
      </c>
      <c r="C816">
        <v>315</v>
      </c>
    </row>
    <row r="817" spans="1:3" x14ac:dyDescent="0.3">
      <c r="A817" t="s">
        <v>919</v>
      </c>
      <c r="B817" t="s">
        <v>10</v>
      </c>
      <c r="C817">
        <v>244.29999999999998</v>
      </c>
    </row>
    <row r="818" spans="1:3" x14ac:dyDescent="0.3">
      <c r="A818" t="s">
        <v>931</v>
      </c>
      <c r="B818" t="s">
        <v>16</v>
      </c>
      <c r="C818">
        <v>504</v>
      </c>
    </row>
    <row r="819" spans="1:3" x14ac:dyDescent="0.3">
      <c r="A819" t="s">
        <v>949</v>
      </c>
      <c r="B819" t="s">
        <v>13</v>
      </c>
      <c r="C819">
        <v>375</v>
      </c>
    </row>
    <row r="820" spans="1:3" x14ac:dyDescent="0.3">
      <c r="A820" t="s">
        <v>956</v>
      </c>
      <c r="B820" t="s">
        <v>4</v>
      </c>
      <c r="C820">
        <v>108</v>
      </c>
    </row>
    <row r="821" spans="1:3" x14ac:dyDescent="0.3">
      <c r="A821" t="s">
        <v>919</v>
      </c>
      <c r="B821" t="s">
        <v>10</v>
      </c>
      <c r="C821">
        <v>497.32499999999999</v>
      </c>
    </row>
    <row r="822" spans="1:3" x14ac:dyDescent="0.3">
      <c r="A822" t="s">
        <v>933</v>
      </c>
      <c r="B822" t="s">
        <v>16</v>
      </c>
      <c r="C822">
        <v>171</v>
      </c>
    </row>
    <row r="823" spans="1:3" x14ac:dyDescent="0.3">
      <c r="A823" t="s">
        <v>1008</v>
      </c>
      <c r="B823" t="s">
        <v>10</v>
      </c>
      <c r="C823">
        <v>936.69999999999993</v>
      </c>
    </row>
    <row r="824" spans="1:3" x14ac:dyDescent="0.3">
      <c r="A824" t="s">
        <v>1034</v>
      </c>
      <c r="B824" t="s">
        <v>7</v>
      </c>
      <c r="C824">
        <v>123.5</v>
      </c>
    </row>
    <row r="825" spans="1:3" x14ac:dyDescent="0.3">
      <c r="A825" t="s">
        <v>915</v>
      </c>
      <c r="B825" t="s">
        <v>22</v>
      </c>
      <c r="C825">
        <v>558</v>
      </c>
    </row>
    <row r="826" spans="1:3" x14ac:dyDescent="0.3">
      <c r="A826" t="s">
        <v>925</v>
      </c>
      <c r="B826" t="s">
        <v>10</v>
      </c>
      <c r="C826">
        <v>257.60000000000002</v>
      </c>
    </row>
    <row r="827" spans="1:3" x14ac:dyDescent="0.3">
      <c r="A827" t="s">
        <v>935</v>
      </c>
      <c r="B827" t="s">
        <v>4</v>
      </c>
      <c r="C827">
        <v>64.8</v>
      </c>
    </row>
    <row r="828" spans="1:3" x14ac:dyDescent="0.3">
      <c r="A828" t="s">
        <v>987</v>
      </c>
      <c r="B828" t="s">
        <v>22</v>
      </c>
      <c r="C828">
        <v>848</v>
      </c>
    </row>
    <row r="829" spans="1:3" x14ac:dyDescent="0.3">
      <c r="A829" t="s">
        <v>997</v>
      </c>
      <c r="B829" t="s">
        <v>16</v>
      </c>
      <c r="C829">
        <v>1216</v>
      </c>
    </row>
    <row r="830" spans="1:3" x14ac:dyDescent="0.3">
      <c r="A830" t="s">
        <v>1026</v>
      </c>
      <c r="B830" t="s">
        <v>13</v>
      </c>
      <c r="C830">
        <v>835.19999999999993</v>
      </c>
    </row>
    <row r="831" spans="1:3" x14ac:dyDescent="0.3">
      <c r="A831" t="s">
        <v>1012</v>
      </c>
      <c r="B831" t="s">
        <v>16</v>
      </c>
      <c r="C831">
        <v>997.5</v>
      </c>
    </row>
    <row r="832" spans="1:3" x14ac:dyDescent="0.3">
      <c r="A832" t="s">
        <v>1030</v>
      </c>
      <c r="B832" t="s">
        <v>4</v>
      </c>
      <c r="C832">
        <v>155</v>
      </c>
    </row>
    <row r="833" spans="1:3" x14ac:dyDescent="0.3">
      <c r="A833" t="s">
        <v>979</v>
      </c>
      <c r="B833" t="s">
        <v>10</v>
      </c>
      <c r="C833">
        <v>237.5</v>
      </c>
    </row>
    <row r="834" spans="1:3" x14ac:dyDescent="0.3">
      <c r="A834" t="s">
        <v>987</v>
      </c>
      <c r="B834" t="s">
        <v>22</v>
      </c>
      <c r="C834">
        <v>1060</v>
      </c>
    </row>
    <row r="835" spans="1:3" x14ac:dyDescent="0.3">
      <c r="A835" t="s">
        <v>989</v>
      </c>
      <c r="B835" t="s">
        <v>16</v>
      </c>
      <c r="C835">
        <v>210</v>
      </c>
    </row>
    <row r="836" spans="1:3" x14ac:dyDescent="0.3">
      <c r="A836" t="s">
        <v>991</v>
      </c>
      <c r="B836" t="s">
        <v>19</v>
      </c>
      <c r="C836">
        <v>590.4</v>
      </c>
    </row>
    <row r="837" spans="1:3" x14ac:dyDescent="0.3">
      <c r="A837" t="s">
        <v>1027</v>
      </c>
      <c r="B837" t="s">
        <v>25</v>
      </c>
      <c r="C837">
        <v>45</v>
      </c>
    </row>
    <row r="838" spans="1:3" x14ac:dyDescent="0.3">
      <c r="A838" t="s">
        <v>967</v>
      </c>
      <c r="B838" t="s">
        <v>25</v>
      </c>
      <c r="C838">
        <v>110.01</v>
      </c>
    </row>
    <row r="839" spans="1:3" x14ac:dyDescent="0.3">
      <c r="A839" t="s">
        <v>995</v>
      </c>
      <c r="B839" t="s">
        <v>19</v>
      </c>
      <c r="C839">
        <v>410.4</v>
      </c>
    </row>
    <row r="840" spans="1:3" x14ac:dyDescent="0.3">
      <c r="A840" t="s">
        <v>947</v>
      </c>
      <c r="B840" t="s">
        <v>25</v>
      </c>
      <c r="C840">
        <v>517.79999999999995</v>
      </c>
    </row>
    <row r="841" spans="1:3" x14ac:dyDescent="0.3">
      <c r="A841" t="s">
        <v>1008</v>
      </c>
      <c r="B841" t="s">
        <v>10</v>
      </c>
      <c r="C841">
        <v>554.625</v>
      </c>
    </row>
    <row r="842" spans="1:3" x14ac:dyDescent="0.3">
      <c r="A842" t="s">
        <v>973</v>
      </c>
      <c r="B842" t="s">
        <v>7</v>
      </c>
      <c r="C842">
        <v>194.5</v>
      </c>
    </row>
    <row r="843" spans="1:3" x14ac:dyDescent="0.3">
      <c r="A843" t="s">
        <v>987</v>
      </c>
      <c r="B843" t="s">
        <v>22</v>
      </c>
      <c r="C843">
        <v>2650</v>
      </c>
    </row>
    <row r="844" spans="1:3" x14ac:dyDescent="0.3">
      <c r="A844" t="s">
        <v>953</v>
      </c>
      <c r="B844" t="s">
        <v>13</v>
      </c>
      <c r="C844">
        <v>45</v>
      </c>
    </row>
    <row r="845" spans="1:3" x14ac:dyDescent="0.3">
      <c r="A845" t="s">
        <v>1008</v>
      </c>
      <c r="B845" t="s">
        <v>10</v>
      </c>
      <c r="C845">
        <v>443.7</v>
      </c>
    </row>
    <row r="846" spans="1:3" x14ac:dyDescent="0.3">
      <c r="A846" t="s">
        <v>957</v>
      </c>
      <c r="B846" t="s">
        <v>25</v>
      </c>
      <c r="C846">
        <v>475</v>
      </c>
    </row>
    <row r="847" spans="1:3" x14ac:dyDescent="0.3">
      <c r="A847" t="s">
        <v>989</v>
      </c>
      <c r="B847" t="s">
        <v>16</v>
      </c>
      <c r="C847">
        <v>490</v>
      </c>
    </row>
    <row r="848" spans="1:3" x14ac:dyDescent="0.3">
      <c r="A848" t="s">
        <v>921</v>
      </c>
      <c r="B848" t="s">
        <v>19</v>
      </c>
      <c r="C848">
        <v>592.79999999999995</v>
      </c>
    </row>
    <row r="849" spans="1:3" x14ac:dyDescent="0.3">
      <c r="A849" t="s">
        <v>949</v>
      </c>
      <c r="B849" t="s">
        <v>13</v>
      </c>
      <c r="C849">
        <v>71.25</v>
      </c>
    </row>
    <row r="850" spans="1:3" x14ac:dyDescent="0.3">
      <c r="A850" t="s">
        <v>995</v>
      </c>
      <c r="B850" t="s">
        <v>19</v>
      </c>
      <c r="C850">
        <v>570</v>
      </c>
    </row>
    <row r="851" spans="1:3" x14ac:dyDescent="0.3">
      <c r="A851" t="s">
        <v>935</v>
      </c>
      <c r="B851" t="s">
        <v>4</v>
      </c>
      <c r="C851">
        <v>101.25</v>
      </c>
    </row>
    <row r="852" spans="1:3" x14ac:dyDescent="0.3">
      <c r="A852" t="s">
        <v>1012</v>
      </c>
      <c r="B852" t="s">
        <v>16</v>
      </c>
      <c r="C852">
        <v>538.65</v>
      </c>
    </row>
    <row r="853" spans="1:3" x14ac:dyDescent="0.3">
      <c r="A853" t="s">
        <v>909</v>
      </c>
      <c r="B853" t="s">
        <v>13</v>
      </c>
      <c r="C853">
        <v>624.75</v>
      </c>
    </row>
    <row r="854" spans="1:3" x14ac:dyDescent="0.3">
      <c r="A854" t="s">
        <v>923</v>
      </c>
      <c r="B854" t="s">
        <v>25</v>
      </c>
      <c r="C854">
        <v>956.25</v>
      </c>
    </row>
    <row r="855" spans="1:3" x14ac:dyDescent="0.3">
      <c r="A855" t="s">
        <v>1032</v>
      </c>
      <c r="B855" t="s">
        <v>4</v>
      </c>
      <c r="C855">
        <v>180</v>
      </c>
    </row>
    <row r="856" spans="1:3" x14ac:dyDescent="0.3">
      <c r="A856" t="s">
        <v>949</v>
      </c>
      <c r="B856" t="s">
        <v>13</v>
      </c>
      <c r="C856">
        <v>600</v>
      </c>
    </row>
    <row r="857" spans="1:3" x14ac:dyDescent="0.3">
      <c r="A857" t="s">
        <v>987</v>
      </c>
      <c r="B857" t="s">
        <v>22</v>
      </c>
      <c r="C857">
        <v>159</v>
      </c>
    </row>
    <row r="858" spans="1:3" x14ac:dyDescent="0.3">
      <c r="A858" t="s">
        <v>1002</v>
      </c>
      <c r="B858" t="s">
        <v>13</v>
      </c>
      <c r="C858">
        <v>1760</v>
      </c>
    </row>
    <row r="859" spans="1:3" x14ac:dyDescent="0.3">
      <c r="A859" t="s">
        <v>907</v>
      </c>
      <c r="B859" t="s">
        <v>25</v>
      </c>
      <c r="C859">
        <v>155</v>
      </c>
    </row>
    <row r="860" spans="1:3" x14ac:dyDescent="0.3">
      <c r="A860" t="s">
        <v>949</v>
      </c>
      <c r="B860" t="s">
        <v>13</v>
      </c>
      <c r="C860">
        <v>350</v>
      </c>
    </row>
    <row r="861" spans="1:3" x14ac:dyDescent="0.3">
      <c r="A861" t="s">
        <v>1032</v>
      </c>
      <c r="B861" t="s">
        <v>4</v>
      </c>
      <c r="C861">
        <v>540</v>
      </c>
    </row>
    <row r="862" spans="1:3" x14ac:dyDescent="0.3">
      <c r="A862" t="s">
        <v>909</v>
      </c>
      <c r="B862" t="s">
        <v>13</v>
      </c>
      <c r="C862">
        <v>299.25</v>
      </c>
    </row>
    <row r="863" spans="1:3" x14ac:dyDescent="0.3">
      <c r="A863" t="s">
        <v>997</v>
      </c>
      <c r="B863" t="s">
        <v>16</v>
      </c>
      <c r="C863">
        <v>2166</v>
      </c>
    </row>
    <row r="864" spans="1:3" x14ac:dyDescent="0.3">
      <c r="A864" t="s">
        <v>915</v>
      </c>
      <c r="B864" t="s">
        <v>22</v>
      </c>
      <c r="C864">
        <v>217.38749999999999</v>
      </c>
    </row>
    <row r="865" spans="1:3" x14ac:dyDescent="0.3">
      <c r="A865" t="s">
        <v>969</v>
      </c>
      <c r="B865" t="s">
        <v>16</v>
      </c>
      <c r="C865">
        <v>333.2</v>
      </c>
    </row>
    <row r="866" spans="1:3" x14ac:dyDescent="0.3">
      <c r="A866" t="s">
        <v>919</v>
      </c>
      <c r="B866" t="s">
        <v>10</v>
      </c>
      <c r="C866">
        <v>188.45999999999998</v>
      </c>
    </row>
    <row r="867" spans="1:3" x14ac:dyDescent="0.3">
      <c r="A867" t="s">
        <v>951</v>
      </c>
      <c r="B867" t="s">
        <v>13</v>
      </c>
      <c r="C867">
        <v>288</v>
      </c>
    </row>
    <row r="868" spans="1:3" x14ac:dyDescent="0.3">
      <c r="A868" t="s">
        <v>965</v>
      </c>
      <c r="B868" t="s">
        <v>25</v>
      </c>
      <c r="C868">
        <v>919.99999999999989</v>
      </c>
    </row>
    <row r="869" spans="1:3" x14ac:dyDescent="0.3">
      <c r="A869" t="s">
        <v>1030</v>
      </c>
      <c r="B869" t="s">
        <v>4</v>
      </c>
      <c r="C869">
        <v>104.625</v>
      </c>
    </row>
    <row r="870" spans="1:3" x14ac:dyDescent="0.3">
      <c r="A870" t="s">
        <v>921</v>
      </c>
      <c r="B870" t="s">
        <v>19</v>
      </c>
      <c r="C870">
        <v>702</v>
      </c>
    </row>
    <row r="871" spans="1:3" x14ac:dyDescent="0.3">
      <c r="A871" t="s">
        <v>955</v>
      </c>
      <c r="B871" t="s">
        <v>4</v>
      </c>
      <c r="C871">
        <v>560</v>
      </c>
    </row>
    <row r="872" spans="1:3" x14ac:dyDescent="0.3">
      <c r="A872" t="s">
        <v>991</v>
      </c>
      <c r="B872" t="s">
        <v>19</v>
      </c>
      <c r="C872">
        <v>819.99999999999989</v>
      </c>
    </row>
    <row r="873" spans="1:3" x14ac:dyDescent="0.3">
      <c r="A873" t="s">
        <v>953</v>
      </c>
      <c r="B873" t="s">
        <v>13</v>
      </c>
      <c r="C873">
        <v>35</v>
      </c>
    </row>
    <row r="874" spans="1:3" x14ac:dyDescent="0.3">
      <c r="A874" t="s">
        <v>965</v>
      </c>
      <c r="B874" t="s">
        <v>25</v>
      </c>
      <c r="C874">
        <v>36.799999999999997</v>
      </c>
    </row>
    <row r="875" spans="1:3" x14ac:dyDescent="0.3">
      <c r="A875" t="s">
        <v>1008</v>
      </c>
      <c r="B875" t="s">
        <v>10</v>
      </c>
      <c r="C875">
        <v>493</v>
      </c>
    </row>
    <row r="876" spans="1:3" x14ac:dyDescent="0.3">
      <c r="A876" t="s">
        <v>1012</v>
      </c>
      <c r="B876" t="s">
        <v>16</v>
      </c>
      <c r="C876">
        <v>199.5</v>
      </c>
    </row>
    <row r="877" spans="1:3" x14ac:dyDescent="0.3">
      <c r="A877" t="s">
        <v>1002</v>
      </c>
      <c r="B877" t="s">
        <v>13</v>
      </c>
      <c r="C877">
        <v>660</v>
      </c>
    </row>
    <row r="878" spans="1:3" x14ac:dyDescent="0.3">
      <c r="A878" t="s">
        <v>1010</v>
      </c>
      <c r="B878" t="s">
        <v>7</v>
      </c>
      <c r="C878">
        <v>263.39999999999998</v>
      </c>
    </row>
    <row r="879" spans="1:3" x14ac:dyDescent="0.3">
      <c r="A879" t="s">
        <v>1026</v>
      </c>
      <c r="B879" t="s">
        <v>13</v>
      </c>
      <c r="C879">
        <v>1044</v>
      </c>
    </row>
    <row r="880" spans="1:3" x14ac:dyDescent="0.3">
      <c r="A880" t="s">
        <v>1032</v>
      </c>
      <c r="B880" t="s">
        <v>4</v>
      </c>
      <c r="C880">
        <v>180</v>
      </c>
    </row>
    <row r="881" spans="1:3" x14ac:dyDescent="0.3">
      <c r="A881" t="s">
        <v>889</v>
      </c>
      <c r="B881" t="s">
        <v>4</v>
      </c>
      <c r="C881">
        <v>180</v>
      </c>
    </row>
    <row r="882" spans="1:3" x14ac:dyDescent="0.3">
      <c r="A882" t="s">
        <v>949</v>
      </c>
      <c r="B882" t="s">
        <v>13</v>
      </c>
      <c r="C882">
        <v>250</v>
      </c>
    </row>
    <row r="883" spans="1:3" x14ac:dyDescent="0.3">
      <c r="A883" t="s">
        <v>973</v>
      </c>
      <c r="B883" t="s">
        <v>7</v>
      </c>
      <c r="C883">
        <v>408.45</v>
      </c>
    </row>
    <row r="884" spans="1:3" x14ac:dyDescent="0.3">
      <c r="A884" t="s">
        <v>963</v>
      </c>
      <c r="B884" t="s">
        <v>4</v>
      </c>
      <c r="C884">
        <v>180</v>
      </c>
    </row>
    <row r="885" spans="1:3" x14ac:dyDescent="0.3">
      <c r="A885" t="s">
        <v>1030</v>
      </c>
      <c r="B885" t="s">
        <v>4</v>
      </c>
      <c r="C885">
        <v>155</v>
      </c>
    </row>
    <row r="886" spans="1:3" x14ac:dyDescent="0.3">
      <c r="A886" t="s">
        <v>1034</v>
      </c>
      <c r="B886" t="s">
        <v>7</v>
      </c>
      <c r="C886">
        <v>234</v>
      </c>
    </row>
    <row r="887" spans="1:3" x14ac:dyDescent="0.3">
      <c r="A887" t="s">
        <v>956</v>
      </c>
      <c r="B887" t="s">
        <v>4</v>
      </c>
      <c r="C887">
        <v>360</v>
      </c>
    </row>
    <row r="888" spans="1:3" x14ac:dyDescent="0.3">
      <c r="A888" t="s">
        <v>999</v>
      </c>
      <c r="B888" t="s">
        <v>16</v>
      </c>
      <c r="C888">
        <v>117</v>
      </c>
    </row>
    <row r="889" spans="1:3" x14ac:dyDescent="0.3">
      <c r="A889" t="s">
        <v>917</v>
      </c>
      <c r="B889" t="s">
        <v>7</v>
      </c>
      <c r="C889">
        <v>155</v>
      </c>
    </row>
    <row r="890" spans="1:3" x14ac:dyDescent="0.3">
      <c r="A890" t="s">
        <v>1030</v>
      </c>
      <c r="B890" t="s">
        <v>4</v>
      </c>
      <c r="C890">
        <v>162.75</v>
      </c>
    </row>
    <row r="891" spans="1:3" x14ac:dyDescent="0.3">
      <c r="A891" t="s">
        <v>915</v>
      </c>
      <c r="B891" t="s">
        <v>22</v>
      </c>
      <c r="C891">
        <v>331.3125</v>
      </c>
    </row>
    <row r="892" spans="1:3" x14ac:dyDescent="0.3">
      <c r="A892" t="s">
        <v>967</v>
      </c>
      <c r="B892" t="s">
        <v>25</v>
      </c>
      <c r="C892">
        <v>82.507500000000007</v>
      </c>
    </row>
    <row r="893" spans="1:3" x14ac:dyDescent="0.3">
      <c r="A893" t="s">
        <v>1014</v>
      </c>
      <c r="B893" t="s">
        <v>7</v>
      </c>
      <c r="C893">
        <v>599.92499999999995</v>
      </c>
    </row>
    <row r="894" spans="1:3" x14ac:dyDescent="0.3">
      <c r="A894" t="s">
        <v>1030</v>
      </c>
      <c r="B894" t="s">
        <v>4</v>
      </c>
      <c r="C894">
        <v>310</v>
      </c>
    </row>
    <row r="895" spans="1:3" x14ac:dyDescent="0.3">
      <c r="A895" t="s">
        <v>999</v>
      </c>
      <c r="B895" t="s">
        <v>16</v>
      </c>
      <c r="C895">
        <v>78</v>
      </c>
    </row>
    <row r="896" spans="1:3" x14ac:dyDescent="0.3">
      <c r="A896" t="s">
        <v>1032</v>
      </c>
      <c r="B896" t="s">
        <v>4</v>
      </c>
      <c r="C896">
        <v>252</v>
      </c>
    </row>
    <row r="897" spans="1:3" x14ac:dyDescent="0.3">
      <c r="A897" t="s">
        <v>945</v>
      </c>
      <c r="B897" t="s">
        <v>19</v>
      </c>
      <c r="C897">
        <v>1237.9000000000001</v>
      </c>
    </row>
    <row r="898" spans="1:3" x14ac:dyDescent="0.3">
      <c r="A898" t="s">
        <v>1004</v>
      </c>
      <c r="B898" t="s">
        <v>13</v>
      </c>
      <c r="C898">
        <v>693.6</v>
      </c>
    </row>
    <row r="899" spans="1:3" x14ac:dyDescent="0.3">
      <c r="A899" t="s">
        <v>1021</v>
      </c>
      <c r="B899" t="s">
        <v>13</v>
      </c>
      <c r="C899">
        <v>306</v>
      </c>
    </row>
    <row r="900" spans="1:3" x14ac:dyDescent="0.3">
      <c r="A900" t="s">
        <v>949</v>
      </c>
      <c r="B900" t="s">
        <v>13</v>
      </c>
      <c r="C900">
        <v>593.75</v>
      </c>
    </row>
    <row r="901" spans="1:3" x14ac:dyDescent="0.3">
      <c r="A901" t="s">
        <v>979</v>
      </c>
      <c r="B901" t="s">
        <v>10</v>
      </c>
      <c r="C901">
        <v>142.5</v>
      </c>
    </row>
    <row r="902" spans="1:3" x14ac:dyDescent="0.3">
      <c r="A902" t="s">
        <v>989</v>
      </c>
      <c r="B902" t="s">
        <v>16</v>
      </c>
      <c r="C902">
        <v>23.8</v>
      </c>
    </row>
    <row r="903" spans="1:3" x14ac:dyDescent="0.3">
      <c r="A903" t="s">
        <v>939</v>
      </c>
      <c r="B903" t="s">
        <v>10</v>
      </c>
      <c r="C903">
        <v>187.38</v>
      </c>
    </row>
    <row r="904" spans="1:3" x14ac:dyDescent="0.3">
      <c r="A904" t="s">
        <v>956</v>
      </c>
      <c r="B904" t="s">
        <v>4</v>
      </c>
      <c r="C904">
        <v>360</v>
      </c>
    </row>
    <row r="905" spans="1:3" x14ac:dyDescent="0.3">
      <c r="A905" t="s">
        <v>1034</v>
      </c>
      <c r="B905" t="s">
        <v>7</v>
      </c>
      <c r="C905">
        <v>260</v>
      </c>
    </row>
    <row r="906" spans="1:3" x14ac:dyDescent="0.3">
      <c r="A906" t="s">
        <v>923</v>
      </c>
      <c r="B906" t="s">
        <v>25</v>
      </c>
      <c r="C906">
        <v>2000</v>
      </c>
    </row>
    <row r="907" spans="1:3" x14ac:dyDescent="0.3">
      <c r="A907" t="s">
        <v>969</v>
      </c>
      <c r="B907" t="s">
        <v>16</v>
      </c>
      <c r="C907">
        <v>1120</v>
      </c>
    </row>
    <row r="908" spans="1:3" x14ac:dyDescent="0.3">
      <c r="A908" t="s">
        <v>956</v>
      </c>
      <c r="B908" t="s">
        <v>4</v>
      </c>
      <c r="C908">
        <v>72</v>
      </c>
    </row>
    <row r="909" spans="1:3" x14ac:dyDescent="0.3">
      <c r="A909" t="s">
        <v>889</v>
      </c>
      <c r="B909" t="s">
        <v>4</v>
      </c>
      <c r="C909">
        <v>360</v>
      </c>
    </row>
    <row r="910" spans="1:3" x14ac:dyDescent="0.3">
      <c r="A910" t="s">
        <v>1034</v>
      </c>
      <c r="B910" t="s">
        <v>7</v>
      </c>
      <c r="C910">
        <v>741</v>
      </c>
    </row>
    <row r="911" spans="1:3" x14ac:dyDescent="0.3">
      <c r="A911" t="s">
        <v>893</v>
      </c>
      <c r="B911" t="s">
        <v>7</v>
      </c>
      <c r="C911">
        <v>140</v>
      </c>
    </row>
    <row r="912" spans="1:3" x14ac:dyDescent="0.3">
      <c r="A912" t="s">
        <v>901</v>
      </c>
      <c r="B912" t="s">
        <v>22</v>
      </c>
      <c r="C912">
        <v>300</v>
      </c>
    </row>
    <row r="913" spans="1:3" x14ac:dyDescent="0.3">
      <c r="A913" t="s">
        <v>993</v>
      </c>
      <c r="B913" t="s">
        <v>19</v>
      </c>
      <c r="C913">
        <v>372.5</v>
      </c>
    </row>
    <row r="914" spans="1:3" x14ac:dyDescent="0.3">
      <c r="A914" t="s">
        <v>917</v>
      </c>
      <c r="B914" t="s">
        <v>7</v>
      </c>
      <c r="C914">
        <v>368.125</v>
      </c>
    </row>
    <row r="915" spans="1:3" x14ac:dyDescent="0.3">
      <c r="A915" t="s">
        <v>939</v>
      </c>
      <c r="B915" t="s">
        <v>10</v>
      </c>
      <c r="C915">
        <v>148.3425</v>
      </c>
    </row>
    <row r="916" spans="1:3" x14ac:dyDescent="0.3">
      <c r="A916" t="s">
        <v>927</v>
      </c>
      <c r="B916" t="s">
        <v>10</v>
      </c>
      <c r="C916">
        <v>1360.8000000000002</v>
      </c>
    </row>
    <row r="917" spans="1:3" x14ac:dyDescent="0.3">
      <c r="A917" t="s">
        <v>1021</v>
      </c>
      <c r="B917" t="s">
        <v>13</v>
      </c>
      <c r="C917">
        <v>576</v>
      </c>
    </row>
    <row r="918" spans="1:3" x14ac:dyDescent="0.3">
      <c r="A918" t="s">
        <v>1032</v>
      </c>
      <c r="B918" t="s">
        <v>4</v>
      </c>
      <c r="C918">
        <v>57.6</v>
      </c>
    </row>
    <row r="919" spans="1:3" x14ac:dyDescent="0.3">
      <c r="A919" t="s">
        <v>989</v>
      </c>
      <c r="B919" t="s">
        <v>16</v>
      </c>
      <c r="C919">
        <v>168</v>
      </c>
    </row>
    <row r="920" spans="1:3" x14ac:dyDescent="0.3">
      <c r="A920" t="s">
        <v>1000</v>
      </c>
      <c r="B920" t="s">
        <v>25</v>
      </c>
      <c r="C920">
        <v>397.5</v>
      </c>
    </row>
    <row r="921" spans="1:3" x14ac:dyDescent="0.3">
      <c r="A921" t="s">
        <v>956</v>
      </c>
      <c r="B921" t="s">
        <v>4</v>
      </c>
      <c r="C921">
        <v>405</v>
      </c>
    </row>
    <row r="922" spans="1:3" x14ac:dyDescent="0.3">
      <c r="A922" t="s">
        <v>1006</v>
      </c>
      <c r="B922" t="s">
        <v>7</v>
      </c>
      <c r="C922">
        <v>2565</v>
      </c>
    </row>
    <row r="923" spans="1:3" x14ac:dyDescent="0.3">
      <c r="A923" t="s">
        <v>1021</v>
      </c>
      <c r="B923" t="s">
        <v>13</v>
      </c>
      <c r="C923">
        <v>1755</v>
      </c>
    </row>
    <row r="924" spans="1:3" x14ac:dyDescent="0.3">
      <c r="A924" t="s">
        <v>997</v>
      </c>
      <c r="B924" t="s">
        <v>16</v>
      </c>
      <c r="C924">
        <v>152</v>
      </c>
    </row>
    <row r="925" spans="1:3" x14ac:dyDescent="0.3">
      <c r="A925" t="s">
        <v>1010</v>
      </c>
      <c r="B925" t="s">
        <v>7</v>
      </c>
      <c r="C925">
        <v>842.88</v>
      </c>
    </row>
    <row r="926" spans="1:3" x14ac:dyDescent="0.3">
      <c r="A926" t="s">
        <v>1030</v>
      </c>
      <c r="B926" t="s">
        <v>4</v>
      </c>
      <c r="C926">
        <v>186</v>
      </c>
    </row>
    <row r="927" spans="1:3" x14ac:dyDescent="0.3">
      <c r="A927" t="s">
        <v>935</v>
      </c>
      <c r="B927" t="s">
        <v>4</v>
      </c>
      <c r="C927">
        <v>126</v>
      </c>
    </row>
    <row r="928" spans="1:3" x14ac:dyDescent="0.3">
      <c r="A928" t="s">
        <v>999</v>
      </c>
      <c r="B928" t="s">
        <v>16</v>
      </c>
      <c r="C928">
        <v>390</v>
      </c>
    </row>
    <row r="929" spans="1:3" x14ac:dyDescent="0.3">
      <c r="A929" t="s">
        <v>1014</v>
      </c>
      <c r="B929" t="s">
        <v>7</v>
      </c>
      <c r="C929">
        <v>202.08000000000004</v>
      </c>
    </row>
    <row r="930" spans="1:3" x14ac:dyDescent="0.3">
      <c r="A930" t="s">
        <v>941</v>
      </c>
      <c r="B930" t="s">
        <v>10</v>
      </c>
      <c r="C930">
        <v>2195</v>
      </c>
    </row>
    <row r="931" spans="1:3" x14ac:dyDescent="0.3">
      <c r="A931" t="s">
        <v>1025</v>
      </c>
      <c r="B931" t="s">
        <v>13</v>
      </c>
      <c r="C931">
        <v>193.5</v>
      </c>
    </row>
    <row r="932" spans="1:3" x14ac:dyDescent="0.3">
      <c r="A932" t="s">
        <v>1008</v>
      </c>
      <c r="B932" t="s">
        <v>10</v>
      </c>
      <c r="C932">
        <v>493</v>
      </c>
    </row>
    <row r="933" spans="1:3" x14ac:dyDescent="0.3">
      <c r="A933" t="s">
        <v>993</v>
      </c>
      <c r="B933" t="s">
        <v>19</v>
      </c>
      <c r="C933">
        <v>29.8</v>
      </c>
    </row>
    <row r="934" spans="1:3" x14ac:dyDescent="0.3">
      <c r="A934" t="s">
        <v>1027</v>
      </c>
      <c r="B934" t="s">
        <v>25</v>
      </c>
      <c r="C934">
        <v>450</v>
      </c>
    </row>
    <row r="935" spans="1:3" x14ac:dyDescent="0.3">
      <c r="A935" t="s">
        <v>913</v>
      </c>
      <c r="B935" t="s">
        <v>25</v>
      </c>
      <c r="C935">
        <v>360</v>
      </c>
    </row>
    <row r="936" spans="1:3" x14ac:dyDescent="0.3">
      <c r="A936" t="s">
        <v>1002</v>
      </c>
      <c r="B936" t="s">
        <v>13</v>
      </c>
      <c r="C936">
        <v>1925</v>
      </c>
    </row>
    <row r="937" spans="1:3" x14ac:dyDescent="0.3">
      <c r="A937" t="s">
        <v>1034</v>
      </c>
      <c r="B937" t="s">
        <v>7</v>
      </c>
      <c r="C937">
        <v>48.75</v>
      </c>
    </row>
    <row r="938" spans="1:3" x14ac:dyDescent="0.3">
      <c r="A938" t="s">
        <v>931</v>
      </c>
      <c r="B938" t="s">
        <v>16</v>
      </c>
      <c r="C938">
        <v>1008</v>
      </c>
    </row>
    <row r="939" spans="1:3" x14ac:dyDescent="0.3">
      <c r="A939" t="s">
        <v>983</v>
      </c>
      <c r="B939" t="s">
        <v>10</v>
      </c>
      <c r="C939">
        <v>475</v>
      </c>
    </row>
    <row r="940" spans="1:3" x14ac:dyDescent="0.3">
      <c r="A940" t="s">
        <v>981</v>
      </c>
      <c r="B940" t="s">
        <v>10</v>
      </c>
      <c r="C940">
        <v>68.850000000000009</v>
      </c>
    </row>
    <row r="941" spans="1:3" x14ac:dyDescent="0.3">
      <c r="A941" t="s">
        <v>1032</v>
      </c>
      <c r="B941" t="s">
        <v>4</v>
      </c>
      <c r="C941">
        <v>162</v>
      </c>
    </row>
    <row r="942" spans="1:3" x14ac:dyDescent="0.3">
      <c r="A942" t="s">
        <v>919</v>
      </c>
      <c r="B942" t="s">
        <v>10</v>
      </c>
      <c r="C942">
        <v>497.32499999999999</v>
      </c>
    </row>
    <row r="943" spans="1:3" x14ac:dyDescent="0.3">
      <c r="A943" t="s">
        <v>1002</v>
      </c>
      <c r="B943" t="s">
        <v>13</v>
      </c>
      <c r="C943">
        <v>1045</v>
      </c>
    </row>
    <row r="944" spans="1:3" x14ac:dyDescent="0.3">
      <c r="A944" t="s">
        <v>1004</v>
      </c>
      <c r="B944" t="s">
        <v>13</v>
      </c>
      <c r="C944">
        <v>2261</v>
      </c>
    </row>
    <row r="945" spans="1:3" x14ac:dyDescent="0.3">
      <c r="A945" t="s">
        <v>1025</v>
      </c>
      <c r="B945" t="s">
        <v>13</v>
      </c>
      <c r="C945">
        <v>306.375</v>
      </c>
    </row>
    <row r="946" spans="1:3" x14ac:dyDescent="0.3">
      <c r="A946" t="s">
        <v>895</v>
      </c>
      <c r="B946" t="s">
        <v>7</v>
      </c>
      <c r="C946">
        <v>352</v>
      </c>
    </row>
    <row r="947" spans="1:3" x14ac:dyDescent="0.3">
      <c r="A947" t="s">
        <v>995</v>
      </c>
      <c r="B947" t="s">
        <v>19</v>
      </c>
      <c r="C947">
        <v>384</v>
      </c>
    </row>
    <row r="948" spans="1:3" x14ac:dyDescent="0.3">
      <c r="A948" t="s">
        <v>1008</v>
      </c>
      <c r="B948" t="s">
        <v>10</v>
      </c>
      <c r="C948">
        <v>394.40000000000003</v>
      </c>
    </row>
    <row r="949" spans="1:3" x14ac:dyDescent="0.3">
      <c r="A949" t="s">
        <v>901</v>
      </c>
      <c r="B949" t="s">
        <v>22</v>
      </c>
      <c r="C949">
        <v>1350</v>
      </c>
    </row>
    <row r="950" spans="1:3" x14ac:dyDescent="0.3">
      <c r="A950" t="s">
        <v>921</v>
      </c>
      <c r="B950" t="s">
        <v>19</v>
      </c>
      <c r="C950">
        <v>3900</v>
      </c>
    </row>
    <row r="951" spans="1:3" x14ac:dyDescent="0.3">
      <c r="A951" t="s">
        <v>953</v>
      </c>
      <c r="B951" t="s">
        <v>13</v>
      </c>
      <c r="C951">
        <v>35</v>
      </c>
    </row>
    <row r="952" spans="1:3" x14ac:dyDescent="0.3">
      <c r="A952" t="s">
        <v>965</v>
      </c>
      <c r="B952" t="s">
        <v>25</v>
      </c>
      <c r="C952">
        <v>772.8</v>
      </c>
    </row>
    <row r="953" spans="1:3" x14ac:dyDescent="0.3">
      <c r="A953" t="s">
        <v>1026</v>
      </c>
      <c r="B953" t="s">
        <v>13</v>
      </c>
      <c r="C953">
        <v>417.59999999999997</v>
      </c>
    </row>
    <row r="954" spans="1:3" x14ac:dyDescent="0.3">
      <c r="A954" t="s">
        <v>997</v>
      </c>
      <c r="B954" t="s">
        <v>16</v>
      </c>
      <c r="C954">
        <v>1064</v>
      </c>
    </row>
    <row r="955" spans="1:3" x14ac:dyDescent="0.3">
      <c r="A955" t="s">
        <v>889</v>
      </c>
      <c r="B955" t="s">
        <v>4</v>
      </c>
      <c r="C955">
        <v>54</v>
      </c>
    </row>
    <row r="956" spans="1:3" x14ac:dyDescent="0.3">
      <c r="A956" t="s">
        <v>907</v>
      </c>
      <c r="B956" t="s">
        <v>25</v>
      </c>
      <c r="C956">
        <v>310</v>
      </c>
    </row>
    <row r="957" spans="1:3" x14ac:dyDescent="0.3">
      <c r="A957" t="s">
        <v>929</v>
      </c>
      <c r="B957" t="s">
        <v>10</v>
      </c>
      <c r="C957">
        <v>60</v>
      </c>
    </row>
    <row r="958" spans="1:3" x14ac:dyDescent="0.3">
      <c r="A958" t="s">
        <v>957</v>
      </c>
      <c r="B958" t="s">
        <v>25</v>
      </c>
      <c r="C958">
        <v>299.25</v>
      </c>
    </row>
    <row r="959" spans="1:3" x14ac:dyDescent="0.3">
      <c r="A959" t="s">
        <v>889</v>
      </c>
      <c r="B959" t="s">
        <v>4</v>
      </c>
      <c r="C959">
        <v>108</v>
      </c>
    </row>
    <row r="960" spans="1:3" x14ac:dyDescent="0.3">
      <c r="A960" t="s">
        <v>891</v>
      </c>
      <c r="B960" t="s">
        <v>4</v>
      </c>
      <c r="C960">
        <v>190</v>
      </c>
    </row>
    <row r="961" spans="1:3" x14ac:dyDescent="0.3">
      <c r="A961" t="s">
        <v>1004</v>
      </c>
      <c r="B961" t="s">
        <v>13</v>
      </c>
      <c r="C961">
        <v>510</v>
      </c>
    </row>
    <row r="962" spans="1:3" x14ac:dyDescent="0.3">
      <c r="A962" t="s">
        <v>907</v>
      </c>
      <c r="B962" t="s">
        <v>25</v>
      </c>
      <c r="C962">
        <v>2170</v>
      </c>
    </row>
    <row r="963" spans="1:3" x14ac:dyDescent="0.3">
      <c r="A963" t="s">
        <v>957</v>
      </c>
      <c r="B963" t="s">
        <v>25</v>
      </c>
      <c r="C963">
        <v>1045</v>
      </c>
    </row>
    <row r="964" spans="1:3" x14ac:dyDescent="0.3">
      <c r="A964" t="s">
        <v>983</v>
      </c>
      <c r="B964" t="s">
        <v>10</v>
      </c>
      <c r="C964">
        <v>360</v>
      </c>
    </row>
    <row r="965" spans="1:3" x14ac:dyDescent="0.3">
      <c r="A965" t="s">
        <v>1004</v>
      </c>
      <c r="B965" t="s">
        <v>13</v>
      </c>
      <c r="C965">
        <v>1360</v>
      </c>
    </row>
    <row r="966" spans="1:3" x14ac:dyDescent="0.3">
      <c r="A966" t="s">
        <v>1032</v>
      </c>
      <c r="B966" t="s">
        <v>4</v>
      </c>
      <c r="C966">
        <v>1440</v>
      </c>
    </row>
    <row r="967" spans="1:3" x14ac:dyDescent="0.3">
      <c r="A967" t="s">
        <v>913</v>
      </c>
      <c r="B967" t="s">
        <v>25</v>
      </c>
      <c r="C967">
        <v>43.2</v>
      </c>
    </row>
    <row r="968" spans="1:3" x14ac:dyDescent="0.3">
      <c r="A968" t="s">
        <v>1030</v>
      </c>
      <c r="B968" t="s">
        <v>4</v>
      </c>
      <c r="C968">
        <v>310</v>
      </c>
    </row>
    <row r="969" spans="1:3" x14ac:dyDescent="0.3">
      <c r="A969" t="s">
        <v>909</v>
      </c>
      <c r="B969" t="s">
        <v>13</v>
      </c>
      <c r="C969">
        <v>294</v>
      </c>
    </row>
    <row r="970" spans="1:3" x14ac:dyDescent="0.3">
      <c r="A970" t="s">
        <v>929</v>
      </c>
      <c r="B970" t="s">
        <v>10</v>
      </c>
      <c r="C970">
        <v>80</v>
      </c>
    </row>
    <row r="971" spans="1:3" x14ac:dyDescent="0.3">
      <c r="A971" t="s">
        <v>963</v>
      </c>
      <c r="B971" t="s">
        <v>4</v>
      </c>
      <c r="C971">
        <v>90</v>
      </c>
    </row>
    <row r="972" spans="1:3" x14ac:dyDescent="0.3">
      <c r="A972" t="s">
        <v>995</v>
      </c>
      <c r="B972" t="s">
        <v>19</v>
      </c>
      <c r="C972">
        <v>120</v>
      </c>
    </row>
    <row r="973" spans="1:3" x14ac:dyDescent="0.3">
      <c r="A973" t="s">
        <v>961</v>
      </c>
      <c r="B973" t="s">
        <v>4</v>
      </c>
      <c r="C973">
        <v>3754.875</v>
      </c>
    </row>
    <row r="974" spans="1:3" x14ac:dyDescent="0.3">
      <c r="A974" t="s">
        <v>997</v>
      </c>
      <c r="B974" t="s">
        <v>16</v>
      </c>
      <c r="C974">
        <v>532</v>
      </c>
    </row>
    <row r="975" spans="1:3" x14ac:dyDescent="0.3">
      <c r="A975" t="s">
        <v>1023</v>
      </c>
      <c r="B975" t="s">
        <v>4</v>
      </c>
      <c r="C975">
        <v>213.75</v>
      </c>
    </row>
    <row r="976" spans="1:3" x14ac:dyDescent="0.3">
      <c r="A976" t="s">
        <v>1025</v>
      </c>
      <c r="B976" t="s">
        <v>13</v>
      </c>
      <c r="C976">
        <v>306.375</v>
      </c>
    </row>
    <row r="977" spans="1:3" x14ac:dyDescent="0.3">
      <c r="A977" t="s">
        <v>1002</v>
      </c>
      <c r="B977" t="s">
        <v>13</v>
      </c>
      <c r="C977">
        <v>1402.5</v>
      </c>
    </row>
    <row r="978" spans="1:3" x14ac:dyDescent="0.3">
      <c r="A978" t="s">
        <v>899</v>
      </c>
      <c r="B978" t="s">
        <v>7</v>
      </c>
      <c r="C978">
        <v>1750</v>
      </c>
    </row>
    <row r="979" spans="1:3" x14ac:dyDescent="0.3">
      <c r="A979" t="s">
        <v>997</v>
      </c>
      <c r="B979" t="s">
        <v>16</v>
      </c>
      <c r="C979">
        <v>760</v>
      </c>
    </row>
    <row r="980" spans="1:3" x14ac:dyDescent="0.3">
      <c r="A980" t="s">
        <v>1019</v>
      </c>
      <c r="B980" t="s">
        <v>10</v>
      </c>
      <c r="C980">
        <v>187.5</v>
      </c>
    </row>
    <row r="981" spans="1:3" x14ac:dyDescent="0.3">
      <c r="A981" t="s">
        <v>929</v>
      </c>
      <c r="B981" t="s">
        <v>10</v>
      </c>
      <c r="C981">
        <v>420</v>
      </c>
    </row>
    <row r="982" spans="1:3" x14ac:dyDescent="0.3">
      <c r="A982" t="s">
        <v>931</v>
      </c>
      <c r="B982" t="s">
        <v>16</v>
      </c>
      <c r="C982">
        <v>840</v>
      </c>
    </row>
    <row r="983" spans="1:3" x14ac:dyDescent="0.3">
      <c r="A983" t="s">
        <v>935</v>
      </c>
      <c r="B983" t="s">
        <v>4</v>
      </c>
      <c r="C983">
        <v>22.5</v>
      </c>
    </row>
    <row r="984" spans="1:3" x14ac:dyDescent="0.3">
      <c r="A984" t="s">
        <v>989</v>
      </c>
      <c r="B984" t="s">
        <v>16</v>
      </c>
      <c r="C984">
        <v>35</v>
      </c>
    </row>
    <row r="985" spans="1:3" x14ac:dyDescent="0.3">
      <c r="A985" t="s">
        <v>925</v>
      </c>
      <c r="B985" t="s">
        <v>10</v>
      </c>
      <c r="C985">
        <v>46</v>
      </c>
    </row>
    <row r="986" spans="1:3" x14ac:dyDescent="0.3">
      <c r="A986" t="s">
        <v>933</v>
      </c>
      <c r="B986" t="s">
        <v>16</v>
      </c>
      <c r="C986">
        <v>90</v>
      </c>
    </row>
    <row r="987" spans="1:3" x14ac:dyDescent="0.3">
      <c r="A987" t="s">
        <v>1023</v>
      </c>
      <c r="B987" t="s">
        <v>4</v>
      </c>
      <c r="C987">
        <v>300</v>
      </c>
    </row>
    <row r="988" spans="1:3" x14ac:dyDescent="0.3">
      <c r="A988" t="s">
        <v>1025</v>
      </c>
      <c r="B988" t="s">
        <v>13</v>
      </c>
      <c r="C988">
        <v>322.5</v>
      </c>
    </row>
    <row r="989" spans="1:3" x14ac:dyDescent="0.3">
      <c r="A989" t="s">
        <v>891</v>
      </c>
      <c r="B989" t="s">
        <v>4</v>
      </c>
      <c r="C989">
        <v>380</v>
      </c>
    </row>
    <row r="990" spans="1:3" x14ac:dyDescent="0.3">
      <c r="A990" t="s">
        <v>1019</v>
      </c>
      <c r="B990" t="s">
        <v>10</v>
      </c>
      <c r="C990">
        <v>180</v>
      </c>
    </row>
    <row r="991" spans="1:3" x14ac:dyDescent="0.3">
      <c r="A991" t="s">
        <v>915</v>
      </c>
      <c r="B991" t="s">
        <v>22</v>
      </c>
      <c r="C991">
        <v>488.25</v>
      </c>
    </row>
    <row r="992" spans="1:3" x14ac:dyDescent="0.3">
      <c r="A992" t="s">
        <v>925</v>
      </c>
      <c r="B992" t="s">
        <v>10</v>
      </c>
      <c r="C992">
        <v>124.2</v>
      </c>
    </row>
    <row r="993" spans="1:3" x14ac:dyDescent="0.3">
      <c r="A993" t="s">
        <v>929</v>
      </c>
      <c r="B993" t="s">
        <v>10</v>
      </c>
      <c r="C993">
        <v>225</v>
      </c>
    </row>
    <row r="994" spans="1:3" x14ac:dyDescent="0.3">
      <c r="A994" t="s">
        <v>935</v>
      </c>
      <c r="B994" t="s">
        <v>4</v>
      </c>
      <c r="C994">
        <v>13.5</v>
      </c>
    </row>
    <row r="995" spans="1:3" x14ac:dyDescent="0.3">
      <c r="A995" t="s">
        <v>956</v>
      </c>
      <c r="B995" t="s">
        <v>4</v>
      </c>
      <c r="C995">
        <v>486</v>
      </c>
    </row>
    <row r="996" spans="1:3" x14ac:dyDescent="0.3">
      <c r="A996" t="s">
        <v>943</v>
      </c>
      <c r="B996" t="s">
        <v>22</v>
      </c>
      <c r="C996">
        <v>456</v>
      </c>
    </row>
    <row r="997" spans="1:3" x14ac:dyDescent="0.3">
      <c r="A997" t="s">
        <v>945</v>
      </c>
      <c r="B997" t="s">
        <v>19</v>
      </c>
      <c r="C997">
        <v>742.74</v>
      </c>
    </row>
    <row r="998" spans="1:3" x14ac:dyDescent="0.3">
      <c r="A998" t="s">
        <v>973</v>
      </c>
      <c r="B998" t="s">
        <v>7</v>
      </c>
      <c r="C998">
        <v>194.5</v>
      </c>
    </row>
    <row r="999" spans="1:3" x14ac:dyDescent="0.3">
      <c r="A999" t="s">
        <v>915</v>
      </c>
      <c r="B999" t="s">
        <v>22</v>
      </c>
      <c r="C999">
        <v>69.75</v>
      </c>
    </row>
    <row r="1000" spans="1:3" x14ac:dyDescent="0.3">
      <c r="A1000" t="s">
        <v>969</v>
      </c>
      <c r="B1000" t="s">
        <v>16</v>
      </c>
      <c r="C1000">
        <v>70</v>
      </c>
    </row>
    <row r="1001" spans="1:3" x14ac:dyDescent="0.3">
      <c r="A1001" t="s">
        <v>1004</v>
      </c>
      <c r="B1001" t="s">
        <v>13</v>
      </c>
      <c r="C1001">
        <v>340</v>
      </c>
    </row>
    <row r="1002" spans="1:3" x14ac:dyDescent="0.3">
      <c r="A1002" t="s">
        <v>991</v>
      </c>
      <c r="B1002" t="s">
        <v>19</v>
      </c>
      <c r="C1002">
        <v>393.59999999999997</v>
      </c>
    </row>
    <row r="1003" spans="1:3" x14ac:dyDescent="0.3">
      <c r="A1003" t="s">
        <v>1004</v>
      </c>
      <c r="B1003" t="s">
        <v>13</v>
      </c>
      <c r="C1003">
        <v>680</v>
      </c>
    </row>
    <row r="1004" spans="1:3" x14ac:dyDescent="0.3">
      <c r="A1004" t="s">
        <v>1025</v>
      </c>
      <c r="B1004" t="s">
        <v>13</v>
      </c>
      <c r="C1004">
        <v>430</v>
      </c>
    </row>
    <row r="1005" spans="1:3" x14ac:dyDescent="0.3">
      <c r="A1005" t="s">
        <v>1008</v>
      </c>
      <c r="B1005" t="s">
        <v>10</v>
      </c>
      <c r="C1005">
        <v>739.5</v>
      </c>
    </row>
    <row r="1006" spans="1:3" x14ac:dyDescent="0.3">
      <c r="A1006" t="s">
        <v>1027</v>
      </c>
      <c r="B1006" t="s">
        <v>25</v>
      </c>
      <c r="C1006">
        <v>446.25</v>
      </c>
    </row>
    <row r="1007" spans="1:3" x14ac:dyDescent="0.3">
      <c r="A1007" t="s">
        <v>889</v>
      </c>
      <c r="B1007" t="s">
        <v>4</v>
      </c>
      <c r="C1007">
        <v>450</v>
      </c>
    </row>
    <row r="1008" spans="1:3" x14ac:dyDescent="0.3">
      <c r="A1008" t="s">
        <v>945</v>
      </c>
      <c r="B1008" t="s">
        <v>19</v>
      </c>
      <c r="C1008">
        <v>2475.8000000000002</v>
      </c>
    </row>
    <row r="1009" spans="1:3" x14ac:dyDescent="0.3">
      <c r="A1009" t="s">
        <v>1012</v>
      </c>
      <c r="B1009" t="s">
        <v>16</v>
      </c>
      <c r="C1009">
        <v>299.25</v>
      </c>
    </row>
    <row r="1010" spans="1:3" x14ac:dyDescent="0.3">
      <c r="A1010" t="s">
        <v>995</v>
      </c>
      <c r="B1010" t="s">
        <v>19</v>
      </c>
      <c r="C1010">
        <v>273.59999999999997</v>
      </c>
    </row>
    <row r="1011" spans="1:3" x14ac:dyDescent="0.3">
      <c r="A1011" t="s">
        <v>1032</v>
      </c>
      <c r="B1011" t="s">
        <v>4</v>
      </c>
      <c r="C1011">
        <v>630</v>
      </c>
    </row>
    <row r="1012" spans="1:3" x14ac:dyDescent="0.3">
      <c r="A1012" t="s">
        <v>1030</v>
      </c>
      <c r="B1012" t="s">
        <v>4</v>
      </c>
      <c r="C1012">
        <v>55.800000000000004</v>
      </c>
    </row>
    <row r="1013" spans="1:3" x14ac:dyDescent="0.3">
      <c r="A1013" t="s">
        <v>891</v>
      </c>
      <c r="B1013" t="s">
        <v>4</v>
      </c>
      <c r="C1013">
        <v>541.5</v>
      </c>
    </row>
    <row r="1014" spans="1:3" x14ac:dyDescent="0.3">
      <c r="A1014" t="s">
        <v>953</v>
      </c>
      <c r="B1014" t="s">
        <v>13</v>
      </c>
      <c r="C1014">
        <v>47.5</v>
      </c>
    </row>
    <row r="1015" spans="1:3" x14ac:dyDescent="0.3">
      <c r="A1015" t="s">
        <v>911</v>
      </c>
      <c r="B1015" t="s">
        <v>13</v>
      </c>
      <c r="C1015">
        <v>1162.8</v>
      </c>
    </row>
    <row r="1016" spans="1:3" x14ac:dyDescent="0.3">
      <c r="A1016" t="s">
        <v>913</v>
      </c>
      <c r="B1016" t="s">
        <v>25</v>
      </c>
      <c r="C1016">
        <v>66.3</v>
      </c>
    </row>
    <row r="1017" spans="1:3" x14ac:dyDescent="0.3">
      <c r="A1017" t="s">
        <v>939</v>
      </c>
      <c r="B1017" t="s">
        <v>10</v>
      </c>
      <c r="C1017">
        <v>929.09249999999997</v>
      </c>
    </row>
    <row r="1018" spans="1:3" x14ac:dyDescent="0.3">
      <c r="A1018" t="s">
        <v>1008</v>
      </c>
      <c r="B1018" t="s">
        <v>10</v>
      </c>
      <c r="C1018">
        <v>3352.4</v>
      </c>
    </row>
    <row r="1019" spans="1:3" x14ac:dyDescent="0.3">
      <c r="A1019" t="s">
        <v>901</v>
      </c>
      <c r="B1019" t="s">
        <v>22</v>
      </c>
      <c r="C1019">
        <v>1050</v>
      </c>
    </row>
    <row r="1020" spans="1:3" x14ac:dyDescent="0.3">
      <c r="A1020" t="s">
        <v>923</v>
      </c>
      <c r="B1020" t="s">
        <v>25</v>
      </c>
      <c r="C1020">
        <v>3125</v>
      </c>
    </row>
    <row r="1021" spans="1:3" x14ac:dyDescent="0.3">
      <c r="A1021" t="s">
        <v>987</v>
      </c>
      <c r="B1021" t="s">
        <v>22</v>
      </c>
      <c r="C1021">
        <v>795</v>
      </c>
    </row>
    <row r="1022" spans="1:3" x14ac:dyDescent="0.3">
      <c r="A1022" t="s">
        <v>1030</v>
      </c>
      <c r="B1022" t="s">
        <v>4</v>
      </c>
      <c r="C1022">
        <v>15.5</v>
      </c>
    </row>
    <row r="1023" spans="1:3" x14ac:dyDescent="0.3">
      <c r="A1023" t="s">
        <v>895</v>
      </c>
      <c r="B1023" t="s">
        <v>7</v>
      </c>
      <c r="C1023">
        <v>198</v>
      </c>
    </row>
    <row r="1024" spans="1:3" x14ac:dyDescent="0.3">
      <c r="A1024" t="s">
        <v>897</v>
      </c>
      <c r="B1024" t="s">
        <v>7</v>
      </c>
      <c r="C1024">
        <v>288.22500000000002</v>
      </c>
    </row>
    <row r="1025" spans="1:3" x14ac:dyDescent="0.3">
      <c r="A1025" t="s">
        <v>931</v>
      </c>
      <c r="B1025" t="s">
        <v>16</v>
      </c>
      <c r="C1025">
        <v>840</v>
      </c>
    </row>
    <row r="1026" spans="1:3" x14ac:dyDescent="0.3">
      <c r="A1026" t="s">
        <v>895</v>
      </c>
      <c r="B1026" t="s">
        <v>7</v>
      </c>
      <c r="C1026">
        <v>550</v>
      </c>
    </row>
    <row r="1027" spans="1:3" x14ac:dyDescent="0.3">
      <c r="A1027" t="s">
        <v>1000</v>
      </c>
      <c r="B1027" t="s">
        <v>25</v>
      </c>
      <c r="C1027">
        <v>79.5</v>
      </c>
    </row>
    <row r="1028" spans="1:3" x14ac:dyDescent="0.3">
      <c r="A1028" t="s">
        <v>909</v>
      </c>
      <c r="B1028" t="s">
        <v>13</v>
      </c>
      <c r="C1028">
        <v>210</v>
      </c>
    </row>
    <row r="1029" spans="1:3" x14ac:dyDescent="0.3">
      <c r="A1029" t="s">
        <v>985</v>
      </c>
      <c r="B1029" t="s">
        <v>10</v>
      </c>
      <c r="C1029">
        <v>385.9375</v>
      </c>
    </row>
    <row r="1030" spans="1:3" x14ac:dyDescent="0.3">
      <c r="A1030" t="s">
        <v>997</v>
      </c>
      <c r="B1030" t="s">
        <v>16</v>
      </c>
      <c r="C1030">
        <v>2166</v>
      </c>
    </row>
    <row r="1031" spans="1:3" x14ac:dyDescent="0.3">
      <c r="A1031" t="s">
        <v>975</v>
      </c>
      <c r="B1031" t="s">
        <v>25</v>
      </c>
      <c r="C1031">
        <v>190</v>
      </c>
    </row>
    <row r="1032" spans="1:3" x14ac:dyDescent="0.3">
      <c r="A1032" t="s">
        <v>1014</v>
      </c>
      <c r="B1032" t="s">
        <v>7</v>
      </c>
      <c r="C1032">
        <v>442.05</v>
      </c>
    </row>
    <row r="1033" spans="1:3" x14ac:dyDescent="0.3">
      <c r="A1033" t="s">
        <v>1026</v>
      </c>
      <c r="B1033" t="s">
        <v>13</v>
      </c>
      <c r="C1033">
        <v>2088</v>
      </c>
    </row>
    <row r="1034" spans="1:3" x14ac:dyDescent="0.3">
      <c r="A1034" t="s">
        <v>923</v>
      </c>
      <c r="B1034" t="s">
        <v>25</v>
      </c>
      <c r="C1034">
        <v>500</v>
      </c>
    </row>
    <row r="1035" spans="1:3" x14ac:dyDescent="0.3">
      <c r="A1035" t="s">
        <v>1021</v>
      </c>
      <c r="B1035" t="s">
        <v>13</v>
      </c>
      <c r="C1035">
        <v>540</v>
      </c>
    </row>
    <row r="1036" spans="1:3" x14ac:dyDescent="0.3">
      <c r="A1036" t="s">
        <v>1023</v>
      </c>
      <c r="B1036" t="s">
        <v>4</v>
      </c>
      <c r="C1036">
        <v>168.75</v>
      </c>
    </row>
    <row r="1037" spans="1:3" x14ac:dyDescent="0.3">
      <c r="A1037" t="s">
        <v>891</v>
      </c>
      <c r="B1037" t="s">
        <v>4</v>
      </c>
      <c r="C1037">
        <v>950</v>
      </c>
    </row>
    <row r="1038" spans="1:3" x14ac:dyDescent="0.3">
      <c r="A1038" t="s">
        <v>965</v>
      </c>
      <c r="B1038" t="s">
        <v>25</v>
      </c>
      <c r="C1038">
        <v>1104</v>
      </c>
    </row>
    <row r="1039" spans="1:3" x14ac:dyDescent="0.3">
      <c r="A1039" t="s">
        <v>929</v>
      </c>
      <c r="B1039" t="s">
        <v>10</v>
      </c>
      <c r="C1039">
        <v>240</v>
      </c>
    </row>
    <row r="1040" spans="1:3" x14ac:dyDescent="0.3">
      <c r="A1040" t="s">
        <v>1006</v>
      </c>
      <c r="B1040" t="s">
        <v>7</v>
      </c>
      <c r="C1040">
        <v>456</v>
      </c>
    </row>
    <row r="1041" spans="1:3" x14ac:dyDescent="0.3">
      <c r="A1041" t="s">
        <v>943</v>
      </c>
      <c r="B1041" t="s">
        <v>22</v>
      </c>
      <c r="C1041">
        <v>513</v>
      </c>
    </row>
    <row r="1042" spans="1:3" x14ac:dyDescent="0.3">
      <c r="A1042" t="s">
        <v>963</v>
      </c>
      <c r="B1042" t="s">
        <v>4</v>
      </c>
      <c r="C1042">
        <v>283.5</v>
      </c>
    </row>
    <row r="1043" spans="1:3" x14ac:dyDescent="0.3">
      <c r="A1043" t="s">
        <v>977</v>
      </c>
      <c r="B1043" t="s">
        <v>25</v>
      </c>
      <c r="C1043">
        <v>18</v>
      </c>
    </row>
    <row r="1044" spans="1:3" x14ac:dyDescent="0.3">
      <c r="A1044" t="s">
        <v>923</v>
      </c>
      <c r="B1044" t="s">
        <v>25</v>
      </c>
      <c r="C1044">
        <v>225</v>
      </c>
    </row>
    <row r="1045" spans="1:3" x14ac:dyDescent="0.3">
      <c r="A1045" t="s">
        <v>971</v>
      </c>
      <c r="B1045" t="s">
        <v>4</v>
      </c>
      <c r="C1045">
        <v>920</v>
      </c>
    </row>
    <row r="1046" spans="1:3" x14ac:dyDescent="0.3">
      <c r="A1046" t="s">
        <v>977</v>
      </c>
      <c r="B1046" t="s">
        <v>25</v>
      </c>
      <c r="C1046">
        <v>226.8</v>
      </c>
    </row>
    <row r="1047" spans="1:3" x14ac:dyDescent="0.3">
      <c r="A1047" t="s">
        <v>923</v>
      </c>
      <c r="B1047" t="s">
        <v>25</v>
      </c>
      <c r="C1047">
        <v>1250</v>
      </c>
    </row>
    <row r="1048" spans="1:3" x14ac:dyDescent="0.3">
      <c r="A1048" t="s">
        <v>957</v>
      </c>
      <c r="B1048" t="s">
        <v>25</v>
      </c>
      <c r="C1048">
        <v>285</v>
      </c>
    </row>
    <row r="1049" spans="1:3" x14ac:dyDescent="0.3">
      <c r="A1049" t="s">
        <v>889</v>
      </c>
      <c r="B1049" t="s">
        <v>4</v>
      </c>
      <c r="C1049">
        <v>202.5</v>
      </c>
    </row>
    <row r="1050" spans="1:3" x14ac:dyDescent="0.3">
      <c r="A1050" t="s">
        <v>907</v>
      </c>
      <c r="B1050" t="s">
        <v>25</v>
      </c>
      <c r="C1050">
        <v>418.5</v>
      </c>
    </row>
    <row r="1051" spans="1:3" x14ac:dyDescent="0.3">
      <c r="A1051" t="s">
        <v>1025</v>
      </c>
      <c r="B1051" t="s">
        <v>13</v>
      </c>
      <c r="C1051">
        <v>483.75</v>
      </c>
    </row>
    <row r="1052" spans="1:3" x14ac:dyDescent="0.3">
      <c r="A1052" t="s">
        <v>1034</v>
      </c>
      <c r="B1052" t="s">
        <v>7</v>
      </c>
      <c r="C1052">
        <v>341.25</v>
      </c>
    </row>
    <row r="1053" spans="1:3" x14ac:dyDescent="0.3">
      <c r="A1053" t="s">
        <v>925</v>
      </c>
      <c r="B1053" t="s">
        <v>10</v>
      </c>
      <c r="C1053">
        <v>276</v>
      </c>
    </row>
    <row r="1054" spans="1:3" x14ac:dyDescent="0.3">
      <c r="A1054" t="s">
        <v>963</v>
      </c>
      <c r="B1054" t="s">
        <v>4</v>
      </c>
      <c r="C1054">
        <v>360</v>
      </c>
    </row>
    <row r="1055" spans="1:3" x14ac:dyDescent="0.3">
      <c r="A1055" t="s">
        <v>931</v>
      </c>
      <c r="B1055" t="s">
        <v>16</v>
      </c>
      <c r="C1055">
        <v>315</v>
      </c>
    </row>
    <row r="1056" spans="1:3" x14ac:dyDescent="0.3">
      <c r="A1056" t="s">
        <v>935</v>
      </c>
      <c r="B1056" t="s">
        <v>4</v>
      </c>
      <c r="C1056">
        <v>57.375</v>
      </c>
    </row>
    <row r="1057" spans="1:3" x14ac:dyDescent="0.3">
      <c r="A1057" t="s">
        <v>943</v>
      </c>
      <c r="B1057" t="s">
        <v>22</v>
      </c>
      <c r="C1057">
        <v>912</v>
      </c>
    </row>
    <row r="1058" spans="1:3" x14ac:dyDescent="0.3">
      <c r="A1058" t="s">
        <v>1026</v>
      </c>
      <c r="B1058" t="s">
        <v>13</v>
      </c>
      <c r="C1058">
        <v>522</v>
      </c>
    </row>
    <row r="1059" spans="1:3" x14ac:dyDescent="0.3">
      <c r="A1059" t="s">
        <v>947</v>
      </c>
      <c r="B1059" t="s">
        <v>25</v>
      </c>
      <c r="C1059">
        <v>776.7</v>
      </c>
    </row>
    <row r="1060" spans="1:3" x14ac:dyDescent="0.3">
      <c r="A1060" t="s">
        <v>991</v>
      </c>
      <c r="B1060" t="s">
        <v>19</v>
      </c>
      <c r="C1060">
        <v>778.99999999999989</v>
      </c>
    </row>
    <row r="1061" spans="1:3" x14ac:dyDescent="0.3">
      <c r="A1061" t="s">
        <v>993</v>
      </c>
      <c r="B1061" t="s">
        <v>19</v>
      </c>
      <c r="C1061">
        <v>223.5</v>
      </c>
    </row>
    <row r="1062" spans="1:3" x14ac:dyDescent="0.3">
      <c r="A1062" t="s">
        <v>925</v>
      </c>
      <c r="B1062" t="s">
        <v>10</v>
      </c>
      <c r="C1062">
        <v>82.8</v>
      </c>
    </row>
    <row r="1063" spans="1:3" x14ac:dyDescent="0.3">
      <c r="A1063" t="s">
        <v>931</v>
      </c>
      <c r="B1063" t="s">
        <v>16</v>
      </c>
      <c r="C1063">
        <v>315</v>
      </c>
    </row>
    <row r="1064" spans="1:3" x14ac:dyDescent="0.3">
      <c r="A1064" t="s">
        <v>947</v>
      </c>
      <c r="B1064" t="s">
        <v>25</v>
      </c>
      <c r="C1064">
        <v>38.835000000000001</v>
      </c>
    </row>
    <row r="1065" spans="1:3" x14ac:dyDescent="0.3">
      <c r="A1065" t="s">
        <v>969</v>
      </c>
      <c r="B1065" t="s">
        <v>16</v>
      </c>
      <c r="C1065">
        <v>280</v>
      </c>
    </row>
    <row r="1066" spans="1:3" x14ac:dyDescent="0.3">
      <c r="A1066" t="s">
        <v>919</v>
      </c>
      <c r="B1066" t="s">
        <v>10</v>
      </c>
      <c r="C1066">
        <v>471.15000000000003</v>
      </c>
    </row>
    <row r="1067" spans="1:3" x14ac:dyDescent="0.3">
      <c r="A1067" t="s">
        <v>1004</v>
      </c>
      <c r="B1067" t="s">
        <v>13</v>
      </c>
      <c r="C1067">
        <v>612</v>
      </c>
    </row>
    <row r="1068" spans="1:3" x14ac:dyDescent="0.3">
      <c r="A1068" t="s">
        <v>895</v>
      </c>
      <c r="B1068" t="s">
        <v>7</v>
      </c>
      <c r="C1068">
        <v>237.6</v>
      </c>
    </row>
    <row r="1069" spans="1:3" x14ac:dyDescent="0.3">
      <c r="A1069" t="s">
        <v>963</v>
      </c>
      <c r="B1069" t="s">
        <v>4</v>
      </c>
      <c r="C1069">
        <v>324</v>
      </c>
    </row>
    <row r="1070" spans="1:3" x14ac:dyDescent="0.3">
      <c r="A1070" t="s">
        <v>993</v>
      </c>
      <c r="B1070" t="s">
        <v>19</v>
      </c>
      <c r="C1070">
        <v>40.230000000000004</v>
      </c>
    </row>
    <row r="1071" spans="1:3" x14ac:dyDescent="0.3">
      <c r="A1071" t="s">
        <v>967</v>
      </c>
      <c r="B1071" t="s">
        <v>25</v>
      </c>
      <c r="C1071">
        <v>154.4</v>
      </c>
    </row>
    <row r="1072" spans="1:3" x14ac:dyDescent="0.3">
      <c r="A1072" t="s">
        <v>915</v>
      </c>
      <c r="B1072" t="s">
        <v>22</v>
      </c>
      <c r="C1072">
        <v>62.774999999999999</v>
      </c>
    </row>
    <row r="1073" spans="1:3" x14ac:dyDescent="0.3">
      <c r="A1073" t="s">
        <v>973</v>
      </c>
      <c r="B1073" t="s">
        <v>7</v>
      </c>
      <c r="C1073">
        <v>490.14000000000004</v>
      </c>
    </row>
    <row r="1074" spans="1:3" x14ac:dyDescent="0.3">
      <c r="A1074" t="s">
        <v>979</v>
      </c>
      <c r="B1074" t="s">
        <v>10</v>
      </c>
      <c r="C1074">
        <v>51.300000000000004</v>
      </c>
    </row>
    <row r="1075" spans="1:3" x14ac:dyDescent="0.3">
      <c r="A1075" t="s">
        <v>917</v>
      </c>
      <c r="B1075" t="s">
        <v>7</v>
      </c>
      <c r="C1075">
        <v>775</v>
      </c>
    </row>
    <row r="1076" spans="1:3" x14ac:dyDescent="0.3">
      <c r="A1076" t="s">
        <v>967</v>
      </c>
      <c r="B1076" t="s">
        <v>25</v>
      </c>
      <c r="C1076">
        <v>231.60000000000002</v>
      </c>
    </row>
    <row r="1077" spans="1:3" x14ac:dyDescent="0.3">
      <c r="A1077" t="s">
        <v>977</v>
      </c>
      <c r="B1077" t="s">
        <v>25</v>
      </c>
      <c r="C1077">
        <v>540</v>
      </c>
    </row>
    <row r="1078" spans="1:3" x14ac:dyDescent="0.3">
      <c r="A1078" t="s">
        <v>979</v>
      </c>
      <c r="B1078" t="s">
        <v>10</v>
      </c>
      <c r="C1078">
        <v>95</v>
      </c>
    </row>
    <row r="1079" spans="1:3" x14ac:dyDescent="0.3">
      <c r="A1079" t="s">
        <v>997</v>
      </c>
      <c r="B1079" t="s">
        <v>16</v>
      </c>
      <c r="C1079">
        <v>1710</v>
      </c>
    </row>
    <row r="1080" spans="1:3" x14ac:dyDescent="0.3">
      <c r="A1080" t="s">
        <v>1004</v>
      </c>
      <c r="B1080" t="s">
        <v>13</v>
      </c>
      <c r="C1080">
        <v>1020</v>
      </c>
    </row>
    <row r="1081" spans="1:3" x14ac:dyDescent="0.3">
      <c r="A1081" t="s">
        <v>929</v>
      </c>
      <c r="B1081" t="s">
        <v>10</v>
      </c>
      <c r="C1081">
        <v>600</v>
      </c>
    </row>
    <row r="1082" spans="1:3" x14ac:dyDescent="0.3">
      <c r="A1082" t="s">
        <v>965</v>
      </c>
      <c r="B1082" t="s">
        <v>25</v>
      </c>
      <c r="C1082">
        <v>1223.5999999999999</v>
      </c>
    </row>
    <row r="1083" spans="1:3" x14ac:dyDescent="0.3">
      <c r="A1083" t="s">
        <v>1004</v>
      </c>
      <c r="B1083" t="s">
        <v>13</v>
      </c>
      <c r="C1083">
        <v>1776.5</v>
      </c>
    </row>
    <row r="1084" spans="1:3" x14ac:dyDescent="0.3">
      <c r="A1084" t="s">
        <v>1034</v>
      </c>
      <c r="B1084" t="s">
        <v>7</v>
      </c>
      <c r="C1084">
        <v>864.5</v>
      </c>
    </row>
    <row r="1085" spans="1:3" x14ac:dyDescent="0.3">
      <c r="A1085" t="s">
        <v>949</v>
      </c>
      <c r="B1085" t="s">
        <v>13</v>
      </c>
      <c r="C1085">
        <v>237.5</v>
      </c>
    </row>
    <row r="1086" spans="1:3" x14ac:dyDescent="0.3">
      <c r="A1086" t="s">
        <v>965</v>
      </c>
      <c r="B1086" t="s">
        <v>25</v>
      </c>
      <c r="C1086">
        <v>419.51999999999992</v>
      </c>
    </row>
    <row r="1087" spans="1:3" x14ac:dyDescent="0.3">
      <c r="A1087" t="s">
        <v>1023</v>
      </c>
      <c r="B1087" t="s">
        <v>4</v>
      </c>
      <c r="C1087">
        <v>570</v>
      </c>
    </row>
    <row r="1088" spans="1:3" x14ac:dyDescent="0.3">
      <c r="A1088" t="s">
        <v>927</v>
      </c>
      <c r="B1088" t="s">
        <v>10</v>
      </c>
      <c r="C1088">
        <v>1701</v>
      </c>
    </row>
    <row r="1089" spans="1:3" x14ac:dyDescent="0.3">
      <c r="A1089" t="s">
        <v>963</v>
      </c>
      <c r="B1089" t="s">
        <v>4</v>
      </c>
      <c r="C1089">
        <v>43.2</v>
      </c>
    </row>
    <row r="1090" spans="1:3" x14ac:dyDescent="0.3">
      <c r="A1090" t="s">
        <v>1000</v>
      </c>
      <c r="B1090" t="s">
        <v>25</v>
      </c>
      <c r="C1090">
        <v>519.4</v>
      </c>
    </row>
    <row r="1091" spans="1:3" x14ac:dyDescent="0.3">
      <c r="A1091" t="s">
        <v>1019</v>
      </c>
      <c r="B1091" t="s">
        <v>10</v>
      </c>
      <c r="C1091">
        <v>125</v>
      </c>
    </row>
    <row r="1092" spans="1:3" x14ac:dyDescent="0.3">
      <c r="A1092" t="s">
        <v>965</v>
      </c>
      <c r="B1092" t="s">
        <v>25</v>
      </c>
      <c r="C1092">
        <v>524.4</v>
      </c>
    </row>
    <row r="1093" spans="1:3" x14ac:dyDescent="0.3">
      <c r="A1093" t="s">
        <v>969</v>
      </c>
      <c r="B1093" t="s">
        <v>16</v>
      </c>
      <c r="C1093">
        <v>399</v>
      </c>
    </row>
    <row r="1094" spans="1:3" x14ac:dyDescent="0.3">
      <c r="A1094" t="s">
        <v>987</v>
      </c>
      <c r="B1094" t="s">
        <v>22</v>
      </c>
      <c r="C1094">
        <v>1007</v>
      </c>
    </row>
    <row r="1095" spans="1:3" x14ac:dyDescent="0.3">
      <c r="A1095" t="s">
        <v>907</v>
      </c>
      <c r="B1095" t="s">
        <v>25</v>
      </c>
      <c r="C1095">
        <v>632.4</v>
      </c>
    </row>
    <row r="1096" spans="1:3" x14ac:dyDescent="0.3">
      <c r="A1096" t="s">
        <v>997</v>
      </c>
      <c r="B1096" t="s">
        <v>16</v>
      </c>
      <c r="C1096">
        <v>387.59999999999997</v>
      </c>
    </row>
    <row r="1097" spans="1:3" x14ac:dyDescent="0.3">
      <c r="A1097" t="s">
        <v>1014</v>
      </c>
      <c r="B1097" t="s">
        <v>7</v>
      </c>
      <c r="C1097">
        <v>268.38749999999999</v>
      </c>
    </row>
    <row r="1098" spans="1:3" x14ac:dyDescent="0.3">
      <c r="A1098" t="s">
        <v>987</v>
      </c>
      <c r="B1098" t="s">
        <v>22</v>
      </c>
      <c r="C1098">
        <v>1060</v>
      </c>
    </row>
    <row r="1099" spans="1:3" x14ac:dyDescent="0.3">
      <c r="A1099" t="s">
        <v>1002</v>
      </c>
      <c r="B1099" t="s">
        <v>13</v>
      </c>
      <c r="C1099">
        <v>55</v>
      </c>
    </row>
    <row r="1100" spans="1:3" x14ac:dyDescent="0.3">
      <c r="A1100" t="s">
        <v>1032</v>
      </c>
      <c r="B1100" t="s">
        <v>4</v>
      </c>
      <c r="C1100">
        <v>180</v>
      </c>
    </row>
    <row r="1101" spans="1:3" x14ac:dyDescent="0.3">
      <c r="A1101" t="s">
        <v>945</v>
      </c>
      <c r="B1101" t="s">
        <v>19</v>
      </c>
      <c r="C1101">
        <v>4456.4400000000005</v>
      </c>
    </row>
    <row r="1102" spans="1:3" x14ac:dyDescent="0.3">
      <c r="A1102" t="s">
        <v>1014</v>
      </c>
      <c r="B1102" t="s">
        <v>7</v>
      </c>
      <c r="C1102">
        <v>210.5</v>
      </c>
    </row>
    <row r="1103" spans="1:3" x14ac:dyDescent="0.3">
      <c r="A1103" t="s">
        <v>1021</v>
      </c>
      <c r="B1103" t="s">
        <v>13</v>
      </c>
      <c r="C1103">
        <v>1296</v>
      </c>
    </row>
    <row r="1104" spans="1:3" x14ac:dyDescent="0.3">
      <c r="A1104" t="s">
        <v>1025</v>
      </c>
      <c r="B1104" t="s">
        <v>13</v>
      </c>
      <c r="C1104">
        <v>240.8</v>
      </c>
    </row>
    <row r="1105" spans="1:3" x14ac:dyDescent="0.3">
      <c r="A1105" t="s">
        <v>949</v>
      </c>
      <c r="B1105" t="s">
        <v>13</v>
      </c>
      <c r="C1105">
        <v>90</v>
      </c>
    </row>
    <row r="1106" spans="1:3" x14ac:dyDescent="0.3">
      <c r="A1106" t="s">
        <v>995</v>
      </c>
      <c r="B1106" t="s">
        <v>19</v>
      </c>
      <c r="C1106">
        <v>86.4</v>
      </c>
    </row>
    <row r="1107" spans="1:3" x14ac:dyDescent="0.3">
      <c r="A1107" t="s">
        <v>1012</v>
      </c>
      <c r="B1107" t="s">
        <v>16</v>
      </c>
      <c r="C1107">
        <v>448.875</v>
      </c>
    </row>
    <row r="1108" spans="1:3" x14ac:dyDescent="0.3">
      <c r="A1108" t="s">
        <v>957</v>
      </c>
      <c r="B1108" t="s">
        <v>25</v>
      </c>
      <c r="C1108">
        <v>570</v>
      </c>
    </row>
    <row r="1109" spans="1:3" x14ac:dyDescent="0.3">
      <c r="A1109" t="s">
        <v>933</v>
      </c>
      <c r="B1109" t="s">
        <v>16</v>
      </c>
      <c r="C1109">
        <v>288</v>
      </c>
    </row>
    <row r="1110" spans="1:3" x14ac:dyDescent="0.3">
      <c r="A1110" t="s">
        <v>977</v>
      </c>
      <c r="B1110" t="s">
        <v>25</v>
      </c>
      <c r="C1110">
        <v>720</v>
      </c>
    </row>
    <row r="1111" spans="1:3" x14ac:dyDescent="0.3">
      <c r="A1111" t="s">
        <v>1018</v>
      </c>
      <c r="B1111" t="s">
        <v>4</v>
      </c>
      <c r="C1111">
        <v>350</v>
      </c>
    </row>
    <row r="1112" spans="1:3" x14ac:dyDescent="0.3">
      <c r="A1112" t="s">
        <v>1027</v>
      </c>
      <c r="B1112" t="s">
        <v>25</v>
      </c>
      <c r="C1112">
        <v>750</v>
      </c>
    </row>
    <row r="1113" spans="1:3" x14ac:dyDescent="0.3">
      <c r="A1113" t="s">
        <v>1030</v>
      </c>
      <c r="B1113" t="s">
        <v>4</v>
      </c>
      <c r="C1113">
        <v>193.75</v>
      </c>
    </row>
    <row r="1114" spans="1:3" x14ac:dyDescent="0.3">
      <c r="A1114" t="s">
        <v>919</v>
      </c>
      <c r="B1114" t="s">
        <v>10</v>
      </c>
      <c r="C1114">
        <v>174.5</v>
      </c>
    </row>
    <row r="1115" spans="1:3" x14ac:dyDescent="0.3">
      <c r="A1115" t="s">
        <v>1008</v>
      </c>
      <c r="B1115" t="s">
        <v>10</v>
      </c>
      <c r="C1115">
        <v>493</v>
      </c>
    </row>
    <row r="1116" spans="1:3" x14ac:dyDescent="0.3">
      <c r="A1116" t="s">
        <v>1014</v>
      </c>
      <c r="B1116" t="s">
        <v>7</v>
      </c>
      <c r="C1116">
        <v>252.60000000000002</v>
      </c>
    </row>
    <row r="1117" spans="1:3" x14ac:dyDescent="0.3">
      <c r="A1117" t="s">
        <v>961</v>
      </c>
      <c r="B1117" t="s">
        <v>4</v>
      </c>
      <c r="C1117">
        <v>3557.25</v>
      </c>
    </row>
    <row r="1118" spans="1:3" x14ac:dyDescent="0.3">
      <c r="A1118" t="s">
        <v>1025</v>
      </c>
      <c r="B1118" t="s">
        <v>13</v>
      </c>
      <c r="C1118">
        <v>258</v>
      </c>
    </row>
    <row r="1119" spans="1:3" x14ac:dyDescent="0.3">
      <c r="A1119" t="s">
        <v>919</v>
      </c>
      <c r="B1119" t="s">
        <v>10</v>
      </c>
      <c r="C1119">
        <v>52.349999999999994</v>
      </c>
    </row>
    <row r="1120" spans="1:3" x14ac:dyDescent="0.3">
      <c r="A1120" t="s">
        <v>969</v>
      </c>
      <c r="B1120" t="s">
        <v>16</v>
      </c>
      <c r="C1120">
        <v>84</v>
      </c>
    </row>
    <row r="1121" spans="1:3" x14ac:dyDescent="0.3">
      <c r="A1121" t="s">
        <v>971</v>
      </c>
      <c r="B1121" t="s">
        <v>4</v>
      </c>
      <c r="C1121">
        <v>276</v>
      </c>
    </row>
    <row r="1122" spans="1:3" x14ac:dyDescent="0.3">
      <c r="A1122" t="s">
        <v>933</v>
      </c>
      <c r="B1122" t="s">
        <v>16</v>
      </c>
      <c r="C1122">
        <v>45</v>
      </c>
    </row>
    <row r="1123" spans="1:3" x14ac:dyDescent="0.3">
      <c r="A1123" t="s">
        <v>915</v>
      </c>
      <c r="B1123" t="s">
        <v>22</v>
      </c>
      <c r="C1123">
        <v>697.5</v>
      </c>
    </row>
    <row r="1124" spans="1:3" x14ac:dyDescent="0.3">
      <c r="A1124" t="s">
        <v>991</v>
      </c>
      <c r="B1124" t="s">
        <v>19</v>
      </c>
      <c r="C1124">
        <v>328</v>
      </c>
    </row>
    <row r="1125" spans="1:3" x14ac:dyDescent="0.3">
      <c r="A1125" t="s">
        <v>1000</v>
      </c>
      <c r="B1125" t="s">
        <v>25</v>
      </c>
      <c r="C1125">
        <v>397.5</v>
      </c>
    </row>
    <row r="1126" spans="1:3" x14ac:dyDescent="0.3">
      <c r="A1126" t="s">
        <v>907</v>
      </c>
      <c r="B1126" t="s">
        <v>25</v>
      </c>
      <c r="C1126">
        <v>62</v>
      </c>
    </row>
    <row r="1127" spans="1:3" x14ac:dyDescent="0.3">
      <c r="A1127" t="s">
        <v>925</v>
      </c>
      <c r="B1127" t="s">
        <v>10</v>
      </c>
      <c r="C1127">
        <v>64.399999999999991</v>
      </c>
    </row>
    <row r="1128" spans="1:3" x14ac:dyDescent="0.3">
      <c r="A1128" t="s">
        <v>973</v>
      </c>
      <c r="B1128" t="s">
        <v>7</v>
      </c>
      <c r="C1128">
        <v>408.45</v>
      </c>
    </row>
    <row r="1129" spans="1:3" x14ac:dyDescent="0.3">
      <c r="A1129" t="s">
        <v>939</v>
      </c>
      <c r="B1129" t="s">
        <v>10</v>
      </c>
      <c r="C1129">
        <v>796.36500000000001</v>
      </c>
    </row>
    <row r="1130" spans="1:3" x14ac:dyDescent="0.3">
      <c r="A1130" t="s">
        <v>953</v>
      </c>
      <c r="B1130" t="s">
        <v>13</v>
      </c>
      <c r="C1130">
        <v>17</v>
      </c>
    </row>
    <row r="1131" spans="1:3" x14ac:dyDescent="0.3">
      <c r="A1131" t="s">
        <v>911</v>
      </c>
      <c r="B1131" t="s">
        <v>13</v>
      </c>
      <c r="C1131">
        <v>3800</v>
      </c>
    </row>
    <row r="1132" spans="1:3" x14ac:dyDescent="0.3">
      <c r="A1132" t="s">
        <v>953</v>
      </c>
      <c r="B1132" t="s">
        <v>13</v>
      </c>
      <c r="C1132">
        <v>75</v>
      </c>
    </row>
    <row r="1133" spans="1:3" x14ac:dyDescent="0.3">
      <c r="A1133" t="s">
        <v>967</v>
      </c>
      <c r="B1133" t="s">
        <v>25</v>
      </c>
      <c r="C1133">
        <v>1158</v>
      </c>
    </row>
    <row r="1134" spans="1:3" x14ac:dyDescent="0.3">
      <c r="A1134" t="s">
        <v>993</v>
      </c>
      <c r="B1134" t="s">
        <v>19</v>
      </c>
      <c r="C1134">
        <v>223.5</v>
      </c>
    </row>
    <row r="1135" spans="1:3" x14ac:dyDescent="0.3">
      <c r="A1135" t="s">
        <v>1002</v>
      </c>
      <c r="B1135" t="s">
        <v>13</v>
      </c>
      <c r="C1135">
        <v>660</v>
      </c>
    </row>
    <row r="1136" spans="1:3" x14ac:dyDescent="0.3">
      <c r="A1136" t="s">
        <v>919</v>
      </c>
      <c r="B1136" t="s">
        <v>10</v>
      </c>
      <c r="C1136">
        <v>654.375</v>
      </c>
    </row>
    <row r="1137" spans="1:3" x14ac:dyDescent="0.3">
      <c r="A1137" t="s">
        <v>949</v>
      </c>
      <c r="B1137" t="s">
        <v>13</v>
      </c>
      <c r="C1137">
        <v>187.5</v>
      </c>
    </row>
    <row r="1138" spans="1:3" x14ac:dyDescent="0.3">
      <c r="A1138" t="s">
        <v>969</v>
      </c>
      <c r="B1138" t="s">
        <v>16</v>
      </c>
      <c r="C1138">
        <v>420</v>
      </c>
    </row>
    <row r="1139" spans="1:3" x14ac:dyDescent="0.3">
      <c r="A1139" t="s">
        <v>925</v>
      </c>
      <c r="B1139" t="s">
        <v>10</v>
      </c>
      <c r="C1139">
        <v>248.4</v>
      </c>
    </row>
    <row r="1140" spans="1:3" x14ac:dyDescent="0.3">
      <c r="A1140" t="s">
        <v>929</v>
      </c>
      <c r="B1140" t="s">
        <v>10</v>
      </c>
      <c r="C1140">
        <v>108</v>
      </c>
    </row>
    <row r="1141" spans="1:3" x14ac:dyDescent="0.3">
      <c r="A1141" t="s">
        <v>1012</v>
      </c>
      <c r="B1141" t="s">
        <v>16</v>
      </c>
      <c r="C1141">
        <v>931</v>
      </c>
    </row>
    <row r="1142" spans="1:3" x14ac:dyDescent="0.3">
      <c r="A1142" t="s">
        <v>953</v>
      </c>
      <c r="B1142" t="s">
        <v>13</v>
      </c>
      <c r="C1142">
        <v>75</v>
      </c>
    </row>
    <row r="1143" spans="1:3" x14ac:dyDescent="0.3">
      <c r="A1143" t="s">
        <v>1016</v>
      </c>
      <c r="B1143" t="s">
        <v>7</v>
      </c>
      <c r="C1143">
        <v>68</v>
      </c>
    </row>
    <row r="1144" spans="1:3" x14ac:dyDescent="0.3">
      <c r="A1144" t="s">
        <v>1030</v>
      </c>
      <c r="B1144" t="s">
        <v>4</v>
      </c>
      <c r="C1144">
        <v>232.5</v>
      </c>
    </row>
    <row r="1145" spans="1:3" x14ac:dyDescent="0.3">
      <c r="A1145" t="s">
        <v>989</v>
      </c>
      <c r="B1145" t="s">
        <v>16</v>
      </c>
      <c r="C1145">
        <v>63</v>
      </c>
    </row>
    <row r="1146" spans="1:3" x14ac:dyDescent="0.3">
      <c r="A1146" t="s">
        <v>965</v>
      </c>
      <c r="B1146" t="s">
        <v>25</v>
      </c>
      <c r="C1146">
        <v>368</v>
      </c>
    </row>
    <row r="1147" spans="1:3" x14ac:dyDescent="0.3">
      <c r="A1147" t="s">
        <v>979</v>
      </c>
      <c r="B1147" t="s">
        <v>10</v>
      </c>
      <c r="C1147">
        <v>380</v>
      </c>
    </row>
    <row r="1148" spans="1:3" x14ac:dyDescent="0.3">
      <c r="A1148" t="s">
        <v>1004</v>
      </c>
      <c r="B1148" t="s">
        <v>13</v>
      </c>
      <c r="C1148">
        <v>1020</v>
      </c>
    </row>
    <row r="1149" spans="1:3" x14ac:dyDescent="0.3">
      <c r="A1149" t="s">
        <v>907</v>
      </c>
      <c r="B1149" t="s">
        <v>25</v>
      </c>
      <c r="C1149">
        <v>620</v>
      </c>
    </row>
    <row r="1150" spans="1:3" x14ac:dyDescent="0.3">
      <c r="A1150" t="s">
        <v>967</v>
      </c>
      <c r="B1150" t="s">
        <v>25</v>
      </c>
      <c r="C1150">
        <v>38.6</v>
      </c>
    </row>
    <row r="1151" spans="1:3" x14ac:dyDescent="0.3">
      <c r="A1151" t="s">
        <v>979</v>
      </c>
      <c r="B1151" t="s">
        <v>10</v>
      </c>
      <c r="C1151">
        <v>142.5</v>
      </c>
    </row>
    <row r="1152" spans="1:3" x14ac:dyDescent="0.3">
      <c r="A1152" t="s">
        <v>921</v>
      </c>
      <c r="B1152" t="s">
        <v>19</v>
      </c>
      <c r="C1152">
        <v>936</v>
      </c>
    </row>
    <row r="1153" spans="1:3" x14ac:dyDescent="0.3">
      <c r="A1153" t="s">
        <v>939</v>
      </c>
      <c r="B1153" t="s">
        <v>10</v>
      </c>
      <c r="C1153">
        <v>468.45</v>
      </c>
    </row>
    <row r="1154" spans="1:3" x14ac:dyDescent="0.3">
      <c r="A1154" t="s">
        <v>905</v>
      </c>
      <c r="B1154" t="s">
        <v>19</v>
      </c>
      <c r="C1154">
        <v>3637.5</v>
      </c>
    </row>
    <row r="1155" spans="1:3" x14ac:dyDescent="0.3">
      <c r="A1155" t="s">
        <v>945</v>
      </c>
      <c r="B1155" t="s">
        <v>19</v>
      </c>
      <c r="C1155">
        <v>1237.9000000000001</v>
      </c>
    </row>
    <row r="1156" spans="1:3" x14ac:dyDescent="0.3">
      <c r="A1156" t="s">
        <v>957</v>
      </c>
      <c r="B1156" t="s">
        <v>25</v>
      </c>
      <c r="C1156">
        <v>85.5</v>
      </c>
    </row>
    <row r="1157" spans="1:3" x14ac:dyDescent="0.3">
      <c r="A1157" t="s">
        <v>907</v>
      </c>
      <c r="B1157" t="s">
        <v>25</v>
      </c>
      <c r="C1157">
        <v>502.2</v>
      </c>
    </row>
    <row r="1158" spans="1:3" x14ac:dyDescent="0.3">
      <c r="A1158" t="s">
        <v>943</v>
      </c>
      <c r="B1158" t="s">
        <v>22</v>
      </c>
      <c r="C1158">
        <v>2462.4</v>
      </c>
    </row>
    <row r="1159" spans="1:3" x14ac:dyDescent="0.3">
      <c r="A1159" t="s">
        <v>955</v>
      </c>
      <c r="B1159" t="s">
        <v>4</v>
      </c>
      <c r="C1159">
        <v>196</v>
      </c>
    </row>
    <row r="1160" spans="1:3" x14ac:dyDescent="0.3">
      <c r="A1160" t="s">
        <v>889</v>
      </c>
      <c r="B1160" t="s">
        <v>4</v>
      </c>
      <c r="C1160">
        <v>472.5</v>
      </c>
    </row>
    <row r="1161" spans="1:3" x14ac:dyDescent="0.3">
      <c r="A1161" t="s">
        <v>997</v>
      </c>
      <c r="B1161" t="s">
        <v>16</v>
      </c>
      <c r="C1161">
        <v>570</v>
      </c>
    </row>
    <row r="1162" spans="1:3" x14ac:dyDescent="0.3">
      <c r="A1162" t="s">
        <v>1034</v>
      </c>
      <c r="B1162" t="s">
        <v>7</v>
      </c>
      <c r="C1162">
        <v>292.5</v>
      </c>
    </row>
    <row r="1163" spans="1:3" x14ac:dyDescent="0.3">
      <c r="A1163" t="s">
        <v>889</v>
      </c>
      <c r="B1163" t="s">
        <v>4</v>
      </c>
      <c r="C1163">
        <v>540</v>
      </c>
    </row>
    <row r="1164" spans="1:3" x14ac:dyDescent="0.3">
      <c r="A1164" t="s">
        <v>945</v>
      </c>
      <c r="B1164" t="s">
        <v>19</v>
      </c>
      <c r="C1164">
        <v>4951.6000000000004</v>
      </c>
    </row>
    <row r="1165" spans="1:3" x14ac:dyDescent="0.3">
      <c r="A1165" t="s">
        <v>971</v>
      </c>
      <c r="B1165" t="s">
        <v>4</v>
      </c>
      <c r="C1165">
        <v>1840</v>
      </c>
    </row>
    <row r="1166" spans="1:3" x14ac:dyDescent="0.3">
      <c r="A1166" t="s">
        <v>973</v>
      </c>
      <c r="B1166" t="s">
        <v>7</v>
      </c>
      <c r="C1166">
        <v>466.79999999999995</v>
      </c>
    </row>
    <row r="1167" spans="1:3" x14ac:dyDescent="0.3">
      <c r="A1167" t="s">
        <v>1008</v>
      </c>
      <c r="B1167" t="s">
        <v>10</v>
      </c>
      <c r="C1167">
        <v>2366.3999999999996</v>
      </c>
    </row>
    <row r="1168" spans="1:3" x14ac:dyDescent="0.3">
      <c r="A1168" t="s">
        <v>1010</v>
      </c>
      <c r="B1168" t="s">
        <v>7</v>
      </c>
      <c r="C1168">
        <v>878</v>
      </c>
    </row>
    <row r="1169" spans="1:3" x14ac:dyDescent="0.3">
      <c r="A1169" t="s">
        <v>905</v>
      </c>
      <c r="B1169" t="s">
        <v>19</v>
      </c>
      <c r="C1169">
        <v>582</v>
      </c>
    </row>
    <row r="1170" spans="1:3" x14ac:dyDescent="0.3">
      <c r="A1170" t="s">
        <v>993</v>
      </c>
      <c r="B1170" t="s">
        <v>19</v>
      </c>
      <c r="C1170">
        <v>379.95</v>
      </c>
    </row>
    <row r="1171" spans="1:3" x14ac:dyDescent="0.3">
      <c r="A1171" t="s">
        <v>1021</v>
      </c>
      <c r="B1171" t="s">
        <v>13</v>
      </c>
      <c r="C1171">
        <v>918</v>
      </c>
    </row>
    <row r="1172" spans="1:3" x14ac:dyDescent="0.3">
      <c r="A1172" t="s">
        <v>1027</v>
      </c>
      <c r="B1172" t="s">
        <v>25</v>
      </c>
      <c r="C1172">
        <v>191.25</v>
      </c>
    </row>
    <row r="1173" spans="1:3" x14ac:dyDescent="0.3">
      <c r="A1173" t="s">
        <v>901</v>
      </c>
      <c r="B1173" t="s">
        <v>22</v>
      </c>
      <c r="C1173">
        <v>2700</v>
      </c>
    </row>
    <row r="1174" spans="1:3" x14ac:dyDescent="0.3">
      <c r="A1174" t="s">
        <v>1002</v>
      </c>
      <c r="B1174" t="s">
        <v>13</v>
      </c>
      <c r="C1174">
        <v>1375</v>
      </c>
    </row>
    <row r="1175" spans="1:3" x14ac:dyDescent="0.3">
      <c r="A1175" t="s">
        <v>1023</v>
      </c>
      <c r="B1175" t="s">
        <v>4</v>
      </c>
      <c r="C1175">
        <v>750</v>
      </c>
    </row>
    <row r="1176" spans="1:3" x14ac:dyDescent="0.3">
      <c r="A1176" t="s">
        <v>903</v>
      </c>
      <c r="B1176" t="s">
        <v>7</v>
      </c>
      <c r="C1176">
        <v>400</v>
      </c>
    </row>
    <row r="1177" spans="1:3" x14ac:dyDescent="0.3">
      <c r="A1177" t="s">
        <v>911</v>
      </c>
      <c r="B1177" t="s">
        <v>13</v>
      </c>
      <c r="C1177">
        <v>152</v>
      </c>
    </row>
    <row r="1178" spans="1:3" x14ac:dyDescent="0.3">
      <c r="A1178" t="s">
        <v>935</v>
      </c>
      <c r="B1178" t="s">
        <v>4</v>
      </c>
      <c r="C1178">
        <v>90</v>
      </c>
    </row>
    <row r="1179" spans="1:3" x14ac:dyDescent="0.3">
      <c r="A1179" t="s">
        <v>921</v>
      </c>
      <c r="B1179" t="s">
        <v>19</v>
      </c>
      <c r="C1179">
        <v>780</v>
      </c>
    </row>
    <row r="1180" spans="1:3" x14ac:dyDescent="0.3">
      <c r="A1180" t="s">
        <v>977</v>
      </c>
      <c r="B1180" t="s">
        <v>25</v>
      </c>
      <c r="C1180">
        <v>216</v>
      </c>
    </row>
    <row r="1181" spans="1:3" x14ac:dyDescent="0.3">
      <c r="A1181" t="s">
        <v>925</v>
      </c>
      <c r="B1181" t="s">
        <v>10</v>
      </c>
      <c r="C1181">
        <v>48.3</v>
      </c>
    </row>
    <row r="1182" spans="1:3" x14ac:dyDescent="0.3">
      <c r="A1182" t="s">
        <v>956</v>
      </c>
      <c r="B1182" t="s">
        <v>4</v>
      </c>
      <c r="C1182">
        <v>121.5</v>
      </c>
    </row>
    <row r="1183" spans="1:3" x14ac:dyDescent="0.3">
      <c r="A1183" t="s">
        <v>1000</v>
      </c>
      <c r="B1183" t="s">
        <v>25</v>
      </c>
      <c r="C1183">
        <v>298.125</v>
      </c>
    </row>
    <row r="1184" spans="1:3" x14ac:dyDescent="0.3">
      <c r="A1184" t="s">
        <v>1023</v>
      </c>
      <c r="B1184" t="s">
        <v>4</v>
      </c>
      <c r="C1184">
        <v>337.5</v>
      </c>
    </row>
    <row r="1185" spans="1:3" x14ac:dyDescent="0.3">
      <c r="A1185" t="s">
        <v>909</v>
      </c>
      <c r="B1185" t="s">
        <v>13</v>
      </c>
      <c r="C1185">
        <v>315</v>
      </c>
    </row>
    <row r="1186" spans="1:3" x14ac:dyDescent="0.3">
      <c r="A1186" t="s">
        <v>921</v>
      </c>
      <c r="B1186" t="s">
        <v>19</v>
      </c>
      <c r="C1186">
        <v>296.39999999999998</v>
      </c>
    </row>
    <row r="1187" spans="1:3" x14ac:dyDescent="0.3">
      <c r="A1187" t="s">
        <v>945</v>
      </c>
      <c r="B1187" t="s">
        <v>19</v>
      </c>
      <c r="C1187">
        <v>1411.2059999999999</v>
      </c>
    </row>
    <row r="1188" spans="1:3" x14ac:dyDescent="0.3">
      <c r="A1188" t="s">
        <v>1014</v>
      </c>
      <c r="B1188" t="s">
        <v>7</v>
      </c>
      <c r="C1188">
        <v>1299.8374999999999</v>
      </c>
    </row>
    <row r="1189" spans="1:3" x14ac:dyDescent="0.3">
      <c r="A1189" t="s">
        <v>1023</v>
      </c>
      <c r="B1189" t="s">
        <v>4</v>
      </c>
      <c r="C1189">
        <v>114</v>
      </c>
    </row>
    <row r="1190" spans="1:3" x14ac:dyDescent="0.3">
      <c r="A1190" t="s">
        <v>979</v>
      </c>
      <c r="B1190" t="s">
        <v>10</v>
      </c>
      <c r="C1190">
        <v>114</v>
      </c>
    </row>
    <row r="1191" spans="1:3" x14ac:dyDescent="0.3">
      <c r="A1191" t="s">
        <v>889</v>
      </c>
      <c r="B1191" t="s">
        <v>4</v>
      </c>
      <c r="C1191">
        <v>72</v>
      </c>
    </row>
    <row r="1192" spans="1:3" x14ac:dyDescent="0.3">
      <c r="A1192" t="s">
        <v>955</v>
      </c>
      <c r="B1192" t="s">
        <v>4</v>
      </c>
      <c r="C1192">
        <v>134.4</v>
      </c>
    </row>
    <row r="1193" spans="1:3" x14ac:dyDescent="0.3">
      <c r="A1193" t="s">
        <v>1019</v>
      </c>
      <c r="B1193" t="s">
        <v>10</v>
      </c>
      <c r="C1193">
        <v>400</v>
      </c>
    </row>
    <row r="1194" spans="1:3" x14ac:dyDescent="0.3">
      <c r="A1194" t="s">
        <v>1025</v>
      </c>
      <c r="B1194" t="s">
        <v>13</v>
      </c>
      <c r="C1194">
        <v>1032</v>
      </c>
    </row>
    <row r="1195" spans="1:3" x14ac:dyDescent="0.3">
      <c r="A1195" t="s">
        <v>1002</v>
      </c>
      <c r="B1195" t="s">
        <v>13</v>
      </c>
      <c r="C1195">
        <v>1963.5</v>
      </c>
    </row>
    <row r="1196" spans="1:3" x14ac:dyDescent="0.3">
      <c r="A1196" t="s">
        <v>1025</v>
      </c>
      <c r="B1196" t="s">
        <v>13</v>
      </c>
      <c r="C1196">
        <v>365.5</v>
      </c>
    </row>
    <row r="1197" spans="1:3" x14ac:dyDescent="0.3">
      <c r="A1197" t="s">
        <v>1032</v>
      </c>
      <c r="B1197" t="s">
        <v>4</v>
      </c>
      <c r="C1197">
        <v>535.5</v>
      </c>
    </row>
    <row r="1198" spans="1:3" x14ac:dyDescent="0.3">
      <c r="A1198" t="s">
        <v>893</v>
      </c>
      <c r="B1198" t="s">
        <v>7</v>
      </c>
      <c r="C1198">
        <v>60</v>
      </c>
    </row>
    <row r="1199" spans="1:3" x14ac:dyDescent="0.3">
      <c r="A1199" t="s">
        <v>1032</v>
      </c>
      <c r="B1199" t="s">
        <v>4</v>
      </c>
      <c r="C1199">
        <v>270</v>
      </c>
    </row>
    <row r="1200" spans="1:3" x14ac:dyDescent="0.3">
      <c r="A1200" t="s">
        <v>891</v>
      </c>
      <c r="B1200" t="s">
        <v>4</v>
      </c>
      <c r="C1200">
        <v>95</v>
      </c>
    </row>
    <row r="1201" spans="1:3" x14ac:dyDescent="0.3">
      <c r="A1201" t="s">
        <v>1002</v>
      </c>
      <c r="B1201" t="s">
        <v>13</v>
      </c>
      <c r="C1201">
        <v>1925</v>
      </c>
    </row>
    <row r="1202" spans="1:3" x14ac:dyDescent="0.3">
      <c r="A1202" t="s">
        <v>1027</v>
      </c>
      <c r="B1202" t="s">
        <v>25</v>
      </c>
      <c r="C1202">
        <v>525</v>
      </c>
    </row>
    <row r="1203" spans="1:3" x14ac:dyDescent="0.3">
      <c r="A1203" t="s">
        <v>895</v>
      </c>
      <c r="B1203" t="s">
        <v>7</v>
      </c>
      <c r="C1203">
        <v>132</v>
      </c>
    </row>
    <row r="1204" spans="1:3" x14ac:dyDescent="0.3">
      <c r="A1204" t="s">
        <v>935</v>
      </c>
      <c r="B1204" t="s">
        <v>4</v>
      </c>
      <c r="C1204">
        <v>157.5</v>
      </c>
    </row>
    <row r="1205" spans="1:3" x14ac:dyDescent="0.3">
      <c r="A1205" t="s">
        <v>981</v>
      </c>
      <c r="B1205" t="s">
        <v>10</v>
      </c>
      <c r="C1205">
        <v>306</v>
      </c>
    </row>
    <row r="1206" spans="1:3" x14ac:dyDescent="0.3">
      <c r="A1206" t="s">
        <v>949</v>
      </c>
      <c r="B1206" t="s">
        <v>13</v>
      </c>
      <c r="C1206">
        <v>250</v>
      </c>
    </row>
    <row r="1207" spans="1:3" x14ac:dyDescent="0.3">
      <c r="A1207" t="s">
        <v>951</v>
      </c>
      <c r="B1207" t="s">
        <v>13</v>
      </c>
      <c r="C1207">
        <v>128</v>
      </c>
    </row>
    <row r="1208" spans="1:3" x14ac:dyDescent="0.3">
      <c r="A1208" t="s">
        <v>919</v>
      </c>
      <c r="B1208" t="s">
        <v>10</v>
      </c>
      <c r="C1208">
        <v>349</v>
      </c>
    </row>
    <row r="1209" spans="1:3" x14ac:dyDescent="0.3">
      <c r="A1209" t="s">
        <v>971</v>
      </c>
      <c r="B1209" t="s">
        <v>4</v>
      </c>
      <c r="C1209">
        <v>1104</v>
      </c>
    </row>
    <row r="1210" spans="1:3" x14ac:dyDescent="0.3">
      <c r="A1210" t="s">
        <v>1002</v>
      </c>
      <c r="B1210" t="s">
        <v>13</v>
      </c>
      <c r="C1210">
        <v>440</v>
      </c>
    </row>
    <row r="1211" spans="1:3" x14ac:dyDescent="0.3">
      <c r="A1211" t="s">
        <v>995</v>
      </c>
      <c r="B1211" t="s">
        <v>19</v>
      </c>
      <c r="C1211">
        <v>504</v>
      </c>
    </row>
    <row r="1212" spans="1:3" x14ac:dyDescent="0.3">
      <c r="A1212" t="s">
        <v>999</v>
      </c>
      <c r="B1212" t="s">
        <v>16</v>
      </c>
      <c r="C1212">
        <v>780</v>
      </c>
    </row>
    <row r="1213" spans="1:3" x14ac:dyDescent="0.3">
      <c r="A1213" t="s">
        <v>1023</v>
      </c>
      <c r="B1213" t="s">
        <v>4</v>
      </c>
      <c r="C1213">
        <v>357</v>
      </c>
    </row>
    <row r="1214" spans="1:3" x14ac:dyDescent="0.3">
      <c r="A1214" t="s">
        <v>897</v>
      </c>
      <c r="B1214" t="s">
        <v>7</v>
      </c>
      <c r="C1214">
        <v>85.4</v>
      </c>
    </row>
    <row r="1215" spans="1:3" x14ac:dyDescent="0.3">
      <c r="A1215" t="s">
        <v>957</v>
      </c>
      <c r="B1215" t="s">
        <v>25</v>
      </c>
      <c r="C1215">
        <v>95</v>
      </c>
    </row>
    <row r="1216" spans="1:3" x14ac:dyDescent="0.3">
      <c r="A1216" t="s">
        <v>903</v>
      </c>
      <c r="B1216" t="s">
        <v>7</v>
      </c>
      <c r="C1216">
        <v>1600</v>
      </c>
    </row>
    <row r="1217" spans="1:3" x14ac:dyDescent="0.3">
      <c r="A1217" t="s">
        <v>987</v>
      </c>
      <c r="B1217" t="s">
        <v>22</v>
      </c>
      <c r="C1217">
        <v>1484</v>
      </c>
    </row>
    <row r="1218" spans="1:3" x14ac:dyDescent="0.3">
      <c r="A1218" t="s">
        <v>1004</v>
      </c>
      <c r="B1218" t="s">
        <v>13</v>
      </c>
      <c r="C1218">
        <v>340</v>
      </c>
    </row>
    <row r="1219" spans="1:3" x14ac:dyDescent="0.3">
      <c r="A1219" t="s">
        <v>925</v>
      </c>
      <c r="B1219" t="s">
        <v>10</v>
      </c>
      <c r="C1219">
        <v>46</v>
      </c>
    </row>
    <row r="1220" spans="1:3" x14ac:dyDescent="0.3">
      <c r="A1220" t="s">
        <v>979</v>
      </c>
      <c r="B1220" t="s">
        <v>10</v>
      </c>
      <c r="C1220">
        <v>47.5</v>
      </c>
    </row>
    <row r="1221" spans="1:3" x14ac:dyDescent="0.3">
      <c r="A1221" t="s">
        <v>925</v>
      </c>
      <c r="B1221" t="s">
        <v>10</v>
      </c>
      <c r="C1221">
        <v>110.39999999999999</v>
      </c>
    </row>
    <row r="1222" spans="1:3" x14ac:dyDescent="0.3">
      <c r="A1222" t="s">
        <v>967</v>
      </c>
      <c r="B1222" t="s">
        <v>25</v>
      </c>
      <c r="C1222">
        <v>405.3</v>
      </c>
    </row>
    <row r="1223" spans="1:3" x14ac:dyDescent="0.3">
      <c r="A1223" t="s">
        <v>991</v>
      </c>
      <c r="B1223" t="s">
        <v>19</v>
      </c>
      <c r="C1223">
        <v>3935.9999999999995</v>
      </c>
    </row>
    <row r="1224" spans="1:3" x14ac:dyDescent="0.3">
      <c r="A1224" t="s">
        <v>991</v>
      </c>
      <c r="B1224" t="s">
        <v>19</v>
      </c>
      <c r="C1224">
        <v>93.47999999999999</v>
      </c>
    </row>
    <row r="1225" spans="1:3" x14ac:dyDescent="0.3">
      <c r="A1225" t="s">
        <v>997</v>
      </c>
      <c r="B1225" t="s">
        <v>16</v>
      </c>
      <c r="C1225">
        <v>1140</v>
      </c>
    </row>
    <row r="1226" spans="1:3" x14ac:dyDescent="0.3">
      <c r="A1226" t="s">
        <v>907</v>
      </c>
      <c r="B1226" t="s">
        <v>25</v>
      </c>
      <c r="C1226">
        <v>558</v>
      </c>
    </row>
    <row r="1227" spans="1:3" x14ac:dyDescent="0.3">
      <c r="A1227" t="s">
        <v>939</v>
      </c>
      <c r="B1227" t="s">
        <v>10</v>
      </c>
      <c r="C1227">
        <v>936.9</v>
      </c>
    </row>
    <row r="1228" spans="1:3" x14ac:dyDescent="0.3">
      <c r="A1228" t="s">
        <v>975</v>
      </c>
      <c r="B1228" t="s">
        <v>25</v>
      </c>
      <c r="C1228">
        <v>1045</v>
      </c>
    </row>
    <row r="1229" spans="1:3" x14ac:dyDescent="0.3">
      <c r="A1229" t="s">
        <v>977</v>
      </c>
      <c r="B1229" t="s">
        <v>25</v>
      </c>
      <c r="C1229">
        <v>288</v>
      </c>
    </row>
    <row r="1230" spans="1:3" x14ac:dyDescent="0.3">
      <c r="A1230" t="s">
        <v>891</v>
      </c>
      <c r="B1230" t="s">
        <v>4</v>
      </c>
      <c r="C1230">
        <v>427.5</v>
      </c>
    </row>
    <row r="1231" spans="1:3" x14ac:dyDescent="0.3">
      <c r="A1231" t="s">
        <v>921</v>
      </c>
      <c r="B1231" t="s">
        <v>19</v>
      </c>
      <c r="C1231">
        <v>789.75</v>
      </c>
    </row>
    <row r="1232" spans="1:3" x14ac:dyDescent="0.3">
      <c r="A1232" t="s">
        <v>979</v>
      </c>
      <c r="B1232" t="s">
        <v>10</v>
      </c>
      <c r="C1232">
        <v>356.25</v>
      </c>
    </row>
    <row r="1233" spans="1:3" x14ac:dyDescent="0.3">
      <c r="A1233" t="s">
        <v>997</v>
      </c>
      <c r="B1233" t="s">
        <v>16</v>
      </c>
      <c r="C1233">
        <v>513</v>
      </c>
    </row>
    <row r="1234" spans="1:3" x14ac:dyDescent="0.3">
      <c r="A1234" t="s">
        <v>1000</v>
      </c>
      <c r="B1234" t="s">
        <v>25</v>
      </c>
      <c r="C1234">
        <v>119.25</v>
      </c>
    </row>
    <row r="1235" spans="1:3" x14ac:dyDescent="0.3">
      <c r="A1235" t="s">
        <v>907</v>
      </c>
      <c r="B1235" t="s">
        <v>25</v>
      </c>
      <c r="C1235">
        <v>651</v>
      </c>
    </row>
    <row r="1236" spans="1:3" x14ac:dyDescent="0.3">
      <c r="A1236" t="s">
        <v>1025</v>
      </c>
      <c r="B1236" t="s">
        <v>13</v>
      </c>
      <c r="C1236">
        <v>645</v>
      </c>
    </row>
    <row r="1237" spans="1:3" x14ac:dyDescent="0.3">
      <c r="A1237" t="s">
        <v>929</v>
      </c>
      <c r="B1237" t="s">
        <v>10</v>
      </c>
      <c r="C1237">
        <v>50</v>
      </c>
    </row>
    <row r="1238" spans="1:3" x14ac:dyDescent="0.3">
      <c r="A1238" t="s">
        <v>987</v>
      </c>
      <c r="B1238" t="s">
        <v>22</v>
      </c>
      <c r="C1238">
        <v>371</v>
      </c>
    </row>
    <row r="1239" spans="1:3" x14ac:dyDescent="0.3">
      <c r="A1239" t="s">
        <v>1006</v>
      </c>
      <c r="B1239" t="s">
        <v>7</v>
      </c>
      <c r="C1239">
        <v>285</v>
      </c>
    </row>
    <row r="1240" spans="1:3" x14ac:dyDescent="0.3">
      <c r="A1240" t="s">
        <v>929</v>
      </c>
      <c r="B1240" t="s">
        <v>10</v>
      </c>
      <c r="C1240">
        <v>304</v>
      </c>
    </row>
    <row r="1241" spans="1:3" x14ac:dyDescent="0.3">
      <c r="A1241" t="s">
        <v>993</v>
      </c>
      <c r="B1241" t="s">
        <v>19</v>
      </c>
      <c r="C1241">
        <v>111.75</v>
      </c>
    </row>
    <row r="1242" spans="1:3" x14ac:dyDescent="0.3">
      <c r="A1242" t="s">
        <v>1021</v>
      </c>
      <c r="B1242" t="s">
        <v>13</v>
      </c>
      <c r="C1242">
        <v>855</v>
      </c>
    </row>
    <row r="1243" spans="1:3" x14ac:dyDescent="0.3">
      <c r="A1243" t="s">
        <v>911</v>
      </c>
      <c r="B1243" t="s">
        <v>13</v>
      </c>
      <c r="C1243">
        <v>1368</v>
      </c>
    </row>
    <row r="1244" spans="1:3" x14ac:dyDescent="0.3">
      <c r="A1244" t="s">
        <v>919</v>
      </c>
      <c r="B1244" t="s">
        <v>10</v>
      </c>
      <c r="C1244">
        <v>349</v>
      </c>
    </row>
    <row r="1245" spans="1:3" x14ac:dyDescent="0.3">
      <c r="A1245" t="s">
        <v>957</v>
      </c>
      <c r="B1245" t="s">
        <v>25</v>
      </c>
      <c r="C1245">
        <v>760</v>
      </c>
    </row>
    <row r="1246" spans="1:3" x14ac:dyDescent="0.3">
      <c r="A1246" t="s">
        <v>1008</v>
      </c>
      <c r="B1246" t="s">
        <v>10</v>
      </c>
      <c r="C1246">
        <v>986</v>
      </c>
    </row>
    <row r="1247" spans="1:3" x14ac:dyDescent="0.3">
      <c r="A1247" t="s">
        <v>923</v>
      </c>
      <c r="B1247" t="s">
        <v>25</v>
      </c>
      <c r="C1247">
        <v>562.5</v>
      </c>
    </row>
    <row r="1248" spans="1:3" x14ac:dyDescent="0.3">
      <c r="A1248" t="s">
        <v>947</v>
      </c>
      <c r="B1248" t="s">
        <v>25</v>
      </c>
      <c r="C1248">
        <v>58.252499999999998</v>
      </c>
    </row>
    <row r="1249" spans="1:3" x14ac:dyDescent="0.3">
      <c r="A1249" t="s">
        <v>993</v>
      </c>
      <c r="B1249" t="s">
        <v>19</v>
      </c>
      <c r="C1249">
        <v>223.5</v>
      </c>
    </row>
    <row r="1250" spans="1:3" x14ac:dyDescent="0.3">
      <c r="A1250" t="s">
        <v>956</v>
      </c>
      <c r="B1250" t="s">
        <v>4</v>
      </c>
      <c r="C1250">
        <v>378</v>
      </c>
    </row>
    <row r="1251" spans="1:3" x14ac:dyDescent="0.3">
      <c r="A1251" t="s">
        <v>1025</v>
      </c>
      <c r="B1251" t="s">
        <v>13</v>
      </c>
      <c r="C1251">
        <v>172</v>
      </c>
    </row>
    <row r="1252" spans="1:3" x14ac:dyDescent="0.3">
      <c r="A1252" t="s">
        <v>973</v>
      </c>
      <c r="B1252" t="s">
        <v>7</v>
      </c>
      <c r="C1252">
        <v>923.875</v>
      </c>
    </row>
    <row r="1253" spans="1:3" x14ac:dyDescent="0.3">
      <c r="A1253" t="s">
        <v>891</v>
      </c>
      <c r="B1253" t="s">
        <v>4</v>
      </c>
      <c r="C1253">
        <v>57</v>
      </c>
    </row>
    <row r="1254" spans="1:3" x14ac:dyDescent="0.3">
      <c r="A1254" t="s">
        <v>949</v>
      </c>
      <c r="B1254" t="s">
        <v>13</v>
      </c>
      <c r="C1254">
        <v>625</v>
      </c>
    </row>
    <row r="1255" spans="1:3" x14ac:dyDescent="0.3">
      <c r="A1255" t="s">
        <v>1019</v>
      </c>
      <c r="B1255" t="s">
        <v>10</v>
      </c>
      <c r="C1255">
        <v>562.5</v>
      </c>
    </row>
    <row r="1256" spans="1:3" x14ac:dyDescent="0.3">
      <c r="A1256" t="s">
        <v>1030</v>
      </c>
      <c r="B1256" t="s">
        <v>4</v>
      </c>
      <c r="C1256">
        <v>325.5</v>
      </c>
    </row>
    <row r="1257" spans="1:3" x14ac:dyDescent="0.3">
      <c r="A1257" t="s">
        <v>939</v>
      </c>
      <c r="B1257" t="s">
        <v>10</v>
      </c>
      <c r="C1257">
        <v>468.45</v>
      </c>
    </row>
    <row r="1258" spans="1:3" x14ac:dyDescent="0.3">
      <c r="A1258" t="s">
        <v>907</v>
      </c>
      <c r="B1258" t="s">
        <v>25</v>
      </c>
      <c r="C1258">
        <v>496</v>
      </c>
    </row>
    <row r="1259" spans="1:3" x14ac:dyDescent="0.3">
      <c r="A1259" t="s">
        <v>1006</v>
      </c>
      <c r="B1259" t="s">
        <v>7</v>
      </c>
      <c r="C1259">
        <v>142.5</v>
      </c>
    </row>
    <row r="1260" spans="1:3" x14ac:dyDescent="0.3">
      <c r="A1260" t="s">
        <v>967</v>
      </c>
      <c r="B1260" t="s">
        <v>25</v>
      </c>
      <c r="C1260">
        <v>115.80000000000001</v>
      </c>
    </row>
    <row r="1261" spans="1:3" x14ac:dyDescent="0.3">
      <c r="A1261" t="s">
        <v>989</v>
      </c>
      <c r="B1261" t="s">
        <v>16</v>
      </c>
      <c r="C1261">
        <v>28</v>
      </c>
    </row>
    <row r="1262" spans="1:3" x14ac:dyDescent="0.3">
      <c r="A1262" t="s">
        <v>995</v>
      </c>
      <c r="B1262" t="s">
        <v>19</v>
      </c>
      <c r="C1262">
        <v>144</v>
      </c>
    </row>
    <row r="1263" spans="1:3" x14ac:dyDescent="0.3">
      <c r="A1263" t="s">
        <v>895</v>
      </c>
      <c r="B1263" t="s">
        <v>7</v>
      </c>
      <c r="C1263">
        <v>550</v>
      </c>
    </row>
    <row r="1264" spans="1:3" x14ac:dyDescent="0.3">
      <c r="A1264" t="s">
        <v>909</v>
      </c>
      <c r="B1264" t="s">
        <v>13</v>
      </c>
      <c r="C1264">
        <v>105</v>
      </c>
    </row>
    <row r="1265" spans="1:3" x14ac:dyDescent="0.3">
      <c r="A1265" t="s">
        <v>921</v>
      </c>
      <c r="B1265" t="s">
        <v>19</v>
      </c>
      <c r="C1265">
        <v>741</v>
      </c>
    </row>
    <row r="1266" spans="1:3" x14ac:dyDescent="0.3">
      <c r="A1266" t="s">
        <v>997</v>
      </c>
      <c r="B1266" t="s">
        <v>16</v>
      </c>
      <c r="C1266">
        <v>361</v>
      </c>
    </row>
    <row r="1267" spans="1:3" x14ac:dyDescent="0.3">
      <c r="A1267" t="s">
        <v>1002</v>
      </c>
      <c r="B1267" t="s">
        <v>13</v>
      </c>
      <c r="C1267">
        <v>522.5</v>
      </c>
    </row>
    <row r="1268" spans="1:3" x14ac:dyDescent="0.3">
      <c r="A1268" t="s">
        <v>947</v>
      </c>
      <c r="B1268" t="s">
        <v>25</v>
      </c>
      <c r="C1268">
        <v>388.35</v>
      </c>
    </row>
    <row r="1269" spans="1:3" x14ac:dyDescent="0.3">
      <c r="A1269" t="s">
        <v>965</v>
      </c>
      <c r="B1269" t="s">
        <v>25</v>
      </c>
      <c r="C1269">
        <v>110.39999999999999</v>
      </c>
    </row>
    <row r="1270" spans="1:3" x14ac:dyDescent="0.3">
      <c r="A1270" t="s">
        <v>995</v>
      </c>
      <c r="B1270" t="s">
        <v>19</v>
      </c>
      <c r="C1270">
        <v>288</v>
      </c>
    </row>
    <row r="1271" spans="1:3" x14ac:dyDescent="0.3">
      <c r="A1271" t="s">
        <v>1004</v>
      </c>
      <c r="B1271" t="s">
        <v>13</v>
      </c>
      <c r="C1271">
        <v>510</v>
      </c>
    </row>
    <row r="1272" spans="1:3" x14ac:dyDescent="0.3">
      <c r="A1272" t="s">
        <v>889</v>
      </c>
      <c r="B1272" t="s">
        <v>4</v>
      </c>
      <c r="C1272">
        <v>900</v>
      </c>
    </row>
    <row r="1273" spans="1:3" x14ac:dyDescent="0.3">
      <c r="A1273" t="s">
        <v>929</v>
      </c>
      <c r="B1273" t="s">
        <v>10</v>
      </c>
      <c r="C1273">
        <v>300</v>
      </c>
    </row>
    <row r="1274" spans="1:3" x14ac:dyDescent="0.3">
      <c r="A1274" t="s">
        <v>985</v>
      </c>
      <c r="B1274" t="s">
        <v>10</v>
      </c>
      <c r="C1274">
        <v>650</v>
      </c>
    </row>
    <row r="1275" spans="1:3" x14ac:dyDescent="0.3">
      <c r="A1275" t="s">
        <v>919</v>
      </c>
      <c r="B1275" t="s">
        <v>10</v>
      </c>
      <c r="C1275">
        <v>248.66249999999999</v>
      </c>
    </row>
    <row r="1276" spans="1:3" x14ac:dyDescent="0.3">
      <c r="A1276" t="s">
        <v>949</v>
      </c>
      <c r="B1276" t="s">
        <v>13</v>
      </c>
      <c r="C1276">
        <v>35.625</v>
      </c>
    </row>
    <row r="1277" spans="1:3" x14ac:dyDescent="0.3">
      <c r="A1277" t="s">
        <v>1014</v>
      </c>
      <c r="B1277" t="s">
        <v>7</v>
      </c>
      <c r="C1277">
        <v>199.97499999999999</v>
      </c>
    </row>
    <row r="1278" spans="1:3" x14ac:dyDescent="0.3">
      <c r="A1278" t="s">
        <v>929</v>
      </c>
      <c r="B1278" t="s">
        <v>10</v>
      </c>
      <c r="C1278">
        <v>380</v>
      </c>
    </row>
    <row r="1279" spans="1:3" x14ac:dyDescent="0.3">
      <c r="A1279" t="s">
        <v>987</v>
      </c>
      <c r="B1279" t="s">
        <v>22</v>
      </c>
      <c r="C1279">
        <v>1510.5</v>
      </c>
    </row>
    <row r="1280" spans="1:3" x14ac:dyDescent="0.3">
      <c r="A1280" t="s">
        <v>1032</v>
      </c>
      <c r="B1280" t="s">
        <v>4</v>
      </c>
      <c r="C1280">
        <v>360</v>
      </c>
    </row>
    <row r="1281" spans="1:3" x14ac:dyDescent="0.3">
      <c r="A1281" t="s">
        <v>915</v>
      </c>
      <c r="B1281" t="s">
        <v>22</v>
      </c>
      <c r="C1281">
        <v>372</v>
      </c>
    </row>
    <row r="1282" spans="1:3" x14ac:dyDescent="0.3">
      <c r="A1282" t="s">
        <v>943</v>
      </c>
      <c r="B1282" t="s">
        <v>22</v>
      </c>
      <c r="C1282">
        <v>912</v>
      </c>
    </row>
    <row r="1283" spans="1:3" x14ac:dyDescent="0.3">
      <c r="A1283" t="s">
        <v>989</v>
      </c>
      <c r="B1283" t="s">
        <v>16</v>
      </c>
      <c r="C1283">
        <v>175</v>
      </c>
    </row>
    <row r="1284" spans="1:3" x14ac:dyDescent="0.3">
      <c r="A1284" t="s">
        <v>899</v>
      </c>
      <c r="B1284" t="s">
        <v>7</v>
      </c>
      <c r="C1284">
        <v>750</v>
      </c>
    </row>
    <row r="1285" spans="1:3" x14ac:dyDescent="0.3">
      <c r="A1285" t="s">
        <v>947</v>
      </c>
      <c r="B1285" t="s">
        <v>25</v>
      </c>
      <c r="C1285">
        <v>388.35</v>
      </c>
    </row>
    <row r="1286" spans="1:3" x14ac:dyDescent="0.3">
      <c r="A1286" t="s">
        <v>1032</v>
      </c>
      <c r="B1286" t="s">
        <v>4</v>
      </c>
      <c r="C1286">
        <v>360</v>
      </c>
    </row>
    <row r="1287" spans="1:3" x14ac:dyDescent="0.3">
      <c r="A1287" t="s">
        <v>1006</v>
      </c>
      <c r="B1287" t="s">
        <v>7</v>
      </c>
      <c r="C1287">
        <v>513</v>
      </c>
    </row>
    <row r="1288" spans="1:3" x14ac:dyDescent="0.3">
      <c r="A1288" t="s">
        <v>1034</v>
      </c>
      <c r="B1288" t="s">
        <v>7</v>
      </c>
      <c r="C1288">
        <v>23.400000000000002</v>
      </c>
    </row>
    <row r="1289" spans="1:3" x14ac:dyDescent="0.3">
      <c r="A1289" t="s">
        <v>1014</v>
      </c>
      <c r="B1289" t="s">
        <v>7</v>
      </c>
      <c r="C1289">
        <v>842</v>
      </c>
    </row>
    <row r="1290" spans="1:3" x14ac:dyDescent="0.3">
      <c r="A1290" t="s">
        <v>1030</v>
      </c>
      <c r="B1290" t="s">
        <v>4</v>
      </c>
      <c r="C1290">
        <v>155</v>
      </c>
    </row>
    <row r="1291" spans="1:3" x14ac:dyDescent="0.3">
      <c r="A1291" t="s">
        <v>913</v>
      </c>
      <c r="B1291" t="s">
        <v>25</v>
      </c>
      <c r="C1291">
        <v>24</v>
      </c>
    </row>
    <row r="1292" spans="1:3" x14ac:dyDescent="0.3">
      <c r="A1292" t="s">
        <v>967</v>
      </c>
      <c r="B1292" t="s">
        <v>25</v>
      </c>
      <c r="C1292">
        <v>115.80000000000001</v>
      </c>
    </row>
    <row r="1293" spans="1:3" x14ac:dyDescent="0.3">
      <c r="A1293" t="s">
        <v>919</v>
      </c>
      <c r="B1293" t="s">
        <v>10</v>
      </c>
      <c r="C1293">
        <v>52.349999999999994</v>
      </c>
    </row>
    <row r="1294" spans="1:3" x14ac:dyDescent="0.3">
      <c r="A1294" t="s">
        <v>957</v>
      </c>
      <c r="B1294" t="s">
        <v>25</v>
      </c>
      <c r="C1294">
        <v>114</v>
      </c>
    </row>
    <row r="1295" spans="1:3" x14ac:dyDescent="0.3">
      <c r="A1295" t="s">
        <v>989</v>
      </c>
      <c r="B1295" t="s">
        <v>16</v>
      </c>
      <c r="C1295">
        <v>126</v>
      </c>
    </row>
    <row r="1296" spans="1:3" x14ac:dyDescent="0.3">
      <c r="A1296" t="s">
        <v>943</v>
      </c>
      <c r="B1296" t="s">
        <v>22</v>
      </c>
      <c r="C1296">
        <v>182.4</v>
      </c>
    </row>
    <row r="1297" spans="1:3" x14ac:dyDescent="0.3">
      <c r="A1297" t="s">
        <v>956</v>
      </c>
      <c r="B1297" t="s">
        <v>4</v>
      </c>
      <c r="C1297">
        <v>504</v>
      </c>
    </row>
    <row r="1298" spans="1:3" x14ac:dyDescent="0.3">
      <c r="A1298" t="s">
        <v>975</v>
      </c>
      <c r="B1298" t="s">
        <v>25</v>
      </c>
      <c r="C1298">
        <v>304</v>
      </c>
    </row>
    <row r="1299" spans="1:3" x14ac:dyDescent="0.3">
      <c r="A1299" t="s">
        <v>997</v>
      </c>
      <c r="B1299" t="s">
        <v>16</v>
      </c>
      <c r="C1299">
        <v>425.6</v>
      </c>
    </row>
    <row r="1300" spans="1:3" x14ac:dyDescent="0.3">
      <c r="A1300" t="s">
        <v>891</v>
      </c>
      <c r="B1300" t="s">
        <v>4</v>
      </c>
      <c r="C1300">
        <v>228</v>
      </c>
    </row>
    <row r="1301" spans="1:3" x14ac:dyDescent="0.3">
      <c r="A1301" t="s">
        <v>893</v>
      </c>
      <c r="B1301" t="s">
        <v>7</v>
      </c>
      <c r="C1301">
        <v>200</v>
      </c>
    </row>
    <row r="1302" spans="1:3" x14ac:dyDescent="0.3">
      <c r="A1302" t="s">
        <v>1004</v>
      </c>
      <c r="B1302" t="s">
        <v>13</v>
      </c>
      <c r="C1302">
        <v>1700</v>
      </c>
    </row>
    <row r="1303" spans="1:3" x14ac:dyDescent="0.3">
      <c r="A1303" t="s">
        <v>1026</v>
      </c>
      <c r="B1303" t="s">
        <v>13</v>
      </c>
      <c r="C1303">
        <v>1218</v>
      </c>
    </row>
    <row r="1304" spans="1:3" x14ac:dyDescent="0.3">
      <c r="A1304" t="s">
        <v>977</v>
      </c>
      <c r="B1304" t="s">
        <v>25</v>
      </c>
      <c r="C1304">
        <v>319.2</v>
      </c>
    </row>
    <row r="1305" spans="1:3" x14ac:dyDescent="0.3">
      <c r="A1305" t="s">
        <v>965</v>
      </c>
      <c r="B1305" t="s">
        <v>25</v>
      </c>
      <c r="C1305">
        <v>736</v>
      </c>
    </row>
    <row r="1306" spans="1:3" x14ac:dyDescent="0.3">
      <c r="A1306" t="s">
        <v>923</v>
      </c>
      <c r="B1306" t="s">
        <v>25</v>
      </c>
      <c r="C1306">
        <v>1500</v>
      </c>
    </row>
    <row r="1307" spans="1:3" x14ac:dyDescent="0.3">
      <c r="A1307" t="s">
        <v>973</v>
      </c>
      <c r="B1307" t="s">
        <v>7</v>
      </c>
      <c r="C1307">
        <v>311.2</v>
      </c>
    </row>
    <row r="1308" spans="1:3" x14ac:dyDescent="0.3">
      <c r="A1308" t="s">
        <v>1002</v>
      </c>
      <c r="B1308" t="s">
        <v>13</v>
      </c>
      <c r="C1308">
        <v>2475</v>
      </c>
    </row>
    <row r="1309" spans="1:3" x14ac:dyDescent="0.3">
      <c r="A1309" t="s">
        <v>1026</v>
      </c>
      <c r="B1309" t="s">
        <v>13</v>
      </c>
      <c r="C1309">
        <v>243.59999999999997</v>
      </c>
    </row>
    <row r="1310" spans="1:3" x14ac:dyDescent="0.3">
      <c r="A1310" t="s">
        <v>913</v>
      </c>
      <c r="B1310" t="s">
        <v>25</v>
      </c>
      <c r="C1310">
        <v>36</v>
      </c>
    </row>
    <row r="1311" spans="1:3" x14ac:dyDescent="0.3">
      <c r="A1311" t="s">
        <v>969</v>
      </c>
      <c r="B1311" t="s">
        <v>16</v>
      </c>
      <c r="C1311">
        <v>392</v>
      </c>
    </row>
    <row r="1312" spans="1:3" x14ac:dyDescent="0.3">
      <c r="A1312" t="s">
        <v>1008</v>
      </c>
      <c r="B1312" t="s">
        <v>10</v>
      </c>
      <c r="C1312">
        <v>443.7</v>
      </c>
    </row>
    <row r="1313" spans="1:3" x14ac:dyDescent="0.3">
      <c r="A1313" t="s">
        <v>1021</v>
      </c>
      <c r="B1313" t="s">
        <v>13</v>
      </c>
      <c r="C1313">
        <v>1440</v>
      </c>
    </row>
    <row r="1314" spans="1:3" x14ac:dyDescent="0.3">
      <c r="A1314" t="s">
        <v>949</v>
      </c>
      <c r="B1314" t="s">
        <v>13</v>
      </c>
      <c r="C1314">
        <v>100</v>
      </c>
    </row>
    <row r="1315" spans="1:3" x14ac:dyDescent="0.3">
      <c r="A1315" t="s">
        <v>967</v>
      </c>
      <c r="B1315" t="s">
        <v>25</v>
      </c>
      <c r="C1315">
        <v>337.75</v>
      </c>
    </row>
    <row r="1316" spans="1:3" x14ac:dyDescent="0.3">
      <c r="A1316" t="s">
        <v>1010</v>
      </c>
      <c r="B1316" t="s">
        <v>7</v>
      </c>
      <c r="C1316">
        <v>395.09999999999997</v>
      </c>
    </row>
    <row r="1317" spans="1:3" x14ac:dyDescent="0.3">
      <c r="A1317" t="s">
        <v>1021</v>
      </c>
      <c r="B1317" t="s">
        <v>13</v>
      </c>
      <c r="C1317">
        <v>1080</v>
      </c>
    </row>
    <row r="1318" spans="1:3" x14ac:dyDescent="0.3">
      <c r="A1318" t="s">
        <v>933</v>
      </c>
      <c r="B1318" t="s">
        <v>16</v>
      </c>
      <c r="C1318">
        <v>396</v>
      </c>
    </row>
    <row r="1319" spans="1:3" x14ac:dyDescent="0.3">
      <c r="A1319" t="s">
        <v>965</v>
      </c>
      <c r="B1319" t="s">
        <v>25</v>
      </c>
      <c r="C1319">
        <v>736</v>
      </c>
    </row>
    <row r="1320" spans="1:3" x14ac:dyDescent="0.3">
      <c r="A1320" t="s">
        <v>997</v>
      </c>
      <c r="B1320" t="s">
        <v>16</v>
      </c>
      <c r="C1320">
        <v>1064</v>
      </c>
    </row>
    <row r="1321" spans="1:3" x14ac:dyDescent="0.3">
      <c r="A1321" t="s">
        <v>997</v>
      </c>
      <c r="B1321" t="s">
        <v>16</v>
      </c>
      <c r="C1321">
        <v>570</v>
      </c>
    </row>
    <row r="1322" spans="1:3" x14ac:dyDescent="0.3">
      <c r="A1322" t="s">
        <v>1002</v>
      </c>
      <c r="B1322" t="s">
        <v>13</v>
      </c>
      <c r="C1322">
        <v>330</v>
      </c>
    </row>
    <row r="1323" spans="1:3" x14ac:dyDescent="0.3">
      <c r="A1323" t="s">
        <v>1032</v>
      </c>
      <c r="B1323" t="s">
        <v>4</v>
      </c>
      <c r="C1323">
        <v>180</v>
      </c>
    </row>
    <row r="1324" spans="1:3" x14ac:dyDescent="0.3">
      <c r="A1324" t="s">
        <v>915</v>
      </c>
      <c r="B1324" t="s">
        <v>22</v>
      </c>
      <c r="C1324">
        <v>98.8125</v>
      </c>
    </row>
    <row r="1325" spans="1:3" x14ac:dyDescent="0.3">
      <c r="A1325" t="s">
        <v>975</v>
      </c>
      <c r="B1325" t="s">
        <v>25</v>
      </c>
      <c r="C1325">
        <v>323</v>
      </c>
    </row>
    <row r="1326" spans="1:3" x14ac:dyDescent="0.3">
      <c r="A1326" t="s">
        <v>1002</v>
      </c>
      <c r="B1326" t="s">
        <v>13</v>
      </c>
      <c r="C1326">
        <v>1168.75</v>
      </c>
    </row>
    <row r="1327" spans="1:3" x14ac:dyDescent="0.3">
      <c r="A1327" t="s">
        <v>939</v>
      </c>
      <c r="B1327" t="s">
        <v>10</v>
      </c>
      <c r="C1327">
        <v>337.28399999999999</v>
      </c>
    </row>
    <row r="1328" spans="1:3" x14ac:dyDescent="0.3">
      <c r="A1328" t="s">
        <v>947</v>
      </c>
      <c r="B1328" t="s">
        <v>25</v>
      </c>
      <c r="C1328">
        <v>776.7</v>
      </c>
    </row>
    <row r="1329" spans="1:3" x14ac:dyDescent="0.3">
      <c r="A1329" t="s">
        <v>985</v>
      </c>
      <c r="B1329" t="s">
        <v>10</v>
      </c>
      <c r="C1329">
        <v>292.5</v>
      </c>
    </row>
    <row r="1330" spans="1:3" x14ac:dyDescent="0.3">
      <c r="A1330" t="s">
        <v>1027</v>
      </c>
      <c r="B1330" t="s">
        <v>25</v>
      </c>
      <c r="C1330">
        <v>225</v>
      </c>
    </row>
    <row r="1331" spans="1:3" x14ac:dyDescent="0.3">
      <c r="A1331" t="s">
        <v>889</v>
      </c>
      <c r="B1331" t="s">
        <v>4</v>
      </c>
      <c r="C1331">
        <v>144</v>
      </c>
    </row>
    <row r="1332" spans="1:3" x14ac:dyDescent="0.3">
      <c r="A1332" t="s">
        <v>1021</v>
      </c>
      <c r="B1332" t="s">
        <v>13</v>
      </c>
      <c r="C1332">
        <v>108</v>
      </c>
    </row>
    <row r="1333" spans="1:3" x14ac:dyDescent="0.3">
      <c r="A1333" t="s">
        <v>975</v>
      </c>
      <c r="B1333" t="s">
        <v>25</v>
      </c>
      <c r="C1333">
        <v>38</v>
      </c>
    </row>
    <row r="1334" spans="1:3" x14ac:dyDescent="0.3">
      <c r="A1334" t="s">
        <v>1029</v>
      </c>
      <c r="B1334" t="s">
        <v>22</v>
      </c>
      <c r="C1334">
        <v>50</v>
      </c>
    </row>
    <row r="1335" spans="1:3" x14ac:dyDescent="0.3">
      <c r="A1335" t="s">
        <v>965</v>
      </c>
      <c r="B1335" t="s">
        <v>25</v>
      </c>
      <c r="C1335">
        <v>55.199999999999996</v>
      </c>
    </row>
    <row r="1336" spans="1:3" x14ac:dyDescent="0.3">
      <c r="A1336" t="s">
        <v>979</v>
      </c>
      <c r="B1336" t="s">
        <v>10</v>
      </c>
      <c r="C1336">
        <v>213.75</v>
      </c>
    </row>
    <row r="1337" spans="1:3" x14ac:dyDescent="0.3">
      <c r="A1337" t="s">
        <v>997</v>
      </c>
      <c r="B1337" t="s">
        <v>16</v>
      </c>
      <c r="C1337">
        <v>855</v>
      </c>
    </row>
    <row r="1338" spans="1:3" x14ac:dyDescent="0.3">
      <c r="A1338" t="s">
        <v>999</v>
      </c>
      <c r="B1338" t="s">
        <v>16</v>
      </c>
      <c r="C1338">
        <v>204.75</v>
      </c>
    </row>
    <row r="1339" spans="1:3" x14ac:dyDescent="0.3">
      <c r="A1339" t="s">
        <v>1021</v>
      </c>
      <c r="B1339" t="s">
        <v>13</v>
      </c>
      <c r="C1339">
        <v>675</v>
      </c>
    </row>
    <row r="1340" spans="1:3" x14ac:dyDescent="0.3">
      <c r="A1340" t="s">
        <v>923</v>
      </c>
      <c r="B1340" t="s">
        <v>25</v>
      </c>
      <c r="C1340">
        <v>1050</v>
      </c>
    </row>
    <row r="1341" spans="1:3" x14ac:dyDescent="0.3">
      <c r="A1341" t="s">
        <v>957</v>
      </c>
      <c r="B1341" t="s">
        <v>25</v>
      </c>
      <c r="C1341">
        <v>304</v>
      </c>
    </row>
    <row r="1342" spans="1:3" x14ac:dyDescent="0.3">
      <c r="A1342" t="s">
        <v>1019</v>
      </c>
      <c r="B1342" t="s">
        <v>10</v>
      </c>
      <c r="C1342">
        <v>60</v>
      </c>
    </row>
    <row r="1343" spans="1:3" x14ac:dyDescent="0.3">
      <c r="A1343" t="s">
        <v>1021</v>
      </c>
      <c r="B1343" t="s">
        <v>13</v>
      </c>
      <c r="C1343">
        <v>576</v>
      </c>
    </row>
    <row r="1344" spans="1:3" x14ac:dyDescent="0.3">
      <c r="A1344" t="s">
        <v>955</v>
      </c>
      <c r="B1344" t="s">
        <v>4</v>
      </c>
      <c r="C1344">
        <v>420</v>
      </c>
    </row>
    <row r="1345" spans="1:3" x14ac:dyDescent="0.3">
      <c r="A1345" t="s">
        <v>1002</v>
      </c>
      <c r="B1345" t="s">
        <v>13</v>
      </c>
      <c r="C1345">
        <v>385</v>
      </c>
    </row>
    <row r="1346" spans="1:3" x14ac:dyDescent="0.3">
      <c r="A1346" t="s">
        <v>1008</v>
      </c>
      <c r="B1346" t="s">
        <v>10</v>
      </c>
      <c r="C1346">
        <v>1479</v>
      </c>
    </row>
    <row r="1347" spans="1:3" x14ac:dyDescent="0.3">
      <c r="A1347" t="s">
        <v>1012</v>
      </c>
      <c r="B1347" t="s">
        <v>16</v>
      </c>
      <c r="C1347">
        <v>798</v>
      </c>
    </row>
    <row r="1348" spans="1:3" x14ac:dyDescent="0.3">
      <c r="A1348" t="s">
        <v>939</v>
      </c>
      <c r="B1348" t="s">
        <v>10</v>
      </c>
      <c r="C1348">
        <v>624.6</v>
      </c>
    </row>
    <row r="1349" spans="1:3" x14ac:dyDescent="0.3">
      <c r="A1349" t="s">
        <v>989</v>
      </c>
      <c r="B1349" t="s">
        <v>16</v>
      </c>
      <c r="C1349">
        <v>420</v>
      </c>
    </row>
    <row r="1350" spans="1:3" x14ac:dyDescent="0.3">
      <c r="A1350" t="s">
        <v>1023</v>
      </c>
      <c r="B1350" t="s">
        <v>4</v>
      </c>
      <c r="C1350">
        <v>600</v>
      </c>
    </row>
    <row r="1351" spans="1:3" x14ac:dyDescent="0.3">
      <c r="A1351" t="s">
        <v>951</v>
      </c>
      <c r="B1351" t="s">
        <v>13</v>
      </c>
      <c r="C1351">
        <v>320</v>
      </c>
    </row>
    <row r="1352" spans="1:3" x14ac:dyDescent="0.3">
      <c r="A1352" t="s">
        <v>937</v>
      </c>
      <c r="B1352" t="s">
        <v>10</v>
      </c>
      <c r="C1352">
        <v>126</v>
      </c>
    </row>
    <row r="1353" spans="1:3" x14ac:dyDescent="0.3">
      <c r="A1353" t="s">
        <v>941</v>
      </c>
      <c r="B1353" t="s">
        <v>10</v>
      </c>
      <c r="C1353">
        <v>1756</v>
      </c>
    </row>
    <row r="1354" spans="1:3" x14ac:dyDescent="0.3">
      <c r="A1354" t="s">
        <v>971</v>
      </c>
      <c r="B1354" t="s">
        <v>4</v>
      </c>
      <c r="C1354">
        <v>1035</v>
      </c>
    </row>
    <row r="1355" spans="1:3" x14ac:dyDescent="0.3">
      <c r="A1355" t="s">
        <v>937</v>
      </c>
      <c r="B1355" t="s">
        <v>10</v>
      </c>
      <c r="C1355">
        <v>367.5</v>
      </c>
    </row>
    <row r="1356" spans="1:3" x14ac:dyDescent="0.3">
      <c r="A1356" t="s">
        <v>1030</v>
      </c>
      <c r="B1356" t="s">
        <v>4</v>
      </c>
      <c r="C1356">
        <v>139.5</v>
      </c>
    </row>
    <row r="1357" spans="1:3" x14ac:dyDescent="0.3">
      <c r="A1357" t="s">
        <v>963</v>
      </c>
      <c r="B1357" t="s">
        <v>4</v>
      </c>
      <c r="C1357">
        <v>288</v>
      </c>
    </row>
    <row r="1358" spans="1:3" x14ac:dyDescent="0.3">
      <c r="A1358" t="s">
        <v>979</v>
      </c>
      <c r="B1358" t="s">
        <v>10</v>
      </c>
      <c r="C1358">
        <v>285</v>
      </c>
    </row>
    <row r="1359" spans="1:3" x14ac:dyDescent="0.3">
      <c r="A1359" t="s">
        <v>987</v>
      </c>
      <c r="B1359" t="s">
        <v>22</v>
      </c>
      <c r="C1359">
        <v>1484</v>
      </c>
    </row>
    <row r="1360" spans="1:3" x14ac:dyDescent="0.3">
      <c r="A1360" t="s">
        <v>997</v>
      </c>
      <c r="B1360" t="s">
        <v>16</v>
      </c>
      <c r="C1360">
        <v>2280</v>
      </c>
    </row>
    <row r="1361" spans="1:3" x14ac:dyDescent="0.3">
      <c r="A1361" t="s">
        <v>929</v>
      </c>
      <c r="B1361" t="s">
        <v>10</v>
      </c>
      <c r="C1361">
        <v>400</v>
      </c>
    </row>
    <row r="1362" spans="1:3" x14ac:dyDescent="0.3">
      <c r="A1362" t="s">
        <v>931</v>
      </c>
      <c r="B1362" t="s">
        <v>16</v>
      </c>
      <c r="C1362">
        <v>126</v>
      </c>
    </row>
    <row r="1363" spans="1:3" x14ac:dyDescent="0.3">
      <c r="A1363" t="s">
        <v>935</v>
      </c>
      <c r="B1363" t="s">
        <v>4</v>
      </c>
      <c r="C1363">
        <v>90</v>
      </c>
    </row>
    <row r="1364" spans="1:3" x14ac:dyDescent="0.3">
      <c r="A1364" t="s">
        <v>893</v>
      </c>
      <c r="B1364" t="s">
        <v>7</v>
      </c>
      <c r="C1364">
        <v>180</v>
      </c>
    </row>
    <row r="1365" spans="1:3" x14ac:dyDescent="0.3">
      <c r="A1365" t="s">
        <v>963</v>
      </c>
      <c r="B1365" t="s">
        <v>4</v>
      </c>
      <c r="C1365">
        <v>2106</v>
      </c>
    </row>
    <row r="1366" spans="1:3" x14ac:dyDescent="0.3">
      <c r="A1366" t="s">
        <v>1014</v>
      </c>
      <c r="B1366" t="s">
        <v>7</v>
      </c>
      <c r="C1366">
        <v>1515.6000000000001</v>
      </c>
    </row>
    <row r="1367" spans="1:3" x14ac:dyDescent="0.3">
      <c r="A1367" t="s">
        <v>891</v>
      </c>
      <c r="B1367" t="s">
        <v>4</v>
      </c>
      <c r="C1367">
        <v>760</v>
      </c>
    </row>
    <row r="1368" spans="1:3" x14ac:dyDescent="0.3">
      <c r="A1368" t="s">
        <v>901</v>
      </c>
      <c r="B1368" t="s">
        <v>22</v>
      </c>
      <c r="C1368">
        <v>1050</v>
      </c>
    </row>
    <row r="1369" spans="1:3" x14ac:dyDescent="0.3">
      <c r="A1369" t="s">
        <v>1019</v>
      </c>
      <c r="B1369" t="s">
        <v>10</v>
      </c>
      <c r="C1369">
        <v>500</v>
      </c>
    </row>
    <row r="1370" spans="1:3" x14ac:dyDescent="0.3">
      <c r="A1370" t="s">
        <v>969</v>
      </c>
      <c r="B1370" t="s">
        <v>16</v>
      </c>
      <c r="C1370">
        <v>28</v>
      </c>
    </row>
    <row r="1371" spans="1:3" x14ac:dyDescent="0.3">
      <c r="A1371" t="s">
        <v>931</v>
      </c>
      <c r="B1371" t="s">
        <v>16</v>
      </c>
      <c r="C1371">
        <v>84</v>
      </c>
    </row>
    <row r="1372" spans="1:3" x14ac:dyDescent="0.3">
      <c r="A1372" t="s">
        <v>949</v>
      </c>
      <c r="B1372" t="s">
        <v>13</v>
      </c>
      <c r="C1372">
        <v>625</v>
      </c>
    </row>
    <row r="1373" spans="1:3" x14ac:dyDescent="0.3">
      <c r="A1373" t="s">
        <v>1004</v>
      </c>
      <c r="B1373" t="s">
        <v>13</v>
      </c>
      <c r="C1373">
        <v>510</v>
      </c>
    </row>
    <row r="1374" spans="1:3" x14ac:dyDescent="0.3">
      <c r="A1374" t="s">
        <v>1025</v>
      </c>
      <c r="B1374" t="s">
        <v>13</v>
      </c>
      <c r="C1374">
        <v>258</v>
      </c>
    </row>
    <row r="1375" spans="1:3" x14ac:dyDescent="0.3">
      <c r="A1375" t="s">
        <v>967</v>
      </c>
      <c r="B1375" t="s">
        <v>25</v>
      </c>
      <c r="C1375">
        <v>275.02499999999998</v>
      </c>
    </row>
    <row r="1376" spans="1:3" x14ac:dyDescent="0.3">
      <c r="A1376" t="s">
        <v>989</v>
      </c>
      <c r="B1376" t="s">
        <v>16</v>
      </c>
      <c r="C1376">
        <v>99.75</v>
      </c>
    </row>
    <row r="1377" spans="1:3" x14ac:dyDescent="0.3">
      <c r="A1377" t="s">
        <v>1006</v>
      </c>
      <c r="B1377" t="s">
        <v>7</v>
      </c>
      <c r="C1377">
        <v>570</v>
      </c>
    </row>
    <row r="1378" spans="1:3" x14ac:dyDescent="0.3">
      <c r="A1378" t="s">
        <v>1008</v>
      </c>
      <c r="B1378" t="s">
        <v>10</v>
      </c>
      <c r="C1378">
        <v>739.5</v>
      </c>
    </row>
    <row r="1379" spans="1:3" x14ac:dyDescent="0.3">
      <c r="A1379" t="s">
        <v>909</v>
      </c>
      <c r="B1379" t="s">
        <v>13</v>
      </c>
      <c r="C1379">
        <v>236.25</v>
      </c>
    </row>
    <row r="1380" spans="1:3" x14ac:dyDescent="0.3">
      <c r="A1380" t="s">
        <v>1025</v>
      </c>
      <c r="B1380" t="s">
        <v>13</v>
      </c>
      <c r="C1380">
        <v>344</v>
      </c>
    </row>
    <row r="1381" spans="1:3" x14ac:dyDescent="0.3">
      <c r="A1381" t="s">
        <v>945</v>
      </c>
      <c r="B1381" t="s">
        <v>19</v>
      </c>
      <c r="C1381">
        <v>2228.2200000000003</v>
      </c>
    </row>
    <row r="1382" spans="1:3" x14ac:dyDescent="0.3">
      <c r="A1382" t="s">
        <v>1002</v>
      </c>
      <c r="B1382" t="s">
        <v>13</v>
      </c>
      <c r="C1382">
        <v>1375</v>
      </c>
    </row>
    <row r="1383" spans="1:3" x14ac:dyDescent="0.3">
      <c r="A1383" t="s">
        <v>921</v>
      </c>
      <c r="B1383" t="s">
        <v>19</v>
      </c>
      <c r="C1383">
        <v>1287</v>
      </c>
    </row>
    <row r="1384" spans="1:3" x14ac:dyDescent="0.3">
      <c r="A1384" t="s">
        <v>949</v>
      </c>
      <c r="B1384" t="s">
        <v>13</v>
      </c>
      <c r="C1384">
        <v>700</v>
      </c>
    </row>
    <row r="1385" spans="1:3" x14ac:dyDescent="0.3">
      <c r="A1385" t="s">
        <v>1030</v>
      </c>
      <c r="B1385" t="s">
        <v>4</v>
      </c>
      <c r="C1385">
        <v>43.400000000000006</v>
      </c>
    </row>
    <row r="1386" spans="1:3" x14ac:dyDescent="0.3">
      <c r="A1386" t="s">
        <v>949</v>
      </c>
      <c r="B1386" t="s">
        <v>13</v>
      </c>
      <c r="C1386">
        <v>18.75</v>
      </c>
    </row>
    <row r="1387" spans="1:3" x14ac:dyDescent="0.3">
      <c r="A1387" t="s">
        <v>1016</v>
      </c>
      <c r="B1387" t="s">
        <v>7</v>
      </c>
      <c r="C1387">
        <v>850</v>
      </c>
    </row>
    <row r="1388" spans="1:3" x14ac:dyDescent="0.3">
      <c r="A1388" t="s">
        <v>907</v>
      </c>
      <c r="B1388" t="s">
        <v>25</v>
      </c>
      <c r="C1388">
        <v>186</v>
      </c>
    </row>
    <row r="1389" spans="1:3" x14ac:dyDescent="0.3">
      <c r="A1389" t="s">
        <v>1018</v>
      </c>
      <c r="B1389" t="s">
        <v>4</v>
      </c>
      <c r="C1389">
        <v>42</v>
      </c>
    </row>
    <row r="1390" spans="1:3" x14ac:dyDescent="0.3">
      <c r="A1390" t="s">
        <v>949</v>
      </c>
      <c r="B1390" t="s">
        <v>13</v>
      </c>
      <c r="C1390">
        <v>190</v>
      </c>
    </row>
    <row r="1391" spans="1:3" x14ac:dyDescent="0.3">
      <c r="A1391" t="s">
        <v>969</v>
      </c>
      <c r="B1391" t="s">
        <v>16</v>
      </c>
      <c r="C1391">
        <v>159.6</v>
      </c>
    </row>
    <row r="1392" spans="1:3" x14ac:dyDescent="0.3">
      <c r="A1392" t="s">
        <v>975</v>
      </c>
      <c r="B1392" t="s">
        <v>25</v>
      </c>
      <c r="C1392">
        <v>243.67499999999998</v>
      </c>
    </row>
    <row r="1393" spans="1:3" x14ac:dyDescent="0.3">
      <c r="A1393" t="s">
        <v>987</v>
      </c>
      <c r="B1393" t="s">
        <v>22</v>
      </c>
      <c r="C1393">
        <v>6042</v>
      </c>
    </row>
    <row r="1394" spans="1:3" x14ac:dyDescent="0.3">
      <c r="A1394" t="s">
        <v>969</v>
      </c>
      <c r="B1394" t="s">
        <v>16</v>
      </c>
      <c r="C1394">
        <v>224</v>
      </c>
    </row>
    <row r="1395" spans="1:3" x14ac:dyDescent="0.3">
      <c r="A1395" t="s">
        <v>967</v>
      </c>
      <c r="B1395" t="s">
        <v>25</v>
      </c>
      <c r="C1395">
        <v>96.5</v>
      </c>
    </row>
    <row r="1396" spans="1:3" x14ac:dyDescent="0.3">
      <c r="A1396" t="s">
        <v>919</v>
      </c>
      <c r="B1396" t="s">
        <v>10</v>
      </c>
      <c r="C1396">
        <v>349</v>
      </c>
    </row>
    <row r="1397" spans="1:3" x14ac:dyDescent="0.3">
      <c r="A1397" t="s">
        <v>1008</v>
      </c>
      <c r="B1397" t="s">
        <v>10</v>
      </c>
      <c r="C1397">
        <v>986</v>
      </c>
    </row>
    <row r="1398" spans="1:3" x14ac:dyDescent="0.3">
      <c r="A1398" t="s">
        <v>1023</v>
      </c>
      <c r="B1398" t="s">
        <v>4</v>
      </c>
      <c r="C1398">
        <v>525</v>
      </c>
    </row>
    <row r="1399" spans="1:3" x14ac:dyDescent="0.3">
      <c r="A1399" t="s">
        <v>1034</v>
      </c>
      <c r="B1399" t="s">
        <v>7</v>
      </c>
      <c r="C1399">
        <v>195</v>
      </c>
    </row>
    <row r="1400" spans="1:3" x14ac:dyDescent="0.3">
      <c r="A1400" t="s">
        <v>993</v>
      </c>
      <c r="B1400" t="s">
        <v>19</v>
      </c>
      <c r="C1400">
        <v>17.880000000000003</v>
      </c>
    </row>
    <row r="1401" spans="1:3" x14ac:dyDescent="0.3">
      <c r="A1401" t="s">
        <v>997</v>
      </c>
      <c r="B1401" t="s">
        <v>16</v>
      </c>
      <c r="C1401">
        <v>608</v>
      </c>
    </row>
    <row r="1402" spans="1:3" x14ac:dyDescent="0.3">
      <c r="A1402" t="s">
        <v>1029</v>
      </c>
      <c r="B1402" t="s">
        <v>22</v>
      </c>
      <c r="C1402">
        <v>350</v>
      </c>
    </row>
    <row r="1403" spans="1:3" x14ac:dyDescent="0.3">
      <c r="A1403" t="s">
        <v>949</v>
      </c>
      <c r="B1403" t="s">
        <v>13</v>
      </c>
      <c r="C1403">
        <v>12.5</v>
      </c>
    </row>
    <row r="1404" spans="1:3" x14ac:dyDescent="0.3">
      <c r="A1404" t="s">
        <v>949</v>
      </c>
      <c r="B1404" t="s">
        <v>13</v>
      </c>
      <c r="C1404">
        <v>125</v>
      </c>
    </row>
    <row r="1405" spans="1:3" x14ac:dyDescent="0.3">
      <c r="A1405" t="s">
        <v>961</v>
      </c>
      <c r="B1405" t="s">
        <v>4</v>
      </c>
      <c r="C1405">
        <v>1317.5</v>
      </c>
    </row>
    <row r="1406" spans="1:3" x14ac:dyDescent="0.3">
      <c r="A1406" t="s">
        <v>957</v>
      </c>
      <c r="B1406" t="s">
        <v>25</v>
      </c>
      <c r="C1406">
        <v>570</v>
      </c>
    </row>
    <row r="1407" spans="1:3" x14ac:dyDescent="0.3">
      <c r="A1407" t="s">
        <v>963</v>
      </c>
      <c r="B1407" t="s">
        <v>4</v>
      </c>
      <c r="C1407">
        <v>30.599999999999998</v>
      </c>
    </row>
    <row r="1408" spans="1:3" x14ac:dyDescent="0.3">
      <c r="A1408" t="s">
        <v>1026</v>
      </c>
      <c r="B1408" t="s">
        <v>13</v>
      </c>
      <c r="C1408">
        <v>887.4</v>
      </c>
    </row>
    <row r="1409" spans="1:3" x14ac:dyDescent="0.3">
      <c r="A1409" t="s">
        <v>907</v>
      </c>
      <c r="B1409" t="s">
        <v>25</v>
      </c>
      <c r="C1409">
        <v>310</v>
      </c>
    </row>
    <row r="1410" spans="1:3" x14ac:dyDescent="0.3">
      <c r="A1410" t="s">
        <v>1030</v>
      </c>
      <c r="B1410" t="s">
        <v>4</v>
      </c>
      <c r="C1410">
        <v>77.5</v>
      </c>
    </row>
    <row r="1411" spans="1:3" x14ac:dyDescent="0.3">
      <c r="A1411" t="s">
        <v>903</v>
      </c>
      <c r="B1411" t="s">
        <v>7</v>
      </c>
      <c r="C1411">
        <v>960</v>
      </c>
    </row>
    <row r="1412" spans="1:3" x14ac:dyDescent="0.3">
      <c r="A1412" t="s">
        <v>947</v>
      </c>
      <c r="B1412" t="s">
        <v>25</v>
      </c>
      <c r="C1412">
        <v>310.68000000000006</v>
      </c>
    </row>
    <row r="1413" spans="1:3" x14ac:dyDescent="0.3">
      <c r="A1413" t="s">
        <v>1030</v>
      </c>
      <c r="B1413" t="s">
        <v>4</v>
      </c>
      <c r="C1413">
        <v>260.40000000000003</v>
      </c>
    </row>
    <row r="1414" spans="1:3" x14ac:dyDescent="0.3">
      <c r="A1414" t="s">
        <v>891</v>
      </c>
      <c r="B1414" t="s">
        <v>4</v>
      </c>
      <c r="C1414">
        <v>270.75</v>
      </c>
    </row>
    <row r="1415" spans="1:3" x14ac:dyDescent="0.3">
      <c r="A1415" t="s">
        <v>945</v>
      </c>
      <c r="B1415" t="s">
        <v>19</v>
      </c>
      <c r="C1415">
        <v>2352.0100000000002</v>
      </c>
    </row>
    <row r="1416" spans="1:3" x14ac:dyDescent="0.3">
      <c r="A1416" t="s">
        <v>925</v>
      </c>
      <c r="B1416" t="s">
        <v>10</v>
      </c>
      <c r="C1416">
        <v>436.99999999999994</v>
      </c>
    </row>
    <row r="1417" spans="1:3" x14ac:dyDescent="0.3">
      <c r="A1417" t="s">
        <v>1030</v>
      </c>
      <c r="B1417" t="s">
        <v>4</v>
      </c>
      <c r="C1417">
        <v>294.5</v>
      </c>
    </row>
    <row r="1418" spans="1:3" x14ac:dyDescent="0.3">
      <c r="A1418" t="s">
        <v>923</v>
      </c>
      <c r="B1418" t="s">
        <v>25</v>
      </c>
      <c r="C1418">
        <v>1875</v>
      </c>
    </row>
    <row r="1419" spans="1:3" x14ac:dyDescent="0.3">
      <c r="A1419" t="s">
        <v>956</v>
      </c>
      <c r="B1419" t="s">
        <v>4</v>
      </c>
      <c r="C1419">
        <v>270</v>
      </c>
    </row>
    <row r="1420" spans="1:3" x14ac:dyDescent="0.3">
      <c r="A1420" t="s">
        <v>1010</v>
      </c>
      <c r="B1420" t="s">
        <v>7</v>
      </c>
      <c r="C1420">
        <v>1317</v>
      </c>
    </row>
    <row r="1421" spans="1:3" x14ac:dyDescent="0.3">
      <c r="A1421" t="s">
        <v>1019</v>
      </c>
      <c r="B1421" t="s">
        <v>10</v>
      </c>
      <c r="C1421">
        <v>225</v>
      </c>
    </row>
    <row r="1422" spans="1:3" x14ac:dyDescent="0.3">
      <c r="A1422" t="s">
        <v>901</v>
      </c>
      <c r="B1422" t="s">
        <v>22</v>
      </c>
      <c r="C1422">
        <v>76.5</v>
      </c>
    </row>
    <row r="1423" spans="1:3" x14ac:dyDescent="0.3">
      <c r="A1423" t="s">
        <v>997</v>
      </c>
      <c r="B1423" t="s">
        <v>16</v>
      </c>
      <c r="C1423">
        <v>646</v>
      </c>
    </row>
    <row r="1424" spans="1:3" x14ac:dyDescent="0.3">
      <c r="A1424" t="s">
        <v>945</v>
      </c>
      <c r="B1424" t="s">
        <v>19</v>
      </c>
      <c r="C1424">
        <v>1646.4070000000002</v>
      </c>
    </row>
    <row r="1425" spans="1:3" x14ac:dyDescent="0.3">
      <c r="A1425" t="s">
        <v>967</v>
      </c>
      <c r="B1425" t="s">
        <v>25</v>
      </c>
      <c r="C1425">
        <v>183.35</v>
      </c>
    </row>
    <row r="1426" spans="1:3" x14ac:dyDescent="0.3">
      <c r="A1426" t="s">
        <v>891</v>
      </c>
      <c r="B1426" t="s">
        <v>4</v>
      </c>
      <c r="C1426">
        <v>190</v>
      </c>
    </row>
    <row r="1427" spans="1:3" x14ac:dyDescent="0.3">
      <c r="A1427" t="s">
        <v>993</v>
      </c>
      <c r="B1427" t="s">
        <v>19</v>
      </c>
      <c r="C1427">
        <v>22.35</v>
      </c>
    </row>
    <row r="1428" spans="1:3" x14ac:dyDescent="0.3">
      <c r="A1428" t="s">
        <v>1019</v>
      </c>
      <c r="B1428" t="s">
        <v>10</v>
      </c>
      <c r="C1428">
        <v>187.5</v>
      </c>
    </row>
    <row r="1429" spans="1:3" x14ac:dyDescent="0.3">
      <c r="A1429" t="s">
        <v>967</v>
      </c>
      <c r="B1429" t="s">
        <v>25</v>
      </c>
      <c r="C1429">
        <v>135.1</v>
      </c>
    </row>
    <row r="1430" spans="1:3" x14ac:dyDescent="0.3">
      <c r="A1430" t="s">
        <v>989</v>
      </c>
      <c r="B1430" t="s">
        <v>16</v>
      </c>
      <c r="C1430">
        <v>56</v>
      </c>
    </row>
    <row r="1431" spans="1:3" x14ac:dyDescent="0.3">
      <c r="A1431" t="s">
        <v>915</v>
      </c>
      <c r="B1431" t="s">
        <v>22</v>
      </c>
      <c r="C1431">
        <v>279</v>
      </c>
    </row>
    <row r="1432" spans="1:3" x14ac:dyDescent="0.3">
      <c r="A1432" t="s">
        <v>993</v>
      </c>
      <c r="B1432" t="s">
        <v>19</v>
      </c>
      <c r="C1432">
        <v>35.760000000000005</v>
      </c>
    </row>
    <row r="1433" spans="1:3" x14ac:dyDescent="0.3">
      <c r="A1433" t="s">
        <v>919</v>
      </c>
      <c r="B1433" t="s">
        <v>10</v>
      </c>
      <c r="C1433">
        <v>1134.25</v>
      </c>
    </row>
    <row r="1434" spans="1:3" x14ac:dyDescent="0.3">
      <c r="A1434" t="s">
        <v>921</v>
      </c>
      <c r="B1434" t="s">
        <v>19</v>
      </c>
      <c r="C1434">
        <v>1023.75</v>
      </c>
    </row>
    <row r="1435" spans="1:3" x14ac:dyDescent="0.3">
      <c r="A1435" t="s">
        <v>939</v>
      </c>
      <c r="B1435" t="s">
        <v>10</v>
      </c>
      <c r="C1435">
        <v>524.6640000000001</v>
      </c>
    </row>
    <row r="1436" spans="1:3" x14ac:dyDescent="0.3">
      <c r="A1436" t="s">
        <v>973</v>
      </c>
      <c r="B1436" t="s">
        <v>7</v>
      </c>
      <c r="C1436">
        <v>194.5</v>
      </c>
    </row>
    <row r="1437" spans="1:3" x14ac:dyDescent="0.3">
      <c r="A1437" t="s">
        <v>1012</v>
      </c>
      <c r="B1437" t="s">
        <v>16</v>
      </c>
      <c r="C1437">
        <v>931</v>
      </c>
    </row>
    <row r="1438" spans="1:3" x14ac:dyDescent="0.3">
      <c r="A1438" t="s">
        <v>1021</v>
      </c>
      <c r="B1438" t="s">
        <v>13</v>
      </c>
      <c r="C1438">
        <v>691.2</v>
      </c>
    </row>
    <row r="1439" spans="1:3" x14ac:dyDescent="0.3">
      <c r="A1439" t="s">
        <v>909</v>
      </c>
      <c r="B1439" t="s">
        <v>13</v>
      </c>
      <c r="C1439">
        <v>420</v>
      </c>
    </row>
    <row r="1440" spans="1:3" x14ac:dyDescent="0.3">
      <c r="A1440" t="s">
        <v>1008</v>
      </c>
      <c r="B1440" t="s">
        <v>10</v>
      </c>
      <c r="C1440">
        <v>98.6</v>
      </c>
    </row>
    <row r="1441" spans="1:3" x14ac:dyDescent="0.3">
      <c r="A1441" t="s">
        <v>1026</v>
      </c>
      <c r="B1441" t="s">
        <v>13</v>
      </c>
      <c r="C1441">
        <v>348</v>
      </c>
    </row>
    <row r="1442" spans="1:3" x14ac:dyDescent="0.3">
      <c r="A1442" t="s">
        <v>913</v>
      </c>
      <c r="B1442" t="s">
        <v>25</v>
      </c>
      <c r="C1442">
        <v>102</v>
      </c>
    </row>
    <row r="1443" spans="1:3" x14ac:dyDescent="0.3">
      <c r="A1443" t="s">
        <v>935</v>
      </c>
      <c r="B1443" t="s">
        <v>4</v>
      </c>
      <c r="C1443">
        <v>76.5</v>
      </c>
    </row>
    <row r="1444" spans="1:3" x14ac:dyDescent="0.3">
      <c r="A1444" t="s">
        <v>1002</v>
      </c>
      <c r="B1444" t="s">
        <v>13</v>
      </c>
      <c r="C1444">
        <v>1375</v>
      </c>
    </row>
    <row r="1445" spans="1:3" x14ac:dyDescent="0.3">
      <c r="A1445" t="s">
        <v>909</v>
      </c>
      <c r="B1445" t="s">
        <v>13</v>
      </c>
      <c r="C1445">
        <v>945</v>
      </c>
    </row>
    <row r="1446" spans="1:3" x14ac:dyDescent="0.3">
      <c r="A1446" t="s">
        <v>987</v>
      </c>
      <c r="B1446" t="s">
        <v>22</v>
      </c>
      <c r="C1446">
        <v>477</v>
      </c>
    </row>
    <row r="1447" spans="1:3" x14ac:dyDescent="0.3">
      <c r="A1447" t="s">
        <v>993</v>
      </c>
      <c r="B1447" t="s">
        <v>19</v>
      </c>
      <c r="C1447">
        <v>46.935000000000002</v>
      </c>
    </row>
    <row r="1448" spans="1:3" x14ac:dyDescent="0.3">
      <c r="A1448" t="s">
        <v>921</v>
      </c>
      <c r="B1448" t="s">
        <v>19</v>
      </c>
      <c r="C1448">
        <v>1170</v>
      </c>
    </row>
    <row r="1449" spans="1:3" x14ac:dyDescent="0.3">
      <c r="A1449" t="s">
        <v>945</v>
      </c>
      <c r="B1449" t="s">
        <v>19</v>
      </c>
      <c r="C1449">
        <v>1856.8500000000001</v>
      </c>
    </row>
    <row r="1450" spans="1:3" x14ac:dyDescent="0.3">
      <c r="A1450" t="s">
        <v>947</v>
      </c>
      <c r="B1450" t="s">
        <v>25</v>
      </c>
      <c r="C1450">
        <v>485.4375</v>
      </c>
    </row>
    <row r="1451" spans="1:3" x14ac:dyDescent="0.3">
      <c r="A1451" t="s">
        <v>987</v>
      </c>
      <c r="B1451" t="s">
        <v>22</v>
      </c>
      <c r="C1451">
        <v>1192.5</v>
      </c>
    </row>
    <row r="1452" spans="1:3" x14ac:dyDescent="0.3">
      <c r="A1452" t="s">
        <v>995</v>
      </c>
      <c r="B1452" t="s">
        <v>19</v>
      </c>
      <c r="C1452">
        <v>1080</v>
      </c>
    </row>
    <row r="1453" spans="1:3" x14ac:dyDescent="0.3">
      <c r="A1453" t="s">
        <v>1008</v>
      </c>
      <c r="B1453" t="s">
        <v>10</v>
      </c>
      <c r="C1453">
        <v>184.875</v>
      </c>
    </row>
    <row r="1454" spans="1:3" x14ac:dyDescent="0.3">
      <c r="A1454" t="s">
        <v>925</v>
      </c>
      <c r="B1454" t="s">
        <v>10</v>
      </c>
      <c r="C1454">
        <v>209.75999999999996</v>
      </c>
    </row>
    <row r="1455" spans="1:3" x14ac:dyDescent="0.3">
      <c r="A1455" t="s">
        <v>937</v>
      </c>
      <c r="B1455" t="s">
        <v>10</v>
      </c>
      <c r="C1455">
        <v>199.5</v>
      </c>
    </row>
    <row r="1456" spans="1:3" x14ac:dyDescent="0.3">
      <c r="A1456" t="s">
        <v>1002</v>
      </c>
      <c r="B1456" t="s">
        <v>13</v>
      </c>
      <c r="C1456">
        <v>783.75</v>
      </c>
    </row>
    <row r="1457" spans="1:3" x14ac:dyDescent="0.3">
      <c r="A1457" t="s">
        <v>907</v>
      </c>
      <c r="B1457" t="s">
        <v>25</v>
      </c>
      <c r="C1457">
        <v>1116</v>
      </c>
    </row>
    <row r="1458" spans="1:3" x14ac:dyDescent="0.3">
      <c r="A1458" t="s">
        <v>943</v>
      </c>
      <c r="B1458" t="s">
        <v>22</v>
      </c>
      <c r="C1458">
        <v>1094.4000000000001</v>
      </c>
    </row>
    <row r="1459" spans="1:3" x14ac:dyDescent="0.3">
      <c r="A1459" t="s">
        <v>983</v>
      </c>
      <c r="B1459" t="s">
        <v>10</v>
      </c>
      <c r="C1459">
        <v>68</v>
      </c>
    </row>
    <row r="1460" spans="1:3" x14ac:dyDescent="0.3">
      <c r="A1460" t="s">
        <v>955</v>
      </c>
      <c r="B1460" t="s">
        <v>4</v>
      </c>
      <c r="C1460">
        <v>140</v>
      </c>
    </row>
    <row r="1461" spans="1:3" x14ac:dyDescent="0.3">
      <c r="A1461" t="s">
        <v>961</v>
      </c>
      <c r="B1461" t="s">
        <v>4</v>
      </c>
      <c r="C1461">
        <v>2635</v>
      </c>
    </row>
    <row r="1462" spans="1:3" x14ac:dyDescent="0.3">
      <c r="A1462" t="s">
        <v>891</v>
      </c>
      <c r="B1462" t="s">
        <v>4</v>
      </c>
      <c r="C1462">
        <v>285</v>
      </c>
    </row>
    <row r="1463" spans="1:3" x14ac:dyDescent="0.3">
      <c r="A1463" t="s">
        <v>1014</v>
      </c>
      <c r="B1463" t="s">
        <v>7</v>
      </c>
      <c r="C1463">
        <v>42.1</v>
      </c>
    </row>
    <row r="1464" spans="1:3" x14ac:dyDescent="0.3">
      <c r="A1464" t="s">
        <v>1029</v>
      </c>
      <c r="B1464" t="s">
        <v>22</v>
      </c>
      <c r="C1464">
        <v>112.5</v>
      </c>
    </row>
    <row r="1465" spans="1:3" x14ac:dyDescent="0.3">
      <c r="A1465" t="s">
        <v>965</v>
      </c>
      <c r="B1465" t="s">
        <v>25</v>
      </c>
      <c r="C1465">
        <v>18.399999999999999</v>
      </c>
    </row>
    <row r="1466" spans="1:3" x14ac:dyDescent="0.3">
      <c r="A1466" t="s">
        <v>997</v>
      </c>
      <c r="B1466" t="s">
        <v>16</v>
      </c>
      <c r="C1466">
        <v>646</v>
      </c>
    </row>
    <row r="1467" spans="1:3" x14ac:dyDescent="0.3">
      <c r="A1467" t="s">
        <v>1032</v>
      </c>
      <c r="B1467" t="s">
        <v>4</v>
      </c>
      <c r="C1467">
        <v>765</v>
      </c>
    </row>
    <row r="1468" spans="1:3" x14ac:dyDescent="0.3">
      <c r="A1468" t="s">
        <v>989</v>
      </c>
      <c r="B1468" t="s">
        <v>16</v>
      </c>
      <c r="C1468">
        <v>140</v>
      </c>
    </row>
    <row r="1469" spans="1:3" x14ac:dyDescent="0.3">
      <c r="A1469" t="s">
        <v>913</v>
      </c>
      <c r="B1469" t="s">
        <v>25</v>
      </c>
      <c r="C1469">
        <v>42</v>
      </c>
    </row>
    <row r="1470" spans="1:3" x14ac:dyDescent="0.3">
      <c r="A1470" t="s">
        <v>937</v>
      </c>
      <c r="B1470" t="s">
        <v>10</v>
      </c>
      <c r="C1470">
        <v>70</v>
      </c>
    </row>
    <row r="1471" spans="1:3" x14ac:dyDescent="0.3">
      <c r="A1471" t="s">
        <v>1023</v>
      </c>
      <c r="B1471" t="s">
        <v>4</v>
      </c>
      <c r="C1471">
        <v>75</v>
      </c>
    </row>
    <row r="1472" spans="1:3" x14ac:dyDescent="0.3">
      <c r="A1472" t="s">
        <v>925</v>
      </c>
      <c r="B1472" t="s">
        <v>10</v>
      </c>
      <c r="C1472">
        <v>138</v>
      </c>
    </row>
    <row r="1473" spans="1:3" x14ac:dyDescent="0.3">
      <c r="A1473" t="s">
        <v>933</v>
      </c>
      <c r="B1473" t="s">
        <v>16</v>
      </c>
      <c r="C1473">
        <v>162</v>
      </c>
    </row>
    <row r="1474" spans="1:3" x14ac:dyDescent="0.3">
      <c r="A1474" t="s">
        <v>965</v>
      </c>
      <c r="B1474" t="s">
        <v>25</v>
      </c>
      <c r="C1474">
        <v>552</v>
      </c>
    </row>
    <row r="1475" spans="1:3" x14ac:dyDescent="0.3">
      <c r="A1475" t="s">
        <v>949</v>
      </c>
      <c r="B1475" t="s">
        <v>13</v>
      </c>
      <c r="C1475">
        <v>180</v>
      </c>
    </row>
    <row r="1476" spans="1:3" x14ac:dyDescent="0.3">
      <c r="A1476" t="s">
        <v>1026</v>
      </c>
      <c r="B1476" t="s">
        <v>13</v>
      </c>
      <c r="C1476">
        <v>1252.8</v>
      </c>
    </row>
    <row r="1477" spans="1:3" x14ac:dyDescent="0.3">
      <c r="A1477" t="s">
        <v>1034</v>
      </c>
      <c r="B1477" t="s">
        <v>7</v>
      </c>
      <c r="C1477">
        <v>260</v>
      </c>
    </row>
    <row r="1478" spans="1:3" x14ac:dyDescent="0.3">
      <c r="A1478" t="s">
        <v>891</v>
      </c>
      <c r="B1478" t="s">
        <v>4</v>
      </c>
      <c r="C1478">
        <v>182.4</v>
      </c>
    </row>
    <row r="1479" spans="1:3" x14ac:dyDescent="0.3">
      <c r="A1479" t="s">
        <v>977</v>
      </c>
      <c r="B1479" t="s">
        <v>25</v>
      </c>
      <c r="C1479">
        <v>420</v>
      </c>
    </row>
    <row r="1480" spans="1:3" x14ac:dyDescent="0.3">
      <c r="A1480" t="s">
        <v>967</v>
      </c>
      <c r="B1480" t="s">
        <v>25</v>
      </c>
      <c r="C1480">
        <v>193</v>
      </c>
    </row>
    <row r="1481" spans="1:3" x14ac:dyDescent="0.3">
      <c r="A1481" t="s">
        <v>971</v>
      </c>
      <c r="B1481" t="s">
        <v>4</v>
      </c>
      <c r="C1481">
        <v>782</v>
      </c>
    </row>
    <row r="1482" spans="1:3" x14ac:dyDescent="0.3">
      <c r="A1482" t="s">
        <v>981</v>
      </c>
      <c r="B1482" t="s">
        <v>10</v>
      </c>
      <c r="C1482">
        <v>86.7</v>
      </c>
    </row>
    <row r="1483" spans="1:3" x14ac:dyDescent="0.3">
      <c r="A1483" t="s">
        <v>1006</v>
      </c>
      <c r="B1483" t="s">
        <v>7</v>
      </c>
      <c r="C1483">
        <v>726.75</v>
      </c>
    </row>
    <row r="1484" spans="1:3" x14ac:dyDescent="0.3">
      <c r="A1484" t="s">
        <v>953</v>
      </c>
      <c r="B1484" t="s">
        <v>13</v>
      </c>
      <c r="C1484">
        <v>40</v>
      </c>
    </row>
    <row r="1485" spans="1:3" x14ac:dyDescent="0.3">
      <c r="A1485" t="s">
        <v>961</v>
      </c>
      <c r="B1485" t="s">
        <v>4</v>
      </c>
      <c r="C1485">
        <v>7509.75</v>
      </c>
    </row>
    <row r="1486" spans="1:3" x14ac:dyDescent="0.3">
      <c r="A1486" t="s">
        <v>1008</v>
      </c>
      <c r="B1486" t="s">
        <v>10</v>
      </c>
      <c r="C1486">
        <v>936.69999999999993</v>
      </c>
    </row>
    <row r="1487" spans="1:3" x14ac:dyDescent="0.3">
      <c r="A1487" t="s">
        <v>939</v>
      </c>
      <c r="B1487" t="s">
        <v>10</v>
      </c>
      <c r="C1487">
        <v>1061.82</v>
      </c>
    </row>
    <row r="1488" spans="1:3" x14ac:dyDescent="0.3">
      <c r="A1488" t="s">
        <v>961</v>
      </c>
      <c r="B1488" t="s">
        <v>4</v>
      </c>
      <c r="C1488">
        <v>7905</v>
      </c>
    </row>
    <row r="1489" spans="1:3" x14ac:dyDescent="0.3">
      <c r="A1489" t="s">
        <v>965</v>
      </c>
      <c r="B1489" t="s">
        <v>25</v>
      </c>
      <c r="C1489">
        <v>938.4</v>
      </c>
    </row>
    <row r="1490" spans="1:3" x14ac:dyDescent="0.3">
      <c r="A1490" t="s">
        <v>1008</v>
      </c>
      <c r="B1490" t="s">
        <v>10</v>
      </c>
      <c r="C1490">
        <v>1047.625</v>
      </c>
    </row>
    <row r="1491" spans="1:3" x14ac:dyDescent="0.3">
      <c r="A1491" t="s">
        <v>951</v>
      </c>
      <c r="B1491" t="s">
        <v>13</v>
      </c>
      <c r="C1491">
        <v>640</v>
      </c>
    </row>
    <row r="1492" spans="1:3" x14ac:dyDescent="0.3">
      <c r="A1492" t="s">
        <v>967</v>
      </c>
      <c r="B1492" t="s">
        <v>25</v>
      </c>
      <c r="C1492">
        <v>193</v>
      </c>
    </row>
    <row r="1493" spans="1:3" x14ac:dyDescent="0.3">
      <c r="A1493" t="s">
        <v>971</v>
      </c>
      <c r="B1493" t="s">
        <v>4</v>
      </c>
      <c r="C1493">
        <v>322</v>
      </c>
    </row>
    <row r="1494" spans="1:3" x14ac:dyDescent="0.3">
      <c r="A1494" t="s">
        <v>1030</v>
      </c>
      <c r="B1494" t="s">
        <v>4</v>
      </c>
      <c r="C1494">
        <v>155</v>
      </c>
    </row>
    <row r="1495" spans="1:3" x14ac:dyDescent="0.3">
      <c r="A1495" t="s">
        <v>997</v>
      </c>
      <c r="B1495" t="s">
        <v>16</v>
      </c>
      <c r="C1495">
        <v>1140</v>
      </c>
    </row>
    <row r="1496" spans="1:3" x14ac:dyDescent="0.3">
      <c r="A1496" t="s">
        <v>956</v>
      </c>
      <c r="B1496" t="s">
        <v>4</v>
      </c>
      <c r="C1496">
        <v>360</v>
      </c>
    </row>
    <row r="1497" spans="1:3" x14ac:dyDescent="0.3">
      <c r="A1497" t="s">
        <v>987</v>
      </c>
      <c r="B1497" t="s">
        <v>22</v>
      </c>
      <c r="C1497">
        <v>318</v>
      </c>
    </row>
    <row r="1498" spans="1:3" x14ac:dyDescent="0.3">
      <c r="A1498" t="s">
        <v>1008</v>
      </c>
      <c r="B1498" t="s">
        <v>10</v>
      </c>
      <c r="C1498">
        <v>147.89999999999998</v>
      </c>
    </row>
    <row r="1499" spans="1:3" x14ac:dyDescent="0.3">
      <c r="A1499" t="s">
        <v>1023</v>
      </c>
      <c r="B1499" t="s">
        <v>4</v>
      </c>
      <c r="C1499">
        <v>90</v>
      </c>
    </row>
    <row r="1500" spans="1:3" x14ac:dyDescent="0.3">
      <c r="A1500" t="s">
        <v>909</v>
      </c>
      <c r="B1500" t="s">
        <v>13</v>
      </c>
      <c r="C1500">
        <v>378</v>
      </c>
    </row>
    <row r="1501" spans="1:3" x14ac:dyDescent="0.3">
      <c r="A1501" t="s">
        <v>999</v>
      </c>
      <c r="B1501" t="s">
        <v>16</v>
      </c>
      <c r="C1501">
        <v>292.5</v>
      </c>
    </row>
    <row r="1502" spans="1:3" x14ac:dyDescent="0.3">
      <c r="A1502" t="s">
        <v>1002</v>
      </c>
      <c r="B1502" t="s">
        <v>13</v>
      </c>
      <c r="C1502">
        <v>1980</v>
      </c>
    </row>
    <row r="1503" spans="1:3" x14ac:dyDescent="0.3">
      <c r="A1503" t="s">
        <v>1034</v>
      </c>
      <c r="B1503" t="s">
        <v>7</v>
      </c>
      <c r="C1503">
        <v>175.5</v>
      </c>
    </row>
    <row r="1504" spans="1:3" x14ac:dyDescent="0.3">
      <c r="A1504" t="s">
        <v>967</v>
      </c>
      <c r="B1504" t="s">
        <v>25</v>
      </c>
      <c r="C1504">
        <v>115.80000000000001</v>
      </c>
    </row>
    <row r="1505" spans="1:3" x14ac:dyDescent="0.3">
      <c r="A1505" t="s">
        <v>1023</v>
      </c>
      <c r="B1505" t="s">
        <v>4</v>
      </c>
      <c r="C1505">
        <v>135</v>
      </c>
    </row>
    <row r="1506" spans="1:3" x14ac:dyDescent="0.3">
      <c r="A1506" t="s">
        <v>939</v>
      </c>
      <c r="B1506" t="s">
        <v>10</v>
      </c>
      <c r="C1506">
        <v>374.76</v>
      </c>
    </row>
    <row r="1507" spans="1:3" x14ac:dyDescent="0.3">
      <c r="A1507" t="s">
        <v>991</v>
      </c>
      <c r="B1507" t="s">
        <v>19</v>
      </c>
      <c r="C1507">
        <v>656</v>
      </c>
    </row>
    <row r="1508" spans="1:3" x14ac:dyDescent="0.3">
      <c r="A1508" t="s">
        <v>949</v>
      </c>
      <c r="B1508" t="s">
        <v>13</v>
      </c>
      <c r="C1508">
        <v>437.5</v>
      </c>
    </row>
    <row r="1509" spans="1:3" x14ac:dyDescent="0.3">
      <c r="A1509" t="s">
        <v>999</v>
      </c>
      <c r="B1509" t="s">
        <v>16</v>
      </c>
      <c r="C1509">
        <v>292.5</v>
      </c>
    </row>
    <row r="1510" spans="1:3" x14ac:dyDescent="0.3">
      <c r="A1510" t="s">
        <v>907</v>
      </c>
      <c r="B1510" t="s">
        <v>25</v>
      </c>
      <c r="C1510">
        <v>465</v>
      </c>
    </row>
    <row r="1511" spans="1:3" x14ac:dyDescent="0.3">
      <c r="A1511" t="s">
        <v>963</v>
      </c>
      <c r="B1511" t="s">
        <v>4</v>
      </c>
      <c r="C1511">
        <v>378</v>
      </c>
    </row>
    <row r="1512" spans="1:3" x14ac:dyDescent="0.3">
      <c r="A1512" t="s">
        <v>927</v>
      </c>
      <c r="B1512" t="s">
        <v>10</v>
      </c>
      <c r="C1512">
        <v>405</v>
      </c>
    </row>
    <row r="1513" spans="1:3" x14ac:dyDescent="0.3">
      <c r="A1513" t="s">
        <v>961</v>
      </c>
      <c r="B1513" t="s">
        <v>4</v>
      </c>
      <c r="C1513">
        <v>527</v>
      </c>
    </row>
    <row r="1514" spans="1:3" x14ac:dyDescent="0.3">
      <c r="A1514" t="s">
        <v>891</v>
      </c>
      <c r="B1514" t="s">
        <v>4</v>
      </c>
      <c r="C1514">
        <v>190</v>
      </c>
    </row>
    <row r="1515" spans="1:3" x14ac:dyDescent="0.3">
      <c r="A1515" t="s">
        <v>903</v>
      </c>
      <c r="B1515" t="s">
        <v>7</v>
      </c>
      <c r="C1515">
        <v>800</v>
      </c>
    </row>
    <row r="1516" spans="1:3" x14ac:dyDescent="0.3">
      <c r="A1516" t="s">
        <v>913</v>
      </c>
      <c r="B1516" t="s">
        <v>25</v>
      </c>
      <c r="C1516">
        <v>60</v>
      </c>
    </row>
    <row r="1517" spans="1:3" x14ac:dyDescent="0.3">
      <c r="A1517" t="s">
        <v>1004</v>
      </c>
      <c r="B1517" t="s">
        <v>13</v>
      </c>
      <c r="C1517">
        <v>714</v>
      </c>
    </row>
    <row r="1518" spans="1:3" x14ac:dyDescent="0.3">
      <c r="A1518" t="s">
        <v>899</v>
      </c>
      <c r="B1518" t="s">
        <v>7</v>
      </c>
      <c r="C1518">
        <v>150</v>
      </c>
    </row>
    <row r="1519" spans="1:3" x14ac:dyDescent="0.3">
      <c r="A1519" t="s">
        <v>963</v>
      </c>
      <c r="B1519" t="s">
        <v>4</v>
      </c>
      <c r="C1519">
        <v>504</v>
      </c>
    </row>
    <row r="1520" spans="1:3" x14ac:dyDescent="0.3">
      <c r="A1520" t="s">
        <v>1004</v>
      </c>
      <c r="B1520" t="s">
        <v>13</v>
      </c>
      <c r="C1520">
        <v>1020</v>
      </c>
    </row>
    <row r="1521" spans="1:3" x14ac:dyDescent="0.3">
      <c r="A1521" t="s">
        <v>1019</v>
      </c>
      <c r="B1521" t="s">
        <v>10</v>
      </c>
      <c r="C1521">
        <v>300</v>
      </c>
    </row>
    <row r="1522" spans="1:3" x14ac:dyDescent="0.3">
      <c r="A1522" t="s">
        <v>925</v>
      </c>
      <c r="B1522" t="s">
        <v>10</v>
      </c>
      <c r="C1522">
        <v>18.399999999999999</v>
      </c>
    </row>
    <row r="1523" spans="1:3" x14ac:dyDescent="0.3">
      <c r="A1523" t="s">
        <v>956</v>
      </c>
      <c r="B1523" t="s">
        <v>4</v>
      </c>
      <c r="C1523">
        <v>144</v>
      </c>
    </row>
    <row r="1524" spans="1:3" x14ac:dyDescent="0.3">
      <c r="A1524" t="s">
        <v>961</v>
      </c>
      <c r="B1524" t="s">
        <v>4</v>
      </c>
      <c r="C1524">
        <v>2108</v>
      </c>
    </row>
    <row r="1525" spans="1:3" x14ac:dyDescent="0.3">
      <c r="A1525" t="s">
        <v>971</v>
      </c>
      <c r="B1525" t="s">
        <v>4</v>
      </c>
      <c r="C1525">
        <v>414</v>
      </c>
    </row>
    <row r="1526" spans="1:3" x14ac:dyDescent="0.3">
      <c r="A1526" t="s">
        <v>913</v>
      </c>
      <c r="B1526" t="s">
        <v>25</v>
      </c>
      <c r="C1526">
        <v>14.4</v>
      </c>
    </row>
    <row r="1527" spans="1:3" x14ac:dyDescent="0.3">
      <c r="A1527" t="s">
        <v>937</v>
      </c>
      <c r="B1527" t="s">
        <v>10</v>
      </c>
      <c r="C1527">
        <v>112</v>
      </c>
    </row>
    <row r="1528" spans="1:3" x14ac:dyDescent="0.3">
      <c r="A1528" t="s">
        <v>973</v>
      </c>
      <c r="B1528" t="s">
        <v>7</v>
      </c>
      <c r="C1528">
        <v>248.96</v>
      </c>
    </row>
    <row r="1529" spans="1:3" x14ac:dyDescent="0.3">
      <c r="A1529" t="s">
        <v>1012</v>
      </c>
      <c r="B1529" t="s">
        <v>16</v>
      </c>
      <c r="C1529">
        <v>99.75</v>
      </c>
    </row>
    <row r="1530" spans="1:3" x14ac:dyDescent="0.3">
      <c r="A1530" t="s">
        <v>901</v>
      </c>
      <c r="B1530" t="s">
        <v>22</v>
      </c>
      <c r="C1530">
        <v>540</v>
      </c>
    </row>
    <row r="1531" spans="1:3" x14ac:dyDescent="0.3">
      <c r="A1531" t="s">
        <v>949</v>
      </c>
      <c r="B1531" t="s">
        <v>13</v>
      </c>
      <c r="C1531">
        <v>101.25</v>
      </c>
    </row>
    <row r="1532" spans="1:3" x14ac:dyDescent="0.3">
      <c r="A1532" t="s">
        <v>991</v>
      </c>
      <c r="B1532" t="s">
        <v>19</v>
      </c>
      <c r="C1532">
        <v>265.68</v>
      </c>
    </row>
    <row r="1533" spans="1:3" x14ac:dyDescent="0.3">
      <c r="A1533" t="s">
        <v>945</v>
      </c>
      <c r="B1533" t="s">
        <v>19</v>
      </c>
      <c r="C1533">
        <v>940.80399999999997</v>
      </c>
    </row>
    <row r="1534" spans="1:3" x14ac:dyDescent="0.3">
      <c r="A1534" t="s">
        <v>947</v>
      </c>
      <c r="B1534" t="s">
        <v>25</v>
      </c>
      <c r="C1534">
        <v>491.90999999999991</v>
      </c>
    </row>
    <row r="1535" spans="1:3" x14ac:dyDescent="0.3">
      <c r="A1535" t="s">
        <v>1002</v>
      </c>
      <c r="B1535" t="s">
        <v>13</v>
      </c>
      <c r="C1535">
        <v>825</v>
      </c>
    </row>
    <row r="1536" spans="1:3" x14ac:dyDescent="0.3">
      <c r="A1536" t="s">
        <v>1034</v>
      </c>
      <c r="B1536" t="s">
        <v>7</v>
      </c>
      <c r="C1536">
        <v>20.8</v>
      </c>
    </row>
    <row r="1537" spans="1:3" x14ac:dyDescent="0.3">
      <c r="A1537" t="s">
        <v>931</v>
      </c>
      <c r="B1537" t="s">
        <v>16</v>
      </c>
      <c r="C1537">
        <v>1092</v>
      </c>
    </row>
    <row r="1538" spans="1:3" x14ac:dyDescent="0.3">
      <c r="A1538" t="s">
        <v>956</v>
      </c>
      <c r="B1538" t="s">
        <v>4</v>
      </c>
      <c r="C1538">
        <v>108</v>
      </c>
    </row>
    <row r="1539" spans="1:3" x14ac:dyDescent="0.3">
      <c r="A1539" t="s">
        <v>999</v>
      </c>
      <c r="B1539" t="s">
        <v>16</v>
      </c>
      <c r="C1539">
        <v>468</v>
      </c>
    </row>
    <row r="1540" spans="1:3" x14ac:dyDescent="0.3">
      <c r="A1540" t="s">
        <v>1004</v>
      </c>
      <c r="B1540" t="s">
        <v>13</v>
      </c>
      <c r="C1540">
        <v>2040</v>
      </c>
    </row>
    <row r="1541" spans="1:3" x14ac:dyDescent="0.3">
      <c r="A1541" t="s">
        <v>1012</v>
      </c>
      <c r="B1541" t="s">
        <v>16</v>
      </c>
      <c r="C1541">
        <v>997.5</v>
      </c>
    </row>
    <row r="1542" spans="1:3" x14ac:dyDescent="0.3">
      <c r="A1542" t="s">
        <v>913</v>
      </c>
      <c r="B1542" t="s">
        <v>25</v>
      </c>
      <c r="C1542">
        <v>36</v>
      </c>
    </row>
    <row r="1543" spans="1:3" x14ac:dyDescent="0.3">
      <c r="A1543" t="s">
        <v>965</v>
      </c>
      <c r="B1543" t="s">
        <v>25</v>
      </c>
      <c r="C1543">
        <v>459.99999999999994</v>
      </c>
    </row>
    <row r="1544" spans="1:3" x14ac:dyDescent="0.3">
      <c r="A1544" t="s">
        <v>979</v>
      </c>
      <c r="B1544" t="s">
        <v>10</v>
      </c>
      <c r="C1544">
        <v>285</v>
      </c>
    </row>
    <row r="1545" spans="1:3" x14ac:dyDescent="0.3">
      <c r="A1545" t="s">
        <v>1032</v>
      </c>
      <c r="B1545" t="s">
        <v>4</v>
      </c>
      <c r="C1545">
        <v>283.5</v>
      </c>
    </row>
    <row r="1546" spans="1:3" x14ac:dyDescent="0.3">
      <c r="A1546" t="s">
        <v>889</v>
      </c>
      <c r="B1546" t="s">
        <v>4</v>
      </c>
      <c r="C1546">
        <v>54</v>
      </c>
    </row>
    <row r="1547" spans="1:3" x14ac:dyDescent="0.3">
      <c r="A1547" t="s">
        <v>923</v>
      </c>
      <c r="B1547" t="s">
        <v>25</v>
      </c>
      <c r="C1547">
        <v>1171.875</v>
      </c>
    </row>
    <row r="1548" spans="1:3" x14ac:dyDescent="0.3">
      <c r="A1548" t="s">
        <v>957</v>
      </c>
      <c r="B1548" t="s">
        <v>25</v>
      </c>
      <c r="C1548">
        <v>712.5</v>
      </c>
    </row>
    <row r="1549" spans="1:3" x14ac:dyDescent="0.3">
      <c r="A1549" t="s">
        <v>1000</v>
      </c>
      <c r="B1549" t="s">
        <v>25</v>
      </c>
      <c r="C1549">
        <v>357.75</v>
      </c>
    </row>
    <row r="1550" spans="1:3" x14ac:dyDescent="0.3">
      <c r="A1550" t="s">
        <v>1026</v>
      </c>
      <c r="B1550" t="s">
        <v>13</v>
      </c>
      <c r="C1550">
        <v>469.8</v>
      </c>
    </row>
    <row r="1551" spans="1:3" x14ac:dyDescent="0.3">
      <c r="A1551" t="s">
        <v>937</v>
      </c>
      <c r="B1551" t="s">
        <v>10</v>
      </c>
      <c r="C1551">
        <v>67.2</v>
      </c>
    </row>
    <row r="1552" spans="1:3" x14ac:dyDescent="0.3">
      <c r="A1552" t="s">
        <v>963</v>
      </c>
      <c r="B1552" t="s">
        <v>4</v>
      </c>
      <c r="C1552">
        <v>144</v>
      </c>
    </row>
    <row r="1553" spans="1:3" x14ac:dyDescent="0.3">
      <c r="A1553" t="s">
        <v>907</v>
      </c>
      <c r="B1553" t="s">
        <v>25</v>
      </c>
      <c r="C1553">
        <v>496</v>
      </c>
    </row>
    <row r="1554" spans="1:3" x14ac:dyDescent="0.3">
      <c r="A1554" t="s">
        <v>997</v>
      </c>
      <c r="B1554" t="s">
        <v>16</v>
      </c>
      <c r="C1554">
        <v>1140</v>
      </c>
    </row>
    <row r="1555" spans="1:3" x14ac:dyDescent="0.3">
      <c r="A1555" t="s">
        <v>1002</v>
      </c>
      <c r="B1555" t="s">
        <v>13</v>
      </c>
      <c r="C1555">
        <v>2750</v>
      </c>
    </row>
    <row r="1556" spans="1:3" x14ac:dyDescent="0.3">
      <c r="A1556" t="s">
        <v>1034</v>
      </c>
      <c r="B1556" t="s">
        <v>7</v>
      </c>
      <c r="C1556">
        <v>195</v>
      </c>
    </row>
    <row r="1557" spans="1:3" x14ac:dyDescent="0.3">
      <c r="A1557" t="s">
        <v>909</v>
      </c>
      <c r="B1557" t="s">
        <v>13</v>
      </c>
      <c r="C1557">
        <v>315</v>
      </c>
    </row>
    <row r="1558" spans="1:3" x14ac:dyDescent="0.3">
      <c r="A1558" t="s">
        <v>971</v>
      </c>
      <c r="B1558" t="s">
        <v>4</v>
      </c>
      <c r="C1558">
        <v>230</v>
      </c>
    </row>
    <row r="1559" spans="1:3" x14ac:dyDescent="0.3">
      <c r="A1559" t="s">
        <v>1019</v>
      </c>
      <c r="B1559" t="s">
        <v>10</v>
      </c>
      <c r="C1559">
        <v>250</v>
      </c>
    </row>
    <row r="1560" spans="1:3" x14ac:dyDescent="0.3">
      <c r="A1560" t="s">
        <v>1023</v>
      </c>
      <c r="B1560" t="s">
        <v>4</v>
      </c>
      <c r="C1560">
        <v>180</v>
      </c>
    </row>
    <row r="1561" spans="1:3" x14ac:dyDescent="0.3">
      <c r="A1561" t="s">
        <v>987</v>
      </c>
      <c r="B1561" t="s">
        <v>22</v>
      </c>
      <c r="C1561">
        <v>159</v>
      </c>
    </row>
    <row r="1562" spans="1:3" x14ac:dyDescent="0.3">
      <c r="A1562" t="s">
        <v>931</v>
      </c>
      <c r="B1562" t="s">
        <v>16</v>
      </c>
      <c r="C1562">
        <v>735</v>
      </c>
    </row>
    <row r="1563" spans="1:3" x14ac:dyDescent="0.3">
      <c r="A1563" t="s">
        <v>933</v>
      </c>
      <c r="B1563" t="s">
        <v>16</v>
      </c>
      <c r="C1563">
        <v>567</v>
      </c>
    </row>
    <row r="1564" spans="1:3" x14ac:dyDescent="0.3">
      <c r="A1564" t="s">
        <v>956</v>
      </c>
      <c r="B1564" t="s">
        <v>4</v>
      </c>
      <c r="C1564">
        <v>405</v>
      </c>
    </row>
    <row r="1565" spans="1:3" x14ac:dyDescent="0.3">
      <c r="A1565" t="s">
        <v>969</v>
      </c>
      <c r="B1565" t="s">
        <v>16</v>
      </c>
      <c r="C1565">
        <v>529.20000000000005</v>
      </c>
    </row>
    <row r="1566" spans="1:3" x14ac:dyDescent="0.3">
      <c r="A1566" t="s">
        <v>1000</v>
      </c>
      <c r="B1566" t="s">
        <v>25</v>
      </c>
      <c r="C1566">
        <v>715.5</v>
      </c>
    </row>
    <row r="1567" spans="1:3" x14ac:dyDescent="0.3">
      <c r="A1567" t="s">
        <v>1012</v>
      </c>
      <c r="B1567" t="s">
        <v>16</v>
      </c>
      <c r="C1567">
        <v>1596</v>
      </c>
    </row>
    <row r="1568" spans="1:3" x14ac:dyDescent="0.3">
      <c r="A1568" t="s">
        <v>895</v>
      </c>
      <c r="B1568" t="s">
        <v>7</v>
      </c>
      <c r="C1568">
        <v>462</v>
      </c>
    </row>
    <row r="1569" spans="1:3" x14ac:dyDescent="0.3">
      <c r="A1569" t="s">
        <v>1023</v>
      </c>
      <c r="B1569" t="s">
        <v>4</v>
      </c>
      <c r="C1569">
        <v>450</v>
      </c>
    </row>
    <row r="1570" spans="1:3" x14ac:dyDescent="0.3">
      <c r="A1570" t="s">
        <v>1029</v>
      </c>
      <c r="B1570" t="s">
        <v>22</v>
      </c>
      <c r="C1570">
        <v>200</v>
      </c>
    </row>
    <row r="1571" spans="1:3" x14ac:dyDescent="0.3">
      <c r="A1571" t="s">
        <v>889</v>
      </c>
      <c r="B1571" t="s">
        <v>4</v>
      </c>
      <c r="C1571">
        <v>1152</v>
      </c>
    </row>
    <row r="1572" spans="1:3" x14ac:dyDescent="0.3">
      <c r="A1572" t="s">
        <v>925</v>
      </c>
      <c r="B1572" t="s">
        <v>10</v>
      </c>
      <c r="C1572">
        <v>88.32</v>
      </c>
    </row>
    <row r="1573" spans="1:3" x14ac:dyDescent="0.3">
      <c r="A1573" t="s">
        <v>959</v>
      </c>
      <c r="B1573" t="s">
        <v>25</v>
      </c>
      <c r="C1573">
        <v>1248</v>
      </c>
    </row>
    <row r="1574" spans="1:3" x14ac:dyDescent="0.3">
      <c r="A1574" t="s">
        <v>975</v>
      </c>
      <c r="B1574" t="s">
        <v>25</v>
      </c>
      <c r="C1574">
        <v>273.60000000000002</v>
      </c>
    </row>
    <row r="1575" spans="1:3" x14ac:dyDescent="0.3">
      <c r="A1575" t="s">
        <v>1004</v>
      </c>
      <c r="B1575" t="s">
        <v>13</v>
      </c>
      <c r="C1575">
        <v>1224</v>
      </c>
    </row>
    <row r="1576" spans="1:3" x14ac:dyDescent="0.3">
      <c r="A1576" t="s">
        <v>1025</v>
      </c>
      <c r="B1576" t="s">
        <v>13</v>
      </c>
      <c r="C1576">
        <v>946</v>
      </c>
    </row>
    <row r="1577" spans="1:3" x14ac:dyDescent="0.3">
      <c r="A1577" t="s">
        <v>897</v>
      </c>
      <c r="B1577" t="s">
        <v>7</v>
      </c>
      <c r="C1577">
        <v>640.5</v>
      </c>
    </row>
    <row r="1578" spans="1:3" x14ac:dyDescent="0.3">
      <c r="A1578" t="s">
        <v>905</v>
      </c>
      <c r="B1578" t="s">
        <v>19</v>
      </c>
      <c r="C1578">
        <v>291</v>
      </c>
    </row>
    <row r="1579" spans="1:3" x14ac:dyDescent="0.3">
      <c r="A1579" t="s">
        <v>893</v>
      </c>
      <c r="B1579" t="s">
        <v>7</v>
      </c>
      <c r="C1579">
        <v>490</v>
      </c>
    </row>
    <row r="1580" spans="1:3" x14ac:dyDescent="0.3">
      <c r="A1580" t="s">
        <v>939</v>
      </c>
      <c r="B1580" t="s">
        <v>10</v>
      </c>
      <c r="C1580">
        <v>477.81899999999996</v>
      </c>
    </row>
    <row r="1581" spans="1:3" x14ac:dyDescent="0.3">
      <c r="A1581" t="s">
        <v>937</v>
      </c>
      <c r="B1581" t="s">
        <v>10</v>
      </c>
      <c r="C1581">
        <v>238</v>
      </c>
    </row>
    <row r="1582" spans="1:3" x14ac:dyDescent="0.3">
      <c r="A1582" t="s">
        <v>953</v>
      </c>
      <c r="B1582" t="s">
        <v>13</v>
      </c>
      <c r="C1582">
        <v>8.5</v>
      </c>
    </row>
    <row r="1583" spans="1:3" x14ac:dyDescent="0.3">
      <c r="A1583" t="s">
        <v>1023</v>
      </c>
      <c r="B1583" t="s">
        <v>4</v>
      </c>
      <c r="C1583">
        <v>382.5</v>
      </c>
    </row>
    <row r="1584" spans="1:3" x14ac:dyDescent="0.3">
      <c r="A1584" t="s">
        <v>891</v>
      </c>
      <c r="B1584" t="s">
        <v>4</v>
      </c>
      <c r="C1584">
        <v>90.25</v>
      </c>
    </row>
    <row r="1585" spans="1:3" x14ac:dyDescent="0.3">
      <c r="A1585" t="s">
        <v>937</v>
      </c>
      <c r="B1585" t="s">
        <v>10</v>
      </c>
      <c r="C1585">
        <v>133</v>
      </c>
    </row>
    <row r="1586" spans="1:3" x14ac:dyDescent="0.3">
      <c r="A1586" t="s">
        <v>999</v>
      </c>
      <c r="B1586" t="s">
        <v>16</v>
      </c>
      <c r="C1586">
        <v>185.25</v>
      </c>
    </row>
    <row r="1587" spans="1:3" x14ac:dyDescent="0.3">
      <c r="A1587" t="s">
        <v>1002</v>
      </c>
      <c r="B1587" t="s">
        <v>13</v>
      </c>
      <c r="C1587">
        <v>2194.5</v>
      </c>
    </row>
    <row r="1588" spans="1:3" x14ac:dyDescent="0.3">
      <c r="A1588" t="s">
        <v>891</v>
      </c>
      <c r="B1588" t="s">
        <v>4</v>
      </c>
      <c r="C1588">
        <v>285</v>
      </c>
    </row>
    <row r="1589" spans="1:3" x14ac:dyDescent="0.3">
      <c r="A1589" t="s">
        <v>921</v>
      </c>
      <c r="B1589" t="s">
        <v>19</v>
      </c>
      <c r="C1589">
        <v>234</v>
      </c>
    </row>
    <row r="1590" spans="1:3" x14ac:dyDescent="0.3">
      <c r="A1590" t="s">
        <v>1008</v>
      </c>
      <c r="B1590" t="s">
        <v>10</v>
      </c>
      <c r="C1590">
        <v>2465</v>
      </c>
    </row>
    <row r="1591" spans="1:3" x14ac:dyDescent="0.3">
      <c r="A1591" t="s">
        <v>923</v>
      </c>
      <c r="B1591" t="s">
        <v>25</v>
      </c>
      <c r="C1591">
        <v>625</v>
      </c>
    </row>
    <row r="1592" spans="1:3" x14ac:dyDescent="0.3">
      <c r="A1592" t="s">
        <v>907</v>
      </c>
      <c r="B1592" t="s">
        <v>25</v>
      </c>
      <c r="C1592">
        <v>2635</v>
      </c>
    </row>
    <row r="1593" spans="1:3" x14ac:dyDescent="0.3">
      <c r="A1593" t="s">
        <v>913</v>
      </c>
      <c r="B1593" t="s">
        <v>25</v>
      </c>
      <c r="C1593">
        <v>331.5</v>
      </c>
    </row>
    <row r="1594" spans="1:3" x14ac:dyDescent="0.3">
      <c r="A1594" t="s">
        <v>919</v>
      </c>
      <c r="B1594" t="s">
        <v>10</v>
      </c>
      <c r="C1594">
        <v>872.5</v>
      </c>
    </row>
    <row r="1595" spans="1:3" x14ac:dyDescent="0.3">
      <c r="A1595" t="s">
        <v>949</v>
      </c>
      <c r="B1595" t="s">
        <v>13</v>
      </c>
      <c r="C1595">
        <v>175</v>
      </c>
    </row>
    <row r="1596" spans="1:3" x14ac:dyDescent="0.3">
      <c r="A1596" t="s">
        <v>997</v>
      </c>
      <c r="B1596" t="s">
        <v>16</v>
      </c>
      <c r="C1596">
        <v>912</v>
      </c>
    </row>
    <row r="1597" spans="1:3" x14ac:dyDescent="0.3">
      <c r="A1597" t="s">
        <v>1014</v>
      </c>
      <c r="B1597" t="s">
        <v>7</v>
      </c>
      <c r="C1597">
        <v>268.38749999999999</v>
      </c>
    </row>
    <row r="1598" spans="1:3" x14ac:dyDescent="0.3">
      <c r="A1598" t="s">
        <v>891</v>
      </c>
      <c r="B1598" t="s">
        <v>4</v>
      </c>
      <c r="C1598">
        <v>380</v>
      </c>
    </row>
    <row r="1599" spans="1:3" x14ac:dyDescent="0.3">
      <c r="A1599" t="s">
        <v>969</v>
      </c>
      <c r="B1599" t="s">
        <v>16</v>
      </c>
      <c r="C1599">
        <v>280</v>
      </c>
    </row>
    <row r="1600" spans="1:3" x14ac:dyDescent="0.3">
      <c r="A1600" t="s">
        <v>893</v>
      </c>
      <c r="B1600" t="s">
        <v>7</v>
      </c>
      <c r="C1600">
        <v>300</v>
      </c>
    </row>
    <row r="1601" spans="1:3" x14ac:dyDescent="0.3">
      <c r="A1601" t="s">
        <v>939</v>
      </c>
      <c r="B1601" t="s">
        <v>10</v>
      </c>
      <c r="C1601">
        <v>819.78749999999991</v>
      </c>
    </row>
    <row r="1602" spans="1:3" x14ac:dyDescent="0.3">
      <c r="A1602" t="s">
        <v>945</v>
      </c>
      <c r="B1602" t="s">
        <v>19</v>
      </c>
      <c r="C1602">
        <v>928.42500000000007</v>
      </c>
    </row>
    <row r="1603" spans="1:3" x14ac:dyDescent="0.3">
      <c r="A1603" t="s">
        <v>901</v>
      </c>
      <c r="B1603" t="s">
        <v>22</v>
      </c>
      <c r="C1603">
        <v>150</v>
      </c>
    </row>
    <row r="1604" spans="1:3" x14ac:dyDescent="0.3">
      <c r="A1604" t="s">
        <v>941</v>
      </c>
      <c r="B1604" t="s">
        <v>10</v>
      </c>
      <c r="C1604">
        <v>439</v>
      </c>
    </row>
    <row r="1605" spans="1:3" x14ac:dyDescent="0.3">
      <c r="A1605" t="s">
        <v>1023</v>
      </c>
      <c r="B1605" t="s">
        <v>4</v>
      </c>
      <c r="C1605">
        <v>60</v>
      </c>
    </row>
    <row r="1606" spans="1:3" x14ac:dyDescent="0.3">
      <c r="A1606" t="s">
        <v>935</v>
      </c>
      <c r="B1606" t="s">
        <v>4</v>
      </c>
      <c r="C1606">
        <v>135</v>
      </c>
    </row>
    <row r="1607" spans="1:3" x14ac:dyDescent="0.3">
      <c r="A1607" t="s">
        <v>993</v>
      </c>
      <c r="B1607" t="s">
        <v>19</v>
      </c>
      <c r="C1607">
        <v>195.5625</v>
      </c>
    </row>
    <row r="1608" spans="1:3" x14ac:dyDescent="0.3">
      <c r="A1608" t="s">
        <v>1012</v>
      </c>
      <c r="B1608" t="s">
        <v>16</v>
      </c>
      <c r="C1608">
        <v>748.125</v>
      </c>
    </row>
    <row r="1609" spans="1:3" x14ac:dyDescent="0.3">
      <c r="A1609" t="s">
        <v>987</v>
      </c>
      <c r="B1609" t="s">
        <v>22</v>
      </c>
      <c r="C1609">
        <v>159</v>
      </c>
    </row>
    <row r="1610" spans="1:3" x14ac:dyDescent="0.3">
      <c r="A1610" t="s">
        <v>1032</v>
      </c>
      <c r="B1610" t="s">
        <v>4</v>
      </c>
      <c r="C1610">
        <v>360</v>
      </c>
    </row>
    <row r="1611" spans="1:3" x14ac:dyDescent="0.3">
      <c r="A1611" t="s">
        <v>921</v>
      </c>
      <c r="B1611" t="s">
        <v>19</v>
      </c>
      <c r="C1611">
        <v>1638</v>
      </c>
    </row>
    <row r="1612" spans="1:3" x14ac:dyDescent="0.3">
      <c r="A1612" t="s">
        <v>923</v>
      </c>
      <c r="B1612" t="s">
        <v>25</v>
      </c>
      <c r="C1612">
        <v>1250</v>
      </c>
    </row>
    <row r="1613" spans="1:3" x14ac:dyDescent="0.3">
      <c r="A1613" t="s">
        <v>929</v>
      </c>
      <c r="B1613" t="s">
        <v>10</v>
      </c>
      <c r="C1613">
        <v>400</v>
      </c>
    </row>
    <row r="1614" spans="1:3" x14ac:dyDescent="0.3">
      <c r="A1614" t="s">
        <v>953</v>
      </c>
      <c r="B1614" t="s">
        <v>13</v>
      </c>
      <c r="C1614">
        <v>87.5</v>
      </c>
    </row>
    <row r="1615" spans="1:3" x14ac:dyDescent="0.3">
      <c r="A1615" t="s">
        <v>1008</v>
      </c>
      <c r="B1615" t="s">
        <v>10</v>
      </c>
      <c r="C1615">
        <v>147.89999999999998</v>
      </c>
    </row>
    <row r="1616" spans="1:3" x14ac:dyDescent="0.3">
      <c r="A1616" t="s">
        <v>909</v>
      </c>
      <c r="B1616" t="s">
        <v>13</v>
      </c>
      <c r="C1616">
        <v>525</v>
      </c>
    </row>
    <row r="1617" spans="1:3" x14ac:dyDescent="0.3">
      <c r="A1617" t="s">
        <v>989</v>
      </c>
      <c r="B1617" t="s">
        <v>16</v>
      </c>
      <c r="C1617">
        <v>56</v>
      </c>
    </row>
    <row r="1618" spans="1:3" x14ac:dyDescent="0.3">
      <c r="A1618" t="s">
        <v>889</v>
      </c>
      <c r="B1618" t="s">
        <v>4</v>
      </c>
      <c r="C1618">
        <v>306</v>
      </c>
    </row>
    <row r="1619" spans="1:3" x14ac:dyDescent="0.3">
      <c r="A1619" t="s">
        <v>1000</v>
      </c>
      <c r="B1619" t="s">
        <v>25</v>
      </c>
      <c r="C1619">
        <v>135.15</v>
      </c>
    </row>
    <row r="1620" spans="1:3" x14ac:dyDescent="0.3">
      <c r="A1620" t="s">
        <v>956</v>
      </c>
      <c r="B1620" t="s">
        <v>4</v>
      </c>
      <c r="C1620">
        <v>72</v>
      </c>
    </row>
    <row r="1621" spans="1:3" x14ac:dyDescent="0.3">
      <c r="A1621" t="s">
        <v>1018</v>
      </c>
      <c r="B1621" t="s">
        <v>4</v>
      </c>
      <c r="C1621">
        <v>210</v>
      </c>
    </row>
    <row r="1622" spans="1:3" x14ac:dyDescent="0.3">
      <c r="A1622" t="s">
        <v>961</v>
      </c>
      <c r="B1622" t="s">
        <v>4</v>
      </c>
      <c r="C1622">
        <v>15019.5</v>
      </c>
    </row>
    <row r="1623" spans="1:3" x14ac:dyDescent="0.3">
      <c r="A1623" t="s">
        <v>963</v>
      </c>
      <c r="B1623" t="s">
        <v>4</v>
      </c>
      <c r="C1623">
        <v>1368</v>
      </c>
    </row>
    <row r="1624" spans="1:3" x14ac:dyDescent="0.3">
      <c r="A1624" t="s">
        <v>891</v>
      </c>
      <c r="B1624" t="s">
        <v>4</v>
      </c>
      <c r="C1624">
        <v>299.25</v>
      </c>
    </row>
    <row r="1625" spans="1:3" x14ac:dyDescent="0.3">
      <c r="A1625" t="s">
        <v>935</v>
      </c>
      <c r="B1625" t="s">
        <v>4</v>
      </c>
      <c r="C1625">
        <v>20.25</v>
      </c>
    </row>
    <row r="1626" spans="1:3" x14ac:dyDescent="0.3">
      <c r="A1626" t="s">
        <v>947</v>
      </c>
      <c r="B1626" t="s">
        <v>25</v>
      </c>
      <c r="C1626">
        <v>776.69999999999993</v>
      </c>
    </row>
    <row r="1627" spans="1:3" x14ac:dyDescent="0.3">
      <c r="A1627" t="s">
        <v>991</v>
      </c>
      <c r="B1627" t="s">
        <v>19</v>
      </c>
      <c r="C1627">
        <v>98.399999999999991</v>
      </c>
    </row>
    <row r="1628" spans="1:3" x14ac:dyDescent="0.3">
      <c r="A1628" t="s">
        <v>939</v>
      </c>
      <c r="B1628" t="s">
        <v>10</v>
      </c>
      <c r="C1628">
        <v>624.6</v>
      </c>
    </row>
    <row r="1629" spans="1:3" x14ac:dyDescent="0.3">
      <c r="A1629" t="s">
        <v>956</v>
      </c>
      <c r="B1629" t="s">
        <v>4</v>
      </c>
      <c r="C1629">
        <v>540</v>
      </c>
    </row>
    <row r="1630" spans="1:3" x14ac:dyDescent="0.3">
      <c r="A1630" t="s">
        <v>983</v>
      </c>
      <c r="B1630" t="s">
        <v>10</v>
      </c>
      <c r="C1630">
        <v>756</v>
      </c>
    </row>
    <row r="1631" spans="1:3" x14ac:dyDescent="0.3">
      <c r="A1631" t="s">
        <v>889</v>
      </c>
      <c r="B1631" t="s">
        <v>4</v>
      </c>
      <c r="C1631">
        <v>720</v>
      </c>
    </row>
    <row r="1632" spans="1:3" x14ac:dyDescent="0.3">
      <c r="A1632" t="s">
        <v>909</v>
      </c>
      <c r="B1632" t="s">
        <v>13</v>
      </c>
      <c r="C1632">
        <v>210</v>
      </c>
    </row>
    <row r="1633" spans="1:3" x14ac:dyDescent="0.3">
      <c r="A1633" t="s">
        <v>933</v>
      </c>
      <c r="B1633" t="s">
        <v>16</v>
      </c>
      <c r="C1633">
        <v>450</v>
      </c>
    </row>
    <row r="1634" spans="1:3" x14ac:dyDescent="0.3">
      <c r="A1634" t="s">
        <v>1019</v>
      </c>
      <c r="B1634" t="s">
        <v>10</v>
      </c>
      <c r="C1634">
        <v>250</v>
      </c>
    </row>
    <row r="1635" spans="1:3" x14ac:dyDescent="0.3">
      <c r="A1635" t="s">
        <v>956</v>
      </c>
      <c r="B1635" t="s">
        <v>4</v>
      </c>
      <c r="C1635">
        <v>54</v>
      </c>
    </row>
    <row r="1636" spans="1:3" x14ac:dyDescent="0.3">
      <c r="A1636" t="s">
        <v>987</v>
      </c>
      <c r="B1636" t="s">
        <v>22</v>
      </c>
      <c r="C1636">
        <v>106</v>
      </c>
    </row>
    <row r="1637" spans="1:3" x14ac:dyDescent="0.3">
      <c r="A1637" t="s">
        <v>899</v>
      </c>
      <c r="B1637" t="s">
        <v>7</v>
      </c>
      <c r="C1637">
        <v>1187.5</v>
      </c>
    </row>
    <row r="1638" spans="1:3" x14ac:dyDescent="0.3">
      <c r="A1638" t="s">
        <v>919</v>
      </c>
      <c r="B1638" t="s">
        <v>10</v>
      </c>
      <c r="C1638">
        <v>198.92999999999998</v>
      </c>
    </row>
    <row r="1639" spans="1:3" x14ac:dyDescent="0.3">
      <c r="A1639" t="s">
        <v>921</v>
      </c>
      <c r="B1639" t="s">
        <v>19</v>
      </c>
      <c r="C1639">
        <v>592.79999999999995</v>
      </c>
    </row>
    <row r="1640" spans="1:3" x14ac:dyDescent="0.3">
      <c r="A1640" t="s">
        <v>995</v>
      </c>
      <c r="B1640" t="s">
        <v>19</v>
      </c>
      <c r="C1640">
        <v>228</v>
      </c>
    </row>
    <row r="1641" spans="1:3" x14ac:dyDescent="0.3">
      <c r="A1641" t="s">
        <v>1008</v>
      </c>
      <c r="B1641" t="s">
        <v>10</v>
      </c>
      <c r="C1641">
        <v>936.69999999999993</v>
      </c>
    </row>
    <row r="1642" spans="1:3" x14ac:dyDescent="0.3">
      <c r="A1642" t="s">
        <v>1012</v>
      </c>
      <c r="B1642" t="s">
        <v>16</v>
      </c>
      <c r="C1642">
        <v>473.8125</v>
      </c>
    </row>
    <row r="1643" spans="1:3" x14ac:dyDescent="0.3">
      <c r="A1643" t="s">
        <v>1014</v>
      </c>
      <c r="B1643" t="s">
        <v>7</v>
      </c>
      <c r="C1643">
        <v>419.94749999999999</v>
      </c>
    </row>
    <row r="1644" spans="1:3" x14ac:dyDescent="0.3">
      <c r="A1644" t="s">
        <v>929</v>
      </c>
      <c r="B1644" t="s">
        <v>10</v>
      </c>
      <c r="C1644">
        <v>200</v>
      </c>
    </row>
    <row r="1645" spans="1:3" x14ac:dyDescent="0.3">
      <c r="A1645" t="s">
        <v>943</v>
      </c>
      <c r="B1645" t="s">
        <v>22</v>
      </c>
      <c r="C1645">
        <v>136.80000000000001</v>
      </c>
    </row>
    <row r="1646" spans="1:3" x14ac:dyDescent="0.3">
      <c r="A1646" t="s">
        <v>907</v>
      </c>
      <c r="B1646" t="s">
        <v>25</v>
      </c>
      <c r="C1646">
        <v>310</v>
      </c>
    </row>
    <row r="1647" spans="1:3" x14ac:dyDescent="0.3">
      <c r="A1647" t="s">
        <v>925</v>
      </c>
      <c r="B1647" t="s">
        <v>10</v>
      </c>
      <c r="C1647">
        <v>229.99999999999997</v>
      </c>
    </row>
    <row r="1648" spans="1:3" x14ac:dyDescent="0.3">
      <c r="A1648" t="s">
        <v>979</v>
      </c>
      <c r="B1648" t="s">
        <v>10</v>
      </c>
      <c r="C1648">
        <v>179.55</v>
      </c>
    </row>
    <row r="1649" spans="1:3" x14ac:dyDescent="0.3">
      <c r="A1649" t="s">
        <v>983</v>
      </c>
      <c r="B1649" t="s">
        <v>10</v>
      </c>
      <c r="C1649">
        <v>300</v>
      </c>
    </row>
    <row r="1650" spans="1:3" x14ac:dyDescent="0.3">
      <c r="A1650" t="s">
        <v>977</v>
      </c>
      <c r="B1650" t="s">
        <v>25</v>
      </c>
      <c r="C1650">
        <v>252</v>
      </c>
    </row>
    <row r="1651" spans="1:3" x14ac:dyDescent="0.3">
      <c r="A1651" t="s">
        <v>1012</v>
      </c>
      <c r="B1651" t="s">
        <v>16</v>
      </c>
      <c r="C1651">
        <v>665</v>
      </c>
    </row>
    <row r="1652" spans="1:3" x14ac:dyDescent="0.3">
      <c r="A1652" t="s">
        <v>919</v>
      </c>
      <c r="B1652" t="s">
        <v>10</v>
      </c>
      <c r="C1652">
        <v>392.625</v>
      </c>
    </row>
    <row r="1653" spans="1:3" x14ac:dyDescent="0.3">
      <c r="A1653" t="s">
        <v>923</v>
      </c>
      <c r="B1653" t="s">
        <v>25</v>
      </c>
      <c r="C1653">
        <v>1562.5</v>
      </c>
    </row>
    <row r="1654" spans="1:3" x14ac:dyDescent="0.3">
      <c r="A1654" t="s">
        <v>927</v>
      </c>
      <c r="B1654" t="s">
        <v>10</v>
      </c>
      <c r="C1654">
        <v>1539</v>
      </c>
    </row>
    <row r="1655" spans="1:3" x14ac:dyDescent="0.3">
      <c r="A1655" t="s">
        <v>965</v>
      </c>
      <c r="B1655" t="s">
        <v>25</v>
      </c>
      <c r="C1655">
        <v>220.79999999999998</v>
      </c>
    </row>
    <row r="1656" spans="1:3" x14ac:dyDescent="0.3">
      <c r="A1656" t="s">
        <v>1014</v>
      </c>
      <c r="B1656" t="s">
        <v>7</v>
      </c>
      <c r="C1656">
        <v>210.5</v>
      </c>
    </row>
    <row r="1657" spans="1:3" x14ac:dyDescent="0.3">
      <c r="A1657" t="s">
        <v>1032</v>
      </c>
      <c r="B1657" t="s">
        <v>4</v>
      </c>
      <c r="C1657">
        <v>180</v>
      </c>
    </row>
    <row r="1658" spans="1:3" x14ac:dyDescent="0.3">
      <c r="A1658" t="s">
        <v>933</v>
      </c>
      <c r="B1658" t="s">
        <v>16</v>
      </c>
      <c r="C1658">
        <v>216</v>
      </c>
    </row>
    <row r="1659" spans="1:3" x14ac:dyDescent="0.3">
      <c r="A1659" t="s">
        <v>1006</v>
      </c>
      <c r="B1659" t="s">
        <v>7</v>
      </c>
      <c r="C1659">
        <v>684</v>
      </c>
    </row>
    <row r="1660" spans="1:3" x14ac:dyDescent="0.3">
      <c r="A1660" t="s">
        <v>1023</v>
      </c>
      <c r="B1660" t="s">
        <v>4</v>
      </c>
      <c r="C1660">
        <v>600</v>
      </c>
    </row>
    <row r="1661" spans="1:3" x14ac:dyDescent="0.3">
      <c r="A1661" t="s">
        <v>1027</v>
      </c>
      <c r="B1661" t="s">
        <v>25</v>
      </c>
      <c r="C1661">
        <v>150</v>
      </c>
    </row>
    <row r="1662" spans="1:3" x14ac:dyDescent="0.3">
      <c r="A1662" t="s">
        <v>969</v>
      </c>
      <c r="B1662" t="s">
        <v>16</v>
      </c>
      <c r="C1662">
        <v>350</v>
      </c>
    </row>
    <row r="1663" spans="1:3" x14ac:dyDescent="0.3">
      <c r="A1663" t="s">
        <v>983</v>
      </c>
      <c r="B1663" t="s">
        <v>10</v>
      </c>
      <c r="C1663">
        <v>340</v>
      </c>
    </row>
    <row r="1664" spans="1:3" x14ac:dyDescent="0.3">
      <c r="A1664" t="s">
        <v>993</v>
      </c>
      <c r="B1664" t="s">
        <v>19</v>
      </c>
      <c r="C1664">
        <v>202.64</v>
      </c>
    </row>
    <row r="1665" spans="1:3" x14ac:dyDescent="0.3">
      <c r="A1665" t="s">
        <v>935</v>
      </c>
      <c r="B1665" t="s">
        <v>4</v>
      </c>
      <c r="C1665">
        <v>36</v>
      </c>
    </row>
    <row r="1666" spans="1:3" x14ac:dyDescent="0.3">
      <c r="A1666" t="s">
        <v>929</v>
      </c>
      <c r="B1666" t="s">
        <v>10</v>
      </c>
      <c r="C1666">
        <v>380</v>
      </c>
    </row>
    <row r="1667" spans="1:3" x14ac:dyDescent="0.3">
      <c r="A1667" t="s">
        <v>997</v>
      </c>
      <c r="B1667" t="s">
        <v>16</v>
      </c>
      <c r="C1667">
        <v>758.09999999999991</v>
      </c>
    </row>
    <row r="1668" spans="1:3" x14ac:dyDescent="0.3">
      <c r="A1668" t="s">
        <v>1014</v>
      </c>
      <c r="B1668" t="s">
        <v>7</v>
      </c>
      <c r="C1668">
        <v>239.97</v>
      </c>
    </row>
    <row r="1669" spans="1:3" x14ac:dyDescent="0.3">
      <c r="A1669" t="s">
        <v>891</v>
      </c>
      <c r="B1669" t="s">
        <v>4</v>
      </c>
      <c r="C1669">
        <v>380</v>
      </c>
    </row>
    <row r="1670" spans="1:3" x14ac:dyDescent="0.3">
      <c r="A1670" t="s">
        <v>935</v>
      </c>
      <c r="B1670" t="s">
        <v>4</v>
      </c>
      <c r="C1670">
        <v>54</v>
      </c>
    </row>
    <row r="1671" spans="1:3" x14ac:dyDescent="0.3">
      <c r="A1671" t="s">
        <v>1023</v>
      </c>
      <c r="B1671" t="s">
        <v>4</v>
      </c>
      <c r="C1671">
        <v>450</v>
      </c>
    </row>
    <row r="1672" spans="1:3" x14ac:dyDescent="0.3">
      <c r="A1672" t="s">
        <v>1034</v>
      </c>
      <c r="B1672" t="s">
        <v>7</v>
      </c>
      <c r="C1672">
        <v>325</v>
      </c>
    </row>
    <row r="1673" spans="1:3" x14ac:dyDescent="0.3">
      <c r="A1673" t="s">
        <v>907</v>
      </c>
      <c r="B1673" t="s">
        <v>25</v>
      </c>
      <c r="C1673">
        <v>2170</v>
      </c>
    </row>
    <row r="1674" spans="1:3" x14ac:dyDescent="0.3">
      <c r="A1674" t="s">
        <v>949</v>
      </c>
      <c r="B1674" t="s">
        <v>13</v>
      </c>
      <c r="C1674">
        <v>437.5</v>
      </c>
    </row>
    <row r="1675" spans="1:3" x14ac:dyDescent="0.3">
      <c r="A1675" t="s">
        <v>1034</v>
      </c>
      <c r="B1675" t="s">
        <v>7</v>
      </c>
      <c r="C1675">
        <v>520</v>
      </c>
    </row>
    <row r="1676" spans="1:3" x14ac:dyDescent="0.3">
      <c r="A1676" t="s">
        <v>937</v>
      </c>
      <c r="B1676" t="s">
        <v>10</v>
      </c>
      <c r="C1676">
        <v>70</v>
      </c>
    </row>
    <row r="1677" spans="1:3" x14ac:dyDescent="0.3">
      <c r="A1677" t="s">
        <v>891</v>
      </c>
      <c r="B1677" t="s">
        <v>4</v>
      </c>
      <c r="C1677">
        <v>380</v>
      </c>
    </row>
    <row r="1678" spans="1:3" x14ac:dyDescent="0.3">
      <c r="A1678" t="s">
        <v>1019</v>
      </c>
      <c r="B1678" t="s">
        <v>10</v>
      </c>
      <c r="C1678">
        <v>225</v>
      </c>
    </row>
    <row r="1679" spans="1:3" x14ac:dyDescent="0.3">
      <c r="A1679" t="s">
        <v>909</v>
      </c>
      <c r="B1679" t="s">
        <v>13</v>
      </c>
      <c r="C1679">
        <v>840</v>
      </c>
    </row>
    <row r="1680" spans="1:3" x14ac:dyDescent="0.3">
      <c r="A1680" t="s">
        <v>961</v>
      </c>
      <c r="B1680" t="s">
        <v>4</v>
      </c>
      <c r="C1680">
        <v>10540</v>
      </c>
    </row>
    <row r="1681" spans="1:3" x14ac:dyDescent="0.3">
      <c r="A1681" t="s">
        <v>921</v>
      </c>
      <c r="B1681" t="s">
        <v>19</v>
      </c>
      <c r="C1681">
        <v>585</v>
      </c>
    </row>
    <row r="1682" spans="1:3" x14ac:dyDescent="0.3">
      <c r="A1682" t="s">
        <v>955</v>
      </c>
      <c r="B1682" t="s">
        <v>4</v>
      </c>
      <c r="C1682">
        <v>140</v>
      </c>
    </row>
    <row r="1683" spans="1:3" x14ac:dyDescent="0.3">
      <c r="A1683" t="s">
        <v>967</v>
      </c>
      <c r="B1683" t="s">
        <v>25</v>
      </c>
      <c r="C1683">
        <v>135.1</v>
      </c>
    </row>
    <row r="1684" spans="1:3" x14ac:dyDescent="0.3">
      <c r="A1684" t="s">
        <v>947</v>
      </c>
      <c r="B1684" t="s">
        <v>25</v>
      </c>
      <c r="C1684">
        <v>368.9325</v>
      </c>
    </row>
    <row r="1685" spans="1:3" x14ac:dyDescent="0.3">
      <c r="A1685" t="s">
        <v>1002</v>
      </c>
      <c r="B1685" t="s">
        <v>13</v>
      </c>
      <c r="C1685">
        <v>2090</v>
      </c>
    </row>
    <row r="1686" spans="1:3" x14ac:dyDescent="0.3">
      <c r="A1686" t="s">
        <v>903</v>
      </c>
      <c r="B1686" t="s">
        <v>7</v>
      </c>
      <c r="C1686">
        <v>1200</v>
      </c>
    </row>
    <row r="1687" spans="1:3" x14ac:dyDescent="0.3">
      <c r="A1687" t="s">
        <v>935</v>
      </c>
      <c r="B1687" t="s">
        <v>4</v>
      </c>
      <c r="C1687">
        <v>45</v>
      </c>
    </row>
    <row r="1688" spans="1:3" x14ac:dyDescent="0.3">
      <c r="A1688" t="s">
        <v>945</v>
      </c>
      <c r="B1688" t="s">
        <v>19</v>
      </c>
      <c r="C1688">
        <v>2970.96</v>
      </c>
    </row>
    <row r="1689" spans="1:3" x14ac:dyDescent="0.3">
      <c r="A1689" t="s">
        <v>947</v>
      </c>
      <c r="B1689" t="s">
        <v>25</v>
      </c>
      <c r="C1689">
        <v>906.15</v>
      </c>
    </row>
    <row r="1690" spans="1:3" x14ac:dyDescent="0.3">
      <c r="A1690" t="s">
        <v>957</v>
      </c>
      <c r="B1690" t="s">
        <v>25</v>
      </c>
      <c r="C1690">
        <v>380</v>
      </c>
    </row>
    <row r="1691" spans="1:3" x14ac:dyDescent="0.3">
      <c r="A1691" t="s">
        <v>913</v>
      </c>
      <c r="B1691" t="s">
        <v>25</v>
      </c>
      <c r="C1691">
        <v>159.6</v>
      </c>
    </row>
    <row r="1692" spans="1:3" x14ac:dyDescent="0.3">
      <c r="A1692" t="s">
        <v>1021</v>
      </c>
      <c r="B1692" t="s">
        <v>13</v>
      </c>
      <c r="C1692">
        <v>1710</v>
      </c>
    </row>
    <row r="1693" spans="1:3" x14ac:dyDescent="0.3">
      <c r="A1693" t="s">
        <v>1030</v>
      </c>
      <c r="B1693" t="s">
        <v>4</v>
      </c>
      <c r="C1693">
        <v>883.5</v>
      </c>
    </row>
    <row r="1694" spans="1:3" x14ac:dyDescent="0.3">
      <c r="A1694" t="s">
        <v>935</v>
      </c>
      <c r="B1694" t="s">
        <v>4</v>
      </c>
      <c r="C1694">
        <v>495</v>
      </c>
    </row>
    <row r="1695" spans="1:3" x14ac:dyDescent="0.3">
      <c r="A1695" t="s">
        <v>963</v>
      </c>
      <c r="B1695" t="s">
        <v>4</v>
      </c>
      <c r="C1695">
        <v>810</v>
      </c>
    </row>
    <row r="1696" spans="1:3" x14ac:dyDescent="0.3">
      <c r="A1696" t="s">
        <v>965</v>
      </c>
      <c r="B1696" t="s">
        <v>25</v>
      </c>
      <c r="C1696">
        <v>1674.3999999999999</v>
      </c>
    </row>
    <row r="1697" spans="1:3" x14ac:dyDescent="0.3">
      <c r="A1697" t="s">
        <v>1004</v>
      </c>
      <c r="B1697" t="s">
        <v>13</v>
      </c>
      <c r="C1697">
        <v>3400</v>
      </c>
    </row>
    <row r="1698" spans="1:3" x14ac:dyDescent="0.3">
      <c r="A1698" t="s">
        <v>975</v>
      </c>
      <c r="B1698" t="s">
        <v>25</v>
      </c>
      <c r="C1698">
        <v>142.5</v>
      </c>
    </row>
    <row r="1699" spans="1:3" x14ac:dyDescent="0.3">
      <c r="A1699" t="s">
        <v>997</v>
      </c>
      <c r="B1699" t="s">
        <v>16</v>
      </c>
      <c r="C1699">
        <v>608</v>
      </c>
    </row>
    <row r="1700" spans="1:3" x14ac:dyDescent="0.3">
      <c r="A1700" t="s">
        <v>945</v>
      </c>
      <c r="B1700" t="s">
        <v>19</v>
      </c>
      <c r="C1700">
        <v>9903.2000000000007</v>
      </c>
    </row>
    <row r="1701" spans="1:3" x14ac:dyDescent="0.3">
      <c r="A1701" t="s">
        <v>947</v>
      </c>
      <c r="B1701" t="s">
        <v>25</v>
      </c>
      <c r="C1701">
        <v>932.04</v>
      </c>
    </row>
    <row r="1702" spans="1:3" x14ac:dyDescent="0.3">
      <c r="A1702" t="s">
        <v>913</v>
      </c>
      <c r="B1702" t="s">
        <v>25</v>
      </c>
      <c r="C1702">
        <v>30</v>
      </c>
    </row>
    <row r="1703" spans="1:3" x14ac:dyDescent="0.3">
      <c r="A1703" t="s">
        <v>963</v>
      </c>
      <c r="B1703" t="s">
        <v>4</v>
      </c>
      <c r="C1703">
        <v>122.39999999999999</v>
      </c>
    </row>
    <row r="1704" spans="1:3" x14ac:dyDescent="0.3">
      <c r="A1704" t="s">
        <v>1023</v>
      </c>
      <c r="B1704" t="s">
        <v>4</v>
      </c>
      <c r="C1704">
        <v>33.75</v>
      </c>
    </row>
    <row r="1705" spans="1:3" x14ac:dyDescent="0.3">
      <c r="A1705" t="s">
        <v>967</v>
      </c>
      <c r="B1705" t="s">
        <v>25</v>
      </c>
      <c r="C1705">
        <v>289.5</v>
      </c>
    </row>
    <row r="1706" spans="1:3" x14ac:dyDescent="0.3">
      <c r="A1706" t="s">
        <v>1025</v>
      </c>
      <c r="B1706" t="s">
        <v>13</v>
      </c>
      <c r="C1706">
        <v>645</v>
      </c>
    </row>
    <row r="1707" spans="1:3" x14ac:dyDescent="0.3">
      <c r="A1707" t="s">
        <v>995</v>
      </c>
      <c r="B1707" t="s">
        <v>19</v>
      </c>
      <c r="C1707">
        <v>612</v>
      </c>
    </row>
    <row r="1708" spans="1:3" x14ac:dyDescent="0.3">
      <c r="A1708" t="s">
        <v>1008</v>
      </c>
      <c r="B1708" t="s">
        <v>10</v>
      </c>
      <c r="C1708">
        <v>251.42999999999995</v>
      </c>
    </row>
    <row r="1709" spans="1:3" x14ac:dyDescent="0.3">
      <c r="A1709" t="s">
        <v>913</v>
      </c>
      <c r="B1709" t="s">
        <v>25</v>
      </c>
      <c r="C1709">
        <v>240</v>
      </c>
    </row>
    <row r="1710" spans="1:3" x14ac:dyDescent="0.3">
      <c r="A1710" t="s">
        <v>1014</v>
      </c>
      <c r="B1710" t="s">
        <v>7</v>
      </c>
      <c r="C1710">
        <v>442.05</v>
      </c>
    </row>
    <row r="1711" spans="1:3" x14ac:dyDescent="0.3">
      <c r="A1711" t="s">
        <v>1019</v>
      </c>
      <c r="B1711" t="s">
        <v>10</v>
      </c>
      <c r="C1711">
        <v>250</v>
      </c>
    </row>
    <row r="1712" spans="1:3" x14ac:dyDescent="0.3">
      <c r="A1712" t="s">
        <v>1000</v>
      </c>
      <c r="B1712" t="s">
        <v>25</v>
      </c>
      <c r="C1712">
        <v>198.75</v>
      </c>
    </row>
    <row r="1713" spans="1:3" x14ac:dyDescent="0.3">
      <c r="A1713" t="s">
        <v>1008</v>
      </c>
      <c r="B1713" t="s">
        <v>10</v>
      </c>
      <c r="C1713">
        <v>1725.5</v>
      </c>
    </row>
    <row r="1714" spans="1:3" x14ac:dyDescent="0.3">
      <c r="A1714" t="s">
        <v>889</v>
      </c>
      <c r="B1714" t="s">
        <v>4</v>
      </c>
      <c r="C1714">
        <v>342</v>
      </c>
    </row>
    <row r="1715" spans="1:3" x14ac:dyDescent="0.3">
      <c r="A1715" t="s">
        <v>1006</v>
      </c>
      <c r="B1715" t="s">
        <v>7</v>
      </c>
      <c r="C1715">
        <v>427.5</v>
      </c>
    </row>
    <row r="1716" spans="1:3" x14ac:dyDescent="0.3">
      <c r="A1716" t="s">
        <v>1030</v>
      </c>
      <c r="B1716" t="s">
        <v>4</v>
      </c>
      <c r="C1716">
        <v>108.5</v>
      </c>
    </row>
    <row r="1717" spans="1:3" x14ac:dyDescent="0.3">
      <c r="A1717" t="s">
        <v>901</v>
      </c>
      <c r="B1717" t="s">
        <v>22</v>
      </c>
      <c r="C1717">
        <v>570</v>
      </c>
    </row>
    <row r="1718" spans="1:3" x14ac:dyDescent="0.3">
      <c r="A1718" t="s">
        <v>989</v>
      </c>
      <c r="B1718" t="s">
        <v>16</v>
      </c>
      <c r="C1718">
        <v>93.1</v>
      </c>
    </row>
    <row r="1719" spans="1:3" x14ac:dyDescent="0.3">
      <c r="A1719" t="s">
        <v>901</v>
      </c>
      <c r="B1719" t="s">
        <v>22</v>
      </c>
      <c r="C1719">
        <v>360</v>
      </c>
    </row>
    <row r="1720" spans="1:3" x14ac:dyDescent="0.3">
      <c r="A1720" t="s">
        <v>919</v>
      </c>
      <c r="B1720" t="s">
        <v>10</v>
      </c>
      <c r="C1720">
        <v>261.75</v>
      </c>
    </row>
    <row r="1721" spans="1:3" x14ac:dyDescent="0.3">
      <c r="A1721" t="s">
        <v>967</v>
      </c>
      <c r="B1721" t="s">
        <v>25</v>
      </c>
      <c r="C1721">
        <v>48.25</v>
      </c>
    </row>
    <row r="1722" spans="1:3" x14ac:dyDescent="0.3">
      <c r="A1722" t="s">
        <v>925</v>
      </c>
      <c r="B1722" t="s">
        <v>10</v>
      </c>
      <c r="C1722">
        <v>110.39999999999999</v>
      </c>
    </row>
    <row r="1723" spans="1:3" x14ac:dyDescent="0.3">
      <c r="A1723" t="s">
        <v>983</v>
      </c>
      <c r="B1723" t="s">
        <v>10</v>
      </c>
      <c r="C1723">
        <v>200</v>
      </c>
    </row>
    <row r="1724" spans="1:3" x14ac:dyDescent="0.3">
      <c r="A1724" t="s">
        <v>1006</v>
      </c>
      <c r="B1724" t="s">
        <v>7</v>
      </c>
      <c r="C1724">
        <v>142.5</v>
      </c>
    </row>
    <row r="1725" spans="1:3" x14ac:dyDescent="0.3">
      <c r="A1725" t="s">
        <v>889</v>
      </c>
      <c r="B1725" t="s">
        <v>4</v>
      </c>
      <c r="C1725">
        <v>180</v>
      </c>
    </row>
    <row r="1726" spans="1:3" x14ac:dyDescent="0.3">
      <c r="A1726" t="s">
        <v>921</v>
      </c>
      <c r="B1726" t="s">
        <v>19</v>
      </c>
      <c r="C1726">
        <v>468</v>
      </c>
    </row>
    <row r="1727" spans="1:3" x14ac:dyDescent="0.3">
      <c r="A1727" t="s">
        <v>1018</v>
      </c>
      <c r="B1727" t="s">
        <v>4</v>
      </c>
      <c r="C1727">
        <v>210</v>
      </c>
    </row>
    <row r="1728" spans="1:3" x14ac:dyDescent="0.3">
      <c r="A1728" t="s">
        <v>909</v>
      </c>
      <c r="B1728" t="s">
        <v>13</v>
      </c>
      <c r="C1728">
        <v>630</v>
      </c>
    </row>
    <row r="1729" spans="1:3" x14ac:dyDescent="0.3">
      <c r="A1729" t="s">
        <v>945</v>
      </c>
      <c r="B1729" t="s">
        <v>19</v>
      </c>
      <c r="C1729">
        <v>5570.55</v>
      </c>
    </row>
    <row r="1730" spans="1:3" x14ac:dyDescent="0.3">
      <c r="A1730" t="s">
        <v>895</v>
      </c>
      <c r="B1730" t="s">
        <v>7</v>
      </c>
      <c r="C1730">
        <v>495</v>
      </c>
    </row>
    <row r="1731" spans="1:3" x14ac:dyDescent="0.3">
      <c r="A1731" t="s">
        <v>953</v>
      </c>
      <c r="B1731" t="s">
        <v>13</v>
      </c>
      <c r="C1731">
        <v>75</v>
      </c>
    </row>
    <row r="1732" spans="1:3" x14ac:dyDescent="0.3">
      <c r="A1732" t="s">
        <v>1000</v>
      </c>
      <c r="B1732" t="s">
        <v>25</v>
      </c>
      <c r="C1732">
        <v>198.75</v>
      </c>
    </row>
    <row r="1733" spans="1:3" x14ac:dyDescent="0.3">
      <c r="A1733" t="s">
        <v>1025</v>
      </c>
      <c r="B1733" t="s">
        <v>13</v>
      </c>
      <c r="C1733">
        <v>537.5</v>
      </c>
    </row>
    <row r="1734" spans="1:3" x14ac:dyDescent="0.3">
      <c r="A1734" t="s">
        <v>921</v>
      </c>
      <c r="B1734" t="s">
        <v>19</v>
      </c>
      <c r="C1734">
        <v>390</v>
      </c>
    </row>
    <row r="1735" spans="1:3" x14ac:dyDescent="0.3">
      <c r="A1735" t="s">
        <v>953</v>
      </c>
      <c r="B1735" t="s">
        <v>13</v>
      </c>
      <c r="C1735">
        <v>75</v>
      </c>
    </row>
    <row r="1736" spans="1:3" x14ac:dyDescent="0.3">
      <c r="A1736" t="s">
        <v>993</v>
      </c>
      <c r="B1736" t="s">
        <v>19</v>
      </c>
      <c r="C1736">
        <v>74.5</v>
      </c>
    </row>
    <row r="1737" spans="1:3" x14ac:dyDescent="0.3">
      <c r="A1737" t="s">
        <v>919</v>
      </c>
      <c r="B1737" t="s">
        <v>10</v>
      </c>
      <c r="C1737">
        <v>104.69999999999999</v>
      </c>
    </row>
    <row r="1738" spans="1:3" x14ac:dyDescent="0.3">
      <c r="A1738" t="s">
        <v>951</v>
      </c>
      <c r="B1738" t="s">
        <v>13</v>
      </c>
      <c r="C1738">
        <v>192</v>
      </c>
    </row>
    <row r="1739" spans="1:3" x14ac:dyDescent="0.3">
      <c r="A1739" t="s">
        <v>999</v>
      </c>
      <c r="B1739" t="s">
        <v>16</v>
      </c>
      <c r="C1739">
        <v>390</v>
      </c>
    </row>
    <row r="1740" spans="1:3" x14ac:dyDescent="0.3">
      <c r="A1740" t="s">
        <v>947</v>
      </c>
      <c r="B1740" t="s">
        <v>25</v>
      </c>
      <c r="C1740">
        <v>25.89</v>
      </c>
    </row>
    <row r="1741" spans="1:3" x14ac:dyDescent="0.3">
      <c r="A1741" t="s">
        <v>1004</v>
      </c>
      <c r="B1741" t="s">
        <v>13</v>
      </c>
      <c r="C1741">
        <v>340</v>
      </c>
    </row>
    <row r="1742" spans="1:3" x14ac:dyDescent="0.3">
      <c r="A1742" t="s">
        <v>889</v>
      </c>
      <c r="B1742" t="s">
        <v>4</v>
      </c>
      <c r="C1742">
        <v>810</v>
      </c>
    </row>
    <row r="1743" spans="1:3" x14ac:dyDescent="0.3">
      <c r="A1743" t="s">
        <v>1004</v>
      </c>
      <c r="B1743" t="s">
        <v>13</v>
      </c>
      <c r="C1743">
        <v>637.5</v>
      </c>
    </row>
    <row r="1744" spans="1:3" x14ac:dyDescent="0.3">
      <c r="A1744" t="s">
        <v>919</v>
      </c>
      <c r="B1744" t="s">
        <v>10</v>
      </c>
      <c r="C1744">
        <v>418.79999999999995</v>
      </c>
    </row>
    <row r="1745" spans="1:3" x14ac:dyDescent="0.3">
      <c r="A1745" t="s">
        <v>937</v>
      </c>
      <c r="B1745" t="s">
        <v>10</v>
      </c>
      <c r="C1745">
        <v>336</v>
      </c>
    </row>
    <row r="1746" spans="1:3" x14ac:dyDescent="0.3">
      <c r="A1746" t="s">
        <v>965</v>
      </c>
      <c r="B1746" t="s">
        <v>25</v>
      </c>
      <c r="C1746">
        <v>368</v>
      </c>
    </row>
    <row r="1747" spans="1:3" x14ac:dyDescent="0.3">
      <c r="A1747" t="s">
        <v>985</v>
      </c>
      <c r="B1747" t="s">
        <v>10</v>
      </c>
      <c r="C1747">
        <v>390</v>
      </c>
    </row>
    <row r="1748" spans="1:3" x14ac:dyDescent="0.3">
      <c r="A1748" t="s">
        <v>956</v>
      </c>
      <c r="B1748" t="s">
        <v>4</v>
      </c>
      <c r="C1748">
        <v>180</v>
      </c>
    </row>
    <row r="1749" spans="1:3" x14ac:dyDescent="0.3">
      <c r="A1749" t="s">
        <v>1010</v>
      </c>
      <c r="B1749" t="s">
        <v>7</v>
      </c>
      <c r="C1749">
        <v>1756</v>
      </c>
    </row>
    <row r="1750" spans="1:3" x14ac:dyDescent="0.3">
      <c r="A1750" t="s">
        <v>921</v>
      </c>
      <c r="B1750" t="s">
        <v>19</v>
      </c>
      <c r="C1750">
        <v>585</v>
      </c>
    </row>
    <row r="1751" spans="1:3" x14ac:dyDescent="0.3">
      <c r="A1751" t="s">
        <v>935</v>
      </c>
      <c r="B1751" t="s">
        <v>4</v>
      </c>
      <c r="C1751">
        <v>157.5</v>
      </c>
    </row>
    <row r="1752" spans="1:3" x14ac:dyDescent="0.3">
      <c r="A1752" t="s">
        <v>969</v>
      </c>
      <c r="B1752" t="s">
        <v>16</v>
      </c>
      <c r="C1752">
        <v>112</v>
      </c>
    </row>
    <row r="1753" spans="1:3" x14ac:dyDescent="0.3">
      <c r="A1753" t="s">
        <v>971</v>
      </c>
      <c r="B1753" t="s">
        <v>4</v>
      </c>
      <c r="C1753">
        <v>368</v>
      </c>
    </row>
    <row r="1754" spans="1:3" x14ac:dyDescent="0.3">
      <c r="A1754" t="s">
        <v>1018</v>
      </c>
      <c r="B1754" t="s">
        <v>4</v>
      </c>
      <c r="C1754">
        <v>268.8</v>
      </c>
    </row>
    <row r="1755" spans="1:3" x14ac:dyDescent="0.3">
      <c r="A1755" t="s">
        <v>907</v>
      </c>
      <c r="B1755" t="s">
        <v>25</v>
      </c>
      <c r="C1755">
        <v>558</v>
      </c>
    </row>
    <row r="1756" spans="1:3" x14ac:dyDescent="0.3">
      <c r="A1756" t="s">
        <v>943</v>
      </c>
      <c r="B1756" t="s">
        <v>22</v>
      </c>
      <c r="C1756">
        <v>1231.2</v>
      </c>
    </row>
    <row r="1757" spans="1:3" x14ac:dyDescent="0.3">
      <c r="A1757" t="s">
        <v>1030</v>
      </c>
      <c r="B1757" t="s">
        <v>4</v>
      </c>
      <c r="C1757">
        <v>46.5</v>
      </c>
    </row>
    <row r="1758" spans="1:3" x14ac:dyDescent="0.3">
      <c r="A1758" t="s">
        <v>957</v>
      </c>
      <c r="B1758" t="s">
        <v>25</v>
      </c>
      <c r="C1758">
        <v>403.75</v>
      </c>
    </row>
    <row r="1759" spans="1:3" x14ac:dyDescent="0.3">
      <c r="A1759" t="s">
        <v>989</v>
      </c>
      <c r="B1759" t="s">
        <v>16</v>
      </c>
      <c r="C1759">
        <v>71.399999999999991</v>
      </c>
    </row>
    <row r="1760" spans="1:3" x14ac:dyDescent="0.3">
      <c r="A1760" t="s">
        <v>909</v>
      </c>
      <c r="B1760" t="s">
        <v>13</v>
      </c>
      <c r="C1760">
        <v>42</v>
      </c>
    </row>
    <row r="1761" spans="1:3" x14ac:dyDescent="0.3">
      <c r="A1761" t="s">
        <v>913</v>
      </c>
      <c r="B1761" t="s">
        <v>25</v>
      </c>
      <c r="C1761">
        <v>60</v>
      </c>
    </row>
    <row r="1762" spans="1:3" x14ac:dyDescent="0.3">
      <c r="A1762" t="s">
        <v>925</v>
      </c>
      <c r="B1762" t="s">
        <v>10</v>
      </c>
      <c r="C1762">
        <v>64.399999999999991</v>
      </c>
    </row>
    <row r="1763" spans="1:3" x14ac:dyDescent="0.3">
      <c r="A1763" t="s">
        <v>1026</v>
      </c>
      <c r="B1763" t="s">
        <v>13</v>
      </c>
      <c r="C1763">
        <v>348</v>
      </c>
    </row>
    <row r="1764" spans="1:3" x14ac:dyDescent="0.3">
      <c r="A1764" t="s">
        <v>927</v>
      </c>
      <c r="B1764" t="s">
        <v>10</v>
      </c>
      <c r="C1764">
        <v>405</v>
      </c>
    </row>
    <row r="1765" spans="1:3" x14ac:dyDescent="0.3">
      <c r="A1765" t="s">
        <v>989</v>
      </c>
      <c r="B1765" t="s">
        <v>16</v>
      </c>
      <c r="C1765">
        <v>35</v>
      </c>
    </row>
    <row r="1766" spans="1:3" x14ac:dyDescent="0.3">
      <c r="A1766" t="s">
        <v>1032</v>
      </c>
      <c r="B1766" t="s">
        <v>4</v>
      </c>
      <c r="C1766">
        <v>360</v>
      </c>
    </row>
    <row r="1767" spans="1:3" x14ac:dyDescent="0.3">
      <c r="A1767" t="s">
        <v>979</v>
      </c>
      <c r="B1767" t="s">
        <v>10</v>
      </c>
      <c r="C1767">
        <v>47.5</v>
      </c>
    </row>
    <row r="1768" spans="1:3" x14ac:dyDescent="0.3">
      <c r="A1768" t="s">
        <v>1032</v>
      </c>
      <c r="B1768" t="s">
        <v>4</v>
      </c>
      <c r="C1768">
        <v>90</v>
      </c>
    </row>
    <row r="1769" spans="1:3" x14ac:dyDescent="0.3">
      <c r="A1769" t="s">
        <v>929</v>
      </c>
      <c r="B1769" t="s">
        <v>10</v>
      </c>
      <c r="C1769">
        <v>600</v>
      </c>
    </row>
    <row r="1770" spans="1:3" x14ac:dyDescent="0.3">
      <c r="A1770" t="s">
        <v>1030</v>
      </c>
      <c r="B1770" t="s">
        <v>4</v>
      </c>
      <c r="C1770">
        <v>379.75</v>
      </c>
    </row>
    <row r="1771" spans="1:3" x14ac:dyDescent="0.3">
      <c r="A1771" t="s">
        <v>1034</v>
      </c>
      <c r="B1771" t="s">
        <v>7</v>
      </c>
      <c r="C1771">
        <v>195</v>
      </c>
    </row>
    <row r="1772" spans="1:3" x14ac:dyDescent="0.3">
      <c r="A1772" t="s">
        <v>929</v>
      </c>
      <c r="B1772" t="s">
        <v>10</v>
      </c>
      <c r="C1772">
        <v>360</v>
      </c>
    </row>
    <row r="1773" spans="1:3" x14ac:dyDescent="0.3">
      <c r="A1773" t="s">
        <v>941</v>
      </c>
      <c r="B1773" t="s">
        <v>10</v>
      </c>
      <c r="C1773">
        <v>1097.5</v>
      </c>
    </row>
    <row r="1774" spans="1:3" x14ac:dyDescent="0.3">
      <c r="A1774" t="s">
        <v>995</v>
      </c>
      <c r="B1774" t="s">
        <v>19</v>
      </c>
      <c r="C1774">
        <v>480</v>
      </c>
    </row>
    <row r="1775" spans="1:3" x14ac:dyDescent="0.3">
      <c r="A1775" t="s">
        <v>1000</v>
      </c>
      <c r="B1775" t="s">
        <v>25</v>
      </c>
      <c r="C1775">
        <v>318</v>
      </c>
    </row>
    <row r="1776" spans="1:3" x14ac:dyDescent="0.3">
      <c r="A1776" t="s">
        <v>913</v>
      </c>
      <c r="B1776" t="s">
        <v>25</v>
      </c>
      <c r="C1776">
        <v>214.2</v>
      </c>
    </row>
    <row r="1777" spans="1:3" x14ac:dyDescent="0.3">
      <c r="A1777" t="s">
        <v>999</v>
      </c>
      <c r="B1777" t="s">
        <v>16</v>
      </c>
      <c r="C1777">
        <v>585</v>
      </c>
    </row>
    <row r="1778" spans="1:3" x14ac:dyDescent="0.3">
      <c r="A1778" t="s">
        <v>919</v>
      </c>
      <c r="B1778" t="s">
        <v>10</v>
      </c>
      <c r="C1778">
        <v>471.15000000000003</v>
      </c>
    </row>
    <row r="1779" spans="1:3" x14ac:dyDescent="0.3">
      <c r="A1779" t="s">
        <v>1008</v>
      </c>
      <c r="B1779" t="s">
        <v>10</v>
      </c>
      <c r="C1779">
        <v>621.17999999999995</v>
      </c>
    </row>
    <row r="1780" spans="1:3" x14ac:dyDescent="0.3">
      <c r="A1780" t="s">
        <v>1026</v>
      </c>
      <c r="B1780" t="s">
        <v>13</v>
      </c>
      <c r="C1780">
        <v>556.79999999999995</v>
      </c>
    </row>
    <row r="1781" spans="1:3" x14ac:dyDescent="0.3">
      <c r="A1781" t="s">
        <v>1030</v>
      </c>
      <c r="B1781" t="s">
        <v>4</v>
      </c>
      <c r="C1781">
        <v>139.5</v>
      </c>
    </row>
    <row r="1782" spans="1:3" x14ac:dyDescent="0.3">
      <c r="A1782" t="s">
        <v>991</v>
      </c>
      <c r="B1782" t="s">
        <v>19</v>
      </c>
      <c r="C1782">
        <v>65.599999999999994</v>
      </c>
    </row>
    <row r="1783" spans="1:3" x14ac:dyDescent="0.3">
      <c r="A1783" t="s">
        <v>1006</v>
      </c>
      <c r="B1783" t="s">
        <v>7</v>
      </c>
      <c r="C1783">
        <v>855</v>
      </c>
    </row>
    <row r="1784" spans="1:3" x14ac:dyDescent="0.3">
      <c r="A1784" t="s">
        <v>899</v>
      </c>
      <c r="B1784" t="s">
        <v>7</v>
      </c>
      <c r="C1784">
        <v>500</v>
      </c>
    </row>
    <row r="1785" spans="1:3" x14ac:dyDescent="0.3">
      <c r="A1785" t="s">
        <v>889</v>
      </c>
      <c r="B1785" t="s">
        <v>4</v>
      </c>
      <c r="C1785">
        <v>378</v>
      </c>
    </row>
    <row r="1786" spans="1:3" x14ac:dyDescent="0.3">
      <c r="A1786" t="s">
        <v>923</v>
      </c>
      <c r="B1786" t="s">
        <v>25</v>
      </c>
      <c r="C1786">
        <v>187.5</v>
      </c>
    </row>
    <row r="1787" spans="1:3" x14ac:dyDescent="0.3">
      <c r="A1787" t="s">
        <v>933</v>
      </c>
      <c r="B1787" t="s">
        <v>16</v>
      </c>
      <c r="C1787">
        <v>54</v>
      </c>
    </row>
    <row r="1788" spans="1:3" x14ac:dyDescent="0.3">
      <c r="A1788" t="s">
        <v>957</v>
      </c>
      <c r="B1788" t="s">
        <v>25</v>
      </c>
      <c r="C1788">
        <v>456</v>
      </c>
    </row>
    <row r="1789" spans="1:3" x14ac:dyDescent="0.3">
      <c r="A1789" t="s">
        <v>943</v>
      </c>
      <c r="B1789" t="s">
        <v>22</v>
      </c>
      <c r="C1789">
        <v>364.8</v>
      </c>
    </row>
    <row r="1790" spans="1:3" x14ac:dyDescent="0.3">
      <c r="A1790" t="s">
        <v>955</v>
      </c>
      <c r="B1790" t="s">
        <v>4</v>
      </c>
      <c r="C1790">
        <v>280</v>
      </c>
    </row>
    <row r="1791" spans="1:3" x14ac:dyDescent="0.3">
      <c r="A1791" t="s">
        <v>913</v>
      </c>
      <c r="B1791" t="s">
        <v>25</v>
      </c>
      <c r="C1791">
        <v>90</v>
      </c>
    </row>
    <row r="1792" spans="1:3" x14ac:dyDescent="0.3">
      <c r="A1792" t="s">
        <v>971</v>
      </c>
      <c r="B1792" t="s">
        <v>4</v>
      </c>
      <c r="C1792">
        <v>828</v>
      </c>
    </row>
    <row r="1793" spans="1:3" x14ac:dyDescent="0.3">
      <c r="A1793" t="s">
        <v>1004</v>
      </c>
      <c r="B1793" t="s">
        <v>13</v>
      </c>
      <c r="C1793">
        <v>1249.5</v>
      </c>
    </row>
    <row r="1794" spans="1:3" x14ac:dyDescent="0.3">
      <c r="A1794" t="s">
        <v>1025</v>
      </c>
      <c r="B1794" t="s">
        <v>13</v>
      </c>
      <c r="C1794">
        <v>564.375</v>
      </c>
    </row>
    <row r="1795" spans="1:3" x14ac:dyDescent="0.3">
      <c r="A1795" t="s">
        <v>891</v>
      </c>
      <c r="B1795" t="s">
        <v>4</v>
      </c>
      <c r="C1795">
        <v>161.5</v>
      </c>
    </row>
    <row r="1796" spans="1:3" x14ac:dyDescent="0.3">
      <c r="A1796" t="s">
        <v>1018</v>
      </c>
      <c r="B1796" t="s">
        <v>4</v>
      </c>
      <c r="C1796">
        <v>476</v>
      </c>
    </row>
    <row r="1797" spans="1:3" x14ac:dyDescent="0.3">
      <c r="A1797" t="s">
        <v>901</v>
      </c>
      <c r="B1797" t="s">
        <v>22</v>
      </c>
      <c r="C1797">
        <v>240</v>
      </c>
    </row>
    <row r="1798" spans="1:3" x14ac:dyDescent="0.3">
      <c r="A1798" t="s">
        <v>913</v>
      </c>
      <c r="B1798" t="s">
        <v>25</v>
      </c>
      <c r="C1798">
        <v>120</v>
      </c>
    </row>
    <row r="1799" spans="1:3" x14ac:dyDescent="0.3">
      <c r="A1799" t="s">
        <v>949</v>
      </c>
      <c r="B1799" t="s">
        <v>13</v>
      </c>
      <c r="C1799">
        <v>412.5</v>
      </c>
    </row>
    <row r="1800" spans="1:3" x14ac:dyDescent="0.3">
      <c r="A1800" t="s">
        <v>1008</v>
      </c>
      <c r="B1800" t="s">
        <v>10</v>
      </c>
      <c r="C1800">
        <v>1109.25</v>
      </c>
    </row>
    <row r="1801" spans="1:3" x14ac:dyDescent="0.3">
      <c r="A1801" t="s">
        <v>1019</v>
      </c>
      <c r="B1801" t="s">
        <v>10</v>
      </c>
      <c r="C1801">
        <v>750</v>
      </c>
    </row>
    <row r="1802" spans="1:3" x14ac:dyDescent="0.3">
      <c r="A1802" t="s">
        <v>1026</v>
      </c>
      <c r="B1802" t="s">
        <v>13</v>
      </c>
      <c r="C1802">
        <v>1739.9999999999998</v>
      </c>
    </row>
    <row r="1803" spans="1:3" x14ac:dyDescent="0.3">
      <c r="A1803" t="s">
        <v>983</v>
      </c>
      <c r="B1803" t="s">
        <v>10</v>
      </c>
      <c r="C1803">
        <v>560</v>
      </c>
    </row>
    <row r="1804" spans="1:3" x14ac:dyDescent="0.3">
      <c r="A1804" t="s">
        <v>913</v>
      </c>
      <c r="B1804" t="s">
        <v>25</v>
      </c>
      <c r="C1804">
        <v>90</v>
      </c>
    </row>
    <row r="1805" spans="1:3" x14ac:dyDescent="0.3">
      <c r="A1805" t="s">
        <v>931</v>
      </c>
      <c r="B1805" t="s">
        <v>16</v>
      </c>
      <c r="C1805">
        <v>441</v>
      </c>
    </row>
    <row r="1806" spans="1:3" x14ac:dyDescent="0.3">
      <c r="A1806" t="s">
        <v>977</v>
      </c>
      <c r="B1806" t="s">
        <v>25</v>
      </c>
      <c r="C1806">
        <v>180</v>
      </c>
    </row>
    <row r="1807" spans="1:3" x14ac:dyDescent="0.3">
      <c r="A1807" t="s">
        <v>909</v>
      </c>
      <c r="B1807" t="s">
        <v>13</v>
      </c>
      <c r="C1807">
        <v>78.75</v>
      </c>
    </row>
    <row r="1808" spans="1:3" x14ac:dyDescent="0.3">
      <c r="A1808" t="s">
        <v>973</v>
      </c>
      <c r="B1808" t="s">
        <v>7</v>
      </c>
      <c r="C1808">
        <v>262.57499999999999</v>
      </c>
    </row>
    <row r="1809" spans="1:3" x14ac:dyDescent="0.3">
      <c r="A1809" t="s">
        <v>997</v>
      </c>
      <c r="B1809" t="s">
        <v>16</v>
      </c>
      <c r="C1809">
        <v>684</v>
      </c>
    </row>
    <row r="1810" spans="1:3" x14ac:dyDescent="0.3">
      <c r="A1810" t="s">
        <v>913</v>
      </c>
      <c r="B1810" t="s">
        <v>25</v>
      </c>
      <c r="C1810">
        <v>120</v>
      </c>
    </row>
    <row r="1811" spans="1:3" x14ac:dyDescent="0.3">
      <c r="A1811" t="s">
        <v>949</v>
      </c>
      <c r="B1811" t="s">
        <v>13</v>
      </c>
      <c r="C1811">
        <v>125</v>
      </c>
    </row>
    <row r="1812" spans="1:3" x14ac:dyDescent="0.3">
      <c r="A1812" t="s">
        <v>907</v>
      </c>
      <c r="B1812" t="s">
        <v>25</v>
      </c>
      <c r="C1812">
        <v>775</v>
      </c>
    </row>
    <row r="1813" spans="1:3" x14ac:dyDescent="0.3">
      <c r="A1813" t="s">
        <v>935</v>
      </c>
      <c r="B1813" t="s">
        <v>4</v>
      </c>
      <c r="C1813">
        <v>112.5</v>
      </c>
    </row>
    <row r="1814" spans="1:3" x14ac:dyDescent="0.3">
      <c r="A1814" t="s">
        <v>1034</v>
      </c>
      <c r="B1814" t="s">
        <v>7</v>
      </c>
      <c r="C1814">
        <v>520</v>
      </c>
    </row>
    <row r="1815" spans="1:3" x14ac:dyDescent="0.3">
      <c r="A1815" t="s">
        <v>1002</v>
      </c>
      <c r="B1815" t="s">
        <v>13</v>
      </c>
      <c r="C1815">
        <v>220</v>
      </c>
    </row>
    <row r="1816" spans="1:3" x14ac:dyDescent="0.3">
      <c r="A1816" t="s">
        <v>985</v>
      </c>
      <c r="B1816" t="s">
        <v>10</v>
      </c>
      <c r="C1816">
        <v>146.25</v>
      </c>
    </row>
    <row r="1817" spans="1:3" x14ac:dyDescent="0.3">
      <c r="A1817" t="s">
        <v>987</v>
      </c>
      <c r="B1817" t="s">
        <v>22</v>
      </c>
      <c r="C1817">
        <v>2120</v>
      </c>
    </row>
    <row r="1818" spans="1:3" x14ac:dyDescent="0.3">
      <c r="A1818" t="s">
        <v>995</v>
      </c>
      <c r="B1818" t="s">
        <v>19</v>
      </c>
      <c r="C1818">
        <v>96</v>
      </c>
    </row>
    <row r="1819" spans="1:3" x14ac:dyDescent="0.3">
      <c r="A1819" t="s">
        <v>899</v>
      </c>
      <c r="B1819" t="s">
        <v>7</v>
      </c>
      <c r="C1819">
        <v>300</v>
      </c>
    </row>
    <row r="1820" spans="1:3" x14ac:dyDescent="0.3">
      <c r="A1820" t="s">
        <v>907</v>
      </c>
      <c r="B1820" t="s">
        <v>25</v>
      </c>
      <c r="C1820">
        <v>930</v>
      </c>
    </row>
    <row r="1821" spans="1:3" x14ac:dyDescent="0.3">
      <c r="A1821" t="s">
        <v>921</v>
      </c>
      <c r="B1821" t="s">
        <v>19</v>
      </c>
      <c r="C1821">
        <v>234</v>
      </c>
    </row>
    <row r="1822" spans="1:3" x14ac:dyDescent="0.3">
      <c r="A1822" t="s">
        <v>1008</v>
      </c>
      <c r="B1822" t="s">
        <v>10</v>
      </c>
      <c r="C1822">
        <v>2958</v>
      </c>
    </row>
    <row r="1823" spans="1:3" x14ac:dyDescent="0.3">
      <c r="A1823" t="s">
        <v>895</v>
      </c>
      <c r="B1823" t="s">
        <v>7</v>
      </c>
      <c r="C1823">
        <v>110</v>
      </c>
    </row>
    <row r="1824" spans="1:3" x14ac:dyDescent="0.3">
      <c r="A1824" t="s">
        <v>953</v>
      </c>
      <c r="B1824" t="s">
        <v>13</v>
      </c>
      <c r="C1824">
        <v>35.625</v>
      </c>
    </row>
    <row r="1825" spans="1:3" x14ac:dyDescent="0.3">
      <c r="A1825" t="s">
        <v>967</v>
      </c>
      <c r="B1825" t="s">
        <v>25</v>
      </c>
      <c r="C1825">
        <v>55.005000000000003</v>
      </c>
    </row>
    <row r="1826" spans="1:3" x14ac:dyDescent="0.3">
      <c r="A1826" t="s">
        <v>1030</v>
      </c>
      <c r="B1826" t="s">
        <v>4</v>
      </c>
      <c r="C1826">
        <v>368.125</v>
      </c>
    </row>
    <row r="1827" spans="1:3" x14ac:dyDescent="0.3">
      <c r="A1827" t="s">
        <v>899</v>
      </c>
      <c r="B1827" t="s">
        <v>7</v>
      </c>
      <c r="C1827">
        <v>380</v>
      </c>
    </row>
    <row r="1828" spans="1:3" x14ac:dyDescent="0.3">
      <c r="A1828" t="s">
        <v>943</v>
      </c>
      <c r="B1828" t="s">
        <v>22</v>
      </c>
      <c r="C1828">
        <v>91.2</v>
      </c>
    </row>
    <row r="1829" spans="1:3" x14ac:dyDescent="0.3">
      <c r="A1829" t="s">
        <v>927</v>
      </c>
      <c r="B1829" t="s">
        <v>10</v>
      </c>
      <c r="C1829">
        <v>3847.5</v>
      </c>
    </row>
    <row r="1830" spans="1:3" x14ac:dyDescent="0.3">
      <c r="A1830" t="s">
        <v>949</v>
      </c>
      <c r="B1830" t="s">
        <v>13</v>
      </c>
      <c r="C1830">
        <v>593.75</v>
      </c>
    </row>
    <row r="1831" spans="1:3" x14ac:dyDescent="0.3">
      <c r="A1831" t="s">
        <v>919</v>
      </c>
      <c r="B1831" t="s">
        <v>10</v>
      </c>
      <c r="C1831">
        <v>415.30999999999995</v>
      </c>
    </row>
    <row r="1832" spans="1:3" x14ac:dyDescent="0.3">
      <c r="A1832" t="s">
        <v>949</v>
      </c>
      <c r="B1832" t="s">
        <v>13</v>
      </c>
      <c r="C1832">
        <v>265.625</v>
      </c>
    </row>
    <row r="1833" spans="1:3" x14ac:dyDescent="0.3">
      <c r="A1833" t="s">
        <v>975</v>
      </c>
      <c r="B1833" t="s">
        <v>25</v>
      </c>
      <c r="C1833">
        <v>285</v>
      </c>
    </row>
    <row r="1834" spans="1:3" x14ac:dyDescent="0.3">
      <c r="A1834" t="s">
        <v>1004</v>
      </c>
      <c r="B1834" t="s">
        <v>13</v>
      </c>
      <c r="C1834">
        <v>693.6</v>
      </c>
    </row>
    <row r="1835" spans="1:3" x14ac:dyDescent="0.3">
      <c r="A1835" t="s">
        <v>1030</v>
      </c>
      <c r="B1835" t="s">
        <v>4</v>
      </c>
      <c r="C1835">
        <v>74.400000000000006</v>
      </c>
    </row>
    <row r="1836" spans="1:3" x14ac:dyDescent="0.3">
      <c r="A1836" t="s">
        <v>929</v>
      </c>
      <c r="B1836" t="s">
        <v>10</v>
      </c>
      <c r="C1836">
        <v>120</v>
      </c>
    </row>
    <row r="1837" spans="1:3" x14ac:dyDescent="0.3">
      <c r="A1837" t="s">
        <v>979</v>
      </c>
      <c r="B1837" t="s">
        <v>10</v>
      </c>
      <c r="C1837">
        <v>133</v>
      </c>
    </row>
    <row r="1838" spans="1:3" x14ac:dyDescent="0.3">
      <c r="A1838" t="s">
        <v>987</v>
      </c>
      <c r="B1838" t="s">
        <v>22</v>
      </c>
      <c r="C1838">
        <v>424</v>
      </c>
    </row>
    <row r="1839" spans="1:3" x14ac:dyDescent="0.3">
      <c r="A1839" t="s">
        <v>947</v>
      </c>
      <c r="B1839" t="s">
        <v>25</v>
      </c>
      <c r="C1839">
        <v>776.7</v>
      </c>
    </row>
    <row r="1840" spans="1:3" x14ac:dyDescent="0.3">
      <c r="A1840" t="s">
        <v>956</v>
      </c>
      <c r="B1840" t="s">
        <v>4</v>
      </c>
      <c r="C1840">
        <v>720</v>
      </c>
    </row>
    <row r="1841" spans="1:3" x14ac:dyDescent="0.3">
      <c r="A1841" t="s">
        <v>1012</v>
      </c>
      <c r="B1841" t="s">
        <v>16</v>
      </c>
      <c r="C1841">
        <v>266</v>
      </c>
    </row>
    <row r="1842" spans="1:3" x14ac:dyDescent="0.3">
      <c r="A1842" t="s">
        <v>897</v>
      </c>
      <c r="B1842" t="s">
        <v>7</v>
      </c>
      <c r="C1842">
        <v>427</v>
      </c>
    </row>
    <row r="1843" spans="1:3" x14ac:dyDescent="0.3">
      <c r="A1843" t="s">
        <v>901</v>
      </c>
      <c r="B1843" t="s">
        <v>22</v>
      </c>
      <c r="C1843">
        <v>180</v>
      </c>
    </row>
    <row r="1844" spans="1:3" x14ac:dyDescent="0.3">
      <c r="A1844" t="s">
        <v>1026</v>
      </c>
      <c r="B1844" t="s">
        <v>13</v>
      </c>
      <c r="C1844">
        <v>174</v>
      </c>
    </row>
    <row r="1845" spans="1:3" x14ac:dyDescent="0.3">
      <c r="A1845" t="s">
        <v>1030</v>
      </c>
      <c r="B1845" t="s">
        <v>4</v>
      </c>
      <c r="C1845">
        <v>131.75</v>
      </c>
    </row>
    <row r="1846" spans="1:3" x14ac:dyDescent="0.3">
      <c r="A1846" t="s">
        <v>935</v>
      </c>
      <c r="B1846" t="s">
        <v>4</v>
      </c>
      <c r="C1846">
        <v>33.75</v>
      </c>
    </row>
    <row r="1847" spans="1:3" x14ac:dyDescent="0.3">
      <c r="A1847" t="s">
        <v>967</v>
      </c>
      <c r="B1847" t="s">
        <v>25</v>
      </c>
      <c r="C1847">
        <v>231.60000000000002</v>
      </c>
    </row>
    <row r="1848" spans="1:3" x14ac:dyDescent="0.3">
      <c r="A1848" t="s">
        <v>989</v>
      </c>
      <c r="B1848" t="s">
        <v>16</v>
      </c>
      <c r="C1848">
        <v>39.9</v>
      </c>
    </row>
    <row r="1849" spans="1:3" x14ac:dyDescent="0.3">
      <c r="A1849" t="s">
        <v>1032</v>
      </c>
      <c r="B1849" t="s">
        <v>4</v>
      </c>
      <c r="C1849">
        <v>1080</v>
      </c>
    </row>
    <row r="1850" spans="1:3" x14ac:dyDescent="0.3">
      <c r="A1850" t="s">
        <v>901</v>
      </c>
      <c r="B1850" t="s">
        <v>22</v>
      </c>
      <c r="C1850">
        <v>1350</v>
      </c>
    </row>
    <row r="1851" spans="1:3" x14ac:dyDescent="0.3">
      <c r="A1851" t="s">
        <v>913</v>
      </c>
      <c r="B1851" t="s">
        <v>25</v>
      </c>
      <c r="C1851">
        <v>462</v>
      </c>
    </row>
    <row r="1852" spans="1:3" x14ac:dyDescent="0.3">
      <c r="A1852" t="s">
        <v>991</v>
      </c>
      <c r="B1852" t="s">
        <v>19</v>
      </c>
      <c r="C1852">
        <v>656</v>
      </c>
    </row>
    <row r="1853" spans="1:3" x14ac:dyDescent="0.3">
      <c r="A1853" t="s">
        <v>1021</v>
      </c>
      <c r="B1853" t="s">
        <v>13</v>
      </c>
      <c r="C1853">
        <v>324</v>
      </c>
    </row>
    <row r="1854" spans="1:3" x14ac:dyDescent="0.3">
      <c r="A1854" t="s">
        <v>1032</v>
      </c>
      <c r="B1854" t="s">
        <v>4</v>
      </c>
      <c r="C1854">
        <v>792</v>
      </c>
    </row>
    <row r="1855" spans="1:3" x14ac:dyDescent="0.3">
      <c r="A1855" t="s">
        <v>1004</v>
      </c>
      <c r="B1855" t="s">
        <v>13</v>
      </c>
      <c r="C1855">
        <v>57.8</v>
      </c>
    </row>
    <row r="1856" spans="1:3" x14ac:dyDescent="0.3">
      <c r="A1856" t="s">
        <v>923</v>
      </c>
      <c r="B1856" t="s">
        <v>25</v>
      </c>
      <c r="C1856">
        <v>375</v>
      </c>
    </row>
    <row r="1857" spans="1:3" x14ac:dyDescent="0.3">
      <c r="A1857" t="s">
        <v>961</v>
      </c>
      <c r="B1857" t="s">
        <v>4</v>
      </c>
      <c r="C1857">
        <v>1317.5</v>
      </c>
    </row>
    <row r="1858" spans="1:3" x14ac:dyDescent="0.3">
      <c r="A1858" t="s">
        <v>1021</v>
      </c>
      <c r="B1858" t="s">
        <v>13</v>
      </c>
      <c r="C1858">
        <v>360</v>
      </c>
    </row>
    <row r="1859" spans="1:3" x14ac:dyDescent="0.3">
      <c r="A1859" t="s">
        <v>987</v>
      </c>
      <c r="B1859" t="s">
        <v>22</v>
      </c>
      <c r="C1859">
        <v>848</v>
      </c>
    </row>
    <row r="1860" spans="1:3" x14ac:dyDescent="0.3">
      <c r="A1860" t="s">
        <v>959</v>
      </c>
      <c r="B1860" t="s">
        <v>25</v>
      </c>
      <c r="C1860">
        <v>208</v>
      </c>
    </row>
    <row r="1861" spans="1:3" x14ac:dyDescent="0.3">
      <c r="A1861" t="s">
        <v>997</v>
      </c>
      <c r="B1861" t="s">
        <v>16</v>
      </c>
      <c r="C1861">
        <v>387.59999999999997</v>
      </c>
    </row>
    <row r="1862" spans="1:3" x14ac:dyDescent="0.3">
      <c r="A1862" t="s">
        <v>1008</v>
      </c>
      <c r="B1862" t="s">
        <v>10</v>
      </c>
      <c r="C1862">
        <v>502.8599999999999</v>
      </c>
    </row>
    <row r="1863" spans="1:3" x14ac:dyDescent="0.3">
      <c r="A1863" t="s">
        <v>925</v>
      </c>
      <c r="B1863" t="s">
        <v>10</v>
      </c>
      <c r="C1863">
        <v>110.39999999999999</v>
      </c>
    </row>
    <row r="1864" spans="1:3" x14ac:dyDescent="0.3">
      <c r="A1864" t="s">
        <v>983</v>
      </c>
      <c r="B1864" t="s">
        <v>10</v>
      </c>
      <c r="C1864">
        <v>800</v>
      </c>
    </row>
    <row r="1865" spans="1:3" x14ac:dyDescent="0.3">
      <c r="A1865" t="s">
        <v>911</v>
      </c>
      <c r="B1865" t="s">
        <v>13</v>
      </c>
      <c r="C1865">
        <v>1140</v>
      </c>
    </row>
    <row r="1866" spans="1:3" x14ac:dyDescent="0.3">
      <c r="A1866" t="s">
        <v>935</v>
      </c>
      <c r="B1866" t="s">
        <v>4</v>
      </c>
      <c r="C1866">
        <v>135</v>
      </c>
    </row>
    <row r="1867" spans="1:3" x14ac:dyDescent="0.3">
      <c r="A1867" t="s">
        <v>1012</v>
      </c>
      <c r="B1867" t="s">
        <v>16</v>
      </c>
      <c r="C1867">
        <v>133</v>
      </c>
    </row>
    <row r="1868" spans="1:3" x14ac:dyDescent="0.3">
      <c r="A1868" t="s">
        <v>977</v>
      </c>
      <c r="B1868" t="s">
        <v>25</v>
      </c>
      <c r="C1868">
        <v>108</v>
      </c>
    </row>
    <row r="1869" spans="1:3" x14ac:dyDescent="0.3">
      <c r="A1869" t="s">
        <v>989</v>
      </c>
      <c r="B1869" t="s">
        <v>16</v>
      </c>
      <c r="C1869">
        <v>224</v>
      </c>
    </row>
    <row r="1870" spans="1:3" x14ac:dyDescent="0.3">
      <c r="A1870" t="s">
        <v>945</v>
      </c>
      <c r="B1870" t="s">
        <v>19</v>
      </c>
      <c r="C1870">
        <v>1733.0600000000002</v>
      </c>
    </row>
    <row r="1871" spans="1:3" x14ac:dyDescent="0.3">
      <c r="A1871" t="s">
        <v>921</v>
      </c>
      <c r="B1871" t="s">
        <v>19</v>
      </c>
      <c r="C1871">
        <v>234</v>
      </c>
    </row>
    <row r="1872" spans="1:3" x14ac:dyDescent="0.3">
      <c r="A1872" t="s">
        <v>953</v>
      </c>
      <c r="B1872" t="s">
        <v>13</v>
      </c>
      <c r="C1872">
        <v>17.5</v>
      </c>
    </row>
    <row r="1873" spans="1:3" x14ac:dyDescent="0.3">
      <c r="A1873" t="s">
        <v>939</v>
      </c>
      <c r="B1873" t="s">
        <v>10</v>
      </c>
      <c r="C1873">
        <v>156.15</v>
      </c>
    </row>
    <row r="1874" spans="1:3" x14ac:dyDescent="0.3">
      <c r="A1874" t="s">
        <v>967</v>
      </c>
      <c r="B1874" t="s">
        <v>25</v>
      </c>
      <c r="C1874">
        <v>57.900000000000006</v>
      </c>
    </row>
    <row r="1875" spans="1:3" x14ac:dyDescent="0.3">
      <c r="A1875" t="s">
        <v>1030</v>
      </c>
      <c r="B1875" t="s">
        <v>4</v>
      </c>
      <c r="C1875">
        <v>77.5</v>
      </c>
    </row>
    <row r="1876" spans="1:3" x14ac:dyDescent="0.3">
      <c r="A1876" t="s">
        <v>1010</v>
      </c>
      <c r="B1876" t="s">
        <v>7</v>
      </c>
      <c r="C1876">
        <v>439</v>
      </c>
    </row>
    <row r="1877" spans="1:3" x14ac:dyDescent="0.3">
      <c r="A1877" t="s">
        <v>903</v>
      </c>
      <c r="B1877" t="s">
        <v>7</v>
      </c>
      <c r="C1877">
        <v>640</v>
      </c>
    </row>
    <row r="1878" spans="1:3" x14ac:dyDescent="0.3">
      <c r="A1878" t="s">
        <v>1030</v>
      </c>
      <c r="B1878" t="s">
        <v>4</v>
      </c>
      <c r="C1878">
        <v>77.5</v>
      </c>
    </row>
    <row r="1879" spans="1:3" x14ac:dyDescent="0.3">
      <c r="A1879" t="s">
        <v>943</v>
      </c>
      <c r="B1879" t="s">
        <v>22</v>
      </c>
      <c r="C1879">
        <v>912</v>
      </c>
    </row>
    <row r="1880" spans="1:3" x14ac:dyDescent="0.3">
      <c r="A1880" t="s">
        <v>963</v>
      </c>
      <c r="B1880" t="s">
        <v>4</v>
      </c>
      <c r="C1880">
        <v>540</v>
      </c>
    </row>
    <row r="1881" spans="1:3" x14ac:dyDescent="0.3">
      <c r="A1881" t="s">
        <v>979</v>
      </c>
      <c r="B1881" t="s">
        <v>10</v>
      </c>
      <c r="C1881">
        <v>285</v>
      </c>
    </row>
    <row r="1882" spans="1:3" x14ac:dyDescent="0.3">
      <c r="A1882" t="s">
        <v>987</v>
      </c>
      <c r="B1882" t="s">
        <v>22</v>
      </c>
      <c r="C1882">
        <v>530</v>
      </c>
    </row>
    <row r="1883" spans="1:3" x14ac:dyDescent="0.3">
      <c r="A1883" t="s">
        <v>1010</v>
      </c>
      <c r="B1883" t="s">
        <v>7</v>
      </c>
      <c r="C1883">
        <v>878</v>
      </c>
    </row>
    <row r="1884" spans="1:3" x14ac:dyDescent="0.3">
      <c r="A1884" t="s">
        <v>903</v>
      </c>
      <c r="B1884" t="s">
        <v>7</v>
      </c>
      <c r="C1884">
        <v>680</v>
      </c>
    </row>
    <row r="1885" spans="1:3" x14ac:dyDescent="0.3">
      <c r="A1885" t="s">
        <v>929</v>
      </c>
      <c r="B1885" t="s">
        <v>10</v>
      </c>
      <c r="C1885">
        <v>340</v>
      </c>
    </row>
    <row r="1886" spans="1:3" x14ac:dyDescent="0.3">
      <c r="A1886" t="s">
        <v>965</v>
      </c>
      <c r="B1886" t="s">
        <v>25</v>
      </c>
      <c r="C1886">
        <v>184</v>
      </c>
    </row>
    <row r="1887" spans="1:3" x14ac:dyDescent="0.3">
      <c r="A1887" t="s">
        <v>973</v>
      </c>
      <c r="B1887" t="s">
        <v>7</v>
      </c>
      <c r="C1887">
        <v>99.194999999999993</v>
      </c>
    </row>
    <row r="1888" spans="1:3" x14ac:dyDescent="0.3">
      <c r="A1888" t="s">
        <v>901</v>
      </c>
      <c r="B1888" t="s">
        <v>22</v>
      </c>
      <c r="C1888">
        <v>540</v>
      </c>
    </row>
    <row r="1889" spans="1:3" x14ac:dyDescent="0.3">
      <c r="A1889" t="s">
        <v>911</v>
      </c>
      <c r="B1889" t="s">
        <v>13</v>
      </c>
      <c r="C1889">
        <v>760</v>
      </c>
    </row>
    <row r="1890" spans="1:3" x14ac:dyDescent="0.3">
      <c r="A1890" t="s">
        <v>935</v>
      </c>
      <c r="B1890" t="s">
        <v>4</v>
      </c>
      <c r="C1890">
        <v>360</v>
      </c>
    </row>
    <row r="1891" spans="1:3" x14ac:dyDescent="0.3">
      <c r="A1891" t="s">
        <v>941</v>
      </c>
      <c r="B1891" t="s">
        <v>10</v>
      </c>
      <c r="C1891">
        <v>1317</v>
      </c>
    </row>
    <row r="1892" spans="1:3" x14ac:dyDescent="0.3">
      <c r="A1892" t="s">
        <v>949</v>
      </c>
      <c r="B1892" t="s">
        <v>13</v>
      </c>
      <c r="C1892">
        <v>300</v>
      </c>
    </row>
    <row r="1893" spans="1:3" x14ac:dyDescent="0.3">
      <c r="A1893" t="s">
        <v>1010</v>
      </c>
      <c r="B1893" t="s">
        <v>7</v>
      </c>
      <c r="C1893">
        <v>1536.5</v>
      </c>
    </row>
    <row r="1894" spans="1:3" x14ac:dyDescent="0.3">
      <c r="A1894" t="s">
        <v>1030</v>
      </c>
      <c r="B1894" t="s">
        <v>4</v>
      </c>
      <c r="C1894">
        <v>248</v>
      </c>
    </row>
    <row r="1895" spans="1:3" x14ac:dyDescent="0.3">
      <c r="A1895" t="s">
        <v>961</v>
      </c>
      <c r="B1895" t="s">
        <v>4</v>
      </c>
      <c r="C1895">
        <v>15810</v>
      </c>
    </row>
    <row r="1896" spans="1:3" x14ac:dyDescent="0.3">
      <c r="A1896" t="s">
        <v>901</v>
      </c>
      <c r="B1896" t="s">
        <v>22</v>
      </c>
      <c r="C1896">
        <v>600</v>
      </c>
    </row>
    <row r="1897" spans="1:3" x14ac:dyDescent="0.3">
      <c r="A1897" t="s">
        <v>971</v>
      </c>
      <c r="B1897" t="s">
        <v>4</v>
      </c>
      <c r="C1897">
        <v>414</v>
      </c>
    </row>
    <row r="1898" spans="1:3" x14ac:dyDescent="0.3">
      <c r="A1898" t="s">
        <v>913</v>
      </c>
      <c r="B1898" t="s">
        <v>25</v>
      </c>
      <c r="C1898">
        <v>428.4</v>
      </c>
    </row>
    <row r="1899" spans="1:3" x14ac:dyDescent="0.3">
      <c r="A1899" t="s">
        <v>999</v>
      </c>
      <c r="B1899" t="s">
        <v>16</v>
      </c>
      <c r="C1899">
        <v>292.5</v>
      </c>
    </row>
    <row r="1900" spans="1:3" x14ac:dyDescent="0.3">
      <c r="A1900" t="s">
        <v>919</v>
      </c>
      <c r="B1900" t="s">
        <v>10</v>
      </c>
      <c r="C1900">
        <v>959.75</v>
      </c>
    </row>
    <row r="1901" spans="1:3" x14ac:dyDescent="0.3">
      <c r="A1901" t="s">
        <v>935</v>
      </c>
      <c r="B1901" t="s">
        <v>4</v>
      </c>
      <c r="C1901">
        <v>90</v>
      </c>
    </row>
    <row r="1902" spans="1:3" x14ac:dyDescent="0.3">
      <c r="A1902" t="s">
        <v>957</v>
      </c>
      <c r="B1902" t="s">
        <v>25</v>
      </c>
      <c r="C1902">
        <v>760</v>
      </c>
    </row>
    <row r="1903" spans="1:3" x14ac:dyDescent="0.3">
      <c r="A1903" t="s">
        <v>919</v>
      </c>
      <c r="B1903" t="s">
        <v>10</v>
      </c>
      <c r="C1903">
        <v>565.38</v>
      </c>
    </row>
    <row r="1904" spans="1:3" x14ac:dyDescent="0.3">
      <c r="A1904" t="s">
        <v>923</v>
      </c>
      <c r="B1904" t="s">
        <v>25</v>
      </c>
      <c r="C1904">
        <v>450</v>
      </c>
    </row>
    <row r="1905" spans="1:3" x14ac:dyDescent="0.3">
      <c r="A1905" t="s">
        <v>951</v>
      </c>
      <c r="B1905" t="s">
        <v>13</v>
      </c>
      <c r="C1905">
        <v>1008</v>
      </c>
    </row>
    <row r="1906" spans="1:3" x14ac:dyDescent="0.3">
      <c r="A1906" t="s">
        <v>909</v>
      </c>
      <c r="B1906" t="s">
        <v>13</v>
      </c>
      <c r="C1906">
        <v>630</v>
      </c>
    </row>
    <row r="1907" spans="1:3" x14ac:dyDescent="0.3">
      <c r="A1907" t="s">
        <v>927</v>
      </c>
      <c r="B1907" t="s">
        <v>10</v>
      </c>
      <c r="C1907">
        <v>1215</v>
      </c>
    </row>
    <row r="1908" spans="1:3" x14ac:dyDescent="0.3">
      <c r="A1908" t="s">
        <v>1032</v>
      </c>
      <c r="B1908" t="s">
        <v>4</v>
      </c>
      <c r="C1908">
        <v>180</v>
      </c>
    </row>
    <row r="1909" spans="1:3" x14ac:dyDescent="0.3">
      <c r="A1909" t="s">
        <v>1034</v>
      </c>
      <c r="B1909" t="s">
        <v>7</v>
      </c>
      <c r="C1909">
        <v>195</v>
      </c>
    </row>
    <row r="1910" spans="1:3" x14ac:dyDescent="0.3">
      <c r="A1910" t="s">
        <v>901</v>
      </c>
      <c r="B1910" t="s">
        <v>22</v>
      </c>
      <c r="C1910">
        <v>1800</v>
      </c>
    </row>
    <row r="1911" spans="1:3" x14ac:dyDescent="0.3">
      <c r="A1911" t="s">
        <v>971</v>
      </c>
      <c r="B1911" t="s">
        <v>4</v>
      </c>
      <c r="C1911">
        <v>276</v>
      </c>
    </row>
    <row r="1912" spans="1:3" x14ac:dyDescent="0.3">
      <c r="A1912" t="s">
        <v>1026</v>
      </c>
      <c r="B1912" t="s">
        <v>13</v>
      </c>
      <c r="C1912">
        <v>696</v>
      </c>
    </row>
    <row r="1913" spans="1:3" x14ac:dyDescent="0.3">
      <c r="A1913" t="s">
        <v>901</v>
      </c>
      <c r="B1913" t="s">
        <v>22</v>
      </c>
      <c r="C1913">
        <v>1800</v>
      </c>
    </row>
    <row r="1914" spans="1:3" x14ac:dyDescent="0.3">
      <c r="A1914" t="s">
        <v>1008</v>
      </c>
      <c r="B1914" t="s">
        <v>10</v>
      </c>
      <c r="C1914">
        <v>1774.8</v>
      </c>
    </row>
    <row r="1915" spans="1:3" x14ac:dyDescent="0.3">
      <c r="A1915" t="s">
        <v>899</v>
      </c>
      <c r="B1915" t="s">
        <v>7</v>
      </c>
      <c r="C1915">
        <v>1000</v>
      </c>
    </row>
    <row r="1916" spans="1:3" x14ac:dyDescent="0.3">
      <c r="A1916" t="s">
        <v>909</v>
      </c>
      <c r="B1916" t="s">
        <v>13</v>
      </c>
      <c r="C1916">
        <v>315</v>
      </c>
    </row>
    <row r="1917" spans="1:3" x14ac:dyDescent="0.3">
      <c r="A1917" t="s">
        <v>967</v>
      </c>
      <c r="B1917" t="s">
        <v>25</v>
      </c>
      <c r="C1917">
        <v>38.6</v>
      </c>
    </row>
    <row r="1918" spans="1:3" x14ac:dyDescent="0.3">
      <c r="A1918" t="s">
        <v>929</v>
      </c>
      <c r="B1918" t="s">
        <v>10</v>
      </c>
      <c r="C1918">
        <v>650</v>
      </c>
    </row>
    <row r="1919" spans="1:3" x14ac:dyDescent="0.3">
      <c r="A1919" t="s">
        <v>955</v>
      </c>
      <c r="B1919" t="s">
        <v>4</v>
      </c>
      <c r="C1919">
        <v>714</v>
      </c>
    </row>
    <row r="1920" spans="1:3" x14ac:dyDescent="0.3">
      <c r="A1920" t="s">
        <v>995</v>
      </c>
      <c r="B1920" t="s">
        <v>19</v>
      </c>
      <c r="C1920">
        <v>1326</v>
      </c>
    </row>
    <row r="1921" spans="1:3" x14ac:dyDescent="0.3">
      <c r="A1921" t="s">
        <v>1006</v>
      </c>
      <c r="B1921" t="s">
        <v>7</v>
      </c>
      <c r="C1921">
        <v>1598.85</v>
      </c>
    </row>
    <row r="1922" spans="1:3" x14ac:dyDescent="0.3">
      <c r="A1922" t="s">
        <v>891</v>
      </c>
      <c r="B1922" t="s">
        <v>4</v>
      </c>
      <c r="C1922">
        <v>760</v>
      </c>
    </row>
    <row r="1923" spans="1:3" x14ac:dyDescent="0.3">
      <c r="A1923" t="s">
        <v>1023</v>
      </c>
      <c r="B1923" t="s">
        <v>4</v>
      </c>
      <c r="C1923">
        <v>240</v>
      </c>
    </row>
    <row r="1924" spans="1:3" x14ac:dyDescent="0.3">
      <c r="A1924" t="s">
        <v>1032</v>
      </c>
      <c r="B1924" t="s">
        <v>4</v>
      </c>
      <c r="C1924">
        <v>1296</v>
      </c>
    </row>
    <row r="1925" spans="1:3" x14ac:dyDescent="0.3">
      <c r="A1925" t="s">
        <v>1026</v>
      </c>
      <c r="B1925" t="s">
        <v>13</v>
      </c>
      <c r="C1925">
        <v>69.599999999999994</v>
      </c>
    </row>
    <row r="1926" spans="1:3" x14ac:dyDescent="0.3">
      <c r="A1926" t="s">
        <v>945</v>
      </c>
      <c r="B1926" t="s">
        <v>19</v>
      </c>
      <c r="C1926">
        <v>4642.125</v>
      </c>
    </row>
    <row r="1927" spans="1:3" x14ac:dyDescent="0.3">
      <c r="A1927" t="s">
        <v>967</v>
      </c>
      <c r="B1927" t="s">
        <v>25</v>
      </c>
      <c r="C1927">
        <v>253.3125</v>
      </c>
    </row>
    <row r="1928" spans="1:3" x14ac:dyDescent="0.3">
      <c r="A1928" t="s">
        <v>1002</v>
      </c>
      <c r="B1928" t="s">
        <v>13</v>
      </c>
      <c r="C1928">
        <v>940.5</v>
      </c>
    </row>
    <row r="1929" spans="1:3" x14ac:dyDescent="0.3">
      <c r="A1929" t="s">
        <v>987</v>
      </c>
      <c r="B1929" t="s">
        <v>22</v>
      </c>
      <c r="C1929">
        <v>1060</v>
      </c>
    </row>
    <row r="1930" spans="1:3" x14ac:dyDescent="0.3">
      <c r="A1930" t="s">
        <v>1004</v>
      </c>
      <c r="B1930" t="s">
        <v>13</v>
      </c>
      <c r="C1930">
        <v>136</v>
      </c>
    </row>
    <row r="1931" spans="1:3" x14ac:dyDescent="0.3">
      <c r="A1931" t="s">
        <v>969</v>
      </c>
      <c r="B1931" t="s">
        <v>16</v>
      </c>
      <c r="C1931">
        <v>560</v>
      </c>
    </row>
    <row r="1932" spans="1:3" x14ac:dyDescent="0.3">
      <c r="A1932" t="s">
        <v>951</v>
      </c>
      <c r="B1932" t="s">
        <v>13</v>
      </c>
      <c r="C1932">
        <v>1600</v>
      </c>
    </row>
    <row r="1933" spans="1:3" x14ac:dyDescent="0.3">
      <c r="A1933" t="s">
        <v>977</v>
      </c>
      <c r="B1933" t="s">
        <v>25</v>
      </c>
      <c r="C1933">
        <v>180</v>
      </c>
    </row>
    <row r="1934" spans="1:3" x14ac:dyDescent="0.3">
      <c r="A1934" t="s">
        <v>989</v>
      </c>
      <c r="B1934" t="s">
        <v>16</v>
      </c>
      <c r="C1934">
        <v>105</v>
      </c>
    </row>
    <row r="1935" spans="1:3" x14ac:dyDescent="0.3">
      <c r="A1935" t="s">
        <v>935</v>
      </c>
      <c r="B1935" t="s">
        <v>4</v>
      </c>
      <c r="C1935">
        <v>54</v>
      </c>
    </row>
    <row r="1936" spans="1:3" x14ac:dyDescent="0.3">
      <c r="A1936" t="s">
        <v>1006</v>
      </c>
      <c r="B1936" t="s">
        <v>7</v>
      </c>
      <c r="C1936">
        <v>199.5</v>
      </c>
    </row>
    <row r="1937" spans="1:3" x14ac:dyDescent="0.3">
      <c r="A1937" t="s">
        <v>1029</v>
      </c>
      <c r="B1937" t="s">
        <v>22</v>
      </c>
      <c r="C1937">
        <v>200</v>
      </c>
    </row>
    <row r="1938" spans="1:3" x14ac:dyDescent="0.3">
      <c r="A1938" t="s">
        <v>1030</v>
      </c>
      <c r="B1938" t="s">
        <v>4</v>
      </c>
      <c r="C1938">
        <v>232.5</v>
      </c>
    </row>
    <row r="1939" spans="1:3" x14ac:dyDescent="0.3">
      <c r="A1939" t="s">
        <v>967</v>
      </c>
      <c r="B1939" t="s">
        <v>25</v>
      </c>
      <c r="C1939">
        <v>183.35</v>
      </c>
    </row>
    <row r="1940" spans="1:3" x14ac:dyDescent="0.3">
      <c r="A1940" t="s">
        <v>987</v>
      </c>
      <c r="B1940" t="s">
        <v>22</v>
      </c>
      <c r="C1940">
        <v>755.25</v>
      </c>
    </row>
    <row r="1941" spans="1:3" x14ac:dyDescent="0.3">
      <c r="A1941" t="s">
        <v>1034</v>
      </c>
      <c r="B1941" t="s">
        <v>7</v>
      </c>
      <c r="C1941">
        <v>259.34999999999997</v>
      </c>
    </row>
    <row r="1942" spans="1:3" x14ac:dyDescent="0.3">
      <c r="A1942" t="s">
        <v>895</v>
      </c>
      <c r="B1942" t="s">
        <v>7</v>
      </c>
      <c r="C1942">
        <v>412.5</v>
      </c>
    </row>
    <row r="1943" spans="1:3" x14ac:dyDescent="0.3">
      <c r="A1943" t="s">
        <v>935</v>
      </c>
      <c r="B1943" t="s">
        <v>4</v>
      </c>
      <c r="C1943">
        <v>101.25</v>
      </c>
    </row>
    <row r="1944" spans="1:3" x14ac:dyDescent="0.3">
      <c r="A1944" t="s">
        <v>1034</v>
      </c>
      <c r="B1944" t="s">
        <v>7</v>
      </c>
      <c r="C1944">
        <v>390</v>
      </c>
    </row>
    <row r="1945" spans="1:3" x14ac:dyDescent="0.3">
      <c r="A1945" t="s">
        <v>901</v>
      </c>
      <c r="B1945" t="s">
        <v>22</v>
      </c>
      <c r="C1945">
        <v>1800</v>
      </c>
    </row>
    <row r="1946" spans="1:3" x14ac:dyDescent="0.3">
      <c r="A1946" t="s">
        <v>931</v>
      </c>
      <c r="B1946" t="s">
        <v>16</v>
      </c>
      <c r="C1946">
        <v>525</v>
      </c>
    </row>
    <row r="1947" spans="1:3" x14ac:dyDescent="0.3">
      <c r="A1947" t="s">
        <v>977</v>
      </c>
      <c r="B1947" t="s">
        <v>25</v>
      </c>
      <c r="C1947">
        <v>300</v>
      </c>
    </row>
    <row r="1948" spans="1:3" x14ac:dyDescent="0.3">
      <c r="A1948" t="s">
        <v>995</v>
      </c>
      <c r="B1948" t="s">
        <v>19</v>
      </c>
      <c r="C1948">
        <v>144</v>
      </c>
    </row>
    <row r="1949" spans="1:3" x14ac:dyDescent="0.3">
      <c r="A1949" t="s">
        <v>913</v>
      </c>
      <c r="B1949" t="s">
        <v>25</v>
      </c>
      <c r="C1949">
        <v>336</v>
      </c>
    </row>
    <row r="1950" spans="1:3" x14ac:dyDescent="0.3">
      <c r="A1950" t="s">
        <v>956</v>
      </c>
      <c r="B1950" t="s">
        <v>4</v>
      </c>
      <c r="C1950">
        <v>229.5</v>
      </c>
    </row>
    <row r="1951" spans="1:3" x14ac:dyDescent="0.3">
      <c r="A1951" t="s">
        <v>969</v>
      </c>
      <c r="B1951" t="s">
        <v>16</v>
      </c>
      <c r="C1951">
        <v>285.59999999999997</v>
      </c>
    </row>
    <row r="1952" spans="1:3" x14ac:dyDescent="0.3">
      <c r="A1952" t="s">
        <v>995</v>
      </c>
      <c r="B1952" t="s">
        <v>19</v>
      </c>
      <c r="C1952">
        <v>960</v>
      </c>
    </row>
    <row r="1953" spans="1:3" x14ac:dyDescent="0.3">
      <c r="A1953" t="s">
        <v>889</v>
      </c>
      <c r="B1953" t="s">
        <v>4</v>
      </c>
      <c r="C1953">
        <v>72</v>
      </c>
    </row>
    <row r="1954" spans="1:3" x14ac:dyDescent="0.3">
      <c r="A1954" t="s">
        <v>965</v>
      </c>
      <c r="B1954" t="s">
        <v>25</v>
      </c>
      <c r="C1954">
        <v>184</v>
      </c>
    </row>
    <row r="1955" spans="1:3" x14ac:dyDescent="0.3">
      <c r="A1955" t="s">
        <v>989</v>
      </c>
      <c r="B1955" t="s">
        <v>16</v>
      </c>
      <c r="C1955">
        <v>70</v>
      </c>
    </row>
    <row r="1956" spans="1:3" x14ac:dyDescent="0.3">
      <c r="A1956" t="s">
        <v>939</v>
      </c>
      <c r="B1956" t="s">
        <v>10</v>
      </c>
      <c r="C1956">
        <v>187.38</v>
      </c>
    </row>
    <row r="1957" spans="1:3" x14ac:dyDescent="0.3">
      <c r="A1957" t="s">
        <v>1032</v>
      </c>
      <c r="B1957" t="s">
        <v>4</v>
      </c>
      <c r="C1957">
        <v>108</v>
      </c>
    </row>
    <row r="1958" spans="1:3" x14ac:dyDescent="0.3">
      <c r="A1958" t="s">
        <v>889</v>
      </c>
      <c r="B1958" t="s">
        <v>4</v>
      </c>
      <c r="C1958">
        <v>36</v>
      </c>
    </row>
    <row r="1959" spans="1:3" x14ac:dyDescent="0.3">
      <c r="A1959" t="s">
        <v>1002</v>
      </c>
      <c r="B1959" t="s">
        <v>13</v>
      </c>
      <c r="C1959">
        <v>550</v>
      </c>
    </row>
    <row r="1960" spans="1:3" x14ac:dyDescent="0.3">
      <c r="A1960" t="s">
        <v>889</v>
      </c>
      <c r="B1960" t="s">
        <v>4</v>
      </c>
      <c r="C1960">
        <v>144</v>
      </c>
    </row>
    <row r="1961" spans="1:3" x14ac:dyDescent="0.3">
      <c r="A1961" t="s">
        <v>945</v>
      </c>
      <c r="B1961" t="s">
        <v>19</v>
      </c>
      <c r="C1961">
        <v>185.685</v>
      </c>
    </row>
    <row r="1962" spans="1:3" x14ac:dyDescent="0.3">
      <c r="A1962" t="s">
        <v>903</v>
      </c>
      <c r="B1962" t="s">
        <v>7</v>
      </c>
      <c r="C1962">
        <v>1200</v>
      </c>
    </row>
    <row r="1963" spans="1:3" x14ac:dyDescent="0.3">
      <c r="A1963" t="s">
        <v>945</v>
      </c>
      <c r="B1963" t="s">
        <v>19</v>
      </c>
      <c r="C1963">
        <v>1237.9000000000001</v>
      </c>
    </row>
    <row r="1964" spans="1:3" x14ac:dyDescent="0.3">
      <c r="A1964" t="s">
        <v>969</v>
      </c>
      <c r="B1964" t="s">
        <v>16</v>
      </c>
      <c r="C1964">
        <v>196</v>
      </c>
    </row>
    <row r="1965" spans="1:3" x14ac:dyDescent="0.3">
      <c r="A1965" t="s">
        <v>943</v>
      </c>
      <c r="B1965" t="s">
        <v>22</v>
      </c>
      <c r="C1965">
        <v>3032.3999999999996</v>
      </c>
    </row>
    <row r="1966" spans="1:3" x14ac:dyDescent="0.3">
      <c r="A1966" t="s">
        <v>955</v>
      </c>
      <c r="B1966" t="s">
        <v>4</v>
      </c>
      <c r="C1966">
        <v>1197</v>
      </c>
    </row>
    <row r="1967" spans="1:3" x14ac:dyDescent="0.3">
      <c r="A1967" t="s">
        <v>1025</v>
      </c>
      <c r="B1967" t="s">
        <v>13</v>
      </c>
      <c r="C1967">
        <v>451.5</v>
      </c>
    </row>
    <row r="1968" spans="1:3" x14ac:dyDescent="0.3">
      <c r="A1968" t="s">
        <v>935</v>
      </c>
      <c r="B1968" t="s">
        <v>4</v>
      </c>
      <c r="C1968">
        <v>54</v>
      </c>
    </row>
    <row r="1969" spans="1:3" x14ac:dyDescent="0.3">
      <c r="A1969" t="s">
        <v>957</v>
      </c>
      <c r="B1969" t="s">
        <v>25</v>
      </c>
      <c r="C1969">
        <v>256.5</v>
      </c>
    </row>
    <row r="1970" spans="1:3" x14ac:dyDescent="0.3">
      <c r="A1970" t="s">
        <v>1004</v>
      </c>
      <c r="B1970" t="s">
        <v>13</v>
      </c>
      <c r="C1970">
        <v>306</v>
      </c>
    </row>
    <row r="1971" spans="1:3" x14ac:dyDescent="0.3">
      <c r="A1971" t="s">
        <v>901</v>
      </c>
      <c r="B1971" t="s">
        <v>22</v>
      </c>
      <c r="C1971">
        <v>600</v>
      </c>
    </row>
    <row r="1972" spans="1:3" x14ac:dyDescent="0.3">
      <c r="A1972" t="s">
        <v>935</v>
      </c>
      <c r="B1972" t="s">
        <v>4</v>
      </c>
      <c r="C1972">
        <v>45</v>
      </c>
    </row>
    <row r="1973" spans="1:3" x14ac:dyDescent="0.3">
      <c r="A1973" t="s">
        <v>1000</v>
      </c>
      <c r="B1973" t="s">
        <v>25</v>
      </c>
      <c r="C1973">
        <v>503.5</v>
      </c>
    </row>
    <row r="1974" spans="1:3" x14ac:dyDescent="0.3">
      <c r="A1974" t="s">
        <v>1025</v>
      </c>
      <c r="B1974" t="s">
        <v>13</v>
      </c>
      <c r="C1974">
        <v>430</v>
      </c>
    </row>
    <row r="1975" spans="1:3" x14ac:dyDescent="0.3">
      <c r="A1975" t="s">
        <v>925</v>
      </c>
      <c r="B1975" t="s">
        <v>10</v>
      </c>
      <c r="C1975">
        <v>436.99999999999994</v>
      </c>
    </row>
    <row r="1976" spans="1:3" x14ac:dyDescent="0.3">
      <c r="A1976" t="s">
        <v>1004</v>
      </c>
      <c r="B1976" t="s">
        <v>13</v>
      </c>
      <c r="C1976">
        <v>1162.8</v>
      </c>
    </row>
    <row r="1977" spans="1:3" x14ac:dyDescent="0.3">
      <c r="A1977" t="s">
        <v>1025</v>
      </c>
      <c r="B1977" t="s">
        <v>13</v>
      </c>
      <c r="C1977">
        <v>1225.5</v>
      </c>
    </row>
    <row r="1978" spans="1:3" x14ac:dyDescent="0.3">
      <c r="A1978" t="s">
        <v>933</v>
      </c>
      <c r="B1978" t="s">
        <v>16</v>
      </c>
      <c r="C1978">
        <v>90</v>
      </c>
    </row>
    <row r="1979" spans="1:3" x14ac:dyDescent="0.3">
      <c r="A1979" t="s">
        <v>969</v>
      </c>
      <c r="B1979" t="s">
        <v>16</v>
      </c>
      <c r="C1979">
        <v>56</v>
      </c>
    </row>
    <row r="1980" spans="1:3" x14ac:dyDescent="0.3">
      <c r="A1980" t="s">
        <v>975</v>
      </c>
      <c r="B1980" t="s">
        <v>25</v>
      </c>
      <c r="C1980">
        <v>190</v>
      </c>
    </row>
    <row r="1981" spans="1:3" x14ac:dyDescent="0.3">
      <c r="A1981" t="s">
        <v>1019</v>
      </c>
      <c r="B1981" t="s">
        <v>10</v>
      </c>
      <c r="C1981">
        <v>25</v>
      </c>
    </row>
    <row r="1982" spans="1:3" x14ac:dyDescent="0.3">
      <c r="A1982" t="s">
        <v>967</v>
      </c>
      <c r="B1982" t="s">
        <v>25</v>
      </c>
      <c r="C1982">
        <v>243.18</v>
      </c>
    </row>
    <row r="1983" spans="1:3" x14ac:dyDescent="0.3">
      <c r="A1983" t="s">
        <v>947</v>
      </c>
      <c r="B1983" t="s">
        <v>25</v>
      </c>
      <c r="C1983">
        <v>388.35</v>
      </c>
    </row>
    <row r="1984" spans="1:3" x14ac:dyDescent="0.3">
      <c r="A1984" t="s">
        <v>1034</v>
      </c>
      <c r="B1984" t="s">
        <v>7</v>
      </c>
      <c r="C1984">
        <v>234</v>
      </c>
    </row>
    <row r="1985" spans="1:3" x14ac:dyDescent="0.3">
      <c r="A1985" t="s">
        <v>949</v>
      </c>
      <c r="B1985" t="s">
        <v>13</v>
      </c>
      <c r="C1985">
        <v>187.5</v>
      </c>
    </row>
    <row r="1986" spans="1:3" x14ac:dyDescent="0.3">
      <c r="A1986" t="s">
        <v>957</v>
      </c>
      <c r="B1986" t="s">
        <v>25</v>
      </c>
      <c r="C1986">
        <v>304</v>
      </c>
    </row>
    <row r="1987" spans="1:3" x14ac:dyDescent="0.3">
      <c r="A1987" t="s">
        <v>893</v>
      </c>
      <c r="B1987" t="s">
        <v>7</v>
      </c>
      <c r="C1987">
        <v>250</v>
      </c>
    </row>
    <row r="1988" spans="1:3" x14ac:dyDescent="0.3">
      <c r="A1988" t="s">
        <v>1002</v>
      </c>
      <c r="B1988" t="s">
        <v>13</v>
      </c>
      <c r="C1988">
        <v>6050</v>
      </c>
    </row>
    <row r="1989" spans="1:3" x14ac:dyDescent="0.3">
      <c r="A1989" t="s">
        <v>1023</v>
      </c>
      <c r="B1989" t="s">
        <v>4</v>
      </c>
      <c r="C1989">
        <v>450</v>
      </c>
    </row>
    <row r="1990" spans="1:3" x14ac:dyDescent="0.3">
      <c r="A1990" t="s">
        <v>911</v>
      </c>
      <c r="B1990" t="s">
        <v>13</v>
      </c>
      <c r="C1990">
        <v>760</v>
      </c>
    </row>
    <row r="1991" spans="1:3" x14ac:dyDescent="0.3">
      <c r="A1991" t="s">
        <v>923</v>
      </c>
      <c r="B1991" t="s">
        <v>25</v>
      </c>
      <c r="C1991">
        <v>625</v>
      </c>
    </row>
    <row r="1992" spans="1:3" x14ac:dyDescent="0.3">
      <c r="A1992" t="s">
        <v>997</v>
      </c>
      <c r="B1992" t="s">
        <v>16</v>
      </c>
      <c r="C1992">
        <v>190</v>
      </c>
    </row>
    <row r="1993" spans="1:3" x14ac:dyDescent="0.3">
      <c r="A1993" t="s">
        <v>977</v>
      </c>
      <c r="B1993" t="s">
        <v>25</v>
      </c>
      <c r="C1993">
        <v>36</v>
      </c>
    </row>
    <row r="1994" spans="1:3" x14ac:dyDescent="0.3">
      <c r="A1994" t="s">
        <v>983</v>
      </c>
      <c r="B1994" t="s">
        <v>10</v>
      </c>
      <c r="C1994">
        <v>40</v>
      </c>
    </row>
    <row r="1995" spans="1:3" x14ac:dyDescent="0.3">
      <c r="A1995" t="s">
        <v>907</v>
      </c>
      <c r="B1995" t="s">
        <v>25</v>
      </c>
      <c r="C1995">
        <v>632.4</v>
      </c>
    </row>
    <row r="1996" spans="1:3" x14ac:dyDescent="0.3">
      <c r="A1996" t="s">
        <v>891</v>
      </c>
      <c r="B1996" t="s">
        <v>4</v>
      </c>
      <c r="C1996">
        <v>156.75</v>
      </c>
    </row>
    <row r="1997" spans="1:3" x14ac:dyDescent="0.3">
      <c r="A1997" t="s">
        <v>927</v>
      </c>
      <c r="B1997" t="s">
        <v>10</v>
      </c>
      <c r="C1997">
        <v>1215</v>
      </c>
    </row>
    <row r="1998" spans="1:3" x14ac:dyDescent="0.3">
      <c r="A1998" t="s">
        <v>939</v>
      </c>
      <c r="B1998" t="s">
        <v>10</v>
      </c>
      <c r="C1998">
        <v>1967.49</v>
      </c>
    </row>
    <row r="1999" spans="1:3" x14ac:dyDescent="0.3">
      <c r="A1999" t="s">
        <v>987</v>
      </c>
      <c r="B1999" t="s">
        <v>22</v>
      </c>
      <c r="C1999">
        <v>1749</v>
      </c>
    </row>
    <row r="2000" spans="1:3" x14ac:dyDescent="0.3">
      <c r="A2000" t="s">
        <v>1026</v>
      </c>
      <c r="B2000" t="s">
        <v>13</v>
      </c>
      <c r="C2000">
        <v>1218</v>
      </c>
    </row>
    <row r="2001" spans="1:3" x14ac:dyDescent="0.3">
      <c r="A2001" t="s">
        <v>925</v>
      </c>
      <c r="B2001" t="s">
        <v>10</v>
      </c>
      <c r="C2001">
        <v>322</v>
      </c>
    </row>
    <row r="2002" spans="1:3" x14ac:dyDescent="0.3">
      <c r="A2002" t="s">
        <v>1021</v>
      </c>
      <c r="B2002" t="s">
        <v>13</v>
      </c>
      <c r="C2002">
        <v>1080</v>
      </c>
    </row>
    <row r="2003" spans="1:3" x14ac:dyDescent="0.3">
      <c r="A2003" t="s">
        <v>901</v>
      </c>
      <c r="B2003" t="s">
        <v>22</v>
      </c>
      <c r="C2003">
        <v>120</v>
      </c>
    </row>
    <row r="2004" spans="1:3" x14ac:dyDescent="0.3">
      <c r="A2004" t="s">
        <v>971</v>
      </c>
      <c r="B2004" t="s">
        <v>4</v>
      </c>
      <c r="C2004">
        <v>1380</v>
      </c>
    </row>
    <row r="2005" spans="1:3" x14ac:dyDescent="0.3">
      <c r="A2005" t="s">
        <v>939</v>
      </c>
      <c r="B2005" t="s">
        <v>10</v>
      </c>
      <c r="C2005">
        <v>374.76</v>
      </c>
    </row>
    <row r="2006" spans="1:3" x14ac:dyDescent="0.3">
      <c r="A2006" t="s">
        <v>953</v>
      </c>
      <c r="B2006" t="s">
        <v>13</v>
      </c>
      <c r="C2006">
        <v>75</v>
      </c>
    </row>
    <row r="2007" spans="1:3" x14ac:dyDescent="0.3">
      <c r="A2007" t="s">
        <v>1014</v>
      </c>
      <c r="B2007" t="s">
        <v>7</v>
      </c>
      <c r="C2007">
        <v>442.05</v>
      </c>
    </row>
    <row r="2008" spans="1:3" x14ac:dyDescent="0.3">
      <c r="A2008" t="s">
        <v>1025</v>
      </c>
      <c r="B2008" t="s">
        <v>13</v>
      </c>
      <c r="C2008">
        <v>1075</v>
      </c>
    </row>
    <row r="2009" spans="1:3" x14ac:dyDescent="0.3">
      <c r="A2009" t="s">
        <v>889</v>
      </c>
      <c r="B2009" t="s">
        <v>4</v>
      </c>
      <c r="C2009">
        <v>162</v>
      </c>
    </row>
    <row r="2010" spans="1:3" x14ac:dyDescent="0.3">
      <c r="A2010" t="s">
        <v>913</v>
      </c>
      <c r="B2010" t="s">
        <v>25</v>
      </c>
      <c r="C2010">
        <v>108</v>
      </c>
    </row>
    <row r="2011" spans="1:3" x14ac:dyDescent="0.3">
      <c r="A2011" t="s">
        <v>923</v>
      </c>
      <c r="B2011" t="s">
        <v>25</v>
      </c>
      <c r="C2011">
        <v>500</v>
      </c>
    </row>
    <row r="2012" spans="1:3" x14ac:dyDescent="0.3">
      <c r="A2012" t="s">
        <v>987</v>
      </c>
      <c r="B2012" t="s">
        <v>22</v>
      </c>
      <c r="C2012">
        <v>530</v>
      </c>
    </row>
    <row r="2013" spans="1:3" x14ac:dyDescent="0.3">
      <c r="A2013" t="s">
        <v>935</v>
      </c>
      <c r="B2013" t="s">
        <v>4</v>
      </c>
      <c r="C2013">
        <v>101.25</v>
      </c>
    </row>
    <row r="2014" spans="1:3" x14ac:dyDescent="0.3">
      <c r="A2014" t="s">
        <v>1008</v>
      </c>
      <c r="B2014" t="s">
        <v>10</v>
      </c>
      <c r="C2014">
        <v>776.47499999999991</v>
      </c>
    </row>
    <row r="2015" spans="1:3" x14ac:dyDescent="0.3">
      <c r="A2015" t="s">
        <v>995</v>
      </c>
      <c r="B2015" t="s">
        <v>19</v>
      </c>
      <c r="C2015">
        <v>840</v>
      </c>
    </row>
    <row r="2016" spans="1:3" x14ac:dyDescent="0.3">
      <c r="A2016" t="s">
        <v>1002</v>
      </c>
      <c r="B2016" t="s">
        <v>13</v>
      </c>
      <c r="C2016">
        <v>1320</v>
      </c>
    </row>
    <row r="2017" spans="1:3" x14ac:dyDescent="0.3">
      <c r="A2017" t="s">
        <v>997</v>
      </c>
      <c r="B2017" t="s">
        <v>16</v>
      </c>
      <c r="C2017">
        <v>760</v>
      </c>
    </row>
    <row r="2018" spans="1:3" x14ac:dyDescent="0.3">
      <c r="A2018" t="s">
        <v>1010</v>
      </c>
      <c r="B2018" t="s">
        <v>7</v>
      </c>
      <c r="C2018">
        <v>526.79999999999995</v>
      </c>
    </row>
    <row r="2019" spans="1:3" x14ac:dyDescent="0.3">
      <c r="A2019" t="s">
        <v>891</v>
      </c>
      <c r="B2019" t="s">
        <v>4</v>
      </c>
      <c r="C2019">
        <v>1425</v>
      </c>
    </row>
    <row r="2020" spans="1:3" x14ac:dyDescent="0.3">
      <c r="A2020" t="s">
        <v>897</v>
      </c>
      <c r="B2020" t="s">
        <v>7</v>
      </c>
      <c r="C2020">
        <v>1494.5</v>
      </c>
    </row>
    <row r="2021" spans="1:3" x14ac:dyDescent="0.3">
      <c r="A2021" t="s">
        <v>945</v>
      </c>
      <c r="B2021" t="s">
        <v>19</v>
      </c>
      <c r="C2021">
        <v>5570.55</v>
      </c>
    </row>
    <row r="2022" spans="1:3" x14ac:dyDescent="0.3">
      <c r="A2022" t="s">
        <v>1002</v>
      </c>
      <c r="B2022" t="s">
        <v>13</v>
      </c>
      <c r="C2022">
        <v>4125</v>
      </c>
    </row>
    <row r="2023" spans="1:3" x14ac:dyDescent="0.3">
      <c r="A2023" t="s">
        <v>889</v>
      </c>
      <c r="B2023" t="s">
        <v>4</v>
      </c>
      <c r="C2023">
        <v>810</v>
      </c>
    </row>
    <row r="2024" spans="1:3" x14ac:dyDescent="0.3">
      <c r="A2024" t="s">
        <v>913</v>
      </c>
      <c r="B2024" t="s">
        <v>25</v>
      </c>
      <c r="C2024">
        <v>480</v>
      </c>
    </row>
    <row r="2025" spans="1:3" x14ac:dyDescent="0.3">
      <c r="A2025" t="s">
        <v>935</v>
      </c>
      <c r="B2025" t="s">
        <v>4</v>
      </c>
      <c r="C2025">
        <v>94.5</v>
      </c>
    </row>
    <row r="2026" spans="1:3" x14ac:dyDescent="0.3">
      <c r="A2026" t="s">
        <v>1012</v>
      </c>
      <c r="B2026" t="s">
        <v>16</v>
      </c>
      <c r="C2026">
        <v>665</v>
      </c>
    </row>
    <row r="2027" spans="1:3" x14ac:dyDescent="0.3">
      <c r="A2027" t="s">
        <v>1025</v>
      </c>
      <c r="B2027" t="s">
        <v>13</v>
      </c>
      <c r="C2027">
        <v>344</v>
      </c>
    </row>
    <row r="2028" spans="1:3" x14ac:dyDescent="0.3">
      <c r="A2028" t="s">
        <v>957</v>
      </c>
      <c r="B2028" t="s">
        <v>25</v>
      </c>
      <c r="C2028">
        <v>665</v>
      </c>
    </row>
    <row r="2029" spans="1:3" x14ac:dyDescent="0.3">
      <c r="A2029" t="s">
        <v>961</v>
      </c>
      <c r="B2029" t="s">
        <v>4</v>
      </c>
      <c r="C2029">
        <v>6587.5</v>
      </c>
    </row>
    <row r="2030" spans="1:3" x14ac:dyDescent="0.3">
      <c r="A2030" t="s">
        <v>1002</v>
      </c>
      <c r="B2030" t="s">
        <v>13</v>
      </c>
      <c r="C2030">
        <v>1650</v>
      </c>
    </row>
    <row r="2031" spans="1:3" x14ac:dyDescent="0.3">
      <c r="A2031" t="s">
        <v>991</v>
      </c>
      <c r="B2031" t="s">
        <v>19</v>
      </c>
      <c r="C2031">
        <v>2066.4</v>
      </c>
    </row>
    <row r="2032" spans="1:3" x14ac:dyDescent="0.3">
      <c r="A2032" t="s">
        <v>1021</v>
      </c>
      <c r="B2032" t="s">
        <v>13</v>
      </c>
      <c r="C2032">
        <v>1166.4000000000001</v>
      </c>
    </row>
    <row r="2033" spans="1:3" x14ac:dyDescent="0.3">
      <c r="A2033" t="s">
        <v>929</v>
      </c>
      <c r="B2033" t="s">
        <v>10</v>
      </c>
      <c r="C2033">
        <v>135</v>
      </c>
    </row>
    <row r="2034" spans="1:3" x14ac:dyDescent="0.3">
      <c r="A2034" t="s">
        <v>973</v>
      </c>
      <c r="B2034" t="s">
        <v>7</v>
      </c>
      <c r="C2034">
        <v>233.39999999999998</v>
      </c>
    </row>
    <row r="2035" spans="1:3" x14ac:dyDescent="0.3">
      <c r="A2035" t="s">
        <v>1006</v>
      </c>
      <c r="B2035" t="s">
        <v>7</v>
      </c>
      <c r="C2035">
        <v>171</v>
      </c>
    </row>
    <row r="2036" spans="1:3" x14ac:dyDescent="0.3">
      <c r="A2036" t="s">
        <v>889</v>
      </c>
      <c r="B2036" t="s">
        <v>4</v>
      </c>
      <c r="C2036">
        <v>180</v>
      </c>
    </row>
    <row r="2037" spans="1:3" x14ac:dyDescent="0.3">
      <c r="A2037" t="s">
        <v>956</v>
      </c>
      <c r="B2037" t="s">
        <v>4</v>
      </c>
      <c r="C2037">
        <v>1080</v>
      </c>
    </row>
    <row r="2038" spans="1:3" x14ac:dyDescent="0.3">
      <c r="A2038" t="s">
        <v>969</v>
      </c>
      <c r="B2038" t="s">
        <v>16</v>
      </c>
      <c r="C2038">
        <v>420</v>
      </c>
    </row>
    <row r="2039" spans="1:3" x14ac:dyDescent="0.3">
      <c r="A2039" t="s">
        <v>993</v>
      </c>
      <c r="B2039" t="s">
        <v>19</v>
      </c>
      <c r="C2039">
        <v>74.5</v>
      </c>
    </row>
    <row r="2040" spans="1:3" x14ac:dyDescent="0.3">
      <c r="A2040" t="s">
        <v>913</v>
      </c>
      <c r="B2040" t="s">
        <v>25</v>
      </c>
      <c r="C2040">
        <v>42</v>
      </c>
    </row>
    <row r="2041" spans="1:3" x14ac:dyDescent="0.3">
      <c r="A2041" t="s">
        <v>1002</v>
      </c>
      <c r="B2041" t="s">
        <v>13</v>
      </c>
      <c r="C2041">
        <v>1650</v>
      </c>
    </row>
    <row r="2042" spans="1:3" x14ac:dyDescent="0.3">
      <c r="A2042" t="s">
        <v>1023</v>
      </c>
      <c r="B2042" t="s">
        <v>4</v>
      </c>
      <c r="C2042">
        <v>60</v>
      </c>
    </row>
    <row r="2043" spans="1:3" x14ac:dyDescent="0.3">
      <c r="A2043" t="s">
        <v>965</v>
      </c>
      <c r="B2043" t="s">
        <v>25</v>
      </c>
      <c r="C2043">
        <v>73.600000000000009</v>
      </c>
    </row>
    <row r="2044" spans="1:3" x14ac:dyDescent="0.3">
      <c r="A2044" t="s">
        <v>989</v>
      </c>
      <c r="B2044" t="s">
        <v>16</v>
      </c>
      <c r="C2044">
        <v>14</v>
      </c>
    </row>
    <row r="2045" spans="1:3" x14ac:dyDescent="0.3">
      <c r="A2045" t="s">
        <v>1025</v>
      </c>
      <c r="B2045" t="s">
        <v>13</v>
      </c>
      <c r="C2045">
        <v>645</v>
      </c>
    </row>
    <row r="2046" spans="1:3" x14ac:dyDescent="0.3">
      <c r="A2046" t="s">
        <v>943</v>
      </c>
      <c r="B2046" t="s">
        <v>22</v>
      </c>
      <c r="C2046">
        <v>912</v>
      </c>
    </row>
    <row r="2047" spans="1:3" x14ac:dyDescent="0.3">
      <c r="A2047" t="s">
        <v>956</v>
      </c>
      <c r="B2047" t="s">
        <v>4</v>
      </c>
      <c r="C2047">
        <v>432</v>
      </c>
    </row>
    <row r="2048" spans="1:3" x14ac:dyDescent="0.3">
      <c r="A2048" t="s">
        <v>983</v>
      </c>
      <c r="B2048" t="s">
        <v>10</v>
      </c>
      <c r="C2048">
        <v>1200</v>
      </c>
    </row>
    <row r="2049" spans="1:3" x14ac:dyDescent="0.3">
      <c r="A2049" t="s">
        <v>999</v>
      </c>
      <c r="B2049" t="s">
        <v>16</v>
      </c>
      <c r="C2049">
        <v>546</v>
      </c>
    </row>
    <row r="2050" spans="1:3" x14ac:dyDescent="0.3">
      <c r="A2050" t="s">
        <v>929</v>
      </c>
      <c r="B2050" t="s">
        <v>10</v>
      </c>
      <c r="C2050">
        <v>200</v>
      </c>
    </row>
    <row r="2051" spans="1:3" x14ac:dyDescent="0.3">
      <c r="A2051" t="s">
        <v>891</v>
      </c>
      <c r="B2051" t="s">
        <v>4</v>
      </c>
      <c r="C2051">
        <v>456</v>
      </c>
    </row>
    <row r="2052" spans="1:3" x14ac:dyDescent="0.3">
      <c r="A2052" t="s">
        <v>1010</v>
      </c>
      <c r="B2052" t="s">
        <v>7</v>
      </c>
      <c r="C2052">
        <v>1317</v>
      </c>
    </row>
    <row r="2053" spans="1:3" x14ac:dyDescent="0.3">
      <c r="A2053" t="s">
        <v>973</v>
      </c>
      <c r="B2053" t="s">
        <v>7</v>
      </c>
      <c r="C2053">
        <v>291.75</v>
      </c>
    </row>
    <row r="2054" spans="1:3" x14ac:dyDescent="0.3">
      <c r="A2054" t="s">
        <v>1006</v>
      </c>
      <c r="B2054" t="s">
        <v>7</v>
      </c>
      <c r="C2054">
        <v>114</v>
      </c>
    </row>
    <row r="2055" spans="1:3" x14ac:dyDescent="0.3">
      <c r="A2055" t="s">
        <v>909</v>
      </c>
      <c r="B2055" t="s">
        <v>13</v>
      </c>
      <c r="C2055">
        <v>210</v>
      </c>
    </row>
    <row r="2056" spans="1:3" x14ac:dyDescent="0.3">
      <c r="A2056" t="s">
        <v>1008</v>
      </c>
      <c r="B2056" t="s">
        <v>10</v>
      </c>
      <c r="C2056">
        <v>591.59999999999991</v>
      </c>
    </row>
    <row r="2057" spans="1:3" x14ac:dyDescent="0.3">
      <c r="A2057" t="s">
        <v>953</v>
      </c>
      <c r="B2057" t="s">
        <v>13</v>
      </c>
      <c r="C2057">
        <v>37.5</v>
      </c>
    </row>
    <row r="2058" spans="1:3" x14ac:dyDescent="0.3">
      <c r="A2058" t="s">
        <v>987</v>
      </c>
      <c r="B2058" t="s">
        <v>22</v>
      </c>
      <c r="C2058">
        <v>1272</v>
      </c>
    </row>
    <row r="2059" spans="1:3" x14ac:dyDescent="0.3">
      <c r="A2059" t="s">
        <v>911</v>
      </c>
      <c r="B2059" t="s">
        <v>13</v>
      </c>
      <c r="C2059">
        <v>722</v>
      </c>
    </row>
    <row r="2060" spans="1:3" x14ac:dyDescent="0.3">
      <c r="A2060" t="s">
        <v>951</v>
      </c>
      <c r="B2060" t="s">
        <v>13</v>
      </c>
      <c r="C2060">
        <v>456</v>
      </c>
    </row>
    <row r="2061" spans="1:3" x14ac:dyDescent="0.3">
      <c r="A2061" t="s">
        <v>956</v>
      </c>
      <c r="B2061" t="s">
        <v>4</v>
      </c>
      <c r="C2061">
        <v>307.8</v>
      </c>
    </row>
    <row r="2062" spans="1:3" x14ac:dyDescent="0.3">
      <c r="A2062" t="s">
        <v>889</v>
      </c>
      <c r="B2062" t="s">
        <v>4</v>
      </c>
      <c r="C2062">
        <v>337.5</v>
      </c>
    </row>
    <row r="2063" spans="1:3" x14ac:dyDescent="0.3">
      <c r="A2063" t="s">
        <v>897</v>
      </c>
      <c r="B2063" t="s">
        <v>7</v>
      </c>
      <c r="C2063">
        <v>480.375</v>
      </c>
    </row>
    <row r="2064" spans="1:3" x14ac:dyDescent="0.3">
      <c r="A2064" t="s">
        <v>1019</v>
      </c>
      <c r="B2064" t="s">
        <v>10</v>
      </c>
      <c r="C2064">
        <v>525</v>
      </c>
    </row>
    <row r="2065" spans="1:3" x14ac:dyDescent="0.3">
      <c r="A2065" t="s">
        <v>891</v>
      </c>
      <c r="B2065" t="s">
        <v>4</v>
      </c>
      <c r="C2065">
        <v>152</v>
      </c>
    </row>
    <row r="2066" spans="1:3" x14ac:dyDescent="0.3">
      <c r="A2066" t="s">
        <v>911</v>
      </c>
      <c r="B2066" t="s">
        <v>13</v>
      </c>
      <c r="C2066">
        <v>121.60000000000001</v>
      </c>
    </row>
    <row r="2067" spans="1:3" x14ac:dyDescent="0.3">
      <c r="A2067" t="s">
        <v>1032</v>
      </c>
      <c r="B2067" t="s">
        <v>4</v>
      </c>
      <c r="C2067">
        <v>810</v>
      </c>
    </row>
    <row r="2068" spans="1:3" x14ac:dyDescent="0.3">
      <c r="A2068" t="s">
        <v>935</v>
      </c>
      <c r="B2068" t="s">
        <v>4</v>
      </c>
      <c r="C2068">
        <v>36</v>
      </c>
    </row>
    <row r="2069" spans="1:3" x14ac:dyDescent="0.3">
      <c r="A2069" t="s">
        <v>971</v>
      </c>
      <c r="B2069" t="s">
        <v>4</v>
      </c>
      <c r="C2069">
        <v>1104</v>
      </c>
    </row>
    <row r="2070" spans="1:3" x14ac:dyDescent="0.3">
      <c r="A2070" t="s">
        <v>1006</v>
      </c>
      <c r="B2070" t="s">
        <v>7</v>
      </c>
      <c r="C2070">
        <v>228</v>
      </c>
    </row>
    <row r="2071" spans="1:3" x14ac:dyDescent="0.3">
      <c r="A2071" t="s">
        <v>923</v>
      </c>
      <c r="B2071" t="s">
        <v>25</v>
      </c>
      <c r="C2071">
        <v>1750</v>
      </c>
    </row>
    <row r="2072" spans="1:3" x14ac:dyDescent="0.3">
      <c r="A2072" t="s">
        <v>951</v>
      </c>
      <c r="B2072" t="s">
        <v>13</v>
      </c>
      <c r="C2072">
        <v>640</v>
      </c>
    </row>
    <row r="2073" spans="1:3" x14ac:dyDescent="0.3">
      <c r="A2073" t="s">
        <v>1012</v>
      </c>
      <c r="B2073" t="s">
        <v>16</v>
      </c>
      <c r="C2073">
        <v>665</v>
      </c>
    </row>
    <row r="2074" spans="1:3" x14ac:dyDescent="0.3">
      <c r="A2074" t="s">
        <v>953</v>
      </c>
      <c r="B2074" t="s">
        <v>13</v>
      </c>
      <c r="C2074">
        <v>25</v>
      </c>
    </row>
    <row r="2075" spans="1:3" x14ac:dyDescent="0.3">
      <c r="A2075" t="s">
        <v>1018</v>
      </c>
      <c r="B2075" t="s">
        <v>4</v>
      </c>
      <c r="C2075">
        <v>280</v>
      </c>
    </row>
    <row r="2076" spans="1:3" x14ac:dyDescent="0.3">
      <c r="A2076" t="s">
        <v>935</v>
      </c>
      <c r="B2076" t="s">
        <v>4</v>
      </c>
      <c r="C2076">
        <v>67.5</v>
      </c>
    </row>
    <row r="2077" spans="1:3" x14ac:dyDescent="0.3">
      <c r="A2077" t="s">
        <v>937</v>
      </c>
      <c r="B2077" t="s">
        <v>10</v>
      </c>
      <c r="C2077">
        <v>210</v>
      </c>
    </row>
    <row r="2078" spans="1:3" x14ac:dyDescent="0.3">
      <c r="A2078" t="s">
        <v>987</v>
      </c>
      <c r="B2078" t="s">
        <v>22</v>
      </c>
      <c r="C2078">
        <v>1060</v>
      </c>
    </row>
    <row r="2079" spans="1:3" x14ac:dyDescent="0.3">
      <c r="A2079" t="s">
        <v>999</v>
      </c>
      <c r="B2079" t="s">
        <v>16</v>
      </c>
      <c r="C2079">
        <v>390</v>
      </c>
    </row>
    <row r="2080" spans="1:3" x14ac:dyDescent="0.3">
      <c r="A2080" t="s">
        <v>901</v>
      </c>
      <c r="B2080" t="s">
        <v>22</v>
      </c>
      <c r="C2080">
        <v>1200</v>
      </c>
    </row>
    <row r="2081" spans="1:3" x14ac:dyDescent="0.3">
      <c r="A2081" t="s">
        <v>995</v>
      </c>
      <c r="B2081" t="s">
        <v>19</v>
      </c>
      <c r="C2081">
        <v>840</v>
      </c>
    </row>
    <row r="2082" spans="1:3" x14ac:dyDescent="0.3">
      <c r="A2082" t="s">
        <v>1004</v>
      </c>
      <c r="B2082" t="s">
        <v>13</v>
      </c>
      <c r="C2082">
        <v>1700</v>
      </c>
    </row>
    <row r="2083" spans="1:3" x14ac:dyDescent="0.3">
      <c r="A2083" t="s">
        <v>1023</v>
      </c>
      <c r="B2083" t="s">
        <v>4</v>
      </c>
      <c r="C2083">
        <v>45</v>
      </c>
    </row>
    <row r="2084" spans="1:3" x14ac:dyDescent="0.3">
      <c r="A2084" t="s">
        <v>929</v>
      </c>
      <c r="B2084" t="s">
        <v>10</v>
      </c>
      <c r="C2084">
        <v>30</v>
      </c>
    </row>
    <row r="2085" spans="1:3" x14ac:dyDescent="0.3">
      <c r="A2085" t="s">
        <v>1004</v>
      </c>
      <c r="B2085" t="s">
        <v>13</v>
      </c>
      <c r="C2085">
        <v>714</v>
      </c>
    </row>
    <row r="2086" spans="1:3" x14ac:dyDescent="0.3">
      <c r="A2086" t="s">
        <v>1006</v>
      </c>
      <c r="B2086" t="s">
        <v>7</v>
      </c>
      <c r="C2086">
        <v>114</v>
      </c>
    </row>
    <row r="2087" spans="1:3" x14ac:dyDescent="0.3">
      <c r="A2087" t="s">
        <v>913</v>
      </c>
      <c r="B2087" t="s">
        <v>25</v>
      </c>
      <c r="C2087">
        <v>180</v>
      </c>
    </row>
    <row r="2088" spans="1:3" x14ac:dyDescent="0.3">
      <c r="A2088" t="s">
        <v>921</v>
      </c>
      <c r="B2088" t="s">
        <v>19</v>
      </c>
      <c r="C2088">
        <v>468</v>
      </c>
    </row>
    <row r="2089" spans="1:3" x14ac:dyDescent="0.3">
      <c r="A2089" t="s">
        <v>1004</v>
      </c>
      <c r="B2089" t="s">
        <v>13</v>
      </c>
      <c r="C2089">
        <v>1190</v>
      </c>
    </row>
    <row r="2090" spans="1:3" x14ac:dyDescent="0.3">
      <c r="A2090" t="s">
        <v>1004</v>
      </c>
      <c r="B2090" t="s">
        <v>13</v>
      </c>
      <c r="C2090">
        <v>136</v>
      </c>
    </row>
    <row r="2091" spans="1:3" x14ac:dyDescent="0.3">
      <c r="A2091" t="s">
        <v>1034</v>
      </c>
      <c r="B2091" t="s">
        <v>7</v>
      </c>
      <c r="C2091">
        <v>130</v>
      </c>
    </row>
    <row r="2092" spans="1:3" x14ac:dyDescent="0.3">
      <c r="A2092" t="s">
        <v>1004</v>
      </c>
      <c r="B2092" t="s">
        <v>13</v>
      </c>
      <c r="C2092">
        <v>510</v>
      </c>
    </row>
    <row r="2093" spans="1:3" x14ac:dyDescent="0.3">
      <c r="A2093" t="s">
        <v>991</v>
      </c>
      <c r="B2093" t="s">
        <v>19</v>
      </c>
      <c r="C2093">
        <v>262.40000000000003</v>
      </c>
    </row>
    <row r="2094" spans="1:3" x14ac:dyDescent="0.3">
      <c r="A2094" t="s">
        <v>1023</v>
      </c>
      <c r="B2094" t="s">
        <v>4</v>
      </c>
      <c r="C2094">
        <v>144</v>
      </c>
    </row>
    <row r="2095" spans="1:3" x14ac:dyDescent="0.3">
      <c r="A2095" t="s">
        <v>955</v>
      </c>
      <c r="B2095" t="s">
        <v>4</v>
      </c>
      <c r="C2095">
        <v>420</v>
      </c>
    </row>
    <row r="2096" spans="1:3" x14ac:dyDescent="0.3">
      <c r="A2096" t="s">
        <v>965</v>
      </c>
      <c r="B2096" t="s">
        <v>25</v>
      </c>
      <c r="C2096">
        <v>662.4</v>
      </c>
    </row>
    <row r="2097" spans="1:3" x14ac:dyDescent="0.3">
      <c r="A2097" t="s">
        <v>967</v>
      </c>
      <c r="B2097" t="s">
        <v>25</v>
      </c>
      <c r="C2097">
        <v>260.55</v>
      </c>
    </row>
    <row r="2098" spans="1:3" x14ac:dyDescent="0.3">
      <c r="A2098" t="s">
        <v>921</v>
      </c>
      <c r="B2098" t="s">
        <v>19</v>
      </c>
      <c r="C2098">
        <v>2702.7000000000003</v>
      </c>
    </row>
    <row r="2099" spans="1:3" x14ac:dyDescent="0.3">
      <c r="A2099" t="s">
        <v>967</v>
      </c>
      <c r="B2099" t="s">
        <v>25</v>
      </c>
      <c r="C2099">
        <v>115.80000000000001</v>
      </c>
    </row>
    <row r="2100" spans="1:3" x14ac:dyDescent="0.3">
      <c r="A2100" t="s">
        <v>991</v>
      </c>
      <c r="B2100" t="s">
        <v>19</v>
      </c>
      <c r="C2100">
        <v>737.99999999999989</v>
      </c>
    </row>
    <row r="2101" spans="1:3" x14ac:dyDescent="0.3">
      <c r="A2101" t="s">
        <v>995</v>
      </c>
      <c r="B2101" t="s">
        <v>19</v>
      </c>
      <c r="C2101">
        <v>86.4</v>
      </c>
    </row>
    <row r="2102" spans="1:3" x14ac:dyDescent="0.3">
      <c r="A2102" t="s">
        <v>1019</v>
      </c>
      <c r="B2102" t="s">
        <v>10</v>
      </c>
      <c r="C2102">
        <v>687.5</v>
      </c>
    </row>
    <row r="2103" spans="1:3" x14ac:dyDescent="0.3">
      <c r="A2103" t="s">
        <v>947</v>
      </c>
      <c r="B2103" t="s">
        <v>25</v>
      </c>
      <c r="C2103">
        <v>77.67</v>
      </c>
    </row>
    <row r="2104" spans="1:3" x14ac:dyDescent="0.3">
      <c r="A2104" t="s">
        <v>993</v>
      </c>
      <c r="B2104" t="s">
        <v>19</v>
      </c>
      <c r="C2104">
        <v>111.75</v>
      </c>
    </row>
    <row r="2105" spans="1:3" x14ac:dyDescent="0.3">
      <c r="A2105" t="s">
        <v>919</v>
      </c>
      <c r="B2105" t="s">
        <v>10</v>
      </c>
      <c r="C2105">
        <v>52.349999999999994</v>
      </c>
    </row>
    <row r="2106" spans="1:3" x14ac:dyDescent="0.3">
      <c r="A2106" t="s">
        <v>925</v>
      </c>
      <c r="B2106" t="s">
        <v>10</v>
      </c>
      <c r="C2106">
        <v>386.4</v>
      </c>
    </row>
    <row r="2107" spans="1:3" x14ac:dyDescent="0.3">
      <c r="A2107" t="s">
        <v>955</v>
      </c>
      <c r="B2107" t="s">
        <v>4</v>
      </c>
      <c r="C2107">
        <v>490</v>
      </c>
    </row>
    <row r="2108" spans="1:3" x14ac:dyDescent="0.3">
      <c r="A2108" t="s">
        <v>967</v>
      </c>
      <c r="B2108" t="s">
        <v>25</v>
      </c>
      <c r="C2108">
        <v>86.850000000000009</v>
      </c>
    </row>
    <row r="2109" spans="1:3" x14ac:dyDescent="0.3">
      <c r="A2109" t="s">
        <v>943</v>
      </c>
      <c r="B2109" t="s">
        <v>22</v>
      </c>
      <c r="C2109">
        <v>310.08</v>
      </c>
    </row>
    <row r="2110" spans="1:3" x14ac:dyDescent="0.3">
      <c r="A2110" t="s">
        <v>971</v>
      </c>
      <c r="B2110" t="s">
        <v>4</v>
      </c>
      <c r="C2110">
        <v>1407.6</v>
      </c>
    </row>
    <row r="2111" spans="1:3" x14ac:dyDescent="0.3">
      <c r="A2111" t="s">
        <v>1034</v>
      </c>
      <c r="B2111" t="s">
        <v>7</v>
      </c>
      <c r="C2111">
        <v>309.39999999999998</v>
      </c>
    </row>
    <row r="2112" spans="1:3" x14ac:dyDescent="0.3">
      <c r="A2112" t="s">
        <v>963</v>
      </c>
      <c r="B2112" t="s">
        <v>4</v>
      </c>
      <c r="C2112">
        <v>360</v>
      </c>
    </row>
    <row r="2113" spans="1:3" x14ac:dyDescent="0.3">
      <c r="A2113" t="s">
        <v>889</v>
      </c>
      <c r="B2113" t="s">
        <v>4</v>
      </c>
      <c r="C2113">
        <v>612</v>
      </c>
    </row>
    <row r="2114" spans="1:3" x14ac:dyDescent="0.3">
      <c r="A2114" t="s">
        <v>891</v>
      </c>
      <c r="B2114" t="s">
        <v>4</v>
      </c>
      <c r="C2114">
        <v>323</v>
      </c>
    </row>
    <row r="2115" spans="1:3" x14ac:dyDescent="0.3">
      <c r="A2115" t="s">
        <v>919</v>
      </c>
      <c r="B2115" t="s">
        <v>10</v>
      </c>
      <c r="C2115">
        <v>444.97499999999997</v>
      </c>
    </row>
    <row r="2116" spans="1:3" x14ac:dyDescent="0.3">
      <c r="A2116" t="s">
        <v>949</v>
      </c>
      <c r="B2116" t="s">
        <v>13</v>
      </c>
      <c r="C2116">
        <v>250</v>
      </c>
    </row>
    <row r="2117" spans="1:3" x14ac:dyDescent="0.3">
      <c r="A2117" t="s">
        <v>901</v>
      </c>
      <c r="B2117" t="s">
        <v>22</v>
      </c>
      <c r="C2117">
        <v>427.5</v>
      </c>
    </row>
    <row r="2118" spans="1:3" x14ac:dyDescent="0.3">
      <c r="A2118" t="s">
        <v>913</v>
      </c>
      <c r="B2118" t="s">
        <v>25</v>
      </c>
      <c r="C2118">
        <v>57</v>
      </c>
    </row>
    <row r="2119" spans="1:3" x14ac:dyDescent="0.3">
      <c r="A2119" t="s">
        <v>891</v>
      </c>
      <c r="B2119" t="s">
        <v>4</v>
      </c>
      <c r="C2119">
        <v>152</v>
      </c>
    </row>
    <row r="2120" spans="1:3" x14ac:dyDescent="0.3">
      <c r="A2120" t="s">
        <v>967</v>
      </c>
      <c r="B2120" t="s">
        <v>25</v>
      </c>
      <c r="C2120">
        <v>386</v>
      </c>
    </row>
    <row r="2121" spans="1:3" x14ac:dyDescent="0.3">
      <c r="A2121" t="s">
        <v>985</v>
      </c>
      <c r="B2121" t="s">
        <v>10</v>
      </c>
      <c r="C2121">
        <v>357.5</v>
      </c>
    </row>
    <row r="2122" spans="1:3" x14ac:dyDescent="0.3">
      <c r="A2122" t="s">
        <v>1012</v>
      </c>
      <c r="B2122" t="s">
        <v>16</v>
      </c>
      <c r="C2122">
        <v>4322.5</v>
      </c>
    </row>
    <row r="2123" spans="1:3" x14ac:dyDescent="0.3">
      <c r="A2123" t="s">
        <v>909</v>
      </c>
      <c r="B2123" t="s">
        <v>13</v>
      </c>
      <c r="C2123">
        <v>210</v>
      </c>
    </row>
    <row r="2124" spans="1:3" x14ac:dyDescent="0.3">
      <c r="A2124" t="s">
        <v>935</v>
      </c>
      <c r="B2124" t="s">
        <v>4</v>
      </c>
      <c r="C2124">
        <v>90</v>
      </c>
    </row>
    <row r="2125" spans="1:3" x14ac:dyDescent="0.3">
      <c r="A2125" t="s">
        <v>919</v>
      </c>
      <c r="B2125" t="s">
        <v>10</v>
      </c>
      <c r="C2125">
        <v>232.08499999999998</v>
      </c>
    </row>
    <row r="2126" spans="1:3" x14ac:dyDescent="0.3">
      <c r="A2126" t="s">
        <v>891</v>
      </c>
      <c r="B2126" t="s">
        <v>4</v>
      </c>
      <c r="C2126">
        <v>161.5</v>
      </c>
    </row>
    <row r="2127" spans="1:3" x14ac:dyDescent="0.3">
      <c r="A2127" t="s">
        <v>977</v>
      </c>
      <c r="B2127" t="s">
        <v>25</v>
      </c>
      <c r="C2127">
        <v>306</v>
      </c>
    </row>
    <row r="2128" spans="1:3" x14ac:dyDescent="0.3">
      <c r="A2128" t="s">
        <v>1032</v>
      </c>
      <c r="B2128" t="s">
        <v>4</v>
      </c>
      <c r="C2128">
        <v>30.599999999999998</v>
      </c>
    </row>
    <row r="2129" spans="1:3" x14ac:dyDescent="0.3">
      <c r="A2129" t="s">
        <v>899</v>
      </c>
      <c r="B2129" t="s">
        <v>7</v>
      </c>
      <c r="C2129">
        <v>375</v>
      </c>
    </row>
    <row r="2130" spans="1:3" x14ac:dyDescent="0.3">
      <c r="A2130" t="s">
        <v>915</v>
      </c>
      <c r="B2130" t="s">
        <v>22</v>
      </c>
      <c r="C2130">
        <v>348.75</v>
      </c>
    </row>
    <row r="2131" spans="1:3" x14ac:dyDescent="0.3">
      <c r="A2131" t="s">
        <v>925</v>
      </c>
      <c r="B2131" t="s">
        <v>10</v>
      </c>
      <c r="C2131">
        <v>69</v>
      </c>
    </row>
    <row r="2132" spans="1:3" x14ac:dyDescent="0.3">
      <c r="A2132" t="s">
        <v>891</v>
      </c>
      <c r="B2132" t="s">
        <v>4</v>
      </c>
      <c r="C2132">
        <v>364.8</v>
      </c>
    </row>
    <row r="2133" spans="1:3" x14ac:dyDescent="0.3">
      <c r="A2133" t="s">
        <v>893</v>
      </c>
      <c r="B2133" t="s">
        <v>7</v>
      </c>
      <c r="C2133">
        <v>40</v>
      </c>
    </row>
    <row r="2134" spans="1:3" x14ac:dyDescent="0.3">
      <c r="A2134" t="s">
        <v>895</v>
      </c>
      <c r="B2134" t="s">
        <v>7</v>
      </c>
      <c r="C2134">
        <v>22</v>
      </c>
    </row>
    <row r="2135" spans="1:3" x14ac:dyDescent="0.3">
      <c r="A2135" t="s">
        <v>899</v>
      </c>
      <c r="B2135" t="s">
        <v>7</v>
      </c>
      <c r="C2135">
        <v>24.5</v>
      </c>
    </row>
    <row r="2136" spans="1:3" x14ac:dyDescent="0.3">
      <c r="A2136" t="s">
        <v>901</v>
      </c>
      <c r="B2136" t="s">
        <v>22</v>
      </c>
      <c r="C2136">
        <v>28.5</v>
      </c>
    </row>
    <row r="2137" spans="1:3" x14ac:dyDescent="0.3">
      <c r="A2137" t="s">
        <v>903</v>
      </c>
      <c r="B2137" t="s">
        <v>7</v>
      </c>
      <c r="C2137">
        <v>72</v>
      </c>
    </row>
    <row r="2138" spans="1:3" x14ac:dyDescent="0.3">
      <c r="A2138" t="s">
        <v>907</v>
      </c>
      <c r="B2138" t="s">
        <v>25</v>
      </c>
      <c r="C2138">
        <v>31</v>
      </c>
    </row>
    <row r="2139" spans="1:3" x14ac:dyDescent="0.3">
      <c r="A2139" t="s">
        <v>911</v>
      </c>
      <c r="B2139" t="s">
        <v>13</v>
      </c>
      <c r="C2139">
        <v>72.2</v>
      </c>
    </row>
    <row r="2140" spans="1:3" x14ac:dyDescent="0.3">
      <c r="A2140" t="s">
        <v>913</v>
      </c>
      <c r="B2140" t="s">
        <v>25</v>
      </c>
      <c r="C2140">
        <v>24</v>
      </c>
    </row>
    <row r="2141" spans="1:3" x14ac:dyDescent="0.3">
      <c r="A2141" t="s">
        <v>915</v>
      </c>
      <c r="B2141" t="s">
        <v>22</v>
      </c>
      <c r="C2141">
        <v>22.552499999999998</v>
      </c>
    </row>
    <row r="2142" spans="1:3" x14ac:dyDescent="0.3">
      <c r="A2142" t="s">
        <v>919</v>
      </c>
      <c r="B2142" t="s">
        <v>10</v>
      </c>
      <c r="C2142">
        <v>33.852999999999994</v>
      </c>
    </row>
    <row r="2143" spans="1:3" x14ac:dyDescent="0.3">
      <c r="A2143" t="s">
        <v>927</v>
      </c>
      <c r="B2143" t="s">
        <v>10</v>
      </c>
      <c r="C2143">
        <v>77.759999999999991</v>
      </c>
    </row>
    <row r="2144" spans="1:3" x14ac:dyDescent="0.3">
      <c r="A2144" t="s">
        <v>933</v>
      </c>
      <c r="B2144" t="s">
        <v>16</v>
      </c>
      <c r="C2144">
        <v>18</v>
      </c>
    </row>
    <row r="2145" spans="1:3" x14ac:dyDescent="0.3">
      <c r="A2145" t="s">
        <v>951</v>
      </c>
      <c r="B2145" t="s">
        <v>13</v>
      </c>
      <c r="C2145">
        <v>32</v>
      </c>
    </row>
    <row r="2146" spans="1:3" x14ac:dyDescent="0.3">
      <c r="A2146" t="s">
        <v>963</v>
      </c>
      <c r="B2146" t="s">
        <v>4</v>
      </c>
      <c r="C2146">
        <v>34.199999999999996</v>
      </c>
    </row>
    <row r="2147" spans="1:3" x14ac:dyDescent="0.3">
      <c r="A2147" t="s">
        <v>967</v>
      </c>
      <c r="B2147" t="s">
        <v>25</v>
      </c>
      <c r="C2147">
        <v>28.950000000000003</v>
      </c>
    </row>
    <row r="2148" spans="1:3" x14ac:dyDescent="0.3">
      <c r="A2148" t="s">
        <v>977</v>
      </c>
      <c r="B2148" t="s">
        <v>25</v>
      </c>
      <c r="C2148">
        <v>35.28</v>
      </c>
    </row>
    <row r="2149" spans="1:3" x14ac:dyDescent="0.3">
      <c r="A2149" t="s">
        <v>989</v>
      </c>
      <c r="B2149" t="s">
        <v>16</v>
      </c>
      <c r="C2149">
        <v>14</v>
      </c>
    </row>
    <row r="2150" spans="1:3" x14ac:dyDescent="0.3">
      <c r="A2150" t="s">
        <v>995</v>
      </c>
      <c r="B2150" t="s">
        <v>19</v>
      </c>
      <c r="C2150">
        <v>48</v>
      </c>
    </row>
    <row r="2151" spans="1:3" x14ac:dyDescent="0.3">
      <c r="A2151" t="s">
        <v>1004</v>
      </c>
      <c r="B2151" t="s">
        <v>13</v>
      </c>
      <c r="C2151">
        <v>63.919999999999995</v>
      </c>
    </row>
    <row r="2152" spans="1:3" x14ac:dyDescent="0.3">
      <c r="A2152" t="s">
        <v>1012</v>
      </c>
      <c r="B2152" t="s">
        <v>16</v>
      </c>
      <c r="C2152">
        <v>64.504999999999995</v>
      </c>
    </row>
    <row r="2153" spans="1:3" x14ac:dyDescent="0.3">
      <c r="A2153" t="s">
        <v>1016</v>
      </c>
      <c r="B2153" t="s">
        <v>7</v>
      </c>
      <c r="C2153">
        <v>17</v>
      </c>
    </row>
    <row r="2154" spans="1:3" x14ac:dyDescent="0.3">
      <c r="A2154" t="s">
        <v>1027</v>
      </c>
      <c r="B2154" t="s">
        <v>25</v>
      </c>
      <c r="C2154">
        <v>29.7</v>
      </c>
    </row>
    <row r="2155" spans="1:3" x14ac:dyDescent="0.3">
      <c r="A2155" t="s">
        <v>1030</v>
      </c>
      <c r="B2155" t="s">
        <v>4</v>
      </c>
      <c r="C2155">
        <v>31</v>
      </c>
    </row>
    <row r="2156" spans="1:3" x14ac:dyDescent="0.3">
      <c r="A2156" t="s">
        <v>1034</v>
      </c>
      <c r="B2156" t="s">
        <v>7</v>
      </c>
      <c r="C2156">
        <v>26</v>
      </c>
    </row>
  </sheetData>
  <pageMargins left="0.7" right="0.7" top="0.75" bottom="0.75" header="0.3" footer="0.3"/>
  <drawing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21042-E78C-4395-AECD-A6C32AB8E4B4}">
  <dimension ref="A1:S2156"/>
  <sheetViews>
    <sheetView topLeftCell="P31" workbookViewId="0">
      <selection activeCell="P34" sqref="P34"/>
    </sheetView>
  </sheetViews>
  <sheetFormatPr defaultRowHeight="14.4" x14ac:dyDescent="0.3"/>
  <cols>
    <col min="1" max="1" width="15.6640625" bestFit="1" customWidth="1"/>
    <col min="2" max="2" width="9.77734375" bestFit="1" customWidth="1"/>
    <col min="3" max="3" width="12.5546875" bestFit="1" customWidth="1"/>
    <col min="4" max="5" width="10.21875" bestFit="1" customWidth="1"/>
    <col min="8" max="8" width="14.109375" bestFit="1" customWidth="1"/>
    <col min="9" max="9" width="15.5546875" bestFit="1" customWidth="1"/>
    <col min="10" max="10" width="11.109375" bestFit="1" customWidth="1"/>
    <col min="11" max="11" width="10.88671875" bestFit="1" customWidth="1"/>
    <col min="12" max="12" width="13.21875" bestFit="1" customWidth="1"/>
    <col min="13" max="13" width="13.5546875" bestFit="1" customWidth="1"/>
    <col min="14" max="14" width="11.6640625" bestFit="1" customWidth="1"/>
    <col min="15" max="15" width="7.88671875" bestFit="1" customWidth="1"/>
    <col min="16" max="16" width="7.77734375" bestFit="1" customWidth="1"/>
    <col min="17" max="17" width="10.5546875" bestFit="1" customWidth="1"/>
  </cols>
  <sheetData>
    <row r="1" spans="1:17" x14ac:dyDescent="0.3">
      <c r="A1" t="s">
        <v>1</v>
      </c>
      <c r="B1" t="s">
        <v>852</v>
      </c>
      <c r="C1" t="s">
        <v>33</v>
      </c>
      <c r="D1" t="s">
        <v>36</v>
      </c>
      <c r="E1" t="s">
        <v>1278</v>
      </c>
    </row>
    <row r="2" spans="1:17" x14ac:dyDescent="0.3">
      <c r="A2" t="s">
        <v>13</v>
      </c>
      <c r="B2">
        <v>10248</v>
      </c>
      <c r="C2" t="s">
        <v>718</v>
      </c>
      <c r="D2" t="s">
        <v>102</v>
      </c>
      <c r="E2">
        <v>168</v>
      </c>
    </row>
    <row r="3" spans="1:17" x14ac:dyDescent="0.3">
      <c r="A3" t="s">
        <v>13</v>
      </c>
      <c r="B3">
        <v>10248</v>
      </c>
      <c r="C3" t="s">
        <v>718</v>
      </c>
      <c r="D3" t="s">
        <v>102</v>
      </c>
      <c r="E3">
        <v>174</v>
      </c>
    </row>
    <row r="4" spans="1:17" x14ac:dyDescent="0.3">
      <c r="A4" t="s">
        <v>16</v>
      </c>
      <c r="B4">
        <v>10248</v>
      </c>
      <c r="C4" t="s">
        <v>718</v>
      </c>
      <c r="D4" t="s">
        <v>102</v>
      </c>
      <c r="E4">
        <v>98</v>
      </c>
      <c r="H4" s="2" t="s">
        <v>1279</v>
      </c>
      <c r="I4" s="2" t="s">
        <v>1280</v>
      </c>
    </row>
    <row r="5" spans="1:17" x14ac:dyDescent="0.3">
      <c r="A5" t="s">
        <v>13</v>
      </c>
      <c r="B5">
        <v>10274</v>
      </c>
      <c r="C5" t="s">
        <v>718</v>
      </c>
      <c r="D5" t="s">
        <v>102</v>
      </c>
      <c r="E5">
        <v>194.6</v>
      </c>
      <c r="H5" s="2" t="s">
        <v>1247</v>
      </c>
      <c r="I5" t="s">
        <v>4</v>
      </c>
      <c r="J5" t="s">
        <v>7</v>
      </c>
      <c r="K5" t="s">
        <v>10</v>
      </c>
      <c r="L5" t="s">
        <v>13</v>
      </c>
      <c r="M5" t="s">
        <v>16</v>
      </c>
      <c r="N5" t="s">
        <v>19</v>
      </c>
      <c r="O5" t="s">
        <v>22</v>
      </c>
      <c r="P5" t="s">
        <v>25</v>
      </c>
      <c r="Q5" t="s">
        <v>1248</v>
      </c>
    </row>
    <row r="6" spans="1:17" x14ac:dyDescent="0.3">
      <c r="A6" t="s">
        <v>13</v>
      </c>
      <c r="B6">
        <v>10274</v>
      </c>
      <c r="C6" t="s">
        <v>718</v>
      </c>
      <c r="D6" t="s">
        <v>102</v>
      </c>
      <c r="E6">
        <v>344</v>
      </c>
      <c r="H6" s="3" t="s">
        <v>49</v>
      </c>
      <c r="I6" s="15">
        <v>0.23724605141749508</v>
      </c>
      <c r="J6" s="15">
        <v>7.2677602259553289E-2</v>
      </c>
      <c r="K6" s="15">
        <v>0.15580108822154651</v>
      </c>
      <c r="L6" s="15">
        <v>0.21556344965587992</v>
      </c>
      <c r="M6" s="15">
        <v>5.9230178725755069E-2</v>
      </c>
      <c r="N6" s="15">
        <v>9.3170782496001858E-2</v>
      </c>
      <c r="O6" s="15">
        <v>6.9536174674894244E-2</v>
      </c>
      <c r="P6" s="15">
        <v>9.6774672548874188E-2</v>
      </c>
      <c r="Q6" s="15">
        <v>1</v>
      </c>
    </row>
    <row r="7" spans="1:17" x14ac:dyDescent="0.3">
      <c r="A7" t="s">
        <v>22</v>
      </c>
      <c r="B7">
        <v>10249</v>
      </c>
      <c r="C7" t="s">
        <v>674</v>
      </c>
      <c r="D7" t="s">
        <v>49</v>
      </c>
      <c r="E7">
        <v>167.4</v>
      </c>
      <c r="H7" s="3" t="s">
        <v>305</v>
      </c>
      <c r="I7" s="15">
        <v>0.24643634988683463</v>
      </c>
      <c r="J7" s="15">
        <v>6.7583744218369893E-2</v>
      </c>
      <c r="K7" s="15">
        <v>0.14787137079177856</v>
      </c>
      <c r="L7" s="15">
        <v>0.15433395815329398</v>
      </c>
      <c r="M7" s="15">
        <v>7.8549567746632076E-2</v>
      </c>
      <c r="N7" s="15">
        <v>0.16953438130847376</v>
      </c>
      <c r="O7" s="15">
        <v>3.9971264811807093E-2</v>
      </c>
      <c r="P7" s="15">
        <v>9.5719363082810094E-2</v>
      </c>
      <c r="Q7" s="15">
        <v>1</v>
      </c>
    </row>
    <row r="8" spans="1:17" x14ac:dyDescent="0.3">
      <c r="A8" t="s">
        <v>22</v>
      </c>
      <c r="B8">
        <v>10249</v>
      </c>
      <c r="C8" t="s">
        <v>674</v>
      </c>
      <c r="D8" t="s">
        <v>49</v>
      </c>
      <c r="E8">
        <v>1696</v>
      </c>
      <c r="H8" s="3" t="s">
        <v>211</v>
      </c>
      <c r="I8" s="15">
        <v>0.18216094355639192</v>
      </c>
      <c r="J8" s="15">
        <v>0.11903738730460026</v>
      </c>
      <c r="K8" s="15">
        <v>0.10573438780119085</v>
      </c>
      <c r="L8" s="15">
        <v>0.21957732150352666</v>
      </c>
      <c r="M8" s="15">
        <v>0.11349425275242822</v>
      </c>
      <c r="N8" s="15">
        <v>8.4540871014582908E-2</v>
      </c>
      <c r="O8" s="15">
        <v>0.10250214098071755</v>
      </c>
      <c r="P8" s="15">
        <v>7.2952695086561797E-2</v>
      </c>
      <c r="Q8" s="15">
        <v>1</v>
      </c>
    </row>
    <row r="9" spans="1:17" x14ac:dyDescent="0.3">
      <c r="A9" t="s">
        <v>7</v>
      </c>
      <c r="B9">
        <v>10278</v>
      </c>
      <c r="C9" t="s">
        <v>82</v>
      </c>
      <c r="D9" t="s">
        <v>84</v>
      </c>
      <c r="E9">
        <v>248</v>
      </c>
      <c r="H9" s="3" t="s">
        <v>172</v>
      </c>
      <c r="I9" s="15">
        <v>0.34784358100967355</v>
      </c>
      <c r="J9" s="15">
        <v>0.10456561893660878</v>
      </c>
      <c r="K9" s="15">
        <v>0.1069536539676193</v>
      </c>
      <c r="L9" s="15">
        <v>0.14664798810228885</v>
      </c>
      <c r="M9" s="15">
        <v>5.7250461024241417E-2</v>
      </c>
      <c r="N9" s="15">
        <v>7.0732373872449739E-2</v>
      </c>
      <c r="O9" s="15">
        <v>4.5482204190492821E-2</v>
      </c>
      <c r="P9" s="15">
        <v>0.12052411889662545</v>
      </c>
      <c r="Q9" s="15">
        <v>1</v>
      </c>
    </row>
    <row r="10" spans="1:17" x14ac:dyDescent="0.3">
      <c r="A10" t="s">
        <v>13</v>
      </c>
      <c r="B10">
        <v>10278</v>
      </c>
      <c r="C10" t="s">
        <v>82</v>
      </c>
      <c r="D10" t="s">
        <v>84</v>
      </c>
      <c r="E10">
        <v>660</v>
      </c>
      <c r="H10" s="3" t="s">
        <v>102</v>
      </c>
      <c r="I10" s="15">
        <v>0.15975587500590369</v>
      </c>
      <c r="J10" s="15">
        <v>7.973105640175901E-2</v>
      </c>
      <c r="K10" s="15">
        <v>0.15752872117047401</v>
      </c>
      <c r="L10" s="15">
        <v>0.10890569922947956</v>
      </c>
      <c r="M10" s="15">
        <v>7.2187574909745728E-2</v>
      </c>
      <c r="N10" s="15">
        <v>0.13411399921624489</v>
      </c>
      <c r="O10" s="15">
        <v>0.10137389447772846</v>
      </c>
      <c r="P10" s="15">
        <v>0.18640317958866467</v>
      </c>
      <c r="Q10" s="15">
        <v>1</v>
      </c>
    </row>
    <row r="11" spans="1:17" x14ac:dyDescent="0.3">
      <c r="A11" t="s">
        <v>7</v>
      </c>
      <c r="B11">
        <v>10278</v>
      </c>
      <c r="C11" t="s">
        <v>82</v>
      </c>
      <c r="D11" t="s">
        <v>84</v>
      </c>
      <c r="E11">
        <v>280.8</v>
      </c>
      <c r="H11" s="3" t="s">
        <v>130</v>
      </c>
      <c r="I11" s="15">
        <v>0.22463931099290405</v>
      </c>
      <c r="J11" s="15">
        <v>9.4829219450282068E-2</v>
      </c>
      <c r="K11" s="15">
        <v>0.17615803877139125</v>
      </c>
      <c r="L11" s="15">
        <v>0.19039604321355219</v>
      </c>
      <c r="M11" s="15">
        <v>0.11071834193323847</v>
      </c>
      <c r="N11" s="15">
        <v>7.504140246221383E-2</v>
      </c>
      <c r="O11" s="15">
        <v>4.2074822661196665E-2</v>
      </c>
      <c r="P11" s="15">
        <v>8.6142820515221333E-2</v>
      </c>
      <c r="Q11" s="15">
        <v>1</v>
      </c>
    </row>
    <row r="12" spans="1:17" x14ac:dyDescent="0.3">
      <c r="A12" t="s">
        <v>25</v>
      </c>
      <c r="B12">
        <v>10278</v>
      </c>
      <c r="C12" t="s">
        <v>82</v>
      </c>
      <c r="D12" t="s">
        <v>84</v>
      </c>
      <c r="E12">
        <v>300</v>
      </c>
      <c r="H12" s="3" t="s">
        <v>84</v>
      </c>
      <c r="I12" s="15">
        <v>0.22321247362608848</v>
      </c>
      <c r="J12" s="15">
        <v>8.6574692715717383E-2</v>
      </c>
      <c r="K12" s="15">
        <v>9.4864009891524256E-2</v>
      </c>
      <c r="L12" s="15">
        <v>0.11705539246252049</v>
      </c>
      <c r="M12" s="15">
        <v>5.8647431679228638E-2</v>
      </c>
      <c r="N12" s="15">
        <v>0.14050115294684992</v>
      </c>
      <c r="O12" s="15">
        <v>0.16477065661268142</v>
      </c>
      <c r="P12" s="15">
        <v>0.11437419006538929</v>
      </c>
      <c r="Q12" s="15">
        <v>1</v>
      </c>
    </row>
    <row r="13" spans="1:17" x14ac:dyDescent="0.3">
      <c r="A13" t="s">
        <v>4</v>
      </c>
      <c r="B13">
        <v>10280</v>
      </c>
      <c r="C13" t="s">
        <v>82</v>
      </c>
      <c r="D13" t="s">
        <v>84</v>
      </c>
      <c r="E13">
        <v>43.2</v>
      </c>
      <c r="H13" s="3" t="s">
        <v>74</v>
      </c>
      <c r="I13" s="15">
        <v>0.12338372676476071</v>
      </c>
      <c r="J13" s="15">
        <v>7.4882599691273616E-2</v>
      </c>
      <c r="K13" s="15">
        <v>0.14978537868668682</v>
      </c>
      <c r="L13" s="15">
        <v>0.24009047789509849</v>
      </c>
      <c r="M13" s="15">
        <v>8.7717230632997648E-2</v>
      </c>
      <c r="N13" s="15">
        <v>0.10755119735342492</v>
      </c>
      <c r="O13" s="15">
        <v>0.13533021396336625</v>
      </c>
      <c r="P13" s="15">
        <v>8.1259175012391605E-2</v>
      </c>
      <c r="Q13" s="15">
        <v>1</v>
      </c>
    </row>
    <row r="14" spans="1:17" x14ac:dyDescent="0.3">
      <c r="A14" t="s">
        <v>19</v>
      </c>
      <c r="B14">
        <v>10280</v>
      </c>
      <c r="C14" t="s">
        <v>82</v>
      </c>
      <c r="D14" t="s">
        <v>84</v>
      </c>
      <c r="E14">
        <v>384</v>
      </c>
      <c r="H14" s="3" t="s">
        <v>628</v>
      </c>
      <c r="I14" s="15">
        <v>0.36819729082272301</v>
      </c>
      <c r="J14" s="15">
        <v>0.13242543156755118</v>
      </c>
      <c r="K14" s="15">
        <v>7.9344117288428426E-2</v>
      </c>
      <c r="L14" s="15">
        <v>8.0961947838589551E-2</v>
      </c>
      <c r="M14" s="15">
        <v>3.0540991176868388E-3</v>
      </c>
      <c r="N14" s="15">
        <v>9.682795448305391E-2</v>
      </c>
      <c r="O14" s="15">
        <v>0.12108928922846796</v>
      </c>
      <c r="P14" s="15">
        <v>0.11809986965349906</v>
      </c>
      <c r="Q14" s="15">
        <v>1</v>
      </c>
    </row>
    <row r="15" spans="1:17" x14ac:dyDescent="0.3">
      <c r="A15" t="s">
        <v>4</v>
      </c>
      <c r="B15">
        <v>10280</v>
      </c>
      <c r="C15" t="s">
        <v>82</v>
      </c>
      <c r="D15" t="s">
        <v>84</v>
      </c>
      <c r="E15">
        <v>186</v>
      </c>
      <c r="H15" s="3" t="s">
        <v>273</v>
      </c>
      <c r="I15" s="15">
        <v>9.1210506990168777E-2</v>
      </c>
      <c r="J15" s="15">
        <v>0.3214937202341715</v>
      </c>
      <c r="K15" s="15">
        <v>8.3343775094275485E-2</v>
      </c>
      <c r="L15" s="15">
        <v>8.6974239176978593E-2</v>
      </c>
      <c r="M15" s="15">
        <v>0.18866209989442015</v>
      </c>
      <c r="N15" s="15">
        <v>0.11664554707018716</v>
      </c>
      <c r="O15" s="15">
        <v>5.6546330365694071E-2</v>
      </c>
      <c r="P15" s="15">
        <v>5.512378117410429E-2</v>
      </c>
      <c r="Q15" s="15">
        <v>1</v>
      </c>
    </row>
    <row r="16" spans="1:17" x14ac:dyDescent="0.3">
      <c r="A16" t="s">
        <v>13</v>
      </c>
      <c r="B16">
        <v>10268</v>
      </c>
      <c r="C16" t="s">
        <v>311</v>
      </c>
      <c r="D16" t="s">
        <v>314</v>
      </c>
      <c r="E16">
        <v>111.2</v>
      </c>
      <c r="H16" s="3" t="s">
        <v>349</v>
      </c>
      <c r="I16" s="15">
        <v>6.2931692247114104E-2</v>
      </c>
      <c r="J16" s="15">
        <v>6.9580464388637783E-2</v>
      </c>
      <c r="K16" s="15">
        <v>3.3541080160116352E-2</v>
      </c>
      <c r="L16" s="15">
        <v>0.18027465238279264</v>
      </c>
      <c r="M16" s="15">
        <v>2.8859598672706561E-2</v>
      </c>
      <c r="N16" s="15">
        <v>0.41845277617074295</v>
      </c>
      <c r="O16" s="15">
        <v>6.8320658072479321E-2</v>
      </c>
      <c r="P16" s="15">
        <v>0.13803907790541015</v>
      </c>
      <c r="Q16" s="15">
        <v>1</v>
      </c>
    </row>
    <row r="17" spans="1:17" x14ac:dyDescent="0.3">
      <c r="A17" t="s">
        <v>19</v>
      </c>
      <c r="B17">
        <v>10268</v>
      </c>
      <c r="C17" t="s">
        <v>311</v>
      </c>
      <c r="D17" t="s">
        <v>314</v>
      </c>
      <c r="E17">
        <v>990</v>
      </c>
      <c r="H17" s="3" t="s">
        <v>456</v>
      </c>
      <c r="I17" s="15">
        <v>0.16049381438590055</v>
      </c>
      <c r="J17" s="15">
        <v>7.2573703567982775E-2</v>
      </c>
      <c r="K17" s="15">
        <v>0.22112674245018937</v>
      </c>
      <c r="L17" s="15">
        <v>0.25602474866485014</v>
      </c>
      <c r="M17" s="15">
        <v>9.5373653486467258E-2</v>
      </c>
      <c r="N17" s="15">
        <v>6.3222739609674602E-2</v>
      </c>
      <c r="O17" s="15">
        <v>9.5290874122002878E-2</v>
      </c>
      <c r="P17" s="15">
        <v>3.5893723712932389E-2</v>
      </c>
      <c r="Q17" s="15">
        <v>1</v>
      </c>
    </row>
    <row r="18" spans="1:17" x14ac:dyDescent="0.3">
      <c r="A18" t="s">
        <v>19</v>
      </c>
      <c r="B18">
        <v>10265</v>
      </c>
      <c r="C18" t="s">
        <v>100</v>
      </c>
      <c r="D18" t="s">
        <v>102</v>
      </c>
      <c r="E18">
        <v>936</v>
      </c>
      <c r="H18" s="3" t="s">
        <v>162</v>
      </c>
      <c r="I18" s="15">
        <v>6.7830376744343224E-2</v>
      </c>
      <c r="J18" s="15">
        <v>6.4819427110865024E-2</v>
      </c>
      <c r="K18" s="15">
        <v>9.6787208671888322E-2</v>
      </c>
      <c r="L18" s="15">
        <v>0.23628263567282251</v>
      </c>
      <c r="M18" s="15">
        <v>0.15342985263558986</v>
      </c>
      <c r="N18" s="15">
        <v>0.21662934624702843</v>
      </c>
      <c r="O18" s="15">
        <v>6.7286875487474876E-2</v>
      </c>
      <c r="P18" s="15">
        <v>9.6934277429987808E-2</v>
      </c>
      <c r="Q18" s="15">
        <v>1</v>
      </c>
    </row>
    <row r="19" spans="1:17" x14ac:dyDescent="0.3">
      <c r="A19" t="s">
        <v>4</v>
      </c>
      <c r="B19">
        <v>10265</v>
      </c>
      <c r="C19" t="s">
        <v>100</v>
      </c>
      <c r="D19" t="s">
        <v>102</v>
      </c>
      <c r="E19">
        <v>240</v>
      </c>
      <c r="H19" s="3" t="s">
        <v>314</v>
      </c>
      <c r="I19" s="15">
        <v>0.11920040526219132</v>
      </c>
      <c r="J19" s="15">
        <v>3.4413454566750171E-2</v>
      </c>
      <c r="K19" s="15">
        <v>0.14488176147460011</v>
      </c>
      <c r="L19" s="15">
        <v>0.31263260612727944</v>
      </c>
      <c r="M19" s="15">
        <v>6.42133358530496E-2</v>
      </c>
      <c r="N19" s="15">
        <v>7.3423408144275254E-2</v>
      </c>
      <c r="O19" s="15">
        <v>9.7226524282982313E-2</v>
      </c>
      <c r="P19" s="15">
        <v>0.15400850428887172</v>
      </c>
      <c r="Q19" s="15">
        <v>1</v>
      </c>
    </row>
    <row r="20" spans="1:17" x14ac:dyDescent="0.3">
      <c r="A20" t="s">
        <v>22</v>
      </c>
      <c r="B20">
        <v>10250</v>
      </c>
      <c r="C20" t="s">
        <v>321</v>
      </c>
      <c r="D20" t="s">
        <v>172</v>
      </c>
      <c r="E20">
        <v>1261.3999999999999</v>
      </c>
      <c r="H20" s="3" t="s">
        <v>736</v>
      </c>
      <c r="I20" s="15">
        <v>0.11602306798452584</v>
      </c>
      <c r="J20" s="15">
        <v>9.9574416392511411E-2</v>
      </c>
      <c r="K20" s="15">
        <v>5.4494797396232683E-2</v>
      </c>
      <c r="L20" s="15">
        <v>0.2954861502911808</v>
      </c>
      <c r="M20" s="15">
        <v>0.13168490624893259</v>
      </c>
      <c r="N20" s="15">
        <v>0.1776060965273755</v>
      </c>
      <c r="O20" s="15">
        <v>5.8820277083224515E-2</v>
      </c>
      <c r="P20" s="15">
        <v>6.6310288076016799E-2</v>
      </c>
      <c r="Q20" s="15">
        <v>1</v>
      </c>
    </row>
    <row r="21" spans="1:17" x14ac:dyDescent="0.3">
      <c r="A21" t="s">
        <v>25</v>
      </c>
      <c r="B21">
        <v>10250</v>
      </c>
      <c r="C21" t="s">
        <v>321</v>
      </c>
      <c r="D21" t="s">
        <v>172</v>
      </c>
      <c r="E21">
        <v>77</v>
      </c>
      <c r="H21" s="3" t="s">
        <v>111</v>
      </c>
      <c r="I21" s="15">
        <v>7.5804083811557454E-2</v>
      </c>
      <c r="J21" s="15">
        <v>9.3890269807375762E-2</v>
      </c>
      <c r="K21" s="15">
        <v>9.6687463855153699E-2</v>
      </c>
      <c r="L21" s="15">
        <v>3.5922416477601318E-2</v>
      </c>
      <c r="M21" s="15">
        <v>9.7983812669602738E-2</v>
      </c>
      <c r="N21" s="15">
        <v>0.38185361893322661</v>
      </c>
      <c r="O21" s="15">
        <v>0.11788780639708171</v>
      </c>
      <c r="P21" s="15">
        <v>9.9970528048400731E-2</v>
      </c>
      <c r="Q21" s="15">
        <v>1</v>
      </c>
    </row>
    <row r="22" spans="1:17" x14ac:dyDescent="0.3">
      <c r="A22" t="s">
        <v>7</v>
      </c>
      <c r="B22">
        <v>10250</v>
      </c>
      <c r="C22" t="s">
        <v>321</v>
      </c>
      <c r="D22" t="s">
        <v>172</v>
      </c>
      <c r="E22">
        <v>214.2</v>
      </c>
      <c r="H22" s="3" t="s">
        <v>264</v>
      </c>
      <c r="I22" s="15">
        <v>6.3343702075217403E-2</v>
      </c>
      <c r="J22" s="15">
        <v>8.8409086657677119E-2</v>
      </c>
      <c r="K22" s="15">
        <v>0.16956396433643173</v>
      </c>
      <c r="L22" s="15">
        <v>0.25333549353192791</v>
      </c>
      <c r="M22" s="15">
        <v>0.11055693491915584</v>
      </c>
      <c r="N22" s="15">
        <v>6.6993634495031915E-2</v>
      </c>
      <c r="O22" s="15">
        <v>0.13866699471248065</v>
      </c>
      <c r="P22" s="15">
        <v>0.10913018927207754</v>
      </c>
      <c r="Q22" s="15">
        <v>1</v>
      </c>
    </row>
    <row r="23" spans="1:17" x14ac:dyDescent="0.3">
      <c r="A23" t="s">
        <v>13</v>
      </c>
      <c r="B23">
        <v>10253</v>
      </c>
      <c r="C23" t="s">
        <v>321</v>
      </c>
      <c r="D23" t="s">
        <v>172</v>
      </c>
      <c r="E23">
        <v>200</v>
      </c>
      <c r="H23" s="3" t="s">
        <v>59</v>
      </c>
      <c r="I23" s="15">
        <v>0.33898624919708625</v>
      </c>
      <c r="J23" s="15">
        <v>5.238936221798101E-2</v>
      </c>
      <c r="K23" s="15">
        <v>8.0473295874801537E-2</v>
      </c>
      <c r="L23" s="15">
        <v>0.20023257068848152</v>
      </c>
      <c r="M23" s="15">
        <v>2.3312195458606223E-2</v>
      </c>
      <c r="N23" s="15">
        <v>0.11995974485284429</v>
      </c>
      <c r="O23" s="15">
        <v>0.10676540266649535</v>
      </c>
      <c r="P23" s="15">
        <v>7.7881179043703841E-2</v>
      </c>
      <c r="Q23" s="15">
        <v>1</v>
      </c>
    </row>
    <row r="24" spans="1:17" x14ac:dyDescent="0.3">
      <c r="A24" t="s">
        <v>4</v>
      </c>
      <c r="B24">
        <v>10253</v>
      </c>
      <c r="C24" t="s">
        <v>321</v>
      </c>
      <c r="D24" t="s">
        <v>172</v>
      </c>
      <c r="E24">
        <v>604.80000000000007</v>
      </c>
      <c r="H24" s="3" t="s">
        <v>146</v>
      </c>
      <c r="I24" s="15">
        <v>0.22145311672476012</v>
      </c>
      <c r="J24" s="15">
        <v>0.11171188924880836</v>
      </c>
      <c r="K24" s="15">
        <v>0.26297249695163255</v>
      </c>
      <c r="L24" s="15">
        <v>0.14084073357884494</v>
      </c>
      <c r="M24" s="15">
        <v>4.8034880713379559E-2</v>
      </c>
      <c r="N24" s="15">
        <v>0</v>
      </c>
      <c r="O24" s="15">
        <v>0.14028648495522902</v>
      </c>
      <c r="P24" s="15">
        <v>7.4700397827345388E-2</v>
      </c>
      <c r="Q24" s="15">
        <v>1</v>
      </c>
    </row>
    <row r="25" spans="1:17" x14ac:dyDescent="0.3">
      <c r="A25" t="s">
        <v>10</v>
      </c>
      <c r="B25">
        <v>10253</v>
      </c>
      <c r="C25" t="s">
        <v>321</v>
      </c>
      <c r="D25" t="s">
        <v>172</v>
      </c>
      <c r="E25">
        <v>640</v>
      </c>
      <c r="H25" s="3" t="s">
        <v>767</v>
      </c>
      <c r="I25" s="15">
        <v>0.234572969606025</v>
      </c>
      <c r="J25" s="15">
        <v>0.17752233185634</v>
      </c>
      <c r="K25" s="15">
        <v>0.22058636164158607</v>
      </c>
      <c r="L25" s="15">
        <v>0.22933506986225741</v>
      </c>
      <c r="M25" s="15">
        <v>0</v>
      </c>
      <c r="N25" s="15">
        <v>6.3279491499030286E-3</v>
      </c>
      <c r="O25" s="15">
        <v>8.6637693059075024E-2</v>
      </c>
      <c r="P25" s="15">
        <v>4.5017624824813487E-2</v>
      </c>
      <c r="Q25" s="15">
        <v>1</v>
      </c>
    </row>
    <row r="26" spans="1:17" x14ac:dyDescent="0.3">
      <c r="A26" t="s">
        <v>13</v>
      </c>
      <c r="B26">
        <v>10269</v>
      </c>
      <c r="C26" t="s">
        <v>749</v>
      </c>
      <c r="D26" t="s">
        <v>305</v>
      </c>
      <c r="E26">
        <v>528.19999999999993</v>
      </c>
      <c r="H26" s="3" t="s">
        <v>604</v>
      </c>
      <c r="I26" s="15">
        <v>0.48054540857693351</v>
      </c>
      <c r="J26" s="15">
        <v>4.0801025256532092E-2</v>
      </c>
      <c r="K26" s="15">
        <v>4.8847894126570361E-2</v>
      </c>
      <c r="L26" s="15">
        <v>0.1370495976565565</v>
      </c>
      <c r="M26" s="15">
        <v>0</v>
      </c>
      <c r="N26" s="15">
        <v>2.8595590350731892E-2</v>
      </c>
      <c r="O26" s="15">
        <v>0.10085176499306905</v>
      </c>
      <c r="P26" s="15">
        <v>0.16330871903960664</v>
      </c>
      <c r="Q26" s="15">
        <v>1</v>
      </c>
    </row>
    <row r="27" spans="1:17" x14ac:dyDescent="0.3">
      <c r="A27" t="s">
        <v>13</v>
      </c>
      <c r="B27">
        <v>10269</v>
      </c>
      <c r="C27" t="s">
        <v>749</v>
      </c>
      <c r="D27" t="s">
        <v>305</v>
      </c>
      <c r="E27">
        <v>114</v>
      </c>
      <c r="H27" s="3" t="s">
        <v>1248</v>
      </c>
      <c r="I27" s="15">
        <v>0.2116208350346202</v>
      </c>
      <c r="J27" s="15">
        <v>8.3779165859443797E-2</v>
      </c>
      <c r="K27" s="15">
        <v>0.13221531465057484</v>
      </c>
      <c r="L27" s="15">
        <v>0.18526510865680898</v>
      </c>
      <c r="M27" s="15">
        <v>7.5640001573890794E-2</v>
      </c>
      <c r="N27" s="15">
        <v>0.12879069043103233</v>
      </c>
      <c r="O27" s="15">
        <v>7.8989674362164974E-2</v>
      </c>
      <c r="P27" s="15">
        <v>0.10369920943146406</v>
      </c>
      <c r="Q27" s="15">
        <v>1</v>
      </c>
    </row>
    <row r="28" spans="1:17" x14ac:dyDescent="0.3">
      <c r="A28" t="s">
        <v>7</v>
      </c>
      <c r="B28">
        <v>10251</v>
      </c>
      <c r="C28" t="s">
        <v>710</v>
      </c>
      <c r="D28" t="s">
        <v>102</v>
      </c>
      <c r="E28">
        <v>336</v>
      </c>
    </row>
    <row r="29" spans="1:17" x14ac:dyDescent="0.3">
      <c r="A29" t="s">
        <v>16</v>
      </c>
      <c r="B29">
        <v>10251</v>
      </c>
      <c r="C29" t="s">
        <v>710</v>
      </c>
      <c r="D29" t="s">
        <v>102</v>
      </c>
      <c r="E29">
        <v>95.76</v>
      </c>
    </row>
    <row r="30" spans="1:17" x14ac:dyDescent="0.3">
      <c r="A30" t="s">
        <v>16</v>
      </c>
      <c r="B30">
        <v>10251</v>
      </c>
      <c r="C30" t="s">
        <v>710</v>
      </c>
      <c r="D30" t="s">
        <v>102</v>
      </c>
      <c r="E30">
        <v>222.29999999999998</v>
      </c>
    </row>
    <row r="31" spans="1:17" x14ac:dyDescent="0.3">
      <c r="A31" t="s">
        <v>10</v>
      </c>
      <c r="B31">
        <v>10259</v>
      </c>
      <c r="C31" t="s">
        <v>57</v>
      </c>
      <c r="D31" t="s">
        <v>59</v>
      </c>
      <c r="E31">
        <v>80</v>
      </c>
      <c r="H31" s="2" t="s">
        <v>1279</v>
      </c>
      <c r="I31" s="2" t="s">
        <v>1280</v>
      </c>
    </row>
    <row r="32" spans="1:17" x14ac:dyDescent="0.3">
      <c r="A32" t="s">
        <v>25</v>
      </c>
      <c r="B32">
        <v>10259</v>
      </c>
      <c r="C32" t="s">
        <v>57</v>
      </c>
      <c r="D32" t="s">
        <v>59</v>
      </c>
      <c r="E32">
        <v>20.8</v>
      </c>
      <c r="H32" s="2" t="s">
        <v>1247</v>
      </c>
      <c r="I32" t="s">
        <v>4</v>
      </c>
      <c r="J32" t="s">
        <v>7</v>
      </c>
      <c r="K32" t="s">
        <v>10</v>
      </c>
      <c r="L32" t="s">
        <v>13</v>
      </c>
      <c r="M32" t="s">
        <v>16</v>
      </c>
      <c r="N32" t="s">
        <v>19</v>
      </c>
      <c r="O32" t="s">
        <v>22</v>
      </c>
      <c r="P32" t="s">
        <v>25</v>
      </c>
      <c r="Q32" t="s">
        <v>1248</v>
      </c>
    </row>
    <row r="33" spans="1:19" x14ac:dyDescent="0.3">
      <c r="A33" t="s">
        <v>4</v>
      </c>
      <c r="B33">
        <v>10254</v>
      </c>
      <c r="C33" t="s">
        <v>160</v>
      </c>
      <c r="D33" t="s">
        <v>162</v>
      </c>
      <c r="E33">
        <v>45.9</v>
      </c>
      <c r="H33" s="3" t="s">
        <v>49</v>
      </c>
      <c r="I33" s="15">
        <v>0.20395897713569414</v>
      </c>
      <c r="J33" s="15">
        <v>0.15782173550550682</v>
      </c>
      <c r="K33" s="15">
        <v>0.21438331389636747</v>
      </c>
      <c r="L33" s="15">
        <v>0.21168191000974662</v>
      </c>
      <c r="M33" s="15">
        <v>0.14246027223209876</v>
      </c>
      <c r="N33" s="15">
        <v>0.13161261783847511</v>
      </c>
      <c r="O33" s="15">
        <v>0.16015582102760245</v>
      </c>
      <c r="P33" s="15">
        <v>0.16978077865227106</v>
      </c>
      <c r="Q33" s="15">
        <v>0.1819291355804615</v>
      </c>
    </row>
    <row r="34" spans="1:19" x14ac:dyDescent="0.3">
      <c r="A34" t="s">
        <v>19</v>
      </c>
      <c r="B34">
        <v>10254</v>
      </c>
      <c r="C34" t="s">
        <v>160</v>
      </c>
      <c r="D34" t="s">
        <v>162</v>
      </c>
      <c r="E34">
        <v>342.71999999999997</v>
      </c>
      <c r="H34" s="3" t="s">
        <v>305</v>
      </c>
      <c r="I34" s="15">
        <v>0.22593566357900366</v>
      </c>
      <c r="J34" s="15">
        <v>0.15651092625506866</v>
      </c>
      <c r="K34" s="15">
        <v>0.21699053028633816</v>
      </c>
      <c r="L34" s="15">
        <v>0.16162416873318028</v>
      </c>
      <c r="M34" s="15">
        <v>0.20147943088688952</v>
      </c>
      <c r="N34" s="15">
        <v>0.25539462885764458</v>
      </c>
      <c r="O34" s="15">
        <v>9.8178414111455961E-2</v>
      </c>
      <c r="P34" s="15">
        <v>0.17908647979004547</v>
      </c>
      <c r="Q34" s="15">
        <v>0.19401640144664423</v>
      </c>
      <c r="S34" t="s">
        <v>1281</v>
      </c>
    </row>
    <row r="35" spans="1:19" x14ac:dyDescent="0.3">
      <c r="A35" t="s">
        <v>22</v>
      </c>
      <c r="B35">
        <v>10254</v>
      </c>
      <c r="C35" t="s">
        <v>160</v>
      </c>
      <c r="D35" t="s">
        <v>162</v>
      </c>
      <c r="E35">
        <v>168</v>
      </c>
      <c r="H35" s="3" t="s">
        <v>211</v>
      </c>
      <c r="I35" s="15">
        <v>8.7047666505219112E-2</v>
      </c>
      <c r="J35" s="15">
        <v>0.1436837467055318</v>
      </c>
      <c r="K35" s="15">
        <v>8.0871366623102167E-2</v>
      </c>
      <c r="L35" s="15">
        <v>0.11985444290142201</v>
      </c>
      <c r="M35" s="15">
        <v>0.15173390349611146</v>
      </c>
      <c r="N35" s="15">
        <v>6.6380808333227445E-2</v>
      </c>
      <c r="O35" s="15">
        <v>0.13122691018955121</v>
      </c>
      <c r="P35" s="15">
        <v>7.1142018823269051E-2</v>
      </c>
      <c r="Q35" s="15">
        <v>0.10112540874024926</v>
      </c>
    </row>
    <row r="36" spans="1:19" x14ac:dyDescent="0.3">
      <c r="A36" t="s">
        <v>13</v>
      </c>
      <c r="B36">
        <v>10272</v>
      </c>
      <c r="C36" t="s">
        <v>565</v>
      </c>
      <c r="D36" t="s">
        <v>305</v>
      </c>
      <c r="E36">
        <v>667.2</v>
      </c>
      <c r="H36" s="3" t="s">
        <v>172</v>
      </c>
      <c r="I36" s="15">
        <v>0.13884980664743382</v>
      </c>
      <c r="J36" s="15">
        <v>0.10543203521341486</v>
      </c>
      <c r="K36" s="15">
        <v>6.8333485453048112E-2</v>
      </c>
      <c r="L36" s="15">
        <v>6.6865513367740367E-2</v>
      </c>
      <c r="M36" s="15">
        <v>6.3936251226733826E-2</v>
      </c>
      <c r="N36" s="15">
        <v>4.6393108425105335E-2</v>
      </c>
      <c r="O36" s="15">
        <v>4.8639700241777266E-2</v>
      </c>
      <c r="P36" s="15">
        <v>9.8178915237961129E-2</v>
      </c>
      <c r="Q36" s="15">
        <v>8.4473348456898356E-2</v>
      </c>
    </row>
    <row r="37" spans="1:19" x14ac:dyDescent="0.3">
      <c r="A37" t="s">
        <v>10</v>
      </c>
      <c r="B37">
        <v>10272</v>
      </c>
      <c r="C37" t="s">
        <v>565</v>
      </c>
      <c r="D37" t="s">
        <v>305</v>
      </c>
      <c r="E37">
        <v>388.79999999999995</v>
      </c>
      <c r="H37" s="3" t="s">
        <v>102</v>
      </c>
      <c r="I37" s="15">
        <v>4.8521888639404653E-2</v>
      </c>
      <c r="J37" s="15">
        <v>6.116891378956809E-2</v>
      </c>
      <c r="K37" s="15">
        <v>7.6580335865392132E-2</v>
      </c>
      <c r="L37" s="15">
        <v>3.7782984012628855E-2</v>
      </c>
      <c r="M37" s="15">
        <v>6.1340908696274864E-2</v>
      </c>
      <c r="N37" s="15">
        <v>6.6931248164151372E-2</v>
      </c>
      <c r="O37" s="15">
        <v>8.2488819776009456E-2</v>
      </c>
      <c r="P37" s="15">
        <v>0.11553595349901567</v>
      </c>
      <c r="Q37" s="15">
        <v>6.4274585150300156E-2</v>
      </c>
    </row>
    <row r="38" spans="1:19" x14ac:dyDescent="0.3">
      <c r="A38" t="s">
        <v>13</v>
      </c>
      <c r="B38">
        <v>10272</v>
      </c>
      <c r="C38" t="s">
        <v>565</v>
      </c>
      <c r="D38" t="s">
        <v>305</v>
      </c>
      <c r="E38">
        <v>400</v>
      </c>
      <c r="H38" s="3" t="s">
        <v>130</v>
      </c>
      <c r="I38" s="15">
        <v>4.2095556105245506E-2</v>
      </c>
      <c r="J38" s="15">
        <v>4.4886429457254767E-2</v>
      </c>
      <c r="K38" s="15">
        <v>5.2835962116365154E-2</v>
      </c>
      <c r="L38" s="15">
        <v>4.0754277633635129E-2</v>
      </c>
      <c r="M38" s="15">
        <v>5.8046623262124335E-2</v>
      </c>
      <c r="N38" s="15">
        <v>2.3106032887470263E-2</v>
      </c>
      <c r="O38" s="15">
        <v>2.1123257206261202E-2</v>
      </c>
      <c r="P38" s="15">
        <v>3.2942196883535856E-2</v>
      </c>
      <c r="Q38" s="15">
        <v>3.9656000968237279E-2</v>
      </c>
    </row>
    <row r="39" spans="1:19" x14ac:dyDescent="0.3">
      <c r="A39" t="s">
        <v>7</v>
      </c>
      <c r="B39">
        <v>10262</v>
      </c>
      <c r="C39" t="s">
        <v>565</v>
      </c>
      <c r="D39" t="s">
        <v>305</v>
      </c>
      <c r="E39">
        <v>163.20000000000002</v>
      </c>
      <c r="H39" s="3" t="s">
        <v>84</v>
      </c>
      <c r="I39" s="15">
        <v>4.5410376850285095E-2</v>
      </c>
      <c r="J39" s="15">
        <v>4.4488728756665021E-2</v>
      </c>
      <c r="K39" s="15">
        <v>3.0889777838990815E-2</v>
      </c>
      <c r="L39" s="15">
        <v>2.7201500371299765E-2</v>
      </c>
      <c r="M39" s="15">
        <v>3.3380476990409504E-2</v>
      </c>
      <c r="N39" s="15">
        <v>4.6966747527660467E-2</v>
      </c>
      <c r="O39" s="15">
        <v>8.9805848061771124E-2</v>
      </c>
      <c r="P39" s="15">
        <v>4.7484039284486856E-2</v>
      </c>
      <c r="Q39" s="15">
        <v>4.3052172274170582E-2</v>
      </c>
    </row>
    <row r="40" spans="1:19" x14ac:dyDescent="0.3">
      <c r="A40" t="s">
        <v>22</v>
      </c>
      <c r="B40">
        <v>10262</v>
      </c>
      <c r="C40" t="s">
        <v>565</v>
      </c>
      <c r="D40" t="s">
        <v>305</v>
      </c>
      <c r="E40">
        <v>360</v>
      </c>
      <c r="H40" s="3" t="s">
        <v>74</v>
      </c>
      <c r="I40" s="15">
        <v>2.7162987406716247E-2</v>
      </c>
      <c r="J40" s="15">
        <v>4.1641172880895319E-2</v>
      </c>
      <c r="K40" s="15">
        <v>5.2779555827362698E-2</v>
      </c>
      <c r="L40" s="15">
        <v>6.0375309875767828E-2</v>
      </c>
      <c r="M40" s="15">
        <v>5.4027074898620242E-2</v>
      </c>
      <c r="N40" s="15">
        <v>3.8905307342211551E-2</v>
      </c>
      <c r="O40" s="15">
        <v>7.9818307983090989E-2</v>
      </c>
      <c r="P40" s="15">
        <v>3.6506906668060835E-2</v>
      </c>
      <c r="Q40" s="15">
        <v>4.6588429671958233E-2</v>
      </c>
    </row>
    <row r="41" spans="1:19" x14ac:dyDescent="0.3">
      <c r="A41" t="s">
        <v>16</v>
      </c>
      <c r="B41">
        <v>10262</v>
      </c>
      <c r="C41" t="s">
        <v>565</v>
      </c>
      <c r="D41" t="s">
        <v>305</v>
      </c>
      <c r="E41">
        <v>60.8</v>
      </c>
      <c r="H41" s="3" t="s">
        <v>628</v>
      </c>
      <c r="I41" s="15">
        <v>4.4894096790443719E-2</v>
      </c>
      <c r="J41" s="15">
        <v>4.0785185184486684E-2</v>
      </c>
      <c r="K41" s="15">
        <v>1.5484601874821957E-2</v>
      </c>
      <c r="L41" s="15">
        <v>1.1275982321828509E-2</v>
      </c>
      <c r="M41" s="15">
        <v>1.0418343491218236E-3</v>
      </c>
      <c r="N41" s="15">
        <v>1.939917941133713E-2</v>
      </c>
      <c r="O41" s="15">
        <v>3.9555099396326905E-2</v>
      </c>
      <c r="P41" s="15">
        <v>2.9386038715204434E-2</v>
      </c>
      <c r="Q41" s="15">
        <v>2.5802814110039197E-2</v>
      </c>
    </row>
    <row r="42" spans="1:19" x14ac:dyDescent="0.3">
      <c r="A42" t="s">
        <v>10</v>
      </c>
      <c r="B42">
        <v>10252</v>
      </c>
      <c r="C42" t="s">
        <v>651</v>
      </c>
      <c r="D42" t="s">
        <v>456</v>
      </c>
      <c r="E42">
        <v>2462.4</v>
      </c>
      <c r="H42" s="3" t="s">
        <v>273</v>
      </c>
      <c r="I42" s="15">
        <v>3.906399035525609E-3</v>
      </c>
      <c r="J42" s="15">
        <v>3.4779763158977926E-2</v>
      </c>
      <c r="K42" s="15">
        <v>5.7132280963669178E-3</v>
      </c>
      <c r="L42" s="15">
        <v>4.2548784785086738E-3</v>
      </c>
      <c r="M42" s="15">
        <v>2.2605977596383706E-2</v>
      </c>
      <c r="N42" s="15">
        <v>8.2086899251387659E-3</v>
      </c>
      <c r="O42" s="15">
        <v>6.4882004805140933E-3</v>
      </c>
      <c r="P42" s="15">
        <v>4.8178548604081994E-3</v>
      </c>
      <c r="Q42" s="15">
        <v>9.0633793534934341E-3</v>
      </c>
    </row>
    <row r="43" spans="1:19" x14ac:dyDescent="0.3">
      <c r="A43" t="s">
        <v>13</v>
      </c>
      <c r="B43">
        <v>10252</v>
      </c>
      <c r="C43" t="s">
        <v>651</v>
      </c>
      <c r="D43" t="s">
        <v>456</v>
      </c>
      <c r="E43">
        <v>47.5</v>
      </c>
      <c r="H43" s="3" t="s">
        <v>349</v>
      </c>
      <c r="I43" s="15">
        <v>1.174204416515616E-2</v>
      </c>
      <c r="J43" s="15">
        <v>3.2793216334046339E-2</v>
      </c>
      <c r="K43" s="15">
        <v>1.0016776987070621E-2</v>
      </c>
      <c r="L43" s="15">
        <v>3.8421450318696926E-2</v>
      </c>
      <c r="M43" s="15">
        <v>1.5065081355120987E-2</v>
      </c>
      <c r="N43" s="15">
        <v>0.12829056127113656</v>
      </c>
      <c r="O43" s="15">
        <v>3.4151866217770777E-2</v>
      </c>
      <c r="P43" s="15">
        <v>5.2560480543692341E-2</v>
      </c>
      <c r="Q43" s="15">
        <v>3.9485052801161345E-2</v>
      </c>
    </row>
    <row r="44" spans="1:19" x14ac:dyDescent="0.3">
      <c r="A44" t="s">
        <v>13</v>
      </c>
      <c r="B44">
        <v>10252</v>
      </c>
      <c r="C44" t="s">
        <v>651</v>
      </c>
      <c r="D44" t="s">
        <v>456</v>
      </c>
      <c r="E44">
        <v>1088</v>
      </c>
      <c r="H44" s="3" t="s">
        <v>456</v>
      </c>
      <c r="I44" s="15">
        <v>2.026623692295218E-2</v>
      </c>
      <c r="J44" s="15">
        <v>2.3148161026774101E-2</v>
      </c>
      <c r="K44" s="15">
        <v>4.4692304141634762E-2</v>
      </c>
      <c r="L44" s="15">
        <v>3.6928490302550729E-2</v>
      </c>
      <c r="M44" s="15">
        <v>3.3693810629243141E-2</v>
      </c>
      <c r="N44" s="15">
        <v>1.3117832465184017E-2</v>
      </c>
      <c r="O44" s="15">
        <v>3.2236970940919082E-2</v>
      </c>
      <c r="P44" s="15">
        <v>9.2494585484212428E-3</v>
      </c>
      <c r="Q44" s="15">
        <v>2.6722263390989365E-2</v>
      </c>
    </row>
    <row r="45" spans="1:19" x14ac:dyDescent="0.3">
      <c r="A45" t="s">
        <v>4</v>
      </c>
      <c r="B45">
        <v>10258</v>
      </c>
      <c r="C45" t="s">
        <v>209</v>
      </c>
      <c r="D45" t="s">
        <v>211</v>
      </c>
      <c r="E45">
        <v>608</v>
      </c>
      <c r="H45" s="3" t="s">
        <v>162</v>
      </c>
      <c r="I45" s="15">
        <v>8.0253093144545939E-3</v>
      </c>
      <c r="J45" s="15">
        <v>1.9371583858245611E-2</v>
      </c>
      <c r="K45" s="15">
        <v>1.8328721690981667E-2</v>
      </c>
      <c r="L45" s="15">
        <v>3.1932590068577182E-2</v>
      </c>
      <c r="M45" s="15">
        <v>5.0787205073080502E-2</v>
      </c>
      <c r="N45" s="15">
        <v>4.2114222987920877E-2</v>
      </c>
      <c r="O45" s="15">
        <v>2.132828882213637E-2</v>
      </c>
      <c r="P45" s="15">
        <v>2.340442126175574E-2</v>
      </c>
      <c r="Q45" s="15">
        <v>2.5037788967870209E-2</v>
      </c>
    </row>
    <row r="46" spans="1:19" x14ac:dyDescent="0.3">
      <c r="A46" t="s">
        <v>7</v>
      </c>
      <c r="B46">
        <v>10258</v>
      </c>
      <c r="C46" t="s">
        <v>209</v>
      </c>
      <c r="D46" t="s">
        <v>211</v>
      </c>
      <c r="E46">
        <v>884</v>
      </c>
      <c r="H46" s="3" t="s">
        <v>314</v>
      </c>
      <c r="I46" s="15">
        <v>2.5280531640600238E-2</v>
      </c>
      <c r="J46" s="15">
        <v>1.8435678830775973E-2</v>
      </c>
      <c r="K46" s="15">
        <v>4.9181169202584474E-2</v>
      </c>
      <c r="L46" s="15">
        <v>7.5736900881352168E-2</v>
      </c>
      <c r="M46" s="15">
        <v>3.810137048216955E-2</v>
      </c>
      <c r="N46" s="15">
        <v>2.5586858224806889E-2</v>
      </c>
      <c r="O46" s="15">
        <v>5.5243518550560484E-2</v>
      </c>
      <c r="P46" s="15">
        <v>6.6655524805924529E-2</v>
      </c>
      <c r="Q46" s="15">
        <v>4.4881451570029755E-2</v>
      </c>
    </row>
    <row r="47" spans="1:19" x14ac:dyDescent="0.3">
      <c r="A47" t="s">
        <v>13</v>
      </c>
      <c r="B47">
        <v>10258</v>
      </c>
      <c r="C47" t="s">
        <v>209</v>
      </c>
      <c r="D47" t="s">
        <v>211</v>
      </c>
      <c r="E47">
        <v>122.88000000000002</v>
      </c>
      <c r="H47" s="3" t="s">
        <v>736</v>
      </c>
      <c r="I47" s="15">
        <v>8.1472909548271095E-3</v>
      </c>
      <c r="J47" s="15">
        <v>1.7661965908822484E-2</v>
      </c>
      <c r="K47" s="15">
        <v>6.1249223031751392E-3</v>
      </c>
      <c r="L47" s="15">
        <v>2.3701225315878781E-2</v>
      </c>
      <c r="M47" s="15">
        <v>2.5870914113030146E-2</v>
      </c>
      <c r="N47" s="15">
        <v>2.0492771729266994E-2</v>
      </c>
      <c r="O47" s="15">
        <v>1.1065831351194351E-2</v>
      </c>
      <c r="P47" s="15">
        <v>9.5023883102263555E-3</v>
      </c>
      <c r="Q47" s="15">
        <v>1.4860290673924186E-2</v>
      </c>
    </row>
    <row r="48" spans="1:19" x14ac:dyDescent="0.3">
      <c r="A48" t="s">
        <v>10</v>
      </c>
      <c r="B48">
        <v>10263</v>
      </c>
      <c r="C48" t="s">
        <v>209</v>
      </c>
      <c r="D48" t="s">
        <v>211</v>
      </c>
      <c r="E48">
        <v>625.5</v>
      </c>
      <c r="H48" s="3" t="s">
        <v>111</v>
      </c>
      <c r="I48" s="15">
        <v>5.0890703031618014E-3</v>
      </c>
      <c r="J48" s="15">
        <v>1.5921677620841724E-2</v>
      </c>
      <c r="K48" s="15">
        <v>1.0389452860490487E-2</v>
      </c>
      <c r="L48" s="15">
        <v>2.7547118632156777E-3</v>
      </c>
      <c r="M48" s="15">
        <v>1.8403781832576176E-2</v>
      </c>
      <c r="N48" s="15">
        <v>4.2122749425670049E-2</v>
      </c>
      <c r="O48" s="15">
        <v>2.1203269544163707E-2</v>
      </c>
      <c r="P48" s="15">
        <v>1.3696222785409959E-2</v>
      </c>
      <c r="Q48" s="15">
        <v>1.4207061848833939E-2</v>
      </c>
    </row>
    <row r="49" spans="1:17" x14ac:dyDescent="0.3">
      <c r="A49" t="s">
        <v>4</v>
      </c>
      <c r="B49">
        <v>10263</v>
      </c>
      <c r="C49" t="s">
        <v>209</v>
      </c>
      <c r="D49" t="s">
        <v>211</v>
      </c>
      <c r="E49">
        <v>100.8</v>
      </c>
      <c r="H49" s="3" t="s">
        <v>264</v>
      </c>
      <c r="I49" s="15">
        <v>3.7292223361505652E-3</v>
      </c>
      <c r="J49" s="15">
        <v>1.3147226064723986E-2</v>
      </c>
      <c r="K49" s="15">
        <v>1.5978097151168706E-2</v>
      </c>
      <c r="L49" s="15">
        <v>1.7036315097844403E-2</v>
      </c>
      <c r="M49" s="15">
        <v>1.8209906643547866E-2</v>
      </c>
      <c r="N49" s="15">
        <v>6.4807061021589498E-3</v>
      </c>
      <c r="O49" s="15">
        <v>2.1871372565649621E-2</v>
      </c>
      <c r="P49" s="15">
        <v>1.3111208435740845E-2</v>
      </c>
      <c r="Q49" s="15">
        <v>1.2458715214794795E-2</v>
      </c>
    </row>
    <row r="50" spans="1:17" x14ac:dyDescent="0.3">
      <c r="A50" t="s">
        <v>22</v>
      </c>
      <c r="B50">
        <v>10263</v>
      </c>
      <c r="C50" t="s">
        <v>209</v>
      </c>
      <c r="D50" t="s">
        <v>211</v>
      </c>
      <c r="E50">
        <v>216</v>
      </c>
      <c r="H50" s="3" t="s">
        <v>59</v>
      </c>
      <c r="I50" s="15">
        <v>2.9843036974380458E-2</v>
      </c>
      <c r="J50" s="15">
        <v>1.165001376511198E-2</v>
      </c>
      <c r="K50" s="15">
        <v>1.1339381971707524E-2</v>
      </c>
      <c r="L50" s="15">
        <v>2.013540858656054E-2</v>
      </c>
      <c r="M50" s="15">
        <v>5.7418389316262908E-3</v>
      </c>
      <c r="N50" s="15">
        <v>1.7352834351535687E-2</v>
      </c>
      <c r="O50" s="15">
        <v>2.5181382969253856E-2</v>
      </c>
      <c r="P50" s="15">
        <v>1.3991891582267076E-2</v>
      </c>
      <c r="Q50" s="15">
        <v>1.8630279014107347E-2</v>
      </c>
    </row>
    <row r="51" spans="1:17" x14ac:dyDescent="0.3">
      <c r="A51" t="s">
        <v>25</v>
      </c>
      <c r="B51">
        <v>10263</v>
      </c>
      <c r="C51" t="s">
        <v>209</v>
      </c>
      <c r="D51" t="s">
        <v>211</v>
      </c>
      <c r="E51">
        <v>931.5</v>
      </c>
      <c r="H51" s="3" t="s">
        <v>146</v>
      </c>
      <c r="I51" s="15">
        <v>6.7122567525564258E-3</v>
      </c>
      <c r="J51" s="15">
        <v>8.5528046339038936E-3</v>
      </c>
      <c r="K51" s="15">
        <v>1.2757740217071595E-2</v>
      </c>
      <c r="L51" s="15">
        <v>4.8761811386797641E-3</v>
      </c>
      <c r="M51" s="15">
        <v>4.0733373048372047E-3</v>
      </c>
      <c r="N51" s="15">
        <v>0</v>
      </c>
      <c r="O51" s="15">
        <v>1.1391756608869087E-2</v>
      </c>
      <c r="P51" s="15">
        <v>4.6205391727349348E-3</v>
      </c>
      <c r="Q51" s="15">
        <v>6.4142397269044242E-3</v>
      </c>
    </row>
    <row r="52" spans="1:17" x14ac:dyDescent="0.3">
      <c r="A52" t="s">
        <v>4</v>
      </c>
      <c r="B52">
        <v>10255</v>
      </c>
      <c r="C52" t="s">
        <v>588</v>
      </c>
      <c r="D52" t="s">
        <v>162</v>
      </c>
      <c r="E52">
        <v>304</v>
      </c>
      <c r="H52" s="3" t="s">
        <v>767</v>
      </c>
      <c r="I52" s="15">
        <v>3.0929392210750826E-3</v>
      </c>
      <c r="J52" s="15">
        <v>5.9124680324782151E-3</v>
      </c>
      <c r="K52" s="15">
        <v>4.6553114154468077E-3</v>
      </c>
      <c r="L52" s="15">
        <v>3.4540504786450452E-3</v>
      </c>
      <c r="M52" s="15">
        <v>0</v>
      </c>
      <c r="N52" s="15">
        <v>1.3709775805324423E-4</v>
      </c>
      <c r="O52" s="15">
        <v>3.0604719247707994E-3</v>
      </c>
      <c r="P52" s="15">
        <v>1.2113202447895377E-3</v>
      </c>
      <c r="Q52" s="15">
        <v>2.7903060688302984E-3</v>
      </c>
    </row>
    <row r="53" spans="1:17" x14ac:dyDescent="0.3">
      <c r="A53" t="s">
        <v>10</v>
      </c>
      <c r="B53">
        <v>10255</v>
      </c>
      <c r="C53" t="s">
        <v>588</v>
      </c>
      <c r="D53" t="s">
        <v>162</v>
      </c>
      <c r="E53">
        <v>486.5</v>
      </c>
      <c r="H53" s="3" t="s">
        <v>604</v>
      </c>
      <c r="I53" s="15">
        <v>1.0288642719713853E-2</v>
      </c>
      <c r="J53" s="15">
        <v>2.2065670169057455E-3</v>
      </c>
      <c r="K53" s="15">
        <v>1.6739641805126725E-3</v>
      </c>
      <c r="L53" s="15">
        <v>3.3517082422407475E-3</v>
      </c>
      <c r="M53" s="15">
        <v>0</v>
      </c>
      <c r="N53" s="15">
        <v>1.0059969718448345E-3</v>
      </c>
      <c r="O53" s="15">
        <v>5.7848920303510791E-3</v>
      </c>
      <c r="P53" s="15">
        <v>7.1353618947791264E-3</v>
      </c>
      <c r="Q53" s="15">
        <v>4.5308749701020931E-3</v>
      </c>
    </row>
    <row r="54" spans="1:17" x14ac:dyDescent="0.3">
      <c r="A54" t="s">
        <v>25</v>
      </c>
      <c r="B54">
        <v>10255</v>
      </c>
      <c r="C54" t="s">
        <v>588</v>
      </c>
      <c r="D54" t="s">
        <v>162</v>
      </c>
      <c r="E54">
        <v>380</v>
      </c>
      <c r="H54" s="3" t="s">
        <v>1248</v>
      </c>
      <c r="I54" s="15">
        <v>1</v>
      </c>
      <c r="J54" s="15">
        <v>1</v>
      </c>
      <c r="K54" s="15">
        <v>1</v>
      </c>
      <c r="L54" s="15">
        <v>1</v>
      </c>
      <c r="M54" s="15">
        <v>1</v>
      </c>
      <c r="N54" s="15">
        <v>1</v>
      </c>
      <c r="O54" s="15">
        <v>1</v>
      </c>
      <c r="P54" s="15">
        <v>1</v>
      </c>
      <c r="Q54" s="15">
        <v>1</v>
      </c>
    </row>
    <row r="55" spans="1:17" x14ac:dyDescent="0.3">
      <c r="A55" t="s">
        <v>13</v>
      </c>
      <c r="B55">
        <v>10255</v>
      </c>
      <c r="C55" t="s">
        <v>588</v>
      </c>
      <c r="D55" t="s">
        <v>162</v>
      </c>
      <c r="E55">
        <v>1320</v>
      </c>
    </row>
    <row r="56" spans="1:17" x14ac:dyDescent="0.3">
      <c r="A56" t="s">
        <v>4</v>
      </c>
      <c r="B56">
        <v>10264</v>
      </c>
      <c r="C56" t="s">
        <v>241</v>
      </c>
      <c r="D56" t="s">
        <v>84</v>
      </c>
      <c r="E56">
        <v>532</v>
      </c>
    </row>
    <row r="57" spans="1:17" x14ac:dyDescent="0.3">
      <c r="A57" t="s">
        <v>25</v>
      </c>
      <c r="B57">
        <v>10264</v>
      </c>
      <c r="C57" t="s">
        <v>241</v>
      </c>
      <c r="D57" t="s">
        <v>84</v>
      </c>
      <c r="E57">
        <v>163.625</v>
      </c>
    </row>
    <row r="58" spans="1:17" x14ac:dyDescent="0.3">
      <c r="A58" t="s">
        <v>13</v>
      </c>
      <c r="B58">
        <v>10267</v>
      </c>
      <c r="C58" t="s">
        <v>248</v>
      </c>
      <c r="D58" t="s">
        <v>49</v>
      </c>
      <c r="E58">
        <v>2618</v>
      </c>
    </row>
    <row r="59" spans="1:17" x14ac:dyDescent="0.3">
      <c r="A59" t="s">
        <v>25</v>
      </c>
      <c r="B59">
        <v>10267</v>
      </c>
      <c r="C59" t="s">
        <v>248</v>
      </c>
      <c r="D59" t="s">
        <v>49</v>
      </c>
      <c r="E59">
        <v>735</v>
      </c>
    </row>
    <row r="60" spans="1:17" x14ac:dyDescent="0.3">
      <c r="A60" t="s">
        <v>4</v>
      </c>
      <c r="B60">
        <v>10267</v>
      </c>
      <c r="C60" t="s">
        <v>248</v>
      </c>
      <c r="D60" t="s">
        <v>49</v>
      </c>
      <c r="E60">
        <v>183.6</v>
      </c>
    </row>
    <row r="61" spans="1:17" x14ac:dyDescent="0.3">
      <c r="A61" t="s">
        <v>4</v>
      </c>
      <c r="B61">
        <v>10257</v>
      </c>
      <c r="C61" t="s">
        <v>330</v>
      </c>
      <c r="D61" t="s">
        <v>314</v>
      </c>
      <c r="E61">
        <v>86.4</v>
      </c>
    </row>
    <row r="62" spans="1:17" x14ac:dyDescent="0.3">
      <c r="A62" t="s">
        <v>7</v>
      </c>
      <c r="B62">
        <v>10257</v>
      </c>
      <c r="C62" t="s">
        <v>330</v>
      </c>
      <c r="D62" t="s">
        <v>314</v>
      </c>
      <c r="E62">
        <v>156</v>
      </c>
    </row>
    <row r="63" spans="1:17" x14ac:dyDescent="0.3">
      <c r="A63" t="s">
        <v>10</v>
      </c>
      <c r="B63">
        <v>10257</v>
      </c>
      <c r="C63" t="s">
        <v>330</v>
      </c>
      <c r="D63" t="s">
        <v>314</v>
      </c>
      <c r="E63">
        <v>877.5</v>
      </c>
    </row>
    <row r="64" spans="1:17" x14ac:dyDescent="0.3">
      <c r="A64" t="s">
        <v>19</v>
      </c>
      <c r="B64">
        <v>10256</v>
      </c>
      <c r="C64" t="s">
        <v>742</v>
      </c>
      <c r="D64" t="s">
        <v>172</v>
      </c>
      <c r="E64">
        <v>393</v>
      </c>
    </row>
    <row r="65" spans="1:5" x14ac:dyDescent="0.3">
      <c r="A65" t="s">
        <v>7</v>
      </c>
      <c r="B65">
        <v>10256</v>
      </c>
      <c r="C65" t="s">
        <v>742</v>
      </c>
      <c r="D65" t="s">
        <v>172</v>
      </c>
      <c r="E65">
        <v>124.80000000000001</v>
      </c>
    </row>
    <row r="66" spans="1:5" x14ac:dyDescent="0.3">
      <c r="A66" t="s">
        <v>19</v>
      </c>
      <c r="B66">
        <v>10279</v>
      </c>
      <c r="C66" t="s">
        <v>404</v>
      </c>
      <c r="D66" t="s">
        <v>49</v>
      </c>
      <c r="E66">
        <v>351</v>
      </c>
    </row>
    <row r="67" spans="1:5" x14ac:dyDescent="0.3">
      <c r="A67" t="s">
        <v>25</v>
      </c>
      <c r="B67">
        <v>10260</v>
      </c>
      <c r="C67" t="s">
        <v>501</v>
      </c>
      <c r="D67" t="s">
        <v>49</v>
      </c>
      <c r="E67">
        <v>92.4</v>
      </c>
    </row>
    <row r="68" spans="1:5" x14ac:dyDescent="0.3">
      <c r="A68" t="s">
        <v>16</v>
      </c>
      <c r="B68">
        <v>10260</v>
      </c>
      <c r="C68" t="s">
        <v>501</v>
      </c>
      <c r="D68" t="s">
        <v>49</v>
      </c>
      <c r="E68">
        <v>780</v>
      </c>
    </row>
    <row r="69" spans="1:5" x14ac:dyDescent="0.3">
      <c r="A69" t="s">
        <v>10</v>
      </c>
      <c r="B69">
        <v>10260</v>
      </c>
      <c r="C69" t="s">
        <v>501</v>
      </c>
      <c r="D69" t="s">
        <v>49</v>
      </c>
      <c r="E69">
        <v>443.25</v>
      </c>
    </row>
    <row r="70" spans="1:5" x14ac:dyDescent="0.3">
      <c r="A70" t="s">
        <v>4</v>
      </c>
      <c r="B70">
        <v>10260</v>
      </c>
      <c r="C70" t="s">
        <v>501</v>
      </c>
      <c r="D70" t="s">
        <v>49</v>
      </c>
      <c r="E70">
        <v>189</v>
      </c>
    </row>
    <row r="71" spans="1:5" x14ac:dyDescent="0.3">
      <c r="A71" t="s">
        <v>7</v>
      </c>
      <c r="B71">
        <v>10283</v>
      </c>
      <c r="C71" t="s">
        <v>420</v>
      </c>
      <c r="D71" t="s">
        <v>314</v>
      </c>
      <c r="E71">
        <v>248</v>
      </c>
    </row>
    <row r="72" spans="1:5" x14ac:dyDescent="0.3">
      <c r="A72" t="s">
        <v>4</v>
      </c>
      <c r="B72">
        <v>10275</v>
      </c>
      <c r="C72" t="s">
        <v>446</v>
      </c>
      <c r="D72" t="s">
        <v>264</v>
      </c>
      <c r="E72">
        <v>41.04</v>
      </c>
    </row>
    <row r="73" spans="1:5" x14ac:dyDescent="0.3">
      <c r="A73" t="s">
        <v>13</v>
      </c>
      <c r="B73">
        <v>10275</v>
      </c>
      <c r="C73" t="s">
        <v>446</v>
      </c>
      <c r="D73" t="s">
        <v>264</v>
      </c>
      <c r="E73">
        <v>250.79999999999998</v>
      </c>
    </row>
    <row r="74" spans="1:5" x14ac:dyDescent="0.3">
      <c r="A74" t="s">
        <v>10</v>
      </c>
      <c r="B74">
        <v>10261</v>
      </c>
      <c r="C74" t="s">
        <v>321</v>
      </c>
      <c r="D74" t="s">
        <v>172</v>
      </c>
      <c r="E74">
        <v>160</v>
      </c>
    </row>
    <row r="75" spans="1:5" x14ac:dyDescent="0.3">
      <c r="A75" t="s">
        <v>4</v>
      </c>
      <c r="B75">
        <v>10261</v>
      </c>
      <c r="C75" t="s">
        <v>321</v>
      </c>
      <c r="D75" t="s">
        <v>172</v>
      </c>
      <c r="E75">
        <v>288</v>
      </c>
    </row>
    <row r="76" spans="1:5" x14ac:dyDescent="0.3">
      <c r="A76" t="s">
        <v>22</v>
      </c>
      <c r="B76">
        <v>10277</v>
      </c>
      <c r="C76" t="s">
        <v>472</v>
      </c>
      <c r="D76" t="s">
        <v>49</v>
      </c>
      <c r="E76">
        <v>728</v>
      </c>
    </row>
    <row r="77" spans="1:5" x14ac:dyDescent="0.3">
      <c r="A77" t="s">
        <v>10</v>
      </c>
      <c r="B77">
        <v>10277</v>
      </c>
      <c r="C77" t="s">
        <v>472</v>
      </c>
      <c r="D77" t="s">
        <v>49</v>
      </c>
      <c r="E77">
        <v>472.79999999999995</v>
      </c>
    </row>
    <row r="78" spans="1:5" x14ac:dyDescent="0.3">
      <c r="A78" t="s">
        <v>13</v>
      </c>
      <c r="B78">
        <v>10266</v>
      </c>
      <c r="C78" t="s">
        <v>734</v>
      </c>
      <c r="D78" t="s">
        <v>736</v>
      </c>
      <c r="E78">
        <v>346.55999999999995</v>
      </c>
    </row>
    <row r="79" spans="1:5" x14ac:dyDescent="0.3">
      <c r="A79" t="s">
        <v>25</v>
      </c>
      <c r="B79">
        <v>10270</v>
      </c>
      <c r="C79" t="s">
        <v>734</v>
      </c>
      <c r="D79" t="s">
        <v>736</v>
      </c>
      <c r="E79">
        <v>456</v>
      </c>
    </row>
    <row r="80" spans="1:5" x14ac:dyDescent="0.3">
      <c r="A80" t="s">
        <v>4</v>
      </c>
      <c r="B80">
        <v>10270</v>
      </c>
      <c r="C80" t="s">
        <v>734</v>
      </c>
      <c r="D80" t="s">
        <v>736</v>
      </c>
      <c r="E80">
        <v>919.99999999999989</v>
      </c>
    </row>
    <row r="81" spans="1:5" x14ac:dyDescent="0.3">
      <c r="A81" t="s">
        <v>25</v>
      </c>
      <c r="B81">
        <v>10273</v>
      </c>
      <c r="C81" t="s">
        <v>551</v>
      </c>
      <c r="D81" t="s">
        <v>49</v>
      </c>
      <c r="E81">
        <v>565.44000000000005</v>
      </c>
    </row>
    <row r="82" spans="1:5" x14ac:dyDescent="0.3">
      <c r="A82" t="s">
        <v>13</v>
      </c>
      <c r="B82">
        <v>10273</v>
      </c>
      <c r="C82" t="s">
        <v>551</v>
      </c>
      <c r="D82" t="s">
        <v>49</v>
      </c>
      <c r="E82">
        <v>40</v>
      </c>
    </row>
    <row r="83" spans="1:5" x14ac:dyDescent="0.3">
      <c r="A83" t="s">
        <v>13</v>
      </c>
      <c r="B83">
        <v>10273</v>
      </c>
      <c r="C83" t="s">
        <v>551</v>
      </c>
      <c r="D83" t="s">
        <v>49</v>
      </c>
      <c r="E83">
        <v>142.5</v>
      </c>
    </row>
    <row r="84" spans="1:5" x14ac:dyDescent="0.3">
      <c r="A84" t="s">
        <v>25</v>
      </c>
      <c r="B84">
        <v>10273</v>
      </c>
      <c r="C84" t="s">
        <v>551</v>
      </c>
      <c r="D84" t="s">
        <v>49</v>
      </c>
      <c r="E84">
        <v>837.9</v>
      </c>
    </row>
    <row r="85" spans="1:5" x14ac:dyDescent="0.3">
      <c r="A85" t="s">
        <v>4</v>
      </c>
      <c r="B85">
        <v>10273</v>
      </c>
      <c r="C85" t="s">
        <v>551</v>
      </c>
      <c r="D85" t="s">
        <v>49</v>
      </c>
      <c r="E85">
        <v>451.43999999999994</v>
      </c>
    </row>
    <row r="86" spans="1:5" x14ac:dyDescent="0.3">
      <c r="A86" t="s">
        <v>13</v>
      </c>
      <c r="B86">
        <v>10271</v>
      </c>
      <c r="C86" t="s">
        <v>642</v>
      </c>
      <c r="D86" t="s">
        <v>305</v>
      </c>
      <c r="E86">
        <v>48</v>
      </c>
    </row>
    <row r="87" spans="1:5" x14ac:dyDescent="0.3">
      <c r="A87" t="s">
        <v>10</v>
      </c>
      <c r="B87">
        <v>10281</v>
      </c>
      <c r="C87" t="s">
        <v>109</v>
      </c>
      <c r="D87" t="s">
        <v>111</v>
      </c>
      <c r="E87">
        <v>7.3</v>
      </c>
    </row>
    <row r="88" spans="1:5" x14ac:dyDescent="0.3">
      <c r="A88" t="s">
        <v>4</v>
      </c>
      <c r="B88">
        <v>10281</v>
      </c>
      <c r="C88" t="s">
        <v>109</v>
      </c>
      <c r="D88" t="s">
        <v>111</v>
      </c>
      <c r="E88">
        <v>21.6</v>
      </c>
    </row>
    <row r="89" spans="1:5" x14ac:dyDescent="0.3">
      <c r="A89" t="s">
        <v>4</v>
      </c>
      <c r="B89">
        <v>10281</v>
      </c>
      <c r="C89" t="s">
        <v>109</v>
      </c>
      <c r="D89" t="s">
        <v>111</v>
      </c>
      <c r="E89">
        <v>57.6</v>
      </c>
    </row>
    <row r="90" spans="1:5" x14ac:dyDescent="0.3">
      <c r="A90" t="s">
        <v>25</v>
      </c>
      <c r="B90">
        <v>10282</v>
      </c>
      <c r="C90" t="s">
        <v>109</v>
      </c>
      <c r="D90" t="s">
        <v>111</v>
      </c>
      <c r="E90">
        <v>124.19999999999999</v>
      </c>
    </row>
    <row r="91" spans="1:5" x14ac:dyDescent="0.3">
      <c r="A91" t="s">
        <v>16</v>
      </c>
      <c r="B91">
        <v>10282</v>
      </c>
      <c r="C91" t="s">
        <v>109</v>
      </c>
      <c r="D91" t="s">
        <v>111</v>
      </c>
      <c r="E91">
        <v>31.2</v>
      </c>
    </row>
    <row r="92" spans="1:5" x14ac:dyDescent="0.3">
      <c r="A92" t="s">
        <v>25</v>
      </c>
      <c r="B92">
        <v>10276</v>
      </c>
      <c r="C92" t="s">
        <v>57</v>
      </c>
      <c r="D92" t="s">
        <v>59</v>
      </c>
      <c r="E92">
        <v>372</v>
      </c>
    </row>
    <row r="93" spans="1:5" x14ac:dyDescent="0.3">
      <c r="A93" t="s">
        <v>25</v>
      </c>
      <c r="B93">
        <v>10276</v>
      </c>
      <c r="C93" t="s">
        <v>57</v>
      </c>
      <c r="D93" t="s">
        <v>59</v>
      </c>
      <c r="E93">
        <v>48</v>
      </c>
    </row>
    <row r="94" spans="1:5" x14ac:dyDescent="0.3">
      <c r="A94" t="s">
        <v>10</v>
      </c>
      <c r="B94">
        <v>10283</v>
      </c>
      <c r="C94" t="s">
        <v>420</v>
      </c>
      <c r="D94" t="s">
        <v>314</v>
      </c>
      <c r="E94">
        <v>131.4</v>
      </c>
    </row>
    <row r="95" spans="1:5" x14ac:dyDescent="0.3">
      <c r="A95" t="s">
        <v>13</v>
      </c>
      <c r="B95">
        <v>10283</v>
      </c>
      <c r="C95" t="s">
        <v>420</v>
      </c>
      <c r="D95" t="s">
        <v>314</v>
      </c>
      <c r="E95">
        <v>952</v>
      </c>
    </row>
    <row r="96" spans="1:5" x14ac:dyDescent="0.3">
      <c r="A96" t="s">
        <v>13</v>
      </c>
      <c r="B96">
        <v>10283</v>
      </c>
      <c r="C96" t="s">
        <v>420</v>
      </c>
      <c r="D96" t="s">
        <v>314</v>
      </c>
      <c r="E96">
        <v>83.4</v>
      </c>
    </row>
    <row r="97" spans="1:5" x14ac:dyDescent="0.3">
      <c r="A97" t="s">
        <v>10</v>
      </c>
      <c r="B97">
        <v>10284</v>
      </c>
      <c r="C97" t="s">
        <v>404</v>
      </c>
      <c r="D97" t="s">
        <v>49</v>
      </c>
      <c r="E97">
        <v>394.875</v>
      </c>
    </row>
    <row r="98" spans="1:5" x14ac:dyDescent="0.3">
      <c r="A98" t="s">
        <v>7</v>
      </c>
      <c r="B98">
        <v>10284</v>
      </c>
      <c r="C98" t="s">
        <v>404</v>
      </c>
      <c r="D98" t="s">
        <v>49</v>
      </c>
      <c r="E98">
        <v>325.5</v>
      </c>
    </row>
    <row r="99" spans="1:5" x14ac:dyDescent="0.3">
      <c r="A99" t="s">
        <v>13</v>
      </c>
      <c r="B99">
        <v>10284</v>
      </c>
      <c r="C99" t="s">
        <v>404</v>
      </c>
      <c r="D99" t="s">
        <v>49</v>
      </c>
      <c r="E99">
        <v>408</v>
      </c>
    </row>
    <row r="100" spans="1:5" x14ac:dyDescent="0.3">
      <c r="A100" t="s">
        <v>4</v>
      </c>
      <c r="B100">
        <v>10284</v>
      </c>
      <c r="C100" t="s">
        <v>404</v>
      </c>
      <c r="D100" t="s">
        <v>49</v>
      </c>
      <c r="E100">
        <v>42</v>
      </c>
    </row>
    <row r="101" spans="1:5" x14ac:dyDescent="0.3">
      <c r="A101" t="s">
        <v>4</v>
      </c>
      <c r="B101">
        <v>10285</v>
      </c>
      <c r="C101" t="s">
        <v>551</v>
      </c>
      <c r="D101" t="s">
        <v>49</v>
      </c>
      <c r="E101">
        <v>518.4</v>
      </c>
    </row>
    <row r="102" spans="1:5" x14ac:dyDescent="0.3">
      <c r="A102" t="s">
        <v>25</v>
      </c>
      <c r="B102">
        <v>10285</v>
      </c>
      <c r="C102" t="s">
        <v>551</v>
      </c>
      <c r="D102" t="s">
        <v>49</v>
      </c>
      <c r="E102">
        <v>470.40000000000003</v>
      </c>
    </row>
    <row r="103" spans="1:5" x14ac:dyDescent="0.3">
      <c r="A103" t="s">
        <v>19</v>
      </c>
      <c r="B103">
        <v>10285</v>
      </c>
      <c r="C103" t="s">
        <v>551</v>
      </c>
      <c r="D103" t="s">
        <v>49</v>
      </c>
      <c r="E103">
        <v>754.56</v>
      </c>
    </row>
    <row r="104" spans="1:5" x14ac:dyDescent="0.3">
      <c r="A104" t="s">
        <v>4</v>
      </c>
      <c r="B104">
        <v>10286</v>
      </c>
      <c r="C104" t="s">
        <v>551</v>
      </c>
      <c r="D104" t="s">
        <v>49</v>
      </c>
      <c r="E104">
        <v>1440</v>
      </c>
    </row>
    <row r="105" spans="1:5" x14ac:dyDescent="0.3">
      <c r="A105" t="s">
        <v>10</v>
      </c>
      <c r="B105">
        <v>10286</v>
      </c>
      <c r="C105" t="s">
        <v>551</v>
      </c>
      <c r="D105" t="s">
        <v>49</v>
      </c>
      <c r="E105">
        <v>1576</v>
      </c>
    </row>
    <row r="106" spans="1:5" x14ac:dyDescent="0.3">
      <c r="A106" t="s">
        <v>10</v>
      </c>
      <c r="B106">
        <v>10287</v>
      </c>
      <c r="C106" t="s">
        <v>321</v>
      </c>
      <c r="D106" t="s">
        <v>172</v>
      </c>
      <c r="E106">
        <v>472.59999999999997</v>
      </c>
    </row>
    <row r="107" spans="1:5" x14ac:dyDescent="0.3">
      <c r="A107" t="s">
        <v>4</v>
      </c>
      <c r="B107">
        <v>10287</v>
      </c>
      <c r="C107" t="s">
        <v>321</v>
      </c>
      <c r="D107" t="s">
        <v>172</v>
      </c>
      <c r="E107">
        <v>224</v>
      </c>
    </row>
    <row r="108" spans="1:5" x14ac:dyDescent="0.3">
      <c r="A108" t="s">
        <v>25</v>
      </c>
      <c r="B108">
        <v>10287</v>
      </c>
      <c r="C108" t="s">
        <v>321</v>
      </c>
      <c r="D108" t="s">
        <v>172</v>
      </c>
      <c r="E108">
        <v>122.39999999999999</v>
      </c>
    </row>
    <row r="109" spans="1:5" x14ac:dyDescent="0.3">
      <c r="A109" t="s">
        <v>19</v>
      </c>
      <c r="B109">
        <v>10288</v>
      </c>
      <c r="C109" t="s">
        <v>574</v>
      </c>
      <c r="D109" t="s">
        <v>264</v>
      </c>
      <c r="E109">
        <v>53.1</v>
      </c>
    </row>
    <row r="110" spans="1:5" x14ac:dyDescent="0.3">
      <c r="A110" t="s">
        <v>10</v>
      </c>
      <c r="B110">
        <v>10288</v>
      </c>
      <c r="C110" t="s">
        <v>574</v>
      </c>
      <c r="D110" t="s">
        <v>264</v>
      </c>
      <c r="E110">
        <v>27</v>
      </c>
    </row>
    <row r="111" spans="1:5" x14ac:dyDescent="0.3">
      <c r="A111" t="s">
        <v>7</v>
      </c>
      <c r="B111">
        <v>10289</v>
      </c>
      <c r="C111" t="s">
        <v>72</v>
      </c>
      <c r="D111" t="s">
        <v>74</v>
      </c>
      <c r="E111">
        <v>240</v>
      </c>
    </row>
    <row r="112" spans="1:5" x14ac:dyDescent="0.3">
      <c r="A112" t="s">
        <v>16</v>
      </c>
      <c r="B112">
        <v>10289</v>
      </c>
      <c r="C112" t="s">
        <v>72</v>
      </c>
      <c r="D112" t="s">
        <v>74</v>
      </c>
      <c r="E112">
        <v>239.4</v>
      </c>
    </row>
    <row r="113" spans="1:5" x14ac:dyDescent="0.3">
      <c r="A113" t="s">
        <v>7</v>
      </c>
      <c r="B113">
        <v>10290</v>
      </c>
      <c r="C113" t="s">
        <v>169</v>
      </c>
      <c r="D113" t="s">
        <v>172</v>
      </c>
      <c r="E113">
        <v>340</v>
      </c>
    </row>
    <row r="114" spans="1:5" x14ac:dyDescent="0.3">
      <c r="A114" t="s">
        <v>19</v>
      </c>
      <c r="B114">
        <v>10290</v>
      </c>
      <c r="C114" t="s">
        <v>169</v>
      </c>
      <c r="D114" t="s">
        <v>172</v>
      </c>
      <c r="E114">
        <v>1485</v>
      </c>
    </row>
    <row r="115" spans="1:5" x14ac:dyDescent="0.3">
      <c r="A115" t="s">
        <v>10</v>
      </c>
      <c r="B115">
        <v>10290</v>
      </c>
      <c r="C115" t="s">
        <v>169</v>
      </c>
      <c r="D115" t="s">
        <v>172</v>
      </c>
      <c r="E115">
        <v>240</v>
      </c>
    </row>
    <row r="116" spans="1:5" x14ac:dyDescent="0.3">
      <c r="A116" t="s">
        <v>7</v>
      </c>
      <c r="B116">
        <v>10290</v>
      </c>
      <c r="C116" t="s">
        <v>169</v>
      </c>
      <c r="D116" t="s">
        <v>172</v>
      </c>
      <c r="E116">
        <v>104</v>
      </c>
    </row>
    <row r="117" spans="1:5" x14ac:dyDescent="0.3">
      <c r="A117" t="s">
        <v>25</v>
      </c>
      <c r="B117">
        <v>10291</v>
      </c>
      <c r="C117" t="s">
        <v>321</v>
      </c>
      <c r="D117" t="s">
        <v>172</v>
      </c>
      <c r="E117">
        <v>86.4</v>
      </c>
    </row>
    <row r="118" spans="1:5" x14ac:dyDescent="0.3">
      <c r="A118" t="s">
        <v>7</v>
      </c>
      <c r="B118">
        <v>10291</v>
      </c>
      <c r="C118" t="s">
        <v>321</v>
      </c>
      <c r="D118" t="s">
        <v>172</v>
      </c>
      <c r="E118">
        <v>334.8</v>
      </c>
    </row>
    <row r="119" spans="1:5" x14ac:dyDescent="0.3">
      <c r="A119" t="s">
        <v>22</v>
      </c>
      <c r="B119">
        <v>10291</v>
      </c>
      <c r="C119" t="s">
        <v>321</v>
      </c>
      <c r="D119" t="s">
        <v>172</v>
      </c>
      <c r="E119">
        <v>76.319999999999993</v>
      </c>
    </row>
    <row r="120" spans="1:5" x14ac:dyDescent="0.3">
      <c r="A120" t="s">
        <v>10</v>
      </c>
      <c r="B120">
        <v>10292</v>
      </c>
      <c r="C120" t="s">
        <v>169</v>
      </c>
      <c r="D120" t="s">
        <v>172</v>
      </c>
      <c r="E120">
        <v>1296</v>
      </c>
    </row>
    <row r="121" spans="1:5" x14ac:dyDescent="0.3">
      <c r="A121" t="s">
        <v>25</v>
      </c>
      <c r="B121">
        <v>10293</v>
      </c>
      <c r="C121" t="s">
        <v>57</v>
      </c>
      <c r="D121" t="s">
        <v>59</v>
      </c>
      <c r="E121">
        <v>600</v>
      </c>
    </row>
    <row r="122" spans="1:5" x14ac:dyDescent="0.3">
      <c r="A122" t="s">
        <v>4</v>
      </c>
      <c r="B122">
        <v>10293</v>
      </c>
      <c r="C122" t="s">
        <v>57</v>
      </c>
      <c r="D122" t="s">
        <v>59</v>
      </c>
      <c r="E122">
        <v>36</v>
      </c>
    </row>
    <row r="123" spans="1:5" x14ac:dyDescent="0.3">
      <c r="A123" t="s">
        <v>7</v>
      </c>
      <c r="B123">
        <v>10293</v>
      </c>
      <c r="C123" t="s">
        <v>57</v>
      </c>
      <c r="D123" t="s">
        <v>59</v>
      </c>
      <c r="E123">
        <v>175.5</v>
      </c>
    </row>
    <row r="124" spans="1:5" x14ac:dyDescent="0.3">
      <c r="A124" t="s">
        <v>4</v>
      </c>
      <c r="B124">
        <v>10293</v>
      </c>
      <c r="C124" t="s">
        <v>57</v>
      </c>
      <c r="D124" t="s">
        <v>59</v>
      </c>
      <c r="E124">
        <v>37.200000000000003</v>
      </c>
    </row>
    <row r="125" spans="1:5" x14ac:dyDescent="0.3">
      <c r="A125" t="s">
        <v>4</v>
      </c>
      <c r="B125">
        <v>10294</v>
      </c>
      <c r="C125" t="s">
        <v>565</v>
      </c>
      <c r="D125" t="s">
        <v>305</v>
      </c>
      <c r="E125">
        <v>259.2</v>
      </c>
    </row>
    <row r="126" spans="1:5" x14ac:dyDescent="0.3">
      <c r="A126" t="s">
        <v>19</v>
      </c>
      <c r="B126">
        <v>10294</v>
      </c>
      <c r="C126" t="s">
        <v>565</v>
      </c>
      <c r="D126" t="s">
        <v>305</v>
      </c>
      <c r="E126">
        <v>468</v>
      </c>
    </row>
    <row r="127" spans="1:5" x14ac:dyDescent="0.3">
      <c r="A127" t="s">
        <v>4</v>
      </c>
      <c r="B127">
        <v>10294</v>
      </c>
      <c r="C127" t="s">
        <v>565</v>
      </c>
      <c r="D127" t="s">
        <v>305</v>
      </c>
      <c r="E127">
        <v>552</v>
      </c>
    </row>
    <row r="128" spans="1:5" x14ac:dyDescent="0.3">
      <c r="A128" t="s">
        <v>13</v>
      </c>
      <c r="B128">
        <v>10294</v>
      </c>
      <c r="C128" t="s">
        <v>565</v>
      </c>
      <c r="D128" t="s">
        <v>305</v>
      </c>
      <c r="E128">
        <v>571.19999999999993</v>
      </c>
    </row>
    <row r="129" spans="1:5" x14ac:dyDescent="0.3">
      <c r="A129" t="s">
        <v>4</v>
      </c>
      <c r="B129">
        <v>10294</v>
      </c>
      <c r="C129" t="s">
        <v>565</v>
      </c>
      <c r="D129" t="s">
        <v>305</v>
      </c>
      <c r="E129">
        <v>37.200000000000003</v>
      </c>
    </row>
    <row r="130" spans="1:5" x14ac:dyDescent="0.3">
      <c r="A130" t="s">
        <v>16</v>
      </c>
      <c r="B130">
        <v>10295</v>
      </c>
      <c r="C130" t="s">
        <v>718</v>
      </c>
      <c r="D130" t="s">
        <v>102</v>
      </c>
      <c r="E130">
        <v>121.6</v>
      </c>
    </row>
    <row r="131" spans="1:5" x14ac:dyDescent="0.3">
      <c r="A131" t="s">
        <v>13</v>
      </c>
      <c r="B131">
        <v>10296</v>
      </c>
      <c r="C131" t="s">
        <v>420</v>
      </c>
      <c r="D131" t="s">
        <v>314</v>
      </c>
      <c r="E131">
        <v>201.60000000000002</v>
      </c>
    </row>
    <row r="132" spans="1:5" x14ac:dyDescent="0.3">
      <c r="A132" t="s">
        <v>10</v>
      </c>
      <c r="B132">
        <v>10296</v>
      </c>
      <c r="C132" t="s">
        <v>420</v>
      </c>
      <c r="D132" t="s">
        <v>314</v>
      </c>
      <c r="E132">
        <v>417</v>
      </c>
    </row>
    <row r="133" spans="1:5" x14ac:dyDescent="0.3">
      <c r="A133" t="s">
        <v>13</v>
      </c>
      <c r="B133">
        <v>10296</v>
      </c>
      <c r="C133" t="s">
        <v>420</v>
      </c>
      <c r="D133" t="s">
        <v>314</v>
      </c>
      <c r="E133">
        <v>432</v>
      </c>
    </row>
    <row r="134" spans="1:5" x14ac:dyDescent="0.3">
      <c r="A134" t="s">
        <v>4</v>
      </c>
      <c r="B134">
        <v>10297</v>
      </c>
      <c r="C134" t="s">
        <v>100</v>
      </c>
      <c r="D134" t="s">
        <v>102</v>
      </c>
      <c r="E134">
        <v>864</v>
      </c>
    </row>
    <row r="135" spans="1:5" x14ac:dyDescent="0.3">
      <c r="A135" t="s">
        <v>13</v>
      </c>
      <c r="B135">
        <v>10297</v>
      </c>
      <c r="C135" t="s">
        <v>100</v>
      </c>
      <c r="D135" t="s">
        <v>102</v>
      </c>
      <c r="E135">
        <v>556</v>
      </c>
    </row>
    <row r="136" spans="1:5" x14ac:dyDescent="0.3">
      <c r="A136" t="s">
        <v>4</v>
      </c>
      <c r="B136">
        <v>10298</v>
      </c>
      <c r="C136" t="s">
        <v>347</v>
      </c>
      <c r="D136" t="s">
        <v>349</v>
      </c>
      <c r="E136">
        <v>608</v>
      </c>
    </row>
    <row r="137" spans="1:5" x14ac:dyDescent="0.3">
      <c r="A137" t="s">
        <v>25</v>
      </c>
      <c r="B137">
        <v>10298</v>
      </c>
      <c r="C137" t="s">
        <v>347</v>
      </c>
      <c r="D137" t="s">
        <v>349</v>
      </c>
      <c r="E137">
        <v>456</v>
      </c>
    </row>
    <row r="138" spans="1:5" x14ac:dyDescent="0.3">
      <c r="A138" t="s">
        <v>13</v>
      </c>
      <c r="B138">
        <v>10298</v>
      </c>
      <c r="C138" t="s">
        <v>347</v>
      </c>
      <c r="D138" t="s">
        <v>349</v>
      </c>
      <c r="E138">
        <v>990</v>
      </c>
    </row>
    <row r="139" spans="1:5" x14ac:dyDescent="0.3">
      <c r="A139" t="s">
        <v>10</v>
      </c>
      <c r="B139">
        <v>10298</v>
      </c>
      <c r="C139" t="s">
        <v>347</v>
      </c>
      <c r="D139" t="s">
        <v>349</v>
      </c>
      <c r="E139">
        <v>591</v>
      </c>
    </row>
    <row r="140" spans="1:5" x14ac:dyDescent="0.3">
      <c r="A140" t="s">
        <v>10</v>
      </c>
      <c r="B140">
        <v>10299</v>
      </c>
      <c r="C140" t="s">
        <v>321</v>
      </c>
      <c r="D140" t="s">
        <v>172</v>
      </c>
      <c r="E140">
        <v>109.5</v>
      </c>
    </row>
    <row r="141" spans="1:5" x14ac:dyDescent="0.3">
      <c r="A141" t="s">
        <v>4</v>
      </c>
      <c r="B141">
        <v>10299</v>
      </c>
      <c r="C141" t="s">
        <v>321</v>
      </c>
      <c r="D141" t="s">
        <v>172</v>
      </c>
      <c r="E141">
        <v>240</v>
      </c>
    </row>
    <row r="142" spans="1:5" x14ac:dyDescent="0.3">
      <c r="A142" t="s">
        <v>7</v>
      </c>
      <c r="B142">
        <v>10300</v>
      </c>
      <c r="C142" t="s">
        <v>446</v>
      </c>
      <c r="D142" t="s">
        <v>264</v>
      </c>
      <c r="E142">
        <v>408</v>
      </c>
    </row>
    <row r="143" spans="1:5" x14ac:dyDescent="0.3">
      <c r="A143" t="s">
        <v>10</v>
      </c>
      <c r="B143">
        <v>10300</v>
      </c>
      <c r="C143" t="s">
        <v>446</v>
      </c>
      <c r="D143" t="s">
        <v>264</v>
      </c>
      <c r="E143">
        <v>200</v>
      </c>
    </row>
    <row r="144" spans="1:5" x14ac:dyDescent="0.3">
      <c r="A144" t="s">
        <v>25</v>
      </c>
      <c r="B144">
        <v>10301</v>
      </c>
      <c r="C144" t="s">
        <v>726</v>
      </c>
      <c r="D144" t="s">
        <v>49</v>
      </c>
      <c r="E144">
        <v>147</v>
      </c>
    </row>
    <row r="145" spans="1:5" x14ac:dyDescent="0.3">
      <c r="A145" t="s">
        <v>16</v>
      </c>
      <c r="B145">
        <v>10301</v>
      </c>
      <c r="C145" t="s">
        <v>726</v>
      </c>
      <c r="D145" t="s">
        <v>49</v>
      </c>
      <c r="E145">
        <v>608</v>
      </c>
    </row>
    <row r="146" spans="1:5" x14ac:dyDescent="0.3">
      <c r="A146" t="s">
        <v>19</v>
      </c>
      <c r="B146">
        <v>10302</v>
      </c>
      <c r="C146" t="s">
        <v>651</v>
      </c>
      <c r="D146" t="s">
        <v>456</v>
      </c>
      <c r="E146">
        <v>1248</v>
      </c>
    </row>
    <row r="147" spans="1:5" x14ac:dyDescent="0.3">
      <c r="A147" t="s">
        <v>22</v>
      </c>
      <c r="B147">
        <v>10302</v>
      </c>
      <c r="C147" t="s">
        <v>651</v>
      </c>
      <c r="D147" t="s">
        <v>456</v>
      </c>
      <c r="E147">
        <v>1019.1999999999999</v>
      </c>
    </row>
    <row r="148" spans="1:5" x14ac:dyDescent="0.3">
      <c r="A148" t="s">
        <v>4</v>
      </c>
      <c r="B148">
        <v>10302</v>
      </c>
      <c r="C148" t="s">
        <v>651</v>
      </c>
      <c r="D148" t="s">
        <v>456</v>
      </c>
      <c r="E148">
        <v>441.59999999999997</v>
      </c>
    </row>
    <row r="149" spans="1:5" x14ac:dyDescent="0.3">
      <c r="A149" t="s">
        <v>25</v>
      </c>
      <c r="B149">
        <v>10303</v>
      </c>
      <c r="C149" t="s">
        <v>288</v>
      </c>
      <c r="D149" t="s">
        <v>111</v>
      </c>
      <c r="E149">
        <v>529.20000000000005</v>
      </c>
    </row>
    <row r="150" spans="1:5" x14ac:dyDescent="0.3">
      <c r="A150" t="s">
        <v>7</v>
      </c>
      <c r="B150">
        <v>10303</v>
      </c>
      <c r="C150" t="s">
        <v>288</v>
      </c>
      <c r="D150" t="s">
        <v>111</v>
      </c>
      <c r="E150">
        <v>453.6</v>
      </c>
    </row>
    <row r="151" spans="1:5" x14ac:dyDescent="0.3">
      <c r="A151" t="s">
        <v>10</v>
      </c>
      <c r="B151">
        <v>10303</v>
      </c>
      <c r="C151" t="s">
        <v>288</v>
      </c>
      <c r="D151" t="s">
        <v>111</v>
      </c>
      <c r="E151">
        <v>135</v>
      </c>
    </row>
    <row r="152" spans="1:5" x14ac:dyDescent="0.3">
      <c r="A152" t="s">
        <v>10</v>
      </c>
      <c r="B152">
        <v>10304</v>
      </c>
      <c r="C152" t="s">
        <v>57</v>
      </c>
      <c r="D152" t="s">
        <v>59</v>
      </c>
      <c r="E152">
        <v>480</v>
      </c>
    </row>
    <row r="153" spans="1:5" x14ac:dyDescent="0.3">
      <c r="A153" t="s">
        <v>13</v>
      </c>
      <c r="B153">
        <v>10304</v>
      </c>
      <c r="C153" t="s">
        <v>57</v>
      </c>
      <c r="D153" t="s">
        <v>59</v>
      </c>
      <c r="E153">
        <v>440</v>
      </c>
    </row>
    <row r="154" spans="1:5" x14ac:dyDescent="0.3">
      <c r="A154" t="s">
        <v>13</v>
      </c>
      <c r="B154">
        <v>10304</v>
      </c>
      <c r="C154" t="s">
        <v>57</v>
      </c>
      <c r="D154" t="s">
        <v>59</v>
      </c>
      <c r="E154">
        <v>34.4</v>
      </c>
    </row>
    <row r="155" spans="1:5" x14ac:dyDescent="0.3">
      <c r="A155" t="s">
        <v>25</v>
      </c>
      <c r="B155">
        <v>10305</v>
      </c>
      <c r="C155" t="s">
        <v>492</v>
      </c>
      <c r="D155" t="s">
        <v>305</v>
      </c>
      <c r="E155">
        <v>1125</v>
      </c>
    </row>
    <row r="156" spans="1:5" x14ac:dyDescent="0.3">
      <c r="A156" t="s">
        <v>19</v>
      </c>
      <c r="B156">
        <v>10305</v>
      </c>
      <c r="C156" t="s">
        <v>492</v>
      </c>
      <c r="D156" t="s">
        <v>305</v>
      </c>
      <c r="E156">
        <v>2227.5</v>
      </c>
    </row>
    <row r="157" spans="1:5" x14ac:dyDescent="0.3">
      <c r="A157" t="s">
        <v>4</v>
      </c>
      <c r="B157">
        <v>10305</v>
      </c>
      <c r="C157" t="s">
        <v>492</v>
      </c>
      <c r="D157" t="s">
        <v>305</v>
      </c>
      <c r="E157">
        <v>388.8</v>
      </c>
    </row>
    <row r="158" spans="1:5" x14ac:dyDescent="0.3">
      <c r="A158" t="s">
        <v>25</v>
      </c>
      <c r="B158">
        <v>10306</v>
      </c>
      <c r="C158" t="s">
        <v>109</v>
      </c>
      <c r="D158" t="s">
        <v>111</v>
      </c>
      <c r="E158">
        <v>207</v>
      </c>
    </row>
    <row r="159" spans="1:5" x14ac:dyDescent="0.3">
      <c r="A159" t="s">
        <v>19</v>
      </c>
      <c r="B159">
        <v>10306</v>
      </c>
      <c r="C159" t="s">
        <v>109</v>
      </c>
      <c r="D159" t="s">
        <v>111</v>
      </c>
      <c r="E159">
        <v>262</v>
      </c>
    </row>
    <row r="160" spans="1:5" x14ac:dyDescent="0.3">
      <c r="A160" t="s">
        <v>19</v>
      </c>
      <c r="B160">
        <v>10306</v>
      </c>
      <c r="C160" t="s">
        <v>109</v>
      </c>
      <c r="D160" t="s">
        <v>111</v>
      </c>
      <c r="E160">
        <v>29.5</v>
      </c>
    </row>
    <row r="161" spans="1:5" x14ac:dyDescent="0.3">
      <c r="A161" t="s">
        <v>10</v>
      </c>
      <c r="B161">
        <v>10307</v>
      </c>
      <c r="C161" t="s">
        <v>438</v>
      </c>
      <c r="D161" t="s">
        <v>305</v>
      </c>
      <c r="E161">
        <v>394</v>
      </c>
    </row>
    <row r="162" spans="1:5" x14ac:dyDescent="0.3">
      <c r="A162" t="s">
        <v>10</v>
      </c>
      <c r="B162">
        <v>10307</v>
      </c>
      <c r="C162" t="s">
        <v>438</v>
      </c>
      <c r="D162" t="s">
        <v>305</v>
      </c>
      <c r="E162">
        <v>30</v>
      </c>
    </row>
    <row r="163" spans="1:5" x14ac:dyDescent="0.3">
      <c r="A163" t="s">
        <v>13</v>
      </c>
      <c r="B163">
        <v>10308</v>
      </c>
      <c r="C163" t="s">
        <v>57</v>
      </c>
      <c r="D163" t="s">
        <v>59</v>
      </c>
      <c r="E163">
        <v>28.8</v>
      </c>
    </row>
    <row r="164" spans="1:5" x14ac:dyDescent="0.3">
      <c r="A164" t="s">
        <v>4</v>
      </c>
      <c r="B164">
        <v>10308</v>
      </c>
      <c r="C164" t="s">
        <v>57</v>
      </c>
      <c r="D164" t="s">
        <v>59</v>
      </c>
      <c r="E164">
        <v>60</v>
      </c>
    </row>
    <row r="165" spans="1:5" x14ac:dyDescent="0.3">
      <c r="A165" t="s">
        <v>7</v>
      </c>
      <c r="B165">
        <v>10309</v>
      </c>
      <c r="C165" t="s">
        <v>347</v>
      </c>
      <c r="D165" t="s">
        <v>349</v>
      </c>
      <c r="E165">
        <v>352</v>
      </c>
    </row>
    <row r="166" spans="1:5" x14ac:dyDescent="0.3">
      <c r="A166" t="s">
        <v>7</v>
      </c>
      <c r="B166">
        <v>10309</v>
      </c>
      <c r="C166" t="s">
        <v>347</v>
      </c>
      <c r="D166" t="s">
        <v>349</v>
      </c>
      <c r="E166">
        <v>600</v>
      </c>
    </row>
    <row r="167" spans="1:5" x14ac:dyDescent="0.3">
      <c r="A167" t="s">
        <v>16</v>
      </c>
      <c r="B167">
        <v>10309</v>
      </c>
      <c r="C167" t="s">
        <v>347</v>
      </c>
      <c r="D167" t="s">
        <v>349</v>
      </c>
      <c r="E167">
        <v>22.4</v>
      </c>
    </row>
    <row r="168" spans="1:5" x14ac:dyDescent="0.3">
      <c r="A168" t="s">
        <v>4</v>
      </c>
      <c r="B168">
        <v>10309</v>
      </c>
      <c r="C168" t="s">
        <v>347</v>
      </c>
      <c r="D168" t="s">
        <v>349</v>
      </c>
      <c r="E168">
        <v>736</v>
      </c>
    </row>
    <row r="169" spans="1:5" x14ac:dyDescent="0.3">
      <c r="A169" t="s">
        <v>13</v>
      </c>
      <c r="B169">
        <v>10309</v>
      </c>
      <c r="C169" t="s">
        <v>347</v>
      </c>
      <c r="D169" t="s">
        <v>349</v>
      </c>
      <c r="E169">
        <v>51.599999999999994</v>
      </c>
    </row>
    <row r="170" spans="1:5" x14ac:dyDescent="0.3">
      <c r="A170" t="s">
        <v>10</v>
      </c>
      <c r="B170">
        <v>10310</v>
      </c>
      <c r="C170" t="s">
        <v>438</v>
      </c>
      <c r="D170" t="s">
        <v>305</v>
      </c>
      <c r="E170">
        <v>139</v>
      </c>
    </row>
    <row r="171" spans="1:5" x14ac:dyDescent="0.3">
      <c r="A171" t="s">
        <v>10</v>
      </c>
      <c r="B171">
        <v>10310</v>
      </c>
      <c r="C171" t="s">
        <v>438</v>
      </c>
      <c r="D171" t="s">
        <v>305</v>
      </c>
      <c r="E171">
        <v>197</v>
      </c>
    </row>
    <row r="172" spans="1:5" x14ac:dyDescent="0.3">
      <c r="A172" t="s">
        <v>16</v>
      </c>
      <c r="B172">
        <v>10311</v>
      </c>
      <c r="C172" t="s">
        <v>193</v>
      </c>
      <c r="D172" t="s">
        <v>102</v>
      </c>
      <c r="E172">
        <v>67.199999999999989</v>
      </c>
    </row>
    <row r="173" spans="1:5" x14ac:dyDescent="0.3">
      <c r="A173" t="s">
        <v>13</v>
      </c>
      <c r="B173">
        <v>10311</v>
      </c>
      <c r="C173" t="s">
        <v>193</v>
      </c>
      <c r="D173" t="s">
        <v>102</v>
      </c>
      <c r="E173">
        <v>201.6</v>
      </c>
    </row>
    <row r="174" spans="1:5" x14ac:dyDescent="0.3">
      <c r="A174" t="s">
        <v>22</v>
      </c>
      <c r="B174">
        <v>10312</v>
      </c>
      <c r="C174" t="s">
        <v>726</v>
      </c>
      <c r="D174" t="s">
        <v>49</v>
      </c>
      <c r="E174">
        <v>145.6</v>
      </c>
    </row>
    <row r="175" spans="1:5" x14ac:dyDescent="0.3">
      <c r="A175" t="s">
        <v>4</v>
      </c>
      <c r="B175">
        <v>10312</v>
      </c>
      <c r="C175" t="s">
        <v>726</v>
      </c>
      <c r="D175" t="s">
        <v>49</v>
      </c>
      <c r="E175">
        <v>883.19999999999993</v>
      </c>
    </row>
    <row r="176" spans="1:5" x14ac:dyDescent="0.3">
      <c r="A176" t="s">
        <v>19</v>
      </c>
      <c r="B176">
        <v>10312</v>
      </c>
      <c r="C176" t="s">
        <v>726</v>
      </c>
      <c r="D176" t="s">
        <v>49</v>
      </c>
      <c r="E176">
        <v>524</v>
      </c>
    </row>
    <row r="177" spans="1:5" x14ac:dyDescent="0.3">
      <c r="A177" t="s">
        <v>4</v>
      </c>
      <c r="B177">
        <v>10312</v>
      </c>
      <c r="C177" t="s">
        <v>726</v>
      </c>
      <c r="D177" t="s">
        <v>49</v>
      </c>
      <c r="E177">
        <v>62</v>
      </c>
    </row>
    <row r="178" spans="1:5" x14ac:dyDescent="0.3">
      <c r="A178" t="s">
        <v>25</v>
      </c>
      <c r="B178">
        <v>10313</v>
      </c>
      <c r="C178" t="s">
        <v>551</v>
      </c>
      <c r="D178" t="s">
        <v>49</v>
      </c>
      <c r="E178">
        <v>182.39999999999998</v>
      </c>
    </row>
    <row r="179" spans="1:5" x14ac:dyDescent="0.3">
      <c r="A179" t="s">
        <v>13</v>
      </c>
      <c r="B179">
        <v>10314</v>
      </c>
      <c r="C179" t="s">
        <v>565</v>
      </c>
      <c r="D179" t="s">
        <v>305</v>
      </c>
      <c r="E179">
        <v>921.6</v>
      </c>
    </row>
    <row r="180" spans="1:5" x14ac:dyDescent="0.3">
      <c r="A180" t="s">
        <v>25</v>
      </c>
      <c r="B180">
        <v>10314</v>
      </c>
      <c r="C180" t="s">
        <v>565</v>
      </c>
      <c r="D180" t="s">
        <v>305</v>
      </c>
      <c r="E180">
        <v>286.2</v>
      </c>
    </row>
    <row r="181" spans="1:5" x14ac:dyDescent="0.3">
      <c r="A181" t="s">
        <v>10</v>
      </c>
      <c r="B181">
        <v>10314</v>
      </c>
      <c r="C181" t="s">
        <v>565</v>
      </c>
      <c r="D181" t="s">
        <v>305</v>
      </c>
      <c r="E181">
        <v>886.5</v>
      </c>
    </row>
    <row r="182" spans="1:5" x14ac:dyDescent="0.3">
      <c r="A182" t="s">
        <v>4</v>
      </c>
      <c r="B182">
        <v>10315</v>
      </c>
      <c r="C182" t="s">
        <v>356</v>
      </c>
      <c r="D182" t="s">
        <v>74</v>
      </c>
      <c r="E182">
        <v>156.79999999999998</v>
      </c>
    </row>
    <row r="183" spans="1:5" x14ac:dyDescent="0.3">
      <c r="A183" t="s">
        <v>4</v>
      </c>
      <c r="B183">
        <v>10315</v>
      </c>
      <c r="C183" t="s">
        <v>356</v>
      </c>
      <c r="D183" t="s">
        <v>74</v>
      </c>
      <c r="E183">
        <v>360</v>
      </c>
    </row>
    <row r="184" spans="1:5" x14ac:dyDescent="0.3">
      <c r="A184" t="s">
        <v>25</v>
      </c>
      <c r="B184">
        <v>10316</v>
      </c>
      <c r="C184" t="s">
        <v>565</v>
      </c>
      <c r="D184" t="s">
        <v>305</v>
      </c>
      <c r="E184">
        <v>77</v>
      </c>
    </row>
    <row r="185" spans="1:5" x14ac:dyDescent="0.3">
      <c r="A185" t="s">
        <v>10</v>
      </c>
      <c r="B185">
        <v>10316</v>
      </c>
      <c r="C185" t="s">
        <v>565</v>
      </c>
      <c r="D185" t="s">
        <v>305</v>
      </c>
      <c r="E185">
        <v>2758</v>
      </c>
    </row>
    <row r="186" spans="1:5" x14ac:dyDescent="0.3">
      <c r="A186" t="s">
        <v>4</v>
      </c>
      <c r="B186">
        <v>10317</v>
      </c>
      <c r="C186" t="s">
        <v>438</v>
      </c>
      <c r="D186" t="s">
        <v>305</v>
      </c>
      <c r="E186">
        <v>288</v>
      </c>
    </row>
    <row r="187" spans="1:5" x14ac:dyDescent="0.3">
      <c r="A187" t="s">
        <v>25</v>
      </c>
      <c r="B187">
        <v>10318</v>
      </c>
      <c r="C187" t="s">
        <v>356</v>
      </c>
      <c r="D187" t="s">
        <v>74</v>
      </c>
      <c r="E187">
        <v>154</v>
      </c>
    </row>
    <row r="188" spans="1:5" x14ac:dyDescent="0.3">
      <c r="A188" t="s">
        <v>4</v>
      </c>
      <c r="B188">
        <v>10318</v>
      </c>
      <c r="C188" t="s">
        <v>356</v>
      </c>
      <c r="D188" t="s">
        <v>74</v>
      </c>
      <c r="E188">
        <v>86.4</v>
      </c>
    </row>
    <row r="189" spans="1:5" x14ac:dyDescent="0.3">
      <c r="A189" t="s">
        <v>19</v>
      </c>
      <c r="B189">
        <v>10319</v>
      </c>
      <c r="C189" t="s">
        <v>57</v>
      </c>
      <c r="D189" t="s">
        <v>59</v>
      </c>
      <c r="E189">
        <v>249.6</v>
      </c>
    </row>
    <row r="190" spans="1:5" x14ac:dyDescent="0.3">
      <c r="A190" t="s">
        <v>22</v>
      </c>
      <c r="B190">
        <v>10319</v>
      </c>
      <c r="C190" t="s">
        <v>57</v>
      </c>
      <c r="D190" t="s">
        <v>59</v>
      </c>
      <c r="E190">
        <v>509.59999999999997</v>
      </c>
    </row>
    <row r="191" spans="1:5" x14ac:dyDescent="0.3">
      <c r="A191" t="s">
        <v>4</v>
      </c>
      <c r="B191">
        <v>10319</v>
      </c>
      <c r="C191" t="s">
        <v>57</v>
      </c>
      <c r="D191" t="s">
        <v>59</v>
      </c>
      <c r="E191">
        <v>432</v>
      </c>
    </row>
    <row r="192" spans="1:5" x14ac:dyDescent="0.3">
      <c r="A192" t="s">
        <v>13</v>
      </c>
      <c r="B192">
        <v>10320</v>
      </c>
      <c r="C192" t="s">
        <v>734</v>
      </c>
      <c r="D192" t="s">
        <v>736</v>
      </c>
      <c r="E192">
        <v>516</v>
      </c>
    </row>
    <row r="193" spans="1:5" x14ac:dyDescent="0.3">
      <c r="A193" t="s">
        <v>4</v>
      </c>
      <c r="B193">
        <v>10321</v>
      </c>
      <c r="C193" t="s">
        <v>356</v>
      </c>
      <c r="D193" t="s">
        <v>74</v>
      </c>
      <c r="E193">
        <v>144</v>
      </c>
    </row>
    <row r="194" spans="1:5" x14ac:dyDescent="0.3">
      <c r="A194" t="s">
        <v>16</v>
      </c>
      <c r="B194">
        <v>10322</v>
      </c>
      <c r="C194" t="s">
        <v>57</v>
      </c>
      <c r="D194" t="s">
        <v>59</v>
      </c>
      <c r="E194">
        <v>112</v>
      </c>
    </row>
    <row r="195" spans="1:5" x14ac:dyDescent="0.3">
      <c r="A195" t="s">
        <v>7</v>
      </c>
      <c r="B195">
        <v>10323</v>
      </c>
      <c r="C195" t="s">
        <v>364</v>
      </c>
      <c r="D195" t="s">
        <v>49</v>
      </c>
      <c r="E195">
        <v>62</v>
      </c>
    </row>
    <row r="196" spans="1:5" x14ac:dyDescent="0.3">
      <c r="A196" t="s">
        <v>10</v>
      </c>
      <c r="B196">
        <v>10323</v>
      </c>
      <c r="C196" t="s">
        <v>364</v>
      </c>
      <c r="D196" t="s">
        <v>49</v>
      </c>
      <c r="E196">
        <v>44.8</v>
      </c>
    </row>
    <row r="197" spans="1:5" x14ac:dyDescent="0.3">
      <c r="A197" t="s">
        <v>4</v>
      </c>
      <c r="B197">
        <v>10323</v>
      </c>
      <c r="C197" t="s">
        <v>364</v>
      </c>
      <c r="D197" t="s">
        <v>49</v>
      </c>
      <c r="E197">
        <v>57.6</v>
      </c>
    </row>
    <row r="198" spans="1:5" x14ac:dyDescent="0.3">
      <c r="A198" t="s">
        <v>10</v>
      </c>
      <c r="B198">
        <v>10324</v>
      </c>
      <c r="C198" t="s">
        <v>611</v>
      </c>
      <c r="D198" t="s">
        <v>305</v>
      </c>
      <c r="E198">
        <v>248.11500000000001</v>
      </c>
    </row>
    <row r="199" spans="1:5" x14ac:dyDescent="0.3">
      <c r="A199" t="s">
        <v>4</v>
      </c>
      <c r="B199">
        <v>10324</v>
      </c>
      <c r="C199" t="s">
        <v>611</v>
      </c>
      <c r="D199" t="s">
        <v>305</v>
      </c>
      <c r="E199">
        <v>856.8</v>
      </c>
    </row>
    <row r="200" spans="1:5" x14ac:dyDescent="0.3">
      <c r="A200" t="s">
        <v>25</v>
      </c>
      <c r="B200">
        <v>10324</v>
      </c>
      <c r="C200" t="s">
        <v>611</v>
      </c>
      <c r="D200" t="s">
        <v>305</v>
      </c>
      <c r="E200">
        <v>288</v>
      </c>
    </row>
    <row r="201" spans="1:5" x14ac:dyDescent="0.3">
      <c r="A201" t="s">
        <v>13</v>
      </c>
      <c r="B201">
        <v>10324</v>
      </c>
      <c r="C201" t="s">
        <v>611</v>
      </c>
      <c r="D201" t="s">
        <v>305</v>
      </c>
      <c r="E201">
        <v>1496</v>
      </c>
    </row>
    <row r="202" spans="1:5" x14ac:dyDescent="0.3">
      <c r="A202" t="s">
        <v>7</v>
      </c>
      <c r="B202">
        <v>10324</v>
      </c>
      <c r="C202" t="s">
        <v>611</v>
      </c>
      <c r="D202" t="s">
        <v>305</v>
      </c>
      <c r="E202">
        <v>2386.7999999999997</v>
      </c>
    </row>
    <row r="203" spans="1:5" x14ac:dyDescent="0.3">
      <c r="A203" t="s">
        <v>7</v>
      </c>
      <c r="B203">
        <v>10325</v>
      </c>
      <c r="C203" t="s">
        <v>364</v>
      </c>
      <c r="D203" t="s">
        <v>49</v>
      </c>
      <c r="E203">
        <v>120</v>
      </c>
    </row>
    <row r="204" spans="1:5" x14ac:dyDescent="0.3">
      <c r="A204" t="s">
        <v>25</v>
      </c>
      <c r="B204">
        <v>10325</v>
      </c>
      <c r="C204" t="s">
        <v>364</v>
      </c>
      <c r="D204" t="s">
        <v>49</v>
      </c>
      <c r="E204">
        <v>57.599999999999994</v>
      </c>
    </row>
    <row r="205" spans="1:5" x14ac:dyDescent="0.3">
      <c r="A205" t="s">
        <v>22</v>
      </c>
      <c r="B205">
        <v>10325</v>
      </c>
      <c r="C205" t="s">
        <v>364</v>
      </c>
      <c r="D205" t="s">
        <v>49</v>
      </c>
      <c r="E205">
        <v>167.4</v>
      </c>
    </row>
    <row r="206" spans="1:5" x14ac:dyDescent="0.3">
      <c r="A206" t="s">
        <v>13</v>
      </c>
      <c r="B206">
        <v>10325</v>
      </c>
      <c r="C206" t="s">
        <v>364</v>
      </c>
      <c r="D206" t="s">
        <v>49</v>
      </c>
      <c r="E206">
        <v>40</v>
      </c>
    </row>
    <row r="207" spans="1:5" x14ac:dyDescent="0.3">
      <c r="A207" t="s">
        <v>13</v>
      </c>
      <c r="B207">
        <v>10325</v>
      </c>
      <c r="C207" t="s">
        <v>364</v>
      </c>
      <c r="D207" t="s">
        <v>49</v>
      </c>
      <c r="E207">
        <v>1112</v>
      </c>
    </row>
    <row r="208" spans="1:5" x14ac:dyDescent="0.3">
      <c r="A208" t="s">
        <v>7</v>
      </c>
      <c r="B208">
        <v>10326</v>
      </c>
      <c r="C208" t="s">
        <v>109</v>
      </c>
      <c r="D208" t="s">
        <v>111</v>
      </c>
      <c r="E208">
        <v>422.40000000000003</v>
      </c>
    </row>
    <row r="209" spans="1:5" x14ac:dyDescent="0.3">
      <c r="A209" t="s">
        <v>16</v>
      </c>
      <c r="B209">
        <v>10326</v>
      </c>
      <c r="C209" t="s">
        <v>109</v>
      </c>
      <c r="D209" t="s">
        <v>111</v>
      </c>
      <c r="E209">
        <v>249.6</v>
      </c>
    </row>
    <row r="210" spans="1:5" x14ac:dyDescent="0.3">
      <c r="A210" t="s">
        <v>4</v>
      </c>
      <c r="B210">
        <v>10326</v>
      </c>
      <c r="C210" t="s">
        <v>109</v>
      </c>
      <c r="D210" t="s">
        <v>111</v>
      </c>
      <c r="E210">
        <v>310</v>
      </c>
    </row>
    <row r="211" spans="1:5" x14ac:dyDescent="0.3">
      <c r="A211" t="s">
        <v>4</v>
      </c>
      <c r="B211">
        <v>10327</v>
      </c>
      <c r="C211" t="s">
        <v>241</v>
      </c>
      <c r="D211" t="s">
        <v>84</v>
      </c>
      <c r="E211">
        <v>304</v>
      </c>
    </row>
    <row r="212" spans="1:5" x14ac:dyDescent="0.3">
      <c r="A212" t="s">
        <v>13</v>
      </c>
      <c r="B212">
        <v>10327</v>
      </c>
      <c r="C212" t="s">
        <v>241</v>
      </c>
      <c r="D212" t="s">
        <v>84</v>
      </c>
      <c r="E212">
        <v>672</v>
      </c>
    </row>
    <row r="213" spans="1:5" x14ac:dyDescent="0.3">
      <c r="A213" t="s">
        <v>25</v>
      </c>
      <c r="B213">
        <v>10327</v>
      </c>
      <c r="C213" t="s">
        <v>241</v>
      </c>
      <c r="D213" t="s">
        <v>84</v>
      </c>
      <c r="E213">
        <v>579.6</v>
      </c>
    </row>
    <row r="214" spans="1:5" x14ac:dyDescent="0.3">
      <c r="A214" t="s">
        <v>25</v>
      </c>
      <c r="B214">
        <v>10327</v>
      </c>
      <c r="C214" t="s">
        <v>241</v>
      </c>
      <c r="D214" t="s">
        <v>84</v>
      </c>
      <c r="E214">
        <v>254.4</v>
      </c>
    </row>
    <row r="215" spans="1:5" x14ac:dyDescent="0.3">
      <c r="A215" t="s">
        <v>13</v>
      </c>
      <c r="B215">
        <v>10328</v>
      </c>
      <c r="C215" t="s">
        <v>271</v>
      </c>
      <c r="D215" t="s">
        <v>273</v>
      </c>
      <c r="E215">
        <v>396</v>
      </c>
    </row>
    <row r="216" spans="1:5" x14ac:dyDescent="0.3">
      <c r="A216" t="s">
        <v>7</v>
      </c>
      <c r="B216">
        <v>10328</v>
      </c>
      <c r="C216" t="s">
        <v>271</v>
      </c>
      <c r="D216" t="s">
        <v>273</v>
      </c>
      <c r="E216">
        <v>672</v>
      </c>
    </row>
    <row r="217" spans="1:5" x14ac:dyDescent="0.3">
      <c r="A217" t="s">
        <v>10</v>
      </c>
      <c r="B217">
        <v>10328</v>
      </c>
      <c r="C217" t="s">
        <v>271</v>
      </c>
      <c r="D217" t="s">
        <v>273</v>
      </c>
      <c r="E217">
        <v>100</v>
      </c>
    </row>
    <row r="218" spans="1:5" x14ac:dyDescent="0.3">
      <c r="A218" t="s">
        <v>10</v>
      </c>
      <c r="B218">
        <v>10329</v>
      </c>
      <c r="C218" t="s">
        <v>642</v>
      </c>
      <c r="D218" t="s">
        <v>305</v>
      </c>
      <c r="E218">
        <v>69.349999999999994</v>
      </c>
    </row>
    <row r="219" spans="1:5" x14ac:dyDescent="0.3">
      <c r="A219" t="s">
        <v>25</v>
      </c>
      <c r="B219">
        <v>10329</v>
      </c>
      <c r="C219" t="s">
        <v>642</v>
      </c>
      <c r="D219" t="s">
        <v>305</v>
      </c>
      <c r="E219">
        <v>157.32</v>
      </c>
    </row>
    <row r="220" spans="1:5" x14ac:dyDescent="0.3">
      <c r="A220" t="s">
        <v>4</v>
      </c>
      <c r="B220">
        <v>10329</v>
      </c>
      <c r="C220" t="s">
        <v>642</v>
      </c>
      <c r="D220" t="s">
        <v>305</v>
      </c>
      <c r="E220">
        <v>4005.2</v>
      </c>
    </row>
    <row r="221" spans="1:5" x14ac:dyDescent="0.3">
      <c r="A221" t="s">
        <v>16</v>
      </c>
      <c r="B221">
        <v>10329</v>
      </c>
      <c r="C221" t="s">
        <v>642</v>
      </c>
      <c r="D221" t="s">
        <v>305</v>
      </c>
      <c r="E221">
        <v>346.55999999999995</v>
      </c>
    </row>
    <row r="222" spans="1:5" x14ac:dyDescent="0.3">
      <c r="A222" t="s">
        <v>10</v>
      </c>
      <c r="B222">
        <v>10330</v>
      </c>
      <c r="C222" t="s">
        <v>420</v>
      </c>
      <c r="D222" t="s">
        <v>314</v>
      </c>
      <c r="E222">
        <v>1058.25</v>
      </c>
    </row>
    <row r="223" spans="1:5" x14ac:dyDescent="0.3">
      <c r="A223" t="s">
        <v>13</v>
      </c>
      <c r="B223">
        <v>10330</v>
      </c>
      <c r="C223" t="s">
        <v>420</v>
      </c>
      <c r="D223" t="s">
        <v>314</v>
      </c>
      <c r="E223">
        <v>590.75</v>
      </c>
    </row>
    <row r="224" spans="1:5" x14ac:dyDescent="0.3">
      <c r="A224" t="s">
        <v>19</v>
      </c>
      <c r="B224">
        <v>10331</v>
      </c>
      <c r="C224" t="s">
        <v>118</v>
      </c>
      <c r="D224" t="s">
        <v>102</v>
      </c>
      <c r="E224">
        <v>88.5</v>
      </c>
    </row>
    <row r="225" spans="1:5" x14ac:dyDescent="0.3">
      <c r="A225" t="s">
        <v>25</v>
      </c>
      <c r="B225">
        <v>10332</v>
      </c>
      <c r="C225" t="s">
        <v>463</v>
      </c>
      <c r="D225" t="s">
        <v>130</v>
      </c>
      <c r="E225">
        <v>1600</v>
      </c>
    </row>
    <row r="226" spans="1:5" x14ac:dyDescent="0.3">
      <c r="A226" t="s">
        <v>16</v>
      </c>
      <c r="B226">
        <v>10332</v>
      </c>
      <c r="C226" t="s">
        <v>463</v>
      </c>
      <c r="D226" t="s">
        <v>130</v>
      </c>
      <c r="E226">
        <v>89.600000000000009</v>
      </c>
    </row>
    <row r="227" spans="1:5" x14ac:dyDescent="0.3">
      <c r="A227" t="s">
        <v>10</v>
      </c>
      <c r="B227">
        <v>10332</v>
      </c>
      <c r="C227" t="s">
        <v>463</v>
      </c>
      <c r="D227" t="s">
        <v>130</v>
      </c>
      <c r="E227">
        <v>97.28</v>
      </c>
    </row>
    <row r="228" spans="1:5" x14ac:dyDescent="0.3">
      <c r="A228" t="s">
        <v>22</v>
      </c>
      <c r="B228">
        <v>10333</v>
      </c>
      <c r="C228" t="s">
        <v>734</v>
      </c>
      <c r="D228" t="s">
        <v>736</v>
      </c>
      <c r="E228">
        <v>186</v>
      </c>
    </row>
    <row r="229" spans="1:5" x14ac:dyDescent="0.3">
      <c r="A229" t="s">
        <v>10</v>
      </c>
      <c r="B229">
        <v>10333</v>
      </c>
      <c r="C229" t="s">
        <v>734</v>
      </c>
      <c r="D229" t="s">
        <v>736</v>
      </c>
      <c r="E229">
        <v>72</v>
      </c>
    </row>
    <row r="230" spans="1:5" x14ac:dyDescent="0.3">
      <c r="A230" t="s">
        <v>13</v>
      </c>
      <c r="B230">
        <v>10333</v>
      </c>
      <c r="C230" t="s">
        <v>734</v>
      </c>
      <c r="D230" t="s">
        <v>736</v>
      </c>
      <c r="E230">
        <v>619.20000000000005</v>
      </c>
    </row>
    <row r="231" spans="1:5" x14ac:dyDescent="0.3">
      <c r="A231" t="s">
        <v>16</v>
      </c>
      <c r="B231">
        <v>10334</v>
      </c>
      <c r="C231" t="s">
        <v>710</v>
      </c>
      <c r="D231" t="s">
        <v>102</v>
      </c>
      <c r="E231">
        <v>44.8</v>
      </c>
    </row>
    <row r="232" spans="1:5" x14ac:dyDescent="0.3">
      <c r="A232" t="s">
        <v>10</v>
      </c>
      <c r="B232">
        <v>10334</v>
      </c>
      <c r="C232" t="s">
        <v>710</v>
      </c>
      <c r="D232" t="s">
        <v>102</v>
      </c>
      <c r="E232">
        <v>100</v>
      </c>
    </row>
    <row r="233" spans="1:5" x14ac:dyDescent="0.3">
      <c r="A233" t="s">
        <v>4</v>
      </c>
      <c r="B233">
        <v>10335</v>
      </c>
      <c r="C233" t="s">
        <v>347</v>
      </c>
      <c r="D233" t="s">
        <v>349</v>
      </c>
      <c r="E233">
        <v>85.12</v>
      </c>
    </row>
    <row r="234" spans="1:5" x14ac:dyDescent="0.3">
      <c r="A234" t="s">
        <v>13</v>
      </c>
      <c r="B234">
        <v>10335</v>
      </c>
      <c r="C234" t="s">
        <v>347</v>
      </c>
      <c r="D234" t="s">
        <v>349</v>
      </c>
      <c r="E234">
        <v>200</v>
      </c>
    </row>
    <row r="235" spans="1:5" x14ac:dyDescent="0.3">
      <c r="A235" t="s">
        <v>13</v>
      </c>
      <c r="B235">
        <v>10335</v>
      </c>
      <c r="C235" t="s">
        <v>347</v>
      </c>
      <c r="D235" t="s">
        <v>349</v>
      </c>
      <c r="E235">
        <v>122.88000000000002</v>
      </c>
    </row>
    <row r="236" spans="1:5" x14ac:dyDescent="0.3">
      <c r="A236" t="s">
        <v>22</v>
      </c>
      <c r="B236">
        <v>10335</v>
      </c>
      <c r="C236" t="s">
        <v>347</v>
      </c>
      <c r="D236" t="s">
        <v>349</v>
      </c>
      <c r="E236">
        <v>1628.1599999999999</v>
      </c>
    </row>
    <row r="237" spans="1:5" x14ac:dyDescent="0.3">
      <c r="A237" t="s">
        <v>7</v>
      </c>
      <c r="B237">
        <v>10336</v>
      </c>
      <c r="C237" t="s">
        <v>271</v>
      </c>
      <c r="D237" t="s">
        <v>273</v>
      </c>
      <c r="E237">
        <v>285.12</v>
      </c>
    </row>
    <row r="238" spans="1:5" x14ac:dyDescent="0.3">
      <c r="A238" t="s">
        <v>16</v>
      </c>
      <c r="B238">
        <v>10337</v>
      </c>
      <c r="C238" t="s">
        <v>248</v>
      </c>
      <c r="D238" t="s">
        <v>49</v>
      </c>
      <c r="E238">
        <v>288</v>
      </c>
    </row>
    <row r="239" spans="1:5" x14ac:dyDescent="0.3">
      <c r="A239" t="s">
        <v>10</v>
      </c>
      <c r="B239">
        <v>10337</v>
      </c>
      <c r="C239" t="s">
        <v>248</v>
      </c>
      <c r="D239" t="s">
        <v>49</v>
      </c>
      <c r="E239">
        <v>597.59999999999991</v>
      </c>
    </row>
    <row r="240" spans="1:5" x14ac:dyDescent="0.3">
      <c r="A240" t="s">
        <v>25</v>
      </c>
      <c r="B240">
        <v>10337</v>
      </c>
      <c r="C240" t="s">
        <v>248</v>
      </c>
      <c r="D240" t="s">
        <v>49</v>
      </c>
      <c r="E240">
        <v>304</v>
      </c>
    </row>
    <row r="241" spans="1:5" x14ac:dyDescent="0.3">
      <c r="A241" t="s">
        <v>25</v>
      </c>
      <c r="B241">
        <v>10337</v>
      </c>
      <c r="C241" t="s">
        <v>248</v>
      </c>
      <c r="D241" t="s">
        <v>49</v>
      </c>
      <c r="E241">
        <v>582.4</v>
      </c>
    </row>
    <row r="242" spans="1:5" x14ac:dyDescent="0.3">
      <c r="A242" t="s">
        <v>13</v>
      </c>
      <c r="B242">
        <v>10337</v>
      </c>
      <c r="C242" t="s">
        <v>248</v>
      </c>
      <c r="D242" t="s">
        <v>49</v>
      </c>
      <c r="E242">
        <v>695</v>
      </c>
    </row>
    <row r="243" spans="1:5" x14ac:dyDescent="0.3">
      <c r="A243" t="s">
        <v>19</v>
      </c>
      <c r="B243">
        <v>10338</v>
      </c>
      <c r="C243" t="s">
        <v>492</v>
      </c>
      <c r="D243" t="s">
        <v>305</v>
      </c>
      <c r="E243">
        <v>624</v>
      </c>
    </row>
    <row r="244" spans="1:5" x14ac:dyDescent="0.3">
      <c r="A244" t="s">
        <v>25</v>
      </c>
      <c r="B244">
        <v>10338</v>
      </c>
      <c r="C244" t="s">
        <v>492</v>
      </c>
      <c r="D244" t="s">
        <v>305</v>
      </c>
      <c r="E244">
        <v>310.5</v>
      </c>
    </row>
    <row r="245" spans="1:5" x14ac:dyDescent="0.3">
      <c r="A245" t="s">
        <v>7</v>
      </c>
      <c r="B245">
        <v>10339</v>
      </c>
      <c r="C245" t="s">
        <v>463</v>
      </c>
      <c r="D245" t="s">
        <v>130</v>
      </c>
      <c r="E245">
        <v>176</v>
      </c>
    </row>
    <row r="246" spans="1:5" x14ac:dyDescent="0.3">
      <c r="A246" t="s">
        <v>19</v>
      </c>
      <c r="B246">
        <v>10339</v>
      </c>
      <c r="C246" t="s">
        <v>463</v>
      </c>
      <c r="D246" t="s">
        <v>130</v>
      </c>
      <c r="E246">
        <v>2074.7999999999997</v>
      </c>
    </row>
    <row r="247" spans="1:5" x14ac:dyDescent="0.3">
      <c r="A247" t="s">
        <v>10</v>
      </c>
      <c r="B247">
        <v>10339</v>
      </c>
      <c r="C247" t="s">
        <v>463</v>
      </c>
      <c r="D247" t="s">
        <v>130</v>
      </c>
      <c r="E247">
        <v>1103.2</v>
      </c>
    </row>
    <row r="248" spans="1:5" x14ac:dyDescent="0.3">
      <c r="A248" t="s">
        <v>25</v>
      </c>
      <c r="B248">
        <v>10340</v>
      </c>
      <c r="C248" t="s">
        <v>118</v>
      </c>
      <c r="D248" t="s">
        <v>102</v>
      </c>
      <c r="E248">
        <v>950</v>
      </c>
    </row>
    <row r="249" spans="1:5" x14ac:dyDescent="0.3">
      <c r="A249" t="s">
        <v>25</v>
      </c>
      <c r="B249">
        <v>10340</v>
      </c>
      <c r="C249" t="s">
        <v>118</v>
      </c>
      <c r="D249" t="s">
        <v>102</v>
      </c>
      <c r="E249">
        <v>87.78</v>
      </c>
    </row>
    <row r="250" spans="1:5" x14ac:dyDescent="0.3">
      <c r="A250" t="s">
        <v>4</v>
      </c>
      <c r="B250">
        <v>10340</v>
      </c>
      <c r="C250" t="s">
        <v>118</v>
      </c>
      <c r="D250" t="s">
        <v>102</v>
      </c>
      <c r="E250">
        <v>1398.3999999999999</v>
      </c>
    </row>
    <row r="251" spans="1:5" x14ac:dyDescent="0.3">
      <c r="A251" t="s">
        <v>13</v>
      </c>
      <c r="B251">
        <v>10341</v>
      </c>
      <c r="C251" t="s">
        <v>626</v>
      </c>
      <c r="D251" t="s">
        <v>628</v>
      </c>
      <c r="E251">
        <v>16</v>
      </c>
    </row>
    <row r="252" spans="1:5" x14ac:dyDescent="0.3">
      <c r="A252" t="s">
        <v>13</v>
      </c>
      <c r="B252">
        <v>10341</v>
      </c>
      <c r="C252" t="s">
        <v>626</v>
      </c>
      <c r="D252" t="s">
        <v>628</v>
      </c>
      <c r="E252">
        <v>336.59999999999997</v>
      </c>
    </row>
    <row r="253" spans="1:5" x14ac:dyDescent="0.3">
      <c r="A253" t="s">
        <v>4</v>
      </c>
      <c r="B253">
        <v>10342</v>
      </c>
      <c r="C253" t="s">
        <v>248</v>
      </c>
      <c r="D253" t="s">
        <v>49</v>
      </c>
      <c r="E253">
        <v>291.83999999999997</v>
      </c>
    </row>
    <row r="254" spans="1:5" x14ac:dyDescent="0.3">
      <c r="A254" t="s">
        <v>13</v>
      </c>
      <c r="B254">
        <v>10342</v>
      </c>
      <c r="C254" t="s">
        <v>248</v>
      </c>
      <c r="D254" t="s">
        <v>49</v>
      </c>
      <c r="E254">
        <v>448</v>
      </c>
    </row>
    <row r="255" spans="1:5" x14ac:dyDescent="0.3">
      <c r="A255" t="s">
        <v>25</v>
      </c>
      <c r="B255">
        <v>10342</v>
      </c>
      <c r="C255" t="s">
        <v>248</v>
      </c>
      <c r="D255" t="s">
        <v>49</v>
      </c>
      <c r="E255">
        <v>486.40000000000003</v>
      </c>
    </row>
    <row r="256" spans="1:5" x14ac:dyDescent="0.3">
      <c r="A256" t="s">
        <v>19</v>
      </c>
      <c r="B256">
        <v>10342</v>
      </c>
      <c r="C256" t="s">
        <v>248</v>
      </c>
      <c r="D256" t="s">
        <v>49</v>
      </c>
      <c r="E256">
        <v>614.40000000000009</v>
      </c>
    </row>
    <row r="257" spans="1:5" x14ac:dyDescent="0.3">
      <c r="A257" t="s">
        <v>16</v>
      </c>
      <c r="B257">
        <v>10343</v>
      </c>
      <c r="C257" t="s">
        <v>404</v>
      </c>
      <c r="D257" t="s">
        <v>49</v>
      </c>
      <c r="E257">
        <v>1330</v>
      </c>
    </row>
    <row r="258" spans="1:5" x14ac:dyDescent="0.3">
      <c r="A258" t="s">
        <v>10</v>
      </c>
      <c r="B258">
        <v>10343</v>
      </c>
      <c r="C258" t="s">
        <v>404</v>
      </c>
      <c r="D258" t="s">
        <v>49</v>
      </c>
      <c r="E258">
        <v>38</v>
      </c>
    </row>
    <row r="259" spans="1:5" x14ac:dyDescent="0.3">
      <c r="A259" t="s">
        <v>4</v>
      </c>
      <c r="B259">
        <v>10343</v>
      </c>
      <c r="C259" t="s">
        <v>404</v>
      </c>
      <c r="D259" t="s">
        <v>49</v>
      </c>
      <c r="E259">
        <v>216</v>
      </c>
    </row>
    <row r="260" spans="1:5" x14ac:dyDescent="0.3">
      <c r="A260" t="s">
        <v>7</v>
      </c>
      <c r="B260">
        <v>10344</v>
      </c>
      <c r="C260" t="s">
        <v>749</v>
      </c>
      <c r="D260" t="s">
        <v>305</v>
      </c>
      <c r="E260">
        <v>616</v>
      </c>
    </row>
    <row r="261" spans="1:5" x14ac:dyDescent="0.3">
      <c r="A261" t="s">
        <v>7</v>
      </c>
      <c r="B261">
        <v>10344</v>
      </c>
      <c r="C261" t="s">
        <v>749</v>
      </c>
      <c r="D261" t="s">
        <v>305</v>
      </c>
      <c r="E261">
        <v>1680</v>
      </c>
    </row>
    <row r="262" spans="1:5" x14ac:dyDescent="0.3">
      <c r="A262" t="s">
        <v>7</v>
      </c>
      <c r="B262">
        <v>10345</v>
      </c>
      <c r="C262" t="s">
        <v>551</v>
      </c>
      <c r="D262" t="s">
        <v>49</v>
      </c>
      <c r="E262">
        <v>2240</v>
      </c>
    </row>
    <row r="263" spans="1:5" x14ac:dyDescent="0.3">
      <c r="A263" t="s">
        <v>10</v>
      </c>
      <c r="B263">
        <v>10345</v>
      </c>
      <c r="C263" t="s">
        <v>551</v>
      </c>
      <c r="D263" t="s">
        <v>49</v>
      </c>
      <c r="E263">
        <v>584</v>
      </c>
    </row>
    <row r="264" spans="1:5" x14ac:dyDescent="0.3">
      <c r="A264" t="s">
        <v>16</v>
      </c>
      <c r="B264">
        <v>10345</v>
      </c>
      <c r="C264" t="s">
        <v>551</v>
      </c>
      <c r="D264" t="s">
        <v>49</v>
      </c>
      <c r="E264">
        <v>100.8</v>
      </c>
    </row>
    <row r="265" spans="1:5" x14ac:dyDescent="0.3">
      <c r="A265" t="s">
        <v>19</v>
      </c>
      <c r="B265">
        <v>10346</v>
      </c>
      <c r="C265" t="s">
        <v>565</v>
      </c>
      <c r="D265" t="s">
        <v>305</v>
      </c>
      <c r="E265">
        <v>1010.8800000000001</v>
      </c>
    </row>
    <row r="266" spans="1:5" x14ac:dyDescent="0.3">
      <c r="A266" t="s">
        <v>16</v>
      </c>
      <c r="B266">
        <v>10346</v>
      </c>
      <c r="C266" t="s">
        <v>565</v>
      </c>
      <c r="D266" t="s">
        <v>305</v>
      </c>
      <c r="E266">
        <v>608</v>
      </c>
    </row>
    <row r="267" spans="1:5" x14ac:dyDescent="0.3">
      <c r="A267" t="s">
        <v>10</v>
      </c>
      <c r="B267">
        <v>10347</v>
      </c>
      <c r="C267" t="s">
        <v>169</v>
      </c>
      <c r="D267" t="s">
        <v>172</v>
      </c>
      <c r="E267">
        <v>112</v>
      </c>
    </row>
    <row r="268" spans="1:5" x14ac:dyDescent="0.3">
      <c r="A268" t="s">
        <v>4</v>
      </c>
      <c r="B268">
        <v>10347</v>
      </c>
      <c r="C268" t="s">
        <v>169</v>
      </c>
      <c r="D268" t="s">
        <v>172</v>
      </c>
      <c r="E268">
        <v>612</v>
      </c>
    </row>
    <row r="269" spans="1:5" x14ac:dyDescent="0.3">
      <c r="A269" t="s">
        <v>25</v>
      </c>
      <c r="B269">
        <v>10347</v>
      </c>
      <c r="C269" t="s">
        <v>169</v>
      </c>
      <c r="D269" t="s">
        <v>172</v>
      </c>
      <c r="E269">
        <v>58.8</v>
      </c>
    </row>
    <row r="270" spans="1:5" x14ac:dyDescent="0.3">
      <c r="A270" t="s">
        <v>4</v>
      </c>
      <c r="B270">
        <v>10347</v>
      </c>
      <c r="C270" t="s">
        <v>169</v>
      </c>
      <c r="D270" t="s">
        <v>172</v>
      </c>
      <c r="E270">
        <v>31.62</v>
      </c>
    </row>
    <row r="271" spans="1:5" x14ac:dyDescent="0.3">
      <c r="A271" t="s">
        <v>4</v>
      </c>
      <c r="B271">
        <v>10348</v>
      </c>
      <c r="C271" t="s">
        <v>726</v>
      </c>
      <c r="D271" t="s">
        <v>49</v>
      </c>
      <c r="E271">
        <v>183.6</v>
      </c>
    </row>
    <row r="272" spans="1:5" x14ac:dyDescent="0.3">
      <c r="A272" t="s">
        <v>16</v>
      </c>
      <c r="B272">
        <v>10348</v>
      </c>
      <c r="C272" t="s">
        <v>726</v>
      </c>
      <c r="D272" t="s">
        <v>49</v>
      </c>
      <c r="E272">
        <v>180</v>
      </c>
    </row>
    <row r="273" spans="1:5" x14ac:dyDescent="0.3">
      <c r="A273" t="s">
        <v>19</v>
      </c>
      <c r="B273">
        <v>10349</v>
      </c>
      <c r="C273" t="s">
        <v>642</v>
      </c>
      <c r="D273" t="s">
        <v>305</v>
      </c>
      <c r="E273">
        <v>141.60000000000002</v>
      </c>
    </row>
    <row r="274" spans="1:5" x14ac:dyDescent="0.3">
      <c r="A274" t="s">
        <v>10</v>
      </c>
      <c r="B274">
        <v>10350</v>
      </c>
      <c r="C274" t="s">
        <v>379</v>
      </c>
      <c r="D274" t="s">
        <v>102</v>
      </c>
      <c r="E274">
        <v>175.5</v>
      </c>
    </row>
    <row r="275" spans="1:5" x14ac:dyDescent="0.3">
      <c r="A275" t="s">
        <v>13</v>
      </c>
      <c r="B275">
        <v>10350</v>
      </c>
      <c r="C275" t="s">
        <v>379</v>
      </c>
      <c r="D275" t="s">
        <v>102</v>
      </c>
      <c r="E275">
        <v>466.56</v>
      </c>
    </row>
    <row r="276" spans="1:5" x14ac:dyDescent="0.3">
      <c r="A276" t="s">
        <v>4</v>
      </c>
      <c r="B276">
        <v>10351</v>
      </c>
      <c r="C276" t="s">
        <v>209</v>
      </c>
      <c r="D276" t="s">
        <v>211</v>
      </c>
      <c r="E276">
        <v>4005.2</v>
      </c>
    </row>
    <row r="277" spans="1:5" x14ac:dyDescent="0.3">
      <c r="A277" t="s">
        <v>25</v>
      </c>
      <c r="B277">
        <v>10351</v>
      </c>
      <c r="C277" t="s">
        <v>209</v>
      </c>
      <c r="D277" t="s">
        <v>211</v>
      </c>
      <c r="E277">
        <v>100.10000000000001</v>
      </c>
    </row>
    <row r="278" spans="1:5" x14ac:dyDescent="0.3">
      <c r="A278" t="s">
        <v>7</v>
      </c>
      <c r="B278">
        <v>10351</v>
      </c>
      <c r="C278" t="s">
        <v>209</v>
      </c>
      <c r="D278" t="s">
        <v>211</v>
      </c>
      <c r="E278">
        <v>1133.825</v>
      </c>
    </row>
    <row r="279" spans="1:5" x14ac:dyDescent="0.3">
      <c r="A279" t="s">
        <v>7</v>
      </c>
      <c r="B279">
        <v>10351</v>
      </c>
      <c r="C279" t="s">
        <v>209</v>
      </c>
      <c r="D279" t="s">
        <v>211</v>
      </c>
      <c r="E279">
        <v>159.6</v>
      </c>
    </row>
    <row r="280" spans="1:5" x14ac:dyDescent="0.3">
      <c r="A280" t="s">
        <v>4</v>
      </c>
      <c r="B280">
        <v>10352</v>
      </c>
      <c r="C280" t="s">
        <v>271</v>
      </c>
      <c r="D280" t="s">
        <v>273</v>
      </c>
      <c r="E280">
        <v>36</v>
      </c>
    </row>
    <row r="281" spans="1:5" x14ac:dyDescent="0.3">
      <c r="A281" t="s">
        <v>19</v>
      </c>
      <c r="B281">
        <v>10352</v>
      </c>
      <c r="C281" t="s">
        <v>271</v>
      </c>
      <c r="D281" t="s">
        <v>273</v>
      </c>
      <c r="E281">
        <v>100.3</v>
      </c>
    </row>
    <row r="282" spans="1:5" x14ac:dyDescent="0.3">
      <c r="A282" t="s">
        <v>13</v>
      </c>
      <c r="B282">
        <v>10353</v>
      </c>
      <c r="C282" t="s">
        <v>524</v>
      </c>
      <c r="D282" t="s">
        <v>211</v>
      </c>
      <c r="E282">
        <v>161.28000000000003</v>
      </c>
    </row>
    <row r="283" spans="1:5" x14ac:dyDescent="0.3">
      <c r="A283" t="s">
        <v>4</v>
      </c>
      <c r="B283">
        <v>10353</v>
      </c>
      <c r="C283" t="s">
        <v>524</v>
      </c>
      <c r="D283" t="s">
        <v>211</v>
      </c>
      <c r="E283">
        <v>8432</v>
      </c>
    </row>
    <row r="284" spans="1:5" x14ac:dyDescent="0.3">
      <c r="A284" t="s">
        <v>4</v>
      </c>
      <c r="B284">
        <v>10354</v>
      </c>
      <c r="C284" t="s">
        <v>57</v>
      </c>
      <c r="D284" t="s">
        <v>59</v>
      </c>
      <c r="E284">
        <v>172.8</v>
      </c>
    </row>
    <row r="285" spans="1:5" x14ac:dyDescent="0.3">
      <c r="A285" t="s">
        <v>19</v>
      </c>
      <c r="B285">
        <v>10354</v>
      </c>
      <c r="C285" t="s">
        <v>57</v>
      </c>
      <c r="D285" t="s">
        <v>59</v>
      </c>
      <c r="E285">
        <v>396</v>
      </c>
    </row>
    <row r="286" spans="1:5" x14ac:dyDescent="0.3">
      <c r="A286" t="s">
        <v>4</v>
      </c>
      <c r="B286">
        <v>10355</v>
      </c>
      <c r="C286" t="s">
        <v>72</v>
      </c>
      <c r="D286" t="s">
        <v>74</v>
      </c>
      <c r="E286">
        <v>90</v>
      </c>
    </row>
    <row r="287" spans="1:5" x14ac:dyDescent="0.3">
      <c r="A287" t="s">
        <v>16</v>
      </c>
      <c r="B287">
        <v>10355</v>
      </c>
      <c r="C287" t="s">
        <v>72</v>
      </c>
      <c r="D287" t="s">
        <v>74</v>
      </c>
      <c r="E287">
        <v>390</v>
      </c>
    </row>
    <row r="288" spans="1:5" x14ac:dyDescent="0.3">
      <c r="A288" t="s">
        <v>13</v>
      </c>
      <c r="B288">
        <v>10356</v>
      </c>
      <c r="C288" t="s">
        <v>726</v>
      </c>
      <c r="D288" t="s">
        <v>49</v>
      </c>
      <c r="E288">
        <v>300</v>
      </c>
    </row>
    <row r="289" spans="1:5" x14ac:dyDescent="0.3">
      <c r="A289" t="s">
        <v>19</v>
      </c>
      <c r="B289">
        <v>10356</v>
      </c>
      <c r="C289" t="s">
        <v>726</v>
      </c>
      <c r="D289" t="s">
        <v>49</v>
      </c>
      <c r="E289">
        <v>230.39999999999998</v>
      </c>
    </row>
    <row r="290" spans="1:5" x14ac:dyDescent="0.3">
      <c r="A290" t="s">
        <v>13</v>
      </c>
      <c r="B290">
        <v>10356</v>
      </c>
      <c r="C290" t="s">
        <v>726</v>
      </c>
      <c r="D290" t="s">
        <v>49</v>
      </c>
      <c r="E290">
        <v>576</v>
      </c>
    </row>
    <row r="291" spans="1:5" x14ac:dyDescent="0.3">
      <c r="A291" t="s">
        <v>25</v>
      </c>
      <c r="B291">
        <v>10357</v>
      </c>
      <c r="C291" t="s">
        <v>420</v>
      </c>
      <c r="D291" t="s">
        <v>314</v>
      </c>
      <c r="E291">
        <v>595.20000000000005</v>
      </c>
    </row>
    <row r="292" spans="1:5" x14ac:dyDescent="0.3">
      <c r="A292" t="s">
        <v>10</v>
      </c>
      <c r="B292">
        <v>10357</v>
      </c>
      <c r="C292" t="s">
        <v>420</v>
      </c>
      <c r="D292" t="s">
        <v>314</v>
      </c>
      <c r="E292">
        <v>398.4</v>
      </c>
    </row>
    <row r="293" spans="1:5" x14ac:dyDescent="0.3">
      <c r="A293" t="s">
        <v>13</v>
      </c>
      <c r="B293">
        <v>10357</v>
      </c>
      <c r="C293" t="s">
        <v>420</v>
      </c>
      <c r="D293" t="s">
        <v>314</v>
      </c>
      <c r="E293">
        <v>174.08</v>
      </c>
    </row>
    <row r="294" spans="1:5" x14ac:dyDescent="0.3">
      <c r="A294" t="s">
        <v>4</v>
      </c>
      <c r="B294">
        <v>10358</v>
      </c>
      <c r="C294" t="s">
        <v>379</v>
      </c>
      <c r="D294" t="s">
        <v>102</v>
      </c>
      <c r="E294">
        <v>34.199999999999996</v>
      </c>
    </row>
    <row r="295" spans="1:5" x14ac:dyDescent="0.3">
      <c r="A295" t="s">
        <v>4</v>
      </c>
      <c r="B295">
        <v>10358</v>
      </c>
      <c r="C295" t="s">
        <v>379</v>
      </c>
      <c r="D295" t="s">
        <v>102</v>
      </c>
      <c r="E295">
        <v>106.39999999999999</v>
      </c>
    </row>
    <row r="296" spans="1:5" x14ac:dyDescent="0.3">
      <c r="A296" t="s">
        <v>25</v>
      </c>
      <c r="B296">
        <v>10358</v>
      </c>
      <c r="C296" t="s">
        <v>379</v>
      </c>
      <c r="D296" t="s">
        <v>102</v>
      </c>
      <c r="E296">
        <v>288.8</v>
      </c>
    </row>
    <row r="297" spans="1:5" x14ac:dyDescent="0.3">
      <c r="A297" t="s">
        <v>10</v>
      </c>
      <c r="B297">
        <v>10359</v>
      </c>
      <c r="C297" t="s">
        <v>72</v>
      </c>
      <c r="D297" t="s">
        <v>74</v>
      </c>
      <c r="E297">
        <v>739.4799999999999</v>
      </c>
    </row>
    <row r="298" spans="1:5" x14ac:dyDescent="0.3">
      <c r="A298" t="s">
        <v>13</v>
      </c>
      <c r="B298">
        <v>10359</v>
      </c>
      <c r="C298" t="s">
        <v>72</v>
      </c>
      <c r="D298" t="s">
        <v>74</v>
      </c>
      <c r="E298">
        <v>665</v>
      </c>
    </row>
    <row r="299" spans="1:5" x14ac:dyDescent="0.3">
      <c r="A299" t="s">
        <v>13</v>
      </c>
      <c r="B299">
        <v>10359</v>
      </c>
      <c r="C299" t="s">
        <v>72</v>
      </c>
      <c r="D299" t="s">
        <v>74</v>
      </c>
      <c r="E299">
        <v>2067.1999999999998</v>
      </c>
    </row>
    <row r="300" spans="1:5" x14ac:dyDescent="0.3">
      <c r="A300" t="s">
        <v>22</v>
      </c>
      <c r="B300">
        <v>10360</v>
      </c>
      <c r="C300" t="s">
        <v>100</v>
      </c>
      <c r="D300" t="s">
        <v>102</v>
      </c>
      <c r="E300">
        <v>1092</v>
      </c>
    </row>
    <row r="301" spans="1:5" x14ac:dyDescent="0.3">
      <c r="A301" t="s">
        <v>19</v>
      </c>
      <c r="B301">
        <v>10360</v>
      </c>
      <c r="C301" t="s">
        <v>100</v>
      </c>
      <c r="D301" t="s">
        <v>102</v>
      </c>
      <c r="E301">
        <v>3465</v>
      </c>
    </row>
    <row r="302" spans="1:5" x14ac:dyDescent="0.3">
      <c r="A302" t="s">
        <v>4</v>
      </c>
      <c r="B302">
        <v>10360</v>
      </c>
      <c r="C302" t="s">
        <v>100</v>
      </c>
      <c r="D302" t="s">
        <v>102</v>
      </c>
      <c r="E302">
        <v>2108</v>
      </c>
    </row>
    <row r="303" spans="1:5" x14ac:dyDescent="0.3">
      <c r="A303" t="s">
        <v>10</v>
      </c>
      <c r="B303">
        <v>10360</v>
      </c>
      <c r="C303" t="s">
        <v>100</v>
      </c>
      <c r="D303" t="s">
        <v>102</v>
      </c>
      <c r="E303">
        <v>560</v>
      </c>
    </row>
    <row r="304" spans="1:5" x14ac:dyDescent="0.3">
      <c r="A304" t="s">
        <v>19</v>
      </c>
      <c r="B304">
        <v>10360</v>
      </c>
      <c r="C304" t="s">
        <v>100</v>
      </c>
      <c r="D304" t="s">
        <v>102</v>
      </c>
      <c r="E304">
        <v>165.20000000000002</v>
      </c>
    </row>
    <row r="305" spans="1:5" x14ac:dyDescent="0.3">
      <c r="A305" t="s">
        <v>4</v>
      </c>
      <c r="B305">
        <v>10361</v>
      </c>
      <c r="C305" t="s">
        <v>551</v>
      </c>
      <c r="D305" t="s">
        <v>49</v>
      </c>
      <c r="E305">
        <v>699.84</v>
      </c>
    </row>
    <row r="306" spans="1:5" x14ac:dyDescent="0.3">
      <c r="A306" t="s">
        <v>13</v>
      </c>
      <c r="B306">
        <v>10361</v>
      </c>
      <c r="C306" t="s">
        <v>551</v>
      </c>
      <c r="D306" t="s">
        <v>49</v>
      </c>
      <c r="E306">
        <v>1346.4</v>
      </c>
    </row>
    <row r="307" spans="1:5" x14ac:dyDescent="0.3">
      <c r="A307" t="s">
        <v>10</v>
      </c>
      <c r="B307">
        <v>10362</v>
      </c>
      <c r="C307" t="s">
        <v>118</v>
      </c>
      <c r="D307" t="s">
        <v>102</v>
      </c>
      <c r="E307">
        <v>560</v>
      </c>
    </row>
    <row r="308" spans="1:5" x14ac:dyDescent="0.3">
      <c r="A308" t="s">
        <v>22</v>
      </c>
      <c r="B308">
        <v>10362</v>
      </c>
      <c r="C308" t="s">
        <v>118</v>
      </c>
      <c r="D308" t="s">
        <v>102</v>
      </c>
      <c r="E308">
        <v>848</v>
      </c>
    </row>
    <row r="309" spans="1:5" x14ac:dyDescent="0.3">
      <c r="A309" t="s">
        <v>19</v>
      </c>
      <c r="B309">
        <v>10362</v>
      </c>
      <c r="C309" t="s">
        <v>118</v>
      </c>
      <c r="D309" t="s">
        <v>102</v>
      </c>
      <c r="E309">
        <v>141.60000000000002</v>
      </c>
    </row>
    <row r="310" spans="1:5" x14ac:dyDescent="0.3">
      <c r="A310" t="s">
        <v>13</v>
      </c>
      <c r="B310">
        <v>10363</v>
      </c>
      <c r="C310" t="s">
        <v>185</v>
      </c>
      <c r="D310" t="s">
        <v>49</v>
      </c>
      <c r="E310">
        <v>200</v>
      </c>
    </row>
    <row r="311" spans="1:5" x14ac:dyDescent="0.3">
      <c r="A311" t="s">
        <v>4</v>
      </c>
      <c r="B311">
        <v>10363</v>
      </c>
      <c r="C311" t="s">
        <v>185</v>
      </c>
      <c r="D311" t="s">
        <v>49</v>
      </c>
      <c r="E311">
        <v>74.400000000000006</v>
      </c>
    </row>
    <row r="312" spans="1:5" x14ac:dyDescent="0.3">
      <c r="A312" t="s">
        <v>4</v>
      </c>
      <c r="B312">
        <v>10363</v>
      </c>
      <c r="C312" t="s">
        <v>185</v>
      </c>
      <c r="D312" t="s">
        <v>49</v>
      </c>
      <c r="E312">
        <v>172.8</v>
      </c>
    </row>
    <row r="313" spans="1:5" x14ac:dyDescent="0.3">
      <c r="A313" t="s">
        <v>13</v>
      </c>
      <c r="B313">
        <v>10364</v>
      </c>
      <c r="C313" t="s">
        <v>72</v>
      </c>
      <c r="D313" t="s">
        <v>74</v>
      </c>
      <c r="E313">
        <v>864</v>
      </c>
    </row>
    <row r="314" spans="1:5" x14ac:dyDescent="0.3">
      <c r="A314" t="s">
        <v>13</v>
      </c>
      <c r="B314">
        <v>10364</v>
      </c>
      <c r="C314" t="s">
        <v>72</v>
      </c>
      <c r="D314" t="s">
        <v>74</v>
      </c>
      <c r="E314">
        <v>86</v>
      </c>
    </row>
    <row r="315" spans="1:5" x14ac:dyDescent="0.3">
      <c r="A315" t="s">
        <v>13</v>
      </c>
      <c r="B315">
        <v>10365</v>
      </c>
      <c r="C315" t="s">
        <v>57</v>
      </c>
      <c r="D315" t="s">
        <v>59</v>
      </c>
      <c r="E315">
        <v>403.20000000000005</v>
      </c>
    </row>
    <row r="316" spans="1:5" x14ac:dyDescent="0.3">
      <c r="A316" t="s">
        <v>7</v>
      </c>
      <c r="B316">
        <v>10366</v>
      </c>
      <c r="C316" t="s">
        <v>280</v>
      </c>
      <c r="D316" t="s">
        <v>111</v>
      </c>
      <c r="E316">
        <v>84</v>
      </c>
    </row>
    <row r="317" spans="1:5" x14ac:dyDescent="0.3">
      <c r="A317" t="s">
        <v>7</v>
      </c>
      <c r="B317">
        <v>10366</v>
      </c>
      <c r="C317" t="s">
        <v>280</v>
      </c>
      <c r="D317" t="s">
        <v>111</v>
      </c>
      <c r="E317">
        <v>52</v>
      </c>
    </row>
    <row r="318" spans="1:5" x14ac:dyDescent="0.3">
      <c r="A318" t="s">
        <v>4</v>
      </c>
      <c r="B318">
        <v>10367</v>
      </c>
      <c r="C318" t="s">
        <v>702</v>
      </c>
      <c r="D318" t="s">
        <v>628</v>
      </c>
      <c r="E318">
        <v>403.2</v>
      </c>
    </row>
    <row r="319" spans="1:5" x14ac:dyDescent="0.3">
      <c r="A319" t="s">
        <v>19</v>
      </c>
      <c r="B319">
        <v>10367</v>
      </c>
      <c r="C319" t="s">
        <v>702</v>
      </c>
      <c r="D319" t="s">
        <v>628</v>
      </c>
      <c r="E319">
        <v>106.2</v>
      </c>
    </row>
    <row r="320" spans="1:5" x14ac:dyDescent="0.3">
      <c r="A320" t="s">
        <v>7</v>
      </c>
      <c r="B320">
        <v>10367</v>
      </c>
      <c r="C320" t="s">
        <v>702</v>
      </c>
      <c r="D320" t="s">
        <v>628</v>
      </c>
      <c r="E320">
        <v>252</v>
      </c>
    </row>
    <row r="321" spans="1:5" x14ac:dyDescent="0.3">
      <c r="A321" t="s">
        <v>7</v>
      </c>
      <c r="B321">
        <v>10367</v>
      </c>
      <c r="C321" t="s">
        <v>702</v>
      </c>
      <c r="D321" t="s">
        <v>628</v>
      </c>
      <c r="E321">
        <v>72.8</v>
      </c>
    </row>
    <row r="322" spans="1:5" x14ac:dyDescent="0.3">
      <c r="A322" t="s">
        <v>10</v>
      </c>
      <c r="B322">
        <v>10368</v>
      </c>
      <c r="C322" t="s">
        <v>209</v>
      </c>
      <c r="D322" t="s">
        <v>211</v>
      </c>
      <c r="E322">
        <v>36</v>
      </c>
    </row>
    <row r="323" spans="1:5" x14ac:dyDescent="0.3">
      <c r="A323" t="s">
        <v>22</v>
      </c>
      <c r="B323">
        <v>10368</v>
      </c>
      <c r="C323" t="s">
        <v>209</v>
      </c>
      <c r="D323" t="s">
        <v>211</v>
      </c>
      <c r="E323">
        <v>425.88</v>
      </c>
    </row>
    <row r="324" spans="1:5" x14ac:dyDescent="0.3">
      <c r="A324" t="s">
        <v>16</v>
      </c>
      <c r="B324">
        <v>10368</v>
      </c>
      <c r="C324" t="s">
        <v>209</v>
      </c>
      <c r="D324" t="s">
        <v>211</v>
      </c>
      <c r="E324">
        <v>390</v>
      </c>
    </row>
    <row r="325" spans="1:5" x14ac:dyDescent="0.3">
      <c r="A325" t="s">
        <v>16</v>
      </c>
      <c r="B325">
        <v>10368</v>
      </c>
      <c r="C325" t="s">
        <v>209</v>
      </c>
      <c r="D325" t="s">
        <v>211</v>
      </c>
      <c r="E325">
        <v>837.9</v>
      </c>
    </row>
    <row r="326" spans="1:5" x14ac:dyDescent="0.3">
      <c r="A326" t="s">
        <v>19</v>
      </c>
      <c r="B326">
        <v>10369</v>
      </c>
      <c r="C326" t="s">
        <v>642</v>
      </c>
      <c r="D326" t="s">
        <v>305</v>
      </c>
      <c r="E326">
        <v>1980</v>
      </c>
    </row>
    <row r="327" spans="1:5" x14ac:dyDescent="0.3">
      <c r="A327" t="s">
        <v>16</v>
      </c>
      <c r="B327">
        <v>10369</v>
      </c>
      <c r="C327" t="s">
        <v>642</v>
      </c>
      <c r="D327" t="s">
        <v>305</v>
      </c>
      <c r="E327">
        <v>410.4</v>
      </c>
    </row>
    <row r="328" spans="1:5" x14ac:dyDescent="0.3">
      <c r="A328" t="s">
        <v>4</v>
      </c>
      <c r="B328">
        <v>10370</v>
      </c>
      <c r="C328" t="s">
        <v>160</v>
      </c>
      <c r="D328" t="s">
        <v>162</v>
      </c>
      <c r="E328">
        <v>183.6</v>
      </c>
    </row>
    <row r="329" spans="1:5" x14ac:dyDescent="0.3">
      <c r="A329" t="s">
        <v>16</v>
      </c>
      <c r="B329">
        <v>10370</v>
      </c>
      <c r="C329" t="s">
        <v>160</v>
      </c>
      <c r="D329" t="s">
        <v>162</v>
      </c>
      <c r="E329">
        <v>798</v>
      </c>
    </row>
    <row r="330" spans="1:5" x14ac:dyDescent="0.3">
      <c r="A330" t="s">
        <v>22</v>
      </c>
      <c r="B330">
        <v>10370</v>
      </c>
      <c r="C330" t="s">
        <v>160</v>
      </c>
      <c r="D330" t="s">
        <v>162</v>
      </c>
      <c r="E330">
        <v>136</v>
      </c>
    </row>
    <row r="331" spans="1:5" x14ac:dyDescent="0.3">
      <c r="A331" t="s">
        <v>25</v>
      </c>
      <c r="B331">
        <v>10371</v>
      </c>
      <c r="C331" t="s">
        <v>379</v>
      </c>
      <c r="D331" t="s">
        <v>102</v>
      </c>
      <c r="E331">
        <v>72.959999999999994</v>
      </c>
    </row>
    <row r="332" spans="1:5" x14ac:dyDescent="0.3">
      <c r="A332" t="s">
        <v>10</v>
      </c>
      <c r="B332">
        <v>10372</v>
      </c>
      <c r="C332" t="s">
        <v>169</v>
      </c>
      <c r="D332" t="s">
        <v>172</v>
      </c>
      <c r="E332">
        <v>583.19999999999993</v>
      </c>
    </row>
    <row r="333" spans="1:5" x14ac:dyDescent="0.3">
      <c r="A333" t="s">
        <v>4</v>
      </c>
      <c r="B333">
        <v>10372</v>
      </c>
      <c r="C333" t="s">
        <v>169</v>
      </c>
      <c r="D333" t="s">
        <v>172</v>
      </c>
      <c r="E333">
        <v>6324</v>
      </c>
    </row>
    <row r="334" spans="1:5" x14ac:dyDescent="0.3">
      <c r="A334" t="s">
        <v>13</v>
      </c>
      <c r="B334">
        <v>10372</v>
      </c>
      <c r="C334" t="s">
        <v>169</v>
      </c>
      <c r="D334" t="s">
        <v>172</v>
      </c>
      <c r="E334">
        <v>1428</v>
      </c>
    </row>
    <row r="335" spans="1:5" x14ac:dyDescent="0.3">
      <c r="A335" t="s">
        <v>13</v>
      </c>
      <c r="B335">
        <v>10372</v>
      </c>
      <c r="C335" t="s">
        <v>169</v>
      </c>
      <c r="D335" t="s">
        <v>172</v>
      </c>
      <c r="E335">
        <v>875.7</v>
      </c>
    </row>
    <row r="336" spans="1:5" x14ac:dyDescent="0.3">
      <c r="A336" t="s">
        <v>25</v>
      </c>
      <c r="B336">
        <v>10373</v>
      </c>
      <c r="C336" t="s">
        <v>347</v>
      </c>
      <c r="D336" t="s">
        <v>349</v>
      </c>
      <c r="E336">
        <v>678.40000000000009</v>
      </c>
    </row>
    <row r="337" spans="1:5" x14ac:dyDescent="0.3">
      <c r="A337" t="s">
        <v>13</v>
      </c>
      <c r="B337">
        <v>10373</v>
      </c>
      <c r="C337" t="s">
        <v>347</v>
      </c>
      <c r="D337" t="s">
        <v>349</v>
      </c>
      <c r="E337">
        <v>688</v>
      </c>
    </row>
    <row r="338" spans="1:5" x14ac:dyDescent="0.3">
      <c r="A338" t="s">
        <v>13</v>
      </c>
      <c r="B338">
        <v>10374</v>
      </c>
      <c r="C338" t="s">
        <v>765</v>
      </c>
      <c r="D338" t="s">
        <v>767</v>
      </c>
      <c r="E338">
        <v>300</v>
      </c>
    </row>
    <row r="339" spans="1:5" x14ac:dyDescent="0.3">
      <c r="A339" t="s">
        <v>25</v>
      </c>
      <c r="B339">
        <v>10374</v>
      </c>
      <c r="C339" t="s">
        <v>765</v>
      </c>
      <c r="D339" t="s">
        <v>767</v>
      </c>
      <c r="E339">
        <v>159</v>
      </c>
    </row>
    <row r="340" spans="1:5" x14ac:dyDescent="0.3">
      <c r="A340" t="s">
        <v>22</v>
      </c>
      <c r="B340">
        <v>10375</v>
      </c>
      <c r="C340" t="s">
        <v>339</v>
      </c>
      <c r="D340" t="s">
        <v>305</v>
      </c>
      <c r="E340">
        <v>279</v>
      </c>
    </row>
    <row r="341" spans="1:5" x14ac:dyDescent="0.3">
      <c r="A341" t="s">
        <v>19</v>
      </c>
      <c r="B341">
        <v>10375</v>
      </c>
      <c r="C341" t="s">
        <v>339</v>
      </c>
      <c r="D341" t="s">
        <v>305</v>
      </c>
      <c r="E341">
        <v>59</v>
      </c>
    </row>
    <row r="342" spans="1:5" x14ac:dyDescent="0.3">
      <c r="A342" t="s">
        <v>13</v>
      </c>
      <c r="B342">
        <v>10376</v>
      </c>
      <c r="C342" t="s">
        <v>463</v>
      </c>
      <c r="D342" t="s">
        <v>130</v>
      </c>
      <c r="E342">
        <v>399</v>
      </c>
    </row>
    <row r="343" spans="1:5" x14ac:dyDescent="0.3">
      <c r="A343" t="s">
        <v>22</v>
      </c>
      <c r="B343">
        <v>10377</v>
      </c>
      <c r="C343" t="s">
        <v>72</v>
      </c>
      <c r="D343" t="s">
        <v>74</v>
      </c>
      <c r="E343">
        <v>618.79999999999995</v>
      </c>
    </row>
    <row r="344" spans="1:5" x14ac:dyDescent="0.3">
      <c r="A344" t="s">
        <v>4</v>
      </c>
      <c r="B344">
        <v>10377</v>
      </c>
      <c r="C344" t="s">
        <v>72</v>
      </c>
      <c r="D344" t="s">
        <v>74</v>
      </c>
      <c r="E344">
        <v>244.79999999999998</v>
      </c>
    </row>
    <row r="345" spans="1:5" x14ac:dyDescent="0.3">
      <c r="A345" t="s">
        <v>13</v>
      </c>
      <c r="B345">
        <v>10378</v>
      </c>
      <c r="C345" t="s">
        <v>241</v>
      </c>
      <c r="D345" t="s">
        <v>84</v>
      </c>
      <c r="E345">
        <v>103.19999999999999</v>
      </c>
    </row>
    <row r="346" spans="1:5" x14ac:dyDescent="0.3">
      <c r="A346" t="s">
        <v>25</v>
      </c>
      <c r="B346">
        <v>10379</v>
      </c>
      <c r="C346" t="s">
        <v>321</v>
      </c>
      <c r="D346" t="s">
        <v>172</v>
      </c>
      <c r="E346">
        <v>55.440000000000005</v>
      </c>
    </row>
    <row r="347" spans="1:5" x14ac:dyDescent="0.3">
      <c r="A347" t="s">
        <v>7</v>
      </c>
      <c r="B347">
        <v>10379</v>
      </c>
      <c r="C347" t="s">
        <v>321</v>
      </c>
      <c r="D347" t="s">
        <v>172</v>
      </c>
      <c r="E347">
        <v>505.44000000000005</v>
      </c>
    </row>
    <row r="348" spans="1:5" x14ac:dyDescent="0.3">
      <c r="A348" t="s">
        <v>7</v>
      </c>
      <c r="B348">
        <v>10379</v>
      </c>
      <c r="C348" t="s">
        <v>321</v>
      </c>
      <c r="D348" t="s">
        <v>172</v>
      </c>
      <c r="E348">
        <v>302.40000000000003</v>
      </c>
    </row>
    <row r="349" spans="1:5" x14ac:dyDescent="0.3">
      <c r="A349" t="s">
        <v>25</v>
      </c>
      <c r="B349">
        <v>10380</v>
      </c>
      <c r="C349" t="s">
        <v>347</v>
      </c>
      <c r="D349" t="s">
        <v>349</v>
      </c>
      <c r="E349">
        <v>335.34</v>
      </c>
    </row>
    <row r="350" spans="1:5" x14ac:dyDescent="0.3">
      <c r="A350" t="s">
        <v>19</v>
      </c>
      <c r="B350">
        <v>10380</v>
      </c>
      <c r="C350" t="s">
        <v>347</v>
      </c>
      <c r="D350" t="s">
        <v>349</v>
      </c>
      <c r="E350">
        <v>471.6</v>
      </c>
    </row>
    <row r="351" spans="1:5" x14ac:dyDescent="0.3">
      <c r="A351" t="s">
        <v>13</v>
      </c>
      <c r="B351">
        <v>10380</v>
      </c>
      <c r="C351" t="s">
        <v>347</v>
      </c>
      <c r="D351" t="s">
        <v>349</v>
      </c>
      <c r="E351">
        <v>146.88</v>
      </c>
    </row>
    <row r="352" spans="1:5" x14ac:dyDescent="0.3">
      <c r="A352" t="s">
        <v>4</v>
      </c>
      <c r="B352">
        <v>10380</v>
      </c>
      <c r="C352" t="s">
        <v>347</v>
      </c>
      <c r="D352" t="s">
        <v>349</v>
      </c>
      <c r="E352">
        <v>360</v>
      </c>
    </row>
    <row r="353" spans="1:5" x14ac:dyDescent="0.3">
      <c r="A353" t="s">
        <v>22</v>
      </c>
      <c r="B353">
        <v>10381</v>
      </c>
      <c r="C353" t="s">
        <v>420</v>
      </c>
      <c r="D353" t="s">
        <v>314</v>
      </c>
      <c r="E353">
        <v>112</v>
      </c>
    </row>
    <row r="354" spans="1:5" x14ac:dyDescent="0.3">
      <c r="A354" t="s">
        <v>7</v>
      </c>
      <c r="B354">
        <v>10382</v>
      </c>
      <c r="C354" t="s">
        <v>209</v>
      </c>
      <c r="D354" t="s">
        <v>211</v>
      </c>
      <c r="E354">
        <v>544</v>
      </c>
    </row>
    <row r="355" spans="1:5" x14ac:dyDescent="0.3">
      <c r="A355" t="s">
        <v>25</v>
      </c>
      <c r="B355">
        <v>10382</v>
      </c>
      <c r="C355" t="s">
        <v>209</v>
      </c>
      <c r="D355" t="s">
        <v>211</v>
      </c>
      <c r="E355">
        <v>450</v>
      </c>
    </row>
    <row r="356" spans="1:5" x14ac:dyDescent="0.3">
      <c r="A356" t="s">
        <v>19</v>
      </c>
      <c r="B356">
        <v>10382</v>
      </c>
      <c r="C356" t="s">
        <v>209</v>
      </c>
      <c r="D356" t="s">
        <v>211</v>
      </c>
      <c r="E356">
        <v>1386</v>
      </c>
    </row>
    <row r="357" spans="1:5" x14ac:dyDescent="0.3">
      <c r="A357" t="s">
        <v>13</v>
      </c>
      <c r="B357">
        <v>10382</v>
      </c>
      <c r="C357" t="s">
        <v>209</v>
      </c>
      <c r="D357" t="s">
        <v>211</v>
      </c>
      <c r="E357">
        <v>120</v>
      </c>
    </row>
    <row r="358" spans="1:5" x14ac:dyDescent="0.3">
      <c r="A358" t="s">
        <v>22</v>
      </c>
      <c r="B358">
        <v>10382</v>
      </c>
      <c r="C358" t="s">
        <v>209</v>
      </c>
      <c r="D358" t="s">
        <v>211</v>
      </c>
      <c r="E358">
        <v>400</v>
      </c>
    </row>
    <row r="359" spans="1:5" x14ac:dyDescent="0.3">
      <c r="A359" t="s">
        <v>25</v>
      </c>
      <c r="B359">
        <v>10383</v>
      </c>
      <c r="C359" t="s">
        <v>72</v>
      </c>
      <c r="D359" t="s">
        <v>74</v>
      </c>
      <c r="E359">
        <v>96</v>
      </c>
    </row>
    <row r="360" spans="1:5" x14ac:dyDescent="0.3">
      <c r="A360" t="s">
        <v>10</v>
      </c>
      <c r="B360">
        <v>10383</v>
      </c>
      <c r="C360" t="s">
        <v>72</v>
      </c>
      <c r="D360" t="s">
        <v>74</v>
      </c>
      <c r="E360">
        <v>195</v>
      </c>
    </row>
    <row r="361" spans="1:5" x14ac:dyDescent="0.3">
      <c r="A361" t="s">
        <v>16</v>
      </c>
      <c r="B361">
        <v>10383</v>
      </c>
      <c r="C361" t="s">
        <v>72</v>
      </c>
      <c r="D361" t="s">
        <v>74</v>
      </c>
      <c r="E361">
        <v>608</v>
      </c>
    </row>
    <row r="362" spans="1:5" x14ac:dyDescent="0.3">
      <c r="A362" t="s">
        <v>10</v>
      </c>
      <c r="B362">
        <v>10384</v>
      </c>
      <c r="C362" t="s">
        <v>82</v>
      </c>
      <c r="D362" t="s">
        <v>84</v>
      </c>
      <c r="E362">
        <v>1814.3999999999999</v>
      </c>
    </row>
    <row r="363" spans="1:5" x14ac:dyDescent="0.3">
      <c r="A363" t="s">
        <v>13</v>
      </c>
      <c r="B363">
        <v>10384</v>
      </c>
      <c r="C363" t="s">
        <v>82</v>
      </c>
      <c r="D363" t="s">
        <v>84</v>
      </c>
      <c r="E363">
        <v>408</v>
      </c>
    </row>
    <row r="364" spans="1:5" x14ac:dyDescent="0.3">
      <c r="A364" t="s">
        <v>22</v>
      </c>
      <c r="B364">
        <v>10385</v>
      </c>
      <c r="C364" t="s">
        <v>642</v>
      </c>
      <c r="D364" t="s">
        <v>305</v>
      </c>
      <c r="E364">
        <v>192</v>
      </c>
    </row>
    <row r="365" spans="1:5" x14ac:dyDescent="0.3">
      <c r="A365" t="s">
        <v>13</v>
      </c>
      <c r="B365">
        <v>10385</v>
      </c>
      <c r="C365" t="s">
        <v>642</v>
      </c>
      <c r="D365" t="s">
        <v>305</v>
      </c>
      <c r="E365">
        <v>435.20000000000005</v>
      </c>
    </row>
    <row r="366" spans="1:5" x14ac:dyDescent="0.3">
      <c r="A366" t="s">
        <v>10</v>
      </c>
      <c r="B366">
        <v>10385</v>
      </c>
      <c r="C366" t="s">
        <v>642</v>
      </c>
      <c r="D366" t="s">
        <v>305</v>
      </c>
      <c r="E366">
        <v>64</v>
      </c>
    </row>
    <row r="367" spans="1:5" x14ac:dyDescent="0.3">
      <c r="A367" t="s">
        <v>4</v>
      </c>
      <c r="B367">
        <v>10386</v>
      </c>
      <c r="C367" t="s">
        <v>169</v>
      </c>
      <c r="D367" t="s">
        <v>172</v>
      </c>
      <c r="E367">
        <v>54</v>
      </c>
    </row>
    <row r="368" spans="1:5" x14ac:dyDescent="0.3">
      <c r="A368" t="s">
        <v>4</v>
      </c>
      <c r="B368">
        <v>10386</v>
      </c>
      <c r="C368" t="s">
        <v>169</v>
      </c>
      <c r="D368" t="s">
        <v>172</v>
      </c>
      <c r="E368">
        <v>112</v>
      </c>
    </row>
    <row r="369" spans="1:5" x14ac:dyDescent="0.3">
      <c r="A369" t="s">
        <v>4</v>
      </c>
      <c r="B369">
        <v>10387</v>
      </c>
      <c r="C369" t="s">
        <v>602</v>
      </c>
      <c r="D369" t="s">
        <v>604</v>
      </c>
      <c r="E369">
        <v>54</v>
      </c>
    </row>
    <row r="370" spans="1:5" x14ac:dyDescent="0.3">
      <c r="A370" t="s">
        <v>22</v>
      </c>
      <c r="B370">
        <v>10387</v>
      </c>
      <c r="C370" t="s">
        <v>602</v>
      </c>
      <c r="D370" t="s">
        <v>604</v>
      </c>
      <c r="E370">
        <v>218.39999999999998</v>
      </c>
    </row>
    <row r="371" spans="1:5" x14ac:dyDescent="0.3">
      <c r="A371" t="s">
        <v>13</v>
      </c>
      <c r="B371">
        <v>10387</v>
      </c>
      <c r="C371" t="s">
        <v>602</v>
      </c>
      <c r="D371" t="s">
        <v>604</v>
      </c>
      <c r="E371">
        <v>528</v>
      </c>
    </row>
    <row r="372" spans="1:5" x14ac:dyDescent="0.3">
      <c r="A372" t="s">
        <v>13</v>
      </c>
      <c r="B372">
        <v>10387</v>
      </c>
      <c r="C372" t="s">
        <v>602</v>
      </c>
      <c r="D372" t="s">
        <v>604</v>
      </c>
      <c r="E372">
        <v>258</v>
      </c>
    </row>
    <row r="373" spans="1:5" x14ac:dyDescent="0.3">
      <c r="A373" t="s">
        <v>25</v>
      </c>
      <c r="B373">
        <v>10388</v>
      </c>
      <c r="C373" t="s">
        <v>72</v>
      </c>
      <c r="D373" t="s">
        <v>74</v>
      </c>
      <c r="E373">
        <v>91.2</v>
      </c>
    </row>
    <row r="374" spans="1:5" x14ac:dyDescent="0.3">
      <c r="A374" t="s">
        <v>16</v>
      </c>
      <c r="B374">
        <v>10388</v>
      </c>
      <c r="C374" t="s">
        <v>72</v>
      </c>
      <c r="D374" t="s">
        <v>74</v>
      </c>
      <c r="E374">
        <v>89.600000000000009</v>
      </c>
    </row>
    <row r="375" spans="1:5" x14ac:dyDescent="0.3">
      <c r="A375" t="s">
        <v>19</v>
      </c>
      <c r="B375">
        <v>10388</v>
      </c>
      <c r="C375" t="s">
        <v>72</v>
      </c>
      <c r="D375" t="s">
        <v>74</v>
      </c>
      <c r="E375">
        <v>1048</v>
      </c>
    </row>
    <row r="376" spans="1:5" x14ac:dyDescent="0.3">
      <c r="A376" t="s">
        <v>25</v>
      </c>
      <c r="B376">
        <v>10389</v>
      </c>
      <c r="C376" t="s">
        <v>127</v>
      </c>
      <c r="D376" t="s">
        <v>130</v>
      </c>
      <c r="E376">
        <v>396.8</v>
      </c>
    </row>
    <row r="377" spans="1:5" x14ac:dyDescent="0.3">
      <c r="A377" t="s">
        <v>19</v>
      </c>
      <c r="B377">
        <v>10389</v>
      </c>
      <c r="C377" t="s">
        <v>127</v>
      </c>
      <c r="D377" t="s">
        <v>130</v>
      </c>
      <c r="E377">
        <v>288</v>
      </c>
    </row>
    <row r="378" spans="1:5" x14ac:dyDescent="0.3">
      <c r="A378" t="s">
        <v>10</v>
      </c>
      <c r="B378">
        <v>10389</v>
      </c>
      <c r="C378" t="s">
        <v>127</v>
      </c>
      <c r="D378" t="s">
        <v>130</v>
      </c>
      <c r="E378">
        <v>788</v>
      </c>
    </row>
    <row r="379" spans="1:5" x14ac:dyDescent="0.3">
      <c r="A379" t="s">
        <v>4</v>
      </c>
      <c r="B379">
        <v>10389</v>
      </c>
      <c r="C379" t="s">
        <v>127</v>
      </c>
      <c r="D379" t="s">
        <v>130</v>
      </c>
      <c r="E379">
        <v>360</v>
      </c>
    </row>
    <row r="380" spans="1:5" x14ac:dyDescent="0.3">
      <c r="A380" t="s">
        <v>13</v>
      </c>
      <c r="B380">
        <v>10390</v>
      </c>
      <c r="C380" t="s">
        <v>209</v>
      </c>
      <c r="D380" t="s">
        <v>211</v>
      </c>
      <c r="E380">
        <v>540</v>
      </c>
    </row>
    <row r="381" spans="1:5" x14ac:dyDescent="0.3">
      <c r="A381" t="s">
        <v>4</v>
      </c>
      <c r="B381">
        <v>10390</v>
      </c>
      <c r="C381" t="s">
        <v>209</v>
      </c>
      <c r="D381" t="s">
        <v>211</v>
      </c>
      <c r="E381">
        <v>518.4</v>
      </c>
    </row>
    <row r="382" spans="1:5" x14ac:dyDescent="0.3">
      <c r="A382" t="s">
        <v>25</v>
      </c>
      <c r="B382">
        <v>10390</v>
      </c>
      <c r="C382" t="s">
        <v>209</v>
      </c>
      <c r="D382" t="s">
        <v>211</v>
      </c>
      <c r="E382">
        <v>432</v>
      </c>
    </row>
    <row r="383" spans="1:5" x14ac:dyDescent="0.3">
      <c r="A383" t="s">
        <v>13</v>
      </c>
      <c r="B383">
        <v>10390</v>
      </c>
      <c r="C383" t="s">
        <v>209</v>
      </c>
      <c r="D383" t="s">
        <v>211</v>
      </c>
      <c r="E383">
        <v>600.48</v>
      </c>
    </row>
    <row r="384" spans="1:5" x14ac:dyDescent="0.3">
      <c r="A384" t="s">
        <v>25</v>
      </c>
      <c r="B384">
        <v>10391</v>
      </c>
      <c r="C384" t="s">
        <v>185</v>
      </c>
      <c r="D384" t="s">
        <v>49</v>
      </c>
      <c r="E384">
        <v>86.399999999999991</v>
      </c>
    </row>
    <row r="385" spans="1:5" x14ac:dyDescent="0.3">
      <c r="A385" t="s">
        <v>13</v>
      </c>
      <c r="B385">
        <v>10392</v>
      </c>
      <c r="C385" t="s">
        <v>524</v>
      </c>
      <c r="D385" t="s">
        <v>211</v>
      </c>
      <c r="E385">
        <v>1440</v>
      </c>
    </row>
    <row r="386" spans="1:5" x14ac:dyDescent="0.3">
      <c r="A386" t="s">
        <v>4</v>
      </c>
      <c r="B386">
        <v>10393</v>
      </c>
      <c r="C386" t="s">
        <v>611</v>
      </c>
      <c r="D386" t="s">
        <v>305</v>
      </c>
      <c r="E386">
        <v>285</v>
      </c>
    </row>
    <row r="387" spans="1:5" x14ac:dyDescent="0.3">
      <c r="A387" t="s">
        <v>22</v>
      </c>
      <c r="B387">
        <v>10393</v>
      </c>
      <c r="C387" t="s">
        <v>611</v>
      </c>
      <c r="D387" t="s">
        <v>305</v>
      </c>
      <c r="E387">
        <v>585.90000000000009</v>
      </c>
    </row>
    <row r="388" spans="1:5" x14ac:dyDescent="0.3">
      <c r="A388" t="s">
        <v>10</v>
      </c>
      <c r="B388">
        <v>10393</v>
      </c>
      <c r="C388" t="s">
        <v>611</v>
      </c>
      <c r="D388" t="s">
        <v>305</v>
      </c>
      <c r="E388">
        <v>58.8</v>
      </c>
    </row>
    <row r="389" spans="1:5" x14ac:dyDescent="0.3">
      <c r="A389" t="s">
        <v>10</v>
      </c>
      <c r="B389">
        <v>10393</v>
      </c>
      <c r="C389" t="s">
        <v>611</v>
      </c>
      <c r="D389" t="s">
        <v>305</v>
      </c>
      <c r="E389">
        <v>1307.25</v>
      </c>
    </row>
    <row r="390" spans="1:5" x14ac:dyDescent="0.3">
      <c r="A390" t="s">
        <v>13</v>
      </c>
      <c r="B390">
        <v>10393</v>
      </c>
      <c r="C390" t="s">
        <v>611</v>
      </c>
      <c r="D390" t="s">
        <v>305</v>
      </c>
      <c r="E390">
        <v>320</v>
      </c>
    </row>
    <row r="391" spans="1:5" x14ac:dyDescent="0.3">
      <c r="A391" t="s">
        <v>25</v>
      </c>
      <c r="B391">
        <v>10394</v>
      </c>
      <c r="C391" t="s">
        <v>339</v>
      </c>
      <c r="D391" t="s">
        <v>305</v>
      </c>
      <c r="E391">
        <v>48</v>
      </c>
    </row>
    <row r="392" spans="1:5" x14ac:dyDescent="0.3">
      <c r="A392" t="s">
        <v>10</v>
      </c>
      <c r="B392">
        <v>10394</v>
      </c>
      <c r="C392" t="s">
        <v>339</v>
      </c>
      <c r="D392" t="s">
        <v>305</v>
      </c>
      <c r="E392">
        <v>394</v>
      </c>
    </row>
    <row r="393" spans="1:5" x14ac:dyDescent="0.3">
      <c r="A393" t="s">
        <v>25</v>
      </c>
      <c r="B393">
        <v>10395</v>
      </c>
      <c r="C393" t="s">
        <v>330</v>
      </c>
      <c r="D393" t="s">
        <v>314</v>
      </c>
      <c r="E393">
        <v>241.92000000000002</v>
      </c>
    </row>
    <row r="394" spans="1:5" x14ac:dyDescent="0.3">
      <c r="A394" t="s">
        <v>19</v>
      </c>
      <c r="B394">
        <v>10395</v>
      </c>
      <c r="C394" t="s">
        <v>330</v>
      </c>
      <c r="D394" t="s">
        <v>314</v>
      </c>
      <c r="E394">
        <v>1650.6000000000001</v>
      </c>
    </row>
    <row r="395" spans="1:5" x14ac:dyDescent="0.3">
      <c r="A395" t="s">
        <v>13</v>
      </c>
      <c r="B395">
        <v>10395</v>
      </c>
      <c r="C395" t="s">
        <v>330</v>
      </c>
      <c r="D395" t="s">
        <v>314</v>
      </c>
      <c r="E395">
        <v>230.4</v>
      </c>
    </row>
    <row r="396" spans="1:5" x14ac:dyDescent="0.3">
      <c r="A396" t="s">
        <v>16</v>
      </c>
      <c r="B396">
        <v>10396</v>
      </c>
      <c r="C396" t="s">
        <v>248</v>
      </c>
      <c r="D396" t="s">
        <v>49</v>
      </c>
      <c r="E396">
        <v>288</v>
      </c>
    </row>
    <row r="397" spans="1:5" x14ac:dyDescent="0.3">
      <c r="A397" t="s">
        <v>13</v>
      </c>
      <c r="B397">
        <v>10396</v>
      </c>
      <c r="C397" t="s">
        <v>248</v>
      </c>
      <c r="D397" t="s">
        <v>49</v>
      </c>
      <c r="E397">
        <v>1032</v>
      </c>
    </row>
    <row r="398" spans="1:5" x14ac:dyDescent="0.3">
      <c r="A398" t="s">
        <v>13</v>
      </c>
      <c r="B398">
        <v>10396</v>
      </c>
      <c r="C398" t="s">
        <v>248</v>
      </c>
      <c r="D398" t="s">
        <v>49</v>
      </c>
      <c r="E398">
        <v>583.80000000000007</v>
      </c>
    </row>
    <row r="399" spans="1:5" x14ac:dyDescent="0.3">
      <c r="A399" t="s">
        <v>10</v>
      </c>
      <c r="B399">
        <v>10397</v>
      </c>
      <c r="C399" t="s">
        <v>271</v>
      </c>
      <c r="D399" t="s">
        <v>273</v>
      </c>
      <c r="E399">
        <v>68</v>
      </c>
    </row>
    <row r="400" spans="1:5" x14ac:dyDescent="0.3">
      <c r="A400" t="s">
        <v>22</v>
      </c>
      <c r="B400">
        <v>10397</v>
      </c>
      <c r="C400" t="s">
        <v>271</v>
      </c>
      <c r="D400" t="s">
        <v>273</v>
      </c>
      <c r="E400">
        <v>648.71999999999991</v>
      </c>
    </row>
    <row r="401" spans="1:5" x14ac:dyDescent="0.3">
      <c r="A401" t="s">
        <v>4</v>
      </c>
      <c r="B401">
        <v>10398</v>
      </c>
      <c r="C401" t="s">
        <v>611</v>
      </c>
      <c r="D401" t="s">
        <v>305</v>
      </c>
      <c r="E401">
        <v>432</v>
      </c>
    </row>
    <row r="402" spans="1:5" x14ac:dyDescent="0.3">
      <c r="A402" t="s">
        <v>19</v>
      </c>
      <c r="B402">
        <v>10398</v>
      </c>
      <c r="C402" t="s">
        <v>611</v>
      </c>
      <c r="D402" t="s">
        <v>305</v>
      </c>
      <c r="E402">
        <v>2073.6</v>
      </c>
    </row>
    <row r="403" spans="1:5" x14ac:dyDescent="0.3">
      <c r="A403" t="s">
        <v>10</v>
      </c>
      <c r="B403">
        <v>10399</v>
      </c>
      <c r="C403" t="s">
        <v>702</v>
      </c>
      <c r="D403" t="s">
        <v>628</v>
      </c>
      <c r="E403">
        <v>600</v>
      </c>
    </row>
    <row r="404" spans="1:5" x14ac:dyDescent="0.3">
      <c r="A404" t="s">
        <v>13</v>
      </c>
      <c r="B404">
        <v>10399</v>
      </c>
      <c r="C404" t="s">
        <v>702</v>
      </c>
      <c r="D404" t="s">
        <v>628</v>
      </c>
      <c r="E404">
        <v>516</v>
      </c>
    </row>
    <row r="405" spans="1:5" x14ac:dyDescent="0.3">
      <c r="A405" t="s">
        <v>4</v>
      </c>
      <c r="B405">
        <v>10399</v>
      </c>
      <c r="C405" t="s">
        <v>702</v>
      </c>
      <c r="D405" t="s">
        <v>628</v>
      </c>
      <c r="E405">
        <v>504</v>
      </c>
    </row>
    <row r="406" spans="1:5" x14ac:dyDescent="0.3">
      <c r="A406" t="s">
        <v>7</v>
      </c>
      <c r="B406">
        <v>10399</v>
      </c>
      <c r="C406" t="s">
        <v>702</v>
      </c>
      <c r="D406" t="s">
        <v>628</v>
      </c>
      <c r="E406">
        <v>145.6</v>
      </c>
    </row>
    <row r="407" spans="1:5" x14ac:dyDescent="0.3">
      <c r="A407" t="s">
        <v>19</v>
      </c>
      <c r="B407">
        <v>10400</v>
      </c>
      <c r="C407" t="s">
        <v>72</v>
      </c>
      <c r="D407" t="s">
        <v>74</v>
      </c>
      <c r="E407">
        <v>2079</v>
      </c>
    </row>
    <row r="408" spans="1:5" x14ac:dyDescent="0.3">
      <c r="A408" t="s">
        <v>4</v>
      </c>
      <c r="B408">
        <v>10400</v>
      </c>
      <c r="C408" t="s">
        <v>72</v>
      </c>
      <c r="D408" t="s">
        <v>74</v>
      </c>
      <c r="E408">
        <v>504</v>
      </c>
    </row>
    <row r="409" spans="1:5" x14ac:dyDescent="0.3">
      <c r="A409" t="s">
        <v>10</v>
      </c>
      <c r="B409">
        <v>10400</v>
      </c>
      <c r="C409" t="s">
        <v>72</v>
      </c>
      <c r="D409" t="s">
        <v>74</v>
      </c>
      <c r="E409">
        <v>480</v>
      </c>
    </row>
    <row r="410" spans="1:5" x14ac:dyDescent="0.3">
      <c r="A410" t="s">
        <v>25</v>
      </c>
      <c r="B410">
        <v>10401</v>
      </c>
      <c r="C410" t="s">
        <v>565</v>
      </c>
      <c r="D410" t="s">
        <v>305</v>
      </c>
      <c r="E410">
        <v>372.59999999999997</v>
      </c>
    </row>
    <row r="411" spans="1:5" x14ac:dyDescent="0.3">
      <c r="A411" t="s">
        <v>16</v>
      </c>
      <c r="B411">
        <v>10401</v>
      </c>
      <c r="C411" t="s">
        <v>565</v>
      </c>
      <c r="D411" t="s">
        <v>305</v>
      </c>
      <c r="E411">
        <v>2128</v>
      </c>
    </row>
    <row r="412" spans="1:5" x14ac:dyDescent="0.3">
      <c r="A412" t="s">
        <v>7</v>
      </c>
      <c r="B412">
        <v>10401</v>
      </c>
      <c r="C412" t="s">
        <v>565</v>
      </c>
      <c r="D412" t="s">
        <v>305</v>
      </c>
      <c r="E412">
        <v>336</v>
      </c>
    </row>
    <row r="413" spans="1:5" x14ac:dyDescent="0.3">
      <c r="A413" t="s">
        <v>13</v>
      </c>
      <c r="B413">
        <v>10401</v>
      </c>
      <c r="C413" t="s">
        <v>565</v>
      </c>
      <c r="D413" t="s">
        <v>305</v>
      </c>
      <c r="E413">
        <v>1032</v>
      </c>
    </row>
    <row r="414" spans="1:5" x14ac:dyDescent="0.3">
      <c r="A414" t="s">
        <v>16</v>
      </c>
      <c r="B414">
        <v>10402</v>
      </c>
      <c r="C414" t="s">
        <v>209</v>
      </c>
      <c r="D414" t="s">
        <v>211</v>
      </c>
      <c r="E414">
        <v>432</v>
      </c>
    </row>
    <row r="415" spans="1:5" x14ac:dyDescent="0.3">
      <c r="A415" t="s">
        <v>7</v>
      </c>
      <c r="B415">
        <v>10402</v>
      </c>
      <c r="C415" t="s">
        <v>209</v>
      </c>
      <c r="D415" t="s">
        <v>211</v>
      </c>
      <c r="E415">
        <v>2281.5</v>
      </c>
    </row>
    <row r="416" spans="1:5" x14ac:dyDescent="0.3">
      <c r="A416" t="s">
        <v>10</v>
      </c>
      <c r="B416">
        <v>10403</v>
      </c>
      <c r="C416" t="s">
        <v>209</v>
      </c>
      <c r="D416" t="s">
        <v>211</v>
      </c>
      <c r="E416">
        <v>248.11500000000001</v>
      </c>
    </row>
    <row r="417" spans="1:5" x14ac:dyDescent="0.3">
      <c r="A417" t="s">
        <v>10</v>
      </c>
      <c r="B417">
        <v>10403</v>
      </c>
      <c r="C417" t="s">
        <v>209</v>
      </c>
      <c r="D417" t="s">
        <v>211</v>
      </c>
      <c r="E417">
        <v>606.9</v>
      </c>
    </row>
    <row r="418" spans="1:5" x14ac:dyDescent="0.3">
      <c r="A418" t="s">
        <v>10</v>
      </c>
      <c r="B418">
        <v>10404</v>
      </c>
      <c r="C418" t="s">
        <v>446</v>
      </c>
      <c r="D418" t="s">
        <v>264</v>
      </c>
      <c r="E418">
        <v>709.65</v>
      </c>
    </row>
    <row r="419" spans="1:5" x14ac:dyDescent="0.3">
      <c r="A419" t="s">
        <v>16</v>
      </c>
      <c r="B419">
        <v>10404</v>
      </c>
      <c r="C419" t="s">
        <v>446</v>
      </c>
      <c r="D419" t="s">
        <v>264</v>
      </c>
      <c r="E419">
        <v>425.59999999999997</v>
      </c>
    </row>
    <row r="420" spans="1:5" x14ac:dyDescent="0.3">
      <c r="A420" t="s">
        <v>10</v>
      </c>
      <c r="B420">
        <v>10404</v>
      </c>
      <c r="C420" t="s">
        <v>446</v>
      </c>
      <c r="D420" t="s">
        <v>264</v>
      </c>
      <c r="E420">
        <v>456</v>
      </c>
    </row>
    <row r="421" spans="1:5" x14ac:dyDescent="0.3">
      <c r="A421" t="s">
        <v>7</v>
      </c>
      <c r="B421">
        <v>10405</v>
      </c>
      <c r="C421" t="s">
        <v>429</v>
      </c>
      <c r="D421" t="s">
        <v>314</v>
      </c>
      <c r="E421">
        <v>400</v>
      </c>
    </row>
    <row r="422" spans="1:5" x14ac:dyDescent="0.3">
      <c r="A422" t="s">
        <v>4</v>
      </c>
      <c r="B422">
        <v>10406</v>
      </c>
      <c r="C422" t="s">
        <v>169</v>
      </c>
      <c r="D422" t="s">
        <v>172</v>
      </c>
      <c r="E422">
        <v>144</v>
      </c>
    </row>
    <row r="423" spans="1:5" x14ac:dyDescent="0.3">
      <c r="A423" t="s">
        <v>10</v>
      </c>
      <c r="B423">
        <v>10406</v>
      </c>
      <c r="C423" t="s">
        <v>169</v>
      </c>
      <c r="D423" t="s">
        <v>172</v>
      </c>
      <c r="E423">
        <v>216</v>
      </c>
    </row>
    <row r="424" spans="1:5" x14ac:dyDescent="0.3">
      <c r="A424" t="s">
        <v>22</v>
      </c>
      <c r="B424">
        <v>10406</v>
      </c>
      <c r="C424" t="s">
        <v>169</v>
      </c>
      <c r="D424" t="s">
        <v>172</v>
      </c>
      <c r="E424">
        <v>1375.92</v>
      </c>
    </row>
    <row r="425" spans="1:5" x14ac:dyDescent="0.3">
      <c r="A425" t="s">
        <v>25</v>
      </c>
      <c r="B425">
        <v>10406</v>
      </c>
      <c r="C425" t="s">
        <v>169</v>
      </c>
      <c r="D425" t="s">
        <v>172</v>
      </c>
      <c r="E425">
        <v>68.400000000000006</v>
      </c>
    </row>
    <row r="426" spans="1:5" x14ac:dyDescent="0.3">
      <c r="A426" t="s">
        <v>25</v>
      </c>
      <c r="B426">
        <v>10406</v>
      </c>
      <c r="C426" t="s">
        <v>169</v>
      </c>
      <c r="D426" t="s">
        <v>172</v>
      </c>
      <c r="E426">
        <v>26.46</v>
      </c>
    </row>
    <row r="427" spans="1:5" x14ac:dyDescent="0.3">
      <c r="A427" t="s">
        <v>13</v>
      </c>
      <c r="B427">
        <v>10407</v>
      </c>
      <c r="C427" t="s">
        <v>501</v>
      </c>
      <c r="D427" t="s">
        <v>49</v>
      </c>
      <c r="E427">
        <v>504</v>
      </c>
    </row>
    <row r="428" spans="1:5" x14ac:dyDescent="0.3">
      <c r="A428" t="s">
        <v>13</v>
      </c>
      <c r="B428">
        <v>10407</v>
      </c>
      <c r="C428" t="s">
        <v>501</v>
      </c>
      <c r="D428" t="s">
        <v>49</v>
      </c>
      <c r="E428">
        <v>432</v>
      </c>
    </row>
    <row r="429" spans="1:5" x14ac:dyDescent="0.3">
      <c r="A429" t="s">
        <v>13</v>
      </c>
      <c r="B429">
        <v>10407</v>
      </c>
      <c r="C429" t="s">
        <v>501</v>
      </c>
      <c r="D429" t="s">
        <v>49</v>
      </c>
      <c r="E429">
        <v>258</v>
      </c>
    </row>
    <row r="430" spans="1:5" x14ac:dyDescent="0.3">
      <c r="A430" t="s">
        <v>25</v>
      </c>
      <c r="B430">
        <v>10408</v>
      </c>
      <c r="C430" t="s">
        <v>233</v>
      </c>
      <c r="D430" t="s">
        <v>102</v>
      </c>
      <c r="E430">
        <v>208</v>
      </c>
    </row>
    <row r="431" spans="1:5" x14ac:dyDescent="0.3">
      <c r="A431" t="s">
        <v>19</v>
      </c>
      <c r="B431">
        <v>10408</v>
      </c>
      <c r="C431" t="s">
        <v>233</v>
      </c>
      <c r="D431" t="s">
        <v>102</v>
      </c>
      <c r="E431">
        <v>35.400000000000006</v>
      </c>
    </row>
    <row r="432" spans="1:5" x14ac:dyDescent="0.3">
      <c r="A432" t="s">
        <v>10</v>
      </c>
      <c r="B432">
        <v>10408</v>
      </c>
      <c r="C432" t="s">
        <v>233</v>
      </c>
      <c r="D432" t="s">
        <v>102</v>
      </c>
      <c r="E432">
        <v>1379</v>
      </c>
    </row>
    <row r="433" spans="1:5" x14ac:dyDescent="0.3">
      <c r="A433" t="s">
        <v>22</v>
      </c>
      <c r="B433">
        <v>10409</v>
      </c>
      <c r="C433" t="s">
        <v>144</v>
      </c>
      <c r="D433" t="s">
        <v>146</v>
      </c>
      <c r="E433">
        <v>223.20000000000002</v>
      </c>
    </row>
    <row r="434" spans="1:5" x14ac:dyDescent="0.3">
      <c r="A434" t="s">
        <v>10</v>
      </c>
      <c r="B434">
        <v>10409</v>
      </c>
      <c r="C434" t="s">
        <v>144</v>
      </c>
      <c r="D434" t="s">
        <v>146</v>
      </c>
      <c r="E434">
        <v>96</v>
      </c>
    </row>
    <row r="435" spans="1:5" x14ac:dyDescent="0.3">
      <c r="A435" t="s">
        <v>13</v>
      </c>
      <c r="B435">
        <v>10410</v>
      </c>
      <c r="C435" t="s">
        <v>127</v>
      </c>
      <c r="D435" t="s">
        <v>130</v>
      </c>
      <c r="E435">
        <v>98</v>
      </c>
    </row>
    <row r="436" spans="1:5" x14ac:dyDescent="0.3">
      <c r="A436" t="s">
        <v>13</v>
      </c>
      <c r="B436">
        <v>10410</v>
      </c>
      <c r="C436" t="s">
        <v>127</v>
      </c>
      <c r="D436" t="s">
        <v>130</v>
      </c>
      <c r="E436">
        <v>704</v>
      </c>
    </row>
    <row r="437" spans="1:5" x14ac:dyDescent="0.3">
      <c r="A437" t="s">
        <v>25</v>
      </c>
      <c r="B437">
        <v>10411</v>
      </c>
      <c r="C437" t="s">
        <v>127</v>
      </c>
      <c r="D437" t="s">
        <v>130</v>
      </c>
      <c r="E437">
        <v>154</v>
      </c>
    </row>
    <row r="438" spans="1:5" x14ac:dyDescent="0.3">
      <c r="A438" t="s">
        <v>7</v>
      </c>
      <c r="B438">
        <v>10411</v>
      </c>
      <c r="C438" t="s">
        <v>127</v>
      </c>
      <c r="D438" t="s">
        <v>130</v>
      </c>
      <c r="E438">
        <v>496</v>
      </c>
    </row>
    <row r="439" spans="1:5" x14ac:dyDescent="0.3">
      <c r="A439" t="s">
        <v>13</v>
      </c>
      <c r="B439">
        <v>10411</v>
      </c>
      <c r="C439" t="s">
        <v>127</v>
      </c>
      <c r="D439" t="s">
        <v>130</v>
      </c>
      <c r="E439">
        <v>316.8</v>
      </c>
    </row>
    <row r="440" spans="1:5" x14ac:dyDescent="0.3">
      <c r="A440" t="s">
        <v>22</v>
      </c>
      <c r="B440">
        <v>10412</v>
      </c>
      <c r="C440" t="s">
        <v>734</v>
      </c>
      <c r="D440" t="s">
        <v>736</v>
      </c>
      <c r="E440">
        <v>334.8</v>
      </c>
    </row>
    <row r="441" spans="1:5" x14ac:dyDescent="0.3">
      <c r="A441" t="s">
        <v>4</v>
      </c>
      <c r="B441">
        <v>10413</v>
      </c>
      <c r="C441" t="s">
        <v>379</v>
      </c>
      <c r="D441" t="s">
        <v>102</v>
      </c>
      <c r="E441">
        <v>345.6</v>
      </c>
    </row>
    <row r="442" spans="1:5" x14ac:dyDescent="0.3">
      <c r="A442" t="s">
        <v>10</v>
      </c>
      <c r="B442">
        <v>10413</v>
      </c>
      <c r="C442" t="s">
        <v>379</v>
      </c>
      <c r="D442" t="s">
        <v>102</v>
      </c>
      <c r="E442">
        <v>1576</v>
      </c>
    </row>
    <row r="443" spans="1:5" x14ac:dyDescent="0.3">
      <c r="A443" t="s">
        <v>4</v>
      </c>
      <c r="B443">
        <v>10413</v>
      </c>
      <c r="C443" t="s">
        <v>379</v>
      </c>
      <c r="D443" t="s">
        <v>102</v>
      </c>
      <c r="E443">
        <v>201.6</v>
      </c>
    </row>
    <row r="444" spans="1:5" x14ac:dyDescent="0.3">
      <c r="A444" t="s">
        <v>10</v>
      </c>
      <c r="B444">
        <v>10414</v>
      </c>
      <c r="C444" t="s">
        <v>169</v>
      </c>
      <c r="D444" t="s">
        <v>172</v>
      </c>
      <c r="E444">
        <v>124.83</v>
      </c>
    </row>
    <row r="445" spans="1:5" x14ac:dyDescent="0.3">
      <c r="A445" t="s">
        <v>13</v>
      </c>
      <c r="B445">
        <v>10414</v>
      </c>
      <c r="C445" t="s">
        <v>169</v>
      </c>
      <c r="D445" t="s">
        <v>172</v>
      </c>
      <c r="E445">
        <v>100</v>
      </c>
    </row>
    <row r="446" spans="1:5" x14ac:dyDescent="0.3">
      <c r="A446" t="s">
        <v>19</v>
      </c>
      <c r="B446">
        <v>10415</v>
      </c>
      <c r="C446" t="s">
        <v>339</v>
      </c>
      <c r="D446" t="s">
        <v>305</v>
      </c>
      <c r="E446">
        <v>62.4</v>
      </c>
    </row>
    <row r="447" spans="1:5" x14ac:dyDescent="0.3">
      <c r="A447" t="s">
        <v>13</v>
      </c>
      <c r="B447">
        <v>10415</v>
      </c>
      <c r="C447" t="s">
        <v>339</v>
      </c>
      <c r="D447" t="s">
        <v>305</v>
      </c>
      <c r="E447">
        <v>40</v>
      </c>
    </row>
    <row r="448" spans="1:5" x14ac:dyDescent="0.3">
      <c r="A448" t="s">
        <v>10</v>
      </c>
      <c r="B448">
        <v>10416</v>
      </c>
      <c r="C448" t="s">
        <v>734</v>
      </c>
      <c r="D448" t="s">
        <v>736</v>
      </c>
      <c r="E448">
        <v>146</v>
      </c>
    </row>
    <row r="449" spans="1:5" x14ac:dyDescent="0.3">
      <c r="A449" t="s">
        <v>19</v>
      </c>
      <c r="B449">
        <v>10416</v>
      </c>
      <c r="C449" t="s">
        <v>734</v>
      </c>
      <c r="D449" t="s">
        <v>736</v>
      </c>
      <c r="E449">
        <v>262</v>
      </c>
    </row>
    <row r="450" spans="1:5" x14ac:dyDescent="0.3">
      <c r="A450" t="s">
        <v>16</v>
      </c>
      <c r="B450">
        <v>10416</v>
      </c>
      <c r="C450" t="s">
        <v>734</v>
      </c>
      <c r="D450" t="s">
        <v>736</v>
      </c>
      <c r="E450">
        <v>312</v>
      </c>
    </row>
    <row r="451" spans="1:5" x14ac:dyDescent="0.3">
      <c r="A451" t="s">
        <v>4</v>
      </c>
      <c r="B451">
        <v>10417</v>
      </c>
      <c r="C451" t="s">
        <v>626</v>
      </c>
      <c r="D451" t="s">
        <v>628</v>
      </c>
      <c r="E451">
        <v>10540</v>
      </c>
    </row>
    <row r="452" spans="1:5" x14ac:dyDescent="0.3">
      <c r="A452" t="s">
        <v>25</v>
      </c>
      <c r="B452">
        <v>10417</v>
      </c>
      <c r="C452" t="s">
        <v>626</v>
      </c>
      <c r="D452" t="s">
        <v>628</v>
      </c>
      <c r="E452">
        <v>14.399999999999999</v>
      </c>
    </row>
    <row r="453" spans="1:5" x14ac:dyDescent="0.3">
      <c r="A453" t="s">
        <v>10</v>
      </c>
      <c r="B453">
        <v>10417</v>
      </c>
      <c r="C453" t="s">
        <v>626</v>
      </c>
      <c r="D453" t="s">
        <v>628</v>
      </c>
      <c r="E453">
        <v>270</v>
      </c>
    </row>
    <row r="454" spans="1:5" x14ac:dyDescent="0.3">
      <c r="A454" t="s">
        <v>7</v>
      </c>
      <c r="B454">
        <v>10417</v>
      </c>
      <c r="C454" t="s">
        <v>626</v>
      </c>
      <c r="D454" t="s">
        <v>628</v>
      </c>
      <c r="E454">
        <v>364</v>
      </c>
    </row>
    <row r="455" spans="1:5" x14ac:dyDescent="0.3">
      <c r="A455" t="s">
        <v>4</v>
      </c>
      <c r="B455">
        <v>10418</v>
      </c>
      <c r="C455" t="s">
        <v>551</v>
      </c>
      <c r="D455" t="s">
        <v>49</v>
      </c>
      <c r="E455">
        <v>912</v>
      </c>
    </row>
    <row r="456" spans="1:5" x14ac:dyDescent="0.3">
      <c r="A456" t="s">
        <v>10</v>
      </c>
      <c r="B456">
        <v>10418</v>
      </c>
      <c r="C456" t="s">
        <v>551</v>
      </c>
      <c r="D456" t="s">
        <v>49</v>
      </c>
      <c r="E456">
        <v>418</v>
      </c>
    </row>
    <row r="457" spans="1:5" x14ac:dyDescent="0.3">
      <c r="A457" t="s">
        <v>7</v>
      </c>
      <c r="B457">
        <v>10418</v>
      </c>
      <c r="C457" t="s">
        <v>551</v>
      </c>
      <c r="D457" t="s">
        <v>49</v>
      </c>
      <c r="E457">
        <v>364.8</v>
      </c>
    </row>
    <row r="458" spans="1:5" x14ac:dyDescent="0.3">
      <c r="A458" t="s">
        <v>22</v>
      </c>
      <c r="B458">
        <v>10418</v>
      </c>
      <c r="C458" t="s">
        <v>551</v>
      </c>
      <c r="D458" t="s">
        <v>49</v>
      </c>
      <c r="E458">
        <v>120</v>
      </c>
    </row>
    <row r="459" spans="1:5" x14ac:dyDescent="0.3">
      <c r="A459" t="s">
        <v>13</v>
      </c>
      <c r="B459">
        <v>10419</v>
      </c>
      <c r="C459" t="s">
        <v>588</v>
      </c>
      <c r="D459" t="s">
        <v>162</v>
      </c>
      <c r="E459">
        <v>1550.3999999999999</v>
      </c>
    </row>
    <row r="460" spans="1:5" x14ac:dyDescent="0.3">
      <c r="A460" t="s">
        <v>13</v>
      </c>
      <c r="B460">
        <v>10419</v>
      </c>
      <c r="C460" t="s">
        <v>588</v>
      </c>
      <c r="D460" t="s">
        <v>162</v>
      </c>
      <c r="E460">
        <v>547.19999999999993</v>
      </c>
    </row>
    <row r="461" spans="1:5" x14ac:dyDescent="0.3">
      <c r="A461" t="s">
        <v>19</v>
      </c>
      <c r="B461">
        <v>10420</v>
      </c>
      <c r="C461" t="s">
        <v>742</v>
      </c>
      <c r="D461" t="s">
        <v>172</v>
      </c>
      <c r="E461">
        <v>1396.8</v>
      </c>
    </row>
    <row r="462" spans="1:5" x14ac:dyDescent="0.3">
      <c r="A462" t="s">
        <v>25</v>
      </c>
      <c r="B462">
        <v>10420</v>
      </c>
      <c r="C462" t="s">
        <v>742</v>
      </c>
      <c r="D462" t="s">
        <v>172</v>
      </c>
      <c r="E462">
        <v>8.64</v>
      </c>
    </row>
    <row r="463" spans="1:5" x14ac:dyDescent="0.3">
      <c r="A463" t="s">
        <v>4</v>
      </c>
      <c r="B463">
        <v>10420</v>
      </c>
      <c r="C463" t="s">
        <v>742</v>
      </c>
      <c r="D463" t="s">
        <v>172</v>
      </c>
      <c r="E463">
        <v>86.4</v>
      </c>
    </row>
    <row r="464" spans="1:5" x14ac:dyDescent="0.3">
      <c r="A464" t="s">
        <v>25</v>
      </c>
      <c r="B464">
        <v>10420</v>
      </c>
      <c r="C464" t="s">
        <v>742</v>
      </c>
      <c r="D464" t="s">
        <v>172</v>
      </c>
      <c r="E464">
        <v>216</v>
      </c>
    </row>
    <row r="465" spans="1:5" x14ac:dyDescent="0.3">
      <c r="A465" t="s">
        <v>10</v>
      </c>
      <c r="B465">
        <v>10421</v>
      </c>
      <c r="C465" t="s">
        <v>321</v>
      </c>
      <c r="D465" t="s">
        <v>172</v>
      </c>
      <c r="E465">
        <v>24.82</v>
      </c>
    </row>
    <row r="466" spans="1:5" x14ac:dyDescent="0.3">
      <c r="A466" t="s">
        <v>10</v>
      </c>
      <c r="B466">
        <v>10421</v>
      </c>
      <c r="C466" t="s">
        <v>321</v>
      </c>
      <c r="D466" t="s">
        <v>172</v>
      </c>
      <c r="E466">
        <v>747</v>
      </c>
    </row>
    <row r="467" spans="1:5" x14ac:dyDescent="0.3">
      <c r="A467" t="s">
        <v>19</v>
      </c>
      <c r="B467">
        <v>10421</v>
      </c>
      <c r="C467" t="s">
        <v>321</v>
      </c>
      <c r="D467" t="s">
        <v>172</v>
      </c>
      <c r="E467">
        <v>334.05</v>
      </c>
    </row>
    <row r="468" spans="1:5" x14ac:dyDescent="0.3">
      <c r="A468" t="s">
        <v>7</v>
      </c>
      <c r="B468">
        <v>10421</v>
      </c>
      <c r="C468" t="s">
        <v>321</v>
      </c>
      <c r="D468" t="s">
        <v>172</v>
      </c>
      <c r="E468">
        <v>88.399999999999991</v>
      </c>
    </row>
    <row r="469" spans="1:5" x14ac:dyDescent="0.3">
      <c r="A469" t="s">
        <v>10</v>
      </c>
      <c r="B469">
        <v>10422</v>
      </c>
      <c r="C469" t="s">
        <v>262</v>
      </c>
      <c r="D469" t="s">
        <v>264</v>
      </c>
      <c r="E469">
        <v>49.8</v>
      </c>
    </row>
    <row r="470" spans="1:5" x14ac:dyDescent="0.3">
      <c r="A470" t="s">
        <v>13</v>
      </c>
      <c r="B470">
        <v>10423</v>
      </c>
      <c r="C470" t="s">
        <v>295</v>
      </c>
      <c r="D470" t="s">
        <v>172</v>
      </c>
      <c r="E470">
        <v>140</v>
      </c>
    </row>
    <row r="471" spans="1:5" x14ac:dyDescent="0.3">
      <c r="A471" t="s">
        <v>13</v>
      </c>
      <c r="B471">
        <v>10423</v>
      </c>
      <c r="C471" t="s">
        <v>295</v>
      </c>
      <c r="D471" t="s">
        <v>172</v>
      </c>
      <c r="E471">
        <v>880</v>
      </c>
    </row>
    <row r="472" spans="1:5" x14ac:dyDescent="0.3">
      <c r="A472" t="s">
        <v>4</v>
      </c>
      <c r="B472">
        <v>10424</v>
      </c>
      <c r="C472" t="s">
        <v>463</v>
      </c>
      <c r="D472" t="s">
        <v>130</v>
      </c>
      <c r="E472">
        <v>691.2</v>
      </c>
    </row>
    <row r="473" spans="1:5" x14ac:dyDescent="0.3">
      <c r="A473" t="s">
        <v>4</v>
      </c>
      <c r="B473">
        <v>10424</v>
      </c>
      <c r="C473" t="s">
        <v>463</v>
      </c>
      <c r="D473" t="s">
        <v>130</v>
      </c>
      <c r="E473">
        <v>8263.36</v>
      </c>
    </row>
    <row r="474" spans="1:5" x14ac:dyDescent="0.3">
      <c r="A474" t="s">
        <v>10</v>
      </c>
      <c r="B474">
        <v>10424</v>
      </c>
      <c r="C474" t="s">
        <v>463</v>
      </c>
      <c r="D474" t="s">
        <v>130</v>
      </c>
      <c r="E474">
        <v>240</v>
      </c>
    </row>
    <row r="475" spans="1:5" x14ac:dyDescent="0.3">
      <c r="A475" t="s">
        <v>19</v>
      </c>
      <c r="B475">
        <v>10425</v>
      </c>
      <c r="C475" t="s">
        <v>379</v>
      </c>
      <c r="D475" t="s">
        <v>102</v>
      </c>
      <c r="E475">
        <v>144</v>
      </c>
    </row>
    <row r="476" spans="1:5" x14ac:dyDescent="0.3">
      <c r="A476" t="s">
        <v>4</v>
      </c>
      <c r="B476">
        <v>10425</v>
      </c>
      <c r="C476" t="s">
        <v>379</v>
      </c>
      <c r="D476" t="s">
        <v>102</v>
      </c>
      <c r="E476">
        <v>216</v>
      </c>
    </row>
    <row r="477" spans="1:5" x14ac:dyDescent="0.3">
      <c r="A477" t="s">
        <v>16</v>
      </c>
      <c r="B477">
        <v>10426</v>
      </c>
      <c r="C477" t="s">
        <v>280</v>
      </c>
      <c r="D477" t="s">
        <v>111</v>
      </c>
      <c r="E477">
        <v>152</v>
      </c>
    </row>
    <row r="478" spans="1:5" x14ac:dyDescent="0.3">
      <c r="A478" t="s">
        <v>16</v>
      </c>
      <c r="B478">
        <v>10426</v>
      </c>
      <c r="C478" t="s">
        <v>280</v>
      </c>
      <c r="D478" t="s">
        <v>111</v>
      </c>
      <c r="E478">
        <v>186.20000000000002</v>
      </c>
    </row>
    <row r="479" spans="1:5" x14ac:dyDescent="0.3">
      <c r="A479" t="s">
        <v>22</v>
      </c>
      <c r="B479">
        <v>10427</v>
      </c>
      <c r="C479" t="s">
        <v>524</v>
      </c>
      <c r="D479" t="s">
        <v>211</v>
      </c>
      <c r="E479">
        <v>651</v>
      </c>
    </row>
    <row r="480" spans="1:5" x14ac:dyDescent="0.3">
      <c r="A480" t="s">
        <v>25</v>
      </c>
      <c r="B480">
        <v>10428</v>
      </c>
      <c r="C480" t="s">
        <v>574</v>
      </c>
      <c r="D480" t="s">
        <v>264</v>
      </c>
      <c r="E480">
        <v>192</v>
      </c>
    </row>
    <row r="481" spans="1:5" x14ac:dyDescent="0.3">
      <c r="A481" t="s">
        <v>10</v>
      </c>
      <c r="B481">
        <v>10429</v>
      </c>
      <c r="C481" t="s">
        <v>347</v>
      </c>
      <c r="D481" t="s">
        <v>349</v>
      </c>
      <c r="E481">
        <v>520</v>
      </c>
    </row>
    <row r="482" spans="1:5" x14ac:dyDescent="0.3">
      <c r="A482" t="s">
        <v>7</v>
      </c>
      <c r="B482">
        <v>10429</v>
      </c>
      <c r="C482" t="s">
        <v>347</v>
      </c>
      <c r="D482" t="s">
        <v>349</v>
      </c>
      <c r="E482">
        <v>921.375</v>
      </c>
    </row>
    <row r="483" spans="1:5" x14ac:dyDescent="0.3">
      <c r="A483" t="s">
        <v>19</v>
      </c>
      <c r="B483">
        <v>10430</v>
      </c>
      <c r="C483" t="s">
        <v>209</v>
      </c>
      <c r="D483" t="s">
        <v>211</v>
      </c>
      <c r="E483">
        <v>1123.2</v>
      </c>
    </row>
    <row r="484" spans="1:5" x14ac:dyDescent="0.3">
      <c r="A484" t="s">
        <v>10</v>
      </c>
      <c r="B484">
        <v>10430</v>
      </c>
      <c r="C484" t="s">
        <v>209</v>
      </c>
      <c r="D484" t="s">
        <v>211</v>
      </c>
      <c r="E484">
        <v>400</v>
      </c>
    </row>
    <row r="485" spans="1:5" x14ac:dyDescent="0.3">
      <c r="A485" t="s">
        <v>16</v>
      </c>
      <c r="B485">
        <v>10430</v>
      </c>
      <c r="C485" t="s">
        <v>209</v>
      </c>
      <c r="D485" t="s">
        <v>211</v>
      </c>
      <c r="E485">
        <v>912</v>
      </c>
    </row>
    <row r="486" spans="1:5" x14ac:dyDescent="0.3">
      <c r="A486" t="s">
        <v>13</v>
      </c>
      <c r="B486">
        <v>10430</v>
      </c>
      <c r="C486" t="s">
        <v>209</v>
      </c>
      <c r="D486" t="s">
        <v>211</v>
      </c>
      <c r="E486">
        <v>2464</v>
      </c>
    </row>
    <row r="487" spans="1:5" x14ac:dyDescent="0.3">
      <c r="A487" t="s">
        <v>19</v>
      </c>
      <c r="B487">
        <v>10431</v>
      </c>
      <c r="C487" t="s">
        <v>127</v>
      </c>
      <c r="D487" t="s">
        <v>130</v>
      </c>
      <c r="E487">
        <v>1170</v>
      </c>
    </row>
    <row r="488" spans="1:5" x14ac:dyDescent="0.3">
      <c r="A488" t="s">
        <v>25</v>
      </c>
      <c r="B488">
        <v>10431</v>
      </c>
      <c r="C488" t="s">
        <v>127</v>
      </c>
      <c r="D488" t="s">
        <v>130</v>
      </c>
      <c r="E488">
        <v>551.25</v>
      </c>
    </row>
    <row r="489" spans="1:5" x14ac:dyDescent="0.3">
      <c r="A489" t="s">
        <v>10</v>
      </c>
      <c r="B489">
        <v>10431</v>
      </c>
      <c r="C489" t="s">
        <v>127</v>
      </c>
      <c r="D489" t="s">
        <v>130</v>
      </c>
      <c r="E489">
        <v>171</v>
      </c>
    </row>
    <row r="490" spans="1:5" x14ac:dyDescent="0.3">
      <c r="A490" t="s">
        <v>10</v>
      </c>
      <c r="B490">
        <v>10432</v>
      </c>
      <c r="C490" t="s">
        <v>642</v>
      </c>
      <c r="D490" t="s">
        <v>305</v>
      </c>
      <c r="E490">
        <v>249</v>
      </c>
    </row>
    <row r="491" spans="1:5" x14ac:dyDescent="0.3">
      <c r="A491" t="s">
        <v>19</v>
      </c>
      <c r="B491">
        <v>10432</v>
      </c>
      <c r="C491" t="s">
        <v>642</v>
      </c>
      <c r="D491" t="s">
        <v>305</v>
      </c>
      <c r="E491">
        <v>236</v>
      </c>
    </row>
    <row r="492" spans="1:5" x14ac:dyDescent="0.3">
      <c r="A492" t="s">
        <v>16</v>
      </c>
      <c r="B492">
        <v>10433</v>
      </c>
      <c r="C492" t="s">
        <v>271</v>
      </c>
      <c r="D492" t="s">
        <v>273</v>
      </c>
      <c r="E492">
        <v>851.19999999999993</v>
      </c>
    </row>
    <row r="493" spans="1:5" x14ac:dyDescent="0.3">
      <c r="A493" t="s">
        <v>13</v>
      </c>
      <c r="B493">
        <v>10434</v>
      </c>
      <c r="C493" t="s">
        <v>241</v>
      </c>
      <c r="D493" t="s">
        <v>84</v>
      </c>
      <c r="E493">
        <v>100.80000000000001</v>
      </c>
    </row>
    <row r="494" spans="1:5" x14ac:dyDescent="0.3">
      <c r="A494" t="s">
        <v>4</v>
      </c>
      <c r="B494">
        <v>10434</v>
      </c>
      <c r="C494" t="s">
        <v>241</v>
      </c>
      <c r="D494" t="s">
        <v>84</v>
      </c>
      <c r="E494">
        <v>220.32</v>
      </c>
    </row>
    <row r="495" spans="1:5" x14ac:dyDescent="0.3">
      <c r="A495" t="s">
        <v>4</v>
      </c>
      <c r="B495">
        <v>10435</v>
      </c>
      <c r="C495" t="s">
        <v>72</v>
      </c>
      <c r="D495" t="s">
        <v>74</v>
      </c>
      <c r="E495">
        <v>152</v>
      </c>
    </row>
    <row r="496" spans="1:5" x14ac:dyDescent="0.3">
      <c r="A496" t="s">
        <v>16</v>
      </c>
      <c r="B496">
        <v>10435</v>
      </c>
      <c r="C496" t="s">
        <v>72</v>
      </c>
      <c r="D496" t="s">
        <v>74</v>
      </c>
      <c r="E496">
        <v>201.60000000000002</v>
      </c>
    </row>
    <row r="497" spans="1:5" x14ac:dyDescent="0.3">
      <c r="A497" t="s">
        <v>13</v>
      </c>
      <c r="B497">
        <v>10435</v>
      </c>
      <c r="C497" t="s">
        <v>72</v>
      </c>
      <c r="D497" t="s">
        <v>74</v>
      </c>
      <c r="E497">
        <v>278</v>
      </c>
    </row>
    <row r="498" spans="1:5" x14ac:dyDescent="0.3">
      <c r="A498" t="s">
        <v>25</v>
      </c>
      <c r="B498">
        <v>10436</v>
      </c>
      <c r="C498" t="s">
        <v>100</v>
      </c>
      <c r="D498" t="s">
        <v>102</v>
      </c>
      <c r="E498">
        <v>48</v>
      </c>
    </row>
    <row r="499" spans="1:5" x14ac:dyDescent="0.3">
      <c r="A499" t="s">
        <v>16</v>
      </c>
      <c r="B499">
        <v>10436</v>
      </c>
      <c r="C499" t="s">
        <v>100</v>
      </c>
      <c r="D499" t="s">
        <v>102</v>
      </c>
      <c r="E499">
        <v>1094.4000000000001</v>
      </c>
    </row>
    <row r="500" spans="1:5" x14ac:dyDescent="0.3">
      <c r="A500" t="s">
        <v>16</v>
      </c>
      <c r="B500">
        <v>10436</v>
      </c>
      <c r="C500" t="s">
        <v>100</v>
      </c>
      <c r="D500" t="s">
        <v>102</v>
      </c>
      <c r="E500">
        <v>718.2</v>
      </c>
    </row>
    <row r="501" spans="1:5" x14ac:dyDescent="0.3">
      <c r="A501" t="s">
        <v>4</v>
      </c>
      <c r="B501">
        <v>10436</v>
      </c>
      <c r="C501" t="s">
        <v>100</v>
      </c>
      <c r="D501" t="s">
        <v>102</v>
      </c>
      <c r="E501">
        <v>133.92000000000002</v>
      </c>
    </row>
    <row r="502" spans="1:5" x14ac:dyDescent="0.3">
      <c r="A502" t="s">
        <v>19</v>
      </c>
      <c r="B502">
        <v>10437</v>
      </c>
      <c r="C502" t="s">
        <v>734</v>
      </c>
      <c r="D502" t="s">
        <v>736</v>
      </c>
      <c r="E502">
        <v>393</v>
      </c>
    </row>
    <row r="503" spans="1:5" x14ac:dyDescent="0.3">
      <c r="A503" t="s">
        <v>10</v>
      </c>
      <c r="B503">
        <v>10438</v>
      </c>
      <c r="C503" t="s">
        <v>674</v>
      </c>
      <c r="D503" t="s">
        <v>49</v>
      </c>
      <c r="E503">
        <v>87.600000000000009</v>
      </c>
    </row>
    <row r="504" spans="1:5" x14ac:dyDescent="0.3">
      <c r="A504" t="s">
        <v>4</v>
      </c>
      <c r="B504">
        <v>10438</v>
      </c>
      <c r="C504" t="s">
        <v>674</v>
      </c>
      <c r="D504" t="s">
        <v>49</v>
      </c>
      <c r="E504">
        <v>179.20000000000002</v>
      </c>
    </row>
    <row r="505" spans="1:5" x14ac:dyDescent="0.3">
      <c r="A505" t="s">
        <v>16</v>
      </c>
      <c r="B505">
        <v>10438</v>
      </c>
      <c r="C505" t="s">
        <v>674</v>
      </c>
      <c r="D505" t="s">
        <v>49</v>
      </c>
      <c r="E505">
        <v>187.20000000000002</v>
      </c>
    </row>
    <row r="506" spans="1:5" x14ac:dyDescent="0.3">
      <c r="A506" t="s">
        <v>13</v>
      </c>
      <c r="B506">
        <v>10439</v>
      </c>
      <c r="C506" t="s">
        <v>463</v>
      </c>
      <c r="D506" t="s">
        <v>130</v>
      </c>
      <c r="E506">
        <v>456</v>
      </c>
    </row>
    <row r="507" spans="1:5" x14ac:dyDescent="0.3">
      <c r="A507" t="s">
        <v>10</v>
      </c>
      <c r="B507">
        <v>10439</v>
      </c>
      <c r="C507" t="s">
        <v>463</v>
      </c>
      <c r="D507" t="s">
        <v>130</v>
      </c>
      <c r="E507">
        <v>222.4</v>
      </c>
    </row>
    <row r="508" spans="1:5" x14ac:dyDescent="0.3">
      <c r="A508" t="s">
        <v>16</v>
      </c>
      <c r="B508">
        <v>10439</v>
      </c>
      <c r="C508" t="s">
        <v>463</v>
      </c>
      <c r="D508" t="s">
        <v>130</v>
      </c>
      <c r="E508">
        <v>159.60000000000002</v>
      </c>
    </row>
    <row r="509" spans="1:5" x14ac:dyDescent="0.3">
      <c r="A509" t="s">
        <v>22</v>
      </c>
      <c r="B509">
        <v>10439</v>
      </c>
      <c r="C509" t="s">
        <v>463</v>
      </c>
      <c r="D509" t="s">
        <v>130</v>
      </c>
      <c r="E509">
        <v>240</v>
      </c>
    </row>
    <row r="510" spans="1:5" x14ac:dyDescent="0.3">
      <c r="A510" t="s">
        <v>4</v>
      </c>
      <c r="B510">
        <v>10440</v>
      </c>
      <c r="C510" t="s">
        <v>611</v>
      </c>
      <c r="D510" t="s">
        <v>305</v>
      </c>
      <c r="E510">
        <v>581.4</v>
      </c>
    </row>
    <row r="511" spans="1:5" x14ac:dyDescent="0.3">
      <c r="A511" t="s">
        <v>10</v>
      </c>
      <c r="B511">
        <v>10440</v>
      </c>
      <c r="C511" t="s">
        <v>611</v>
      </c>
      <c r="D511" t="s">
        <v>305</v>
      </c>
      <c r="E511">
        <v>578.93500000000006</v>
      </c>
    </row>
    <row r="512" spans="1:5" x14ac:dyDescent="0.3">
      <c r="A512" t="s">
        <v>19</v>
      </c>
      <c r="B512">
        <v>10440</v>
      </c>
      <c r="C512" t="s">
        <v>611</v>
      </c>
      <c r="D512" t="s">
        <v>305</v>
      </c>
      <c r="E512">
        <v>2019.6</v>
      </c>
    </row>
    <row r="513" spans="1:5" x14ac:dyDescent="0.3">
      <c r="A513" t="s">
        <v>7</v>
      </c>
      <c r="B513">
        <v>10440</v>
      </c>
      <c r="C513" t="s">
        <v>611</v>
      </c>
      <c r="D513" t="s">
        <v>305</v>
      </c>
      <c r="E513">
        <v>1744.2</v>
      </c>
    </row>
    <row r="514" spans="1:5" x14ac:dyDescent="0.3">
      <c r="A514" t="s">
        <v>10</v>
      </c>
      <c r="B514">
        <v>10441</v>
      </c>
      <c r="C514" t="s">
        <v>492</v>
      </c>
      <c r="D514" t="s">
        <v>305</v>
      </c>
      <c r="E514">
        <v>1755</v>
      </c>
    </row>
    <row r="515" spans="1:5" x14ac:dyDescent="0.3">
      <c r="A515" t="s">
        <v>13</v>
      </c>
      <c r="B515">
        <v>10442</v>
      </c>
      <c r="C515" t="s">
        <v>209</v>
      </c>
      <c r="D515" t="s">
        <v>211</v>
      </c>
      <c r="E515">
        <v>504</v>
      </c>
    </row>
    <row r="516" spans="1:5" x14ac:dyDescent="0.3">
      <c r="A516" t="s">
        <v>19</v>
      </c>
      <c r="B516">
        <v>10442</v>
      </c>
      <c r="C516" t="s">
        <v>209</v>
      </c>
      <c r="D516" t="s">
        <v>211</v>
      </c>
      <c r="E516">
        <v>472</v>
      </c>
    </row>
    <row r="517" spans="1:5" x14ac:dyDescent="0.3">
      <c r="A517" t="s">
        <v>7</v>
      </c>
      <c r="B517">
        <v>10442</v>
      </c>
      <c r="C517" t="s">
        <v>209</v>
      </c>
      <c r="D517" t="s">
        <v>211</v>
      </c>
      <c r="E517">
        <v>816</v>
      </c>
    </row>
    <row r="518" spans="1:5" x14ac:dyDescent="0.3">
      <c r="A518" t="s">
        <v>13</v>
      </c>
      <c r="B518">
        <v>10443</v>
      </c>
      <c r="C518" t="s">
        <v>574</v>
      </c>
      <c r="D518" t="s">
        <v>264</v>
      </c>
      <c r="E518">
        <v>80.640000000000015</v>
      </c>
    </row>
    <row r="519" spans="1:5" x14ac:dyDescent="0.3">
      <c r="A519" t="s">
        <v>22</v>
      </c>
      <c r="B519">
        <v>10443</v>
      </c>
      <c r="C519" t="s">
        <v>574</v>
      </c>
      <c r="D519" t="s">
        <v>264</v>
      </c>
      <c r="E519">
        <v>436.79999999999995</v>
      </c>
    </row>
    <row r="520" spans="1:5" x14ac:dyDescent="0.3">
      <c r="A520" t="s">
        <v>19</v>
      </c>
      <c r="B520">
        <v>10444</v>
      </c>
      <c r="C520" t="s">
        <v>82</v>
      </c>
      <c r="D520" t="s">
        <v>84</v>
      </c>
      <c r="E520">
        <v>312</v>
      </c>
    </row>
    <row r="521" spans="1:5" x14ac:dyDescent="0.3">
      <c r="A521" t="s">
        <v>10</v>
      </c>
      <c r="B521">
        <v>10444</v>
      </c>
      <c r="C521" t="s">
        <v>82</v>
      </c>
      <c r="D521" t="s">
        <v>84</v>
      </c>
      <c r="E521">
        <v>373.5</v>
      </c>
    </row>
    <row r="522" spans="1:5" x14ac:dyDescent="0.3">
      <c r="A522" t="s">
        <v>4</v>
      </c>
      <c r="B522">
        <v>10444</v>
      </c>
      <c r="C522" t="s">
        <v>82</v>
      </c>
      <c r="D522" t="s">
        <v>84</v>
      </c>
      <c r="E522">
        <v>115.2</v>
      </c>
    </row>
    <row r="523" spans="1:5" x14ac:dyDescent="0.3">
      <c r="A523" t="s">
        <v>25</v>
      </c>
      <c r="B523">
        <v>10444</v>
      </c>
      <c r="C523" t="s">
        <v>82</v>
      </c>
      <c r="D523" t="s">
        <v>84</v>
      </c>
      <c r="E523">
        <v>231</v>
      </c>
    </row>
    <row r="524" spans="1:5" x14ac:dyDescent="0.3">
      <c r="A524" t="s">
        <v>4</v>
      </c>
      <c r="B524">
        <v>10445</v>
      </c>
      <c r="C524" t="s">
        <v>82</v>
      </c>
      <c r="D524" t="s">
        <v>84</v>
      </c>
      <c r="E524">
        <v>86.4</v>
      </c>
    </row>
    <row r="525" spans="1:5" x14ac:dyDescent="0.3">
      <c r="A525" t="s">
        <v>19</v>
      </c>
      <c r="B525">
        <v>10445</v>
      </c>
      <c r="C525" t="s">
        <v>82</v>
      </c>
      <c r="D525" t="s">
        <v>84</v>
      </c>
      <c r="E525">
        <v>88.5</v>
      </c>
    </row>
    <row r="526" spans="1:5" x14ac:dyDescent="0.3">
      <c r="A526" t="s">
        <v>10</v>
      </c>
      <c r="B526">
        <v>10446</v>
      </c>
      <c r="C526" t="s">
        <v>674</v>
      </c>
      <c r="D526" t="s">
        <v>49</v>
      </c>
      <c r="E526">
        <v>78.84</v>
      </c>
    </row>
    <row r="527" spans="1:5" x14ac:dyDescent="0.3">
      <c r="A527" t="s">
        <v>4</v>
      </c>
      <c r="B527">
        <v>10446</v>
      </c>
      <c r="C527" t="s">
        <v>674</v>
      </c>
      <c r="D527" t="s">
        <v>49</v>
      </c>
      <c r="E527">
        <v>64.8</v>
      </c>
    </row>
    <row r="528" spans="1:5" x14ac:dyDescent="0.3">
      <c r="A528" t="s">
        <v>13</v>
      </c>
      <c r="B528">
        <v>10446</v>
      </c>
      <c r="C528" t="s">
        <v>674</v>
      </c>
      <c r="D528" t="s">
        <v>49</v>
      </c>
      <c r="E528">
        <v>27</v>
      </c>
    </row>
    <row r="529" spans="1:5" x14ac:dyDescent="0.3">
      <c r="A529" t="s">
        <v>16</v>
      </c>
      <c r="B529">
        <v>10446</v>
      </c>
      <c r="C529" t="s">
        <v>674</v>
      </c>
      <c r="D529" t="s">
        <v>49</v>
      </c>
      <c r="E529">
        <v>75.600000000000009</v>
      </c>
    </row>
    <row r="530" spans="1:5" x14ac:dyDescent="0.3">
      <c r="A530" t="s">
        <v>10</v>
      </c>
      <c r="B530">
        <v>10447</v>
      </c>
      <c r="C530" t="s">
        <v>321</v>
      </c>
      <c r="D530" t="s">
        <v>172</v>
      </c>
      <c r="E530">
        <v>292</v>
      </c>
    </row>
    <row r="531" spans="1:5" x14ac:dyDescent="0.3">
      <c r="A531" t="s">
        <v>7</v>
      </c>
      <c r="B531">
        <v>10447</v>
      </c>
      <c r="C531" t="s">
        <v>321</v>
      </c>
      <c r="D531" t="s">
        <v>172</v>
      </c>
      <c r="E531">
        <v>588</v>
      </c>
    </row>
    <row r="532" spans="1:5" x14ac:dyDescent="0.3">
      <c r="A532" t="s">
        <v>13</v>
      </c>
      <c r="B532">
        <v>10447</v>
      </c>
      <c r="C532" t="s">
        <v>321</v>
      </c>
      <c r="D532" t="s">
        <v>172</v>
      </c>
      <c r="E532">
        <v>34.4</v>
      </c>
    </row>
    <row r="533" spans="1:5" x14ac:dyDescent="0.3">
      <c r="A533" t="s">
        <v>10</v>
      </c>
      <c r="B533">
        <v>10448</v>
      </c>
      <c r="C533" t="s">
        <v>144</v>
      </c>
      <c r="D533" t="s">
        <v>146</v>
      </c>
      <c r="E533">
        <v>149.39999999999998</v>
      </c>
    </row>
    <row r="534" spans="1:5" x14ac:dyDescent="0.3">
      <c r="A534" t="s">
        <v>25</v>
      </c>
      <c r="B534">
        <v>10448</v>
      </c>
      <c r="C534" t="s">
        <v>144</v>
      </c>
      <c r="D534" t="s">
        <v>146</v>
      </c>
      <c r="E534">
        <v>294</v>
      </c>
    </row>
    <row r="535" spans="1:5" x14ac:dyDescent="0.3">
      <c r="A535" t="s">
        <v>25</v>
      </c>
      <c r="B535">
        <v>10449</v>
      </c>
      <c r="C535" t="s">
        <v>100</v>
      </c>
      <c r="D535" t="s">
        <v>102</v>
      </c>
      <c r="E535">
        <v>347.2</v>
      </c>
    </row>
    <row r="536" spans="1:5" x14ac:dyDescent="0.3">
      <c r="A536" t="s">
        <v>16</v>
      </c>
      <c r="B536">
        <v>10449</v>
      </c>
      <c r="C536" t="s">
        <v>100</v>
      </c>
      <c r="D536" t="s">
        <v>102</v>
      </c>
      <c r="E536">
        <v>112</v>
      </c>
    </row>
    <row r="537" spans="1:5" x14ac:dyDescent="0.3">
      <c r="A537" t="s">
        <v>10</v>
      </c>
      <c r="B537">
        <v>10449</v>
      </c>
      <c r="C537" t="s">
        <v>100</v>
      </c>
      <c r="D537" t="s">
        <v>102</v>
      </c>
      <c r="E537">
        <v>1379</v>
      </c>
    </row>
    <row r="538" spans="1:5" x14ac:dyDescent="0.3">
      <c r="A538" t="s">
        <v>25</v>
      </c>
      <c r="B538">
        <v>10450</v>
      </c>
      <c r="C538" t="s">
        <v>710</v>
      </c>
      <c r="D538" t="s">
        <v>102</v>
      </c>
      <c r="E538">
        <v>396.8</v>
      </c>
    </row>
    <row r="539" spans="1:5" x14ac:dyDescent="0.3">
      <c r="A539" t="s">
        <v>19</v>
      </c>
      <c r="B539">
        <v>10450</v>
      </c>
      <c r="C539" t="s">
        <v>710</v>
      </c>
      <c r="D539" t="s">
        <v>102</v>
      </c>
      <c r="E539">
        <v>28.320000000000007</v>
      </c>
    </row>
    <row r="540" spans="1:5" x14ac:dyDescent="0.3">
      <c r="A540" t="s">
        <v>19</v>
      </c>
      <c r="B540">
        <v>10451</v>
      </c>
      <c r="C540" t="s">
        <v>551</v>
      </c>
      <c r="D540" t="s">
        <v>49</v>
      </c>
      <c r="E540">
        <v>2073.6</v>
      </c>
    </row>
    <row r="541" spans="1:5" x14ac:dyDescent="0.3">
      <c r="A541" t="s">
        <v>16</v>
      </c>
      <c r="B541">
        <v>10451</v>
      </c>
      <c r="C541" t="s">
        <v>551</v>
      </c>
      <c r="D541" t="s">
        <v>49</v>
      </c>
      <c r="E541">
        <v>837.9</v>
      </c>
    </row>
    <row r="542" spans="1:5" x14ac:dyDescent="0.3">
      <c r="A542" t="s">
        <v>7</v>
      </c>
      <c r="B542">
        <v>10451</v>
      </c>
      <c r="C542" t="s">
        <v>551</v>
      </c>
      <c r="D542" t="s">
        <v>49</v>
      </c>
      <c r="E542">
        <v>423.36</v>
      </c>
    </row>
    <row r="543" spans="1:5" x14ac:dyDescent="0.3">
      <c r="A543" t="s">
        <v>7</v>
      </c>
      <c r="B543">
        <v>10451</v>
      </c>
      <c r="C543" t="s">
        <v>551</v>
      </c>
      <c r="D543" t="s">
        <v>49</v>
      </c>
      <c r="E543">
        <v>514.80000000000007</v>
      </c>
    </row>
    <row r="544" spans="1:5" x14ac:dyDescent="0.3">
      <c r="A544" t="s">
        <v>22</v>
      </c>
      <c r="B544">
        <v>10452</v>
      </c>
      <c r="C544" t="s">
        <v>611</v>
      </c>
      <c r="D544" t="s">
        <v>305</v>
      </c>
      <c r="E544">
        <v>546</v>
      </c>
    </row>
    <row r="545" spans="1:5" x14ac:dyDescent="0.3">
      <c r="A545" t="s">
        <v>7</v>
      </c>
      <c r="B545">
        <v>10452</v>
      </c>
      <c r="C545" t="s">
        <v>611</v>
      </c>
      <c r="D545" t="s">
        <v>305</v>
      </c>
      <c r="E545">
        <v>1472.5</v>
      </c>
    </row>
    <row r="546" spans="1:5" x14ac:dyDescent="0.3">
      <c r="A546" t="s">
        <v>10</v>
      </c>
      <c r="B546">
        <v>10453</v>
      </c>
      <c r="C546" t="s">
        <v>72</v>
      </c>
      <c r="D546" t="s">
        <v>74</v>
      </c>
      <c r="E546">
        <v>137.70000000000002</v>
      </c>
    </row>
    <row r="547" spans="1:5" x14ac:dyDescent="0.3">
      <c r="A547" t="s">
        <v>4</v>
      </c>
      <c r="B547">
        <v>10453</v>
      </c>
      <c r="C547" t="s">
        <v>72</v>
      </c>
      <c r="D547" t="s">
        <v>74</v>
      </c>
      <c r="E547">
        <v>270</v>
      </c>
    </row>
    <row r="548" spans="1:5" x14ac:dyDescent="0.3">
      <c r="A548" t="s">
        <v>10</v>
      </c>
      <c r="B548">
        <v>10454</v>
      </c>
      <c r="C548" t="s">
        <v>379</v>
      </c>
      <c r="D548" t="s">
        <v>102</v>
      </c>
      <c r="E548">
        <v>222.4</v>
      </c>
    </row>
    <row r="549" spans="1:5" x14ac:dyDescent="0.3">
      <c r="A549" t="s">
        <v>13</v>
      </c>
      <c r="B549">
        <v>10454</v>
      </c>
      <c r="C549" t="s">
        <v>379</v>
      </c>
      <c r="D549" t="s">
        <v>102</v>
      </c>
      <c r="E549">
        <v>32</v>
      </c>
    </row>
    <row r="550" spans="1:5" x14ac:dyDescent="0.3">
      <c r="A550" t="s">
        <v>25</v>
      </c>
      <c r="B550">
        <v>10454</v>
      </c>
      <c r="C550" t="s">
        <v>379</v>
      </c>
      <c r="D550" t="s">
        <v>102</v>
      </c>
      <c r="E550">
        <v>76.800000000000011</v>
      </c>
    </row>
    <row r="551" spans="1:5" x14ac:dyDescent="0.3">
      <c r="A551" t="s">
        <v>4</v>
      </c>
      <c r="B551">
        <v>10455</v>
      </c>
      <c r="C551" t="s">
        <v>734</v>
      </c>
      <c r="D551" t="s">
        <v>736</v>
      </c>
      <c r="E551">
        <v>288</v>
      </c>
    </row>
    <row r="552" spans="1:5" x14ac:dyDescent="0.3">
      <c r="A552" t="s">
        <v>19</v>
      </c>
      <c r="B552">
        <v>10455</v>
      </c>
      <c r="C552" t="s">
        <v>734</v>
      </c>
      <c r="D552" t="s">
        <v>736</v>
      </c>
      <c r="E552">
        <v>1310</v>
      </c>
    </row>
    <row r="553" spans="1:5" x14ac:dyDescent="0.3">
      <c r="A553" t="s">
        <v>7</v>
      </c>
      <c r="B553">
        <v>10455</v>
      </c>
      <c r="C553" t="s">
        <v>734</v>
      </c>
      <c r="D553" t="s">
        <v>736</v>
      </c>
      <c r="E553">
        <v>570</v>
      </c>
    </row>
    <row r="554" spans="1:5" x14ac:dyDescent="0.3">
      <c r="A554" t="s">
        <v>13</v>
      </c>
      <c r="B554">
        <v>10455</v>
      </c>
      <c r="C554" t="s">
        <v>734</v>
      </c>
      <c r="D554" t="s">
        <v>736</v>
      </c>
      <c r="E554">
        <v>516</v>
      </c>
    </row>
    <row r="555" spans="1:5" x14ac:dyDescent="0.3">
      <c r="A555" t="s">
        <v>10</v>
      </c>
      <c r="B555">
        <v>10456</v>
      </c>
      <c r="C555" t="s">
        <v>364</v>
      </c>
      <c r="D555" t="s">
        <v>49</v>
      </c>
      <c r="E555">
        <v>272</v>
      </c>
    </row>
    <row r="556" spans="1:5" x14ac:dyDescent="0.3">
      <c r="A556" t="s">
        <v>10</v>
      </c>
      <c r="B556">
        <v>10456</v>
      </c>
      <c r="C556" t="s">
        <v>364</v>
      </c>
      <c r="D556" t="s">
        <v>49</v>
      </c>
      <c r="E556">
        <v>285.59999999999997</v>
      </c>
    </row>
    <row r="557" spans="1:5" x14ac:dyDescent="0.3">
      <c r="A557" t="s">
        <v>13</v>
      </c>
      <c r="B557">
        <v>10457</v>
      </c>
      <c r="C557" t="s">
        <v>364</v>
      </c>
      <c r="D557" t="s">
        <v>49</v>
      </c>
      <c r="E557">
        <v>1584</v>
      </c>
    </row>
    <row r="558" spans="1:5" x14ac:dyDescent="0.3">
      <c r="A558" t="s">
        <v>10</v>
      </c>
      <c r="B558">
        <v>10458</v>
      </c>
      <c r="C558" t="s">
        <v>651</v>
      </c>
      <c r="D558" t="s">
        <v>456</v>
      </c>
      <c r="E558">
        <v>747</v>
      </c>
    </row>
    <row r="559" spans="1:5" x14ac:dyDescent="0.3">
      <c r="A559" t="s">
        <v>22</v>
      </c>
      <c r="B559">
        <v>10458</v>
      </c>
      <c r="C559" t="s">
        <v>651</v>
      </c>
      <c r="D559" t="s">
        <v>456</v>
      </c>
      <c r="E559">
        <v>1092</v>
      </c>
    </row>
    <row r="560" spans="1:5" x14ac:dyDescent="0.3">
      <c r="A560" t="s">
        <v>4</v>
      </c>
      <c r="B560">
        <v>10458</v>
      </c>
      <c r="C560" t="s">
        <v>651</v>
      </c>
      <c r="D560" t="s">
        <v>456</v>
      </c>
      <c r="E560">
        <v>736</v>
      </c>
    </row>
    <row r="561" spans="1:5" x14ac:dyDescent="0.3">
      <c r="A561" t="s">
        <v>16</v>
      </c>
      <c r="B561">
        <v>10458</v>
      </c>
      <c r="C561" t="s">
        <v>651</v>
      </c>
      <c r="D561" t="s">
        <v>456</v>
      </c>
      <c r="E561">
        <v>456</v>
      </c>
    </row>
    <row r="562" spans="1:5" x14ac:dyDescent="0.3">
      <c r="A562" t="s">
        <v>13</v>
      </c>
      <c r="B562">
        <v>10458</v>
      </c>
      <c r="C562" t="s">
        <v>651</v>
      </c>
      <c r="D562" t="s">
        <v>456</v>
      </c>
      <c r="E562">
        <v>860</v>
      </c>
    </row>
    <row r="563" spans="1:5" x14ac:dyDescent="0.3">
      <c r="A563" t="s">
        <v>22</v>
      </c>
      <c r="B563">
        <v>10459</v>
      </c>
      <c r="C563" t="s">
        <v>710</v>
      </c>
      <c r="D563" t="s">
        <v>102</v>
      </c>
      <c r="E563">
        <v>364.79999999999995</v>
      </c>
    </row>
    <row r="564" spans="1:5" x14ac:dyDescent="0.3">
      <c r="A564" t="s">
        <v>25</v>
      </c>
      <c r="B564">
        <v>10459</v>
      </c>
      <c r="C564" t="s">
        <v>710</v>
      </c>
      <c r="D564" t="s">
        <v>102</v>
      </c>
      <c r="E564">
        <v>182.39999999999998</v>
      </c>
    </row>
    <row r="565" spans="1:5" x14ac:dyDescent="0.3">
      <c r="A565" t="s">
        <v>13</v>
      </c>
      <c r="B565">
        <v>10459</v>
      </c>
      <c r="C565" t="s">
        <v>710</v>
      </c>
      <c r="D565" t="s">
        <v>102</v>
      </c>
      <c r="E565">
        <v>1112</v>
      </c>
    </row>
    <row r="566" spans="1:5" x14ac:dyDescent="0.3">
      <c r="A566" t="s">
        <v>10</v>
      </c>
      <c r="B566">
        <v>10460</v>
      </c>
      <c r="C566" t="s">
        <v>241</v>
      </c>
      <c r="D566" t="s">
        <v>84</v>
      </c>
      <c r="E566">
        <v>157.5</v>
      </c>
    </row>
    <row r="567" spans="1:5" x14ac:dyDescent="0.3">
      <c r="A567" t="s">
        <v>4</v>
      </c>
      <c r="B567">
        <v>10460</v>
      </c>
      <c r="C567" t="s">
        <v>241</v>
      </c>
      <c r="D567" t="s">
        <v>84</v>
      </c>
      <c r="E567">
        <v>18.600000000000001</v>
      </c>
    </row>
    <row r="568" spans="1:5" x14ac:dyDescent="0.3">
      <c r="A568" t="s">
        <v>10</v>
      </c>
      <c r="B568">
        <v>10461</v>
      </c>
      <c r="C568" t="s">
        <v>420</v>
      </c>
      <c r="D568" t="s">
        <v>314</v>
      </c>
      <c r="E568">
        <v>240</v>
      </c>
    </row>
    <row r="569" spans="1:5" x14ac:dyDescent="0.3">
      <c r="A569" t="s">
        <v>25</v>
      </c>
      <c r="B569">
        <v>10461</v>
      </c>
      <c r="C569" t="s">
        <v>420</v>
      </c>
      <c r="D569" t="s">
        <v>314</v>
      </c>
      <c r="E569">
        <v>434.70000000000005</v>
      </c>
    </row>
    <row r="570" spans="1:5" x14ac:dyDescent="0.3">
      <c r="A570" t="s">
        <v>19</v>
      </c>
      <c r="B570">
        <v>10461</v>
      </c>
      <c r="C570" t="s">
        <v>420</v>
      </c>
      <c r="D570" t="s">
        <v>314</v>
      </c>
      <c r="E570">
        <v>864</v>
      </c>
    </row>
    <row r="571" spans="1:5" x14ac:dyDescent="0.3">
      <c r="A571" t="s">
        <v>25</v>
      </c>
      <c r="B571">
        <v>10462</v>
      </c>
      <c r="C571" t="s">
        <v>72</v>
      </c>
      <c r="D571" t="s">
        <v>74</v>
      </c>
      <c r="E571">
        <v>4.8</v>
      </c>
    </row>
    <row r="572" spans="1:5" x14ac:dyDescent="0.3">
      <c r="A572" t="s">
        <v>16</v>
      </c>
      <c r="B572">
        <v>10462</v>
      </c>
      <c r="C572" t="s">
        <v>72</v>
      </c>
      <c r="D572" t="s">
        <v>74</v>
      </c>
      <c r="E572">
        <v>151.20000000000002</v>
      </c>
    </row>
    <row r="573" spans="1:5" x14ac:dyDescent="0.3">
      <c r="A573" t="s">
        <v>10</v>
      </c>
      <c r="B573">
        <v>10463</v>
      </c>
      <c r="C573" t="s">
        <v>651</v>
      </c>
      <c r="D573" t="s">
        <v>456</v>
      </c>
      <c r="E573">
        <v>153.29999999999998</v>
      </c>
    </row>
    <row r="574" spans="1:5" x14ac:dyDescent="0.3">
      <c r="A574" t="s">
        <v>16</v>
      </c>
      <c r="B574">
        <v>10463</v>
      </c>
      <c r="C574" t="s">
        <v>651</v>
      </c>
      <c r="D574" t="s">
        <v>456</v>
      </c>
      <c r="E574">
        <v>560</v>
      </c>
    </row>
    <row r="575" spans="1:5" x14ac:dyDescent="0.3">
      <c r="A575" t="s">
        <v>7</v>
      </c>
      <c r="B575">
        <v>10464</v>
      </c>
      <c r="C575" t="s">
        <v>271</v>
      </c>
      <c r="D575" t="s">
        <v>273</v>
      </c>
      <c r="E575">
        <v>225.28000000000003</v>
      </c>
    </row>
    <row r="576" spans="1:5" x14ac:dyDescent="0.3">
      <c r="A576" t="s">
        <v>4</v>
      </c>
      <c r="B576">
        <v>10464</v>
      </c>
      <c r="C576" t="s">
        <v>271</v>
      </c>
      <c r="D576" t="s">
        <v>273</v>
      </c>
      <c r="E576">
        <v>110.39999999999999</v>
      </c>
    </row>
    <row r="577" spans="1:5" x14ac:dyDescent="0.3">
      <c r="A577" t="s">
        <v>16</v>
      </c>
      <c r="B577">
        <v>10464</v>
      </c>
      <c r="C577" t="s">
        <v>271</v>
      </c>
      <c r="D577" t="s">
        <v>273</v>
      </c>
      <c r="E577">
        <v>729.6</v>
      </c>
    </row>
    <row r="578" spans="1:5" x14ac:dyDescent="0.3">
      <c r="A578" t="s">
        <v>13</v>
      </c>
      <c r="B578">
        <v>10464</v>
      </c>
      <c r="C578" t="s">
        <v>271</v>
      </c>
      <c r="D578" t="s">
        <v>273</v>
      </c>
      <c r="E578">
        <v>544</v>
      </c>
    </row>
    <row r="579" spans="1:5" x14ac:dyDescent="0.3">
      <c r="A579" t="s">
        <v>4</v>
      </c>
      <c r="B579">
        <v>10465</v>
      </c>
      <c r="C579" t="s">
        <v>702</v>
      </c>
      <c r="D579" t="s">
        <v>628</v>
      </c>
      <c r="E579">
        <v>90</v>
      </c>
    </row>
    <row r="580" spans="1:5" x14ac:dyDescent="0.3">
      <c r="A580" t="s">
        <v>19</v>
      </c>
      <c r="B580">
        <v>10465</v>
      </c>
      <c r="C580" t="s">
        <v>702</v>
      </c>
      <c r="D580" t="s">
        <v>628</v>
      </c>
      <c r="E580">
        <v>1603.8</v>
      </c>
    </row>
    <row r="581" spans="1:5" x14ac:dyDescent="0.3">
      <c r="A581" t="s">
        <v>25</v>
      </c>
      <c r="B581">
        <v>10465</v>
      </c>
      <c r="C581" t="s">
        <v>702</v>
      </c>
      <c r="D581" t="s">
        <v>628</v>
      </c>
      <c r="E581">
        <v>294</v>
      </c>
    </row>
    <row r="582" spans="1:5" x14ac:dyDescent="0.3">
      <c r="A582" t="s">
        <v>25</v>
      </c>
      <c r="B582">
        <v>10465</v>
      </c>
      <c r="C582" t="s">
        <v>702</v>
      </c>
      <c r="D582" t="s">
        <v>628</v>
      </c>
      <c r="E582">
        <v>205.20000000000002</v>
      </c>
    </row>
    <row r="583" spans="1:5" x14ac:dyDescent="0.3">
      <c r="A583" t="s">
        <v>10</v>
      </c>
      <c r="B583">
        <v>10465</v>
      </c>
      <c r="C583" t="s">
        <v>702</v>
      </c>
      <c r="D583" t="s">
        <v>628</v>
      </c>
      <c r="E583">
        <v>325</v>
      </c>
    </row>
    <row r="584" spans="1:5" x14ac:dyDescent="0.3">
      <c r="A584" t="s">
        <v>13</v>
      </c>
      <c r="B584">
        <v>10466</v>
      </c>
      <c r="C584" t="s">
        <v>169</v>
      </c>
      <c r="D584" t="s">
        <v>172</v>
      </c>
      <c r="E584">
        <v>168</v>
      </c>
    </row>
    <row r="585" spans="1:5" x14ac:dyDescent="0.3">
      <c r="A585" t="s">
        <v>25</v>
      </c>
      <c r="B585">
        <v>10466</v>
      </c>
      <c r="C585" t="s">
        <v>169</v>
      </c>
      <c r="D585" t="s">
        <v>172</v>
      </c>
      <c r="E585">
        <v>48</v>
      </c>
    </row>
    <row r="586" spans="1:5" x14ac:dyDescent="0.3">
      <c r="A586" t="s">
        <v>4</v>
      </c>
      <c r="B586">
        <v>10467</v>
      </c>
      <c r="C586" t="s">
        <v>446</v>
      </c>
      <c r="D586" t="s">
        <v>264</v>
      </c>
      <c r="E586">
        <v>100.8</v>
      </c>
    </row>
    <row r="587" spans="1:5" x14ac:dyDescent="0.3">
      <c r="A587" t="s">
        <v>10</v>
      </c>
      <c r="B587">
        <v>10467</v>
      </c>
      <c r="C587" t="s">
        <v>446</v>
      </c>
      <c r="D587" t="s">
        <v>264</v>
      </c>
      <c r="E587">
        <v>134.39999999999998</v>
      </c>
    </row>
    <row r="588" spans="1:5" x14ac:dyDescent="0.3">
      <c r="A588" t="s">
        <v>25</v>
      </c>
      <c r="B588">
        <v>10468</v>
      </c>
      <c r="C588" t="s">
        <v>364</v>
      </c>
      <c r="D588" t="s">
        <v>49</v>
      </c>
      <c r="E588">
        <v>165.6</v>
      </c>
    </row>
    <row r="589" spans="1:5" x14ac:dyDescent="0.3">
      <c r="A589" t="s">
        <v>4</v>
      </c>
      <c r="B589">
        <v>10468</v>
      </c>
      <c r="C589" t="s">
        <v>364</v>
      </c>
      <c r="D589" t="s">
        <v>49</v>
      </c>
      <c r="E589">
        <v>552</v>
      </c>
    </row>
    <row r="590" spans="1:5" x14ac:dyDescent="0.3">
      <c r="A590" t="s">
        <v>4</v>
      </c>
      <c r="B590">
        <v>10469</v>
      </c>
      <c r="C590" t="s">
        <v>749</v>
      </c>
      <c r="D590" t="s">
        <v>305</v>
      </c>
      <c r="E590">
        <v>516.79999999999995</v>
      </c>
    </row>
    <row r="591" spans="1:5" x14ac:dyDescent="0.3">
      <c r="A591" t="s">
        <v>10</v>
      </c>
      <c r="B591">
        <v>10469</v>
      </c>
      <c r="C591" t="s">
        <v>749</v>
      </c>
      <c r="D591" t="s">
        <v>305</v>
      </c>
      <c r="E591">
        <v>413.52499999999998</v>
      </c>
    </row>
    <row r="592" spans="1:5" x14ac:dyDescent="0.3">
      <c r="A592" t="s">
        <v>7</v>
      </c>
      <c r="B592">
        <v>10469</v>
      </c>
      <c r="C592" t="s">
        <v>749</v>
      </c>
      <c r="D592" t="s">
        <v>305</v>
      </c>
      <c r="E592">
        <v>26.349999999999998</v>
      </c>
    </row>
    <row r="593" spans="1:5" x14ac:dyDescent="0.3">
      <c r="A593" t="s">
        <v>25</v>
      </c>
      <c r="B593">
        <v>10470</v>
      </c>
      <c r="C593" t="s">
        <v>118</v>
      </c>
      <c r="D593" t="s">
        <v>102</v>
      </c>
      <c r="E593">
        <v>1500</v>
      </c>
    </row>
    <row r="594" spans="1:5" x14ac:dyDescent="0.3">
      <c r="A594" t="s">
        <v>16</v>
      </c>
      <c r="B594">
        <v>10470</v>
      </c>
      <c r="C594" t="s">
        <v>118</v>
      </c>
      <c r="D594" t="s">
        <v>102</v>
      </c>
      <c r="E594">
        <v>108</v>
      </c>
    </row>
    <row r="595" spans="1:5" x14ac:dyDescent="0.3">
      <c r="A595" t="s">
        <v>16</v>
      </c>
      <c r="B595">
        <v>10470</v>
      </c>
      <c r="C595" t="s">
        <v>118</v>
      </c>
      <c r="D595" t="s">
        <v>102</v>
      </c>
      <c r="E595">
        <v>212.8</v>
      </c>
    </row>
    <row r="596" spans="1:5" x14ac:dyDescent="0.3">
      <c r="A596" t="s">
        <v>22</v>
      </c>
      <c r="B596">
        <v>10471</v>
      </c>
      <c r="C596" t="s">
        <v>72</v>
      </c>
      <c r="D596" t="s">
        <v>74</v>
      </c>
      <c r="E596">
        <v>720</v>
      </c>
    </row>
    <row r="597" spans="1:5" x14ac:dyDescent="0.3">
      <c r="A597" t="s">
        <v>16</v>
      </c>
      <c r="B597">
        <v>10471</v>
      </c>
      <c r="C597" t="s">
        <v>72</v>
      </c>
      <c r="D597" t="s">
        <v>74</v>
      </c>
      <c r="E597">
        <v>608</v>
      </c>
    </row>
    <row r="598" spans="1:5" x14ac:dyDescent="0.3">
      <c r="A598" t="s">
        <v>4</v>
      </c>
      <c r="B598">
        <v>10472</v>
      </c>
      <c r="C598" t="s">
        <v>72</v>
      </c>
      <c r="D598" t="s">
        <v>74</v>
      </c>
      <c r="E598">
        <v>273.59999999999997</v>
      </c>
    </row>
    <row r="599" spans="1:5" x14ac:dyDescent="0.3">
      <c r="A599" t="s">
        <v>22</v>
      </c>
      <c r="B599">
        <v>10472</v>
      </c>
      <c r="C599" t="s">
        <v>72</v>
      </c>
      <c r="D599" t="s">
        <v>74</v>
      </c>
      <c r="E599">
        <v>763.19999999999993</v>
      </c>
    </row>
    <row r="600" spans="1:5" x14ac:dyDescent="0.3">
      <c r="A600" t="s">
        <v>13</v>
      </c>
      <c r="B600">
        <v>10473</v>
      </c>
      <c r="C600" t="s">
        <v>356</v>
      </c>
      <c r="D600" t="s">
        <v>74</v>
      </c>
      <c r="E600">
        <v>24</v>
      </c>
    </row>
    <row r="601" spans="1:5" x14ac:dyDescent="0.3">
      <c r="A601" t="s">
        <v>13</v>
      </c>
      <c r="B601">
        <v>10473</v>
      </c>
      <c r="C601" t="s">
        <v>356</v>
      </c>
      <c r="D601" t="s">
        <v>74</v>
      </c>
      <c r="E601">
        <v>206.39999999999998</v>
      </c>
    </row>
    <row r="602" spans="1:5" x14ac:dyDescent="0.3">
      <c r="A602" t="s">
        <v>22</v>
      </c>
      <c r="B602">
        <v>10474</v>
      </c>
      <c r="C602" t="s">
        <v>57</v>
      </c>
      <c r="D602" t="s">
        <v>59</v>
      </c>
      <c r="E602">
        <v>223.20000000000002</v>
      </c>
    </row>
    <row r="603" spans="1:5" x14ac:dyDescent="0.3">
      <c r="A603" t="s">
        <v>22</v>
      </c>
      <c r="B603">
        <v>10474</v>
      </c>
      <c r="C603" t="s">
        <v>57</v>
      </c>
      <c r="D603" t="s">
        <v>59</v>
      </c>
      <c r="E603">
        <v>655.19999999999993</v>
      </c>
    </row>
    <row r="604" spans="1:5" x14ac:dyDescent="0.3">
      <c r="A604" t="s">
        <v>25</v>
      </c>
      <c r="B604">
        <v>10474</v>
      </c>
      <c r="C604" t="s">
        <v>57</v>
      </c>
      <c r="D604" t="s">
        <v>59</v>
      </c>
      <c r="E604">
        <v>308.7</v>
      </c>
    </row>
    <row r="605" spans="1:5" x14ac:dyDescent="0.3">
      <c r="A605" t="s">
        <v>4</v>
      </c>
      <c r="B605">
        <v>10474</v>
      </c>
      <c r="C605" t="s">
        <v>57</v>
      </c>
      <c r="D605" t="s">
        <v>59</v>
      </c>
      <c r="E605">
        <v>62</v>
      </c>
    </row>
    <row r="606" spans="1:5" x14ac:dyDescent="0.3">
      <c r="A606" t="s">
        <v>13</v>
      </c>
      <c r="B606">
        <v>10475</v>
      </c>
      <c r="C606" t="s">
        <v>651</v>
      </c>
      <c r="D606" t="s">
        <v>456</v>
      </c>
      <c r="E606">
        <v>297.5</v>
      </c>
    </row>
    <row r="607" spans="1:5" x14ac:dyDescent="0.3">
      <c r="A607" t="s">
        <v>7</v>
      </c>
      <c r="B607">
        <v>10475</v>
      </c>
      <c r="C607" t="s">
        <v>651</v>
      </c>
      <c r="D607" t="s">
        <v>456</v>
      </c>
      <c r="E607">
        <v>693.6</v>
      </c>
    </row>
    <row r="608" spans="1:5" x14ac:dyDescent="0.3">
      <c r="A608" t="s">
        <v>4</v>
      </c>
      <c r="B608">
        <v>10475</v>
      </c>
      <c r="C608" t="s">
        <v>651</v>
      </c>
      <c r="D608" t="s">
        <v>456</v>
      </c>
      <c r="E608">
        <v>514.08000000000004</v>
      </c>
    </row>
    <row r="609" spans="1:5" x14ac:dyDescent="0.3">
      <c r="A609" t="s">
        <v>19</v>
      </c>
      <c r="B609">
        <v>10476</v>
      </c>
      <c r="C609" t="s">
        <v>330</v>
      </c>
      <c r="D609" t="s">
        <v>314</v>
      </c>
      <c r="E609">
        <v>36.479999999999997</v>
      </c>
    </row>
    <row r="610" spans="1:5" x14ac:dyDescent="0.3">
      <c r="A610" t="s">
        <v>4</v>
      </c>
      <c r="B610">
        <v>10476</v>
      </c>
      <c r="C610" t="s">
        <v>330</v>
      </c>
      <c r="D610" t="s">
        <v>314</v>
      </c>
      <c r="E610">
        <v>144</v>
      </c>
    </row>
    <row r="611" spans="1:5" x14ac:dyDescent="0.3">
      <c r="A611" t="s">
        <v>4</v>
      </c>
      <c r="B611">
        <v>10477</v>
      </c>
      <c r="C611" t="s">
        <v>271</v>
      </c>
      <c r="D611" t="s">
        <v>273</v>
      </c>
      <c r="E611">
        <v>216</v>
      </c>
    </row>
    <row r="612" spans="1:5" x14ac:dyDescent="0.3">
      <c r="A612" t="s">
        <v>10</v>
      </c>
      <c r="B612">
        <v>10477</v>
      </c>
      <c r="C612" t="s">
        <v>271</v>
      </c>
      <c r="D612" t="s">
        <v>273</v>
      </c>
      <c r="E612">
        <v>126</v>
      </c>
    </row>
    <row r="613" spans="1:5" x14ac:dyDescent="0.3">
      <c r="A613" t="s">
        <v>4</v>
      </c>
      <c r="B613">
        <v>10477</v>
      </c>
      <c r="C613" t="s">
        <v>271</v>
      </c>
      <c r="D613" t="s">
        <v>273</v>
      </c>
      <c r="E613">
        <v>216</v>
      </c>
    </row>
    <row r="614" spans="1:5" x14ac:dyDescent="0.3">
      <c r="A614" t="s">
        <v>25</v>
      </c>
      <c r="B614">
        <v>10478</v>
      </c>
      <c r="C614" t="s">
        <v>710</v>
      </c>
      <c r="D614" t="s">
        <v>102</v>
      </c>
      <c r="E614">
        <v>471.2</v>
      </c>
    </row>
    <row r="615" spans="1:5" x14ac:dyDescent="0.3">
      <c r="A615" t="s">
        <v>4</v>
      </c>
      <c r="B615">
        <v>10479</v>
      </c>
      <c r="C615" t="s">
        <v>565</v>
      </c>
      <c r="D615" t="s">
        <v>305</v>
      </c>
      <c r="E615">
        <v>6324</v>
      </c>
    </row>
    <row r="616" spans="1:5" x14ac:dyDescent="0.3">
      <c r="A616" t="s">
        <v>19</v>
      </c>
      <c r="B616">
        <v>10479</v>
      </c>
      <c r="C616" t="s">
        <v>565</v>
      </c>
      <c r="D616" t="s">
        <v>305</v>
      </c>
      <c r="E616">
        <v>733.6</v>
      </c>
    </row>
    <row r="617" spans="1:5" x14ac:dyDescent="0.3">
      <c r="A617" t="s">
        <v>13</v>
      </c>
      <c r="B617">
        <v>10479</v>
      </c>
      <c r="C617" t="s">
        <v>565</v>
      </c>
      <c r="D617" t="s">
        <v>305</v>
      </c>
      <c r="E617">
        <v>2640</v>
      </c>
    </row>
    <row r="618" spans="1:5" x14ac:dyDescent="0.3">
      <c r="A618" t="s">
        <v>16</v>
      </c>
      <c r="B618">
        <v>10479</v>
      </c>
      <c r="C618" t="s">
        <v>565</v>
      </c>
      <c r="D618" t="s">
        <v>305</v>
      </c>
      <c r="E618">
        <v>798</v>
      </c>
    </row>
    <row r="619" spans="1:5" x14ac:dyDescent="0.3">
      <c r="A619" t="s">
        <v>10</v>
      </c>
      <c r="B619">
        <v>10480</v>
      </c>
      <c r="C619" t="s">
        <v>233</v>
      </c>
      <c r="D619" t="s">
        <v>102</v>
      </c>
      <c r="E619">
        <v>228</v>
      </c>
    </row>
    <row r="620" spans="1:5" x14ac:dyDescent="0.3">
      <c r="A620" t="s">
        <v>13</v>
      </c>
      <c r="B620">
        <v>10480</v>
      </c>
      <c r="C620" t="s">
        <v>233</v>
      </c>
      <c r="D620" t="s">
        <v>102</v>
      </c>
      <c r="E620">
        <v>528</v>
      </c>
    </row>
    <row r="621" spans="1:5" x14ac:dyDescent="0.3">
      <c r="A621" t="s">
        <v>10</v>
      </c>
      <c r="B621">
        <v>10481</v>
      </c>
      <c r="C621" t="s">
        <v>321</v>
      </c>
      <c r="D621" t="s">
        <v>172</v>
      </c>
      <c r="E621">
        <v>384</v>
      </c>
    </row>
    <row r="622" spans="1:5" x14ac:dyDescent="0.3">
      <c r="A622" t="s">
        <v>13</v>
      </c>
      <c r="B622">
        <v>10481</v>
      </c>
      <c r="C622" t="s">
        <v>321</v>
      </c>
      <c r="D622" t="s">
        <v>172</v>
      </c>
      <c r="E622">
        <v>1088</v>
      </c>
    </row>
    <row r="623" spans="1:5" x14ac:dyDescent="0.3">
      <c r="A623" t="s">
        <v>25</v>
      </c>
      <c r="B623">
        <v>10482</v>
      </c>
      <c r="C623" t="s">
        <v>395</v>
      </c>
      <c r="D623" t="s">
        <v>305</v>
      </c>
      <c r="E623">
        <v>147</v>
      </c>
    </row>
    <row r="624" spans="1:5" x14ac:dyDescent="0.3">
      <c r="A624" t="s">
        <v>4</v>
      </c>
      <c r="B624">
        <v>10483</v>
      </c>
      <c r="C624" t="s">
        <v>749</v>
      </c>
      <c r="D624" t="s">
        <v>305</v>
      </c>
      <c r="E624">
        <v>372.4</v>
      </c>
    </row>
    <row r="625" spans="1:5" x14ac:dyDescent="0.3">
      <c r="A625" t="s">
        <v>7</v>
      </c>
      <c r="B625">
        <v>10483</v>
      </c>
      <c r="C625" t="s">
        <v>749</v>
      </c>
      <c r="D625" t="s">
        <v>305</v>
      </c>
      <c r="E625">
        <v>296.39999999999998</v>
      </c>
    </row>
    <row r="626" spans="1:5" x14ac:dyDescent="0.3">
      <c r="A626" t="s">
        <v>10</v>
      </c>
      <c r="B626">
        <v>10484</v>
      </c>
      <c r="C626" t="s">
        <v>72</v>
      </c>
      <c r="D626" t="s">
        <v>74</v>
      </c>
      <c r="E626">
        <v>112</v>
      </c>
    </row>
    <row r="627" spans="1:5" x14ac:dyDescent="0.3">
      <c r="A627" t="s">
        <v>25</v>
      </c>
      <c r="B627">
        <v>10484</v>
      </c>
      <c r="C627" t="s">
        <v>72</v>
      </c>
      <c r="D627" t="s">
        <v>74</v>
      </c>
      <c r="E627">
        <v>147</v>
      </c>
    </row>
    <row r="628" spans="1:5" x14ac:dyDescent="0.3">
      <c r="A628" t="s">
        <v>22</v>
      </c>
      <c r="B628">
        <v>10484</v>
      </c>
      <c r="C628" t="s">
        <v>72</v>
      </c>
      <c r="D628" t="s">
        <v>74</v>
      </c>
      <c r="E628">
        <v>127.19999999999999</v>
      </c>
    </row>
    <row r="629" spans="1:5" x14ac:dyDescent="0.3">
      <c r="A629" t="s">
        <v>4</v>
      </c>
      <c r="B629">
        <v>10485</v>
      </c>
      <c r="C629" t="s">
        <v>429</v>
      </c>
      <c r="D629" t="s">
        <v>314</v>
      </c>
      <c r="E629">
        <v>273.60000000000002</v>
      </c>
    </row>
    <row r="630" spans="1:5" x14ac:dyDescent="0.3">
      <c r="A630" t="s">
        <v>7</v>
      </c>
      <c r="B630">
        <v>10485</v>
      </c>
      <c r="C630" t="s">
        <v>429</v>
      </c>
      <c r="D630" t="s">
        <v>314</v>
      </c>
      <c r="E630">
        <v>144</v>
      </c>
    </row>
    <row r="631" spans="1:5" x14ac:dyDescent="0.3">
      <c r="A631" t="s">
        <v>19</v>
      </c>
      <c r="B631">
        <v>10485</v>
      </c>
      <c r="C631" t="s">
        <v>429</v>
      </c>
      <c r="D631" t="s">
        <v>314</v>
      </c>
      <c r="E631">
        <v>518.4</v>
      </c>
    </row>
    <row r="632" spans="1:5" x14ac:dyDescent="0.3">
      <c r="A632" t="s">
        <v>4</v>
      </c>
      <c r="B632">
        <v>10485</v>
      </c>
      <c r="C632" t="s">
        <v>429</v>
      </c>
      <c r="D632" t="s">
        <v>314</v>
      </c>
      <c r="E632">
        <v>648</v>
      </c>
    </row>
    <row r="633" spans="1:5" x14ac:dyDescent="0.3">
      <c r="A633" t="s">
        <v>13</v>
      </c>
      <c r="B633">
        <v>10486</v>
      </c>
      <c r="C633" t="s">
        <v>330</v>
      </c>
      <c r="D633" t="s">
        <v>314</v>
      </c>
      <c r="E633">
        <v>84</v>
      </c>
    </row>
    <row r="634" spans="1:5" x14ac:dyDescent="0.3">
      <c r="A634" t="s">
        <v>22</v>
      </c>
      <c r="B634">
        <v>10486</v>
      </c>
      <c r="C634" t="s">
        <v>330</v>
      </c>
      <c r="D634" t="s">
        <v>314</v>
      </c>
      <c r="E634">
        <v>1060</v>
      </c>
    </row>
    <row r="635" spans="1:5" x14ac:dyDescent="0.3">
      <c r="A635" t="s">
        <v>22</v>
      </c>
      <c r="B635">
        <v>10486</v>
      </c>
      <c r="C635" t="s">
        <v>330</v>
      </c>
      <c r="D635" t="s">
        <v>314</v>
      </c>
      <c r="E635">
        <v>128</v>
      </c>
    </row>
    <row r="636" spans="1:5" x14ac:dyDescent="0.3">
      <c r="A636" t="s">
        <v>10</v>
      </c>
      <c r="B636">
        <v>10487</v>
      </c>
      <c r="C636" t="s">
        <v>169</v>
      </c>
      <c r="D636" t="s">
        <v>172</v>
      </c>
      <c r="E636">
        <v>36.5</v>
      </c>
    </row>
    <row r="637" spans="1:5" x14ac:dyDescent="0.3">
      <c r="A637" t="s">
        <v>10</v>
      </c>
      <c r="B637">
        <v>10487</v>
      </c>
      <c r="C637" t="s">
        <v>169</v>
      </c>
      <c r="D637" t="s">
        <v>172</v>
      </c>
      <c r="E637">
        <v>747</v>
      </c>
    </row>
    <row r="638" spans="1:5" x14ac:dyDescent="0.3">
      <c r="A638" t="s">
        <v>19</v>
      </c>
      <c r="B638">
        <v>10487</v>
      </c>
      <c r="C638" t="s">
        <v>169</v>
      </c>
      <c r="D638" t="s">
        <v>172</v>
      </c>
      <c r="E638">
        <v>106.20000000000002</v>
      </c>
    </row>
    <row r="639" spans="1:5" x14ac:dyDescent="0.3">
      <c r="A639" t="s">
        <v>13</v>
      </c>
      <c r="B639">
        <v>10488</v>
      </c>
      <c r="C639" t="s">
        <v>248</v>
      </c>
      <c r="D639" t="s">
        <v>49</v>
      </c>
      <c r="E639">
        <v>1320</v>
      </c>
    </row>
    <row r="640" spans="1:5" x14ac:dyDescent="0.3">
      <c r="A640" t="s">
        <v>25</v>
      </c>
      <c r="B640">
        <v>10488</v>
      </c>
      <c r="C640" t="s">
        <v>248</v>
      </c>
      <c r="D640" t="s">
        <v>49</v>
      </c>
      <c r="E640">
        <v>192</v>
      </c>
    </row>
    <row r="641" spans="1:5" x14ac:dyDescent="0.3">
      <c r="A641" t="s">
        <v>13</v>
      </c>
      <c r="B641">
        <v>10489</v>
      </c>
      <c r="C641" t="s">
        <v>524</v>
      </c>
      <c r="D641" t="s">
        <v>211</v>
      </c>
      <c r="E641">
        <v>189</v>
      </c>
    </row>
    <row r="642" spans="1:5" x14ac:dyDescent="0.3">
      <c r="A642" t="s">
        <v>10</v>
      </c>
      <c r="B642">
        <v>10489</v>
      </c>
      <c r="C642" t="s">
        <v>524</v>
      </c>
      <c r="D642" t="s">
        <v>211</v>
      </c>
      <c r="E642">
        <v>250.20000000000002</v>
      </c>
    </row>
    <row r="643" spans="1:5" x14ac:dyDescent="0.3">
      <c r="A643" t="s">
        <v>13</v>
      </c>
      <c r="B643">
        <v>10490</v>
      </c>
      <c r="C643" t="s">
        <v>330</v>
      </c>
      <c r="D643" t="s">
        <v>314</v>
      </c>
      <c r="E643">
        <v>2640</v>
      </c>
    </row>
    <row r="644" spans="1:5" x14ac:dyDescent="0.3">
      <c r="A644" t="s">
        <v>10</v>
      </c>
      <c r="B644">
        <v>10490</v>
      </c>
      <c r="C644" t="s">
        <v>330</v>
      </c>
      <c r="D644" t="s">
        <v>314</v>
      </c>
      <c r="E644">
        <v>300</v>
      </c>
    </row>
    <row r="645" spans="1:5" x14ac:dyDescent="0.3">
      <c r="A645" t="s">
        <v>4</v>
      </c>
      <c r="B645">
        <v>10490</v>
      </c>
      <c r="C645" t="s">
        <v>330</v>
      </c>
      <c r="D645" t="s">
        <v>314</v>
      </c>
      <c r="E645">
        <v>223.20000000000002</v>
      </c>
    </row>
    <row r="646" spans="1:5" x14ac:dyDescent="0.3">
      <c r="A646" t="s">
        <v>7</v>
      </c>
      <c r="B646">
        <v>10491</v>
      </c>
      <c r="C646" t="s">
        <v>271</v>
      </c>
      <c r="D646" t="s">
        <v>273</v>
      </c>
      <c r="E646">
        <v>197.625</v>
      </c>
    </row>
    <row r="647" spans="1:5" x14ac:dyDescent="0.3">
      <c r="A647" t="s">
        <v>7</v>
      </c>
      <c r="B647">
        <v>10491</v>
      </c>
      <c r="C647" t="s">
        <v>271</v>
      </c>
      <c r="D647" t="s">
        <v>273</v>
      </c>
      <c r="E647">
        <v>61.879999999999995</v>
      </c>
    </row>
    <row r="648" spans="1:5" x14ac:dyDescent="0.3">
      <c r="A648" t="s">
        <v>10</v>
      </c>
      <c r="B648">
        <v>10492</v>
      </c>
      <c r="C648" t="s">
        <v>127</v>
      </c>
      <c r="D648" t="s">
        <v>130</v>
      </c>
      <c r="E648">
        <v>638.4</v>
      </c>
    </row>
    <row r="649" spans="1:5" x14ac:dyDescent="0.3">
      <c r="A649" t="s">
        <v>16</v>
      </c>
      <c r="B649">
        <v>10492</v>
      </c>
      <c r="C649" t="s">
        <v>127</v>
      </c>
      <c r="D649" t="s">
        <v>130</v>
      </c>
      <c r="E649">
        <v>212.79999999999998</v>
      </c>
    </row>
    <row r="650" spans="1:5" x14ac:dyDescent="0.3">
      <c r="A650" t="s">
        <v>7</v>
      </c>
      <c r="B650">
        <v>10493</v>
      </c>
      <c r="C650" t="s">
        <v>379</v>
      </c>
      <c r="D650" t="s">
        <v>102</v>
      </c>
      <c r="E650">
        <v>226.8</v>
      </c>
    </row>
    <row r="651" spans="1:5" x14ac:dyDescent="0.3">
      <c r="A651" t="s">
        <v>7</v>
      </c>
      <c r="B651">
        <v>10493</v>
      </c>
      <c r="C651" t="s">
        <v>379</v>
      </c>
      <c r="D651" t="s">
        <v>102</v>
      </c>
      <c r="E651">
        <v>122.4</v>
      </c>
    </row>
    <row r="652" spans="1:5" x14ac:dyDescent="0.3">
      <c r="A652" t="s">
        <v>13</v>
      </c>
      <c r="B652">
        <v>10493</v>
      </c>
      <c r="C652" t="s">
        <v>379</v>
      </c>
      <c r="D652" t="s">
        <v>102</v>
      </c>
      <c r="E652">
        <v>259.2</v>
      </c>
    </row>
    <row r="653" spans="1:5" x14ac:dyDescent="0.3">
      <c r="A653" t="s">
        <v>16</v>
      </c>
      <c r="B653">
        <v>10494</v>
      </c>
      <c r="C653" t="s">
        <v>169</v>
      </c>
      <c r="D653" t="s">
        <v>172</v>
      </c>
      <c r="E653">
        <v>912</v>
      </c>
    </row>
    <row r="654" spans="1:5" x14ac:dyDescent="0.3">
      <c r="A654" t="s">
        <v>16</v>
      </c>
      <c r="B654">
        <v>10495</v>
      </c>
      <c r="C654" t="s">
        <v>387</v>
      </c>
      <c r="D654" t="s">
        <v>130</v>
      </c>
      <c r="E654">
        <v>72</v>
      </c>
    </row>
    <row r="655" spans="1:5" x14ac:dyDescent="0.3">
      <c r="A655" t="s">
        <v>25</v>
      </c>
      <c r="B655">
        <v>10495</v>
      </c>
      <c r="C655" t="s">
        <v>387</v>
      </c>
      <c r="D655" t="s">
        <v>130</v>
      </c>
      <c r="E655">
        <v>154</v>
      </c>
    </row>
    <row r="656" spans="1:5" x14ac:dyDescent="0.3">
      <c r="A656" t="s">
        <v>7</v>
      </c>
      <c r="B656">
        <v>10495</v>
      </c>
      <c r="C656" t="s">
        <v>387</v>
      </c>
      <c r="D656" t="s">
        <v>130</v>
      </c>
      <c r="E656">
        <v>52</v>
      </c>
    </row>
    <row r="657" spans="1:5" x14ac:dyDescent="0.3">
      <c r="A657" t="s">
        <v>13</v>
      </c>
      <c r="B657">
        <v>10496</v>
      </c>
      <c r="C657" t="s">
        <v>169</v>
      </c>
      <c r="D657" t="s">
        <v>172</v>
      </c>
      <c r="E657">
        <v>190</v>
      </c>
    </row>
    <row r="658" spans="1:5" x14ac:dyDescent="0.3">
      <c r="A658" t="s">
        <v>16</v>
      </c>
      <c r="B658">
        <v>10497</v>
      </c>
      <c r="C658" t="s">
        <v>404</v>
      </c>
      <c r="D658" t="s">
        <v>49</v>
      </c>
      <c r="E658">
        <v>425.59999999999997</v>
      </c>
    </row>
    <row r="659" spans="1:5" x14ac:dyDescent="0.3">
      <c r="A659" t="s">
        <v>13</v>
      </c>
      <c r="B659">
        <v>10497</v>
      </c>
      <c r="C659" t="s">
        <v>404</v>
      </c>
      <c r="D659" t="s">
        <v>49</v>
      </c>
      <c r="E659">
        <v>695</v>
      </c>
    </row>
    <row r="660" spans="1:5" x14ac:dyDescent="0.3">
      <c r="A660" t="s">
        <v>7</v>
      </c>
      <c r="B660">
        <v>10497</v>
      </c>
      <c r="C660" t="s">
        <v>404</v>
      </c>
      <c r="D660" t="s">
        <v>49</v>
      </c>
      <c r="E660">
        <v>260</v>
      </c>
    </row>
    <row r="661" spans="1:5" x14ac:dyDescent="0.3">
      <c r="A661" t="s">
        <v>4</v>
      </c>
      <c r="B661">
        <v>10498</v>
      </c>
      <c r="C661" t="s">
        <v>330</v>
      </c>
      <c r="D661" t="s">
        <v>314</v>
      </c>
      <c r="E661">
        <v>63</v>
      </c>
    </row>
    <row r="662" spans="1:5" x14ac:dyDescent="0.3">
      <c r="A662" t="s">
        <v>25</v>
      </c>
      <c r="B662">
        <v>10498</v>
      </c>
      <c r="C662" t="s">
        <v>330</v>
      </c>
      <c r="D662" t="s">
        <v>314</v>
      </c>
      <c r="E662">
        <v>92</v>
      </c>
    </row>
    <row r="663" spans="1:5" x14ac:dyDescent="0.3">
      <c r="A663" t="s">
        <v>16</v>
      </c>
      <c r="B663">
        <v>10498</v>
      </c>
      <c r="C663" t="s">
        <v>330</v>
      </c>
      <c r="D663" t="s">
        <v>314</v>
      </c>
      <c r="E663">
        <v>420</v>
      </c>
    </row>
    <row r="664" spans="1:5" x14ac:dyDescent="0.3">
      <c r="A664" t="s">
        <v>22</v>
      </c>
      <c r="B664">
        <v>10499</v>
      </c>
      <c r="C664" t="s">
        <v>420</v>
      </c>
      <c r="D664" t="s">
        <v>314</v>
      </c>
      <c r="E664">
        <v>912</v>
      </c>
    </row>
    <row r="665" spans="1:5" x14ac:dyDescent="0.3">
      <c r="A665" t="s">
        <v>10</v>
      </c>
      <c r="B665">
        <v>10499</v>
      </c>
      <c r="C665" t="s">
        <v>420</v>
      </c>
      <c r="D665" t="s">
        <v>314</v>
      </c>
      <c r="E665">
        <v>500</v>
      </c>
    </row>
    <row r="666" spans="1:5" x14ac:dyDescent="0.3">
      <c r="A666" t="s">
        <v>7</v>
      </c>
      <c r="B666">
        <v>10500</v>
      </c>
      <c r="C666" t="s">
        <v>379</v>
      </c>
      <c r="D666" t="s">
        <v>102</v>
      </c>
      <c r="E666">
        <v>176.7</v>
      </c>
    </row>
    <row r="667" spans="1:5" x14ac:dyDescent="0.3">
      <c r="A667" t="s">
        <v>22</v>
      </c>
      <c r="B667">
        <v>10500</v>
      </c>
      <c r="C667" t="s">
        <v>379</v>
      </c>
      <c r="D667" t="s">
        <v>102</v>
      </c>
      <c r="E667">
        <v>346.56</v>
      </c>
    </row>
    <row r="668" spans="1:5" x14ac:dyDescent="0.3">
      <c r="A668" t="s">
        <v>19</v>
      </c>
      <c r="B668">
        <v>10501</v>
      </c>
      <c r="C668" t="s">
        <v>91</v>
      </c>
      <c r="D668" t="s">
        <v>49</v>
      </c>
      <c r="E668">
        <v>149</v>
      </c>
    </row>
    <row r="669" spans="1:5" x14ac:dyDescent="0.3">
      <c r="A669" t="s">
        <v>25</v>
      </c>
      <c r="B669">
        <v>10502</v>
      </c>
      <c r="C669" t="s">
        <v>57</v>
      </c>
      <c r="D669" t="s">
        <v>59</v>
      </c>
      <c r="E669">
        <v>199.5</v>
      </c>
    </row>
    <row r="670" spans="1:5" x14ac:dyDescent="0.3">
      <c r="A670" t="s">
        <v>19</v>
      </c>
      <c r="B670">
        <v>10502</v>
      </c>
      <c r="C670" t="s">
        <v>57</v>
      </c>
      <c r="D670" t="s">
        <v>59</v>
      </c>
      <c r="E670">
        <v>196.79999999999998</v>
      </c>
    </row>
    <row r="671" spans="1:5" x14ac:dyDescent="0.3">
      <c r="A671" t="s">
        <v>4</v>
      </c>
      <c r="B671">
        <v>10502</v>
      </c>
      <c r="C671" t="s">
        <v>57</v>
      </c>
      <c r="D671" t="s">
        <v>59</v>
      </c>
      <c r="E671">
        <v>420</v>
      </c>
    </row>
    <row r="672" spans="1:5" x14ac:dyDescent="0.3">
      <c r="A672" t="s">
        <v>22</v>
      </c>
      <c r="B672">
        <v>10503</v>
      </c>
      <c r="C672" t="s">
        <v>347</v>
      </c>
      <c r="D672" t="s">
        <v>349</v>
      </c>
      <c r="E672">
        <v>1627.5</v>
      </c>
    </row>
    <row r="673" spans="1:5" x14ac:dyDescent="0.3">
      <c r="A673" t="s">
        <v>7</v>
      </c>
      <c r="B673">
        <v>10503</v>
      </c>
      <c r="C673" t="s">
        <v>347</v>
      </c>
      <c r="D673" t="s">
        <v>349</v>
      </c>
      <c r="E673">
        <v>421</v>
      </c>
    </row>
    <row r="674" spans="1:5" x14ac:dyDescent="0.3">
      <c r="A674" t="s">
        <v>4</v>
      </c>
      <c r="B674">
        <v>10504</v>
      </c>
      <c r="C674" t="s">
        <v>749</v>
      </c>
      <c r="D674" t="s">
        <v>305</v>
      </c>
      <c r="E674">
        <v>228</v>
      </c>
    </row>
    <row r="675" spans="1:5" x14ac:dyDescent="0.3">
      <c r="A675" t="s">
        <v>10</v>
      </c>
      <c r="B675">
        <v>10504</v>
      </c>
      <c r="C675" t="s">
        <v>749</v>
      </c>
      <c r="D675" t="s">
        <v>305</v>
      </c>
      <c r="E675">
        <v>120</v>
      </c>
    </row>
    <row r="676" spans="1:5" x14ac:dyDescent="0.3">
      <c r="A676" t="s">
        <v>19</v>
      </c>
      <c r="B676">
        <v>10504</v>
      </c>
      <c r="C676" t="s">
        <v>749</v>
      </c>
      <c r="D676" t="s">
        <v>305</v>
      </c>
      <c r="E676">
        <v>328</v>
      </c>
    </row>
    <row r="677" spans="1:5" x14ac:dyDescent="0.3">
      <c r="A677" t="s">
        <v>7</v>
      </c>
      <c r="B677">
        <v>10504</v>
      </c>
      <c r="C677" t="s">
        <v>749</v>
      </c>
      <c r="D677" t="s">
        <v>305</v>
      </c>
      <c r="E677">
        <v>712.5</v>
      </c>
    </row>
    <row r="678" spans="1:5" x14ac:dyDescent="0.3">
      <c r="A678" t="s">
        <v>10</v>
      </c>
      <c r="B678">
        <v>10505</v>
      </c>
      <c r="C678" t="s">
        <v>463</v>
      </c>
      <c r="D678" t="s">
        <v>130</v>
      </c>
      <c r="E678">
        <v>147.89999999999998</v>
      </c>
    </row>
    <row r="679" spans="1:5" x14ac:dyDescent="0.3">
      <c r="A679" t="s">
        <v>10</v>
      </c>
      <c r="B679">
        <v>10506</v>
      </c>
      <c r="C679" t="s">
        <v>364</v>
      </c>
      <c r="D679" t="s">
        <v>49</v>
      </c>
      <c r="E679">
        <v>226.8</v>
      </c>
    </row>
    <row r="680" spans="1:5" x14ac:dyDescent="0.3">
      <c r="A680" t="s">
        <v>4</v>
      </c>
      <c r="B680">
        <v>10506</v>
      </c>
      <c r="C680" t="s">
        <v>364</v>
      </c>
      <c r="D680" t="s">
        <v>49</v>
      </c>
      <c r="E680">
        <v>189</v>
      </c>
    </row>
    <row r="681" spans="1:5" x14ac:dyDescent="0.3">
      <c r="A681" t="s">
        <v>4</v>
      </c>
      <c r="B681">
        <v>10507</v>
      </c>
      <c r="C681" t="s">
        <v>57</v>
      </c>
      <c r="D681" t="s">
        <v>59</v>
      </c>
      <c r="E681">
        <v>586.5</v>
      </c>
    </row>
    <row r="682" spans="1:5" x14ac:dyDescent="0.3">
      <c r="A682" t="s">
        <v>10</v>
      </c>
      <c r="B682">
        <v>10507</v>
      </c>
      <c r="C682" t="s">
        <v>57</v>
      </c>
      <c r="D682" t="s">
        <v>59</v>
      </c>
      <c r="E682">
        <v>162.5625</v>
      </c>
    </row>
    <row r="683" spans="1:5" x14ac:dyDescent="0.3">
      <c r="A683" t="s">
        <v>25</v>
      </c>
      <c r="B683">
        <v>10508</v>
      </c>
      <c r="C683" t="s">
        <v>501</v>
      </c>
      <c r="D683" t="s">
        <v>49</v>
      </c>
      <c r="E683">
        <v>60</v>
      </c>
    </row>
    <row r="684" spans="1:5" x14ac:dyDescent="0.3">
      <c r="A684" t="s">
        <v>4</v>
      </c>
      <c r="B684">
        <v>10508</v>
      </c>
      <c r="C684" t="s">
        <v>501</v>
      </c>
      <c r="D684" t="s">
        <v>49</v>
      </c>
      <c r="E684">
        <v>180</v>
      </c>
    </row>
    <row r="685" spans="1:5" x14ac:dyDescent="0.3">
      <c r="A685" t="s">
        <v>22</v>
      </c>
      <c r="B685">
        <v>10509</v>
      </c>
      <c r="C685" t="s">
        <v>91</v>
      </c>
      <c r="D685" t="s">
        <v>49</v>
      </c>
      <c r="E685">
        <v>136.80000000000001</v>
      </c>
    </row>
    <row r="686" spans="1:5" x14ac:dyDescent="0.3">
      <c r="A686" t="s">
        <v>19</v>
      </c>
      <c r="B686">
        <v>10510</v>
      </c>
      <c r="C686" t="s">
        <v>611</v>
      </c>
      <c r="D686" t="s">
        <v>305</v>
      </c>
      <c r="E686">
        <v>4456.4400000000005</v>
      </c>
    </row>
    <row r="687" spans="1:5" x14ac:dyDescent="0.3">
      <c r="A687" t="s">
        <v>4</v>
      </c>
      <c r="B687">
        <v>10510</v>
      </c>
      <c r="C687" t="s">
        <v>611</v>
      </c>
      <c r="D687" t="s">
        <v>305</v>
      </c>
      <c r="E687">
        <v>251.1</v>
      </c>
    </row>
    <row r="688" spans="1:5" x14ac:dyDescent="0.3">
      <c r="A688" t="s">
        <v>7</v>
      </c>
      <c r="B688">
        <v>10511</v>
      </c>
      <c r="C688" t="s">
        <v>118</v>
      </c>
      <c r="D688" t="s">
        <v>102</v>
      </c>
      <c r="E688">
        <v>935</v>
      </c>
    </row>
    <row r="689" spans="1:5" x14ac:dyDescent="0.3">
      <c r="A689" t="s">
        <v>22</v>
      </c>
      <c r="B689">
        <v>10511</v>
      </c>
      <c r="C689" t="s">
        <v>118</v>
      </c>
      <c r="D689" t="s">
        <v>102</v>
      </c>
      <c r="E689">
        <v>1275</v>
      </c>
    </row>
    <row r="690" spans="1:5" x14ac:dyDescent="0.3">
      <c r="A690" t="s">
        <v>7</v>
      </c>
      <c r="B690">
        <v>10511</v>
      </c>
      <c r="C690" t="s">
        <v>118</v>
      </c>
      <c r="D690" t="s">
        <v>102</v>
      </c>
      <c r="E690">
        <v>340</v>
      </c>
    </row>
    <row r="691" spans="1:5" x14ac:dyDescent="0.3">
      <c r="A691" t="s">
        <v>4</v>
      </c>
      <c r="B691">
        <v>10512</v>
      </c>
      <c r="C691" t="s">
        <v>169</v>
      </c>
      <c r="D691" t="s">
        <v>172</v>
      </c>
      <c r="E691">
        <v>38.25</v>
      </c>
    </row>
    <row r="692" spans="1:5" x14ac:dyDescent="0.3">
      <c r="A692" t="s">
        <v>25</v>
      </c>
      <c r="B692">
        <v>10512</v>
      </c>
      <c r="C692" t="s">
        <v>169</v>
      </c>
      <c r="D692" t="s">
        <v>172</v>
      </c>
      <c r="E692">
        <v>91.8</v>
      </c>
    </row>
    <row r="693" spans="1:5" x14ac:dyDescent="0.3">
      <c r="A693" t="s">
        <v>10</v>
      </c>
      <c r="B693">
        <v>10512</v>
      </c>
      <c r="C693" t="s">
        <v>169</v>
      </c>
      <c r="D693" t="s">
        <v>172</v>
      </c>
      <c r="E693">
        <v>48.449999999999996</v>
      </c>
    </row>
    <row r="694" spans="1:5" x14ac:dyDescent="0.3">
      <c r="A694" t="s">
        <v>13</v>
      </c>
      <c r="B694">
        <v>10512</v>
      </c>
      <c r="C694" t="s">
        <v>169</v>
      </c>
      <c r="D694" t="s">
        <v>172</v>
      </c>
      <c r="E694">
        <v>346.8</v>
      </c>
    </row>
    <row r="695" spans="1:5" x14ac:dyDescent="0.3">
      <c r="A695" t="s">
        <v>10</v>
      </c>
      <c r="B695">
        <v>10513</v>
      </c>
      <c r="C695" t="s">
        <v>726</v>
      </c>
      <c r="D695" t="s">
        <v>49</v>
      </c>
      <c r="E695">
        <v>320</v>
      </c>
    </row>
    <row r="696" spans="1:5" x14ac:dyDescent="0.3">
      <c r="A696" t="s">
        <v>13</v>
      </c>
      <c r="B696">
        <v>10513</v>
      </c>
      <c r="C696" t="s">
        <v>726</v>
      </c>
      <c r="D696" t="s">
        <v>49</v>
      </c>
      <c r="E696">
        <v>1280</v>
      </c>
    </row>
    <row r="697" spans="1:5" x14ac:dyDescent="0.3">
      <c r="A697" t="s">
        <v>7</v>
      </c>
      <c r="B697">
        <v>10513</v>
      </c>
      <c r="C697" t="s">
        <v>726</v>
      </c>
      <c r="D697" t="s">
        <v>49</v>
      </c>
      <c r="E697">
        <v>342</v>
      </c>
    </row>
    <row r="698" spans="1:5" x14ac:dyDescent="0.3">
      <c r="A698" t="s">
        <v>10</v>
      </c>
      <c r="B698">
        <v>10514</v>
      </c>
      <c r="C698" t="s">
        <v>209</v>
      </c>
      <c r="D698" t="s">
        <v>211</v>
      </c>
      <c r="E698">
        <v>3159</v>
      </c>
    </row>
    <row r="699" spans="1:5" x14ac:dyDescent="0.3">
      <c r="A699" t="s">
        <v>22</v>
      </c>
      <c r="B699">
        <v>10514</v>
      </c>
      <c r="C699" t="s">
        <v>209</v>
      </c>
      <c r="D699" t="s">
        <v>211</v>
      </c>
      <c r="E699">
        <v>1596</v>
      </c>
    </row>
    <row r="700" spans="1:5" x14ac:dyDescent="0.3">
      <c r="A700" t="s">
        <v>16</v>
      </c>
      <c r="B700">
        <v>10514</v>
      </c>
      <c r="C700" t="s">
        <v>209</v>
      </c>
      <c r="D700" t="s">
        <v>211</v>
      </c>
      <c r="E700">
        <v>2660</v>
      </c>
    </row>
    <row r="701" spans="1:5" x14ac:dyDescent="0.3">
      <c r="A701" t="s">
        <v>7</v>
      </c>
      <c r="B701">
        <v>10514</v>
      </c>
      <c r="C701" t="s">
        <v>209</v>
      </c>
      <c r="D701" t="s">
        <v>211</v>
      </c>
      <c r="E701">
        <v>820.95</v>
      </c>
    </row>
    <row r="702" spans="1:5" x14ac:dyDescent="0.3">
      <c r="A702" t="s">
        <v>4</v>
      </c>
      <c r="B702">
        <v>10514</v>
      </c>
      <c r="C702" t="s">
        <v>209</v>
      </c>
      <c r="D702" t="s">
        <v>211</v>
      </c>
      <c r="E702">
        <v>387.5</v>
      </c>
    </row>
    <row r="703" spans="1:5" x14ac:dyDescent="0.3">
      <c r="A703" t="s">
        <v>19</v>
      </c>
      <c r="B703">
        <v>10515</v>
      </c>
      <c r="C703" t="s">
        <v>551</v>
      </c>
      <c r="D703" t="s">
        <v>49</v>
      </c>
      <c r="E703">
        <v>1319.2</v>
      </c>
    </row>
    <row r="704" spans="1:5" x14ac:dyDescent="0.3">
      <c r="A704" t="s">
        <v>10</v>
      </c>
      <c r="B704">
        <v>10515</v>
      </c>
      <c r="C704" t="s">
        <v>551</v>
      </c>
      <c r="D704" t="s">
        <v>49</v>
      </c>
      <c r="E704">
        <v>872.5</v>
      </c>
    </row>
    <row r="705" spans="1:5" x14ac:dyDescent="0.3">
      <c r="A705" t="s">
        <v>10</v>
      </c>
      <c r="B705">
        <v>10515</v>
      </c>
      <c r="C705" t="s">
        <v>551</v>
      </c>
      <c r="D705" t="s">
        <v>49</v>
      </c>
      <c r="E705">
        <v>5268</v>
      </c>
    </row>
    <row r="706" spans="1:5" x14ac:dyDescent="0.3">
      <c r="A706" t="s">
        <v>13</v>
      </c>
      <c r="B706">
        <v>10515</v>
      </c>
      <c r="C706" t="s">
        <v>551</v>
      </c>
      <c r="D706" t="s">
        <v>49</v>
      </c>
      <c r="E706">
        <v>34</v>
      </c>
    </row>
    <row r="707" spans="1:5" x14ac:dyDescent="0.3">
      <c r="A707" t="s">
        <v>13</v>
      </c>
      <c r="B707">
        <v>10515</v>
      </c>
      <c r="C707" t="s">
        <v>551</v>
      </c>
      <c r="D707" t="s">
        <v>49</v>
      </c>
      <c r="E707">
        <v>2427.6</v>
      </c>
    </row>
    <row r="708" spans="1:5" x14ac:dyDescent="0.3">
      <c r="A708" t="s">
        <v>25</v>
      </c>
      <c r="B708">
        <v>10516</v>
      </c>
      <c r="C708" t="s">
        <v>347</v>
      </c>
      <c r="D708" t="s">
        <v>349</v>
      </c>
      <c r="E708">
        <v>1406.25</v>
      </c>
    </row>
    <row r="709" spans="1:5" x14ac:dyDescent="0.3">
      <c r="A709" t="s">
        <v>25</v>
      </c>
      <c r="B709">
        <v>10516</v>
      </c>
      <c r="C709" t="s">
        <v>347</v>
      </c>
      <c r="D709" t="s">
        <v>349</v>
      </c>
      <c r="E709">
        <v>694.80000000000007</v>
      </c>
    </row>
    <row r="710" spans="1:5" x14ac:dyDescent="0.3">
      <c r="A710" t="s">
        <v>16</v>
      </c>
      <c r="B710">
        <v>10516</v>
      </c>
      <c r="C710" t="s">
        <v>347</v>
      </c>
      <c r="D710" t="s">
        <v>349</v>
      </c>
      <c r="E710">
        <v>280</v>
      </c>
    </row>
    <row r="711" spans="1:5" x14ac:dyDescent="0.3">
      <c r="A711" t="s">
        <v>16</v>
      </c>
      <c r="B711">
        <v>10517</v>
      </c>
      <c r="C711" t="s">
        <v>72</v>
      </c>
      <c r="D711" t="s">
        <v>74</v>
      </c>
      <c r="E711">
        <v>42</v>
      </c>
    </row>
    <row r="712" spans="1:5" x14ac:dyDescent="0.3">
      <c r="A712" t="s">
        <v>13</v>
      </c>
      <c r="B712">
        <v>10517</v>
      </c>
      <c r="C712" t="s">
        <v>72</v>
      </c>
      <c r="D712" t="s">
        <v>74</v>
      </c>
      <c r="E712">
        <v>220</v>
      </c>
    </row>
    <row r="713" spans="1:5" x14ac:dyDescent="0.3">
      <c r="A713" t="s">
        <v>4</v>
      </c>
      <c r="B713">
        <v>10517</v>
      </c>
      <c r="C713" t="s">
        <v>72</v>
      </c>
      <c r="D713" t="s">
        <v>74</v>
      </c>
      <c r="E713">
        <v>90</v>
      </c>
    </row>
    <row r="714" spans="1:5" x14ac:dyDescent="0.3">
      <c r="A714" t="s">
        <v>4</v>
      </c>
      <c r="B714">
        <v>10518</v>
      </c>
      <c r="C714" t="s">
        <v>57</v>
      </c>
      <c r="D714" t="s">
        <v>59</v>
      </c>
      <c r="E714">
        <v>22.5</v>
      </c>
    </row>
    <row r="715" spans="1:5" x14ac:dyDescent="0.3">
      <c r="A715" t="s">
        <v>4</v>
      </c>
      <c r="B715">
        <v>10518</v>
      </c>
      <c r="C715" t="s">
        <v>57</v>
      </c>
      <c r="D715" t="s">
        <v>59</v>
      </c>
      <c r="E715">
        <v>3952.5</v>
      </c>
    </row>
    <row r="716" spans="1:5" x14ac:dyDescent="0.3">
      <c r="A716" t="s">
        <v>7</v>
      </c>
      <c r="B716">
        <v>10518</v>
      </c>
      <c r="C716" t="s">
        <v>57</v>
      </c>
      <c r="D716" t="s">
        <v>59</v>
      </c>
      <c r="E716">
        <v>175.04999999999998</v>
      </c>
    </row>
    <row r="717" spans="1:5" x14ac:dyDescent="0.3">
      <c r="A717" t="s">
        <v>25</v>
      </c>
      <c r="B717">
        <v>10519</v>
      </c>
      <c r="C717" t="s">
        <v>160</v>
      </c>
      <c r="D717" t="s">
        <v>162</v>
      </c>
      <c r="E717">
        <v>471.2</v>
      </c>
    </row>
    <row r="718" spans="1:5" x14ac:dyDescent="0.3">
      <c r="A718" t="s">
        <v>16</v>
      </c>
      <c r="B718">
        <v>10519</v>
      </c>
      <c r="C718" t="s">
        <v>160</v>
      </c>
      <c r="D718" t="s">
        <v>162</v>
      </c>
      <c r="E718">
        <v>1520</v>
      </c>
    </row>
    <row r="719" spans="1:5" x14ac:dyDescent="0.3">
      <c r="A719" t="s">
        <v>13</v>
      </c>
      <c r="B719">
        <v>10519</v>
      </c>
      <c r="C719" t="s">
        <v>160</v>
      </c>
      <c r="D719" t="s">
        <v>162</v>
      </c>
      <c r="E719">
        <v>323</v>
      </c>
    </row>
    <row r="720" spans="1:5" x14ac:dyDescent="0.3">
      <c r="A720" t="s">
        <v>4</v>
      </c>
      <c r="B720">
        <v>10520</v>
      </c>
      <c r="C720" t="s">
        <v>602</v>
      </c>
      <c r="D720" t="s">
        <v>604</v>
      </c>
      <c r="E720">
        <v>36</v>
      </c>
    </row>
    <row r="721" spans="1:5" x14ac:dyDescent="0.3">
      <c r="A721" t="s">
        <v>19</v>
      </c>
      <c r="B721">
        <v>10520</v>
      </c>
      <c r="C721" t="s">
        <v>602</v>
      </c>
      <c r="D721" t="s">
        <v>604</v>
      </c>
      <c r="E721">
        <v>164</v>
      </c>
    </row>
    <row r="722" spans="1:5" x14ac:dyDescent="0.3">
      <c r="A722" t="s">
        <v>4</v>
      </c>
      <c r="B722">
        <v>10521</v>
      </c>
      <c r="C722" t="s">
        <v>144</v>
      </c>
      <c r="D722" t="s">
        <v>146</v>
      </c>
      <c r="E722">
        <v>54</v>
      </c>
    </row>
    <row r="723" spans="1:5" x14ac:dyDescent="0.3">
      <c r="A723" t="s">
        <v>25</v>
      </c>
      <c r="B723">
        <v>10521</v>
      </c>
      <c r="C723" t="s">
        <v>144</v>
      </c>
      <c r="D723" t="s">
        <v>146</v>
      </c>
      <c r="E723">
        <v>96.5</v>
      </c>
    </row>
    <row r="724" spans="1:5" x14ac:dyDescent="0.3">
      <c r="A724" t="s">
        <v>10</v>
      </c>
      <c r="B724">
        <v>10521</v>
      </c>
      <c r="C724" t="s">
        <v>144</v>
      </c>
      <c r="D724" t="s">
        <v>146</v>
      </c>
      <c r="E724">
        <v>75</v>
      </c>
    </row>
    <row r="725" spans="1:5" x14ac:dyDescent="0.3">
      <c r="A725" t="s">
        <v>4</v>
      </c>
      <c r="B725">
        <v>10522</v>
      </c>
      <c r="C725" t="s">
        <v>404</v>
      </c>
      <c r="D725" t="s">
        <v>49</v>
      </c>
      <c r="E725">
        <v>576</v>
      </c>
    </row>
    <row r="726" spans="1:5" x14ac:dyDescent="0.3">
      <c r="A726" t="s">
        <v>7</v>
      </c>
      <c r="B726">
        <v>10522</v>
      </c>
      <c r="C726" t="s">
        <v>404</v>
      </c>
      <c r="D726" t="s">
        <v>49</v>
      </c>
      <c r="E726">
        <v>960</v>
      </c>
    </row>
    <row r="727" spans="1:5" x14ac:dyDescent="0.3">
      <c r="A727" t="s">
        <v>25</v>
      </c>
      <c r="B727">
        <v>10522</v>
      </c>
      <c r="C727" t="s">
        <v>404</v>
      </c>
      <c r="D727" t="s">
        <v>49</v>
      </c>
      <c r="E727">
        <v>414.24</v>
      </c>
    </row>
    <row r="728" spans="1:5" x14ac:dyDescent="0.3">
      <c r="A728" t="s">
        <v>25</v>
      </c>
      <c r="B728">
        <v>10522</v>
      </c>
      <c r="C728" t="s">
        <v>404</v>
      </c>
      <c r="D728" t="s">
        <v>49</v>
      </c>
      <c r="E728">
        <v>368</v>
      </c>
    </row>
    <row r="729" spans="1:5" x14ac:dyDescent="0.3">
      <c r="A729" t="s">
        <v>19</v>
      </c>
      <c r="B729">
        <v>10523</v>
      </c>
      <c r="C729" t="s">
        <v>72</v>
      </c>
      <c r="D729" t="s">
        <v>74</v>
      </c>
      <c r="E729">
        <v>877.5</v>
      </c>
    </row>
    <row r="730" spans="1:5" x14ac:dyDescent="0.3">
      <c r="A730" t="s">
        <v>10</v>
      </c>
      <c r="B730">
        <v>10523</v>
      </c>
      <c r="C730" t="s">
        <v>72</v>
      </c>
      <c r="D730" t="s">
        <v>74</v>
      </c>
      <c r="E730">
        <v>1093.5</v>
      </c>
    </row>
    <row r="731" spans="1:5" x14ac:dyDescent="0.3">
      <c r="A731" t="s">
        <v>25</v>
      </c>
      <c r="B731">
        <v>10523</v>
      </c>
      <c r="C731" t="s">
        <v>72</v>
      </c>
      <c r="D731" t="s">
        <v>74</v>
      </c>
      <c r="E731">
        <v>421.2</v>
      </c>
    </row>
    <row r="732" spans="1:5" x14ac:dyDescent="0.3">
      <c r="A732" t="s">
        <v>25</v>
      </c>
      <c r="B732">
        <v>10523</v>
      </c>
      <c r="C732" t="s">
        <v>72</v>
      </c>
      <c r="D732" t="s">
        <v>74</v>
      </c>
      <c r="E732">
        <v>52.110000000000007</v>
      </c>
    </row>
    <row r="733" spans="1:5" x14ac:dyDescent="0.3">
      <c r="A733" t="s">
        <v>25</v>
      </c>
      <c r="B733">
        <v>10524</v>
      </c>
      <c r="C733" t="s">
        <v>82</v>
      </c>
      <c r="D733" t="s">
        <v>84</v>
      </c>
      <c r="E733">
        <v>62</v>
      </c>
    </row>
    <row r="734" spans="1:5" x14ac:dyDescent="0.3">
      <c r="A734" t="s">
        <v>25</v>
      </c>
      <c r="B734">
        <v>10524</v>
      </c>
      <c r="C734" t="s">
        <v>82</v>
      </c>
      <c r="D734" t="s">
        <v>84</v>
      </c>
      <c r="E734">
        <v>258.89999999999998</v>
      </c>
    </row>
    <row r="735" spans="1:5" x14ac:dyDescent="0.3">
      <c r="A735" t="s">
        <v>4</v>
      </c>
      <c r="B735">
        <v>10524</v>
      </c>
      <c r="C735" t="s">
        <v>82</v>
      </c>
      <c r="D735" t="s">
        <v>84</v>
      </c>
      <c r="E735">
        <v>2760</v>
      </c>
    </row>
    <row r="736" spans="1:5" x14ac:dyDescent="0.3">
      <c r="A736" t="s">
        <v>19</v>
      </c>
      <c r="B736">
        <v>10524</v>
      </c>
      <c r="C736" t="s">
        <v>82</v>
      </c>
      <c r="D736" t="s">
        <v>84</v>
      </c>
      <c r="E736">
        <v>111.75</v>
      </c>
    </row>
    <row r="737" spans="1:5" x14ac:dyDescent="0.3">
      <c r="A737" t="s">
        <v>25</v>
      </c>
      <c r="B737">
        <v>10525</v>
      </c>
      <c r="C737" t="s">
        <v>118</v>
      </c>
      <c r="D737" t="s">
        <v>102</v>
      </c>
      <c r="E737">
        <v>570</v>
      </c>
    </row>
    <row r="738" spans="1:5" x14ac:dyDescent="0.3">
      <c r="A738" t="s">
        <v>25</v>
      </c>
      <c r="B738">
        <v>10525</v>
      </c>
      <c r="C738" t="s">
        <v>118</v>
      </c>
      <c r="D738" t="s">
        <v>102</v>
      </c>
      <c r="E738">
        <v>248.4</v>
      </c>
    </row>
    <row r="739" spans="1:5" x14ac:dyDescent="0.3">
      <c r="A739" t="s">
        <v>4</v>
      </c>
      <c r="B739">
        <v>10526</v>
      </c>
      <c r="C739" t="s">
        <v>734</v>
      </c>
      <c r="D739" t="s">
        <v>736</v>
      </c>
      <c r="E739">
        <v>122.39999999999999</v>
      </c>
    </row>
    <row r="740" spans="1:5" x14ac:dyDescent="0.3">
      <c r="A740" t="s">
        <v>25</v>
      </c>
      <c r="B740">
        <v>10526</v>
      </c>
      <c r="C740" t="s">
        <v>734</v>
      </c>
      <c r="D740" t="s">
        <v>736</v>
      </c>
      <c r="E740">
        <v>60</v>
      </c>
    </row>
    <row r="741" spans="1:5" x14ac:dyDescent="0.3">
      <c r="A741" t="s">
        <v>16</v>
      </c>
      <c r="B741">
        <v>10526</v>
      </c>
      <c r="C741" t="s">
        <v>734</v>
      </c>
      <c r="D741" t="s">
        <v>736</v>
      </c>
      <c r="E741">
        <v>969</v>
      </c>
    </row>
    <row r="742" spans="1:5" x14ac:dyDescent="0.3">
      <c r="A742" t="s">
        <v>7</v>
      </c>
      <c r="B742">
        <v>10527</v>
      </c>
      <c r="C742" t="s">
        <v>551</v>
      </c>
      <c r="D742" t="s">
        <v>49</v>
      </c>
      <c r="E742">
        <v>990</v>
      </c>
    </row>
    <row r="743" spans="1:5" x14ac:dyDescent="0.3">
      <c r="A743" t="s">
        <v>25</v>
      </c>
      <c r="B743">
        <v>10527</v>
      </c>
      <c r="C743" t="s">
        <v>551</v>
      </c>
      <c r="D743" t="s">
        <v>49</v>
      </c>
      <c r="E743">
        <v>513</v>
      </c>
    </row>
    <row r="744" spans="1:5" x14ac:dyDescent="0.3">
      <c r="A744" t="s">
        <v>13</v>
      </c>
      <c r="B744">
        <v>10528</v>
      </c>
      <c r="C744" t="s">
        <v>302</v>
      </c>
      <c r="D744" t="s">
        <v>305</v>
      </c>
      <c r="E744">
        <v>63</v>
      </c>
    </row>
    <row r="745" spans="1:5" x14ac:dyDescent="0.3">
      <c r="A745" t="s">
        <v>13</v>
      </c>
      <c r="B745">
        <v>10528</v>
      </c>
      <c r="C745" t="s">
        <v>302</v>
      </c>
      <c r="D745" t="s">
        <v>305</v>
      </c>
      <c r="E745">
        <v>16</v>
      </c>
    </row>
    <row r="746" spans="1:5" x14ac:dyDescent="0.3">
      <c r="A746" t="s">
        <v>13</v>
      </c>
      <c r="B746">
        <v>10528</v>
      </c>
      <c r="C746" t="s">
        <v>302</v>
      </c>
      <c r="D746" t="s">
        <v>305</v>
      </c>
      <c r="E746">
        <v>313.2</v>
      </c>
    </row>
    <row r="747" spans="1:5" x14ac:dyDescent="0.3">
      <c r="A747" t="s">
        <v>19</v>
      </c>
      <c r="B747">
        <v>10529</v>
      </c>
      <c r="C747" t="s">
        <v>454</v>
      </c>
      <c r="D747" t="s">
        <v>456</v>
      </c>
      <c r="E747">
        <v>336</v>
      </c>
    </row>
    <row r="748" spans="1:5" x14ac:dyDescent="0.3">
      <c r="A748" t="s">
        <v>10</v>
      </c>
      <c r="B748">
        <v>10529</v>
      </c>
      <c r="C748" t="s">
        <v>454</v>
      </c>
      <c r="D748" t="s">
        <v>456</v>
      </c>
      <c r="E748">
        <v>250</v>
      </c>
    </row>
    <row r="749" spans="1:5" x14ac:dyDescent="0.3">
      <c r="A749" t="s">
        <v>13</v>
      </c>
      <c r="B749">
        <v>10529</v>
      </c>
      <c r="C749" t="s">
        <v>454</v>
      </c>
      <c r="D749" t="s">
        <v>456</v>
      </c>
      <c r="E749">
        <v>360</v>
      </c>
    </row>
    <row r="750" spans="1:5" x14ac:dyDescent="0.3">
      <c r="A750" t="s">
        <v>19</v>
      </c>
      <c r="B750">
        <v>10530</v>
      </c>
      <c r="C750" t="s">
        <v>524</v>
      </c>
      <c r="D750" t="s">
        <v>211</v>
      </c>
      <c r="E750">
        <v>1560</v>
      </c>
    </row>
    <row r="751" spans="1:5" x14ac:dyDescent="0.3">
      <c r="A751" t="s">
        <v>4</v>
      </c>
      <c r="B751">
        <v>10530</v>
      </c>
      <c r="C751" t="s">
        <v>524</v>
      </c>
      <c r="D751" t="s">
        <v>211</v>
      </c>
      <c r="E751">
        <v>1150</v>
      </c>
    </row>
    <row r="752" spans="1:5" x14ac:dyDescent="0.3">
      <c r="A752" t="s">
        <v>7</v>
      </c>
      <c r="B752">
        <v>10530</v>
      </c>
      <c r="C752" t="s">
        <v>524</v>
      </c>
      <c r="D752" t="s">
        <v>211</v>
      </c>
      <c r="E752">
        <v>570</v>
      </c>
    </row>
    <row r="753" spans="1:5" x14ac:dyDescent="0.3">
      <c r="A753" t="s">
        <v>4</v>
      </c>
      <c r="B753">
        <v>10530</v>
      </c>
      <c r="C753" t="s">
        <v>524</v>
      </c>
      <c r="D753" t="s">
        <v>211</v>
      </c>
      <c r="E753">
        <v>900</v>
      </c>
    </row>
    <row r="754" spans="1:5" x14ac:dyDescent="0.3">
      <c r="A754" t="s">
        <v>13</v>
      </c>
      <c r="B754">
        <v>10531</v>
      </c>
      <c r="C754" t="s">
        <v>144</v>
      </c>
      <c r="D754" t="s">
        <v>146</v>
      </c>
      <c r="E754">
        <v>110</v>
      </c>
    </row>
    <row r="755" spans="1:5" x14ac:dyDescent="0.3">
      <c r="A755" t="s">
        <v>25</v>
      </c>
      <c r="B755">
        <v>10532</v>
      </c>
      <c r="C755" t="s">
        <v>72</v>
      </c>
      <c r="D755" t="s">
        <v>74</v>
      </c>
      <c r="E755">
        <v>388.35</v>
      </c>
    </row>
    <row r="756" spans="1:5" x14ac:dyDescent="0.3">
      <c r="A756" t="s">
        <v>7</v>
      </c>
      <c r="B756">
        <v>10532</v>
      </c>
      <c r="C756" t="s">
        <v>72</v>
      </c>
      <c r="D756" t="s">
        <v>74</v>
      </c>
      <c r="E756">
        <v>408</v>
      </c>
    </row>
    <row r="757" spans="1:5" x14ac:dyDescent="0.3">
      <c r="A757" t="s">
        <v>7</v>
      </c>
      <c r="B757">
        <v>10533</v>
      </c>
      <c r="C757" t="s">
        <v>241</v>
      </c>
      <c r="D757" t="s">
        <v>84</v>
      </c>
      <c r="E757">
        <v>1045</v>
      </c>
    </row>
    <row r="758" spans="1:5" x14ac:dyDescent="0.3">
      <c r="A758" t="s">
        <v>13</v>
      </c>
      <c r="B758">
        <v>10533</v>
      </c>
      <c r="C758" t="s">
        <v>241</v>
      </c>
      <c r="D758" t="s">
        <v>84</v>
      </c>
      <c r="E758">
        <v>835.19999999999993</v>
      </c>
    </row>
    <row r="759" spans="1:5" x14ac:dyDescent="0.3">
      <c r="A759" t="s">
        <v>25</v>
      </c>
      <c r="B759">
        <v>10533</v>
      </c>
      <c r="C759" t="s">
        <v>241</v>
      </c>
      <c r="D759" t="s">
        <v>84</v>
      </c>
      <c r="E759">
        <v>342</v>
      </c>
    </row>
    <row r="760" spans="1:5" x14ac:dyDescent="0.3">
      <c r="A760" t="s">
        <v>25</v>
      </c>
      <c r="B760">
        <v>10534</v>
      </c>
      <c r="C760" t="s">
        <v>404</v>
      </c>
      <c r="D760" t="s">
        <v>49</v>
      </c>
      <c r="E760">
        <v>258.89999999999998</v>
      </c>
    </row>
    <row r="761" spans="1:5" x14ac:dyDescent="0.3">
      <c r="A761" t="s">
        <v>25</v>
      </c>
      <c r="B761">
        <v>10534</v>
      </c>
      <c r="C761" t="s">
        <v>404</v>
      </c>
      <c r="D761" t="s">
        <v>49</v>
      </c>
      <c r="E761">
        <v>147.20000000000002</v>
      </c>
    </row>
    <row r="762" spans="1:5" x14ac:dyDescent="0.3">
      <c r="A762" t="s">
        <v>19</v>
      </c>
      <c r="B762">
        <v>10534</v>
      </c>
      <c r="C762" t="s">
        <v>404</v>
      </c>
      <c r="D762" t="s">
        <v>49</v>
      </c>
      <c r="E762">
        <v>59.6</v>
      </c>
    </row>
    <row r="763" spans="1:5" x14ac:dyDescent="0.3">
      <c r="A763" t="s">
        <v>13</v>
      </c>
      <c r="B763">
        <v>10535</v>
      </c>
      <c r="C763" t="s">
        <v>57</v>
      </c>
      <c r="D763" t="s">
        <v>59</v>
      </c>
      <c r="E763">
        <v>945</v>
      </c>
    </row>
    <row r="764" spans="1:5" x14ac:dyDescent="0.3">
      <c r="A764" t="s">
        <v>25</v>
      </c>
      <c r="B764">
        <v>10535</v>
      </c>
      <c r="C764" t="s">
        <v>57</v>
      </c>
      <c r="D764" t="s">
        <v>59</v>
      </c>
      <c r="E764">
        <v>165.6</v>
      </c>
    </row>
    <row r="765" spans="1:5" x14ac:dyDescent="0.3">
      <c r="A765" t="s">
        <v>16</v>
      </c>
      <c r="B765">
        <v>10535</v>
      </c>
      <c r="C765" t="s">
        <v>57</v>
      </c>
      <c r="D765" t="s">
        <v>59</v>
      </c>
      <c r="E765">
        <v>87.75</v>
      </c>
    </row>
    <row r="766" spans="1:5" x14ac:dyDescent="0.3">
      <c r="A766" t="s">
        <v>13</v>
      </c>
      <c r="B766">
        <v>10535</v>
      </c>
      <c r="C766" t="s">
        <v>57</v>
      </c>
      <c r="D766" t="s">
        <v>59</v>
      </c>
      <c r="E766">
        <v>742.5</v>
      </c>
    </row>
    <row r="767" spans="1:5" x14ac:dyDescent="0.3">
      <c r="A767" t="s">
        <v>13</v>
      </c>
      <c r="B767">
        <v>10536</v>
      </c>
      <c r="C767" t="s">
        <v>404</v>
      </c>
      <c r="D767" t="s">
        <v>49</v>
      </c>
      <c r="E767">
        <v>427.5</v>
      </c>
    </row>
    <row r="768" spans="1:5" x14ac:dyDescent="0.3">
      <c r="A768" t="s">
        <v>13</v>
      </c>
      <c r="B768">
        <v>10536</v>
      </c>
      <c r="C768" t="s">
        <v>404</v>
      </c>
      <c r="D768" t="s">
        <v>49</v>
      </c>
      <c r="E768">
        <v>250</v>
      </c>
    </row>
    <row r="769" spans="1:5" x14ac:dyDescent="0.3">
      <c r="A769" t="s">
        <v>13</v>
      </c>
      <c r="B769">
        <v>10536</v>
      </c>
      <c r="C769" t="s">
        <v>404</v>
      </c>
      <c r="D769" t="s">
        <v>49</v>
      </c>
      <c r="E769">
        <v>75</v>
      </c>
    </row>
    <row r="770" spans="1:5" x14ac:dyDescent="0.3">
      <c r="A770" t="s">
        <v>13</v>
      </c>
      <c r="B770">
        <v>10536</v>
      </c>
      <c r="C770" t="s">
        <v>404</v>
      </c>
      <c r="D770" t="s">
        <v>49</v>
      </c>
      <c r="E770">
        <v>892.5</v>
      </c>
    </row>
    <row r="771" spans="1:5" x14ac:dyDescent="0.3">
      <c r="A771" t="s">
        <v>13</v>
      </c>
      <c r="B771">
        <v>10537</v>
      </c>
      <c r="C771" t="s">
        <v>588</v>
      </c>
      <c r="D771" t="s">
        <v>162</v>
      </c>
      <c r="E771">
        <v>375</v>
      </c>
    </row>
    <row r="772" spans="1:5" x14ac:dyDescent="0.3">
      <c r="A772" t="s">
        <v>22</v>
      </c>
      <c r="B772">
        <v>10537</v>
      </c>
      <c r="C772" t="s">
        <v>588</v>
      </c>
      <c r="D772" t="s">
        <v>162</v>
      </c>
      <c r="E772">
        <v>318</v>
      </c>
    </row>
    <row r="773" spans="1:5" x14ac:dyDescent="0.3">
      <c r="A773" t="s">
        <v>25</v>
      </c>
      <c r="B773">
        <v>10537</v>
      </c>
      <c r="C773" t="s">
        <v>588</v>
      </c>
      <c r="D773" t="s">
        <v>162</v>
      </c>
      <c r="E773">
        <v>265</v>
      </c>
    </row>
    <row r="774" spans="1:5" x14ac:dyDescent="0.3">
      <c r="A774" t="s">
        <v>13</v>
      </c>
      <c r="B774">
        <v>10537</v>
      </c>
      <c r="C774" t="s">
        <v>588</v>
      </c>
      <c r="D774" t="s">
        <v>162</v>
      </c>
      <c r="E774">
        <v>730.8</v>
      </c>
    </row>
    <row r="775" spans="1:5" x14ac:dyDescent="0.3">
      <c r="A775" t="s">
        <v>25</v>
      </c>
      <c r="B775">
        <v>10537</v>
      </c>
      <c r="C775" t="s">
        <v>588</v>
      </c>
      <c r="D775" t="s">
        <v>162</v>
      </c>
      <c r="E775">
        <v>135</v>
      </c>
    </row>
    <row r="776" spans="1:5" x14ac:dyDescent="0.3">
      <c r="A776" t="s">
        <v>4</v>
      </c>
      <c r="B776">
        <v>10538</v>
      </c>
      <c r="C776" t="s">
        <v>72</v>
      </c>
      <c r="D776" t="s">
        <v>74</v>
      </c>
      <c r="E776">
        <v>105</v>
      </c>
    </row>
    <row r="777" spans="1:5" x14ac:dyDescent="0.3">
      <c r="A777" t="s">
        <v>13</v>
      </c>
      <c r="B777">
        <v>10538</v>
      </c>
      <c r="C777" t="s">
        <v>72</v>
      </c>
      <c r="D777" t="s">
        <v>74</v>
      </c>
      <c r="E777">
        <v>34.799999999999997</v>
      </c>
    </row>
    <row r="778" spans="1:5" x14ac:dyDescent="0.3">
      <c r="A778" t="s">
        <v>25</v>
      </c>
      <c r="B778">
        <v>10539</v>
      </c>
      <c r="C778" t="s">
        <v>72</v>
      </c>
      <c r="D778" t="s">
        <v>74</v>
      </c>
      <c r="E778">
        <v>48</v>
      </c>
    </row>
    <row r="779" spans="1:5" x14ac:dyDescent="0.3">
      <c r="A779" t="s">
        <v>10</v>
      </c>
      <c r="B779">
        <v>10539</v>
      </c>
      <c r="C779" t="s">
        <v>72</v>
      </c>
      <c r="D779" t="s">
        <v>74</v>
      </c>
      <c r="E779">
        <v>150</v>
      </c>
    </row>
    <row r="780" spans="1:5" x14ac:dyDescent="0.3">
      <c r="A780" t="s">
        <v>13</v>
      </c>
      <c r="B780">
        <v>10539</v>
      </c>
      <c r="C780" t="s">
        <v>72</v>
      </c>
      <c r="D780" t="s">
        <v>74</v>
      </c>
      <c r="E780">
        <v>37.5</v>
      </c>
    </row>
    <row r="781" spans="1:5" x14ac:dyDescent="0.3">
      <c r="A781" t="s">
        <v>10</v>
      </c>
      <c r="B781">
        <v>10539</v>
      </c>
      <c r="C781" t="s">
        <v>72</v>
      </c>
      <c r="D781" t="s">
        <v>74</v>
      </c>
      <c r="E781">
        <v>120</v>
      </c>
    </row>
    <row r="782" spans="1:5" x14ac:dyDescent="0.3">
      <c r="A782" t="s">
        <v>7</v>
      </c>
      <c r="B782">
        <v>10540</v>
      </c>
      <c r="C782" t="s">
        <v>551</v>
      </c>
      <c r="D782" t="s">
        <v>49</v>
      </c>
      <c r="E782">
        <v>600</v>
      </c>
    </row>
    <row r="783" spans="1:5" x14ac:dyDescent="0.3">
      <c r="A783" t="s">
        <v>10</v>
      </c>
      <c r="B783">
        <v>10540</v>
      </c>
      <c r="C783" t="s">
        <v>551</v>
      </c>
      <c r="D783" t="s">
        <v>49</v>
      </c>
      <c r="E783">
        <v>1249.2</v>
      </c>
    </row>
    <row r="784" spans="1:5" x14ac:dyDescent="0.3">
      <c r="A784" t="s">
        <v>4</v>
      </c>
      <c r="B784">
        <v>10540</v>
      </c>
      <c r="C784" t="s">
        <v>551</v>
      </c>
      <c r="D784" t="s">
        <v>49</v>
      </c>
      <c r="E784">
        <v>7905</v>
      </c>
    </row>
    <row r="785" spans="1:5" x14ac:dyDescent="0.3">
      <c r="A785" t="s">
        <v>10</v>
      </c>
      <c r="B785">
        <v>10540</v>
      </c>
      <c r="C785" t="s">
        <v>551</v>
      </c>
      <c r="D785" t="s">
        <v>49</v>
      </c>
      <c r="E785">
        <v>437.5</v>
      </c>
    </row>
    <row r="786" spans="1:5" x14ac:dyDescent="0.3">
      <c r="A786" t="s">
        <v>4</v>
      </c>
      <c r="B786">
        <v>10541</v>
      </c>
      <c r="C786" t="s">
        <v>321</v>
      </c>
      <c r="D786" t="s">
        <v>172</v>
      </c>
      <c r="E786">
        <v>141.75</v>
      </c>
    </row>
    <row r="787" spans="1:5" x14ac:dyDescent="0.3">
      <c r="A787" t="s">
        <v>4</v>
      </c>
      <c r="B787">
        <v>10541</v>
      </c>
      <c r="C787" t="s">
        <v>321</v>
      </c>
      <c r="D787" t="s">
        <v>172</v>
      </c>
      <c r="E787">
        <v>948.6</v>
      </c>
    </row>
    <row r="788" spans="1:5" x14ac:dyDescent="0.3">
      <c r="A788" t="s">
        <v>7</v>
      </c>
      <c r="B788">
        <v>10541</v>
      </c>
      <c r="C788" t="s">
        <v>321</v>
      </c>
      <c r="D788" t="s">
        <v>172</v>
      </c>
      <c r="E788">
        <v>682.0200000000001</v>
      </c>
    </row>
    <row r="789" spans="1:5" x14ac:dyDescent="0.3">
      <c r="A789" t="s">
        <v>13</v>
      </c>
      <c r="B789">
        <v>10541</v>
      </c>
      <c r="C789" t="s">
        <v>321</v>
      </c>
      <c r="D789" t="s">
        <v>172</v>
      </c>
      <c r="E789">
        <v>174.15</v>
      </c>
    </row>
    <row r="790" spans="1:5" x14ac:dyDescent="0.3">
      <c r="A790" t="s">
        <v>13</v>
      </c>
      <c r="B790">
        <v>10542</v>
      </c>
      <c r="C790" t="s">
        <v>364</v>
      </c>
      <c r="D790" t="s">
        <v>49</v>
      </c>
      <c r="E790">
        <v>299.25</v>
      </c>
    </row>
    <row r="791" spans="1:5" x14ac:dyDescent="0.3">
      <c r="A791" t="s">
        <v>19</v>
      </c>
      <c r="B791">
        <v>10542</v>
      </c>
      <c r="C791" t="s">
        <v>364</v>
      </c>
      <c r="D791" t="s">
        <v>49</v>
      </c>
      <c r="E791">
        <v>169.86</v>
      </c>
    </row>
    <row r="792" spans="1:5" x14ac:dyDescent="0.3">
      <c r="A792" t="s">
        <v>13</v>
      </c>
      <c r="B792">
        <v>10543</v>
      </c>
      <c r="C792" t="s">
        <v>420</v>
      </c>
      <c r="D792" t="s">
        <v>314</v>
      </c>
      <c r="E792">
        <v>969</v>
      </c>
    </row>
    <row r="793" spans="1:5" x14ac:dyDescent="0.3">
      <c r="A793" t="s">
        <v>16</v>
      </c>
      <c r="B793">
        <v>10543</v>
      </c>
      <c r="C793" t="s">
        <v>420</v>
      </c>
      <c r="D793" t="s">
        <v>314</v>
      </c>
      <c r="E793">
        <v>535.5</v>
      </c>
    </row>
    <row r="794" spans="1:5" x14ac:dyDescent="0.3">
      <c r="A794" t="s">
        <v>22</v>
      </c>
      <c r="B794">
        <v>10544</v>
      </c>
      <c r="C794" t="s">
        <v>438</v>
      </c>
      <c r="D794" t="s">
        <v>305</v>
      </c>
      <c r="E794">
        <v>319.2</v>
      </c>
    </row>
    <row r="795" spans="1:5" x14ac:dyDescent="0.3">
      <c r="A795" t="s">
        <v>4</v>
      </c>
      <c r="B795">
        <v>10544</v>
      </c>
      <c r="C795" t="s">
        <v>438</v>
      </c>
      <c r="D795" t="s">
        <v>305</v>
      </c>
      <c r="E795">
        <v>98</v>
      </c>
    </row>
    <row r="796" spans="1:5" x14ac:dyDescent="0.3">
      <c r="A796" t="s">
        <v>13</v>
      </c>
      <c r="B796">
        <v>10545</v>
      </c>
      <c r="C796" t="s">
        <v>395</v>
      </c>
      <c r="D796" t="s">
        <v>305</v>
      </c>
      <c r="E796">
        <v>210</v>
      </c>
    </row>
    <row r="797" spans="1:5" x14ac:dyDescent="0.3">
      <c r="A797" t="s">
        <v>22</v>
      </c>
      <c r="B797">
        <v>10546</v>
      </c>
      <c r="C797" t="s">
        <v>710</v>
      </c>
      <c r="D797" t="s">
        <v>102</v>
      </c>
      <c r="E797">
        <v>300</v>
      </c>
    </row>
    <row r="798" spans="1:5" x14ac:dyDescent="0.3">
      <c r="A798" t="s">
        <v>4</v>
      </c>
      <c r="B798">
        <v>10546</v>
      </c>
      <c r="C798" t="s">
        <v>710</v>
      </c>
      <c r="D798" t="s">
        <v>102</v>
      </c>
      <c r="E798">
        <v>540</v>
      </c>
    </row>
    <row r="799" spans="1:5" x14ac:dyDescent="0.3">
      <c r="A799" t="s">
        <v>10</v>
      </c>
      <c r="B799">
        <v>10546</v>
      </c>
      <c r="C799" t="s">
        <v>710</v>
      </c>
      <c r="D799" t="s">
        <v>102</v>
      </c>
      <c r="E799">
        <v>1972</v>
      </c>
    </row>
    <row r="800" spans="1:5" x14ac:dyDescent="0.3">
      <c r="A800" t="s">
        <v>13</v>
      </c>
      <c r="B800">
        <v>10547</v>
      </c>
      <c r="C800" t="s">
        <v>72</v>
      </c>
      <c r="D800" t="s">
        <v>74</v>
      </c>
      <c r="E800">
        <v>652.79999999999995</v>
      </c>
    </row>
    <row r="801" spans="1:5" x14ac:dyDescent="0.3">
      <c r="A801" t="s">
        <v>25</v>
      </c>
      <c r="B801">
        <v>10547</v>
      </c>
      <c r="C801" t="s">
        <v>72</v>
      </c>
      <c r="D801" t="s">
        <v>74</v>
      </c>
      <c r="E801">
        <v>1140</v>
      </c>
    </row>
    <row r="802" spans="1:5" x14ac:dyDescent="0.3">
      <c r="A802" t="s">
        <v>4</v>
      </c>
      <c r="B802">
        <v>10548</v>
      </c>
      <c r="C802" t="s">
        <v>674</v>
      </c>
      <c r="D802" t="s">
        <v>49</v>
      </c>
      <c r="E802">
        <v>105</v>
      </c>
    </row>
    <row r="803" spans="1:5" x14ac:dyDescent="0.3">
      <c r="A803" t="s">
        <v>25</v>
      </c>
      <c r="B803">
        <v>10548</v>
      </c>
      <c r="C803" t="s">
        <v>674</v>
      </c>
      <c r="D803" t="s">
        <v>49</v>
      </c>
      <c r="E803">
        <v>135.1</v>
      </c>
    </row>
    <row r="804" spans="1:5" x14ac:dyDescent="0.3">
      <c r="A804" t="s">
        <v>13</v>
      </c>
      <c r="B804">
        <v>10549</v>
      </c>
      <c r="C804" t="s">
        <v>551</v>
      </c>
      <c r="D804" t="s">
        <v>49</v>
      </c>
      <c r="E804">
        <v>584.375</v>
      </c>
    </row>
    <row r="805" spans="1:5" x14ac:dyDescent="0.3">
      <c r="A805" t="s">
        <v>25</v>
      </c>
      <c r="B805">
        <v>10549</v>
      </c>
      <c r="C805" t="s">
        <v>551</v>
      </c>
      <c r="D805" t="s">
        <v>49</v>
      </c>
      <c r="E805">
        <v>807.5</v>
      </c>
    </row>
    <row r="806" spans="1:5" x14ac:dyDescent="0.3">
      <c r="A806" t="s">
        <v>22</v>
      </c>
      <c r="B806">
        <v>10549</v>
      </c>
      <c r="C806" t="s">
        <v>551</v>
      </c>
      <c r="D806" t="s">
        <v>49</v>
      </c>
      <c r="E806">
        <v>2162.4</v>
      </c>
    </row>
    <row r="807" spans="1:5" x14ac:dyDescent="0.3">
      <c r="A807" t="s">
        <v>19</v>
      </c>
      <c r="B807">
        <v>10550</v>
      </c>
      <c r="C807" t="s">
        <v>288</v>
      </c>
      <c r="D807" t="s">
        <v>111</v>
      </c>
      <c r="E807">
        <v>280.8</v>
      </c>
    </row>
    <row r="808" spans="1:5" x14ac:dyDescent="0.3">
      <c r="A808" t="s">
        <v>10</v>
      </c>
      <c r="B808">
        <v>10550</v>
      </c>
      <c r="C808" t="s">
        <v>288</v>
      </c>
      <c r="D808" t="s">
        <v>111</v>
      </c>
      <c r="E808">
        <v>92</v>
      </c>
    </row>
    <row r="809" spans="1:5" x14ac:dyDescent="0.3">
      <c r="A809" t="s">
        <v>10</v>
      </c>
      <c r="B809">
        <v>10550</v>
      </c>
      <c r="C809" t="s">
        <v>288</v>
      </c>
      <c r="D809" t="s">
        <v>111</v>
      </c>
      <c r="E809">
        <v>54</v>
      </c>
    </row>
    <row r="810" spans="1:5" x14ac:dyDescent="0.3">
      <c r="A810" t="s">
        <v>7</v>
      </c>
      <c r="B810">
        <v>10550</v>
      </c>
      <c r="C810" t="s">
        <v>288</v>
      </c>
      <c r="D810" t="s">
        <v>111</v>
      </c>
      <c r="E810">
        <v>256.5</v>
      </c>
    </row>
    <row r="811" spans="1:5" x14ac:dyDescent="0.3">
      <c r="A811" t="s">
        <v>10</v>
      </c>
      <c r="B811">
        <v>10551</v>
      </c>
      <c r="C811" t="s">
        <v>271</v>
      </c>
      <c r="D811" t="s">
        <v>273</v>
      </c>
      <c r="E811">
        <v>593.29999999999995</v>
      </c>
    </row>
    <row r="812" spans="1:5" x14ac:dyDescent="0.3">
      <c r="A812" t="s">
        <v>4</v>
      </c>
      <c r="B812">
        <v>10551</v>
      </c>
      <c r="C812" t="s">
        <v>271</v>
      </c>
      <c r="D812" t="s">
        <v>273</v>
      </c>
      <c r="E812">
        <v>306</v>
      </c>
    </row>
    <row r="813" spans="1:5" x14ac:dyDescent="0.3">
      <c r="A813" t="s">
        <v>7</v>
      </c>
      <c r="B813">
        <v>10551</v>
      </c>
      <c r="C813" t="s">
        <v>271</v>
      </c>
      <c r="D813" t="s">
        <v>273</v>
      </c>
      <c r="E813">
        <v>778</v>
      </c>
    </row>
    <row r="814" spans="1:5" x14ac:dyDescent="0.3">
      <c r="A814" t="s">
        <v>13</v>
      </c>
      <c r="B814">
        <v>10552</v>
      </c>
      <c r="C814" t="s">
        <v>330</v>
      </c>
      <c r="D814" t="s">
        <v>314</v>
      </c>
      <c r="E814">
        <v>648</v>
      </c>
    </row>
    <row r="815" spans="1:5" x14ac:dyDescent="0.3">
      <c r="A815" t="s">
        <v>4</v>
      </c>
      <c r="B815">
        <v>10552</v>
      </c>
      <c r="C815" t="s">
        <v>330</v>
      </c>
      <c r="D815" t="s">
        <v>314</v>
      </c>
      <c r="E815">
        <v>232.5</v>
      </c>
    </row>
    <row r="816" spans="1:5" x14ac:dyDescent="0.3">
      <c r="A816" t="s">
        <v>13</v>
      </c>
      <c r="B816">
        <v>10553</v>
      </c>
      <c r="C816" t="s">
        <v>734</v>
      </c>
      <c r="D816" t="s">
        <v>736</v>
      </c>
      <c r="E816">
        <v>315</v>
      </c>
    </row>
    <row r="817" spans="1:5" x14ac:dyDescent="0.3">
      <c r="A817" t="s">
        <v>10</v>
      </c>
      <c r="B817">
        <v>10553</v>
      </c>
      <c r="C817" t="s">
        <v>734</v>
      </c>
      <c r="D817" t="s">
        <v>736</v>
      </c>
      <c r="E817">
        <v>244.29999999999998</v>
      </c>
    </row>
    <row r="818" spans="1:5" x14ac:dyDescent="0.3">
      <c r="A818" t="s">
        <v>16</v>
      </c>
      <c r="B818">
        <v>10553</v>
      </c>
      <c r="C818" t="s">
        <v>734</v>
      </c>
      <c r="D818" t="s">
        <v>736</v>
      </c>
      <c r="E818">
        <v>504</v>
      </c>
    </row>
    <row r="819" spans="1:5" x14ac:dyDescent="0.3">
      <c r="A819" t="s">
        <v>13</v>
      </c>
      <c r="B819">
        <v>10553</v>
      </c>
      <c r="C819" t="s">
        <v>734</v>
      </c>
      <c r="D819" t="s">
        <v>736</v>
      </c>
      <c r="E819">
        <v>375</v>
      </c>
    </row>
    <row r="820" spans="1:5" x14ac:dyDescent="0.3">
      <c r="A820" t="s">
        <v>4</v>
      </c>
      <c r="B820">
        <v>10553</v>
      </c>
      <c r="C820" t="s">
        <v>734</v>
      </c>
      <c r="D820" t="s">
        <v>736</v>
      </c>
      <c r="E820">
        <v>108</v>
      </c>
    </row>
    <row r="821" spans="1:5" x14ac:dyDescent="0.3">
      <c r="A821" t="s">
        <v>10</v>
      </c>
      <c r="B821">
        <v>10554</v>
      </c>
      <c r="C821" t="s">
        <v>501</v>
      </c>
      <c r="D821" t="s">
        <v>49</v>
      </c>
      <c r="E821">
        <v>497.32499999999999</v>
      </c>
    </row>
    <row r="822" spans="1:5" x14ac:dyDescent="0.3">
      <c r="A822" t="s">
        <v>16</v>
      </c>
      <c r="B822">
        <v>10554</v>
      </c>
      <c r="C822" t="s">
        <v>501</v>
      </c>
      <c r="D822" t="s">
        <v>49</v>
      </c>
      <c r="E822">
        <v>171</v>
      </c>
    </row>
    <row r="823" spans="1:5" x14ac:dyDescent="0.3">
      <c r="A823" t="s">
        <v>10</v>
      </c>
      <c r="B823">
        <v>10554</v>
      </c>
      <c r="C823" t="s">
        <v>501</v>
      </c>
      <c r="D823" t="s">
        <v>49</v>
      </c>
      <c r="E823">
        <v>936.69999999999993</v>
      </c>
    </row>
    <row r="824" spans="1:5" x14ac:dyDescent="0.3">
      <c r="A824" t="s">
        <v>7</v>
      </c>
      <c r="B824">
        <v>10554</v>
      </c>
      <c r="C824" t="s">
        <v>501</v>
      </c>
      <c r="D824" t="s">
        <v>49</v>
      </c>
      <c r="E824">
        <v>123.5</v>
      </c>
    </row>
    <row r="825" spans="1:5" x14ac:dyDescent="0.3">
      <c r="A825" t="s">
        <v>22</v>
      </c>
      <c r="B825">
        <v>10555</v>
      </c>
      <c r="C825" t="s">
        <v>611</v>
      </c>
      <c r="D825" t="s">
        <v>305</v>
      </c>
      <c r="E825">
        <v>558</v>
      </c>
    </row>
    <row r="826" spans="1:5" x14ac:dyDescent="0.3">
      <c r="A826" t="s">
        <v>10</v>
      </c>
      <c r="B826">
        <v>10555</v>
      </c>
      <c r="C826" t="s">
        <v>611</v>
      </c>
      <c r="D826" t="s">
        <v>305</v>
      </c>
      <c r="E826">
        <v>257.60000000000002</v>
      </c>
    </row>
    <row r="827" spans="1:5" x14ac:dyDescent="0.3">
      <c r="A827" t="s">
        <v>4</v>
      </c>
      <c r="B827">
        <v>10555</v>
      </c>
      <c r="C827" t="s">
        <v>611</v>
      </c>
      <c r="D827" t="s">
        <v>305</v>
      </c>
      <c r="E827">
        <v>64.8</v>
      </c>
    </row>
    <row r="828" spans="1:5" x14ac:dyDescent="0.3">
      <c r="A828" t="s">
        <v>22</v>
      </c>
      <c r="B828">
        <v>10555</v>
      </c>
      <c r="C828" t="s">
        <v>611</v>
      </c>
      <c r="D828" t="s">
        <v>305</v>
      </c>
      <c r="E828">
        <v>848</v>
      </c>
    </row>
    <row r="829" spans="1:5" x14ac:dyDescent="0.3">
      <c r="A829" t="s">
        <v>16</v>
      </c>
      <c r="B829">
        <v>10555</v>
      </c>
      <c r="C829" t="s">
        <v>611</v>
      </c>
      <c r="D829" t="s">
        <v>305</v>
      </c>
      <c r="E829">
        <v>1216</v>
      </c>
    </row>
    <row r="830" spans="1:5" x14ac:dyDescent="0.3">
      <c r="A830" t="s">
        <v>13</v>
      </c>
      <c r="B830">
        <v>10556</v>
      </c>
      <c r="C830" t="s">
        <v>626</v>
      </c>
      <c r="D830" t="s">
        <v>628</v>
      </c>
      <c r="E830">
        <v>835.19999999999993</v>
      </c>
    </row>
    <row r="831" spans="1:5" x14ac:dyDescent="0.3">
      <c r="A831" t="s">
        <v>16</v>
      </c>
      <c r="B831">
        <v>10557</v>
      </c>
      <c r="C831" t="s">
        <v>404</v>
      </c>
      <c r="D831" t="s">
        <v>49</v>
      </c>
      <c r="E831">
        <v>997.5</v>
      </c>
    </row>
    <row r="832" spans="1:5" x14ac:dyDescent="0.3">
      <c r="A832" t="s">
        <v>4</v>
      </c>
      <c r="B832">
        <v>10557</v>
      </c>
      <c r="C832" t="s">
        <v>404</v>
      </c>
      <c r="D832" t="s">
        <v>49</v>
      </c>
      <c r="E832">
        <v>155</v>
      </c>
    </row>
    <row r="833" spans="1:5" x14ac:dyDescent="0.3">
      <c r="A833" t="s">
        <v>10</v>
      </c>
      <c r="B833">
        <v>10558</v>
      </c>
      <c r="C833" t="s">
        <v>72</v>
      </c>
      <c r="D833" t="s">
        <v>74</v>
      </c>
      <c r="E833">
        <v>237.5</v>
      </c>
    </row>
    <row r="834" spans="1:5" x14ac:dyDescent="0.3">
      <c r="A834" t="s">
        <v>22</v>
      </c>
      <c r="B834">
        <v>10558</v>
      </c>
      <c r="C834" t="s">
        <v>72</v>
      </c>
      <c r="D834" t="s">
        <v>74</v>
      </c>
      <c r="E834">
        <v>1060</v>
      </c>
    </row>
    <row r="835" spans="1:5" x14ac:dyDescent="0.3">
      <c r="A835" t="s">
        <v>16</v>
      </c>
      <c r="B835">
        <v>10558</v>
      </c>
      <c r="C835" t="s">
        <v>72</v>
      </c>
      <c r="D835" t="s">
        <v>74</v>
      </c>
      <c r="E835">
        <v>210</v>
      </c>
    </row>
    <row r="836" spans="1:5" x14ac:dyDescent="0.3">
      <c r="A836" t="s">
        <v>19</v>
      </c>
      <c r="B836">
        <v>10558</v>
      </c>
      <c r="C836" t="s">
        <v>72</v>
      </c>
      <c r="D836" t="s">
        <v>74</v>
      </c>
      <c r="E836">
        <v>590.4</v>
      </c>
    </row>
    <row r="837" spans="1:5" x14ac:dyDescent="0.3">
      <c r="A837" t="s">
        <v>25</v>
      </c>
      <c r="B837">
        <v>10558</v>
      </c>
      <c r="C837" t="s">
        <v>72</v>
      </c>
      <c r="D837" t="s">
        <v>74</v>
      </c>
      <c r="E837">
        <v>45</v>
      </c>
    </row>
    <row r="838" spans="1:5" x14ac:dyDescent="0.3">
      <c r="A838" t="s">
        <v>25</v>
      </c>
      <c r="B838">
        <v>10559</v>
      </c>
      <c r="C838" t="s">
        <v>100</v>
      </c>
      <c r="D838" t="s">
        <v>102</v>
      </c>
      <c r="E838">
        <v>110.01</v>
      </c>
    </row>
    <row r="839" spans="1:5" x14ac:dyDescent="0.3">
      <c r="A839" t="s">
        <v>19</v>
      </c>
      <c r="B839">
        <v>10559</v>
      </c>
      <c r="C839" t="s">
        <v>100</v>
      </c>
      <c r="D839" t="s">
        <v>102</v>
      </c>
      <c r="E839">
        <v>410.4</v>
      </c>
    </row>
    <row r="840" spans="1:5" x14ac:dyDescent="0.3">
      <c r="A840" t="s">
        <v>25</v>
      </c>
      <c r="B840">
        <v>10560</v>
      </c>
      <c r="C840" t="s">
        <v>248</v>
      </c>
      <c r="D840" t="s">
        <v>49</v>
      </c>
      <c r="E840">
        <v>517.79999999999995</v>
      </c>
    </row>
    <row r="841" spans="1:5" x14ac:dyDescent="0.3">
      <c r="A841" t="s">
        <v>10</v>
      </c>
      <c r="B841">
        <v>10560</v>
      </c>
      <c r="C841" t="s">
        <v>248</v>
      </c>
      <c r="D841" t="s">
        <v>49</v>
      </c>
      <c r="E841">
        <v>554.625</v>
      </c>
    </row>
    <row r="842" spans="1:5" x14ac:dyDescent="0.3">
      <c r="A842" t="s">
        <v>7</v>
      </c>
      <c r="B842">
        <v>10561</v>
      </c>
      <c r="C842" t="s">
        <v>241</v>
      </c>
      <c r="D842" t="s">
        <v>84</v>
      </c>
      <c r="E842">
        <v>194.5</v>
      </c>
    </row>
    <row r="843" spans="1:5" x14ac:dyDescent="0.3">
      <c r="A843" t="s">
        <v>22</v>
      </c>
      <c r="B843">
        <v>10561</v>
      </c>
      <c r="C843" t="s">
        <v>241</v>
      </c>
      <c r="D843" t="s">
        <v>84</v>
      </c>
      <c r="E843">
        <v>2650</v>
      </c>
    </row>
    <row r="844" spans="1:5" x14ac:dyDescent="0.3">
      <c r="A844" t="s">
        <v>13</v>
      </c>
      <c r="B844">
        <v>10562</v>
      </c>
      <c r="C844" t="s">
        <v>574</v>
      </c>
      <c r="D844" t="s">
        <v>264</v>
      </c>
      <c r="E844">
        <v>45</v>
      </c>
    </row>
    <row r="845" spans="1:5" x14ac:dyDescent="0.3">
      <c r="A845" t="s">
        <v>10</v>
      </c>
      <c r="B845">
        <v>10562</v>
      </c>
      <c r="C845" t="s">
        <v>574</v>
      </c>
      <c r="D845" t="s">
        <v>264</v>
      </c>
      <c r="E845">
        <v>443.7</v>
      </c>
    </row>
    <row r="846" spans="1:5" x14ac:dyDescent="0.3">
      <c r="A846" t="s">
        <v>25</v>
      </c>
      <c r="B846">
        <v>10563</v>
      </c>
      <c r="C846" t="s">
        <v>321</v>
      </c>
      <c r="D846" t="s">
        <v>172</v>
      </c>
      <c r="E846">
        <v>475</v>
      </c>
    </row>
    <row r="847" spans="1:5" x14ac:dyDescent="0.3">
      <c r="A847" t="s">
        <v>16</v>
      </c>
      <c r="B847">
        <v>10563</v>
      </c>
      <c r="C847" t="s">
        <v>321</v>
      </c>
      <c r="D847" t="s">
        <v>172</v>
      </c>
      <c r="E847">
        <v>490</v>
      </c>
    </row>
    <row r="848" spans="1:5" x14ac:dyDescent="0.3">
      <c r="A848" t="s">
        <v>19</v>
      </c>
      <c r="B848">
        <v>10564</v>
      </c>
      <c r="C848" t="s">
        <v>565</v>
      </c>
      <c r="D848" t="s">
        <v>305</v>
      </c>
      <c r="E848">
        <v>592.79999999999995</v>
      </c>
    </row>
    <row r="849" spans="1:5" x14ac:dyDescent="0.3">
      <c r="A849" t="s">
        <v>13</v>
      </c>
      <c r="B849">
        <v>10564</v>
      </c>
      <c r="C849" t="s">
        <v>565</v>
      </c>
      <c r="D849" t="s">
        <v>305</v>
      </c>
      <c r="E849">
        <v>71.25</v>
      </c>
    </row>
    <row r="850" spans="1:5" x14ac:dyDescent="0.3">
      <c r="A850" t="s">
        <v>19</v>
      </c>
      <c r="B850">
        <v>10564</v>
      </c>
      <c r="C850" t="s">
        <v>565</v>
      </c>
      <c r="D850" t="s">
        <v>305</v>
      </c>
      <c r="E850">
        <v>570</v>
      </c>
    </row>
    <row r="851" spans="1:5" x14ac:dyDescent="0.3">
      <c r="A851" t="s">
        <v>4</v>
      </c>
      <c r="B851">
        <v>10565</v>
      </c>
      <c r="C851" t="s">
        <v>463</v>
      </c>
      <c r="D851" t="s">
        <v>130</v>
      </c>
      <c r="E851">
        <v>101.25</v>
      </c>
    </row>
    <row r="852" spans="1:5" x14ac:dyDescent="0.3">
      <c r="A852" t="s">
        <v>16</v>
      </c>
      <c r="B852">
        <v>10565</v>
      </c>
      <c r="C852" t="s">
        <v>463</v>
      </c>
      <c r="D852" t="s">
        <v>130</v>
      </c>
      <c r="E852">
        <v>538.65</v>
      </c>
    </row>
    <row r="853" spans="1:5" x14ac:dyDescent="0.3">
      <c r="A853" t="s">
        <v>13</v>
      </c>
      <c r="B853">
        <v>10566</v>
      </c>
      <c r="C853" t="s">
        <v>100</v>
      </c>
      <c r="D853" t="s">
        <v>102</v>
      </c>
      <c r="E853">
        <v>624.75</v>
      </c>
    </row>
    <row r="854" spans="1:5" x14ac:dyDescent="0.3">
      <c r="A854" t="s">
        <v>25</v>
      </c>
      <c r="B854">
        <v>10566</v>
      </c>
      <c r="C854" t="s">
        <v>100</v>
      </c>
      <c r="D854" t="s">
        <v>102</v>
      </c>
      <c r="E854">
        <v>956.25</v>
      </c>
    </row>
    <row r="855" spans="1:5" x14ac:dyDescent="0.3">
      <c r="A855" t="s">
        <v>4</v>
      </c>
      <c r="B855">
        <v>10566</v>
      </c>
      <c r="C855" t="s">
        <v>100</v>
      </c>
      <c r="D855" t="s">
        <v>102</v>
      </c>
      <c r="E855">
        <v>180</v>
      </c>
    </row>
    <row r="856" spans="1:5" x14ac:dyDescent="0.3">
      <c r="A856" t="s">
        <v>13</v>
      </c>
      <c r="B856">
        <v>10567</v>
      </c>
      <c r="C856" t="s">
        <v>347</v>
      </c>
      <c r="D856" t="s">
        <v>349</v>
      </c>
      <c r="E856">
        <v>600</v>
      </c>
    </row>
    <row r="857" spans="1:5" x14ac:dyDescent="0.3">
      <c r="A857" t="s">
        <v>22</v>
      </c>
      <c r="B857">
        <v>10567</v>
      </c>
      <c r="C857" t="s">
        <v>347</v>
      </c>
      <c r="D857" t="s">
        <v>349</v>
      </c>
      <c r="E857">
        <v>159</v>
      </c>
    </row>
    <row r="858" spans="1:5" x14ac:dyDescent="0.3">
      <c r="A858" t="s">
        <v>13</v>
      </c>
      <c r="B858">
        <v>10567</v>
      </c>
      <c r="C858" t="s">
        <v>347</v>
      </c>
      <c r="D858" t="s">
        <v>349</v>
      </c>
      <c r="E858">
        <v>1760</v>
      </c>
    </row>
    <row r="859" spans="1:5" x14ac:dyDescent="0.3">
      <c r="A859" t="s">
        <v>25</v>
      </c>
      <c r="B859">
        <v>10568</v>
      </c>
      <c r="C859" t="s">
        <v>280</v>
      </c>
      <c r="D859" t="s">
        <v>111</v>
      </c>
      <c r="E859">
        <v>155</v>
      </c>
    </row>
    <row r="860" spans="1:5" x14ac:dyDescent="0.3">
      <c r="A860" t="s">
        <v>13</v>
      </c>
      <c r="B860">
        <v>10569</v>
      </c>
      <c r="C860" t="s">
        <v>565</v>
      </c>
      <c r="D860" t="s">
        <v>305</v>
      </c>
      <c r="E860">
        <v>350</v>
      </c>
    </row>
    <row r="861" spans="1:5" x14ac:dyDescent="0.3">
      <c r="A861" t="s">
        <v>4</v>
      </c>
      <c r="B861">
        <v>10569</v>
      </c>
      <c r="C861" t="s">
        <v>565</v>
      </c>
      <c r="D861" t="s">
        <v>305</v>
      </c>
      <c r="E861">
        <v>540</v>
      </c>
    </row>
    <row r="862" spans="1:5" x14ac:dyDescent="0.3">
      <c r="A862" t="s">
        <v>13</v>
      </c>
      <c r="B862">
        <v>10570</v>
      </c>
      <c r="C862" t="s">
        <v>463</v>
      </c>
      <c r="D862" t="s">
        <v>130</v>
      </c>
      <c r="E862">
        <v>299.25</v>
      </c>
    </row>
    <row r="863" spans="1:5" x14ac:dyDescent="0.3">
      <c r="A863" t="s">
        <v>16</v>
      </c>
      <c r="B863">
        <v>10570</v>
      </c>
      <c r="C863" t="s">
        <v>463</v>
      </c>
      <c r="D863" t="s">
        <v>130</v>
      </c>
      <c r="E863">
        <v>2166</v>
      </c>
    </row>
    <row r="864" spans="1:5" x14ac:dyDescent="0.3">
      <c r="A864" t="s">
        <v>22</v>
      </c>
      <c r="B864">
        <v>10571</v>
      </c>
      <c r="C864" t="s">
        <v>209</v>
      </c>
      <c r="D864" t="s">
        <v>211</v>
      </c>
      <c r="E864">
        <v>217.38749999999999</v>
      </c>
    </row>
    <row r="865" spans="1:5" x14ac:dyDescent="0.3">
      <c r="A865" t="s">
        <v>16</v>
      </c>
      <c r="B865">
        <v>10571</v>
      </c>
      <c r="C865" t="s">
        <v>209</v>
      </c>
      <c r="D865" t="s">
        <v>211</v>
      </c>
      <c r="E865">
        <v>333.2</v>
      </c>
    </row>
    <row r="866" spans="1:5" x14ac:dyDescent="0.3">
      <c r="A866" t="s">
        <v>10</v>
      </c>
      <c r="B866">
        <v>10572</v>
      </c>
      <c r="C866" t="s">
        <v>82</v>
      </c>
      <c r="D866" t="s">
        <v>84</v>
      </c>
      <c r="E866">
        <v>188.45999999999998</v>
      </c>
    </row>
    <row r="867" spans="1:5" x14ac:dyDescent="0.3">
      <c r="A867" t="s">
        <v>13</v>
      </c>
      <c r="B867">
        <v>10572</v>
      </c>
      <c r="C867" t="s">
        <v>82</v>
      </c>
      <c r="D867" t="s">
        <v>84</v>
      </c>
      <c r="E867">
        <v>288</v>
      </c>
    </row>
    <row r="868" spans="1:5" x14ac:dyDescent="0.3">
      <c r="A868" t="s">
        <v>25</v>
      </c>
      <c r="B868">
        <v>10572</v>
      </c>
      <c r="C868" t="s">
        <v>82</v>
      </c>
      <c r="D868" t="s">
        <v>84</v>
      </c>
      <c r="E868">
        <v>919.99999999999989</v>
      </c>
    </row>
    <row r="869" spans="1:5" x14ac:dyDescent="0.3">
      <c r="A869" t="s">
        <v>4</v>
      </c>
      <c r="B869">
        <v>10572</v>
      </c>
      <c r="C869" t="s">
        <v>82</v>
      </c>
      <c r="D869" t="s">
        <v>84</v>
      </c>
      <c r="E869">
        <v>104.625</v>
      </c>
    </row>
    <row r="870" spans="1:5" x14ac:dyDescent="0.3">
      <c r="A870" t="s">
        <v>19</v>
      </c>
      <c r="B870">
        <v>10573</v>
      </c>
      <c r="C870" t="s">
        <v>57</v>
      </c>
      <c r="D870" t="s">
        <v>59</v>
      </c>
      <c r="E870">
        <v>702</v>
      </c>
    </row>
    <row r="871" spans="1:5" x14ac:dyDescent="0.3">
      <c r="A871" t="s">
        <v>4</v>
      </c>
      <c r="B871">
        <v>10573</v>
      </c>
      <c r="C871" t="s">
        <v>57</v>
      </c>
      <c r="D871" t="s">
        <v>59</v>
      </c>
      <c r="E871">
        <v>560</v>
      </c>
    </row>
    <row r="872" spans="1:5" x14ac:dyDescent="0.3">
      <c r="A872" t="s">
        <v>19</v>
      </c>
      <c r="B872">
        <v>10573</v>
      </c>
      <c r="C872" t="s">
        <v>57</v>
      </c>
      <c r="D872" t="s">
        <v>59</v>
      </c>
      <c r="E872">
        <v>819.99999999999989</v>
      </c>
    </row>
    <row r="873" spans="1:5" x14ac:dyDescent="0.3">
      <c r="A873" t="s">
        <v>13</v>
      </c>
      <c r="B873">
        <v>10574</v>
      </c>
      <c r="C873" t="s">
        <v>694</v>
      </c>
      <c r="D873" t="s">
        <v>305</v>
      </c>
      <c r="E873">
        <v>35</v>
      </c>
    </row>
    <row r="874" spans="1:5" x14ac:dyDescent="0.3">
      <c r="A874" t="s">
        <v>25</v>
      </c>
      <c r="B874">
        <v>10574</v>
      </c>
      <c r="C874" t="s">
        <v>694</v>
      </c>
      <c r="D874" t="s">
        <v>305</v>
      </c>
      <c r="E874">
        <v>36.799999999999997</v>
      </c>
    </row>
    <row r="875" spans="1:5" x14ac:dyDescent="0.3">
      <c r="A875" t="s">
        <v>10</v>
      </c>
      <c r="B875">
        <v>10574</v>
      </c>
      <c r="C875" t="s">
        <v>694</v>
      </c>
      <c r="D875" t="s">
        <v>305</v>
      </c>
      <c r="E875">
        <v>493</v>
      </c>
    </row>
    <row r="876" spans="1:5" x14ac:dyDescent="0.3">
      <c r="A876" t="s">
        <v>16</v>
      </c>
      <c r="B876">
        <v>10574</v>
      </c>
      <c r="C876" t="s">
        <v>694</v>
      </c>
      <c r="D876" t="s">
        <v>305</v>
      </c>
      <c r="E876">
        <v>199.5</v>
      </c>
    </row>
    <row r="877" spans="1:5" x14ac:dyDescent="0.3">
      <c r="A877" t="s">
        <v>13</v>
      </c>
      <c r="B877">
        <v>10575</v>
      </c>
      <c r="C877" t="s">
        <v>472</v>
      </c>
      <c r="D877" t="s">
        <v>49</v>
      </c>
      <c r="E877">
        <v>660</v>
      </c>
    </row>
    <row r="878" spans="1:5" x14ac:dyDescent="0.3">
      <c r="A878" t="s">
        <v>7</v>
      </c>
      <c r="B878">
        <v>10575</v>
      </c>
      <c r="C878" t="s">
        <v>472</v>
      </c>
      <c r="D878" t="s">
        <v>49</v>
      </c>
      <c r="E878">
        <v>263.39999999999998</v>
      </c>
    </row>
    <row r="879" spans="1:5" x14ac:dyDescent="0.3">
      <c r="A879" t="s">
        <v>13</v>
      </c>
      <c r="B879">
        <v>10575</v>
      </c>
      <c r="C879" t="s">
        <v>472</v>
      </c>
      <c r="D879" t="s">
        <v>49</v>
      </c>
      <c r="E879">
        <v>1044</v>
      </c>
    </row>
    <row r="880" spans="1:5" x14ac:dyDescent="0.3">
      <c r="A880" t="s">
        <v>4</v>
      </c>
      <c r="B880">
        <v>10575</v>
      </c>
      <c r="C880" t="s">
        <v>472</v>
      </c>
      <c r="D880" t="s">
        <v>49</v>
      </c>
      <c r="E880">
        <v>180</v>
      </c>
    </row>
    <row r="881" spans="1:5" x14ac:dyDescent="0.3">
      <c r="A881" t="s">
        <v>4</v>
      </c>
      <c r="B881">
        <v>10576</v>
      </c>
      <c r="C881" t="s">
        <v>57</v>
      </c>
      <c r="D881" t="s">
        <v>59</v>
      </c>
      <c r="E881">
        <v>180</v>
      </c>
    </row>
    <row r="882" spans="1:5" x14ac:dyDescent="0.3">
      <c r="A882" t="s">
        <v>13</v>
      </c>
      <c r="B882">
        <v>10576</v>
      </c>
      <c r="C882" t="s">
        <v>57</v>
      </c>
      <c r="D882" t="s">
        <v>59</v>
      </c>
      <c r="E882">
        <v>250</v>
      </c>
    </row>
    <row r="883" spans="1:5" x14ac:dyDescent="0.3">
      <c r="A883" t="s">
        <v>7</v>
      </c>
      <c r="B883">
        <v>10576</v>
      </c>
      <c r="C883" t="s">
        <v>57</v>
      </c>
      <c r="D883" t="s">
        <v>59</v>
      </c>
      <c r="E883">
        <v>408.45</v>
      </c>
    </row>
    <row r="884" spans="1:5" x14ac:dyDescent="0.3">
      <c r="A884" t="s">
        <v>4</v>
      </c>
      <c r="B884">
        <v>10577</v>
      </c>
      <c r="C884" t="s">
        <v>694</v>
      </c>
      <c r="D884" t="s">
        <v>305</v>
      </c>
      <c r="E884">
        <v>180</v>
      </c>
    </row>
    <row r="885" spans="1:5" x14ac:dyDescent="0.3">
      <c r="A885" t="s">
        <v>4</v>
      </c>
      <c r="B885">
        <v>10577</v>
      </c>
      <c r="C885" t="s">
        <v>694</v>
      </c>
      <c r="D885" t="s">
        <v>305</v>
      </c>
      <c r="E885">
        <v>155</v>
      </c>
    </row>
    <row r="886" spans="1:5" x14ac:dyDescent="0.3">
      <c r="A886" t="s">
        <v>7</v>
      </c>
      <c r="B886">
        <v>10577</v>
      </c>
      <c r="C886" t="s">
        <v>694</v>
      </c>
      <c r="D886" t="s">
        <v>305</v>
      </c>
      <c r="E886">
        <v>234</v>
      </c>
    </row>
    <row r="887" spans="1:5" x14ac:dyDescent="0.3">
      <c r="A887" t="s">
        <v>4</v>
      </c>
      <c r="B887">
        <v>10578</v>
      </c>
      <c r="C887" t="s">
        <v>72</v>
      </c>
      <c r="D887" t="s">
        <v>74</v>
      </c>
      <c r="E887">
        <v>360</v>
      </c>
    </row>
    <row r="888" spans="1:5" x14ac:dyDescent="0.3">
      <c r="A888" t="s">
        <v>16</v>
      </c>
      <c r="B888">
        <v>10578</v>
      </c>
      <c r="C888" t="s">
        <v>72</v>
      </c>
      <c r="D888" t="s">
        <v>74</v>
      </c>
      <c r="E888">
        <v>117</v>
      </c>
    </row>
    <row r="889" spans="1:5" x14ac:dyDescent="0.3">
      <c r="A889" t="s">
        <v>7</v>
      </c>
      <c r="B889">
        <v>10579</v>
      </c>
      <c r="C889" t="s">
        <v>412</v>
      </c>
      <c r="D889" t="s">
        <v>305</v>
      </c>
      <c r="E889">
        <v>155</v>
      </c>
    </row>
    <row r="890" spans="1:5" x14ac:dyDescent="0.3">
      <c r="A890" t="s">
        <v>4</v>
      </c>
      <c r="B890">
        <v>10579</v>
      </c>
      <c r="C890" t="s">
        <v>412</v>
      </c>
      <c r="D890" t="s">
        <v>305</v>
      </c>
      <c r="E890">
        <v>162.75</v>
      </c>
    </row>
    <row r="891" spans="1:5" x14ac:dyDescent="0.3">
      <c r="A891" t="s">
        <v>22</v>
      </c>
      <c r="B891">
        <v>10580</v>
      </c>
      <c r="C891" t="s">
        <v>501</v>
      </c>
      <c r="D891" t="s">
        <v>49</v>
      </c>
      <c r="E891">
        <v>331.3125</v>
      </c>
    </row>
    <row r="892" spans="1:5" x14ac:dyDescent="0.3">
      <c r="A892" t="s">
        <v>25</v>
      </c>
      <c r="B892">
        <v>10580</v>
      </c>
      <c r="C892" t="s">
        <v>501</v>
      </c>
      <c r="D892" t="s">
        <v>49</v>
      </c>
      <c r="E892">
        <v>82.507500000000007</v>
      </c>
    </row>
    <row r="893" spans="1:5" x14ac:dyDescent="0.3">
      <c r="A893" t="s">
        <v>7</v>
      </c>
      <c r="B893">
        <v>10580</v>
      </c>
      <c r="C893" t="s">
        <v>501</v>
      </c>
      <c r="D893" t="s">
        <v>49</v>
      </c>
      <c r="E893">
        <v>599.92499999999995</v>
      </c>
    </row>
    <row r="894" spans="1:5" x14ac:dyDescent="0.3">
      <c r="A894" t="s">
        <v>4</v>
      </c>
      <c r="B894">
        <v>10581</v>
      </c>
      <c r="C894" t="s">
        <v>169</v>
      </c>
      <c r="D894" t="s">
        <v>172</v>
      </c>
      <c r="E894">
        <v>310</v>
      </c>
    </row>
    <row r="895" spans="1:5" x14ac:dyDescent="0.3">
      <c r="A895" t="s">
        <v>16</v>
      </c>
      <c r="B895">
        <v>10582</v>
      </c>
      <c r="C895" t="s">
        <v>91</v>
      </c>
      <c r="D895" t="s">
        <v>49</v>
      </c>
      <c r="E895">
        <v>78</v>
      </c>
    </row>
    <row r="896" spans="1:5" x14ac:dyDescent="0.3">
      <c r="A896" t="s">
        <v>4</v>
      </c>
      <c r="B896">
        <v>10582</v>
      </c>
      <c r="C896" t="s">
        <v>91</v>
      </c>
      <c r="D896" t="s">
        <v>49</v>
      </c>
      <c r="E896">
        <v>252</v>
      </c>
    </row>
    <row r="897" spans="1:5" x14ac:dyDescent="0.3">
      <c r="A897" t="s">
        <v>19</v>
      </c>
      <c r="B897">
        <v>10583</v>
      </c>
      <c r="C897" t="s">
        <v>734</v>
      </c>
      <c r="D897" t="s">
        <v>736</v>
      </c>
      <c r="E897">
        <v>1237.9000000000001</v>
      </c>
    </row>
    <row r="898" spans="1:5" x14ac:dyDescent="0.3">
      <c r="A898" t="s">
        <v>13</v>
      </c>
      <c r="B898">
        <v>10583</v>
      </c>
      <c r="C898" t="s">
        <v>734</v>
      </c>
      <c r="D898" t="s">
        <v>736</v>
      </c>
      <c r="E898">
        <v>693.6</v>
      </c>
    </row>
    <row r="899" spans="1:5" x14ac:dyDescent="0.3">
      <c r="A899" t="s">
        <v>13</v>
      </c>
      <c r="B899">
        <v>10583</v>
      </c>
      <c r="C899" t="s">
        <v>734</v>
      </c>
      <c r="D899" t="s">
        <v>736</v>
      </c>
      <c r="E899">
        <v>306</v>
      </c>
    </row>
    <row r="900" spans="1:5" x14ac:dyDescent="0.3">
      <c r="A900" t="s">
        <v>13</v>
      </c>
      <c r="B900">
        <v>10584</v>
      </c>
      <c r="C900" t="s">
        <v>100</v>
      </c>
      <c r="D900" t="s">
        <v>102</v>
      </c>
      <c r="E900">
        <v>593.75</v>
      </c>
    </row>
    <row r="901" spans="1:5" x14ac:dyDescent="0.3">
      <c r="A901" t="s">
        <v>10</v>
      </c>
      <c r="B901">
        <v>10585</v>
      </c>
      <c r="C901" t="s">
        <v>742</v>
      </c>
      <c r="D901" t="s">
        <v>172</v>
      </c>
      <c r="E901">
        <v>142.5</v>
      </c>
    </row>
    <row r="902" spans="1:5" x14ac:dyDescent="0.3">
      <c r="A902" t="s">
        <v>16</v>
      </c>
      <c r="B902">
        <v>10586</v>
      </c>
      <c r="C902" t="s">
        <v>574</v>
      </c>
      <c r="D902" t="s">
        <v>264</v>
      </c>
      <c r="E902">
        <v>23.8</v>
      </c>
    </row>
    <row r="903" spans="1:5" x14ac:dyDescent="0.3">
      <c r="A903" t="s">
        <v>10</v>
      </c>
      <c r="B903">
        <v>10587</v>
      </c>
      <c r="C903" t="s">
        <v>321</v>
      </c>
      <c r="D903" t="s">
        <v>172</v>
      </c>
      <c r="E903">
        <v>187.38</v>
      </c>
    </row>
    <row r="904" spans="1:5" x14ac:dyDescent="0.3">
      <c r="A904" t="s">
        <v>4</v>
      </c>
      <c r="B904">
        <v>10587</v>
      </c>
      <c r="C904" t="s">
        <v>321</v>
      </c>
      <c r="D904" t="s">
        <v>172</v>
      </c>
      <c r="E904">
        <v>360</v>
      </c>
    </row>
    <row r="905" spans="1:5" x14ac:dyDescent="0.3">
      <c r="A905" t="s">
        <v>7</v>
      </c>
      <c r="B905">
        <v>10587</v>
      </c>
      <c r="C905" t="s">
        <v>321</v>
      </c>
      <c r="D905" t="s">
        <v>172</v>
      </c>
      <c r="E905">
        <v>260</v>
      </c>
    </row>
    <row r="906" spans="1:5" x14ac:dyDescent="0.3">
      <c r="A906" t="s">
        <v>25</v>
      </c>
      <c r="B906">
        <v>10588</v>
      </c>
      <c r="C906" t="s">
        <v>551</v>
      </c>
      <c r="D906" t="s">
        <v>49</v>
      </c>
      <c r="E906">
        <v>2000</v>
      </c>
    </row>
    <row r="907" spans="1:5" x14ac:dyDescent="0.3">
      <c r="A907" t="s">
        <v>16</v>
      </c>
      <c r="B907">
        <v>10588</v>
      </c>
      <c r="C907" t="s">
        <v>551</v>
      </c>
      <c r="D907" t="s">
        <v>49</v>
      </c>
      <c r="E907">
        <v>1120</v>
      </c>
    </row>
    <row r="908" spans="1:5" x14ac:dyDescent="0.3">
      <c r="A908" t="s">
        <v>4</v>
      </c>
      <c r="B908">
        <v>10589</v>
      </c>
      <c r="C908" t="s">
        <v>302</v>
      </c>
      <c r="D908" t="s">
        <v>305</v>
      </c>
      <c r="E908">
        <v>72</v>
      </c>
    </row>
    <row r="909" spans="1:5" x14ac:dyDescent="0.3">
      <c r="A909" t="s">
        <v>4</v>
      </c>
      <c r="B909">
        <v>10590</v>
      </c>
      <c r="C909" t="s">
        <v>463</v>
      </c>
      <c r="D909" t="s">
        <v>130</v>
      </c>
      <c r="E909">
        <v>360</v>
      </c>
    </row>
    <row r="910" spans="1:5" x14ac:dyDescent="0.3">
      <c r="A910" t="s">
        <v>7</v>
      </c>
      <c r="B910">
        <v>10590</v>
      </c>
      <c r="C910" t="s">
        <v>463</v>
      </c>
      <c r="D910" t="s">
        <v>130</v>
      </c>
      <c r="E910">
        <v>741</v>
      </c>
    </row>
    <row r="911" spans="1:5" x14ac:dyDescent="0.3">
      <c r="A911" t="s">
        <v>7</v>
      </c>
      <c r="B911">
        <v>10591</v>
      </c>
      <c r="C911" t="s">
        <v>702</v>
      </c>
      <c r="D911" t="s">
        <v>628</v>
      </c>
      <c r="E911">
        <v>140</v>
      </c>
    </row>
    <row r="912" spans="1:5" x14ac:dyDescent="0.3">
      <c r="A912" t="s">
        <v>22</v>
      </c>
      <c r="B912">
        <v>10591</v>
      </c>
      <c r="C912" t="s">
        <v>702</v>
      </c>
      <c r="D912" t="s">
        <v>628</v>
      </c>
      <c r="E912">
        <v>300</v>
      </c>
    </row>
    <row r="913" spans="1:5" x14ac:dyDescent="0.3">
      <c r="A913" t="s">
        <v>19</v>
      </c>
      <c r="B913">
        <v>10591</v>
      </c>
      <c r="C913" t="s">
        <v>702</v>
      </c>
      <c r="D913" t="s">
        <v>628</v>
      </c>
      <c r="E913">
        <v>372.5</v>
      </c>
    </row>
    <row r="914" spans="1:5" x14ac:dyDescent="0.3">
      <c r="A914" t="s">
        <v>7</v>
      </c>
      <c r="B914">
        <v>10592</v>
      </c>
      <c r="C914" t="s">
        <v>404</v>
      </c>
      <c r="D914" t="s">
        <v>49</v>
      </c>
      <c r="E914">
        <v>368.125</v>
      </c>
    </row>
    <row r="915" spans="1:5" x14ac:dyDescent="0.3">
      <c r="A915" t="s">
        <v>10</v>
      </c>
      <c r="B915">
        <v>10592</v>
      </c>
      <c r="C915" t="s">
        <v>404</v>
      </c>
      <c r="D915" t="s">
        <v>49</v>
      </c>
      <c r="E915">
        <v>148.3425</v>
      </c>
    </row>
    <row r="916" spans="1:5" x14ac:dyDescent="0.3">
      <c r="A916" t="s">
        <v>10</v>
      </c>
      <c r="B916">
        <v>10593</v>
      </c>
      <c r="C916" t="s">
        <v>404</v>
      </c>
      <c r="D916" t="s">
        <v>49</v>
      </c>
      <c r="E916">
        <v>1360.8000000000002</v>
      </c>
    </row>
    <row r="917" spans="1:5" x14ac:dyDescent="0.3">
      <c r="A917" t="s">
        <v>13</v>
      </c>
      <c r="B917">
        <v>10593</v>
      </c>
      <c r="C917" t="s">
        <v>404</v>
      </c>
      <c r="D917" t="s">
        <v>49</v>
      </c>
      <c r="E917">
        <v>576</v>
      </c>
    </row>
    <row r="918" spans="1:5" x14ac:dyDescent="0.3">
      <c r="A918" t="s">
        <v>4</v>
      </c>
      <c r="B918">
        <v>10593</v>
      </c>
      <c r="C918" t="s">
        <v>404</v>
      </c>
      <c r="D918" t="s">
        <v>49</v>
      </c>
      <c r="E918">
        <v>57.6</v>
      </c>
    </row>
    <row r="919" spans="1:5" x14ac:dyDescent="0.3">
      <c r="A919" t="s">
        <v>16</v>
      </c>
      <c r="B919">
        <v>10594</v>
      </c>
      <c r="C919" t="s">
        <v>492</v>
      </c>
      <c r="D919" t="s">
        <v>305</v>
      </c>
      <c r="E919">
        <v>168</v>
      </c>
    </row>
    <row r="920" spans="1:5" x14ac:dyDescent="0.3">
      <c r="A920" t="s">
        <v>25</v>
      </c>
      <c r="B920">
        <v>10594</v>
      </c>
      <c r="C920" t="s">
        <v>492</v>
      </c>
      <c r="D920" t="s">
        <v>305</v>
      </c>
      <c r="E920">
        <v>397.5</v>
      </c>
    </row>
    <row r="921" spans="1:5" x14ac:dyDescent="0.3">
      <c r="A921" t="s">
        <v>4</v>
      </c>
      <c r="B921">
        <v>10595</v>
      </c>
      <c r="C921" t="s">
        <v>209</v>
      </c>
      <c r="D921" t="s">
        <v>211</v>
      </c>
      <c r="E921">
        <v>405</v>
      </c>
    </row>
    <row r="922" spans="1:5" x14ac:dyDescent="0.3">
      <c r="A922" t="s">
        <v>7</v>
      </c>
      <c r="B922">
        <v>10595</v>
      </c>
      <c r="C922" t="s">
        <v>209</v>
      </c>
      <c r="D922" t="s">
        <v>211</v>
      </c>
      <c r="E922">
        <v>2565</v>
      </c>
    </row>
    <row r="923" spans="1:5" x14ac:dyDescent="0.3">
      <c r="A923" t="s">
        <v>13</v>
      </c>
      <c r="B923">
        <v>10595</v>
      </c>
      <c r="C923" t="s">
        <v>209</v>
      </c>
      <c r="D923" t="s">
        <v>211</v>
      </c>
      <c r="E923">
        <v>1755</v>
      </c>
    </row>
    <row r="924" spans="1:5" x14ac:dyDescent="0.3">
      <c r="A924" t="s">
        <v>16</v>
      </c>
      <c r="B924">
        <v>10596</v>
      </c>
      <c r="C924" t="s">
        <v>749</v>
      </c>
      <c r="D924" t="s">
        <v>305</v>
      </c>
      <c r="E924">
        <v>152</v>
      </c>
    </row>
    <row r="925" spans="1:5" x14ac:dyDescent="0.3">
      <c r="A925" t="s">
        <v>7</v>
      </c>
      <c r="B925">
        <v>10596</v>
      </c>
      <c r="C925" t="s">
        <v>749</v>
      </c>
      <c r="D925" t="s">
        <v>305</v>
      </c>
      <c r="E925">
        <v>842.88</v>
      </c>
    </row>
    <row r="926" spans="1:5" x14ac:dyDescent="0.3">
      <c r="A926" t="s">
        <v>4</v>
      </c>
      <c r="B926">
        <v>10596</v>
      </c>
      <c r="C926" t="s">
        <v>749</v>
      </c>
      <c r="D926" t="s">
        <v>305</v>
      </c>
      <c r="E926">
        <v>186</v>
      </c>
    </row>
    <row r="927" spans="1:5" x14ac:dyDescent="0.3">
      <c r="A927" t="s">
        <v>4</v>
      </c>
      <c r="B927">
        <v>10597</v>
      </c>
      <c r="C927" t="s">
        <v>524</v>
      </c>
      <c r="D927" t="s">
        <v>211</v>
      </c>
      <c r="E927">
        <v>126</v>
      </c>
    </row>
    <row r="928" spans="1:5" x14ac:dyDescent="0.3">
      <c r="A928" t="s">
        <v>16</v>
      </c>
      <c r="B928">
        <v>10597</v>
      </c>
      <c r="C928" t="s">
        <v>524</v>
      </c>
      <c r="D928" t="s">
        <v>211</v>
      </c>
      <c r="E928">
        <v>390</v>
      </c>
    </row>
    <row r="929" spans="1:5" x14ac:dyDescent="0.3">
      <c r="A929" t="s">
        <v>7</v>
      </c>
      <c r="B929">
        <v>10597</v>
      </c>
      <c r="C929" t="s">
        <v>524</v>
      </c>
      <c r="D929" t="s">
        <v>211</v>
      </c>
      <c r="E929">
        <v>202.08000000000004</v>
      </c>
    </row>
    <row r="930" spans="1:5" x14ac:dyDescent="0.3">
      <c r="A930" t="s">
        <v>10</v>
      </c>
      <c r="B930">
        <v>10598</v>
      </c>
      <c r="C930" t="s">
        <v>565</v>
      </c>
      <c r="D930" t="s">
        <v>305</v>
      </c>
      <c r="E930">
        <v>2195</v>
      </c>
    </row>
    <row r="931" spans="1:5" x14ac:dyDescent="0.3">
      <c r="A931" t="s">
        <v>13</v>
      </c>
      <c r="B931">
        <v>10598</v>
      </c>
      <c r="C931" t="s">
        <v>565</v>
      </c>
      <c r="D931" t="s">
        <v>305</v>
      </c>
      <c r="E931">
        <v>193.5</v>
      </c>
    </row>
    <row r="932" spans="1:5" x14ac:dyDescent="0.3">
      <c r="A932" t="s">
        <v>10</v>
      </c>
      <c r="B932">
        <v>10599</v>
      </c>
      <c r="C932" t="s">
        <v>72</v>
      </c>
      <c r="D932" t="s">
        <v>74</v>
      </c>
      <c r="E932">
        <v>493</v>
      </c>
    </row>
    <row r="933" spans="1:5" x14ac:dyDescent="0.3">
      <c r="A933" t="s">
        <v>19</v>
      </c>
      <c r="B933">
        <v>10600</v>
      </c>
      <c r="C933" t="s">
        <v>339</v>
      </c>
      <c r="D933" t="s">
        <v>305</v>
      </c>
      <c r="E933">
        <v>29.8</v>
      </c>
    </row>
    <row r="934" spans="1:5" x14ac:dyDescent="0.3">
      <c r="A934" t="s">
        <v>25</v>
      </c>
      <c r="B934">
        <v>10600</v>
      </c>
      <c r="C934" t="s">
        <v>339</v>
      </c>
      <c r="D934" t="s">
        <v>305</v>
      </c>
      <c r="E934">
        <v>450</v>
      </c>
    </row>
    <row r="935" spans="1:5" x14ac:dyDescent="0.3">
      <c r="A935" t="s">
        <v>25</v>
      </c>
      <c r="B935">
        <v>10601</v>
      </c>
      <c r="C935" t="s">
        <v>330</v>
      </c>
      <c r="D935" t="s">
        <v>314</v>
      </c>
      <c r="E935">
        <v>360</v>
      </c>
    </row>
    <row r="936" spans="1:5" x14ac:dyDescent="0.3">
      <c r="A936" t="s">
        <v>13</v>
      </c>
      <c r="B936">
        <v>10601</v>
      </c>
      <c r="C936" t="s">
        <v>330</v>
      </c>
      <c r="D936" t="s">
        <v>314</v>
      </c>
      <c r="E936">
        <v>1925</v>
      </c>
    </row>
    <row r="937" spans="1:5" x14ac:dyDescent="0.3">
      <c r="A937" t="s">
        <v>7</v>
      </c>
      <c r="B937">
        <v>10602</v>
      </c>
      <c r="C937" t="s">
        <v>702</v>
      </c>
      <c r="D937" t="s">
        <v>628</v>
      </c>
      <c r="E937">
        <v>48.75</v>
      </c>
    </row>
    <row r="938" spans="1:5" x14ac:dyDescent="0.3">
      <c r="A938" t="s">
        <v>16</v>
      </c>
      <c r="B938">
        <v>10603</v>
      </c>
      <c r="C938" t="s">
        <v>611</v>
      </c>
      <c r="D938" t="s">
        <v>305</v>
      </c>
      <c r="E938">
        <v>1008</v>
      </c>
    </row>
    <row r="939" spans="1:5" x14ac:dyDescent="0.3">
      <c r="A939" t="s">
        <v>10</v>
      </c>
      <c r="B939">
        <v>10603</v>
      </c>
      <c r="C939" t="s">
        <v>611</v>
      </c>
      <c r="D939" t="s">
        <v>305</v>
      </c>
      <c r="E939">
        <v>475</v>
      </c>
    </row>
    <row r="940" spans="1:5" x14ac:dyDescent="0.3">
      <c r="A940" t="s">
        <v>10</v>
      </c>
      <c r="B940">
        <v>10604</v>
      </c>
      <c r="C940" t="s">
        <v>271</v>
      </c>
      <c r="D940" t="s">
        <v>273</v>
      </c>
      <c r="E940">
        <v>68.850000000000009</v>
      </c>
    </row>
    <row r="941" spans="1:5" x14ac:dyDescent="0.3">
      <c r="A941" t="s">
        <v>4</v>
      </c>
      <c r="B941">
        <v>10604</v>
      </c>
      <c r="C941" t="s">
        <v>271</v>
      </c>
      <c r="D941" t="s">
        <v>273</v>
      </c>
      <c r="E941">
        <v>162</v>
      </c>
    </row>
    <row r="942" spans="1:5" x14ac:dyDescent="0.3">
      <c r="A942" t="s">
        <v>10</v>
      </c>
      <c r="B942">
        <v>10605</v>
      </c>
      <c r="C942" t="s">
        <v>463</v>
      </c>
      <c r="D942" t="s">
        <v>130</v>
      </c>
      <c r="E942">
        <v>497.32499999999999</v>
      </c>
    </row>
    <row r="943" spans="1:5" x14ac:dyDescent="0.3">
      <c r="A943" t="s">
        <v>13</v>
      </c>
      <c r="B943">
        <v>10605</v>
      </c>
      <c r="C943" t="s">
        <v>463</v>
      </c>
      <c r="D943" t="s">
        <v>130</v>
      </c>
      <c r="E943">
        <v>1045</v>
      </c>
    </row>
    <row r="944" spans="1:5" x14ac:dyDescent="0.3">
      <c r="A944" t="s">
        <v>13</v>
      </c>
      <c r="B944">
        <v>10605</v>
      </c>
      <c r="C944" t="s">
        <v>463</v>
      </c>
      <c r="D944" t="s">
        <v>130</v>
      </c>
      <c r="E944">
        <v>2261</v>
      </c>
    </row>
    <row r="945" spans="1:5" x14ac:dyDescent="0.3">
      <c r="A945" t="s">
        <v>13</v>
      </c>
      <c r="B945">
        <v>10605</v>
      </c>
      <c r="C945" t="s">
        <v>463</v>
      </c>
      <c r="D945" t="s">
        <v>130</v>
      </c>
      <c r="E945">
        <v>306.375</v>
      </c>
    </row>
    <row r="946" spans="1:5" x14ac:dyDescent="0.3">
      <c r="A946" t="s">
        <v>7</v>
      </c>
      <c r="B946">
        <v>10606</v>
      </c>
      <c r="C946" t="s">
        <v>169</v>
      </c>
      <c r="D946" t="s">
        <v>172</v>
      </c>
      <c r="E946">
        <v>352</v>
      </c>
    </row>
    <row r="947" spans="1:5" x14ac:dyDescent="0.3">
      <c r="A947" t="s">
        <v>19</v>
      </c>
      <c r="B947">
        <v>10606</v>
      </c>
      <c r="C947" t="s">
        <v>169</v>
      </c>
      <c r="D947" t="s">
        <v>172</v>
      </c>
      <c r="E947">
        <v>384</v>
      </c>
    </row>
    <row r="948" spans="1:5" x14ac:dyDescent="0.3">
      <c r="A948" t="s">
        <v>10</v>
      </c>
      <c r="B948">
        <v>10606</v>
      </c>
      <c r="C948" t="s">
        <v>169</v>
      </c>
      <c r="D948" t="s">
        <v>172</v>
      </c>
      <c r="E948">
        <v>394.40000000000003</v>
      </c>
    </row>
    <row r="949" spans="1:5" x14ac:dyDescent="0.3">
      <c r="A949" t="s">
        <v>22</v>
      </c>
      <c r="B949">
        <v>10607</v>
      </c>
      <c r="C949" t="s">
        <v>611</v>
      </c>
      <c r="D949" t="s">
        <v>305</v>
      </c>
      <c r="E949">
        <v>1350</v>
      </c>
    </row>
    <row r="950" spans="1:5" x14ac:dyDescent="0.3">
      <c r="A950" t="s">
        <v>19</v>
      </c>
      <c r="B950">
        <v>10607</v>
      </c>
      <c r="C950" t="s">
        <v>611</v>
      </c>
      <c r="D950" t="s">
        <v>305</v>
      </c>
      <c r="E950">
        <v>3900</v>
      </c>
    </row>
    <row r="951" spans="1:5" x14ac:dyDescent="0.3">
      <c r="A951" t="s">
        <v>13</v>
      </c>
      <c r="B951">
        <v>10607</v>
      </c>
      <c r="C951" t="s">
        <v>611</v>
      </c>
      <c r="D951" t="s">
        <v>305</v>
      </c>
      <c r="E951">
        <v>35</v>
      </c>
    </row>
    <row r="952" spans="1:5" x14ac:dyDescent="0.3">
      <c r="A952" t="s">
        <v>25</v>
      </c>
      <c r="B952">
        <v>10607</v>
      </c>
      <c r="C952" t="s">
        <v>611</v>
      </c>
      <c r="D952" t="s">
        <v>305</v>
      </c>
      <c r="E952">
        <v>772.8</v>
      </c>
    </row>
    <row r="953" spans="1:5" x14ac:dyDescent="0.3">
      <c r="A953" t="s">
        <v>13</v>
      </c>
      <c r="B953">
        <v>10607</v>
      </c>
      <c r="C953" t="s">
        <v>611</v>
      </c>
      <c r="D953" t="s">
        <v>305</v>
      </c>
      <c r="E953">
        <v>417.59999999999997</v>
      </c>
    </row>
    <row r="954" spans="1:5" x14ac:dyDescent="0.3">
      <c r="A954" t="s">
        <v>16</v>
      </c>
      <c r="B954">
        <v>10608</v>
      </c>
      <c r="C954" t="s">
        <v>674</v>
      </c>
      <c r="D954" t="s">
        <v>49</v>
      </c>
      <c r="E954">
        <v>1064</v>
      </c>
    </row>
    <row r="955" spans="1:5" x14ac:dyDescent="0.3">
      <c r="A955" t="s">
        <v>4</v>
      </c>
      <c r="B955">
        <v>10609</v>
      </c>
      <c r="C955" t="s">
        <v>193</v>
      </c>
      <c r="D955" t="s">
        <v>102</v>
      </c>
      <c r="E955">
        <v>54</v>
      </c>
    </row>
    <row r="956" spans="1:5" x14ac:dyDescent="0.3">
      <c r="A956" t="s">
        <v>25</v>
      </c>
      <c r="B956">
        <v>10609</v>
      </c>
      <c r="C956" t="s">
        <v>193</v>
      </c>
      <c r="D956" t="s">
        <v>102</v>
      </c>
      <c r="E956">
        <v>310</v>
      </c>
    </row>
    <row r="957" spans="1:5" x14ac:dyDescent="0.3">
      <c r="A957" t="s">
        <v>10</v>
      </c>
      <c r="B957">
        <v>10609</v>
      </c>
      <c r="C957" t="s">
        <v>193</v>
      </c>
      <c r="D957" t="s">
        <v>102</v>
      </c>
      <c r="E957">
        <v>60</v>
      </c>
    </row>
    <row r="958" spans="1:5" x14ac:dyDescent="0.3">
      <c r="A958" t="s">
        <v>25</v>
      </c>
      <c r="B958">
        <v>10610</v>
      </c>
      <c r="C958" t="s">
        <v>379</v>
      </c>
      <c r="D958" t="s">
        <v>102</v>
      </c>
      <c r="E958">
        <v>299.25</v>
      </c>
    </row>
    <row r="959" spans="1:5" x14ac:dyDescent="0.3">
      <c r="A959" t="s">
        <v>4</v>
      </c>
      <c r="B959">
        <v>10611</v>
      </c>
      <c r="C959" t="s">
        <v>765</v>
      </c>
      <c r="D959" t="s">
        <v>767</v>
      </c>
      <c r="E959">
        <v>108</v>
      </c>
    </row>
    <row r="960" spans="1:5" x14ac:dyDescent="0.3">
      <c r="A960" t="s">
        <v>4</v>
      </c>
      <c r="B960">
        <v>10611</v>
      </c>
      <c r="C960" t="s">
        <v>765</v>
      </c>
      <c r="D960" t="s">
        <v>767</v>
      </c>
      <c r="E960">
        <v>190</v>
      </c>
    </row>
    <row r="961" spans="1:5" x14ac:dyDescent="0.3">
      <c r="A961" t="s">
        <v>13</v>
      </c>
      <c r="B961">
        <v>10611</v>
      </c>
      <c r="C961" t="s">
        <v>765</v>
      </c>
      <c r="D961" t="s">
        <v>767</v>
      </c>
      <c r="E961">
        <v>510</v>
      </c>
    </row>
    <row r="962" spans="1:5" x14ac:dyDescent="0.3">
      <c r="A962" t="s">
        <v>25</v>
      </c>
      <c r="B962">
        <v>10612</v>
      </c>
      <c r="C962" t="s">
        <v>611</v>
      </c>
      <c r="D962" t="s">
        <v>305</v>
      </c>
      <c r="E962">
        <v>2170</v>
      </c>
    </row>
    <row r="963" spans="1:5" x14ac:dyDescent="0.3">
      <c r="A963" t="s">
        <v>25</v>
      </c>
      <c r="B963">
        <v>10612</v>
      </c>
      <c r="C963" t="s">
        <v>611</v>
      </c>
      <c r="D963" t="s">
        <v>305</v>
      </c>
      <c r="E963">
        <v>1045</v>
      </c>
    </row>
    <row r="964" spans="1:5" x14ac:dyDescent="0.3">
      <c r="A964" t="s">
        <v>10</v>
      </c>
      <c r="B964">
        <v>10612</v>
      </c>
      <c r="C964" t="s">
        <v>611</v>
      </c>
      <c r="D964" t="s">
        <v>305</v>
      </c>
      <c r="E964">
        <v>360</v>
      </c>
    </row>
    <row r="965" spans="1:5" x14ac:dyDescent="0.3">
      <c r="A965" t="s">
        <v>13</v>
      </c>
      <c r="B965">
        <v>10612</v>
      </c>
      <c r="C965" t="s">
        <v>611</v>
      </c>
      <c r="D965" t="s">
        <v>305</v>
      </c>
      <c r="E965">
        <v>1360</v>
      </c>
    </row>
    <row r="966" spans="1:5" x14ac:dyDescent="0.3">
      <c r="A966" t="s">
        <v>4</v>
      </c>
      <c r="B966">
        <v>10612</v>
      </c>
      <c r="C966" t="s">
        <v>611</v>
      </c>
      <c r="D966" t="s">
        <v>305</v>
      </c>
      <c r="E966">
        <v>1440</v>
      </c>
    </row>
    <row r="967" spans="1:5" x14ac:dyDescent="0.3">
      <c r="A967" t="s">
        <v>25</v>
      </c>
      <c r="B967">
        <v>10613</v>
      </c>
      <c r="C967" t="s">
        <v>330</v>
      </c>
      <c r="D967" t="s">
        <v>314</v>
      </c>
      <c r="E967">
        <v>43.2</v>
      </c>
    </row>
    <row r="968" spans="1:5" x14ac:dyDescent="0.3">
      <c r="A968" t="s">
        <v>4</v>
      </c>
      <c r="B968">
        <v>10613</v>
      </c>
      <c r="C968" t="s">
        <v>330</v>
      </c>
      <c r="D968" t="s">
        <v>314</v>
      </c>
      <c r="E968">
        <v>310</v>
      </c>
    </row>
    <row r="969" spans="1:5" x14ac:dyDescent="0.3">
      <c r="A969" t="s">
        <v>13</v>
      </c>
      <c r="B969">
        <v>10614</v>
      </c>
      <c r="C969" t="s">
        <v>91</v>
      </c>
      <c r="D969" t="s">
        <v>49</v>
      </c>
      <c r="E969">
        <v>294</v>
      </c>
    </row>
    <row r="970" spans="1:5" x14ac:dyDescent="0.3">
      <c r="A970" t="s">
        <v>10</v>
      </c>
      <c r="B970">
        <v>10614</v>
      </c>
      <c r="C970" t="s">
        <v>91</v>
      </c>
      <c r="D970" t="s">
        <v>49</v>
      </c>
      <c r="E970">
        <v>80</v>
      </c>
    </row>
    <row r="971" spans="1:5" x14ac:dyDescent="0.3">
      <c r="A971" t="s">
        <v>4</v>
      </c>
      <c r="B971">
        <v>10614</v>
      </c>
      <c r="C971" t="s">
        <v>91</v>
      </c>
      <c r="D971" t="s">
        <v>49</v>
      </c>
      <c r="E971">
        <v>90</v>
      </c>
    </row>
    <row r="972" spans="1:5" x14ac:dyDescent="0.3">
      <c r="A972" t="s">
        <v>19</v>
      </c>
      <c r="B972">
        <v>10615</v>
      </c>
      <c r="C972" t="s">
        <v>758</v>
      </c>
      <c r="D972" t="s">
        <v>736</v>
      </c>
      <c r="E972">
        <v>120</v>
      </c>
    </row>
    <row r="973" spans="1:5" x14ac:dyDescent="0.3">
      <c r="A973" t="s">
        <v>4</v>
      </c>
      <c r="B973">
        <v>10616</v>
      </c>
      <c r="C973" t="s">
        <v>302</v>
      </c>
      <c r="D973" t="s">
        <v>305</v>
      </c>
      <c r="E973">
        <v>3754.875</v>
      </c>
    </row>
    <row r="974" spans="1:5" x14ac:dyDescent="0.3">
      <c r="A974" t="s">
        <v>16</v>
      </c>
      <c r="B974">
        <v>10616</v>
      </c>
      <c r="C974" t="s">
        <v>302</v>
      </c>
      <c r="D974" t="s">
        <v>305</v>
      </c>
      <c r="E974">
        <v>532</v>
      </c>
    </row>
    <row r="975" spans="1:5" x14ac:dyDescent="0.3">
      <c r="A975" t="s">
        <v>4</v>
      </c>
      <c r="B975">
        <v>10616</v>
      </c>
      <c r="C975" t="s">
        <v>302</v>
      </c>
      <c r="D975" t="s">
        <v>305</v>
      </c>
      <c r="E975">
        <v>213.75</v>
      </c>
    </row>
    <row r="976" spans="1:5" x14ac:dyDescent="0.3">
      <c r="A976" t="s">
        <v>13</v>
      </c>
      <c r="B976">
        <v>10616</v>
      </c>
      <c r="C976" t="s">
        <v>302</v>
      </c>
      <c r="D976" t="s">
        <v>305</v>
      </c>
      <c r="E976">
        <v>306.375</v>
      </c>
    </row>
    <row r="977" spans="1:5" x14ac:dyDescent="0.3">
      <c r="A977" t="s">
        <v>13</v>
      </c>
      <c r="B977">
        <v>10617</v>
      </c>
      <c r="C977" t="s">
        <v>302</v>
      </c>
      <c r="D977" t="s">
        <v>305</v>
      </c>
      <c r="E977">
        <v>1402.5</v>
      </c>
    </row>
    <row r="978" spans="1:5" x14ac:dyDescent="0.3">
      <c r="A978" t="s">
        <v>7</v>
      </c>
      <c r="B978">
        <v>10618</v>
      </c>
      <c r="C978" t="s">
        <v>463</v>
      </c>
      <c r="D978" t="s">
        <v>130</v>
      </c>
      <c r="E978">
        <v>1750</v>
      </c>
    </row>
    <row r="979" spans="1:5" x14ac:dyDescent="0.3">
      <c r="A979" t="s">
        <v>16</v>
      </c>
      <c r="B979">
        <v>10618</v>
      </c>
      <c r="C979" t="s">
        <v>463</v>
      </c>
      <c r="D979" t="s">
        <v>130</v>
      </c>
      <c r="E979">
        <v>760</v>
      </c>
    </row>
    <row r="980" spans="1:5" x14ac:dyDescent="0.3">
      <c r="A980" t="s">
        <v>10</v>
      </c>
      <c r="B980">
        <v>10618</v>
      </c>
      <c r="C980" t="s">
        <v>463</v>
      </c>
      <c r="D980" t="s">
        <v>130</v>
      </c>
      <c r="E980">
        <v>187.5</v>
      </c>
    </row>
    <row r="981" spans="1:5" x14ac:dyDescent="0.3">
      <c r="A981" t="s">
        <v>10</v>
      </c>
      <c r="B981">
        <v>10619</v>
      </c>
      <c r="C981" t="s">
        <v>463</v>
      </c>
      <c r="D981" t="s">
        <v>130</v>
      </c>
      <c r="E981">
        <v>420</v>
      </c>
    </row>
    <row r="982" spans="1:5" x14ac:dyDescent="0.3">
      <c r="A982" t="s">
        <v>16</v>
      </c>
      <c r="B982">
        <v>10619</v>
      </c>
      <c r="C982" t="s">
        <v>463</v>
      </c>
      <c r="D982" t="s">
        <v>130</v>
      </c>
      <c r="E982">
        <v>840</v>
      </c>
    </row>
    <row r="983" spans="1:5" x14ac:dyDescent="0.3">
      <c r="A983" t="s">
        <v>4</v>
      </c>
      <c r="B983">
        <v>10620</v>
      </c>
      <c r="C983" t="s">
        <v>387</v>
      </c>
      <c r="D983" t="s">
        <v>130</v>
      </c>
      <c r="E983">
        <v>22.5</v>
      </c>
    </row>
    <row r="984" spans="1:5" x14ac:dyDescent="0.3">
      <c r="A984" t="s">
        <v>16</v>
      </c>
      <c r="B984">
        <v>10620</v>
      </c>
      <c r="C984" t="s">
        <v>387</v>
      </c>
      <c r="D984" t="s">
        <v>130</v>
      </c>
      <c r="E984">
        <v>35</v>
      </c>
    </row>
    <row r="985" spans="1:5" x14ac:dyDescent="0.3">
      <c r="A985" t="s">
        <v>10</v>
      </c>
      <c r="B985">
        <v>10621</v>
      </c>
      <c r="C985" t="s">
        <v>356</v>
      </c>
      <c r="D985" t="s">
        <v>74</v>
      </c>
      <c r="E985">
        <v>46</v>
      </c>
    </row>
    <row r="986" spans="1:5" x14ac:dyDescent="0.3">
      <c r="A986" t="s">
        <v>16</v>
      </c>
      <c r="B986">
        <v>10621</v>
      </c>
      <c r="C986" t="s">
        <v>356</v>
      </c>
      <c r="D986" t="s">
        <v>74</v>
      </c>
      <c r="E986">
        <v>90</v>
      </c>
    </row>
    <row r="987" spans="1:5" x14ac:dyDescent="0.3">
      <c r="A987" t="s">
        <v>4</v>
      </c>
      <c r="B987">
        <v>10621</v>
      </c>
      <c r="C987" t="s">
        <v>356</v>
      </c>
      <c r="D987" t="s">
        <v>74</v>
      </c>
      <c r="E987">
        <v>300</v>
      </c>
    </row>
    <row r="988" spans="1:5" x14ac:dyDescent="0.3">
      <c r="A988" t="s">
        <v>13</v>
      </c>
      <c r="B988">
        <v>10621</v>
      </c>
      <c r="C988" t="s">
        <v>356</v>
      </c>
      <c r="D988" t="s">
        <v>74</v>
      </c>
      <c r="E988">
        <v>322.5</v>
      </c>
    </row>
    <row r="989" spans="1:5" x14ac:dyDescent="0.3">
      <c r="A989" t="s">
        <v>4</v>
      </c>
      <c r="B989">
        <v>10622</v>
      </c>
      <c r="C989" t="s">
        <v>321</v>
      </c>
      <c r="D989" t="s">
        <v>172</v>
      </c>
      <c r="E989">
        <v>380</v>
      </c>
    </row>
    <row r="990" spans="1:5" x14ac:dyDescent="0.3">
      <c r="A990" t="s">
        <v>10</v>
      </c>
      <c r="B990">
        <v>10622</v>
      </c>
      <c r="C990" t="s">
        <v>321</v>
      </c>
      <c r="D990" t="s">
        <v>172</v>
      </c>
      <c r="E990">
        <v>180</v>
      </c>
    </row>
    <row r="991" spans="1:5" x14ac:dyDescent="0.3">
      <c r="A991" t="s">
        <v>22</v>
      </c>
      <c r="B991">
        <v>10623</v>
      </c>
      <c r="C991" t="s">
        <v>248</v>
      </c>
      <c r="D991" t="s">
        <v>49</v>
      </c>
      <c r="E991">
        <v>488.25</v>
      </c>
    </row>
    <row r="992" spans="1:5" x14ac:dyDescent="0.3">
      <c r="A992" t="s">
        <v>10</v>
      </c>
      <c r="B992">
        <v>10623</v>
      </c>
      <c r="C992" t="s">
        <v>248</v>
      </c>
      <c r="D992" t="s">
        <v>49</v>
      </c>
      <c r="E992">
        <v>124.2</v>
      </c>
    </row>
    <row r="993" spans="1:5" x14ac:dyDescent="0.3">
      <c r="A993" t="s">
        <v>10</v>
      </c>
      <c r="B993">
        <v>10623</v>
      </c>
      <c r="C993" t="s">
        <v>248</v>
      </c>
      <c r="D993" t="s">
        <v>49</v>
      </c>
      <c r="E993">
        <v>225</v>
      </c>
    </row>
    <row r="994" spans="1:5" x14ac:dyDescent="0.3">
      <c r="A994" t="s">
        <v>4</v>
      </c>
      <c r="B994">
        <v>10623</v>
      </c>
      <c r="C994" t="s">
        <v>248</v>
      </c>
      <c r="D994" t="s">
        <v>49</v>
      </c>
      <c r="E994">
        <v>13.5</v>
      </c>
    </row>
    <row r="995" spans="1:5" x14ac:dyDescent="0.3">
      <c r="A995" t="s">
        <v>4</v>
      </c>
      <c r="B995">
        <v>10623</v>
      </c>
      <c r="C995" t="s">
        <v>248</v>
      </c>
      <c r="D995" t="s">
        <v>49</v>
      </c>
      <c r="E995">
        <v>486</v>
      </c>
    </row>
    <row r="996" spans="1:5" x14ac:dyDescent="0.3">
      <c r="A996" t="s">
        <v>22</v>
      </c>
      <c r="B996">
        <v>10624</v>
      </c>
      <c r="C996" t="s">
        <v>665</v>
      </c>
      <c r="D996" t="s">
        <v>305</v>
      </c>
      <c r="E996">
        <v>456</v>
      </c>
    </row>
    <row r="997" spans="1:5" x14ac:dyDescent="0.3">
      <c r="A997" t="s">
        <v>19</v>
      </c>
      <c r="B997">
        <v>10624</v>
      </c>
      <c r="C997" t="s">
        <v>665</v>
      </c>
      <c r="D997" t="s">
        <v>305</v>
      </c>
      <c r="E997">
        <v>742.74</v>
      </c>
    </row>
    <row r="998" spans="1:5" x14ac:dyDescent="0.3">
      <c r="A998" t="s">
        <v>7</v>
      </c>
      <c r="B998">
        <v>10624</v>
      </c>
      <c r="C998" t="s">
        <v>665</v>
      </c>
      <c r="D998" t="s">
        <v>305</v>
      </c>
      <c r="E998">
        <v>194.5</v>
      </c>
    </row>
    <row r="999" spans="1:5" x14ac:dyDescent="0.3">
      <c r="A999" t="s">
        <v>22</v>
      </c>
      <c r="B999">
        <v>10625</v>
      </c>
      <c r="C999" t="s">
        <v>57</v>
      </c>
      <c r="D999" t="s">
        <v>59</v>
      </c>
      <c r="E999">
        <v>69.75</v>
      </c>
    </row>
    <row r="1000" spans="1:5" x14ac:dyDescent="0.3">
      <c r="A1000" t="s">
        <v>16</v>
      </c>
      <c r="B1000">
        <v>10625</v>
      </c>
      <c r="C1000" t="s">
        <v>57</v>
      </c>
      <c r="D1000" t="s">
        <v>59</v>
      </c>
      <c r="E1000">
        <v>70</v>
      </c>
    </row>
    <row r="1001" spans="1:5" x14ac:dyDescent="0.3">
      <c r="A1001" t="s">
        <v>13</v>
      </c>
      <c r="B1001">
        <v>10625</v>
      </c>
      <c r="C1001" t="s">
        <v>57</v>
      </c>
      <c r="D1001" t="s">
        <v>59</v>
      </c>
      <c r="E1001">
        <v>340</v>
      </c>
    </row>
    <row r="1002" spans="1:5" x14ac:dyDescent="0.3">
      <c r="A1002" t="s">
        <v>19</v>
      </c>
      <c r="B1002">
        <v>10626</v>
      </c>
      <c r="C1002" t="s">
        <v>82</v>
      </c>
      <c r="D1002" t="s">
        <v>84</v>
      </c>
      <c r="E1002">
        <v>393.59999999999997</v>
      </c>
    </row>
    <row r="1003" spans="1:5" x14ac:dyDescent="0.3">
      <c r="A1003" t="s">
        <v>13</v>
      </c>
      <c r="B1003">
        <v>10626</v>
      </c>
      <c r="C1003" t="s">
        <v>82</v>
      </c>
      <c r="D1003" t="s">
        <v>84</v>
      </c>
      <c r="E1003">
        <v>680</v>
      </c>
    </row>
    <row r="1004" spans="1:5" x14ac:dyDescent="0.3">
      <c r="A1004" t="s">
        <v>13</v>
      </c>
      <c r="B1004">
        <v>10626</v>
      </c>
      <c r="C1004" t="s">
        <v>82</v>
      </c>
      <c r="D1004" t="s">
        <v>84</v>
      </c>
      <c r="E1004">
        <v>430</v>
      </c>
    </row>
    <row r="1005" spans="1:5" x14ac:dyDescent="0.3">
      <c r="A1005" t="s">
        <v>10</v>
      </c>
      <c r="B1005">
        <v>10627</v>
      </c>
      <c r="C1005" t="s">
        <v>611</v>
      </c>
      <c r="D1005" t="s">
        <v>305</v>
      </c>
      <c r="E1005">
        <v>739.5</v>
      </c>
    </row>
    <row r="1006" spans="1:5" x14ac:dyDescent="0.3">
      <c r="A1006" t="s">
        <v>25</v>
      </c>
      <c r="B1006">
        <v>10627</v>
      </c>
      <c r="C1006" t="s">
        <v>611</v>
      </c>
      <c r="D1006" t="s">
        <v>305</v>
      </c>
      <c r="E1006">
        <v>446.25</v>
      </c>
    </row>
    <row r="1007" spans="1:5" x14ac:dyDescent="0.3">
      <c r="A1007" t="s">
        <v>4</v>
      </c>
      <c r="B1007">
        <v>10628</v>
      </c>
      <c r="C1007" t="s">
        <v>100</v>
      </c>
      <c r="D1007" t="s">
        <v>102</v>
      </c>
      <c r="E1007">
        <v>450</v>
      </c>
    </row>
    <row r="1008" spans="1:5" x14ac:dyDescent="0.3">
      <c r="A1008" t="s">
        <v>19</v>
      </c>
      <c r="B1008">
        <v>10629</v>
      </c>
      <c r="C1008" t="s">
        <v>288</v>
      </c>
      <c r="D1008" t="s">
        <v>111</v>
      </c>
      <c r="E1008">
        <v>2475.8000000000002</v>
      </c>
    </row>
    <row r="1009" spans="1:5" x14ac:dyDescent="0.3">
      <c r="A1009" t="s">
        <v>16</v>
      </c>
      <c r="B1009">
        <v>10629</v>
      </c>
      <c r="C1009" t="s">
        <v>288</v>
      </c>
      <c r="D1009" t="s">
        <v>111</v>
      </c>
      <c r="E1009">
        <v>299.25</v>
      </c>
    </row>
    <row r="1010" spans="1:5" x14ac:dyDescent="0.3">
      <c r="A1010" t="s">
        <v>19</v>
      </c>
      <c r="B1010">
        <v>10630</v>
      </c>
      <c r="C1010" t="s">
        <v>364</v>
      </c>
      <c r="D1010" t="s">
        <v>49</v>
      </c>
      <c r="E1010">
        <v>273.59999999999997</v>
      </c>
    </row>
    <row r="1011" spans="1:5" x14ac:dyDescent="0.3">
      <c r="A1011" t="s">
        <v>4</v>
      </c>
      <c r="B1011">
        <v>10630</v>
      </c>
      <c r="C1011" t="s">
        <v>364</v>
      </c>
      <c r="D1011" t="s">
        <v>49</v>
      </c>
      <c r="E1011">
        <v>630</v>
      </c>
    </row>
    <row r="1012" spans="1:5" x14ac:dyDescent="0.3">
      <c r="A1012" t="s">
        <v>4</v>
      </c>
      <c r="B1012">
        <v>10631</v>
      </c>
      <c r="C1012" t="s">
        <v>379</v>
      </c>
      <c r="D1012" t="s">
        <v>102</v>
      </c>
      <c r="E1012">
        <v>55.800000000000004</v>
      </c>
    </row>
    <row r="1013" spans="1:5" x14ac:dyDescent="0.3">
      <c r="A1013" t="s">
        <v>4</v>
      </c>
      <c r="B1013">
        <v>10632</v>
      </c>
      <c r="C1013" t="s">
        <v>726</v>
      </c>
      <c r="D1013" t="s">
        <v>49</v>
      </c>
      <c r="E1013">
        <v>541.5</v>
      </c>
    </row>
    <row r="1014" spans="1:5" x14ac:dyDescent="0.3">
      <c r="A1014" t="s">
        <v>13</v>
      </c>
      <c r="B1014">
        <v>10632</v>
      </c>
      <c r="C1014" t="s">
        <v>726</v>
      </c>
      <c r="D1014" t="s">
        <v>49</v>
      </c>
      <c r="E1014">
        <v>47.5</v>
      </c>
    </row>
    <row r="1015" spans="1:5" x14ac:dyDescent="0.3">
      <c r="A1015" t="s">
        <v>13</v>
      </c>
      <c r="B1015">
        <v>10633</v>
      </c>
      <c r="C1015" t="s">
        <v>209</v>
      </c>
      <c r="D1015" t="s">
        <v>211</v>
      </c>
      <c r="E1015">
        <v>1162.8</v>
      </c>
    </row>
    <row r="1016" spans="1:5" x14ac:dyDescent="0.3">
      <c r="A1016" t="s">
        <v>25</v>
      </c>
      <c r="B1016">
        <v>10633</v>
      </c>
      <c r="C1016" t="s">
        <v>209</v>
      </c>
      <c r="D1016" t="s">
        <v>211</v>
      </c>
      <c r="E1016">
        <v>66.3</v>
      </c>
    </row>
    <row r="1017" spans="1:5" x14ac:dyDescent="0.3">
      <c r="A1017" t="s">
        <v>10</v>
      </c>
      <c r="B1017">
        <v>10633</v>
      </c>
      <c r="C1017" t="s">
        <v>209</v>
      </c>
      <c r="D1017" t="s">
        <v>211</v>
      </c>
      <c r="E1017">
        <v>929.09249999999997</v>
      </c>
    </row>
    <row r="1018" spans="1:5" x14ac:dyDescent="0.3">
      <c r="A1018" t="s">
        <v>10</v>
      </c>
      <c r="B1018">
        <v>10633</v>
      </c>
      <c r="C1018" t="s">
        <v>209</v>
      </c>
      <c r="D1018" t="s">
        <v>211</v>
      </c>
      <c r="E1018">
        <v>3352.4</v>
      </c>
    </row>
    <row r="1019" spans="1:5" x14ac:dyDescent="0.3">
      <c r="A1019" t="s">
        <v>22</v>
      </c>
      <c r="B1019">
        <v>10634</v>
      </c>
      <c r="C1019" t="s">
        <v>233</v>
      </c>
      <c r="D1019" t="s">
        <v>102</v>
      </c>
      <c r="E1019">
        <v>1050</v>
      </c>
    </row>
    <row r="1020" spans="1:5" x14ac:dyDescent="0.3">
      <c r="A1020" t="s">
        <v>25</v>
      </c>
      <c r="B1020">
        <v>10634</v>
      </c>
      <c r="C1020" t="s">
        <v>233</v>
      </c>
      <c r="D1020" t="s">
        <v>102</v>
      </c>
      <c r="E1020">
        <v>3125</v>
      </c>
    </row>
    <row r="1021" spans="1:5" x14ac:dyDescent="0.3">
      <c r="A1021" t="s">
        <v>22</v>
      </c>
      <c r="B1021">
        <v>10634</v>
      </c>
      <c r="C1021" t="s">
        <v>233</v>
      </c>
      <c r="D1021" t="s">
        <v>102</v>
      </c>
      <c r="E1021">
        <v>795</v>
      </c>
    </row>
    <row r="1022" spans="1:5" x14ac:dyDescent="0.3">
      <c r="A1022" t="s">
        <v>4</v>
      </c>
      <c r="B1022">
        <v>10634</v>
      </c>
      <c r="C1022" t="s">
        <v>233</v>
      </c>
      <c r="D1022" t="s">
        <v>102</v>
      </c>
      <c r="E1022">
        <v>15.5</v>
      </c>
    </row>
    <row r="1023" spans="1:5" x14ac:dyDescent="0.3">
      <c r="A1023" t="s">
        <v>7</v>
      </c>
      <c r="B1023">
        <v>10635</v>
      </c>
      <c r="C1023" t="s">
        <v>446</v>
      </c>
      <c r="D1023" t="s">
        <v>264</v>
      </c>
      <c r="E1023">
        <v>198</v>
      </c>
    </row>
    <row r="1024" spans="1:5" x14ac:dyDescent="0.3">
      <c r="A1024" t="s">
        <v>7</v>
      </c>
      <c r="B1024">
        <v>10635</v>
      </c>
      <c r="C1024" t="s">
        <v>446</v>
      </c>
      <c r="D1024" t="s">
        <v>264</v>
      </c>
      <c r="E1024">
        <v>288.22500000000002</v>
      </c>
    </row>
    <row r="1025" spans="1:5" x14ac:dyDescent="0.3">
      <c r="A1025" t="s">
        <v>16</v>
      </c>
      <c r="B1025">
        <v>10635</v>
      </c>
      <c r="C1025" t="s">
        <v>446</v>
      </c>
      <c r="D1025" t="s">
        <v>264</v>
      </c>
      <c r="E1025">
        <v>840</v>
      </c>
    </row>
    <row r="1026" spans="1:5" x14ac:dyDescent="0.3">
      <c r="A1026" t="s">
        <v>7</v>
      </c>
      <c r="B1026">
        <v>10636</v>
      </c>
      <c r="C1026" t="s">
        <v>734</v>
      </c>
      <c r="D1026" t="s">
        <v>736</v>
      </c>
      <c r="E1026">
        <v>550</v>
      </c>
    </row>
    <row r="1027" spans="1:5" x14ac:dyDescent="0.3">
      <c r="A1027" t="s">
        <v>25</v>
      </c>
      <c r="B1027">
        <v>10636</v>
      </c>
      <c r="C1027" t="s">
        <v>734</v>
      </c>
      <c r="D1027" t="s">
        <v>736</v>
      </c>
      <c r="E1027">
        <v>79.5</v>
      </c>
    </row>
    <row r="1028" spans="1:5" x14ac:dyDescent="0.3">
      <c r="A1028" t="s">
        <v>13</v>
      </c>
      <c r="B1028">
        <v>10637</v>
      </c>
      <c r="C1028" t="s">
        <v>169</v>
      </c>
      <c r="D1028" t="s">
        <v>172</v>
      </c>
      <c r="E1028">
        <v>210</v>
      </c>
    </row>
    <row r="1029" spans="1:5" x14ac:dyDescent="0.3">
      <c r="A1029" t="s">
        <v>10</v>
      </c>
      <c r="B1029">
        <v>10637</v>
      </c>
      <c r="C1029" t="s">
        <v>169</v>
      </c>
      <c r="D1029" t="s">
        <v>172</v>
      </c>
      <c r="E1029">
        <v>385.9375</v>
      </c>
    </row>
    <row r="1030" spans="1:5" x14ac:dyDescent="0.3">
      <c r="A1030" t="s">
        <v>16</v>
      </c>
      <c r="B1030">
        <v>10637</v>
      </c>
      <c r="C1030" t="s">
        <v>169</v>
      </c>
      <c r="D1030" t="s">
        <v>172</v>
      </c>
      <c r="E1030">
        <v>2166</v>
      </c>
    </row>
    <row r="1031" spans="1:5" x14ac:dyDescent="0.3">
      <c r="A1031" t="s">
        <v>25</v>
      </c>
      <c r="B1031">
        <v>10638</v>
      </c>
      <c r="C1031" t="s">
        <v>429</v>
      </c>
      <c r="D1031" t="s">
        <v>314</v>
      </c>
      <c r="E1031">
        <v>190</v>
      </c>
    </row>
    <row r="1032" spans="1:5" x14ac:dyDescent="0.3">
      <c r="A1032" t="s">
        <v>7</v>
      </c>
      <c r="B1032">
        <v>10638</v>
      </c>
      <c r="C1032" t="s">
        <v>429</v>
      </c>
      <c r="D1032" t="s">
        <v>314</v>
      </c>
      <c r="E1032">
        <v>442.05</v>
      </c>
    </row>
    <row r="1033" spans="1:5" x14ac:dyDescent="0.3">
      <c r="A1033" t="s">
        <v>13</v>
      </c>
      <c r="B1033">
        <v>10638</v>
      </c>
      <c r="C1033" t="s">
        <v>429</v>
      </c>
      <c r="D1033" t="s">
        <v>314</v>
      </c>
      <c r="E1033">
        <v>2088</v>
      </c>
    </row>
    <row r="1034" spans="1:5" x14ac:dyDescent="0.3">
      <c r="A1034" t="s">
        <v>25</v>
      </c>
      <c r="B1034">
        <v>10639</v>
      </c>
      <c r="C1034" t="s">
        <v>602</v>
      </c>
      <c r="D1034" t="s">
        <v>604</v>
      </c>
      <c r="E1034">
        <v>500</v>
      </c>
    </row>
    <row r="1035" spans="1:5" x14ac:dyDescent="0.3">
      <c r="A1035" t="s">
        <v>13</v>
      </c>
      <c r="B1035">
        <v>10640</v>
      </c>
      <c r="C1035" t="s">
        <v>726</v>
      </c>
      <c r="D1035" t="s">
        <v>49</v>
      </c>
      <c r="E1035">
        <v>540</v>
      </c>
    </row>
    <row r="1036" spans="1:5" x14ac:dyDescent="0.3">
      <c r="A1036" t="s">
        <v>4</v>
      </c>
      <c r="B1036">
        <v>10640</v>
      </c>
      <c r="C1036" t="s">
        <v>726</v>
      </c>
      <c r="D1036" t="s">
        <v>49</v>
      </c>
      <c r="E1036">
        <v>168.75</v>
      </c>
    </row>
    <row r="1037" spans="1:5" x14ac:dyDescent="0.3">
      <c r="A1037" t="s">
        <v>4</v>
      </c>
      <c r="B1037">
        <v>10641</v>
      </c>
      <c r="C1037" t="s">
        <v>330</v>
      </c>
      <c r="D1037" t="s">
        <v>314</v>
      </c>
      <c r="E1037">
        <v>950</v>
      </c>
    </row>
    <row r="1038" spans="1:5" x14ac:dyDescent="0.3">
      <c r="A1038" t="s">
        <v>25</v>
      </c>
      <c r="B1038">
        <v>10641</v>
      </c>
      <c r="C1038" t="s">
        <v>330</v>
      </c>
      <c r="D1038" t="s">
        <v>314</v>
      </c>
      <c r="E1038">
        <v>1104</v>
      </c>
    </row>
    <row r="1039" spans="1:5" x14ac:dyDescent="0.3">
      <c r="A1039" t="s">
        <v>10</v>
      </c>
      <c r="B1039">
        <v>10642</v>
      </c>
      <c r="C1039" t="s">
        <v>626</v>
      </c>
      <c r="D1039" t="s">
        <v>628</v>
      </c>
      <c r="E1039">
        <v>240</v>
      </c>
    </row>
    <row r="1040" spans="1:5" x14ac:dyDescent="0.3">
      <c r="A1040" t="s">
        <v>7</v>
      </c>
      <c r="B1040">
        <v>10642</v>
      </c>
      <c r="C1040" t="s">
        <v>626</v>
      </c>
      <c r="D1040" t="s">
        <v>628</v>
      </c>
      <c r="E1040">
        <v>456</v>
      </c>
    </row>
    <row r="1041" spans="1:5" x14ac:dyDescent="0.3">
      <c r="A1041" t="s">
        <v>22</v>
      </c>
      <c r="B1041">
        <v>10643</v>
      </c>
      <c r="C1041" t="s">
        <v>46</v>
      </c>
      <c r="D1041" t="s">
        <v>49</v>
      </c>
      <c r="E1041">
        <v>513</v>
      </c>
    </row>
    <row r="1042" spans="1:5" x14ac:dyDescent="0.3">
      <c r="A1042" t="s">
        <v>4</v>
      </c>
      <c r="B1042">
        <v>10643</v>
      </c>
      <c r="C1042" t="s">
        <v>46</v>
      </c>
      <c r="D1042" t="s">
        <v>49</v>
      </c>
      <c r="E1042">
        <v>283.5</v>
      </c>
    </row>
    <row r="1043" spans="1:5" x14ac:dyDescent="0.3">
      <c r="A1043" t="s">
        <v>25</v>
      </c>
      <c r="B1043">
        <v>10643</v>
      </c>
      <c r="C1043" t="s">
        <v>46</v>
      </c>
      <c r="D1043" t="s">
        <v>49</v>
      </c>
      <c r="E1043">
        <v>18</v>
      </c>
    </row>
    <row r="1044" spans="1:5" x14ac:dyDescent="0.3">
      <c r="A1044" t="s">
        <v>25</v>
      </c>
      <c r="B1044">
        <v>10644</v>
      </c>
      <c r="C1044" t="s">
        <v>742</v>
      </c>
      <c r="D1044" t="s">
        <v>172</v>
      </c>
      <c r="E1044">
        <v>225</v>
      </c>
    </row>
    <row r="1045" spans="1:5" x14ac:dyDescent="0.3">
      <c r="A1045" t="s">
        <v>4</v>
      </c>
      <c r="B1045">
        <v>10644</v>
      </c>
      <c r="C1045" t="s">
        <v>742</v>
      </c>
      <c r="D1045" t="s">
        <v>172</v>
      </c>
      <c r="E1045">
        <v>920</v>
      </c>
    </row>
    <row r="1046" spans="1:5" x14ac:dyDescent="0.3">
      <c r="A1046" t="s">
        <v>25</v>
      </c>
      <c r="B1046">
        <v>10644</v>
      </c>
      <c r="C1046" t="s">
        <v>742</v>
      </c>
      <c r="D1046" t="s">
        <v>172</v>
      </c>
      <c r="E1046">
        <v>226.8</v>
      </c>
    </row>
    <row r="1047" spans="1:5" x14ac:dyDescent="0.3">
      <c r="A1047" t="s">
        <v>25</v>
      </c>
      <c r="B1047">
        <v>10645</v>
      </c>
      <c r="C1047" t="s">
        <v>321</v>
      </c>
      <c r="D1047" t="s">
        <v>172</v>
      </c>
      <c r="E1047">
        <v>1250</v>
      </c>
    </row>
    <row r="1048" spans="1:5" x14ac:dyDescent="0.3">
      <c r="A1048" t="s">
        <v>25</v>
      </c>
      <c r="B1048">
        <v>10645</v>
      </c>
      <c r="C1048" t="s">
        <v>321</v>
      </c>
      <c r="D1048" t="s">
        <v>172</v>
      </c>
      <c r="E1048">
        <v>285</v>
      </c>
    </row>
    <row r="1049" spans="1:5" x14ac:dyDescent="0.3">
      <c r="A1049" t="s">
        <v>4</v>
      </c>
      <c r="B1049">
        <v>10646</v>
      </c>
      <c r="C1049" t="s">
        <v>347</v>
      </c>
      <c r="D1049" t="s">
        <v>349</v>
      </c>
      <c r="E1049">
        <v>202.5</v>
      </c>
    </row>
    <row r="1050" spans="1:5" x14ac:dyDescent="0.3">
      <c r="A1050" t="s">
        <v>25</v>
      </c>
      <c r="B1050">
        <v>10646</v>
      </c>
      <c r="C1050" t="s">
        <v>347</v>
      </c>
      <c r="D1050" t="s">
        <v>349</v>
      </c>
      <c r="E1050">
        <v>418.5</v>
      </c>
    </row>
    <row r="1051" spans="1:5" x14ac:dyDescent="0.3">
      <c r="A1051" t="s">
        <v>13</v>
      </c>
      <c r="B1051">
        <v>10646</v>
      </c>
      <c r="C1051" t="s">
        <v>347</v>
      </c>
      <c r="D1051" t="s">
        <v>349</v>
      </c>
      <c r="E1051">
        <v>483.75</v>
      </c>
    </row>
    <row r="1052" spans="1:5" x14ac:dyDescent="0.3">
      <c r="A1052" t="s">
        <v>7</v>
      </c>
      <c r="B1052">
        <v>10646</v>
      </c>
      <c r="C1052" t="s">
        <v>347</v>
      </c>
      <c r="D1052" t="s">
        <v>349</v>
      </c>
      <c r="E1052">
        <v>341.25</v>
      </c>
    </row>
    <row r="1053" spans="1:5" x14ac:dyDescent="0.3">
      <c r="A1053" t="s">
        <v>10</v>
      </c>
      <c r="B1053">
        <v>10647</v>
      </c>
      <c r="C1053" t="s">
        <v>321</v>
      </c>
      <c r="D1053" t="s">
        <v>172</v>
      </c>
      <c r="E1053">
        <v>276</v>
      </c>
    </row>
    <row r="1054" spans="1:5" x14ac:dyDescent="0.3">
      <c r="A1054" t="s">
        <v>4</v>
      </c>
      <c r="B1054">
        <v>10647</v>
      </c>
      <c r="C1054" t="s">
        <v>321</v>
      </c>
      <c r="D1054" t="s">
        <v>172</v>
      </c>
      <c r="E1054">
        <v>360</v>
      </c>
    </row>
    <row r="1055" spans="1:5" x14ac:dyDescent="0.3">
      <c r="A1055" t="s">
        <v>16</v>
      </c>
      <c r="B1055">
        <v>10648</v>
      </c>
      <c r="C1055" t="s">
        <v>321</v>
      </c>
      <c r="D1055" t="s">
        <v>172</v>
      </c>
      <c r="E1055">
        <v>315</v>
      </c>
    </row>
    <row r="1056" spans="1:5" x14ac:dyDescent="0.3">
      <c r="A1056" t="s">
        <v>4</v>
      </c>
      <c r="B1056">
        <v>10648</v>
      </c>
      <c r="C1056" t="s">
        <v>321</v>
      </c>
      <c r="D1056" t="s">
        <v>172</v>
      </c>
      <c r="E1056">
        <v>57.375</v>
      </c>
    </row>
    <row r="1057" spans="1:5" x14ac:dyDescent="0.3">
      <c r="A1057" t="s">
        <v>22</v>
      </c>
      <c r="B1057">
        <v>10649</v>
      </c>
      <c r="C1057" t="s">
        <v>454</v>
      </c>
      <c r="D1057" t="s">
        <v>456</v>
      </c>
      <c r="E1057">
        <v>912</v>
      </c>
    </row>
    <row r="1058" spans="1:5" x14ac:dyDescent="0.3">
      <c r="A1058" t="s">
        <v>13</v>
      </c>
      <c r="B1058">
        <v>10649</v>
      </c>
      <c r="C1058" t="s">
        <v>454</v>
      </c>
      <c r="D1058" t="s">
        <v>456</v>
      </c>
      <c r="E1058">
        <v>522</v>
      </c>
    </row>
    <row r="1059" spans="1:5" x14ac:dyDescent="0.3">
      <c r="A1059" t="s">
        <v>25</v>
      </c>
      <c r="B1059">
        <v>10650</v>
      </c>
      <c r="C1059" t="s">
        <v>169</v>
      </c>
      <c r="D1059" t="s">
        <v>172</v>
      </c>
      <c r="E1059">
        <v>776.7</v>
      </c>
    </row>
    <row r="1060" spans="1:5" x14ac:dyDescent="0.3">
      <c r="A1060" t="s">
        <v>19</v>
      </c>
      <c r="B1060">
        <v>10650</v>
      </c>
      <c r="C1060" t="s">
        <v>169</v>
      </c>
      <c r="D1060" t="s">
        <v>172</v>
      </c>
      <c r="E1060">
        <v>778.99999999999989</v>
      </c>
    </row>
    <row r="1061" spans="1:5" x14ac:dyDescent="0.3">
      <c r="A1061" t="s">
        <v>19</v>
      </c>
      <c r="B1061">
        <v>10650</v>
      </c>
      <c r="C1061" t="s">
        <v>169</v>
      </c>
      <c r="D1061" t="s">
        <v>172</v>
      </c>
      <c r="E1061">
        <v>223.5</v>
      </c>
    </row>
    <row r="1062" spans="1:5" x14ac:dyDescent="0.3">
      <c r="A1062" t="s">
        <v>10</v>
      </c>
      <c r="B1062">
        <v>10651</v>
      </c>
      <c r="C1062" t="s">
        <v>726</v>
      </c>
      <c r="D1062" t="s">
        <v>49</v>
      </c>
      <c r="E1062">
        <v>82.8</v>
      </c>
    </row>
    <row r="1063" spans="1:5" x14ac:dyDescent="0.3">
      <c r="A1063" t="s">
        <v>16</v>
      </c>
      <c r="B1063">
        <v>10651</v>
      </c>
      <c r="C1063" t="s">
        <v>726</v>
      </c>
      <c r="D1063" t="s">
        <v>49</v>
      </c>
      <c r="E1063">
        <v>315</v>
      </c>
    </row>
    <row r="1064" spans="1:5" x14ac:dyDescent="0.3">
      <c r="A1064" t="s">
        <v>25</v>
      </c>
      <c r="B1064">
        <v>10652</v>
      </c>
      <c r="C1064" t="s">
        <v>295</v>
      </c>
      <c r="D1064" t="s">
        <v>172</v>
      </c>
      <c r="E1064">
        <v>38.835000000000001</v>
      </c>
    </row>
    <row r="1065" spans="1:5" x14ac:dyDescent="0.3">
      <c r="A1065" t="s">
        <v>16</v>
      </c>
      <c r="B1065">
        <v>10652</v>
      </c>
      <c r="C1065" t="s">
        <v>295</v>
      </c>
      <c r="D1065" t="s">
        <v>172</v>
      </c>
      <c r="E1065">
        <v>280</v>
      </c>
    </row>
    <row r="1066" spans="1:5" x14ac:dyDescent="0.3">
      <c r="A1066" t="s">
        <v>10</v>
      </c>
      <c r="B1066">
        <v>10653</v>
      </c>
      <c r="C1066" t="s">
        <v>248</v>
      </c>
      <c r="D1066" t="s">
        <v>49</v>
      </c>
      <c r="E1066">
        <v>471.15000000000003</v>
      </c>
    </row>
    <row r="1067" spans="1:5" x14ac:dyDescent="0.3">
      <c r="A1067" t="s">
        <v>13</v>
      </c>
      <c r="B1067">
        <v>10653</v>
      </c>
      <c r="C1067" t="s">
        <v>248</v>
      </c>
      <c r="D1067" t="s">
        <v>49</v>
      </c>
      <c r="E1067">
        <v>612</v>
      </c>
    </row>
    <row r="1068" spans="1:5" x14ac:dyDescent="0.3">
      <c r="A1068" t="s">
        <v>7</v>
      </c>
      <c r="B1068">
        <v>10654</v>
      </c>
      <c r="C1068" t="s">
        <v>82</v>
      </c>
      <c r="D1068" t="s">
        <v>84</v>
      </c>
      <c r="E1068">
        <v>237.6</v>
      </c>
    </row>
    <row r="1069" spans="1:5" x14ac:dyDescent="0.3">
      <c r="A1069" t="s">
        <v>4</v>
      </c>
      <c r="B1069">
        <v>10654</v>
      </c>
      <c r="C1069" t="s">
        <v>82</v>
      </c>
      <c r="D1069" t="s">
        <v>84</v>
      </c>
      <c r="E1069">
        <v>324</v>
      </c>
    </row>
    <row r="1070" spans="1:5" x14ac:dyDescent="0.3">
      <c r="A1070" t="s">
        <v>19</v>
      </c>
      <c r="B1070">
        <v>10654</v>
      </c>
      <c r="C1070" t="s">
        <v>82</v>
      </c>
      <c r="D1070" t="s">
        <v>84</v>
      </c>
      <c r="E1070">
        <v>40.230000000000004</v>
      </c>
    </row>
    <row r="1071" spans="1:5" x14ac:dyDescent="0.3">
      <c r="A1071" t="s">
        <v>25</v>
      </c>
      <c r="B1071">
        <v>10655</v>
      </c>
      <c r="C1071" t="s">
        <v>574</v>
      </c>
      <c r="D1071" t="s">
        <v>264</v>
      </c>
      <c r="E1071">
        <v>154.4</v>
      </c>
    </row>
    <row r="1072" spans="1:5" x14ac:dyDescent="0.3">
      <c r="A1072" t="s">
        <v>22</v>
      </c>
      <c r="B1072">
        <v>10656</v>
      </c>
      <c r="C1072" t="s">
        <v>302</v>
      </c>
      <c r="D1072" t="s">
        <v>305</v>
      </c>
      <c r="E1072">
        <v>62.774999999999999</v>
      </c>
    </row>
    <row r="1073" spans="1:5" x14ac:dyDescent="0.3">
      <c r="A1073" t="s">
        <v>7</v>
      </c>
      <c r="B1073">
        <v>10656</v>
      </c>
      <c r="C1073" t="s">
        <v>302</v>
      </c>
      <c r="D1073" t="s">
        <v>305</v>
      </c>
      <c r="E1073">
        <v>490.14000000000004</v>
      </c>
    </row>
    <row r="1074" spans="1:5" x14ac:dyDescent="0.3">
      <c r="A1074" t="s">
        <v>10</v>
      </c>
      <c r="B1074">
        <v>10656</v>
      </c>
      <c r="C1074" t="s">
        <v>302</v>
      </c>
      <c r="D1074" t="s">
        <v>305</v>
      </c>
      <c r="E1074">
        <v>51.300000000000004</v>
      </c>
    </row>
    <row r="1075" spans="1:5" x14ac:dyDescent="0.3">
      <c r="A1075" t="s">
        <v>7</v>
      </c>
      <c r="B1075">
        <v>10657</v>
      </c>
      <c r="C1075" t="s">
        <v>611</v>
      </c>
      <c r="D1075" t="s">
        <v>305</v>
      </c>
      <c r="E1075">
        <v>775</v>
      </c>
    </row>
    <row r="1076" spans="1:5" x14ac:dyDescent="0.3">
      <c r="A1076" t="s">
        <v>25</v>
      </c>
      <c r="B1076">
        <v>10657</v>
      </c>
      <c r="C1076" t="s">
        <v>611</v>
      </c>
      <c r="D1076" t="s">
        <v>305</v>
      </c>
      <c r="E1076">
        <v>231.60000000000002</v>
      </c>
    </row>
    <row r="1077" spans="1:5" x14ac:dyDescent="0.3">
      <c r="A1077" t="s">
        <v>25</v>
      </c>
      <c r="B1077">
        <v>10657</v>
      </c>
      <c r="C1077" t="s">
        <v>611</v>
      </c>
      <c r="D1077" t="s">
        <v>305</v>
      </c>
      <c r="E1077">
        <v>540</v>
      </c>
    </row>
    <row r="1078" spans="1:5" x14ac:dyDescent="0.3">
      <c r="A1078" t="s">
        <v>10</v>
      </c>
      <c r="B1078">
        <v>10657</v>
      </c>
      <c r="C1078" t="s">
        <v>611</v>
      </c>
      <c r="D1078" t="s">
        <v>305</v>
      </c>
      <c r="E1078">
        <v>95</v>
      </c>
    </row>
    <row r="1079" spans="1:5" x14ac:dyDescent="0.3">
      <c r="A1079" t="s">
        <v>16</v>
      </c>
      <c r="B1079">
        <v>10657</v>
      </c>
      <c r="C1079" t="s">
        <v>611</v>
      </c>
      <c r="D1079" t="s">
        <v>305</v>
      </c>
      <c r="E1079">
        <v>1710</v>
      </c>
    </row>
    <row r="1080" spans="1:5" x14ac:dyDescent="0.3">
      <c r="A1080" t="s">
        <v>13</v>
      </c>
      <c r="B1080">
        <v>10657</v>
      </c>
      <c r="C1080" t="s">
        <v>611</v>
      </c>
      <c r="D1080" t="s">
        <v>305</v>
      </c>
      <c r="E1080">
        <v>1020</v>
      </c>
    </row>
    <row r="1081" spans="1:5" x14ac:dyDescent="0.3">
      <c r="A1081" t="s">
        <v>10</v>
      </c>
      <c r="B1081">
        <v>10658</v>
      </c>
      <c r="C1081" t="s">
        <v>551</v>
      </c>
      <c r="D1081" t="s">
        <v>49</v>
      </c>
      <c r="E1081">
        <v>600</v>
      </c>
    </row>
    <row r="1082" spans="1:5" x14ac:dyDescent="0.3">
      <c r="A1082" t="s">
        <v>25</v>
      </c>
      <c r="B1082">
        <v>10658</v>
      </c>
      <c r="C1082" t="s">
        <v>551</v>
      </c>
      <c r="D1082" t="s">
        <v>49</v>
      </c>
      <c r="E1082">
        <v>1223.5999999999999</v>
      </c>
    </row>
    <row r="1083" spans="1:5" x14ac:dyDescent="0.3">
      <c r="A1083" t="s">
        <v>13</v>
      </c>
      <c r="B1083">
        <v>10658</v>
      </c>
      <c r="C1083" t="s">
        <v>551</v>
      </c>
      <c r="D1083" t="s">
        <v>49</v>
      </c>
      <c r="E1083">
        <v>1776.5</v>
      </c>
    </row>
    <row r="1084" spans="1:5" x14ac:dyDescent="0.3">
      <c r="A1084" t="s">
        <v>7</v>
      </c>
      <c r="B1084">
        <v>10658</v>
      </c>
      <c r="C1084" t="s">
        <v>551</v>
      </c>
      <c r="D1084" t="s">
        <v>49</v>
      </c>
      <c r="E1084">
        <v>864.5</v>
      </c>
    </row>
    <row r="1085" spans="1:5" x14ac:dyDescent="0.3">
      <c r="A1085" t="s">
        <v>13</v>
      </c>
      <c r="B1085">
        <v>10659</v>
      </c>
      <c r="C1085" t="s">
        <v>169</v>
      </c>
      <c r="D1085" t="s">
        <v>172</v>
      </c>
      <c r="E1085">
        <v>237.5</v>
      </c>
    </row>
    <row r="1086" spans="1:5" x14ac:dyDescent="0.3">
      <c r="A1086" t="s">
        <v>25</v>
      </c>
      <c r="B1086">
        <v>10659</v>
      </c>
      <c r="C1086" t="s">
        <v>169</v>
      </c>
      <c r="D1086" t="s">
        <v>172</v>
      </c>
      <c r="E1086">
        <v>419.51999999999992</v>
      </c>
    </row>
    <row r="1087" spans="1:5" x14ac:dyDescent="0.3">
      <c r="A1087" t="s">
        <v>4</v>
      </c>
      <c r="B1087">
        <v>10659</v>
      </c>
      <c r="C1087" t="s">
        <v>169</v>
      </c>
      <c r="D1087" t="s">
        <v>172</v>
      </c>
      <c r="E1087">
        <v>570</v>
      </c>
    </row>
    <row r="1088" spans="1:5" x14ac:dyDescent="0.3">
      <c r="A1088" t="s">
        <v>10</v>
      </c>
      <c r="B1088">
        <v>10660</v>
      </c>
      <c r="C1088" t="s">
        <v>339</v>
      </c>
      <c r="D1088" t="s">
        <v>305</v>
      </c>
      <c r="E1088">
        <v>1701</v>
      </c>
    </row>
    <row r="1089" spans="1:5" x14ac:dyDescent="0.3">
      <c r="A1089" t="s">
        <v>4</v>
      </c>
      <c r="B1089">
        <v>10661</v>
      </c>
      <c r="C1089" t="s">
        <v>347</v>
      </c>
      <c r="D1089" t="s">
        <v>349</v>
      </c>
      <c r="E1089">
        <v>43.2</v>
      </c>
    </row>
    <row r="1090" spans="1:5" x14ac:dyDescent="0.3">
      <c r="A1090" t="s">
        <v>25</v>
      </c>
      <c r="B1090">
        <v>10661</v>
      </c>
      <c r="C1090" t="s">
        <v>347</v>
      </c>
      <c r="D1090" t="s">
        <v>349</v>
      </c>
      <c r="E1090">
        <v>519.4</v>
      </c>
    </row>
    <row r="1091" spans="1:5" x14ac:dyDescent="0.3">
      <c r="A1091" t="s">
        <v>10</v>
      </c>
      <c r="B1091">
        <v>10662</v>
      </c>
      <c r="C1091" t="s">
        <v>438</v>
      </c>
      <c r="D1091" t="s">
        <v>305</v>
      </c>
      <c r="E1091">
        <v>125</v>
      </c>
    </row>
    <row r="1092" spans="1:5" x14ac:dyDescent="0.3">
      <c r="A1092" t="s">
        <v>25</v>
      </c>
      <c r="B1092">
        <v>10663</v>
      </c>
      <c r="C1092" t="s">
        <v>118</v>
      </c>
      <c r="D1092" t="s">
        <v>102</v>
      </c>
      <c r="E1092">
        <v>524.4</v>
      </c>
    </row>
    <row r="1093" spans="1:5" x14ac:dyDescent="0.3">
      <c r="A1093" t="s">
        <v>16</v>
      </c>
      <c r="B1093">
        <v>10663</v>
      </c>
      <c r="C1093" t="s">
        <v>118</v>
      </c>
      <c r="D1093" t="s">
        <v>102</v>
      </c>
      <c r="E1093">
        <v>399</v>
      </c>
    </row>
    <row r="1094" spans="1:5" x14ac:dyDescent="0.3">
      <c r="A1094" t="s">
        <v>22</v>
      </c>
      <c r="B1094">
        <v>10663</v>
      </c>
      <c r="C1094" t="s">
        <v>118</v>
      </c>
      <c r="D1094" t="s">
        <v>102</v>
      </c>
      <c r="E1094">
        <v>1007</v>
      </c>
    </row>
    <row r="1095" spans="1:5" x14ac:dyDescent="0.3">
      <c r="A1095" t="s">
        <v>25</v>
      </c>
      <c r="B1095">
        <v>10664</v>
      </c>
      <c r="C1095" t="s">
        <v>271</v>
      </c>
      <c r="D1095" t="s">
        <v>273</v>
      </c>
      <c r="E1095">
        <v>632.4</v>
      </c>
    </row>
    <row r="1096" spans="1:5" x14ac:dyDescent="0.3">
      <c r="A1096" t="s">
        <v>16</v>
      </c>
      <c r="B1096">
        <v>10664</v>
      </c>
      <c r="C1096" t="s">
        <v>271</v>
      </c>
      <c r="D1096" t="s">
        <v>273</v>
      </c>
      <c r="E1096">
        <v>387.59999999999997</v>
      </c>
    </row>
    <row r="1097" spans="1:5" x14ac:dyDescent="0.3">
      <c r="A1097" t="s">
        <v>7</v>
      </c>
      <c r="B1097">
        <v>10664</v>
      </c>
      <c r="C1097" t="s">
        <v>271</v>
      </c>
      <c r="D1097" t="s">
        <v>273</v>
      </c>
      <c r="E1097">
        <v>268.38749999999999</v>
      </c>
    </row>
    <row r="1098" spans="1:5" x14ac:dyDescent="0.3">
      <c r="A1098" t="s">
        <v>22</v>
      </c>
      <c r="B1098">
        <v>10665</v>
      </c>
      <c r="C1098" t="s">
        <v>438</v>
      </c>
      <c r="D1098" t="s">
        <v>305</v>
      </c>
      <c r="E1098">
        <v>1060</v>
      </c>
    </row>
    <row r="1099" spans="1:5" x14ac:dyDescent="0.3">
      <c r="A1099" t="s">
        <v>13</v>
      </c>
      <c r="B1099">
        <v>10665</v>
      </c>
      <c r="C1099" t="s">
        <v>438</v>
      </c>
      <c r="D1099" t="s">
        <v>305</v>
      </c>
      <c r="E1099">
        <v>55</v>
      </c>
    </row>
    <row r="1100" spans="1:5" x14ac:dyDescent="0.3">
      <c r="A1100" t="s">
        <v>4</v>
      </c>
      <c r="B1100">
        <v>10665</v>
      </c>
      <c r="C1100" t="s">
        <v>438</v>
      </c>
      <c r="D1100" t="s">
        <v>305</v>
      </c>
      <c r="E1100">
        <v>180</v>
      </c>
    </row>
    <row r="1101" spans="1:5" x14ac:dyDescent="0.3">
      <c r="A1101" t="s">
        <v>19</v>
      </c>
      <c r="B1101">
        <v>10666</v>
      </c>
      <c r="C1101" t="s">
        <v>588</v>
      </c>
      <c r="D1101" t="s">
        <v>162</v>
      </c>
      <c r="E1101">
        <v>4456.4400000000005</v>
      </c>
    </row>
    <row r="1102" spans="1:5" x14ac:dyDescent="0.3">
      <c r="A1102" t="s">
        <v>7</v>
      </c>
      <c r="B1102">
        <v>10666</v>
      </c>
      <c r="C1102" t="s">
        <v>588</v>
      </c>
      <c r="D1102" t="s">
        <v>162</v>
      </c>
      <c r="E1102">
        <v>210.5</v>
      </c>
    </row>
    <row r="1103" spans="1:5" x14ac:dyDescent="0.3">
      <c r="A1103" t="s">
        <v>13</v>
      </c>
      <c r="B1103">
        <v>10667</v>
      </c>
      <c r="C1103" t="s">
        <v>209</v>
      </c>
      <c r="D1103" t="s">
        <v>211</v>
      </c>
      <c r="E1103">
        <v>1296</v>
      </c>
    </row>
    <row r="1104" spans="1:5" x14ac:dyDescent="0.3">
      <c r="A1104" t="s">
        <v>13</v>
      </c>
      <c r="B1104">
        <v>10667</v>
      </c>
      <c r="C1104" t="s">
        <v>209</v>
      </c>
      <c r="D1104" t="s">
        <v>211</v>
      </c>
      <c r="E1104">
        <v>240.8</v>
      </c>
    </row>
    <row r="1105" spans="1:5" x14ac:dyDescent="0.3">
      <c r="A1105" t="s">
        <v>13</v>
      </c>
      <c r="B1105">
        <v>10668</v>
      </c>
      <c r="C1105" t="s">
        <v>726</v>
      </c>
      <c r="D1105" t="s">
        <v>49</v>
      </c>
      <c r="E1105">
        <v>90</v>
      </c>
    </row>
    <row r="1106" spans="1:5" x14ac:dyDescent="0.3">
      <c r="A1106" t="s">
        <v>19</v>
      </c>
      <c r="B1106">
        <v>10668</v>
      </c>
      <c r="C1106" t="s">
        <v>726</v>
      </c>
      <c r="D1106" t="s">
        <v>49</v>
      </c>
      <c r="E1106">
        <v>86.4</v>
      </c>
    </row>
    <row r="1107" spans="1:5" x14ac:dyDescent="0.3">
      <c r="A1107" t="s">
        <v>16</v>
      </c>
      <c r="B1107">
        <v>10668</v>
      </c>
      <c r="C1107" t="s">
        <v>726</v>
      </c>
      <c r="D1107" t="s">
        <v>49</v>
      </c>
      <c r="E1107">
        <v>448.875</v>
      </c>
    </row>
    <row r="1108" spans="1:5" x14ac:dyDescent="0.3">
      <c r="A1108" t="s">
        <v>25</v>
      </c>
      <c r="B1108">
        <v>10669</v>
      </c>
      <c r="C1108" t="s">
        <v>626</v>
      </c>
      <c r="D1108" t="s">
        <v>628</v>
      </c>
      <c r="E1108">
        <v>570</v>
      </c>
    </row>
    <row r="1109" spans="1:5" x14ac:dyDescent="0.3">
      <c r="A1109" t="s">
        <v>16</v>
      </c>
      <c r="B1109">
        <v>10670</v>
      </c>
      <c r="C1109" t="s">
        <v>248</v>
      </c>
      <c r="D1109" t="s">
        <v>49</v>
      </c>
      <c r="E1109">
        <v>288</v>
      </c>
    </row>
    <row r="1110" spans="1:5" x14ac:dyDescent="0.3">
      <c r="A1110" t="s">
        <v>25</v>
      </c>
      <c r="B1110">
        <v>10670</v>
      </c>
      <c r="C1110" t="s">
        <v>248</v>
      </c>
      <c r="D1110" t="s">
        <v>49</v>
      </c>
      <c r="E1110">
        <v>720</v>
      </c>
    </row>
    <row r="1111" spans="1:5" x14ac:dyDescent="0.3">
      <c r="A1111" t="s">
        <v>4</v>
      </c>
      <c r="B1111">
        <v>10670</v>
      </c>
      <c r="C1111" t="s">
        <v>248</v>
      </c>
      <c r="D1111" t="s">
        <v>49</v>
      </c>
      <c r="E1111">
        <v>350</v>
      </c>
    </row>
    <row r="1112" spans="1:5" x14ac:dyDescent="0.3">
      <c r="A1112" t="s">
        <v>25</v>
      </c>
      <c r="B1112">
        <v>10670</v>
      </c>
      <c r="C1112" t="s">
        <v>248</v>
      </c>
      <c r="D1112" t="s">
        <v>49</v>
      </c>
      <c r="E1112">
        <v>750</v>
      </c>
    </row>
    <row r="1113" spans="1:5" x14ac:dyDescent="0.3">
      <c r="A1113" t="s">
        <v>4</v>
      </c>
      <c r="B1113">
        <v>10670</v>
      </c>
      <c r="C1113" t="s">
        <v>248</v>
      </c>
      <c r="D1113" t="s">
        <v>49</v>
      </c>
      <c r="E1113">
        <v>193.75</v>
      </c>
    </row>
    <row r="1114" spans="1:5" x14ac:dyDescent="0.3">
      <c r="A1114" t="s">
        <v>10</v>
      </c>
      <c r="B1114">
        <v>10671</v>
      </c>
      <c r="C1114" t="s">
        <v>193</v>
      </c>
      <c r="D1114" t="s">
        <v>102</v>
      </c>
      <c r="E1114">
        <v>174.5</v>
      </c>
    </row>
    <row r="1115" spans="1:5" x14ac:dyDescent="0.3">
      <c r="A1115" t="s">
        <v>10</v>
      </c>
      <c r="B1115">
        <v>10671</v>
      </c>
      <c r="C1115" t="s">
        <v>193</v>
      </c>
      <c r="D1115" t="s">
        <v>102</v>
      </c>
      <c r="E1115">
        <v>493</v>
      </c>
    </row>
    <row r="1116" spans="1:5" x14ac:dyDescent="0.3">
      <c r="A1116" t="s">
        <v>7</v>
      </c>
      <c r="B1116">
        <v>10671</v>
      </c>
      <c r="C1116" t="s">
        <v>193</v>
      </c>
      <c r="D1116" t="s">
        <v>102</v>
      </c>
      <c r="E1116">
        <v>252.60000000000002</v>
      </c>
    </row>
    <row r="1117" spans="1:5" x14ac:dyDescent="0.3">
      <c r="A1117" t="s">
        <v>4</v>
      </c>
      <c r="B1117">
        <v>10672</v>
      </c>
      <c r="C1117" t="s">
        <v>82</v>
      </c>
      <c r="D1117" t="s">
        <v>84</v>
      </c>
      <c r="E1117">
        <v>3557.25</v>
      </c>
    </row>
    <row r="1118" spans="1:5" x14ac:dyDescent="0.3">
      <c r="A1118" t="s">
        <v>13</v>
      </c>
      <c r="B1118">
        <v>10672</v>
      </c>
      <c r="C1118" t="s">
        <v>82</v>
      </c>
      <c r="D1118" t="s">
        <v>84</v>
      </c>
      <c r="E1118">
        <v>258</v>
      </c>
    </row>
    <row r="1119" spans="1:5" x14ac:dyDescent="0.3">
      <c r="A1119" t="s">
        <v>10</v>
      </c>
      <c r="B1119">
        <v>10673</v>
      </c>
      <c r="C1119" t="s">
        <v>758</v>
      </c>
      <c r="D1119" t="s">
        <v>736</v>
      </c>
      <c r="E1119">
        <v>52.349999999999994</v>
      </c>
    </row>
    <row r="1120" spans="1:5" x14ac:dyDescent="0.3">
      <c r="A1120" t="s">
        <v>16</v>
      </c>
      <c r="B1120">
        <v>10673</v>
      </c>
      <c r="C1120" t="s">
        <v>758</v>
      </c>
      <c r="D1120" t="s">
        <v>736</v>
      </c>
      <c r="E1120">
        <v>84</v>
      </c>
    </row>
    <row r="1121" spans="1:5" x14ac:dyDescent="0.3">
      <c r="A1121" t="s">
        <v>4</v>
      </c>
      <c r="B1121">
        <v>10673</v>
      </c>
      <c r="C1121" t="s">
        <v>758</v>
      </c>
      <c r="D1121" t="s">
        <v>736</v>
      </c>
      <c r="E1121">
        <v>276</v>
      </c>
    </row>
    <row r="1122" spans="1:5" x14ac:dyDescent="0.3">
      <c r="A1122" t="s">
        <v>16</v>
      </c>
      <c r="B1122">
        <v>10674</v>
      </c>
      <c r="C1122" t="s">
        <v>356</v>
      </c>
      <c r="D1122" t="s">
        <v>74</v>
      </c>
      <c r="E1122">
        <v>45</v>
      </c>
    </row>
    <row r="1123" spans="1:5" x14ac:dyDescent="0.3">
      <c r="A1123" t="s">
        <v>22</v>
      </c>
      <c r="B1123">
        <v>10675</v>
      </c>
      <c r="C1123" t="s">
        <v>248</v>
      </c>
      <c r="D1123" t="s">
        <v>49</v>
      </c>
      <c r="E1123">
        <v>697.5</v>
      </c>
    </row>
    <row r="1124" spans="1:5" x14ac:dyDescent="0.3">
      <c r="A1124" t="s">
        <v>19</v>
      </c>
      <c r="B1124">
        <v>10675</v>
      </c>
      <c r="C1124" t="s">
        <v>248</v>
      </c>
      <c r="D1124" t="s">
        <v>49</v>
      </c>
      <c r="E1124">
        <v>328</v>
      </c>
    </row>
    <row r="1125" spans="1:5" x14ac:dyDescent="0.3">
      <c r="A1125" t="s">
        <v>25</v>
      </c>
      <c r="B1125">
        <v>10675</v>
      </c>
      <c r="C1125" t="s">
        <v>248</v>
      </c>
      <c r="D1125" t="s">
        <v>49</v>
      </c>
      <c r="E1125">
        <v>397.5</v>
      </c>
    </row>
    <row r="1126" spans="1:5" x14ac:dyDescent="0.3">
      <c r="A1126" t="s">
        <v>25</v>
      </c>
      <c r="B1126">
        <v>10676</v>
      </c>
      <c r="C1126" t="s">
        <v>57</v>
      </c>
      <c r="D1126" t="s">
        <v>59</v>
      </c>
      <c r="E1126">
        <v>62</v>
      </c>
    </row>
    <row r="1127" spans="1:5" x14ac:dyDescent="0.3">
      <c r="A1127" t="s">
        <v>10</v>
      </c>
      <c r="B1127">
        <v>10676</v>
      </c>
      <c r="C1127" t="s">
        <v>57</v>
      </c>
      <c r="D1127" t="s">
        <v>59</v>
      </c>
      <c r="E1127">
        <v>64.399999999999991</v>
      </c>
    </row>
    <row r="1128" spans="1:5" x14ac:dyDescent="0.3">
      <c r="A1128" t="s">
        <v>7</v>
      </c>
      <c r="B1128">
        <v>10676</v>
      </c>
      <c r="C1128" t="s">
        <v>57</v>
      </c>
      <c r="D1128" t="s">
        <v>59</v>
      </c>
      <c r="E1128">
        <v>408.45</v>
      </c>
    </row>
    <row r="1129" spans="1:5" x14ac:dyDescent="0.3">
      <c r="A1129" t="s">
        <v>10</v>
      </c>
      <c r="B1129">
        <v>10677</v>
      </c>
      <c r="C1129" t="s">
        <v>57</v>
      </c>
      <c r="D1129" t="s">
        <v>59</v>
      </c>
      <c r="E1129">
        <v>796.36500000000001</v>
      </c>
    </row>
    <row r="1130" spans="1:5" x14ac:dyDescent="0.3">
      <c r="A1130" t="s">
        <v>13</v>
      </c>
      <c r="B1130">
        <v>10677</v>
      </c>
      <c r="C1130" t="s">
        <v>57</v>
      </c>
      <c r="D1130" t="s">
        <v>59</v>
      </c>
      <c r="E1130">
        <v>17</v>
      </c>
    </row>
    <row r="1131" spans="1:5" x14ac:dyDescent="0.3">
      <c r="A1131" t="s">
        <v>13</v>
      </c>
      <c r="B1131">
        <v>10678</v>
      </c>
      <c r="C1131" t="s">
        <v>611</v>
      </c>
      <c r="D1131" t="s">
        <v>305</v>
      </c>
      <c r="E1131">
        <v>3800</v>
      </c>
    </row>
    <row r="1132" spans="1:5" x14ac:dyDescent="0.3">
      <c r="A1132" t="s">
        <v>13</v>
      </c>
      <c r="B1132">
        <v>10678</v>
      </c>
      <c r="C1132" t="s">
        <v>611</v>
      </c>
      <c r="D1132" t="s">
        <v>305</v>
      </c>
      <c r="E1132">
        <v>75</v>
      </c>
    </row>
    <row r="1133" spans="1:5" x14ac:dyDescent="0.3">
      <c r="A1133" t="s">
        <v>25</v>
      </c>
      <c r="B1133">
        <v>10678</v>
      </c>
      <c r="C1133" t="s">
        <v>611</v>
      </c>
      <c r="D1133" t="s">
        <v>305</v>
      </c>
      <c r="E1133">
        <v>1158</v>
      </c>
    </row>
    <row r="1134" spans="1:5" x14ac:dyDescent="0.3">
      <c r="A1134" t="s">
        <v>19</v>
      </c>
      <c r="B1134">
        <v>10678</v>
      </c>
      <c r="C1134" t="s">
        <v>611</v>
      </c>
      <c r="D1134" t="s">
        <v>305</v>
      </c>
      <c r="E1134">
        <v>223.5</v>
      </c>
    </row>
    <row r="1135" spans="1:5" x14ac:dyDescent="0.3">
      <c r="A1135" t="s">
        <v>13</v>
      </c>
      <c r="B1135">
        <v>10679</v>
      </c>
      <c r="C1135" t="s">
        <v>100</v>
      </c>
      <c r="D1135" t="s">
        <v>102</v>
      </c>
      <c r="E1135">
        <v>660</v>
      </c>
    </row>
    <row r="1136" spans="1:5" x14ac:dyDescent="0.3">
      <c r="A1136" t="s">
        <v>10</v>
      </c>
      <c r="B1136">
        <v>10680</v>
      </c>
      <c r="C1136" t="s">
        <v>492</v>
      </c>
      <c r="D1136" t="s">
        <v>305</v>
      </c>
      <c r="E1136">
        <v>654.375</v>
      </c>
    </row>
    <row r="1137" spans="1:5" x14ac:dyDescent="0.3">
      <c r="A1137" t="s">
        <v>13</v>
      </c>
      <c r="B1137">
        <v>10680</v>
      </c>
      <c r="C1137" t="s">
        <v>492</v>
      </c>
      <c r="D1137" t="s">
        <v>305</v>
      </c>
      <c r="E1137">
        <v>187.5</v>
      </c>
    </row>
    <row r="1138" spans="1:5" x14ac:dyDescent="0.3">
      <c r="A1138" t="s">
        <v>16</v>
      </c>
      <c r="B1138">
        <v>10680</v>
      </c>
      <c r="C1138" t="s">
        <v>492</v>
      </c>
      <c r="D1138" t="s">
        <v>305</v>
      </c>
      <c r="E1138">
        <v>420</v>
      </c>
    </row>
    <row r="1139" spans="1:5" x14ac:dyDescent="0.3">
      <c r="A1139" t="s">
        <v>10</v>
      </c>
      <c r="B1139">
        <v>10681</v>
      </c>
      <c r="C1139" t="s">
        <v>302</v>
      </c>
      <c r="D1139" t="s">
        <v>305</v>
      </c>
      <c r="E1139">
        <v>248.4</v>
      </c>
    </row>
    <row r="1140" spans="1:5" x14ac:dyDescent="0.3">
      <c r="A1140" t="s">
        <v>10</v>
      </c>
      <c r="B1140">
        <v>10681</v>
      </c>
      <c r="C1140" t="s">
        <v>302</v>
      </c>
      <c r="D1140" t="s">
        <v>305</v>
      </c>
      <c r="E1140">
        <v>108</v>
      </c>
    </row>
    <row r="1141" spans="1:5" x14ac:dyDescent="0.3">
      <c r="A1141" t="s">
        <v>16</v>
      </c>
      <c r="B1141">
        <v>10681</v>
      </c>
      <c r="C1141" t="s">
        <v>302</v>
      </c>
      <c r="D1141" t="s">
        <v>305</v>
      </c>
      <c r="E1141">
        <v>931</v>
      </c>
    </row>
    <row r="1142" spans="1:5" x14ac:dyDescent="0.3">
      <c r="A1142" t="s">
        <v>13</v>
      </c>
      <c r="B1142">
        <v>10682</v>
      </c>
      <c r="C1142" t="s">
        <v>57</v>
      </c>
      <c r="D1142" t="s">
        <v>59</v>
      </c>
      <c r="E1142">
        <v>75</v>
      </c>
    </row>
    <row r="1143" spans="1:5" x14ac:dyDescent="0.3">
      <c r="A1143" t="s">
        <v>7</v>
      </c>
      <c r="B1143">
        <v>10682</v>
      </c>
      <c r="C1143" t="s">
        <v>57</v>
      </c>
      <c r="D1143" t="s">
        <v>59</v>
      </c>
      <c r="E1143">
        <v>68</v>
      </c>
    </row>
    <row r="1144" spans="1:5" x14ac:dyDescent="0.3">
      <c r="A1144" t="s">
        <v>4</v>
      </c>
      <c r="B1144">
        <v>10682</v>
      </c>
      <c r="C1144" t="s">
        <v>57</v>
      </c>
      <c r="D1144" t="s">
        <v>59</v>
      </c>
      <c r="E1144">
        <v>232.5</v>
      </c>
    </row>
    <row r="1145" spans="1:5" x14ac:dyDescent="0.3">
      <c r="A1145" t="s">
        <v>16</v>
      </c>
      <c r="B1145">
        <v>10683</v>
      </c>
      <c r="C1145" t="s">
        <v>193</v>
      </c>
      <c r="D1145" t="s">
        <v>102</v>
      </c>
      <c r="E1145">
        <v>63</v>
      </c>
    </row>
    <row r="1146" spans="1:5" x14ac:dyDescent="0.3">
      <c r="A1146" t="s">
        <v>25</v>
      </c>
      <c r="B1146">
        <v>10684</v>
      </c>
      <c r="C1146" t="s">
        <v>501</v>
      </c>
      <c r="D1146" t="s">
        <v>49</v>
      </c>
      <c r="E1146">
        <v>368</v>
      </c>
    </row>
    <row r="1147" spans="1:5" x14ac:dyDescent="0.3">
      <c r="A1147" t="s">
        <v>10</v>
      </c>
      <c r="B1147">
        <v>10684</v>
      </c>
      <c r="C1147" t="s">
        <v>501</v>
      </c>
      <c r="D1147" t="s">
        <v>49</v>
      </c>
      <c r="E1147">
        <v>380</v>
      </c>
    </row>
    <row r="1148" spans="1:5" x14ac:dyDescent="0.3">
      <c r="A1148" t="s">
        <v>13</v>
      </c>
      <c r="B1148">
        <v>10684</v>
      </c>
      <c r="C1148" t="s">
        <v>501</v>
      </c>
      <c r="D1148" t="s">
        <v>49</v>
      </c>
      <c r="E1148">
        <v>1020</v>
      </c>
    </row>
    <row r="1149" spans="1:5" x14ac:dyDescent="0.3">
      <c r="A1149" t="s">
        <v>25</v>
      </c>
      <c r="B1149">
        <v>10685</v>
      </c>
      <c r="C1149" t="s">
        <v>295</v>
      </c>
      <c r="D1149" t="s">
        <v>172</v>
      </c>
      <c r="E1149">
        <v>620</v>
      </c>
    </row>
    <row r="1150" spans="1:5" x14ac:dyDescent="0.3">
      <c r="A1150" t="s">
        <v>25</v>
      </c>
      <c r="B1150">
        <v>10685</v>
      </c>
      <c r="C1150" t="s">
        <v>295</v>
      </c>
      <c r="D1150" t="s">
        <v>172</v>
      </c>
      <c r="E1150">
        <v>38.6</v>
      </c>
    </row>
    <row r="1151" spans="1:5" x14ac:dyDescent="0.3">
      <c r="A1151" t="s">
        <v>10</v>
      </c>
      <c r="B1151">
        <v>10685</v>
      </c>
      <c r="C1151" t="s">
        <v>295</v>
      </c>
      <c r="D1151" t="s">
        <v>172</v>
      </c>
      <c r="E1151">
        <v>142.5</v>
      </c>
    </row>
    <row r="1152" spans="1:5" x14ac:dyDescent="0.3">
      <c r="A1152" t="s">
        <v>19</v>
      </c>
      <c r="B1152">
        <v>10686</v>
      </c>
      <c r="C1152" t="s">
        <v>524</v>
      </c>
      <c r="D1152" t="s">
        <v>211</v>
      </c>
      <c r="E1152">
        <v>936</v>
      </c>
    </row>
    <row r="1153" spans="1:5" x14ac:dyDescent="0.3">
      <c r="A1153" t="s">
        <v>10</v>
      </c>
      <c r="B1153">
        <v>10686</v>
      </c>
      <c r="C1153" t="s">
        <v>524</v>
      </c>
      <c r="D1153" t="s">
        <v>211</v>
      </c>
      <c r="E1153">
        <v>468.45</v>
      </c>
    </row>
    <row r="1154" spans="1:5" x14ac:dyDescent="0.3">
      <c r="A1154" t="s">
        <v>19</v>
      </c>
      <c r="B1154">
        <v>10687</v>
      </c>
      <c r="C1154" t="s">
        <v>347</v>
      </c>
      <c r="D1154" t="s">
        <v>349</v>
      </c>
      <c r="E1154">
        <v>3637.5</v>
      </c>
    </row>
    <row r="1155" spans="1:5" x14ac:dyDescent="0.3">
      <c r="A1155" t="s">
        <v>19</v>
      </c>
      <c r="B1155">
        <v>10687</v>
      </c>
      <c r="C1155" t="s">
        <v>347</v>
      </c>
      <c r="D1155" t="s">
        <v>349</v>
      </c>
      <c r="E1155">
        <v>1237.9000000000001</v>
      </c>
    </row>
    <row r="1156" spans="1:5" x14ac:dyDescent="0.3">
      <c r="A1156" t="s">
        <v>25</v>
      </c>
      <c r="B1156">
        <v>10687</v>
      </c>
      <c r="C1156" t="s">
        <v>347</v>
      </c>
      <c r="D1156" t="s">
        <v>349</v>
      </c>
      <c r="E1156">
        <v>85.5</v>
      </c>
    </row>
    <row r="1157" spans="1:5" x14ac:dyDescent="0.3">
      <c r="A1157" t="s">
        <v>25</v>
      </c>
      <c r="B1157">
        <v>10688</v>
      </c>
      <c r="C1157" t="s">
        <v>702</v>
      </c>
      <c r="D1157" t="s">
        <v>628</v>
      </c>
      <c r="E1157">
        <v>502.2</v>
      </c>
    </row>
    <row r="1158" spans="1:5" x14ac:dyDescent="0.3">
      <c r="A1158" t="s">
        <v>22</v>
      </c>
      <c r="B1158">
        <v>10688</v>
      </c>
      <c r="C1158" t="s">
        <v>702</v>
      </c>
      <c r="D1158" t="s">
        <v>628</v>
      </c>
      <c r="E1158">
        <v>2462.4</v>
      </c>
    </row>
    <row r="1159" spans="1:5" x14ac:dyDescent="0.3">
      <c r="A1159" t="s">
        <v>4</v>
      </c>
      <c r="B1159">
        <v>10688</v>
      </c>
      <c r="C1159" t="s">
        <v>702</v>
      </c>
      <c r="D1159" t="s">
        <v>628</v>
      </c>
      <c r="E1159">
        <v>196</v>
      </c>
    </row>
    <row r="1160" spans="1:5" x14ac:dyDescent="0.3">
      <c r="A1160" t="s">
        <v>4</v>
      </c>
      <c r="B1160">
        <v>10689</v>
      </c>
      <c r="C1160" t="s">
        <v>82</v>
      </c>
      <c r="D1160" t="s">
        <v>84</v>
      </c>
      <c r="E1160">
        <v>472.5</v>
      </c>
    </row>
    <row r="1161" spans="1:5" x14ac:dyDescent="0.3">
      <c r="A1161" t="s">
        <v>16</v>
      </c>
      <c r="B1161">
        <v>10690</v>
      </c>
      <c r="C1161" t="s">
        <v>321</v>
      </c>
      <c r="D1161" t="s">
        <v>172</v>
      </c>
      <c r="E1161">
        <v>570</v>
      </c>
    </row>
    <row r="1162" spans="1:5" x14ac:dyDescent="0.3">
      <c r="A1162" t="s">
        <v>7</v>
      </c>
      <c r="B1162">
        <v>10690</v>
      </c>
      <c r="C1162" t="s">
        <v>321</v>
      </c>
      <c r="D1162" t="s">
        <v>172</v>
      </c>
      <c r="E1162">
        <v>292.5</v>
      </c>
    </row>
    <row r="1163" spans="1:5" x14ac:dyDescent="0.3">
      <c r="A1163" t="s">
        <v>4</v>
      </c>
      <c r="B1163">
        <v>10691</v>
      </c>
      <c r="C1163" t="s">
        <v>551</v>
      </c>
      <c r="D1163" t="s">
        <v>49</v>
      </c>
      <c r="E1163">
        <v>540</v>
      </c>
    </row>
    <row r="1164" spans="1:5" x14ac:dyDescent="0.3">
      <c r="A1164" t="s">
        <v>19</v>
      </c>
      <c r="B1164">
        <v>10691</v>
      </c>
      <c r="C1164" t="s">
        <v>551</v>
      </c>
      <c r="D1164" t="s">
        <v>49</v>
      </c>
      <c r="E1164">
        <v>4951.6000000000004</v>
      </c>
    </row>
    <row r="1165" spans="1:5" x14ac:dyDescent="0.3">
      <c r="A1165" t="s">
        <v>4</v>
      </c>
      <c r="B1165">
        <v>10691</v>
      </c>
      <c r="C1165" t="s">
        <v>551</v>
      </c>
      <c r="D1165" t="s">
        <v>49</v>
      </c>
      <c r="E1165">
        <v>1840</v>
      </c>
    </row>
    <row r="1166" spans="1:5" x14ac:dyDescent="0.3">
      <c r="A1166" t="s">
        <v>7</v>
      </c>
      <c r="B1166">
        <v>10691</v>
      </c>
      <c r="C1166" t="s">
        <v>551</v>
      </c>
      <c r="D1166" t="s">
        <v>49</v>
      </c>
      <c r="E1166">
        <v>466.79999999999995</v>
      </c>
    </row>
    <row r="1167" spans="1:5" x14ac:dyDescent="0.3">
      <c r="A1167" t="s">
        <v>10</v>
      </c>
      <c r="B1167">
        <v>10691</v>
      </c>
      <c r="C1167" t="s">
        <v>551</v>
      </c>
      <c r="D1167" t="s">
        <v>49</v>
      </c>
      <c r="E1167">
        <v>2366.3999999999996</v>
      </c>
    </row>
    <row r="1168" spans="1:5" x14ac:dyDescent="0.3">
      <c r="A1168" t="s">
        <v>7</v>
      </c>
      <c r="B1168">
        <v>10692</v>
      </c>
      <c r="C1168" t="s">
        <v>46</v>
      </c>
      <c r="D1168" t="s">
        <v>49</v>
      </c>
      <c r="E1168">
        <v>878</v>
      </c>
    </row>
    <row r="1169" spans="1:5" x14ac:dyDescent="0.3">
      <c r="A1169" t="s">
        <v>19</v>
      </c>
      <c r="B1169">
        <v>10693</v>
      </c>
      <c r="C1169" t="s">
        <v>749</v>
      </c>
      <c r="D1169" t="s">
        <v>305</v>
      </c>
      <c r="E1169">
        <v>582</v>
      </c>
    </row>
    <row r="1170" spans="1:5" x14ac:dyDescent="0.3">
      <c r="A1170" t="s">
        <v>19</v>
      </c>
      <c r="B1170">
        <v>10693</v>
      </c>
      <c r="C1170" t="s">
        <v>749</v>
      </c>
      <c r="D1170" t="s">
        <v>305</v>
      </c>
      <c r="E1170">
        <v>379.95</v>
      </c>
    </row>
    <row r="1171" spans="1:5" x14ac:dyDescent="0.3">
      <c r="A1171" t="s">
        <v>13</v>
      </c>
      <c r="B1171">
        <v>10693</v>
      </c>
      <c r="C1171" t="s">
        <v>749</v>
      </c>
      <c r="D1171" t="s">
        <v>305</v>
      </c>
      <c r="E1171">
        <v>918</v>
      </c>
    </row>
    <row r="1172" spans="1:5" x14ac:dyDescent="0.3">
      <c r="A1172" t="s">
        <v>25</v>
      </c>
      <c r="B1172">
        <v>10693</v>
      </c>
      <c r="C1172" t="s">
        <v>749</v>
      </c>
      <c r="D1172" t="s">
        <v>305</v>
      </c>
      <c r="E1172">
        <v>191.25</v>
      </c>
    </row>
    <row r="1173" spans="1:5" x14ac:dyDescent="0.3">
      <c r="A1173" t="s">
        <v>22</v>
      </c>
      <c r="B1173">
        <v>10694</v>
      </c>
      <c r="C1173" t="s">
        <v>551</v>
      </c>
      <c r="D1173" t="s">
        <v>49</v>
      </c>
      <c r="E1173">
        <v>2700</v>
      </c>
    </row>
    <row r="1174" spans="1:5" x14ac:dyDescent="0.3">
      <c r="A1174" t="s">
        <v>13</v>
      </c>
      <c r="B1174">
        <v>10694</v>
      </c>
      <c r="C1174" t="s">
        <v>551</v>
      </c>
      <c r="D1174" t="s">
        <v>49</v>
      </c>
      <c r="E1174">
        <v>1375</v>
      </c>
    </row>
    <row r="1175" spans="1:5" x14ac:dyDescent="0.3">
      <c r="A1175" t="s">
        <v>4</v>
      </c>
      <c r="B1175">
        <v>10694</v>
      </c>
      <c r="C1175" t="s">
        <v>551</v>
      </c>
      <c r="D1175" t="s">
        <v>49</v>
      </c>
      <c r="E1175">
        <v>750</v>
      </c>
    </row>
    <row r="1176" spans="1:5" x14ac:dyDescent="0.3">
      <c r="A1176" t="s">
        <v>7</v>
      </c>
      <c r="B1176">
        <v>10695</v>
      </c>
      <c r="C1176" t="s">
        <v>758</v>
      </c>
      <c r="D1176" t="s">
        <v>736</v>
      </c>
      <c r="E1176">
        <v>400</v>
      </c>
    </row>
    <row r="1177" spans="1:5" x14ac:dyDescent="0.3">
      <c r="A1177" t="s">
        <v>13</v>
      </c>
      <c r="B1177">
        <v>10695</v>
      </c>
      <c r="C1177" t="s">
        <v>758</v>
      </c>
      <c r="D1177" t="s">
        <v>736</v>
      </c>
      <c r="E1177">
        <v>152</v>
      </c>
    </row>
    <row r="1178" spans="1:5" x14ac:dyDescent="0.3">
      <c r="A1178" t="s">
        <v>4</v>
      </c>
      <c r="B1178">
        <v>10695</v>
      </c>
      <c r="C1178" t="s">
        <v>758</v>
      </c>
      <c r="D1178" t="s">
        <v>736</v>
      </c>
      <c r="E1178">
        <v>90</v>
      </c>
    </row>
    <row r="1179" spans="1:5" x14ac:dyDescent="0.3">
      <c r="A1179" t="s">
        <v>19</v>
      </c>
      <c r="B1179">
        <v>10696</v>
      </c>
      <c r="C1179" t="s">
        <v>749</v>
      </c>
      <c r="D1179" t="s">
        <v>305</v>
      </c>
      <c r="E1179">
        <v>780</v>
      </c>
    </row>
    <row r="1180" spans="1:5" x14ac:dyDescent="0.3">
      <c r="A1180" t="s">
        <v>25</v>
      </c>
      <c r="B1180">
        <v>10696</v>
      </c>
      <c r="C1180" t="s">
        <v>749</v>
      </c>
      <c r="D1180" t="s">
        <v>305</v>
      </c>
      <c r="E1180">
        <v>216</v>
      </c>
    </row>
    <row r="1181" spans="1:5" x14ac:dyDescent="0.3">
      <c r="A1181" t="s">
        <v>10</v>
      </c>
      <c r="B1181">
        <v>10697</v>
      </c>
      <c r="C1181" t="s">
        <v>429</v>
      </c>
      <c r="D1181" t="s">
        <v>314</v>
      </c>
      <c r="E1181">
        <v>48.3</v>
      </c>
    </row>
    <row r="1182" spans="1:5" x14ac:dyDescent="0.3">
      <c r="A1182" t="s">
        <v>4</v>
      </c>
      <c r="B1182">
        <v>10697</v>
      </c>
      <c r="C1182" t="s">
        <v>429</v>
      </c>
      <c r="D1182" t="s">
        <v>314</v>
      </c>
      <c r="E1182">
        <v>121.5</v>
      </c>
    </row>
    <row r="1183" spans="1:5" x14ac:dyDescent="0.3">
      <c r="A1183" t="s">
        <v>25</v>
      </c>
      <c r="B1183">
        <v>10697</v>
      </c>
      <c r="C1183" t="s">
        <v>429</v>
      </c>
      <c r="D1183" t="s">
        <v>314</v>
      </c>
      <c r="E1183">
        <v>298.125</v>
      </c>
    </row>
    <row r="1184" spans="1:5" x14ac:dyDescent="0.3">
      <c r="A1184" t="s">
        <v>4</v>
      </c>
      <c r="B1184">
        <v>10697</v>
      </c>
      <c r="C1184" t="s">
        <v>429</v>
      </c>
      <c r="D1184" t="s">
        <v>314</v>
      </c>
      <c r="E1184">
        <v>337.5</v>
      </c>
    </row>
    <row r="1185" spans="1:5" x14ac:dyDescent="0.3">
      <c r="A1185" t="s">
        <v>13</v>
      </c>
      <c r="B1185">
        <v>10698</v>
      </c>
      <c r="C1185" t="s">
        <v>209</v>
      </c>
      <c r="D1185" t="s">
        <v>211</v>
      </c>
      <c r="E1185">
        <v>315</v>
      </c>
    </row>
    <row r="1186" spans="1:5" x14ac:dyDescent="0.3">
      <c r="A1186" t="s">
        <v>19</v>
      </c>
      <c r="B1186">
        <v>10698</v>
      </c>
      <c r="C1186" t="s">
        <v>209</v>
      </c>
      <c r="D1186" t="s">
        <v>211</v>
      </c>
      <c r="E1186">
        <v>296.39999999999998</v>
      </c>
    </row>
    <row r="1187" spans="1:5" x14ac:dyDescent="0.3">
      <c r="A1187" t="s">
        <v>19</v>
      </c>
      <c r="B1187">
        <v>10698</v>
      </c>
      <c r="C1187" t="s">
        <v>209</v>
      </c>
      <c r="D1187" t="s">
        <v>211</v>
      </c>
      <c r="E1187">
        <v>1411.2059999999999</v>
      </c>
    </row>
    <row r="1188" spans="1:5" x14ac:dyDescent="0.3">
      <c r="A1188" t="s">
        <v>7</v>
      </c>
      <c r="B1188">
        <v>10698</v>
      </c>
      <c r="C1188" t="s">
        <v>209</v>
      </c>
      <c r="D1188" t="s">
        <v>211</v>
      </c>
      <c r="E1188">
        <v>1299.8374999999999</v>
      </c>
    </row>
    <row r="1189" spans="1:5" x14ac:dyDescent="0.3">
      <c r="A1189" t="s">
        <v>4</v>
      </c>
      <c r="B1189">
        <v>10698</v>
      </c>
      <c r="C1189" t="s">
        <v>209</v>
      </c>
      <c r="D1189" t="s">
        <v>211</v>
      </c>
      <c r="E1189">
        <v>114</v>
      </c>
    </row>
    <row r="1190" spans="1:5" x14ac:dyDescent="0.3">
      <c r="A1190" t="s">
        <v>10</v>
      </c>
      <c r="B1190">
        <v>10699</v>
      </c>
      <c r="C1190" t="s">
        <v>472</v>
      </c>
      <c r="D1190" t="s">
        <v>49</v>
      </c>
      <c r="E1190">
        <v>114</v>
      </c>
    </row>
    <row r="1191" spans="1:5" x14ac:dyDescent="0.3">
      <c r="A1191" t="s">
        <v>4</v>
      </c>
      <c r="B1191">
        <v>10700</v>
      </c>
      <c r="C1191" t="s">
        <v>611</v>
      </c>
      <c r="D1191" t="s">
        <v>305</v>
      </c>
      <c r="E1191">
        <v>72</v>
      </c>
    </row>
    <row r="1192" spans="1:5" x14ac:dyDescent="0.3">
      <c r="A1192" t="s">
        <v>4</v>
      </c>
      <c r="B1192">
        <v>10700</v>
      </c>
      <c r="C1192" t="s">
        <v>611</v>
      </c>
      <c r="D1192" t="s">
        <v>305</v>
      </c>
      <c r="E1192">
        <v>134.4</v>
      </c>
    </row>
    <row r="1193" spans="1:5" x14ac:dyDescent="0.3">
      <c r="A1193" t="s">
        <v>10</v>
      </c>
      <c r="B1193">
        <v>10700</v>
      </c>
      <c r="C1193" t="s">
        <v>611</v>
      </c>
      <c r="D1193" t="s">
        <v>305</v>
      </c>
      <c r="E1193">
        <v>400</v>
      </c>
    </row>
    <row r="1194" spans="1:5" x14ac:dyDescent="0.3">
      <c r="A1194" t="s">
        <v>13</v>
      </c>
      <c r="B1194">
        <v>10700</v>
      </c>
      <c r="C1194" t="s">
        <v>611</v>
      </c>
      <c r="D1194" t="s">
        <v>305</v>
      </c>
      <c r="E1194">
        <v>1032</v>
      </c>
    </row>
    <row r="1195" spans="1:5" x14ac:dyDescent="0.3">
      <c r="A1195" t="s">
        <v>13</v>
      </c>
      <c r="B1195">
        <v>10701</v>
      </c>
      <c r="C1195" t="s">
        <v>347</v>
      </c>
      <c r="D1195" t="s">
        <v>349</v>
      </c>
      <c r="E1195">
        <v>1963.5</v>
      </c>
    </row>
    <row r="1196" spans="1:5" x14ac:dyDescent="0.3">
      <c r="A1196" t="s">
        <v>13</v>
      </c>
      <c r="B1196">
        <v>10701</v>
      </c>
      <c r="C1196" t="s">
        <v>347</v>
      </c>
      <c r="D1196" t="s">
        <v>349</v>
      </c>
      <c r="E1196">
        <v>365.5</v>
      </c>
    </row>
    <row r="1197" spans="1:5" x14ac:dyDescent="0.3">
      <c r="A1197" t="s">
        <v>4</v>
      </c>
      <c r="B1197">
        <v>10701</v>
      </c>
      <c r="C1197" t="s">
        <v>347</v>
      </c>
      <c r="D1197" t="s">
        <v>349</v>
      </c>
      <c r="E1197">
        <v>535.5</v>
      </c>
    </row>
    <row r="1198" spans="1:5" x14ac:dyDescent="0.3">
      <c r="A1198" t="s">
        <v>7</v>
      </c>
      <c r="B1198">
        <v>10702</v>
      </c>
      <c r="C1198" t="s">
        <v>46</v>
      </c>
      <c r="D1198" t="s">
        <v>49</v>
      </c>
      <c r="E1198">
        <v>60</v>
      </c>
    </row>
    <row r="1199" spans="1:5" x14ac:dyDescent="0.3">
      <c r="A1199" t="s">
        <v>4</v>
      </c>
      <c r="B1199">
        <v>10702</v>
      </c>
      <c r="C1199" t="s">
        <v>46</v>
      </c>
      <c r="D1199" t="s">
        <v>49</v>
      </c>
      <c r="E1199">
        <v>270</v>
      </c>
    </row>
    <row r="1200" spans="1:5" x14ac:dyDescent="0.3">
      <c r="A1200" t="s">
        <v>4</v>
      </c>
      <c r="B1200">
        <v>10703</v>
      </c>
      <c r="C1200" t="s">
        <v>241</v>
      </c>
      <c r="D1200" t="s">
        <v>84</v>
      </c>
      <c r="E1200">
        <v>95</v>
      </c>
    </row>
    <row r="1201" spans="1:5" x14ac:dyDescent="0.3">
      <c r="A1201" t="s">
        <v>13</v>
      </c>
      <c r="B1201">
        <v>10703</v>
      </c>
      <c r="C1201" t="s">
        <v>241</v>
      </c>
      <c r="D1201" t="s">
        <v>84</v>
      </c>
      <c r="E1201">
        <v>1925</v>
      </c>
    </row>
    <row r="1202" spans="1:5" x14ac:dyDescent="0.3">
      <c r="A1202" t="s">
        <v>25</v>
      </c>
      <c r="B1202">
        <v>10703</v>
      </c>
      <c r="C1202" t="s">
        <v>241</v>
      </c>
      <c r="D1202" t="s">
        <v>84</v>
      </c>
      <c r="E1202">
        <v>525</v>
      </c>
    </row>
    <row r="1203" spans="1:5" x14ac:dyDescent="0.3">
      <c r="A1203" t="s">
        <v>7</v>
      </c>
      <c r="B1203">
        <v>10704</v>
      </c>
      <c r="C1203" t="s">
        <v>169</v>
      </c>
      <c r="D1203" t="s">
        <v>172</v>
      </c>
      <c r="E1203">
        <v>132</v>
      </c>
    </row>
    <row r="1204" spans="1:5" x14ac:dyDescent="0.3">
      <c r="A1204" t="s">
        <v>4</v>
      </c>
      <c r="B1204">
        <v>10704</v>
      </c>
      <c r="C1204" t="s">
        <v>169</v>
      </c>
      <c r="D1204" t="s">
        <v>172</v>
      </c>
      <c r="E1204">
        <v>157.5</v>
      </c>
    </row>
    <row r="1205" spans="1:5" x14ac:dyDescent="0.3">
      <c r="A1205" t="s">
        <v>10</v>
      </c>
      <c r="B1205">
        <v>10704</v>
      </c>
      <c r="C1205" t="s">
        <v>169</v>
      </c>
      <c r="D1205" t="s">
        <v>172</v>
      </c>
      <c r="E1205">
        <v>306</v>
      </c>
    </row>
    <row r="1206" spans="1:5" x14ac:dyDescent="0.3">
      <c r="A1206" t="s">
        <v>13</v>
      </c>
      <c r="B1206">
        <v>10705</v>
      </c>
      <c r="C1206" t="s">
        <v>330</v>
      </c>
      <c r="D1206" t="s">
        <v>314</v>
      </c>
      <c r="E1206">
        <v>250</v>
      </c>
    </row>
    <row r="1207" spans="1:5" x14ac:dyDescent="0.3">
      <c r="A1207" t="s">
        <v>13</v>
      </c>
      <c r="B1207">
        <v>10705</v>
      </c>
      <c r="C1207" t="s">
        <v>330</v>
      </c>
      <c r="D1207" t="s">
        <v>314</v>
      </c>
      <c r="E1207">
        <v>128</v>
      </c>
    </row>
    <row r="1208" spans="1:5" x14ac:dyDescent="0.3">
      <c r="A1208" t="s">
        <v>10</v>
      </c>
      <c r="B1208">
        <v>10706</v>
      </c>
      <c r="C1208" t="s">
        <v>492</v>
      </c>
      <c r="D1208" t="s">
        <v>305</v>
      </c>
      <c r="E1208">
        <v>349</v>
      </c>
    </row>
    <row r="1209" spans="1:5" x14ac:dyDescent="0.3">
      <c r="A1209" t="s">
        <v>4</v>
      </c>
      <c r="B1209">
        <v>10706</v>
      </c>
      <c r="C1209" t="s">
        <v>492</v>
      </c>
      <c r="D1209" t="s">
        <v>305</v>
      </c>
      <c r="E1209">
        <v>1104</v>
      </c>
    </row>
    <row r="1210" spans="1:5" x14ac:dyDescent="0.3">
      <c r="A1210" t="s">
        <v>13</v>
      </c>
      <c r="B1210">
        <v>10706</v>
      </c>
      <c r="C1210" t="s">
        <v>492</v>
      </c>
      <c r="D1210" t="s">
        <v>305</v>
      </c>
      <c r="E1210">
        <v>440</v>
      </c>
    </row>
    <row r="1211" spans="1:5" x14ac:dyDescent="0.3">
      <c r="A1211" t="s">
        <v>19</v>
      </c>
      <c r="B1211">
        <v>10707</v>
      </c>
      <c r="C1211" t="s">
        <v>72</v>
      </c>
      <c r="D1211" t="s">
        <v>74</v>
      </c>
      <c r="E1211">
        <v>504</v>
      </c>
    </row>
    <row r="1212" spans="1:5" x14ac:dyDescent="0.3">
      <c r="A1212" t="s">
        <v>16</v>
      </c>
      <c r="B1212">
        <v>10707</v>
      </c>
      <c r="C1212" t="s">
        <v>72</v>
      </c>
      <c r="D1212" t="s">
        <v>74</v>
      </c>
      <c r="E1212">
        <v>780</v>
      </c>
    </row>
    <row r="1213" spans="1:5" x14ac:dyDescent="0.3">
      <c r="A1213" t="s">
        <v>4</v>
      </c>
      <c r="B1213">
        <v>10707</v>
      </c>
      <c r="C1213" t="s">
        <v>72</v>
      </c>
      <c r="D1213" t="s">
        <v>74</v>
      </c>
      <c r="E1213">
        <v>357</v>
      </c>
    </row>
    <row r="1214" spans="1:5" x14ac:dyDescent="0.3">
      <c r="A1214" t="s">
        <v>7</v>
      </c>
      <c r="B1214">
        <v>10708</v>
      </c>
      <c r="C1214" t="s">
        <v>438</v>
      </c>
      <c r="D1214" t="s">
        <v>305</v>
      </c>
      <c r="E1214">
        <v>85.4</v>
      </c>
    </row>
    <row r="1215" spans="1:5" x14ac:dyDescent="0.3">
      <c r="A1215" t="s">
        <v>25</v>
      </c>
      <c r="B1215">
        <v>10708</v>
      </c>
      <c r="C1215" t="s">
        <v>438</v>
      </c>
      <c r="D1215" t="s">
        <v>305</v>
      </c>
      <c r="E1215">
        <v>95</v>
      </c>
    </row>
    <row r="1216" spans="1:5" x14ac:dyDescent="0.3">
      <c r="A1216" t="s">
        <v>7</v>
      </c>
      <c r="B1216">
        <v>10709</v>
      </c>
      <c r="C1216" t="s">
        <v>295</v>
      </c>
      <c r="D1216" t="s">
        <v>172</v>
      </c>
      <c r="E1216">
        <v>1600</v>
      </c>
    </row>
    <row r="1217" spans="1:5" x14ac:dyDescent="0.3">
      <c r="A1217" t="s">
        <v>22</v>
      </c>
      <c r="B1217">
        <v>10709</v>
      </c>
      <c r="C1217" t="s">
        <v>295</v>
      </c>
      <c r="D1217" t="s">
        <v>172</v>
      </c>
      <c r="E1217">
        <v>1484</v>
      </c>
    </row>
    <row r="1218" spans="1:5" x14ac:dyDescent="0.3">
      <c r="A1218" t="s">
        <v>13</v>
      </c>
      <c r="B1218">
        <v>10709</v>
      </c>
      <c r="C1218" t="s">
        <v>295</v>
      </c>
      <c r="D1218" t="s">
        <v>172</v>
      </c>
      <c r="E1218">
        <v>340</v>
      </c>
    </row>
    <row r="1219" spans="1:5" x14ac:dyDescent="0.3">
      <c r="A1219" t="s">
        <v>10</v>
      </c>
      <c r="B1219">
        <v>10710</v>
      </c>
      <c r="C1219" t="s">
        <v>262</v>
      </c>
      <c r="D1219" t="s">
        <v>264</v>
      </c>
      <c r="E1219">
        <v>46</v>
      </c>
    </row>
    <row r="1220" spans="1:5" x14ac:dyDescent="0.3">
      <c r="A1220" t="s">
        <v>10</v>
      </c>
      <c r="B1220">
        <v>10710</v>
      </c>
      <c r="C1220" t="s">
        <v>262</v>
      </c>
      <c r="D1220" t="s">
        <v>264</v>
      </c>
      <c r="E1220">
        <v>47.5</v>
      </c>
    </row>
    <row r="1221" spans="1:5" x14ac:dyDescent="0.3">
      <c r="A1221" t="s">
        <v>10</v>
      </c>
      <c r="B1221">
        <v>10711</v>
      </c>
      <c r="C1221" t="s">
        <v>611</v>
      </c>
      <c r="D1221" t="s">
        <v>305</v>
      </c>
      <c r="E1221">
        <v>110.39999999999999</v>
      </c>
    </row>
    <row r="1222" spans="1:5" x14ac:dyDescent="0.3">
      <c r="A1222" t="s">
        <v>25</v>
      </c>
      <c r="B1222">
        <v>10711</v>
      </c>
      <c r="C1222" t="s">
        <v>611</v>
      </c>
      <c r="D1222" t="s">
        <v>305</v>
      </c>
      <c r="E1222">
        <v>405.3</v>
      </c>
    </row>
    <row r="1223" spans="1:5" x14ac:dyDescent="0.3">
      <c r="A1223" t="s">
        <v>19</v>
      </c>
      <c r="B1223">
        <v>10711</v>
      </c>
      <c r="C1223" t="s">
        <v>611</v>
      </c>
      <c r="D1223" t="s">
        <v>305</v>
      </c>
      <c r="E1223">
        <v>3935.9999999999995</v>
      </c>
    </row>
    <row r="1224" spans="1:5" x14ac:dyDescent="0.3">
      <c r="A1224" t="s">
        <v>19</v>
      </c>
      <c r="B1224">
        <v>10712</v>
      </c>
      <c r="C1224" t="s">
        <v>347</v>
      </c>
      <c r="D1224" t="s">
        <v>349</v>
      </c>
      <c r="E1224">
        <v>93.47999999999999</v>
      </c>
    </row>
    <row r="1225" spans="1:5" x14ac:dyDescent="0.3">
      <c r="A1225" t="s">
        <v>16</v>
      </c>
      <c r="B1225">
        <v>10712</v>
      </c>
      <c r="C1225" t="s">
        <v>347</v>
      </c>
      <c r="D1225" t="s">
        <v>349</v>
      </c>
      <c r="E1225">
        <v>1140</v>
      </c>
    </row>
    <row r="1226" spans="1:5" x14ac:dyDescent="0.3">
      <c r="A1226" t="s">
        <v>25</v>
      </c>
      <c r="B1226">
        <v>10713</v>
      </c>
      <c r="C1226" t="s">
        <v>611</v>
      </c>
      <c r="D1226" t="s">
        <v>305</v>
      </c>
      <c r="E1226">
        <v>558</v>
      </c>
    </row>
    <row r="1227" spans="1:5" x14ac:dyDescent="0.3">
      <c r="A1227" t="s">
        <v>10</v>
      </c>
      <c r="B1227">
        <v>10713</v>
      </c>
      <c r="C1227" t="s">
        <v>611</v>
      </c>
      <c r="D1227" t="s">
        <v>305</v>
      </c>
      <c r="E1227">
        <v>936.9</v>
      </c>
    </row>
    <row r="1228" spans="1:5" x14ac:dyDescent="0.3">
      <c r="A1228" t="s">
        <v>25</v>
      </c>
      <c r="B1228">
        <v>10713</v>
      </c>
      <c r="C1228" t="s">
        <v>611</v>
      </c>
      <c r="D1228" t="s">
        <v>305</v>
      </c>
      <c r="E1228">
        <v>1045</v>
      </c>
    </row>
    <row r="1229" spans="1:5" x14ac:dyDescent="0.3">
      <c r="A1229" t="s">
        <v>25</v>
      </c>
      <c r="B1229">
        <v>10713</v>
      </c>
      <c r="C1229" t="s">
        <v>611</v>
      </c>
      <c r="D1229" t="s">
        <v>305</v>
      </c>
      <c r="E1229">
        <v>288</v>
      </c>
    </row>
    <row r="1230" spans="1:5" x14ac:dyDescent="0.3">
      <c r="A1230" t="s">
        <v>4</v>
      </c>
      <c r="B1230">
        <v>10714</v>
      </c>
      <c r="C1230" t="s">
        <v>611</v>
      </c>
      <c r="D1230" t="s">
        <v>305</v>
      </c>
      <c r="E1230">
        <v>427.5</v>
      </c>
    </row>
    <row r="1231" spans="1:5" x14ac:dyDescent="0.3">
      <c r="A1231" t="s">
        <v>19</v>
      </c>
      <c r="B1231">
        <v>10714</v>
      </c>
      <c r="C1231" t="s">
        <v>611</v>
      </c>
      <c r="D1231" t="s">
        <v>305</v>
      </c>
      <c r="E1231">
        <v>789.75</v>
      </c>
    </row>
    <row r="1232" spans="1:5" x14ac:dyDescent="0.3">
      <c r="A1232" t="s">
        <v>10</v>
      </c>
      <c r="B1232">
        <v>10714</v>
      </c>
      <c r="C1232" t="s">
        <v>611</v>
      </c>
      <c r="D1232" t="s">
        <v>305</v>
      </c>
      <c r="E1232">
        <v>356.25</v>
      </c>
    </row>
    <row r="1233" spans="1:5" x14ac:dyDescent="0.3">
      <c r="A1233" t="s">
        <v>16</v>
      </c>
      <c r="B1233">
        <v>10714</v>
      </c>
      <c r="C1233" t="s">
        <v>611</v>
      </c>
      <c r="D1233" t="s">
        <v>305</v>
      </c>
      <c r="E1233">
        <v>513</v>
      </c>
    </row>
    <row r="1234" spans="1:5" x14ac:dyDescent="0.3">
      <c r="A1234" t="s">
        <v>25</v>
      </c>
      <c r="B1234">
        <v>10714</v>
      </c>
      <c r="C1234" t="s">
        <v>611</v>
      </c>
      <c r="D1234" t="s">
        <v>305</v>
      </c>
      <c r="E1234">
        <v>119.25</v>
      </c>
    </row>
    <row r="1235" spans="1:5" x14ac:dyDescent="0.3">
      <c r="A1235" t="s">
        <v>25</v>
      </c>
      <c r="B1235">
        <v>10715</v>
      </c>
      <c r="C1235" t="s">
        <v>118</v>
      </c>
      <c r="D1235" t="s">
        <v>102</v>
      </c>
      <c r="E1235">
        <v>651</v>
      </c>
    </row>
    <row r="1236" spans="1:5" x14ac:dyDescent="0.3">
      <c r="A1236" t="s">
        <v>13</v>
      </c>
      <c r="B1236">
        <v>10715</v>
      </c>
      <c r="C1236" t="s">
        <v>118</v>
      </c>
      <c r="D1236" t="s">
        <v>102</v>
      </c>
      <c r="E1236">
        <v>645</v>
      </c>
    </row>
    <row r="1237" spans="1:5" x14ac:dyDescent="0.3">
      <c r="A1237" t="s">
        <v>10</v>
      </c>
      <c r="B1237">
        <v>10716</v>
      </c>
      <c r="C1237" t="s">
        <v>144</v>
      </c>
      <c r="D1237" t="s">
        <v>146</v>
      </c>
      <c r="E1237">
        <v>50</v>
      </c>
    </row>
    <row r="1238" spans="1:5" x14ac:dyDescent="0.3">
      <c r="A1238" t="s">
        <v>22</v>
      </c>
      <c r="B1238">
        <v>10716</v>
      </c>
      <c r="C1238" t="s">
        <v>144</v>
      </c>
      <c r="D1238" t="s">
        <v>146</v>
      </c>
      <c r="E1238">
        <v>371</v>
      </c>
    </row>
    <row r="1239" spans="1:5" x14ac:dyDescent="0.3">
      <c r="A1239" t="s">
        <v>7</v>
      </c>
      <c r="B1239">
        <v>10716</v>
      </c>
      <c r="C1239" t="s">
        <v>144</v>
      </c>
      <c r="D1239" t="s">
        <v>146</v>
      </c>
      <c r="E1239">
        <v>285</v>
      </c>
    </row>
    <row r="1240" spans="1:5" x14ac:dyDescent="0.3">
      <c r="A1240" t="s">
        <v>10</v>
      </c>
      <c r="B1240">
        <v>10717</v>
      </c>
      <c r="C1240" t="s">
        <v>248</v>
      </c>
      <c r="D1240" t="s">
        <v>49</v>
      </c>
      <c r="E1240">
        <v>304</v>
      </c>
    </row>
    <row r="1241" spans="1:5" x14ac:dyDescent="0.3">
      <c r="A1241" t="s">
        <v>19</v>
      </c>
      <c r="B1241">
        <v>10717</v>
      </c>
      <c r="C1241" t="s">
        <v>248</v>
      </c>
      <c r="D1241" t="s">
        <v>49</v>
      </c>
      <c r="E1241">
        <v>111.75</v>
      </c>
    </row>
    <row r="1242" spans="1:5" x14ac:dyDescent="0.3">
      <c r="A1242" t="s">
        <v>13</v>
      </c>
      <c r="B1242">
        <v>10717</v>
      </c>
      <c r="C1242" t="s">
        <v>248</v>
      </c>
      <c r="D1242" t="s">
        <v>49</v>
      </c>
      <c r="E1242">
        <v>855</v>
      </c>
    </row>
    <row r="1243" spans="1:5" x14ac:dyDescent="0.3">
      <c r="A1243" t="s">
        <v>13</v>
      </c>
      <c r="B1243">
        <v>10718</v>
      </c>
      <c r="C1243" t="s">
        <v>364</v>
      </c>
      <c r="D1243" t="s">
        <v>49</v>
      </c>
      <c r="E1243">
        <v>1368</v>
      </c>
    </row>
    <row r="1244" spans="1:5" x14ac:dyDescent="0.3">
      <c r="A1244" t="s">
        <v>10</v>
      </c>
      <c r="B1244">
        <v>10718</v>
      </c>
      <c r="C1244" t="s">
        <v>364</v>
      </c>
      <c r="D1244" t="s">
        <v>49</v>
      </c>
      <c r="E1244">
        <v>349</v>
      </c>
    </row>
    <row r="1245" spans="1:5" x14ac:dyDescent="0.3">
      <c r="A1245" t="s">
        <v>25</v>
      </c>
      <c r="B1245">
        <v>10718</v>
      </c>
      <c r="C1245" t="s">
        <v>364</v>
      </c>
      <c r="D1245" t="s">
        <v>49</v>
      </c>
      <c r="E1245">
        <v>760</v>
      </c>
    </row>
    <row r="1246" spans="1:5" x14ac:dyDescent="0.3">
      <c r="A1246" t="s">
        <v>10</v>
      </c>
      <c r="B1246">
        <v>10718</v>
      </c>
      <c r="C1246" t="s">
        <v>364</v>
      </c>
      <c r="D1246" t="s">
        <v>49</v>
      </c>
      <c r="E1246">
        <v>986</v>
      </c>
    </row>
    <row r="1247" spans="1:5" x14ac:dyDescent="0.3">
      <c r="A1247" t="s">
        <v>25</v>
      </c>
      <c r="B1247">
        <v>10719</v>
      </c>
      <c r="C1247" t="s">
        <v>412</v>
      </c>
      <c r="D1247" t="s">
        <v>305</v>
      </c>
      <c r="E1247">
        <v>562.5</v>
      </c>
    </row>
    <row r="1248" spans="1:5" x14ac:dyDescent="0.3">
      <c r="A1248" t="s">
        <v>25</v>
      </c>
      <c r="B1248">
        <v>10719</v>
      </c>
      <c r="C1248" t="s">
        <v>412</v>
      </c>
      <c r="D1248" t="s">
        <v>305</v>
      </c>
      <c r="E1248">
        <v>58.252499999999998</v>
      </c>
    </row>
    <row r="1249" spans="1:5" x14ac:dyDescent="0.3">
      <c r="A1249" t="s">
        <v>19</v>
      </c>
      <c r="B1249">
        <v>10719</v>
      </c>
      <c r="C1249" t="s">
        <v>412</v>
      </c>
      <c r="D1249" t="s">
        <v>305</v>
      </c>
      <c r="E1249">
        <v>223.5</v>
      </c>
    </row>
    <row r="1250" spans="1:5" x14ac:dyDescent="0.3">
      <c r="A1250" t="s">
        <v>4</v>
      </c>
      <c r="B1250">
        <v>10720</v>
      </c>
      <c r="C1250" t="s">
        <v>321</v>
      </c>
      <c r="D1250" t="s">
        <v>172</v>
      </c>
      <c r="E1250">
        <v>378</v>
      </c>
    </row>
    <row r="1251" spans="1:5" x14ac:dyDescent="0.3">
      <c r="A1251" t="s">
        <v>13</v>
      </c>
      <c r="B1251">
        <v>10720</v>
      </c>
      <c r="C1251" t="s">
        <v>321</v>
      </c>
      <c r="D1251" t="s">
        <v>172</v>
      </c>
      <c r="E1251">
        <v>172</v>
      </c>
    </row>
    <row r="1252" spans="1:5" x14ac:dyDescent="0.3">
      <c r="A1252" t="s">
        <v>7</v>
      </c>
      <c r="B1252">
        <v>10721</v>
      </c>
      <c r="C1252" t="s">
        <v>551</v>
      </c>
      <c r="D1252" t="s">
        <v>49</v>
      </c>
      <c r="E1252">
        <v>923.875</v>
      </c>
    </row>
    <row r="1253" spans="1:5" x14ac:dyDescent="0.3">
      <c r="A1253" t="s">
        <v>4</v>
      </c>
      <c r="B1253">
        <v>10722</v>
      </c>
      <c r="C1253" t="s">
        <v>611</v>
      </c>
      <c r="D1253" t="s">
        <v>305</v>
      </c>
      <c r="E1253">
        <v>57</v>
      </c>
    </row>
    <row r="1254" spans="1:5" x14ac:dyDescent="0.3">
      <c r="A1254" t="s">
        <v>13</v>
      </c>
      <c r="B1254">
        <v>10722</v>
      </c>
      <c r="C1254" t="s">
        <v>611</v>
      </c>
      <c r="D1254" t="s">
        <v>305</v>
      </c>
      <c r="E1254">
        <v>625</v>
      </c>
    </row>
    <row r="1255" spans="1:5" x14ac:dyDescent="0.3">
      <c r="A1255" t="s">
        <v>10</v>
      </c>
      <c r="B1255">
        <v>10722</v>
      </c>
      <c r="C1255" t="s">
        <v>611</v>
      </c>
      <c r="D1255" t="s">
        <v>305</v>
      </c>
      <c r="E1255">
        <v>562.5</v>
      </c>
    </row>
    <row r="1256" spans="1:5" x14ac:dyDescent="0.3">
      <c r="A1256" t="s">
        <v>4</v>
      </c>
      <c r="B1256">
        <v>10722</v>
      </c>
      <c r="C1256" t="s">
        <v>611</v>
      </c>
      <c r="D1256" t="s">
        <v>305</v>
      </c>
      <c r="E1256">
        <v>325.5</v>
      </c>
    </row>
    <row r="1257" spans="1:5" x14ac:dyDescent="0.3">
      <c r="A1257" t="s">
        <v>10</v>
      </c>
      <c r="B1257">
        <v>10723</v>
      </c>
      <c r="C1257" t="s">
        <v>749</v>
      </c>
      <c r="D1257" t="s">
        <v>305</v>
      </c>
      <c r="E1257">
        <v>468.45</v>
      </c>
    </row>
    <row r="1258" spans="1:5" x14ac:dyDescent="0.3">
      <c r="A1258" t="s">
        <v>25</v>
      </c>
      <c r="B1258">
        <v>10724</v>
      </c>
      <c r="C1258" t="s">
        <v>463</v>
      </c>
      <c r="D1258" t="s">
        <v>130</v>
      </c>
      <c r="E1258">
        <v>496</v>
      </c>
    </row>
    <row r="1259" spans="1:5" x14ac:dyDescent="0.3">
      <c r="A1259" t="s">
        <v>7</v>
      </c>
      <c r="B1259">
        <v>10724</v>
      </c>
      <c r="C1259" t="s">
        <v>463</v>
      </c>
      <c r="D1259" t="s">
        <v>130</v>
      </c>
      <c r="E1259">
        <v>142.5</v>
      </c>
    </row>
    <row r="1260" spans="1:5" x14ac:dyDescent="0.3">
      <c r="A1260" t="s">
        <v>25</v>
      </c>
      <c r="B1260">
        <v>10725</v>
      </c>
      <c r="C1260" t="s">
        <v>169</v>
      </c>
      <c r="D1260" t="s">
        <v>172</v>
      </c>
      <c r="E1260">
        <v>115.80000000000001</v>
      </c>
    </row>
    <row r="1261" spans="1:5" x14ac:dyDescent="0.3">
      <c r="A1261" t="s">
        <v>16</v>
      </c>
      <c r="B1261">
        <v>10725</v>
      </c>
      <c r="C1261" t="s">
        <v>169</v>
      </c>
      <c r="D1261" t="s">
        <v>172</v>
      </c>
      <c r="E1261">
        <v>28</v>
      </c>
    </row>
    <row r="1262" spans="1:5" x14ac:dyDescent="0.3">
      <c r="A1262" t="s">
        <v>19</v>
      </c>
      <c r="B1262">
        <v>10725</v>
      </c>
      <c r="C1262" t="s">
        <v>169</v>
      </c>
      <c r="D1262" t="s">
        <v>172</v>
      </c>
      <c r="E1262">
        <v>144</v>
      </c>
    </row>
    <row r="1263" spans="1:5" x14ac:dyDescent="0.3">
      <c r="A1263" t="s">
        <v>7</v>
      </c>
      <c r="B1263">
        <v>10726</v>
      </c>
      <c r="C1263" t="s">
        <v>72</v>
      </c>
      <c r="D1263" t="s">
        <v>74</v>
      </c>
      <c r="E1263">
        <v>550</v>
      </c>
    </row>
    <row r="1264" spans="1:5" x14ac:dyDescent="0.3">
      <c r="A1264" t="s">
        <v>13</v>
      </c>
      <c r="B1264">
        <v>10726</v>
      </c>
      <c r="C1264" t="s">
        <v>72</v>
      </c>
      <c r="D1264" t="s">
        <v>74</v>
      </c>
      <c r="E1264">
        <v>105</v>
      </c>
    </row>
    <row r="1265" spans="1:5" x14ac:dyDescent="0.3">
      <c r="A1265" t="s">
        <v>19</v>
      </c>
      <c r="B1265">
        <v>10727</v>
      </c>
      <c r="C1265" t="s">
        <v>574</v>
      </c>
      <c r="D1265" t="s">
        <v>264</v>
      </c>
      <c r="E1265">
        <v>741</v>
      </c>
    </row>
    <row r="1266" spans="1:5" x14ac:dyDescent="0.3">
      <c r="A1266" t="s">
        <v>16</v>
      </c>
      <c r="B1266">
        <v>10727</v>
      </c>
      <c r="C1266" t="s">
        <v>574</v>
      </c>
      <c r="D1266" t="s">
        <v>264</v>
      </c>
      <c r="E1266">
        <v>361</v>
      </c>
    </row>
    <row r="1267" spans="1:5" x14ac:dyDescent="0.3">
      <c r="A1267" t="s">
        <v>13</v>
      </c>
      <c r="B1267">
        <v>10727</v>
      </c>
      <c r="C1267" t="s">
        <v>574</v>
      </c>
      <c r="D1267" t="s">
        <v>264</v>
      </c>
      <c r="E1267">
        <v>522.5</v>
      </c>
    </row>
    <row r="1268" spans="1:5" x14ac:dyDescent="0.3">
      <c r="A1268" t="s">
        <v>25</v>
      </c>
      <c r="B1268">
        <v>10728</v>
      </c>
      <c r="C1268" t="s">
        <v>169</v>
      </c>
      <c r="D1268" t="s">
        <v>172</v>
      </c>
      <c r="E1268">
        <v>388.35</v>
      </c>
    </row>
    <row r="1269" spans="1:5" x14ac:dyDescent="0.3">
      <c r="A1269" t="s">
        <v>25</v>
      </c>
      <c r="B1269">
        <v>10728</v>
      </c>
      <c r="C1269" t="s">
        <v>169</v>
      </c>
      <c r="D1269" t="s">
        <v>172</v>
      </c>
      <c r="E1269">
        <v>110.39999999999999</v>
      </c>
    </row>
    <row r="1270" spans="1:5" x14ac:dyDescent="0.3">
      <c r="A1270" t="s">
        <v>19</v>
      </c>
      <c r="B1270">
        <v>10728</v>
      </c>
      <c r="C1270" t="s">
        <v>169</v>
      </c>
      <c r="D1270" t="s">
        <v>172</v>
      </c>
      <c r="E1270">
        <v>288</v>
      </c>
    </row>
    <row r="1271" spans="1:5" x14ac:dyDescent="0.3">
      <c r="A1271" t="s">
        <v>13</v>
      </c>
      <c r="B1271">
        <v>10728</v>
      </c>
      <c r="C1271" t="s">
        <v>169</v>
      </c>
      <c r="D1271" t="s">
        <v>172</v>
      </c>
      <c r="E1271">
        <v>510</v>
      </c>
    </row>
    <row r="1272" spans="1:5" x14ac:dyDescent="0.3">
      <c r="A1272" t="s">
        <v>4</v>
      </c>
      <c r="B1272">
        <v>10729</v>
      </c>
      <c r="C1272" t="s">
        <v>429</v>
      </c>
      <c r="D1272" t="s">
        <v>314</v>
      </c>
      <c r="E1272">
        <v>900</v>
      </c>
    </row>
    <row r="1273" spans="1:5" x14ac:dyDescent="0.3">
      <c r="A1273" t="s">
        <v>10</v>
      </c>
      <c r="B1273">
        <v>10729</v>
      </c>
      <c r="C1273" t="s">
        <v>429</v>
      </c>
      <c r="D1273" t="s">
        <v>314</v>
      </c>
      <c r="E1273">
        <v>300</v>
      </c>
    </row>
    <row r="1274" spans="1:5" x14ac:dyDescent="0.3">
      <c r="A1274" t="s">
        <v>10</v>
      </c>
      <c r="B1274">
        <v>10729</v>
      </c>
      <c r="C1274" t="s">
        <v>429</v>
      </c>
      <c r="D1274" t="s">
        <v>314</v>
      </c>
      <c r="E1274">
        <v>650</v>
      </c>
    </row>
    <row r="1275" spans="1:5" x14ac:dyDescent="0.3">
      <c r="A1275" t="s">
        <v>10</v>
      </c>
      <c r="B1275">
        <v>10730</v>
      </c>
      <c r="C1275" t="s">
        <v>118</v>
      </c>
      <c r="D1275" t="s">
        <v>102</v>
      </c>
      <c r="E1275">
        <v>248.66249999999999</v>
      </c>
    </row>
    <row r="1276" spans="1:5" x14ac:dyDescent="0.3">
      <c r="A1276" t="s">
        <v>13</v>
      </c>
      <c r="B1276">
        <v>10730</v>
      </c>
      <c r="C1276" t="s">
        <v>118</v>
      </c>
      <c r="D1276" t="s">
        <v>102</v>
      </c>
      <c r="E1276">
        <v>35.625</v>
      </c>
    </row>
    <row r="1277" spans="1:5" x14ac:dyDescent="0.3">
      <c r="A1277" t="s">
        <v>7</v>
      </c>
      <c r="B1277">
        <v>10730</v>
      </c>
      <c r="C1277" t="s">
        <v>118</v>
      </c>
      <c r="D1277" t="s">
        <v>102</v>
      </c>
      <c r="E1277">
        <v>199.97499999999999</v>
      </c>
    </row>
    <row r="1278" spans="1:5" x14ac:dyDescent="0.3">
      <c r="A1278" t="s">
        <v>10</v>
      </c>
      <c r="B1278">
        <v>10731</v>
      </c>
      <c r="C1278" t="s">
        <v>160</v>
      </c>
      <c r="D1278" t="s">
        <v>162</v>
      </c>
      <c r="E1278">
        <v>380</v>
      </c>
    </row>
    <row r="1279" spans="1:5" x14ac:dyDescent="0.3">
      <c r="A1279" t="s">
        <v>22</v>
      </c>
      <c r="B1279">
        <v>10731</v>
      </c>
      <c r="C1279" t="s">
        <v>160</v>
      </c>
      <c r="D1279" t="s">
        <v>162</v>
      </c>
      <c r="E1279">
        <v>1510.5</v>
      </c>
    </row>
    <row r="1280" spans="1:5" x14ac:dyDescent="0.3">
      <c r="A1280" t="s">
        <v>4</v>
      </c>
      <c r="B1280">
        <v>10732</v>
      </c>
      <c r="C1280" t="s">
        <v>118</v>
      </c>
      <c r="D1280" t="s">
        <v>102</v>
      </c>
      <c r="E1280">
        <v>360</v>
      </c>
    </row>
    <row r="1281" spans="1:5" x14ac:dyDescent="0.3">
      <c r="A1281" t="s">
        <v>22</v>
      </c>
      <c r="B1281">
        <v>10733</v>
      </c>
      <c r="C1281" t="s">
        <v>82</v>
      </c>
      <c r="D1281" t="s">
        <v>84</v>
      </c>
      <c r="E1281">
        <v>372</v>
      </c>
    </row>
    <row r="1282" spans="1:5" x14ac:dyDescent="0.3">
      <c r="A1282" t="s">
        <v>22</v>
      </c>
      <c r="B1282">
        <v>10733</v>
      </c>
      <c r="C1282" t="s">
        <v>82</v>
      </c>
      <c r="D1282" t="s">
        <v>84</v>
      </c>
      <c r="E1282">
        <v>912</v>
      </c>
    </row>
    <row r="1283" spans="1:5" x14ac:dyDescent="0.3">
      <c r="A1283" t="s">
        <v>16</v>
      </c>
      <c r="B1283">
        <v>10733</v>
      </c>
      <c r="C1283" t="s">
        <v>82</v>
      </c>
      <c r="D1283" t="s">
        <v>84</v>
      </c>
      <c r="E1283">
        <v>175</v>
      </c>
    </row>
    <row r="1284" spans="1:5" x14ac:dyDescent="0.3">
      <c r="A1284" t="s">
        <v>7</v>
      </c>
      <c r="B1284">
        <v>10734</v>
      </c>
      <c r="C1284" t="s">
        <v>295</v>
      </c>
      <c r="D1284" t="s">
        <v>172</v>
      </c>
      <c r="E1284">
        <v>750</v>
      </c>
    </row>
    <row r="1285" spans="1:5" x14ac:dyDescent="0.3">
      <c r="A1285" t="s">
        <v>25</v>
      </c>
      <c r="B1285">
        <v>10734</v>
      </c>
      <c r="C1285" t="s">
        <v>295</v>
      </c>
      <c r="D1285" t="s">
        <v>172</v>
      </c>
      <c r="E1285">
        <v>388.35</v>
      </c>
    </row>
    <row r="1286" spans="1:5" x14ac:dyDescent="0.3">
      <c r="A1286" t="s">
        <v>4</v>
      </c>
      <c r="B1286">
        <v>10734</v>
      </c>
      <c r="C1286" t="s">
        <v>295</v>
      </c>
      <c r="D1286" t="s">
        <v>172</v>
      </c>
      <c r="E1286">
        <v>360</v>
      </c>
    </row>
    <row r="1287" spans="1:5" x14ac:dyDescent="0.3">
      <c r="A1287" t="s">
        <v>7</v>
      </c>
      <c r="B1287">
        <v>10735</v>
      </c>
      <c r="C1287" t="s">
        <v>412</v>
      </c>
      <c r="D1287" t="s">
        <v>305</v>
      </c>
      <c r="E1287">
        <v>513</v>
      </c>
    </row>
    <row r="1288" spans="1:5" x14ac:dyDescent="0.3">
      <c r="A1288" t="s">
        <v>7</v>
      </c>
      <c r="B1288">
        <v>10735</v>
      </c>
      <c r="C1288" t="s">
        <v>412</v>
      </c>
      <c r="D1288" t="s">
        <v>305</v>
      </c>
      <c r="E1288">
        <v>23.400000000000002</v>
      </c>
    </row>
    <row r="1289" spans="1:5" x14ac:dyDescent="0.3">
      <c r="A1289" t="s">
        <v>7</v>
      </c>
      <c r="B1289">
        <v>10736</v>
      </c>
      <c r="C1289" t="s">
        <v>347</v>
      </c>
      <c r="D1289" t="s">
        <v>349</v>
      </c>
      <c r="E1289">
        <v>842</v>
      </c>
    </row>
    <row r="1290" spans="1:5" x14ac:dyDescent="0.3">
      <c r="A1290" t="s">
        <v>4</v>
      </c>
      <c r="B1290">
        <v>10736</v>
      </c>
      <c r="C1290" t="s">
        <v>347</v>
      </c>
      <c r="D1290" t="s">
        <v>349</v>
      </c>
      <c r="E1290">
        <v>155</v>
      </c>
    </row>
    <row r="1291" spans="1:5" x14ac:dyDescent="0.3">
      <c r="A1291" t="s">
        <v>25</v>
      </c>
      <c r="B1291">
        <v>10737</v>
      </c>
      <c r="C1291" t="s">
        <v>718</v>
      </c>
      <c r="D1291" t="s">
        <v>102</v>
      </c>
      <c r="E1291">
        <v>24</v>
      </c>
    </row>
    <row r="1292" spans="1:5" x14ac:dyDescent="0.3">
      <c r="A1292" t="s">
        <v>25</v>
      </c>
      <c r="B1292">
        <v>10737</v>
      </c>
      <c r="C1292" t="s">
        <v>718</v>
      </c>
      <c r="D1292" t="s">
        <v>102</v>
      </c>
      <c r="E1292">
        <v>115.80000000000001</v>
      </c>
    </row>
    <row r="1293" spans="1:5" x14ac:dyDescent="0.3">
      <c r="A1293" t="s">
        <v>10</v>
      </c>
      <c r="B1293">
        <v>10738</v>
      </c>
      <c r="C1293" t="s">
        <v>509</v>
      </c>
      <c r="D1293" t="s">
        <v>102</v>
      </c>
      <c r="E1293">
        <v>52.349999999999994</v>
      </c>
    </row>
    <row r="1294" spans="1:5" x14ac:dyDescent="0.3">
      <c r="A1294" t="s">
        <v>25</v>
      </c>
      <c r="B1294">
        <v>10739</v>
      </c>
      <c r="C1294" t="s">
        <v>718</v>
      </c>
      <c r="D1294" t="s">
        <v>102</v>
      </c>
      <c r="E1294">
        <v>114</v>
      </c>
    </row>
    <row r="1295" spans="1:5" x14ac:dyDescent="0.3">
      <c r="A1295" t="s">
        <v>16</v>
      </c>
      <c r="B1295">
        <v>10739</v>
      </c>
      <c r="C1295" t="s">
        <v>718</v>
      </c>
      <c r="D1295" t="s">
        <v>102</v>
      </c>
      <c r="E1295">
        <v>126</v>
      </c>
    </row>
    <row r="1296" spans="1:5" x14ac:dyDescent="0.3">
      <c r="A1296" t="s">
        <v>22</v>
      </c>
      <c r="B1296">
        <v>10740</v>
      </c>
      <c r="C1296" t="s">
        <v>749</v>
      </c>
      <c r="D1296" t="s">
        <v>305</v>
      </c>
      <c r="E1296">
        <v>182.4</v>
      </c>
    </row>
    <row r="1297" spans="1:5" x14ac:dyDescent="0.3">
      <c r="A1297" t="s">
        <v>4</v>
      </c>
      <c r="B1297">
        <v>10740</v>
      </c>
      <c r="C1297" t="s">
        <v>749</v>
      </c>
      <c r="D1297" t="s">
        <v>305</v>
      </c>
      <c r="E1297">
        <v>504</v>
      </c>
    </row>
    <row r="1298" spans="1:5" x14ac:dyDescent="0.3">
      <c r="A1298" t="s">
        <v>25</v>
      </c>
      <c r="B1298">
        <v>10740</v>
      </c>
      <c r="C1298" t="s">
        <v>749</v>
      </c>
      <c r="D1298" t="s">
        <v>305</v>
      </c>
      <c r="E1298">
        <v>304</v>
      </c>
    </row>
    <row r="1299" spans="1:5" x14ac:dyDescent="0.3">
      <c r="A1299" t="s">
        <v>16</v>
      </c>
      <c r="B1299">
        <v>10740</v>
      </c>
      <c r="C1299" t="s">
        <v>749</v>
      </c>
      <c r="D1299" t="s">
        <v>305</v>
      </c>
      <c r="E1299">
        <v>425.6</v>
      </c>
    </row>
    <row r="1300" spans="1:5" x14ac:dyDescent="0.3">
      <c r="A1300" t="s">
        <v>4</v>
      </c>
      <c r="B1300">
        <v>10741</v>
      </c>
      <c r="C1300" t="s">
        <v>72</v>
      </c>
      <c r="D1300" t="s">
        <v>74</v>
      </c>
      <c r="E1300">
        <v>228</v>
      </c>
    </row>
    <row r="1301" spans="1:5" x14ac:dyDescent="0.3">
      <c r="A1301" t="s">
        <v>7</v>
      </c>
      <c r="B1301">
        <v>10742</v>
      </c>
      <c r="C1301" t="s">
        <v>127</v>
      </c>
      <c r="D1301" t="s">
        <v>130</v>
      </c>
      <c r="E1301">
        <v>200</v>
      </c>
    </row>
    <row r="1302" spans="1:5" x14ac:dyDescent="0.3">
      <c r="A1302" t="s">
        <v>13</v>
      </c>
      <c r="B1302">
        <v>10742</v>
      </c>
      <c r="C1302" t="s">
        <v>127</v>
      </c>
      <c r="D1302" t="s">
        <v>130</v>
      </c>
      <c r="E1302">
        <v>1700</v>
      </c>
    </row>
    <row r="1303" spans="1:5" x14ac:dyDescent="0.3">
      <c r="A1303" t="s">
        <v>13</v>
      </c>
      <c r="B1303">
        <v>10742</v>
      </c>
      <c r="C1303" t="s">
        <v>127</v>
      </c>
      <c r="D1303" t="s">
        <v>130</v>
      </c>
      <c r="E1303">
        <v>1218</v>
      </c>
    </row>
    <row r="1304" spans="1:5" x14ac:dyDescent="0.3">
      <c r="A1304" t="s">
        <v>25</v>
      </c>
      <c r="B1304">
        <v>10743</v>
      </c>
      <c r="C1304" t="s">
        <v>72</v>
      </c>
      <c r="D1304" t="s">
        <v>74</v>
      </c>
      <c r="E1304">
        <v>319.2</v>
      </c>
    </row>
    <row r="1305" spans="1:5" x14ac:dyDescent="0.3">
      <c r="A1305" t="s">
        <v>25</v>
      </c>
      <c r="B1305">
        <v>10744</v>
      </c>
      <c r="C1305" t="s">
        <v>702</v>
      </c>
      <c r="D1305" t="s">
        <v>628</v>
      </c>
      <c r="E1305">
        <v>736</v>
      </c>
    </row>
    <row r="1306" spans="1:5" x14ac:dyDescent="0.3">
      <c r="A1306" t="s">
        <v>25</v>
      </c>
      <c r="B1306">
        <v>10745</v>
      </c>
      <c r="C1306" t="s">
        <v>551</v>
      </c>
      <c r="D1306" t="s">
        <v>49</v>
      </c>
      <c r="E1306">
        <v>1500</v>
      </c>
    </row>
    <row r="1307" spans="1:5" x14ac:dyDescent="0.3">
      <c r="A1307" t="s">
        <v>7</v>
      </c>
      <c r="B1307">
        <v>10745</v>
      </c>
      <c r="C1307" t="s">
        <v>551</v>
      </c>
      <c r="D1307" t="s">
        <v>49</v>
      </c>
      <c r="E1307">
        <v>311.2</v>
      </c>
    </row>
    <row r="1308" spans="1:5" x14ac:dyDescent="0.3">
      <c r="A1308" t="s">
        <v>13</v>
      </c>
      <c r="B1308">
        <v>10745</v>
      </c>
      <c r="C1308" t="s">
        <v>551</v>
      </c>
      <c r="D1308" t="s">
        <v>49</v>
      </c>
      <c r="E1308">
        <v>2475</v>
      </c>
    </row>
    <row r="1309" spans="1:5" x14ac:dyDescent="0.3">
      <c r="A1309" t="s">
        <v>13</v>
      </c>
      <c r="B1309">
        <v>10745</v>
      </c>
      <c r="C1309" t="s">
        <v>551</v>
      </c>
      <c r="D1309" t="s">
        <v>49</v>
      </c>
      <c r="E1309">
        <v>243.59999999999997</v>
      </c>
    </row>
    <row r="1310" spans="1:5" x14ac:dyDescent="0.3">
      <c r="A1310" t="s">
        <v>25</v>
      </c>
      <c r="B1310">
        <v>10746</v>
      </c>
      <c r="C1310" t="s">
        <v>160</v>
      </c>
      <c r="D1310" t="s">
        <v>162</v>
      </c>
      <c r="E1310">
        <v>36</v>
      </c>
    </row>
    <row r="1311" spans="1:5" x14ac:dyDescent="0.3">
      <c r="A1311" t="s">
        <v>16</v>
      </c>
      <c r="B1311">
        <v>10746</v>
      </c>
      <c r="C1311" t="s">
        <v>160</v>
      </c>
      <c r="D1311" t="s">
        <v>162</v>
      </c>
      <c r="E1311">
        <v>392</v>
      </c>
    </row>
    <row r="1312" spans="1:5" x14ac:dyDescent="0.3">
      <c r="A1312" t="s">
        <v>10</v>
      </c>
      <c r="B1312">
        <v>10746</v>
      </c>
      <c r="C1312" t="s">
        <v>160</v>
      </c>
      <c r="D1312" t="s">
        <v>162</v>
      </c>
      <c r="E1312">
        <v>443.7</v>
      </c>
    </row>
    <row r="1313" spans="1:5" x14ac:dyDescent="0.3">
      <c r="A1313" t="s">
        <v>13</v>
      </c>
      <c r="B1313">
        <v>10746</v>
      </c>
      <c r="C1313" t="s">
        <v>160</v>
      </c>
      <c r="D1313" t="s">
        <v>162</v>
      </c>
      <c r="E1313">
        <v>1440</v>
      </c>
    </row>
    <row r="1314" spans="1:5" x14ac:dyDescent="0.3">
      <c r="A1314" t="s">
        <v>13</v>
      </c>
      <c r="B1314">
        <v>10747</v>
      </c>
      <c r="C1314" t="s">
        <v>524</v>
      </c>
      <c r="D1314" t="s">
        <v>211</v>
      </c>
      <c r="E1314">
        <v>100</v>
      </c>
    </row>
    <row r="1315" spans="1:5" x14ac:dyDescent="0.3">
      <c r="A1315" t="s">
        <v>25</v>
      </c>
      <c r="B1315">
        <v>10747</v>
      </c>
      <c r="C1315" t="s">
        <v>524</v>
      </c>
      <c r="D1315" t="s">
        <v>211</v>
      </c>
      <c r="E1315">
        <v>337.75</v>
      </c>
    </row>
    <row r="1316" spans="1:5" x14ac:dyDescent="0.3">
      <c r="A1316" t="s">
        <v>7</v>
      </c>
      <c r="B1316">
        <v>10747</v>
      </c>
      <c r="C1316" t="s">
        <v>524</v>
      </c>
      <c r="D1316" t="s">
        <v>211</v>
      </c>
      <c r="E1316">
        <v>395.09999999999997</v>
      </c>
    </row>
    <row r="1317" spans="1:5" x14ac:dyDescent="0.3">
      <c r="A1317" t="s">
        <v>13</v>
      </c>
      <c r="B1317">
        <v>10747</v>
      </c>
      <c r="C1317" t="s">
        <v>524</v>
      </c>
      <c r="D1317" t="s">
        <v>211</v>
      </c>
      <c r="E1317">
        <v>1080</v>
      </c>
    </row>
    <row r="1318" spans="1:5" x14ac:dyDescent="0.3">
      <c r="A1318" t="s">
        <v>16</v>
      </c>
      <c r="B1318">
        <v>10748</v>
      </c>
      <c r="C1318" t="s">
        <v>611</v>
      </c>
      <c r="D1318" t="s">
        <v>305</v>
      </c>
      <c r="E1318">
        <v>396</v>
      </c>
    </row>
    <row r="1319" spans="1:5" x14ac:dyDescent="0.3">
      <c r="A1319" t="s">
        <v>25</v>
      </c>
      <c r="B1319">
        <v>10748</v>
      </c>
      <c r="C1319" t="s">
        <v>611</v>
      </c>
      <c r="D1319" t="s">
        <v>305</v>
      </c>
      <c r="E1319">
        <v>736</v>
      </c>
    </row>
    <row r="1320" spans="1:5" x14ac:dyDescent="0.3">
      <c r="A1320" t="s">
        <v>16</v>
      </c>
      <c r="B1320">
        <v>10748</v>
      </c>
      <c r="C1320" t="s">
        <v>611</v>
      </c>
      <c r="D1320" t="s">
        <v>305</v>
      </c>
      <c r="E1320">
        <v>1064</v>
      </c>
    </row>
    <row r="1321" spans="1:5" x14ac:dyDescent="0.3">
      <c r="A1321" t="s">
        <v>16</v>
      </c>
      <c r="B1321">
        <v>10749</v>
      </c>
      <c r="C1321" t="s">
        <v>356</v>
      </c>
      <c r="D1321" t="s">
        <v>74</v>
      </c>
      <c r="E1321">
        <v>570</v>
      </c>
    </row>
    <row r="1322" spans="1:5" x14ac:dyDescent="0.3">
      <c r="A1322" t="s">
        <v>13</v>
      </c>
      <c r="B1322">
        <v>10749</v>
      </c>
      <c r="C1322" t="s">
        <v>356</v>
      </c>
      <c r="D1322" t="s">
        <v>74</v>
      </c>
      <c r="E1322">
        <v>330</v>
      </c>
    </row>
    <row r="1323" spans="1:5" x14ac:dyDescent="0.3">
      <c r="A1323" t="s">
        <v>4</v>
      </c>
      <c r="B1323">
        <v>10749</v>
      </c>
      <c r="C1323" t="s">
        <v>356</v>
      </c>
      <c r="D1323" t="s">
        <v>74</v>
      </c>
      <c r="E1323">
        <v>180</v>
      </c>
    </row>
    <row r="1324" spans="1:5" x14ac:dyDescent="0.3">
      <c r="A1324" t="s">
        <v>22</v>
      </c>
      <c r="B1324">
        <v>10750</v>
      </c>
      <c r="C1324" t="s">
        <v>734</v>
      </c>
      <c r="D1324" t="s">
        <v>736</v>
      </c>
      <c r="E1324">
        <v>98.8125</v>
      </c>
    </row>
    <row r="1325" spans="1:5" x14ac:dyDescent="0.3">
      <c r="A1325" t="s">
        <v>25</v>
      </c>
      <c r="B1325">
        <v>10750</v>
      </c>
      <c r="C1325" t="s">
        <v>734</v>
      </c>
      <c r="D1325" t="s">
        <v>736</v>
      </c>
      <c r="E1325">
        <v>323</v>
      </c>
    </row>
    <row r="1326" spans="1:5" x14ac:dyDescent="0.3">
      <c r="A1326" t="s">
        <v>13</v>
      </c>
      <c r="B1326">
        <v>10750</v>
      </c>
      <c r="C1326" t="s">
        <v>734</v>
      </c>
      <c r="D1326" t="s">
        <v>736</v>
      </c>
      <c r="E1326">
        <v>1168.75</v>
      </c>
    </row>
    <row r="1327" spans="1:5" x14ac:dyDescent="0.3">
      <c r="A1327" t="s">
        <v>10</v>
      </c>
      <c r="B1327">
        <v>10751</v>
      </c>
      <c r="C1327" t="s">
        <v>588</v>
      </c>
      <c r="D1327" t="s">
        <v>162</v>
      </c>
      <c r="E1327">
        <v>337.28399999999999</v>
      </c>
    </row>
    <row r="1328" spans="1:5" x14ac:dyDescent="0.3">
      <c r="A1328" t="s">
        <v>25</v>
      </c>
      <c r="B1328">
        <v>10751</v>
      </c>
      <c r="C1328" t="s">
        <v>588</v>
      </c>
      <c r="D1328" t="s">
        <v>162</v>
      </c>
      <c r="E1328">
        <v>776.7</v>
      </c>
    </row>
    <row r="1329" spans="1:5" x14ac:dyDescent="0.3">
      <c r="A1329" t="s">
        <v>10</v>
      </c>
      <c r="B1329">
        <v>10751</v>
      </c>
      <c r="C1329" t="s">
        <v>588</v>
      </c>
      <c r="D1329" t="s">
        <v>162</v>
      </c>
      <c r="E1329">
        <v>292.5</v>
      </c>
    </row>
    <row r="1330" spans="1:5" x14ac:dyDescent="0.3">
      <c r="A1330" t="s">
        <v>25</v>
      </c>
      <c r="B1330">
        <v>10751</v>
      </c>
      <c r="C1330" t="s">
        <v>588</v>
      </c>
      <c r="D1330" t="s">
        <v>162</v>
      </c>
      <c r="E1330">
        <v>225</v>
      </c>
    </row>
    <row r="1331" spans="1:5" x14ac:dyDescent="0.3">
      <c r="A1331" t="s">
        <v>4</v>
      </c>
      <c r="B1331">
        <v>10752</v>
      </c>
      <c r="C1331" t="s">
        <v>72</v>
      </c>
      <c r="D1331" t="s">
        <v>74</v>
      </c>
      <c r="E1331">
        <v>144</v>
      </c>
    </row>
    <row r="1332" spans="1:5" x14ac:dyDescent="0.3">
      <c r="A1332" t="s">
        <v>13</v>
      </c>
      <c r="B1332">
        <v>10752</v>
      </c>
      <c r="C1332" t="s">
        <v>72</v>
      </c>
      <c r="D1332" t="s">
        <v>74</v>
      </c>
      <c r="E1332">
        <v>108</v>
      </c>
    </row>
    <row r="1333" spans="1:5" x14ac:dyDescent="0.3">
      <c r="A1333" t="s">
        <v>25</v>
      </c>
      <c r="B1333">
        <v>10753</v>
      </c>
      <c r="C1333" t="s">
        <v>262</v>
      </c>
      <c r="D1333" t="s">
        <v>264</v>
      </c>
      <c r="E1333">
        <v>38</v>
      </c>
    </row>
    <row r="1334" spans="1:5" x14ac:dyDescent="0.3">
      <c r="A1334" t="s">
        <v>22</v>
      </c>
      <c r="B1334">
        <v>10753</v>
      </c>
      <c r="C1334" t="s">
        <v>262</v>
      </c>
      <c r="D1334" t="s">
        <v>264</v>
      </c>
      <c r="E1334">
        <v>50</v>
      </c>
    </row>
    <row r="1335" spans="1:5" x14ac:dyDescent="0.3">
      <c r="A1335" t="s">
        <v>25</v>
      </c>
      <c r="B1335">
        <v>10754</v>
      </c>
      <c r="C1335" t="s">
        <v>446</v>
      </c>
      <c r="D1335" t="s">
        <v>264</v>
      </c>
      <c r="E1335">
        <v>55.199999999999996</v>
      </c>
    </row>
    <row r="1336" spans="1:5" x14ac:dyDescent="0.3">
      <c r="A1336" t="s">
        <v>10</v>
      </c>
      <c r="B1336">
        <v>10755</v>
      </c>
      <c r="C1336" t="s">
        <v>118</v>
      </c>
      <c r="D1336" t="s">
        <v>102</v>
      </c>
      <c r="E1336">
        <v>213.75</v>
      </c>
    </row>
    <row r="1337" spans="1:5" x14ac:dyDescent="0.3">
      <c r="A1337" t="s">
        <v>16</v>
      </c>
      <c r="B1337">
        <v>10755</v>
      </c>
      <c r="C1337" t="s">
        <v>118</v>
      </c>
      <c r="D1337" t="s">
        <v>102</v>
      </c>
      <c r="E1337">
        <v>855</v>
      </c>
    </row>
    <row r="1338" spans="1:5" x14ac:dyDescent="0.3">
      <c r="A1338" t="s">
        <v>16</v>
      </c>
      <c r="B1338">
        <v>10755</v>
      </c>
      <c r="C1338" t="s">
        <v>118</v>
      </c>
      <c r="D1338" t="s">
        <v>102</v>
      </c>
      <c r="E1338">
        <v>204.75</v>
      </c>
    </row>
    <row r="1339" spans="1:5" x14ac:dyDescent="0.3">
      <c r="A1339" t="s">
        <v>13</v>
      </c>
      <c r="B1339">
        <v>10755</v>
      </c>
      <c r="C1339" t="s">
        <v>118</v>
      </c>
      <c r="D1339" t="s">
        <v>102</v>
      </c>
      <c r="E1339">
        <v>675</v>
      </c>
    </row>
    <row r="1340" spans="1:5" x14ac:dyDescent="0.3">
      <c r="A1340" t="s">
        <v>25</v>
      </c>
      <c r="B1340">
        <v>10756</v>
      </c>
      <c r="C1340" t="s">
        <v>642</v>
      </c>
      <c r="D1340" t="s">
        <v>305</v>
      </c>
      <c r="E1340">
        <v>1050</v>
      </c>
    </row>
    <row r="1341" spans="1:5" x14ac:dyDescent="0.3">
      <c r="A1341" t="s">
        <v>25</v>
      </c>
      <c r="B1341">
        <v>10756</v>
      </c>
      <c r="C1341" t="s">
        <v>642</v>
      </c>
      <c r="D1341" t="s">
        <v>305</v>
      </c>
      <c r="E1341">
        <v>304</v>
      </c>
    </row>
    <row r="1342" spans="1:5" x14ac:dyDescent="0.3">
      <c r="A1342" t="s">
        <v>10</v>
      </c>
      <c r="B1342">
        <v>10756</v>
      </c>
      <c r="C1342" t="s">
        <v>642</v>
      </c>
      <c r="D1342" t="s">
        <v>305</v>
      </c>
      <c r="E1342">
        <v>60</v>
      </c>
    </row>
    <row r="1343" spans="1:5" x14ac:dyDescent="0.3">
      <c r="A1343" t="s">
        <v>13</v>
      </c>
      <c r="B1343">
        <v>10756</v>
      </c>
      <c r="C1343" t="s">
        <v>642</v>
      </c>
      <c r="D1343" t="s">
        <v>305</v>
      </c>
      <c r="E1343">
        <v>576</v>
      </c>
    </row>
    <row r="1344" spans="1:5" x14ac:dyDescent="0.3">
      <c r="A1344" t="s">
        <v>4</v>
      </c>
      <c r="B1344">
        <v>10757</v>
      </c>
      <c r="C1344" t="s">
        <v>611</v>
      </c>
      <c r="D1344" t="s">
        <v>305</v>
      </c>
      <c r="E1344">
        <v>420</v>
      </c>
    </row>
    <row r="1345" spans="1:5" x14ac:dyDescent="0.3">
      <c r="A1345" t="s">
        <v>13</v>
      </c>
      <c r="B1345">
        <v>10757</v>
      </c>
      <c r="C1345" t="s">
        <v>611</v>
      </c>
      <c r="D1345" t="s">
        <v>305</v>
      </c>
      <c r="E1345">
        <v>385</v>
      </c>
    </row>
    <row r="1346" spans="1:5" x14ac:dyDescent="0.3">
      <c r="A1346" t="s">
        <v>10</v>
      </c>
      <c r="B1346">
        <v>10757</v>
      </c>
      <c r="C1346" t="s">
        <v>611</v>
      </c>
      <c r="D1346" t="s">
        <v>305</v>
      </c>
      <c r="E1346">
        <v>1479</v>
      </c>
    </row>
    <row r="1347" spans="1:5" x14ac:dyDescent="0.3">
      <c r="A1347" t="s">
        <v>16</v>
      </c>
      <c r="B1347">
        <v>10757</v>
      </c>
      <c r="C1347" t="s">
        <v>611</v>
      </c>
      <c r="D1347" t="s">
        <v>305</v>
      </c>
      <c r="E1347">
        <v>798</v>
      </c>
    </row>
    <row r="1348" spans="1:5" x14ac:dyDescent="0.3">
      <c r="A1348" t="s">
        <v>10</v>
      </c>
      <c r="B1348">
        <v>10758</v>
      </c>
      <c r="C1348" t="s">
        <v>588</v>
      </c>
      <c r="D1348" t="s">
        <v>162</v>
      </c>
      <c r="E1348">
        <v>624.6</v>
      </c>
    </row>
    <row r="1349" spans="1:5" x14ac:dyDescent="0.3">
      <c r="A1349" t="s">
        <v>16</v>
      </c>
      <c r="B1349">
        <v>10758</v>
      </c>
      <c r="C1349" t="s">
        <v>588</v>
      </c>
      <c r="D1349" t="s">
        <v>162</v>
      </c>
      <c r="E1349">
        <v>420</v>
      </c>
    </row>
    <row r="1350" spans="1:5" x14ac:dyDescent="0.3">
      <c r="A1350" t="s">
        <v>4</v>
      </c>
      <c r="B1350">
        <v>10758</v>
      </c>
      <c r="C1350" t="s">
        <v>588</v>
      </c>
      <c r="D1350" t="s">
        <v>162</v>
      </c>
      <c r="E1350">
        <v>600</v>
      </c>
    </row>
    <row r="1351" spans="1:5" x14ac:dyDescent="0.3">
      <c r="A1351" t="s">
        <v>13</v>
      </c>
      <c r="B1351">
        <v>10759</v>
      </c>
      <c r="C1351" t="s">
        <v>57</v>
      </c>
      <c r="D1351" t="s">
        <v>59</v>
      </c>
      <c r="E1351">
        <v>320</v>
      </c>
    </row>
    <row r="1352" spans="1:5" x14ac:dyDescent="0.3">
      <c r="A1352" t="s">
        <v>10</v>
      </c>
      <c r="B1352">
        <v>10760</v>
      </c>
      <c r="C1352" t="s">
        <v>454</v>
      </c>
      <c r="D1352" t="s">
        <v>456</v>
      </c>
      <c r="E1352">
        <v>126</v>
      </c>
    </row>
    <row r="1353" spans="1:5" x14ac:dyDescent="0.3">
      <c r="A1353" t="s">
        <v>10</v>
      </c>
      <c r="B1353">
        <v>10760</v>
      </c>
      <c r="C1353" t="s">
        <v>454</v>
      </c>
      <c r="D1353" t="s">
        <v>456</v>
      </c>
      <c r="E1353">
        <v>1756</v>
      </c>
    </row>
    <row r="1354" spans="1:5" x14ac:dyDescent="0.3">
      <c r="A1354" t="s">
        <v>4</v>
      </c>
      <c r="B1354">
        <v>10760</v>
      </c>
      <c r="C1354" t="s">
        <v>454</v>
      </c>
      <c r="D1354" t="s">
        <v>456</v>
      </c>
      <c r="E1354">
        <v>1035</v>
      </c>
    </row>
    <row r="1355" spans="1:5" x14ac:dyDescent="0.3">
      <c r="A1355" t="s">
        <v>10</v>
      </c>
      <c r="B1355">
        <v>10761</v>
      </c>
      <c r="C1355" t="s">
        <v>565</v>
      </c>
      <c r="D1355" t="s">
        <v>305</v>
      </c>
      <c r="E1355">
        <v>367.5</v>
      </c>
    </row>
    <row r="1356" spans="1:5" x14ac:dyDescent="0.3">
      <c r="A1356" t="s">
        <v>4</v>
      </c>
      <c r="B1356">
        <v>10761</v>
      </c>
      <c r="C1356" t="s">
        <v>565</v>
      </c>
      <c r="D1356" t="s">
        <v>305</v>
      </c>
      <c r="E1356">
        <v>139.5</v>
      </c>
    </row>
    <row r="1357" spans="1:5" x14ac:dyDescent="0.3">
      <c r="A1357" t="s">
        <v>4</v>
      </c>
      <c r="B1357">
        <v>10762</v>
      </c>
      <c r="C1357" t="s">
        <v>241</v>
      </c>
      <c r="D1357" t="s">
        <v>84</v>
      </c>
      <c r="E1357">
        <v>288</v>
      </c>
    </row>
    <row r="1358" spans="1:5" x14ac:dyDescent="0.3">
      <c r="A1358" t="s">
        <v>10</v>
      </c>
      <c r="B1358">
        <v>10762</v>
      </c>
      <c r="C1358" t="s">
        <v>241</v>
      </c>
      <c r="D1358" t="s">
        <v>84</v>
      </c>
      <c r="E1358">
        <v>285</v>
      </c>
    </row>
    <row r="1359" spans="1:5" x14ac:dyDescent="0.3">
      <c r="A1359" t="s">
        <v>22</v>
      </c>
      <c r="B1359">
        <v>10762</v>
      </c>
      <c r="C1359" t="s">
        <v>241</v>
      </c>
      <c r="D1359" t="s">
        <v>84</v>
      </c>
      <c r="E1359">
        <v>1484</v>
      </c>
    </row>
    <row r="1360" spans="1:5" x14ac:dyDescent="0.3">
      <c r="A1360" t="s">
        <v>16</v>
      </c>
      <c r="B1360">
        <v>10762</v>
      </c>
      <c r="C1360" t="s">
        <v>241</v>
      </c>
      <c r="D1360" t="s">
        <v>84</v>
      </c>
      <c r="E1360">
        <v>2280</v>
      </c>
    </row>
    <row r="1361" spans="1:5" x14ac:dyDescent="0.3">
      <c r="A1361" t="s">
        <v>10</v>
      </c>
      <c r="B1361">
        <v>10763</v>
      </c>
      <c r="C1361" t="s">
        <v>233</v>
      </c>
      <c r="D1361" t="s">
        <v>102</v>
      </c>
      <c r="E1361">
        <v>400</v>
      </c>
    </row>
    <row r="1362" spans="1:5" x14ac:dyDescent="0.3">
      <c r="A1362" t="s">
        <v>16</v>
      </c>
      <c r="B1362">
        <v>10763</v>
      </c>
      <c r="C1362" t="s">
        <v>233</v>
      </c>
      <c r="D1362" t="s">
        <v>102</v>
      </c>
      <c r="E1362">
        <v>126</v>
      </c>
    </row>
    <row r="1363" spans="1:5" x14ac:dyDescent="0.3">
      <c r="A1363" t="s">
        <v>4</v>
      </c>
      <c r="B1363">
        <v>10763</v>
      </c>
      <c r="C1363" t="s">
        <v>233</v>
      </c>
      <c r="D1363" t="s">
        <v>102</v>
      </c>
      <c r="E1363">
        <v>90</v>
      </c>
    </row>
    <row r="1364" spans="1:5" x14ac:dyDescent="0.3">
      <c r="A1364" t="s">
        <v>7</v>
      </c>
      <c r="B1364">
        <v>10764</v>
      </c>
      <c r="C1364" t="s">
        <v>209</v>
      </c>
      <c r="D1364" t="s">
        <v>211</v>
      </c>
      <c r="E1364">
        <v>180</v>
      </c>
    </row>
    <row r="1365" spans="1:5" x14ac:dyDescent="0.3">
      <c r="A1365" t="s">
        <v>4</v>
      </c>
      <c r="B1365">
        <v>10764</v>
      </c>
      <c r="C1365" t="s">
        <v>209</v>
      </c>
      <c r="D1365" t="s">
        <v>211</v>
      </c>
      <c r="E1365">
        <v>2106</v>
      </c>
    </row>
    <row r="1366" spans="1:5" x14ac:dyDescent="0.3">
      <c r="A1366" t="s">
        <v>7</v>
      </c>
      <c r="B1366">
        <v>10765</v>
      </c>
      <c r="C1366" t="s">
        <v>551</v>
      </c>
      <c r="D1366" t="s">
        <v>49</v>
      </c>
      <c r="E1366">
        <v>1515.6000000000001</v>
      </c>
    </row>
    <row r="1367" spans="1:5" x14ac:dyDescent="0.3">
      <c r="A1367" t="s">
        <v>4</v>
      </c>
      <c r="B1367">
        <v>10766</v>
      </c>
      <c r="C1367" t="s">
        <v>501</v>
      </c>
      <c r="D1367" t="s">
        <v>49</v>
      </c>
      <c r="E1367">
        <v>760</v>
      </c>
    </row>
    <row r="1368" spans="1:5" x14ac:dyDescent="0.3">
      <c r="A1368" t="s">
        <v>22</v>
      </c>
      <c r="B1368">
        <v>10766</v>
      </c>
      <c r="C1368" t="s">
        <v>501</v>
      </c>
      <c r="D1368" t="s">
        <v>49</v>
      </c>
      <c r="E1368">
        <v>1050</v>
      </c>
    </row>
    <row r="1369" spans="1:5" x14ac:dyDescent="0.3">
      <c r="A1369" t="s">
        <v>10</v>
      </c>
      <c r="B1369">
        <v>10766</v>
      </c>
      <c r="C1369" t="s">
        <v>501</v>
      </c>
      <c r="D1369" t="s">
        <v>49</v>
      </c>
      <c r="E1369">
        <v>500</v>
      </c>
    </row>
    <row r="1370" spans="1:5" x14ac:dyDescent="0.3">
      <c r="A1370" t="s">
        <v>16</v>
      </c>
      <c r="B1370">
        <v>10767</v>
      </c>
      <c r="C1370" t="s">
        <v>651</v>
      </c>
      <c r="D1370" t="s">
        <v>456</v>
      </c>
      <c r="E1370">
        <v>28</v>
      </c>
    </row>
    <row r="1371" spans="1:5" x14ac:dyDescent="0.3">
      <c r="A1371" t="s">
        <v>16</v>
      </c>
      <c r="B1371">
        <v>10768</v>
      </c>
      <c r="C1371" t="s">
        <v>72</v>
      </c>
      <c r="D1371" t="s">
        <v>74</v>
      </c>
      <c r="E1371">
        <v>84</v>
      </c>
    </row>
    <row r="1372" spans="1:5" x14ac:dyDescent="0.3">
      <c r="A1372" t="s">
        <v>13</v>
      </c>
      <c r="B1372">
        <v>10768</v>
      </c>
      <c r="C1372" t="s">
        <v>72</v>
      </c>
      <c r="D1372" t="s">
        <v>74</v>
      </c>
      <c r="E1372">
        <v>625</v>
      </c>
    </row>
    <row r="1373" spans="1:5" x14ac:dyDescent="0.3">
      <c r="A1373" t="s">
        <v>13</v>
      </c>
      <c r="B1373">
        <v>10768</v>
      </c>
      <c r="C1373" t="s">
        <v>72</v>
      </c>
      <c r="D1373" t="s">
        <v>74</v>
      </c>
      <c r="E1373">
        <v>510</v>
      </c>
    </row>
    <row r="1374" spans="1:5" x14ac:dyDescent="0.3">
      <c r="A1374" t="s">
        <v>13</v>
      </c>
      <c r="B1374">
        <v>10768</v>
      </c>
      <c r="C1374" t="s">
        <v>72</v>
      </c>
      <c r="D1374" t="s">
        <v>74</v>
      </c>
      <c r="E1374">
        <v>258</v>
      </c>
    </row>
    <row r="1375" spans="1:5" x14ac:dyDescent="0.3">
      <c r="A1375" t="s">
        <v>25</v>
      </c>
      <c r="B1375">
        <v>10769</v>
      </c>
      <c r="C1375" t="s">
        <v>702</v>
      </c>
      <c r="D1375" t="s">
        <v>628</v>
      </c>
      <c r="E1375">
        <v>275.02499999999998</v>
      </c>
    </row>
    <row r="1376" spans="1:5" x14ac:dyDescent="0.3">
      <c r="A1376" t="s">
        <v>16</v>
      </c>
      <c r="B1376">
        <v>10769</v>
      </c>
      <c r="C1376" t="s">
        <v>702</v>
      </c>
      <c r="D1376" t="s">
        <v>628</v>
      </c>
      <c r="E1376">
        <v>99.75</v>
      </c>
    </row>
    <row r="1377" spans="1:5" x14ac:dyDescent="0.3">
      <c r="A1377" t="s">
        <v>7</v>
      </c>
      <c r="B1377">
        <v>10769</v>
      </c>
      <c r="C1377" t="s">
        <v>702</v>
      </c>
      <c r="D1377" t="s">
        <v>628</v>
      </c>
      <c r="E1377">
        <v>570</v>
      </c>
    </row>
    <row r="1378" spans="1:5" x14ac:dyDescent="0.3">
      <c r="A1378" t="s">
        <v>10</v>
      </c>
      <c r="B1378">
        <v>10769</v>
      </c>
      <c r="C1378" t="s">
        <v>702</v>
      </c>
      <c r="D1378" t="s">
        <v>628</v>
      </c>
      <c r="E1378">
        <v>739.5</v>
      </c>
    </row>
    <row r="1379" spans="1:5" x14ac:dyDescent="0.3">
      <c r="A1379" t="s">
        <v>13</v>
      </c>
      <c r="B1379">
        <v>10770</v>
      </c>
      <c r="C1379" t="s">
        <v>321</v>
      </c>
      <c r="D1379" t="s">
        <v>172</v>
      </c>
      <c r="E1379">
        <v>236.25</v>
      </c>
    </row>
    <row r="1380" spans="1:5" x14ac:dyDescent="0.3">
      <c r="A1380" t="s">
        <v>13</v>
      </c>
      <c r="B1380">
        <v>10771</v>
      </c>
      <c r="C1380" t="s">
        <v>209</v>
      </c>
      <c r="D1380" t="s">
        <v>211</v>
      </c>
      <c r="E1380">
        <v>344</v>
      </c>
    </row>
    <row r="1381" spans="1:5" x14ac:dyDescent="0.3">
      <c r="A1381" t="s">
        <v>19</v>
      </c>
      <c r="B1381">
        <v>10772</v>
      </c>
      <c r="C1381" t="s">
        <v>404</v>
      </c>
      <c r="D1381" t="s">
        <v>49</v>
      </c>
      <c r="E1381">
        <v>2228.2200000000003</v>
      </c>
    </row>
    <row r="1382" spans="1:5" x14ac:dyDescent="0.3">
      <c r="A1382" t="s">
        <v>13</v>
      </c>
      <c r="B1382">
        <v>10772</v>
      </c>
      <c r="C1382" t="s">
        <v>404</v>
      </c>
      <c r="D1382" t="s">
        <v>49</v>
      </c>
      <c r="E1382">
        <v>1375</v>
      </c>
    </row>
    <row r="1383" spans="1:5" x14ac:dyDescent="0.3">
      <c r="A1383" t="s">
        <v>19</v>
      </c>
      <c r="B1383">
        <v>10773</v>
      </c>
      <c r="C1383" t="s">
        <v>209</v>
      </c>
      <c r="D1383" t="s">
        <v>211</v>
      </c>
      <c r="E1383">
        <v>1287</v>
      </c>
    </row>
    <row r="1384" spans="1:5" x14ac:dyDescent="0.3">
      <c r="A1384" t="s">
        <v>13</v>
      </c>
      <c r="B1384">
        <v>10773</v>
      </c>
      <c r="C1384" t="s">
        <v>209</v>
      </c>
      <c r="D1384" t="s">
        <v>211</v>
      </c>
      <c r="E1384">
        <v>700</v>
      </c>
    </row>
    <row r="1385" spans="1:5" x14ac:dyDescent="0.3">
      <c r="A1385" t="s">
        <v>4</v>
      </c>
      <c r="B1385">
        <v>10773</v>
      </c>
      <c r="C1385" t="s">
        <v>209</v>
      </c>
      <c r="D1385" t="s">
        <v>211</v>
      </c>
      <c r="E1385">
        <v>43.400000000000006</v>
      </c>
    </row>
    <row r="1386" spans="1:5" x14ac:dyDescent="0.3">
      <c r="A1386" t="s">
        <v>13</v>
      </c>
      <c r="B1386">
        <v>10774</v>
      </c>
      <c r="C1386" t="s">
        <v>241</v>
      </c>
      <c r="D1386" t="s">
        <v>84</v>
      </c>
      <c r="E1386">
        <v>18.75</v>
      </c>
    </row>
    <row r="1387" spans="1:5" x14ac:dyDescent="0.3">
      <c r="A1387" t="s">
        <v>7</v>
      </c>
      <c r="B1387">
        <v>10774</v>
      </c>
      <c r="C1387" t="s">
        <v>241</v>
      </c>
      <c r="D1387" t="s">
        <v>84</v>
      </c>
      <c r="E1387">
        <v>850</v>
      </c>
    </row>
    <row r="1388" spans="1:5" x14ac:dyDescent="0.3">
      <c r="A1388" t="s">
        <v>25</v>
      </c>
      <c r="B1388">
        <v>10775</v>
      </c>
      <c r="C1388" t="s">
        <v>665</v>
      </c>
      <c r="D1388" t="s">
        <v>305</v>
      </c>
      <c r="E1388">
        <v>186</v>
      </c>
    </row>
    <row r="1389" spans="1:5" x14ac:dyDescent="0.3">
      <c r="A1389" t="s">
        <v>4</v>
      </c>
      <c r="B1389">
        <v>10775</v>
      </c>
      <c r="C1389" t="s">
        <v>665</v>
      </c>
      <c r="D1389" t="s">
        <v>305</v>
      </c>
      <c r="E1389">
        <v>42</v>
      </c>
    </row>
    <row r="1390" spans="1:5" x14ac:dyDescent="0.3">
      <c r="A1390" t="s">
        <v>13</v>
      </c>
      <c r="B1390">
        <v>10776</v>
      </c>
      <c r="C1390" t="s">
        <v>209</v>
      </c>
      <c r="D1390" t="s">
        <v>211</v>
      </c>
      <c r="E1390">
        <v>190</v>
      </c>
    </row>
    <row r="1391" spans="1:5" x14ac:dyDescent="0.3">
      <c r="A1391" t="s">
        <v>16</v>
      </c>
      <c r="B1391">
        <v>10776</v>
      </c>
      <c r="C1391" t="s">
        <v>209</v>
      </c>
      <c r="D1391" t="s">
        <v>211</v>
      </c>
      <c r="E1391">
        <v>159.6</v>
      </c>
    </row>
    <row r="1392" spans="1:5" x14ac:dyDescent="0.3">
      <c r="A1392" t="s">
        <v>25</v>
      </c>
      <c r="B1392">
        <v>10776</v>
      </c>
      <c r="C1392" t="s">
        <v>209</v>
      </c>
      <c r="D1392" t="s">
        <v>211</v>
      </c>
      <c r="E1392">
        <v>243.67499999999998</v>
      </c>
    </row>
    <row r="1393" spans="1:5" x14ac:dyDescent="0.3">
      <c r="A1393" t="s">
        <v>22</v>
      </c>
      <c r="B1393">
        <v>10776</v>
      </c>
      <c r="C1393" t="s">
        <v>209</v>
      </c>
      <c r="D1393" t="s">
        <v>211</v>
      </c>
      <c r="E1393">
        <v>6042</v>
      </c>
    </row>
    <row r="1394" spans="1:5" x14ac:dyDescent="0.3">
      <c r="A1394" t="s">
        <v>16</v>
      </c>
      <c r="B1394">
        <v>10777</v>
      </c>
      <c r="C1394" t="s">
        <v>295</v>
      </c>
      <c r="D1394" t="s">
        <v>172</v>
      </c>
      <c r="E1394">
        <v>224</v>
      </c>
    </row>
    <row r="1395" spans="1:5" x14ac:dyDescent="0.3">
      <c r="A1395" t="s">
        <v>25</v>
      </c>
      <c r="B1395">
        <v>10778</v>
      </c>
      <c r="C1395" t="s">
        <v>82</v>
      </c>
      <c r="D1395" t="s">
        <v>84</v>
      </c>
      <c r="E1395">
        <v>96.5</v>
      </c>
    </row>
    <row r="1396" spans="1:5" x14ac:dyDescent="0.3">
      <c r="A1396" t="s">
        <v>10</v>
      </c>
      <c r="B1396">
        <v>10779</v>
      </c>
      <c r="C1396" t="s">
        <v>472</v>
      </c>
      <c r="D1396" t="s">
        <v>49</v>
      </c>
      <c r="E1396">
        <v>349</v>
      </c>
    </row>
    <row r="1397" spans="1:5" x14ac:dyDescent="0.3">
      <c r="A1397" t="s">
        <v>10</v>
      </c>
      <c r="B1397">
        <v>10779</v>
      </c>
      <c r="C1397" t="s">
        <v>472</v>
      </c>
      <c r="D1397" t="s">
        <v>49</v>
      </c>
      <c r="E1397">
        <v>986</v>
      </c>
    </row>
    <row r="1398" spans="1:5" x14ac:dyDescent="0.3">
      <c r="A1398" t="s">
        <v>4</v>
      </c>
      <c r="B1398">
        <v>10780</v>
      </c>
      <c r="C1398" t="s">
        <v>420</v>
      </c>
      <c r="D1398" t="s">
        <v>314</v>
      </c>
      <c r="E1398">
        <v>525</v>
      </c>
    </row>
    <row r="1399" spans="1:5" x14ac:dyDescent="0.3">
      <c r="A1399" t="s">
        <v>7</v>
      </c>
      <c r="B1399">
        <v>10780</v>
      </c>
      <c r="C1399" t="s">
        <v>420</v>
      </c>
      <c r="D1399" t="s">
        <v>314</v>
      </c>
      <c r="E1399">
        <v>195</v>
      </c>
    </row>
    <row r="1400" spans="1:5" x14ac:dyDescent="0.3">
      <c r="A1400" t="s">
        <v>19</v>
      </c>
      <c r="B1400">
        <v>10781</v>
      </c>
      <c r="C1400" t="s">
        <v>734</v>
      </c>
      <c r="D1400" t="s">
        <v>736</v>
      </c>
      <c r="E1400">
        <v>17.880000000000003</v>
      </c>
    </row>
    <row r="1401" spans="1:5" x14ac:dyDescent="0.3">
      <c r="A1401" t="s">
        <v>16</v>
      </c>
      <c r="B1401">
        <v>10781</v>
      </c>
      <c r="C1401" t="s">
        <v>734</v>
      </c>
      <c r="D1401" t="s">
        <v>736</v>
      </c>
      <c r="E1401">
        <v>608</v>
      </c>
    </row>
    <row r="1402" spans="1:5" x14ac:dyDescent="0.3">
      <c r="A1402" t="s">
        <v>22</v>
      </c>
      <c r="B1402">
        <v>10781</v>
      </c>
      <c r="C1402" t="s">
        <v>734</v>
      </c>
      <c r="D1402" t="s">
        <v>736</v>
      </c>
      <c r="E1402">
        <v>350</v>
      </c>
    </row>
    <row r="1403" spans="1:5" x14ac:dyDescent="0.3">
      <c r="A1403" t="s">
        <v>13</v>
      </c>
      <c r="B1403">
        <v>10782</v>
      </c>
      <c r="C1403" t="s">
        <v>144</v>
      </c>
      <c r="D1403" t="s">
        <v>146</v>
      </c>
      <c r="E1403">
        <v>12.5</v>
      </c>
    </row>
    <row r="1404" spans="1:5" x14ac:dyDescent="0.3">
      <c r="A1404" t="s">
        <v>13</v>
      </c>
      <c r="B1404">
        <v>10783</v>
      </c>
      <c r="C1404" t="s">
        <v>321</v>
      </c>
      <c r="D1404" t="s">
        <v>172</v>
      </c>
      <c r="E1404">
        <v>125</v>
      </c>
    </row>
    <row r="1405" spans="1:5" x14ac:dyDescent="0.3">
      <c r="A1405" t="s">
        <v>4</v>
      </c>
      <c r="B1405">
        <v>10783</v>
      </c>
      <c r="C1405" t="s">
        <v>321</v>
      </c>
      <c r="D1405" t="s">
        <v>172</v>
      </c>
      <c r="E1405">
        <v>1317.5</v>
      </c>
    </row>
    <row r="1406" spans="1:5" x14ac:dyDescent="0.3">
      <c r="A1406" t="s">
        <v>25</v>
      </c>
      <c r="B1406">
        <v>10784</v>
      </c>
      <c r="C1406" t="s">
        <v>446</v>
      </c>
      <c r="D1406" t="s">
        <v>264</v>
      </c>
      <c r="E1406">
        <v>570</v>
      </c>
    </row>
    <row r="1407" spans="1:5" x14ac:dyDescent="0.3">
      <c r="A1407" t="s">
        <v>4</v>
      </c>
      <c r="B1407">
        <v>10784</v>
      </c>
      <c r="C1407" t="s">
        <v>446</v>
      </c>
      <c r="D1407" t="s">
        <v>264</v>
      </c>
      <c r="E1407">
        <v>30.599999999999998</v>
      </c>
    </row>
    <row r="1408" spans="1:5" x14ac:dyDescent="0.3">
      <c r="A1408" t="s">
        <v>13</v>
      </c>
      <c r="B1408">
        <v>10784</v>
      </c>
      <c r="C1408" t="s">
        <v>446</v>
      </c>
      <c r="D1408" t="s">
        <v>264</v>
      </c>
      <c r="E1408">
        <v>887.4</v>
      </c>
    </row>
    <row r="1409" spans="1:5" x14ac:dyDescent="0.3">
      <c r="A1409" t="s">
        <v>25</v>
      </c>
      <c r="B1409">
        <v>10785</v>
      </c>
      <c r="C1409" t="s">
        <v>311</v>
      </c>
      <c r="D1409" t="s">
        <v>314</v>
      </c>
      <c r="E1409">
        <v>310</v>
      </c>
    </row>
    <row r="1410" spans="1:5" x14ac:dyDescent="0.3">
      <c r="A1410" t="s">
        <v>4</v>
      </c>
      <c r="B1410">
        <v>10785</v>
      </c>
      <c r="C1410" t="s">
        <v>311</v>
      </c>
      <c r="D1410" t="s">
        <v>314</v>
      </c>
      <c r="E1410">
        <v>77.5</v>
      </c>
    </row>
    <row r="1411" spans="1:5" x14ac:dyDescent="0.3">
      <c r="A1411" t="s">
        <v>7</v>
      </c>
      <c r="B1411">
        <v>10786</v>
      </c>
      <c r="C1411" t="s">
        <v>169</v>
      </c>
      <c r="D1411" t="s">
        <v>172</v>
      </c>
      <c r="E1411">
        <v>960</v>
      </c>
    </row>
    <row r="1412" spans="1:5" x14ac:dyDescent="0.3">
      <c r="A1412" t="s">
        <v>25</v>
      </c>
      <c r="B1412">
        <v>10786</v>
      </c>
      <c r="C1412" t="s">
        <v>169</v>
      </c>
      <c r="D1412" t="s">
        <v>172</v>
      </c>
      <c r="E1412">
        <v>310.68000000000006</v>
      </c>
    </row>
    <row r="1413" spans="1:5" x14ac:dyDescent="0.3">
      <c r="A1413" t="s">
        <v>4</v>
      </c>
      <c r="B1413">
        <v>10786</v>
      </c>
      <c r="C1413" t="s">
        <v>169</v>
      </c>
      <c r="D1413" t="s">
        <v>172</v>
      </c>
      <c r="E1413">
        <v>260.40000000000003</v>
      </c>
    </row>
    <row r="1414" spans="1:5" x14ac:dyDescent="0.3">
      <c r="A1414" t="s">
        <v>4</v>
      </c>
      <c r="B1414">
        <v>10787</v>
      </c>
      <c r="C1414" t="s">
        <v>379</v>
      </c>
      <c r="D1414" t="s">
        <v>102</v>
      </c>
      <c r="E1414">
        <v>270.75</v>
      </c>
    </row>
    <row r="1415" spans="1:5" x14ac:dyDescent="0.3">
      <c r="A1415" t="s">
        <v>19</v>
      </c>
      <c r="B1415">
        <v>10787</v>
      </c>
      <c r="C1415" t="s">
        <v>379</v>
      </c>
      <c r="D1415" t="s">
        <v>102</v>
      </c>
      <c r="E1415">
        <v>2352.0100000000002</v>
      </c>
    </row>
    <row r="1416" spans="1:5" x14ac:dyDescent="0.3">
      <c r="A1416" t="s">
        <v>10</v>
      </c>
      <c r="B1416">
        <v>10788</v>
      </c>
      <c r="C1416" t="s">
        <v>551</v>
      </c>
      <c r="D1416" t="s">
        <v>49</v>
      </c>
      <c r="E1416">
        <v>436.99999999999994</v>
      </c>
    </row>
    <row r="1417" spans="1:5" x14ac:dyDescent="0.3">
      <c r="A1417" t="s">
        <v>4</v>
      </c>
      <c r="B1417">
        <v>10788</v>
      </c>
      <c r="C1417" t="s">
        <v>551</v>
      </c>
      <c r="D1417" t="s">
        <v>49</v>
      </c>
      <c r="E1417">
        <v>294.5</v>
      </c>
    </row>
    <row r="1418" spans="1:5" x14ac:dyDescent="0.3">
      <c r="A1418" t="s">
        <v>25</v>
      </c>
      <c r="B1418">
        <v>10789</v>
      </c>
      <c r="C1418" t="s">
        <v>233</v>
      </c>
      <c r="D1418" t="s">
        <v>102</v>
      </c>
      <c r="E1418">
        <v>1875</v>
      </c>
    </row>
    <row r="1419" spans="1:5" x14ac:dyDescent="0.3">
      <c r="A1419" t="s">
        <v>4</v>
      </c>
      <c r="B1419">
        <v>10789</v>
      </c>
      <c r="C1419" t="s">
        <v>233</v>
      </c>
      <c r="D1419" t="s">
        <v>102</v>
      </c>
      <c r="E1419">
        <v>270</v>
      </c>
    </row>
    <row r="1420" spans="1:5" x14ac:dyDescent="0.3">
      <c r="A1420" t="s">
        <v>7</v>
      </c>
      <c r="B1420">
        <v>10789</v>
      </c>
      <c r="C1420" t="s">
        <v>233</v>
      </c>
      <c r="D1420" t="s">
        <v>102</v>
      </c>
      <c r="E1420">
        <v>1317</v>
      </c>
    </row>
    <row r="1421" spans="1:5" x14ac:dyDescent="0.3">
      <c r="A1421" t="s">
        <v>10</v>
      </c>
      <c r="B1421">
        <v>10789</v>
      </c>
      <c r="C1421" t="s">
        <v>233</v>
      </c>
      <c r="D1421" t="s">
        <v>102</v>
      </c>
      <c r="E1421">
        <v>225</v>
      </c>
    </row>
    <row r="1422" spans="1:5" x14ac:dyDescent="0.3">
      <c r="A1422" t="s">
        <v>22</v>
      </c>
      <c r="B1422">
        <v>10790</v>
      </c>
      <c r="C1422" t="s">
        <v>295</v>
      </c>
      <c r="D1422" t="s">
        <v>172</v>
      </c>
      <c r="E1422">
        <v>76.5</v>
      </c>
    </row>
    <row r="1423" spans="1:5" x14ac:dyDescent="0.3">
      <c r="A1423" t="s">
        <v>16</v>
      </c>
      <c r="B1423">
        <v>10790</v>
      </c>
      <c r="C1423" t="s">
        <v>295</v>
      </c>
      <c r="D1423" t="s">
        <v>172</v>
      </c>
      <c r="E1423">
        <v>646</v>
      </c>
    </row>
    <row r="1424" spans="1:5" x14ac:dyDescent="0.3">
      <c r="A1424" t="s">
        <v>19</v>
      </c>
      <c r="B1424">
        <v>10791</v>
      </c>
      <c r="C1424" t="s">
        <v>248</v>
      </c>
      <c r="D1424" t="s">
        <v>49</v>
      </c>
      <c r="E1424">
        <v>1646.4070000000002</v>
      </c>
    </row>
    <row r="1425" spans="1:5" x14ac:dyDescent="0.3">
      <c r="A1425" t="s">
        <v>25</v>
      </c>
      <c r="B1425">
        <v>10791</v>
      </c>
      <c r="C1425" t="s">
        <v>248</v>
      </c>
      <c r="D1425" t="s">
        <v>49</v>
      </c>
      <c r="E1425">
        <v>183.35</v>
      </c>
    </row>
    <row r="1426" spans="1:5" x14ac:dyDescent="0.3">
      <c r="A1426" t="s">
        <v>4</v>
      </c>
      <c r="B1426">
        <v>10792</v>
      </c>
      <c r="C1426" t="s">
        <v>765</v>
      </c>
      <c r="D1426" t="s">
        <v>767</v>
      </c>
      <c r="E1426">
        <v>190</v>
      </c>
    </row>
    <row r="1427" spans="1:5" x14ac:dyDescent="0.3">
      <c r="A1427" t="s">
        <v>19</v>
      </c>
      <c r="B1427">
        <v>10792</v>
      </c>
      <c r="C1427" t="s">
        <v>765</v>
      </c>
      <c r="D1427" t="s">
        <v>767</v>
      </c>
      <c r="E1427">
        <v>22.35</v>
      </c>
    </row>
    <row r="1428" spans="1:5" x14ac:dyDescent="0.3">
      <c r="A1428" t="s">
        <v>10</v>
      </c>
      <c r="B1428">
        <v>10792</v>
      </c>
      <c r="C1428" t="s">
        <v>765</v>
      </c>
      <c r="D1428" t="s">
        <v>767</v>
      </c>
      <c r="E1428">
        <v>187.5</v>
      </c>
    </row>
    <row r="1429" spans="1:5" x14ac:dyDescent="0.3">
      <c r="A1429" t="s">
        <v>25</v>
      </c>
      <c r="B1429">
        <v>10793</v>
      </c>
      <c r="C1429" t="s">
        <v>72</v>
      </c>
      <c r="D1429" t="s">
        <v>74</v>
      </c>
      <c r="E1429">
        <v>135.1</v>
      </c>
    </row>
    <row r="1430" spans="1:5" x14ac:dyDescent="0.3">
      <c r="A1430" t="s">
        <v>16</v>
      </c>
      <c r="B1430">
        <v>10793</v>
      </c>
      <c r="C1430" t="s">
        <v>72</v>
      </c>
      <c r="D1430" t="s">
        <v>74</v>
      </c>
      <c r="E1430">
        <v>56</v>
      </c>
    </row>
    <row r="1431" spans="1:5" x14ac:dyDescent="0.3">
      <c r="A1431" t="s">
        <v>22</v>
      </c>
      <c r="B1431">
        <v>10794</v>
      </c>
      <c r="C1431" t="s">
        <v>321</v>
      </c>
      <c r="D1431" t="s">
        <v>172</v>
      </c>
      <c r="E1431">
        <v>279</v>
      </c>
    </row>
    <row r="1432" spans="1:5" x14ac:dyDescent="0.3">
      <c r="A1432" t="s">
        <v>19</v>
      </c>
      <c r="B1432">
        <v>10794</v>
      </c>
      <c r="C1432" t="s">
        <v>321</v>
      </c>
      <c r="D1432" t="s">
        <v>172</v>
      </c>
      <c r="E1432">
        <v>35.760000000000005</v>
      </c>
    </row>
    <row r="1433" spans="1:5" x14ac:dyDescent="0.3">
      <c r="A1433" t="s">
        <v>10</v>
      </c>
      <c r="B1433">
        <v>10795</v>
      </c>
      <c r="C1433" t="s">
        <v>209</v>
      </c>
      <c r="D1433" t="s">
        <v>211</v>
      </c>
      <c r="E1433">
        <v>1134.25</v>
      </c>
    </row>
    <row r="1434" spans="1:5" x14ac:dyDescent="0.3">
      <c r="A1434" t="s">
        <v>19</v>
      </c>
      <c r="B1434">
        <v>10795</v>
      </c>
      <c r="C1434" t="s">
        <v>209</v>
      </c>
      <c r="D1434" t="s">
        <v>211</v>
      </c>
      <c r="E1434">
        <v>1023.75</v>
      </c>
    </row>
    <row r="1435" spans="1:5" x14ac:dyDescent="0.3">
      <c r="A1435" t="s">
        <v>10</v>
      </c>
      <c r="B1435">
        <v>10796</v>
      </c>
      <c r="C1435" t="s">
        <v>330</v>
      </c>
      <c r="D1435" t="s">
        <v>314</v>
      </c>
      <c r="E1435">
        <v>524.6640000000001</v>
      </c>
    </row>
    <row r="1436" spans="1:5" x14ac:dyDescent="0.3">
      <c r="A1436" t="s">
        <v>7</v>
      </c>
      <c r="B1436">
        <v>10796</v>
      </c>
      <c r="C1436" t="s">
        <v>330</v>
      </c>
      <c r="D1436" t="s">
        <v>314</v>
      </c>
      <c r="E1436">
        <v>194.5</v>
      </c>
    </row>
    <row r="1437" spans="1:5" x14ac:dyDescent="0.3">
      <c r="A1437" t="s">
        <v>16</v>
      </c>
      <c r="B1437">
        <v>10796</v>
      </c>
      <c r="C1437" t="s">
        <v>330</v>
      </c>
      <c r="D1437" t="s">
        <v>314</v>
      </c>
      <c r="E1437">
        <v>931</v>
      </c>
    </row>
    <row r="1438" spans="1:5" x14ac:dyDescent="0.3">
      <c r="A1438" t="s">
        <v>13</v>
      </c>
      <c r="B1438">
        <v>10796</v>
      </c>
      <c r="C1438" t="s">
        <v>330</v>
      </c>
      <c r="D1438" t="s">
        <v>314</v>
      </c>
      <c r="E1438">
        <v>691.2</v>
      </c>
    </row>
    <row r="1439" spans="1:5" x14ac:dyDescent="0.3">
      <c r="A1439" t="s">
        <v>13</v>
      </c>
      <c r="B1439">
        <v>10797</v>
      </c>
      <c r="C1439" t="s">
        <v>185</v>
      </c>
      <c r="D1439" t="s">
        <v>49</v>
      </c>
      <c r="E1439">
        <v>420</v>
      </c>
    </row>
    <row r="1440" spans="1:5" x14ac:dyDescent="0.3">
      <c r="A1440" t="s">
        <v>10</v>
      </c>
      <c r="B1440">
        <v>10798</v>
      </c>
      <c r="C1440" t="s">
        <v>356</v>
      </c>
      <c r="D1440" t="s">
        <v>74</v>
      </c>
      <c r="E1440">
        <v>98.6</v>
      </c>
    </row>
    <row r="1441" spans="1:5" x14ac:dyDescent="0.3">
      <c r="A1441" t="s">
        <v>13</v>
      </c>
      <c r="B1441">
        <v>10798</v>
      </c>
      <c r="C1441" t="s">
        <v>356</v>
      </c>
      <c r="D1441" t="s">
        <v>74</v>
      </c>
      <c r="E1441">
        <v>348</v>
      </c>
    </row>
    <row r="1442" spans="1:5" x14ac:dyDescent="0.3">
      <c r="A1442" t="s">
        <v>25</v>
      </c>
      <c r="B1442">
        <v>10799</v>
      </c>
      <c r="C1442" t="s">
        <v>364</v>
      </c>
      <c r="D1442" t="s">
        <v>49</v>
      </c>
      <c r="E1442">
        <v>102</v>
      </c>
    </row>
    <row r="1443" spans="1:5" x14ac:dyDescent="0.3">
      <c r="A1443" t="s">
        <v>4</v>
      </c>
      <c r="B1443">
        <v>10799</v>
      </c>
      <c r="C1443" t="s">
        <v>364</v>
      </c>
      <c r="D1443" t="s">
        <v>49</v>
      </c>
      <c r="E1443">
        <v>76.5</v>
      </c>
    </row>
    <row r="1444" spans="1:5" x14ac:dyDescent="0.3">
      <c r="A1444" t="s">
        <v>13</v>
      </c>
      <c r="B1444">
        <v>10799</v>
      </c>
      <c r="C1444" t="s">
        <v>364</v>
      </c>
      <c r="D1444" t="s">
        <v>49</v>
      </c>
      <c r="E1444">
        <v>1375</v>
      </c>
    </row>
    <row r="1445" spans="1:5" x14ac:dyDescent="0.3">
      <c r="A1445" t="s">
        <v>13</v>
      </c>
      <c r="B1445">
        <v>10800</v>
      </c>
      <c r="C1445" t="s">
        <v>72</v>
      </c>
      <c r="D1445" t="s">
        <v>74</v>
      </c>
      <c r="E1445">
        <v>945</v>
      </c>
    </row>
    <row r="1446" spans="1:5" x14ac:dyDescent="0.3">
      <c r="A1446" t="s">
        <v>22</v>
      </c>
      <c r="B1446">
        <v>10800</v>
      </c>
      <c r="C1446" t="s">
        <v>72</v>
      </c>
      <c r="D1446" t="s">
        <v>74</v>
      </c>
      <c r="E1446">
        <v>477</v>
      </c>
    </row>
    <row r="1447" spans="1:5" x14ac:dyDescent="0.3">
      <c r="A1447" t="s">
        <v>19</v>
      </c>
      <c r="B1447">
        <v>10800</v>
      </c>
      <c r="C1447" t="s">
        <v>72</v>
      </c>
      <c r="D1447" t="s">
        <v>74</v>
      </c>
      <c r="E1447">
        <v>46.935000000000002</v>
      </c>
    </row>
    <row r="1448" spans="1:5" x14ac:dyDescent="0.3">
      <c r="A1448" t="s">
        <v>19</v>
      </c>
      <c r="B1448">
        <v>10801</v>
      </c>
      <c r="C1448" t="s">
        <v>109</v>
      </c>
      <c r="D1448" t="s">
        <v>111</v>
      </c>
      <c r="E1448">
        <v>1170</v>
      </c>
    </row>
    <row r="1449" spans="1:5" x14ac:dyDescent="0.3">
      <c r="A1449" t="s">
        <v>19</v>
      </c>
      <c r="B1449">
        <v>10801</v>
      </c>
      <c r="C1449" t="s">
        <v>109</v>
      </c>
      <c r="D1449" t="s">
        <v>111</v>
      </c>
      <c r="E1449">
        <v>1856.8500000000001</v>
      </c>
    </row>
    <row r="1450" spans="1:5" x14ac:dyDescent="0.3">
      <c r="A1450" t="s">
        <v>25</v>
      </c>
      <c r="B1450">
        <v>10802</v>
      </c>
      <c r="C1450" t="s">
        <v>626</v>
      </c>
      <c r="D1450" t="s">
        <v>628</v>
      </c>
      <c r="E1450">
        <v>485.4375</v>
      </c>
    </row>
    <row r="1451" spans="1:5" x14ac:dyDescent="0.3">
      <c r="A1451" t="s">
        <v>22</v>
      </c>
      <c r="B1451">
        <v>10802</v>
      </c>
      <c r="C1451" t="s">
        <v>626</v>
      </c>
      <c r="D1451" t="s">
        <v>628</v>
      </c>
      <c r="E1451">
        <v>1192.5</v>
      </c>
    </row>
    <row r="1452" spans="1:5" x14ac:dyDescent="0.3">
      <c r="A1452" t="s">
        <v>19</v>
      </c>
      <c r="B1452">
        <v>10802</v>
      </c>
      <c r="C1452" t="s">
        <v>626</v>
      </c>
      <c r="D1452" t="s">
        <v>628</v>
      </c>
      <c r="E1452">
        <v>1080</v>
      </c>
    </row>
    <row r="1453" spans="1:5" x14ac:dyDescent="0.3">
      <c r="A1453" t="s">
        <v>10</v>
      </c>
      <c r="B1453">
        <v>10802</v>
      </c>
      <c r="C1453" t="s">
        <v>626</v>
      </c>
      <c r="D1453" t="s">
        <v>628</v>
      </c>
      <c r="E1453">
        <v>184.875</v>
      </c>
    </row>
    <row r="1454" spans="1:5" x14ac:dyDescent="0.3">
      <c r="A1454" t="s">
        <v>10</v>
      </c>
      <c r="B1454">
        <v>10803</v>
      </c>
      <c r="C1454" t="s">
        <v>742</v>
      </c>
      <c r="D1454" t="s">
        <v>172</v>
      </c>
      <c r="E1454">
        <v>209.75999999999996</v>
      </c>
    </row>
    <row r="1455" spans="1:5" x14ac:dyDescent="0.3">
      <c r="A1455" t="s">
        <v>10</v>
      </c>
      <c r="B1455">
        <v>10803</v>
      </c>
      <c r="C1455" t="s">
        <v>742</v>
      </c>
      <c r="D1455" t="s">
        <v>172</v>
      </c>
      <c r="E1455">
        <v>199.5</v>
      </c>
    </row>
    <row r="1456" spans="1:5" x14ac:dyDescent="0.3">
      <c r="A1456" t="s">
        <v>13</v>
      </c>
      <c r="B1456">
        <v>10803</v>
      </c>
      <c r="C1456" t="s">
        <v>742</v>
      </c>
      <c r="D1456" t="s">
        <v>172</v>
      </c>
      <c r="E1456">
        <v>783.75</v>
      </c>
    </row>
    <row r="1457" spans="1:5" x14ac:dyDescent="0.3">
      <c r="A1457" t="s">
        <v>25</v>
      </c>
      <c r="B1457">
        <v>10804</v>
      </c>
      <c r="C1457" t="s">
        <v>72</v>
      </c>
      <c r="D1457" t="s">
        <v>74</v>
      </c>
      <c r="E1457">
        <v>1116</v>
      </c>
    </row>
    <row r="1458" spans="1:5" x14ac:dyDescent="0.3">
      <c r="A1458" t="s">
        <v>22</v>
      </c>
      <c r="B1458">
        <v>10804</v>
      </c>
      <c r="C1458" t="s">
        <v>72</v>
      </c>
      <c r="D1458" t="s">
        <v>74</v>
      </c>
      <c r="E1458">
        <v>1094.4000000000001</v>
      </c>
    </row>
    <row r="1459" spans="1:5" x14ac:dyDescent="0.3">
      <c r="A1459" t="s">
        <v>10</v>
      </c>
      <c r="B1459">
        <v>10804</v>
      </c>
      <c r="C1459" t="s">
        <v>72</v>
      </c>
      <c r="D1459" t="s">
        <v>74</v>
      </c>
      <c r="E1459">
        <v>68</v>
      </c>
    </row>
    <row r="1460" spans="1:5" x14ac:dyDescent="0.3">
      <c r="A1460" t="s">
        <v>4</v>
      </c>
      <c r="B1460">
        <v>10805</v>
      </c>
      <c r="C1460" t="s">
        <v>438</v>
      </c>
      <c r="D1460" t="s">
        <v>305</v>
      </c>
      <c r="E1460">
        <v>140</v>
      </c>
    </row>
    <row r="1461" spans="1:5" x14ac:dyDescent="0.3">
      <c r="A1461" t="s">
        <v>4</v>
      </c>
      <c r="B1461">
        <v>10805</v>
      </c>
      <c r="C1461" t="s">
        <v>438</v>
      </c>
      <c r="D1461" t="s">
        <v>305</v>
      </c>
      <c r="E1461">
        <v>2635</v>
      </c>
    </row>
    <row r="1462" spans="1:5" x14ac:dyDescent="0.3">
      <c r="A1462" t="s">
        <v>4</v>
      </c>
      <c r="B1462">
        <v>10806</v>
      </c>
      <c r="C1462" t="s">
        <v>710</v>
      </c>
      <c r="D1462" t="s">
        <v>102</v>
      </c>
      <c r="E1462">
        <v>285</v>
      </c>
    </row>
    <row r="1463" spans="1:5" x14ac:dyDescent="0.3">
      <c r="A1463" t="s">
        <v>7</v>
      </c>
      <c r="B1463">
        <v>10806</v>
      </c>
      <c r="C1463" t="s">
        <v>710</v>
      </c>
      <c r="D1463" t="s">
        <v>102</v>
      </c>
      <c r="E1463">
        <v>42.1</v>
      </c>
    </row>
    <row r="1464" spans="1:5" x14ac:dyDescent="0.3">
      <c r="A1464" t="s">
        <v>22</v>
      </c>
      <c r="B1464">
        <v>10806</v>
      </c>
      <c r="C1464" t="s">
        <v>710</v>
      </c>
      <c r="D1464" t="s">
        <v>102</v>
      </c>
      <c r="E1464">
        <v>112.5</v>
      </c>
    </row>
    <row r="1465" spans="1:5" x14ac:dyDescent="0.3">
      <c r="A1465" t="s">
        <v>25</v>
      </c>
      <c r="B1465">
        <v>10807</v>
      </c>
      <c r="C1465" t="s">
        <v>262</v>
      </c>
      <c r="D1465" t="s">
        <v>264</v>
      </c>
      <c r="E1465">
        <v>18.399999999999999</v>
      </c>
    </row>
    <row r="1466" spans="1:5" x14ac:dyDescent="0.3">
      <c r="A1466" t="s">
        <v>16</v>
      </c>
      <c r="B1466">
        <v>10808</v>
      </c>
      <c r="C1466" t="s">
        <v>492</v>
      </c>
      <c r="D1466" t="s">
        <v>305</v>
      </c>
      <c r="E1466">
        <v>646</v>
      </c>
    </row>
    <row r="1467" spans="1:5" x14ac:dyDescent="0.3">
      <c r="A1467" t="s">
        <v>4</v>
      </c>
      <c r="B1467">
        <v>10808</v>
      </c>
      <c r="C1467" t="s">
        <v>492</v>
      </c>
      <c r="D1467" t="s">
        <v>305</v>
      </c>
      <c r="E1467">
        <v>765</v>
      </c>
    </row>
    <row r="1468" spans="1:5" x14ac:dyDescent="0.3">
      <c r="A1468" t="s">
        <v>16</v>
      </c>
      <c r="B1468">
        <v>10809</v>
      </c>
      <c r="C1468" t="s">
        <v>742</v>
      </c>
      <c r="D1468" t="s">
        <v>172</v>
      </c>
      <c r="E1468">
        <v>140</v>
      </c>
    </row>
    <row r="1469" spans="1:5" x14ac:dyDescent="0.3">
      <c r="A1469" t="s">
        <v>25</v>
      </c>
      <c r="B1469">
        <v>10810</v>
      </c>
      <c r="C1469" t="s">
        <v>387</v>
      </c>
      <c r="D1469" t="s">
        <v>130</v>
      </c>
      <c r="E1469">
        <v>42</v>
      </c>
    </row>
    <row r="1470" spans="1:5" x14ac:dyDescent="0.3">
      <c r="A1470" t="s">
        <v>10</v>
      </c>
      <c r="B1470">
        <v>10810</v>
      </c>
      <c r="C1470" t="s">
        <v>387</v>
      </c>
      <c r="D1470" t="s">
        <v>130</v>
      </c>
      <c r="E1470">
        <v>70</v>
      </c>
    </row>
    <row r="1471" spans="1:5" x14ac:dyDescent="0.3">
      <c r="A1471" t="s">
        <v>4</v>
      </c>
      <c r="B1471">
        <v>10810</v>
      </c>
      <c r="C1471" t="s">
        <v>387</v>
      </c>
      <c r="D1471" t="s">
        <v>130</v>
      </c>
      <c r="E1471">
        <v>75</v>
      </c>
    </row>
    <row r="1472" spans="1:5" x14ac:dyDescent="0.3">
      <c r="A1472" t="s">
        <v>10</v>
      </c>
      <c r="B1472">
        <v>10811</v>
      </c>
      <c r="C1472" t="s">
        <v>429</v>
      </c>
      <c r="D1472" t="s">
        <v>314</v>
      </c>
      <c r="E1472">
        <v>138</v>
      </c>
    </row>
    <row r="1473" spans="1:5" x14ac:dyDescent="0.3">
      <c r="A1473" t="s">
        <v>16</v>
      </c>
      <c r="B1473">
        <v>10811</v>
      </c>
      <c r="C1473" t="s">
        <v>429</v>
      </c>
      <c r="D1473" t="s">
        <v>314</v>
      </c>
      <c r="E1473">
        <v>162</v>
      </c>
    </row>
    <row r="1474" spans="1:5" x14ac:dyDescent="0.3">
      <c r="A1474" t="s">
        <v>25</v>
      </c>
      <c r="B1474">
        <v>10811</v>
      </c>
      <c r="C1474" t="s">
        <v>429</v>
      </c>
      <c r="D1474" t="s">
        <v>314</v>
      </c>
      <c r="E1474">
        <v>552</v>
      </c>
    </row>
    <row r="1475" spans="1:5" x14ac:dyDescent="0.3">
      <c r="A1475" t="s">
        <v>13</v>
      </c>
      <c r="B1475">
        <v>10812</v>
      </c>
      <c r="C1475" t="s">
        <v>574</v>
      </c>
      <c r="D1475" t="s">
        <v>264</v>
      </c>
      <c r="E1475">
        <v>180</v>
      </c>
    </row>
    <row r="1476" spans="1:5" x14ac:dyDescent="0.3">
      <c r="A1476" t="s">
        <v>13</v>
      </c>
      <c r="B1476">
        <v>10812</v>
      </c>
      <c r="C1476" t="s">
        <v>574</v>
      </c>
      <c r="D1476" t="s">
        <v>264</v>
      </c>
      <c r="E1476">
        <v>1252.8</v>
      </c>
    </row>
    <row r="1477" spans="1:5" x14ac:dyDescent="0.3">
      <c r="A1477" t="s">
        <v>7</v>
      </c>
      <c r="B1477">
        <v>10812</v>
      </c>
      <c r="C1477" t="s">
        <v>574</v>
      </c>
      <c r="D1477" t="s">
        <v>264</v>
      </c>
      <c r="E1477">
        <v>260</v>
      </c>
    </row>
    <row r="1478" spans="1:5" x14ac:dyDescent="0.3">
      <c r="A1478" t="s">
        <v>4</v>
      </c>
      <c r="B1478">
        <v>10813</v>
      </c>
      <c r="C1478" t="s">
        <v>321</v>
      </c>
      <c r="D1478" t="s">
        <v>172</v>
      </c>
      <c r="E1478">
        <v>182.4</v>
      </c>
    </row>
    <row r="1479" spans="1:5" x14ac:dyDescent="0.3">
      <c r="A1479" t="s">
        <v>25</v>
      </c>
      <c r="B1479">
        <v>10813</v>
      </c>
      <c r="C1479" t="s">
        <v>321</v>
      </c>
      <c r="D1479" t="s">
        <v>172</v>
      </c>
      <c r="E1479">
        <v>420</v>
      </c>
    </row>
    <row r="1480" spans="1:5" x14ac:dyDescent="0.3">
      <c r="A1480" t="s">
        <v>25</v>
      </c>
      <c r="B1480">
        <v>10814</v>
      </c>
      <c r="C1480" t="s">
        <v>710</v>
      </c>
      <c r="D1480" t="s">
        <v>102</v>
      </c>
      <c r="E1480">
        <v>193</v>
      </c>
    </row>
    <row r="1481" spans="1:5" x14ac:dyDescent="0.3">
      <c r="A1481" t="s">
        <v>4</v>
      </c>
      <c r="B1481">
        <v>10814</v>
      </c>
      <c r="C1481" t="s">
        <v>710</v>
      </c>
      <c r="D1481" t="s">
        <v>102</v>
      </c>
      <c r="E1481">
        <v>782</v>
      </c>
    </row>
    <row r="1482" spans="1:5" x14ac:dyDescent="0.3">
      <c r="A1482" t="s">
        <v>10</v>
      </c>
      <c r="B1482">
        <v>10814</v>
      </c>
      <c r="C1482" t="s">
        <v>710</v>
      </c>
      <c r="D1482" t="s">
        <v>102</v>
      </c>
      <c r="E1482">
        <v>86.7</v>
      </c>
    </row>
    <row r="1483" spans="1:5" x14ac:dyDescent="0.3">
      <c r="A1483" t="s">
        <v>7</v>
      </c>
      <c r="B1483">
        <v>10814</v>
      </c>
      <c r="C1483" t="s">
        <v>710</v>
      </c>
      <c r="D1483" t="s">
        <v>102</v>
      </c>
      <c r="E1483">
        <v>726.75</v>
      </c>
    </row>
    <row r="1484" spans="1:5" x14ac:dyDescent="0.3">
      <c r="A1484" t="s">
        <v>13</v>
      </c>
      <c r="B1484">
        <v>10815</v>
      </c>
      <c r="C1484" t="s">
        <v>611</v>
      </c>
      <c r="D1484" t="s">
        <v>305</v>
      </c>
      <c r="E1484">
        <v>40</v>
      </c>
    </row>
    <row r="1485" spans="1:5" x14ac:dyDescent="0.3">
      <c r="A1485" t="s">
        <v>4</v>
      </c>
      <c r="B1485">
        <v>10816</v>
      </c>
      <c r="C1485" t="s">
        <v>302</v>
      </c>
      <c r="D1485" t="s">
        <v>305</v>
      </c>
      <c r="E1485">
        <v>7509.75</v>
      </c>
    </row>
    <row r="1486" spans="1:5" x14ac:dyDescent="0.3">
      <c r="A1486" t="s">
        <v>10</v>
      </c>
      <c r="B1486">
        <v>10816</v>
      </c>
      <c r="C1486" t="s">
        <v>302</v>
      </c>
      <c r="D1486" t="s">
        <v>305</v>
      </c>
      <c r="E1486">
        <v>936.69999999999993</v>
      </c>
    </row>
    <row r="1487" spans="1:5" x14ac:dyDescent="0.3">
      <c r="A1487" t="s">
        <v>10</v>
      </c>
      <c r="B1487">
        <v>10817</v>
      </c>
      <c r="C1487" t="s">
        <v>364</v>
      </c>
      <c r="D1487" t="s">
        <v>49</v>
      </c>
      <c r="E1487">
        <v>1061.82</v>
      </c>
    </row>
    <row r="1488" spans="1:5" x14ac:dyDescent="0.3">
      <c r="A1488" t="s">
        <v>4</v>
      </c>
      <c r="B1488">
        <v>10817</v>
      </c>
      <c r="C1488" t="s">
        <v>364</v>
      </c>
      <c r="D1488" t="s">
        <v>49</v>
      </c>
      <c r="E1488">
        <v>7905</v>
      </c>
    </row>
    <row r="1489" spans="1:5" x14ac:dyDescent="0.3">
      <c r="A1489" t="s">
        <v>25</v>
      </c>
      <c r="B1489">
        <v>10817</v>
      </c>
      <c r="C1489" t="s">
        <v>364</v>
      </c>
      <c r="D1489" t="s">
        <v>49</v>
      </c>
      <c r="E1489">
        <v>938.4</v>
      </c>
    </row>
    <row r="1490" spans="1:5" x14ac:dyDescent="0.3">
      <c r="A1490" t="s">
        <v>10</v>
      </c>
      <c r="B1490">
        <v>10817</v>
      </c>
      <c r="C1490" t="s">
        <v>364</v>
      </c>
      <c r="D1490" t="s">
        <v>49</v>
      </c>
      <c r="E1490">
        <v>1047.625</v>
      </c>
    </row>
    <row r="1491" spans="1:5" x14ac:dyDescent="0.3">
      <c r="A1491" t="s">
        <v>13</v>
      </c>
      <c r="B1491">
        <v>10818</v>
      </c>
      <c r="C1491" t="s">
        <v>446</v>
      </c>
      <c r="D1491" t="s">
        <v>264</v>
      </c>
      <c r="E1491">
        <v>640</v>
      </c>
    </row>
    <row r="1492" spans="1:5" x14ac:dyDescent="0.3">
      <c r="A1492" t="s">
        <v>25</v>
      </c>
      <c r="B1492">
        <v>10818</v>
      </c>
      <c r="C1492" t="s">
        <v>446</v>
      </c>
      <c r="D1492" t="s">
        <v>264</v>
      </c>
      <c r="E1492">
        <v>193</v>
      </c>
    </row>
    <row r="1493" spans="1:5" x14ac:dyDescent="0.3">
      <c r="A1493" t="s">
        <v>4</v>
      </c>
      <c r="B1493">
        <v>10819</v>
      </c>
      <c r="C1493" t="s">
        <v>144</v>
      </c>
      <c r="D1493" t="s">
        <v>146</v>
      </c>
      <c r="E1493">
        <v>322</v>
      </c>
    </row>
    <row r="1494" spans="1:5" x14ac:dyDescent="0.3">
      <c r="A1494" t="s">
        <v>4</v>
      </c>
      <c r="B1494">
        <v>10819</v>
      </c>
      <c r="C1494" t="s">
        <v>144</v>
      </c>
      <c r="D1494" t="s">
        <v>146</v>
      </c>
      <c r="E1494">
        <v>155</v>
      </c>
    </row>
    <row r="1495" spans="1:5" x14ac:dyDescent="0.3">
      <c r="A1495" t="s">
        <v>16</v>
      </c>
      <c r="B1495">
        <v>10820</v>
      </c>
      <c r="C1495" t="s">
        <v>565</v>
      </c>
      <c r="D1495" t="s">
        <v>305</v>
      </c>
      <c r="E1495">
        <v>1140</v>
      </c>
    </row>
    <row r="1496" spans="1:5" x14ac:dyDescent="0.3">
      <c r="A1496" t="s">
        <v>4</v>
      </c>
      <c r="B1496">
        <v>10821</v>
      </c>
      <c r="C1496" t="s">
        <v>642</v>
      </c>
      <c r="D1496" t="s">
        <v>305</v>
      </c>
      <c r="E1496">
        <v>360</v>
      </c>
    </row>
    <row r="1497" spans="1:5" x14ac:dyDescent="0.3">
      <c r="A1497" t="s">
        <v>22</v>
      </c>
      <c r="B1497">
        <v>10821</v>
      </c>
      <c r="C1497" t="s">
        <v>642</v>
      </c>
      <c r="D1497" t="s">
        <v>305</v>
      </c>
      <c r="E1497">
        <v>318</v>
      </c>
    </row>
    <row r="1498" spans="1:5" x14ac:dyDescent="0.3">
      <c r="A1498" t="s">
        <v>10</v>
      </c>
      <c r="B1498">
        <v>10822</v>
      </c>
      <c r="C1498" t="s">
        <v>694</v>
      </c>
      <c r="D1498" t="s">
        <v>305</v>
      </c>
      <c r="E1498">
        <v>147.89999999999998</v>
      </c>
    </row>
    <row r="1499" spans="1:5" x14ac:dyDescent="0.3">
      <c r="A1499" t="s">
        <v>4</v>
      </c>
      <c r="B1499">
        <v>10822</v>
      </c>
      <c r="C1499" t="s">
        <v>694</v>
      </c>
      <c r="D1499" t="s">
        <v>305</v>
      </c>
      <c r="E1499">
        <v>90</v>
      </c>
    </row>
    <row r="1500" spans="1:5" x14ac:dyDescent="0.3">
      <c r="A1500" t="s">
        <v>13</v>
      </c>
      <c r="B1500">
        <v>10823</v>
      </c>
      <c r="C1500" t="s">
        <v>420</v>
      </c>
      <c r="D1500" t="s">
        <v>314</v>
      </c>
      <c r="E1500">
        <v>378</v>
      </c>
    </row>
    <row r="1501" spans="1:5" x14ac:dyDescent="0.3">
      <c r="A1501" t="s">
        <v>16</v>
      </c>
      <c r="B1501">
        <v>10823</v>
      </c>
      <c r="C1501" t="s">
        <v>420</v>
      </c>
      <c r="D1501" t="s">
        <v>314</v>
      </c>
      <c r="E1501">
        <v>292.5</v>
      </c>
    </row>
    <row r="1502" spans="1:5" x14ac:dyDescent="0.3">
      <c r="A1502" t="s">
        <v>13</v>
      </c>
      <c r="B1502">
        <v>10823</v>
      </c>
      <c r="C1502" t="s">
        <v>420</v>
      </c>
      <c r="D1502" t="s">
        <v>314</v>
      </c>
      <c r="E1502">
        <v>1980</v>
      </c>
    </row>
    <row r="1503" spans="1:5" x14ac:dyDescent="0.3">
      <c r="A1503" t="s">
        <v>7</v>
      </c>
      <c r="B1503">
        <v>10823</v>
      </c>
      <c r="C1503" t="s">
        <v>420</v>
      </c>
      <c r="D1503" t="s">
        <v>314</v>
      </c>
      <c r="E1503">
        <v>175.5</v>
      </c>
    </row>
    <row r="1504" spans="1:5" x14ac:dyDescent="0.3">
      <c r="A1504" t="s">
        <v>25</v>
      </c>
      <c r="B1504">
        <v>10824</v>
      </c>
      <c r="C1504" t="s">
        <v>241</v>
      </c>
      <c r="D1504" t="s">
        <v>84</v>
      </c>
      <c r="E1504">
        <v>115.80000000000001</v>
      </c>
    </row>
    <row r="1505" spans="1:5" x14ac:dyDescent="0.3">
      <c r="A1505" t="s">
        <v>4</v>
      </c>
      <c r="B1505">
        <v>10824</v>
      </c>
      <c r="C1505" t="s">
        <v>241</v>
      </c>
      <c r="D1505" t="s">
        <v>84</v>
      </c>
      <c r="E1505">
        <v>135</v>
      </c>
    </row>
    <row r="1506" spans="1:5" x14ac:dyDescent="0.3">
      <c r="A1506" t="s">
        <v>10</v>
      </c>
      <c r="B1506">
        <v>10825</v>
      </c>
      <c r="C1506" t="s">
        <v>185</v>
      </c>
      <c r="D1506" t="s">
        <v>49</v>
      </c>
      <c r="E1506">
        <v>374.76</v>
      </c>
    </row>
    <row r="1507" spans="1:5" x14ac:dyDescent="0.3">
      <c r="A1507" t="s">
        <v>19</v>
      </c>
      <c r="B1507">
        <v>10825</v>
      </c>
      <c r="C1507" t="s">
        <v>185</v>
      </c>
      <c r="D1507" t="s">
        <v>49</v>
      </c>
      <c r="E1507">
        <v>656</v>
      </c>
    </row>
    <row r="1508" spans="1:5" x14ac:dyDescent="0.3">
      <c r="A1508" t="s">
        <v>13</v>
      </c>
      <c r="B1508">
        <v>10826</v>
      </c>
      <c r="C1508" t="s">
        <v>100</v>
      </c>
      <c r="D1508" t="s">
        <v>102</v>
      </c>
      <c r="E1508">
        <v>437.5</v>
      </c>
    </row>
    <row r="1509" spans="1:5" x14ac:dyDescent="0.3">
      <c r="A1509" t="s">
        <v>16</v>
      </c>
      <c r="B1509">
        <v>10826</v>
      </c>
      <c r="C1509" t="s">
        <v>100</v>
      </c>
      <c r="D1509" t="s">
        <v>102</v>
      </c>
      <c r="E1509">
        <v>292.5</v>
      </c>
    </row>
    <row r="1510" spans="1:5" x14ac:dyDescent="0.3">
      <c r="A1510" t="s">
        <v>25</v>
      </c>
      <c r="B1510">
        <v>10827</v>
      </c>
      <c r="C1510" t="s">
        <v>118</v>
      </c>
      <c r="D1510" t="s">
        <v>102</v>
      </c>
      <c r="E1510">
        <v>465</v>
      </c>
    </row>
    <row r="1511" spans="1:5" x14ac:dyDescent="0.3">
      <c r="A1511" t="s">
        <v>4</v>
      </c>
      <c r="B1511">
        <v>10827</v>
      </c>
      <c r="C1511" t="s">
        <v>118</v>
      </c>
      <c r="D1511" t="s">
        <v>102</v>
      </c>
      <c r="E1511">
        <v>378</v>
      </c>
    </row>
    <row r="1512" spans="1:5" x14ac:dyDescent="0.3">
      <c r="A1512" t="s">
        <v>10</v>
      </c>
      <c r="B1512">
        <v>10828</v>
      </c>
      <c r="C1512" t="s">
        <v>144</v>
      </c>
      <c r="D1512" t="s">
        <v>146</v>
      </c>
      <c r="E1512">
        <v>405</v>
      </c>
    </row>
    <row r="1513" spans="1:5" x14ac:dyDescent="0.3">
      <c r="A1513" t="s">
        <v>4</v>
      </c>
      <c r="B1513">
        <v>10828</v>
      </c>
      <c r="C1513" t="s">
        <v>144</v>
      </c>
      <c r="D1513" t="s">
        <v>146</v>
      </c>
      <c r="E1513">
        <v>527</v>
      </c>
    </row>
    <row r="1514" spans="1:5" x14ac:dyDescent="0.3">
      <c r="A1514" t="s">
        <v>4</v>
      </c>
      <c r="B1514">
        <v>10829</v>
      </c>
      <c r="C1514" t="s">
        <v>356</v>
      </c>
      <c r="D1514" t="s">
        <v>74</v>
      </c>
      <c r="E1514">
        <v>190</v>
      </c>
    </row>
    <row r="1515" spans="1:5" x14ac:dyDescent="0.3">
      <c r="A1515" t="s">
        <v>7</v>
      </c>
      <c r="B1515">
        <v>10829</v>
      </c>
      <c r="C1515" t="s">
        <v>356</v>
      </c>
      <c r="D1515" t="s">
        <v>74</v>
      </c>
      <c r="E1515">
        <v>800</v>
      </c>
    </row>
    <row r="1516" spans="1:5" x14ac:dyDescent="0.3">
      <c r="A1516" t="s">
        <v>25</v>
      </c>
      <c r="B1516">
        <v>10829</v>
      </c>
      <c r="C1516" t="s">
        <v>356</v>
      </c>
      <c r="D1516" t="s">
        <v>74</v>
      </c>
      <c r="E1516">
        <v>60</v>
      </c>
    </row>
    <row r="1517" spans="1:5" x14ac:dyDescent="0.3">
      <c r="A1517" t="s">
        <v>13</v>
      </c>
      <c r="B1517">
        <v>10829</v>
      </c>
      <c r="C1517" t="s">
        <v>356</v>
      </c>
      <c r="D1517" t="s">
        <v>74</v>
      </c>
      <c r="E1517">
        <v>714</v>
      </c>
    </row>
    <row r="1518" spans="1:5" x14ac:dyDescent="0.3">
      <c r="A1518" t="s">
        <v>7</v>
      </c>
      <c r="B1518">
        <v>10830</v>
      </c>
      <c r="C1518" t="s">
        <v>169</v>
      </c>
      <c r="D1518" t="s">
        <v>172</v>
      </c>
      <c r="E1518">
        <v>150</v>
      </c>
    </row>
    <row r="1519" spans="1:5" x14ac:dyDescent="0.3">
      <c r="A1519" t="s">
        <v>4</v>
      </c>
      <c r="B1519">
        <v>10830</v>
      </c>
      <c r="C1519" t="s">
        <v>169</v>
      </c>
      <c r="D1519" t="s">
        <v>172</v>
      </c>
      <c r="E1519">
        <v>504</v>
      </c>
    </row>
    <row r="1520" spans="1:5" x14ac:dyDescent="0.3">
      <c r="A1520" t="s">
        <v>13</v>
      </c>
      <c r="B1520">
        <v>10830</v>
      </c>
      <c r="C1520" t="s">
        <v>169</v>
      </c>
      <c r="D1520" t="s">
        <v>172</v>
      </c>
      <c r="E1520">
        <v>1020</v>
      </c>
    </row>
    <row r="1521" spans="1:5" x14ac:dyDescent="0.3">
      <c r="A1521" t="s">
        <v>10</v>
      </c>
      <c r="B1521">
        <v>10830</v>
      </c>
      <c r="C1521" t="s">
        <v>169</v>
      </c>
      <c r="D1521" t="s">
        <v>172</v>
      </c>
      <c r="E1521">
        <v>300</v>
      </c>
    </row>
    <row r="1522" spans="1:5" x14ac:dyDescent="0.3">
      <c r="A1522" t="s">
        <v>10</v>
      </c>
      <c r="B1522">
        <v>10831</v>
      </c>
      <c r="C1522" t="s">
        <v>602</v>
      </c>
      <c r="D1522" t="s">
        <v>604</v>
      </c>
      <c r="E1522">
        <v>18.399999999999999</v>
      </c>
    </row>
    <row r="1523" spans="1:5" x14ac:dyDescent="0.3">
      <c r="A1523" t="s">
        <v>4</v>
      </c>
      <c r="B1523">
        <v>10831</v>
      </c>
      <c r="C1523" t="s">
        <v>602</v>
      </c>
      <c r="D1523" t="s">
        <v>604</v>
      </c>
      <c r="E1523">
        <v>144</v>
      </c>
    </row>
    <row r="1524" spans="1:5" x14ac:dyDescent="0.3">
      <c r="A1524" t="s">
        <v>4</v>
      </c>
      <c r="B1524">
        <v>10831</v>
      </c>
      <c r="C1524" t="s">
        <v>602</v>
      </c>
      <c r="D1524" t="s">
        <v>604</v>
      </c>
      <c r="E1524">
        <v>2108</v>
      </c>
    </row>
    <row r="1525" spans="1:5" x14ac:dyDescent="0.3">
      <c r="A1525" t="s">
        <v>4</v>
      </c>
      <c r="B1525">
        <v>10831</v>
      </c>
      <c r="C1525" t="s">
        <v>602</v>
      </c>
      <c r="D1525" t="s">
        <v>604</v>
      </c>
      <c r="E1525">
        <v>414</v>
      </c>
    </row>
    <row r="1526" spans="1:5" x14ac:dyDescent="0.3">
      <c r="A1526" t="s">
        <v>25</v>
      </c>
      <c r="B1526">
        <v>10832</v>
      </c>
      <c r="C1526" t="s">
        <v>379</v>
      </c>
      <c r="D1526" t="s">
        <v>102</v>
      </c>
      <c r="E1526">
        <v>14.4</v>
      </c>
    </row>
    <row r="1527" spans="1:5" x14ac:dyDescent="0.3">
      <c r="A1527" t="s">
        <v>10</v>
      </c>
      <c r="B1527">
        <v>10832</v>
      </c>
      <c r="C1527" t="s">
        <v>379</v>
      </c>
      <c r="D1527" t="s">
        <v>102</v>
      </c>
      <c r="E1527">
        <v>112</v>
      </c>
    </row>
    <row r="1528" spans="1:5" x14ac:dyDescent="0.3">
      <c r="A1528" t="s">
        <v>7</v>
      </c>
      <c r="B1528">
        <v>10832</v>
      </c>
      <c r="C1528" t="s">
        <v>379</v>
      </c>
      <c r="D1528" t="s">
        <v>102</v>
      </c>
      <c r="E1528">
        <v>248.96</v>
      </c>
    </row>
    <row r="1529" spans="1:5" x14ac:dyDescent="0.3">
      <c r="A1529" t="s">
        <v>16</v>
      </c>
      <c r="B1529">
        <v>10832</v>
      </c>
      <c r="C1529" t="s">
        <v>379</v>
      </c>
      <c r="D1529" t="s">
        <v>102</v>
      </c>
      <c r="E1529">
        <v>99.75</v>
      </c>
    </row>
    <row r="1530" spans="1:5" x14ac:dyDescent="0.3">
      <c r="A1530" t="s">
        <v>22</v>
      </c>
      <c r="B1530">
        <v>10833</v>
      </c>
      <c r="C1530" t="s">
        <v>501</v>
      </c>
      <c r="D1530" t="s">
        <v>49</v>
      </c>
      <c r="E1530">
        <v>540</v>
      </c>
    </row>
    <row r="1531" spans="1:5" x14ac:dyDescent="0.3">
      <c r="A1531" t="s">
        <v>13</v>
      </c>
      <c r="B1531">
        <v>10833</v>
      </c>
      <c r="C1531" t="s">
        <v>501</v>
      </c>
      <c r="D1531" t="s">
        <v>49</v>
      </c>
      <c r="E1531">
        <v>101.25</v>
      </c>
    </row>
    <row r="1532" spans="1:5" x14ac:dyDescent="0.3">
      <c r="A1532" t="s">
        <v>19</v>
      </c>
      <c r="B1532">
        <v>10833</v>
      </c>
      <c r="C1532" t="s">
        <v>501</v>
      </c>
      <c r="D1532" t="s">
        <v>49</v>
      </c>
      <c r="E1532">
        <v>265.68</v>
      </c>
    </row>
    <row r="1533" spans="1:5" x14ac:dyDescent="0.3">
      <c r="A1533" t="s">
        <v>19</v>
      </c>
      <c r="B1533">
        <v>10834</v>
      </c>
      <c r="C1533" t="s">
        <v>169</v>
      </c>
      <c r="D1533" t="s">
        <v>172</v>
      </c>
      <c r="E1533">
        <v>940.80399999999997</v>
      </c>
    </row>
    <row r="1534" spans="1:5" x14ac:dyDescent="0.3">
      <c r="A1534" t="s">
        <v>25</v>
      </c>
      <c r="B1534">
        <v>10834</v>
      </c>
      <c r="C1534" t="s">
        <v>169</v>
      </c>
      <c r="D1534" t="s">
        <v>172</v>
      </c>
      <c r="E1534">
        <v>491.90999999999991</v>
      </c>
    </row>
    <row r="1535" spans="1:5" x14ac:dyDescent="0.3">
      <c r="A1535" t="s">
        <v>13</v>
      </c>
      <c r="B1535">
        <v>10835</v>
      </c>
      <c r="C1535" t="s">
        <v>46</v>
      </c>
      <c r="D1535" t="s">
        <v>49</v>
      </c>
      <c r="E1535">
        <v>825</v>
      </c>
    </row>
    <row r="1536" spans="1:5" x14ac:dyDescent="0.3">
      <c r="A1536" t="s">
        <v>7</v>
      </c>
      <c r="B1536">
        <v>10835</v>
      </c>
      <c r="C1536" t="s">
        <v>46</v>
      </c>
      <c r="D1536" t="s">
        <v>49</v>
      </c>
      <c r="E1536">
        <v>20.8</v>
      </c>
    </row>
    <row r="1537" spans="1:5" x14ac:dyDescent="0.3">
      <c r="A1537" t="s">
        <v>16</v>
      </c>
      <c r="B1537">
        <v>10836</v>
      </c>
      <c r="C1537" t="s">
        <v>209</v>
      </c>
      <c r="D1537" t="s">
        <v>211</v>
      </c>
      <c r="E1537">
        <v>1092</v>
      </c>
    </row>
    <row r="1538" spans="1:5" x14ac:dyDescent="0.3">
      <c r="A1538" t="s">
        <v>4</v>
      </c>
      <c r="B1538">
        <v>10836</v>
      </c>
      <c r="C1538" t="s">
        <v>209</v>
      </c>
      <c r="D1538" t="s">
        <v>211</v>
      </c>
      <c r="E1538">
        <v>108</v>
      </c>
    </row>
    <row r="1539" spans="1:5" x14ac:dyDescent="0.3">
      <c r="A1539" t="s">
        <v>16</v>
      </c>
      <c r="B1539">
        <v>10836</v>
      </c>
      <c r="C1539" t="s">
        <v>209</v>
      </c>
      <c r="D1539" t="s">
        <v>211</v>
      </c>
      <c r="E1539">
        <v>468</v>
      </c>
    </row>
    <row r="1540" spans="1:5" x14ac:dyDescent="0.3">
      <c r="A1540" t="s">
        <v>13</v>
      </c>
      <c r="B1540">
        <v>10836</v>
      </c>
      <c r="C1540" t="s">
        <v>209</v>
      </c>
      <c r="D1540" t="s">
        <v>211</v>
      </c>
      <c r="E1540">
        <v>2040</v>
      </c>
    </row>
    <row r="1541" spans="1:5" x14ac:dyDescent="0.3">
      <c r="A1541" t="s">
        <v>16</v>
      </c>
      <c r="B1541">
        <v>10836</v>
      </c>
      <c r="C1541" t="s">
        <v>209</v>
      </c>
      <c r="D1541" t="s">
        <v>211</v>
      </c>
      <c r="E1541">
        <v>997.5</v>
      </c>
    </row>
    <row r="1542" spans="1:5" x14ac:dyDescent="0.3">
      <c r="A1542" t="s">
        <v>25</v>
      </c>
      <c r="B1542">
        <v>10837</v>
      </c>
      <c r="C1542" t="s">
        <v>82</v>
      </c>
      <c r="D1542" t="s">
        <v>84</v>
      </c>
      <c r="E1542">
        <v>36</v>
      </c>
    </row>
    <row r="1543" spans="1:5" x14ac:dyDescent="0.3">
      <c r="A1543" t="s">
        <v>25</v>
      </c>
      <c r="B1543">
        <v>10837</v>
      </c>
      <c r="C1543" t="s">
        <v>82</v>
      </c>
      <c r="D1543" t="s">
        <v>84</v>
      </c>
      <c r="E1543">
        <v>459.99999999999994</v>
      </c>
    </row>
    <row r="1544" spans="1:5" x14ac:dyDescent="0.3">
      <c r="A1544" t="s">
        <v>10</v>
      </c>
      <c r="B1544">
        <v>10837</v>
      </c>
      <c r="C1544" t="s">
        <v>82</v>
      </c>
      <c r="D1544" t="s">
        <v>84</v>
      </c>
      <c r="E1544">
        <v>285</v>
      </c>
    </row>
    <row r="1545" spans="1:5" x14ac:dyDescent="0.3">
      <c r="A1545" t="s">
        <v>4</v>
      </c>
      <c r="B1545">
        <v>10837</v>
      </c>
      <c r="C1545" t="s">
        <v>82</v>
      </c>
      <c r="D1545" t="s">
        <v>84</v>
      </c>
      <c r="E1545">
        <v>283.5</v>
      </c>
    </row>
    <row r="1546" spans="1:5" x14ac:dyDescent="0.3">
      <c r="A1546" t="s">
        <v>4</v>
      </c>
      <c r="B1546">
        <v>10838</v>
      </c>
      <c r="C1546" t="s">
        <v>429</v>
      </c>
      <c r="D1546" t="s">
        <v>314</v>
      </c>
      <c r="E1546">
        <v>54</v>
      </c>
    </row>
    <row r="1547" spans="1:5" x14ac:dyDescent="0.3">
      <c r="A1547" t="s">
        <v>25</v>
      </c>
      <c r="B1547">
        <v>10838</v>
      </c>
      <c r="C1547" t="s">
        <v>429</v>
      </c>
      <c r="D1547" t="s">
        <v>314</v>
      </c>
      <c r="E1547">
        <v>1171.875</v>
      </c>
    </row>
    <row r="1548" spans="1:5" x14ac:dyDescent="0.3">
      <c r="A1548" t="s">
        <v>25</v>
      </c>
      <c r="B1548">
        <v>10838</v>
      </c>
      <c r="C1548" t="s">
        <v>429</v>
      </c>
      <c r="D1548" t="s">
        <v>314</v>
      </c>
      <c r="E1548">
        <v>712.5</v>
      </c>
    </row>
    <row r="1549" spans="1:5" x14ac:dyDescent="0.3">
      <c r="A1549" t="s">
        <v>25</v>
      </c>
      <c r="B1549">
        <v>10839</v>
      </c>
      <c r="C1549" t="s">
        <v>169</v>
      </c>
      <c r="D1549" t="s">
        <v>172</v>
      </c>
      <c r="E1549">
        <v>357.75</v>
      </c>
    </row>
    <row r="1550" spans="1:5" x14ac:dyDescent="0.3">
      <c r="A1550" t="s">
        <v>13</v>
      </c>
      <c r="B1550">
        <v>10839</v>
      </c>
      <c r="C1550" t="s">
        <v>169</v>
      </c>
      <c r="D1550" t="s">
        <v>172</v>
      </c>
      <c r="E1550">
        <v>469.8</v>
      </c>
    </row>
    <row r="1551" spans="1:5" x14ac:dyDescent="0.3">
      <c r="A1551" t="s">
        <v>10</v>
      </c>
      <c r="B1551">
        <v>10840</v>
      </c>
      <c r="C1551" t="s">
        <v>429</v>
      </c>
      <c r="D1551" t="s">
        <v>314</v>
      </c>
      <c r="E1551">
        <v>67.2</v>
      </c>
    </row>
    <row r="1552" spans="1:5" x14ac:dyDescent="0.3">
      <c r="A1552" t="s">
        <v>4</v>
      </c>
      <c r="B1552">
        <v>10840</v>
      </c>
      <c r="C1552" t="s">
        <v>429</v>
      </c>
      <c r="D1552" t="s">
        <v>314</v>
      </c>
      <c r="E1552">
        <v>144</v>
      </c>
    </row>
    <row r="1553" spans="1:5" x14ac:dyDescent="0.3">
      <c r="A1553" t="s">
        <v>25</v>
      </c>
      <c r="B1553">
        <v>10841</v>
      </c>
      <c r="C1553" t="s">
        <v>651</v>
      </c>
      <c r="D1553" t="s">
        <v>456</v>
      </c>
      <c r="E1553">
        <v>496</v>
      </c>
    </row>
    <row r="1554" spans="1:5" x14ac:dyDescent="0.3">
      <c r="A1554" t="s">
        <v>16</v>
      </c>
      <c r="B1554">
        <v>10841</v>
      </c>
      <c r="C1554" t="s">
        <v>651</v>
      </c>
      <c r="D1554" t="s">
        <v>456</v>
      </c>
      <c r="E1554">
        <v>1140</v>
      </c>
    </row>
    <row r="1555" spans="1:5" x14ac:dyDescent="0.3">
      <c r="A1555" t="s">
        <v>13</v>
      </c>
      <c r="B1555">
        <v>10841</v>
      </c>
      <c r="C1555" t="s">
        <v>651</v>
      </c>
      <c r="D1555" t="s">
        <v>456</v>
      </c>
      <c r="E1555">
        <v>2750</v>
      </c>
    </row>
    <row r="1556" spans="1:5" x14ac:dyDescent="0.3">
      <c r="A1556" t="s">
        <v>7</v>
      </c>
      <c r="B1556">
        <v>10841</v>
      </c>
      <c r="C1556" t="s">
        <v>651</v>
      </c>
      <c r="D1556" t="s">
        <v>456</v>
      </c>
      <c r="E1556">
        <v>195</v>
      </c>
    </row>
    <row r="1557" spans="1:5" x14ac:dyDescent="0.3">
      <c r="A1557" t="s">
        <v>13</v>
      </c>
      <c r="B1557">
        <v>10842</v>
      </c>
      <c r="C1557" t="s">
        <v>57</v>
      </c>
      <c r="D1557" t="s">
        <v>59</v>
      </c>
      <c r="E1557">
        <v>315</v>
      </c>
    </row>
    <row r="1558" spans="1:5" x14ac:dyDescent="0.3">
      <c r="A1558" t="s">
        <v>4</v>
      </c>
      <c r="B1558">
        <v>10842</v>
      </c>
      <c r="C1558" t="s">
        <v>57</v>
      </c>
      <c r="D1558" t="s">
        <v>59</v>
      </c>
      <c r="E1558">
        <v>230</v>
      </c>
    </row>
    <row r="1559" spans="1:5" x14ac:dyDescent="0.3">
      <c r="A1559" t="s">
        <v>10</v>
      </c>
      <c r="B1559">
        <v>10842</v>
      </c>
      <c r="C1559" t="s">
        <v>57</v>
      </c>
      <c r="D1559" t="s">
        <v>59</v>
      </c>
      <c r="E1559">
        <v>250</v>
      </c>
    </row>
    <row r="1560" spans="1:5" x14ac:dyDescent="0.3">
      <c r="A1560" t="s">
        <v>4</v>
      </c>
      <c r="B1560">
        <v>10842</v>
      </c>
      <c r="C1560" t="s">
        <v>57</v>
      </c>
      <c r="D1560" t="s">
        <v>59</v>
      </c>
      <c r="E1560">
        <v>180</v>
      </c>
    </row>
    <row r="1561" spans="1:5" x14ac:dyDescent="0.3">
      <c r="A1561" t="s">
        <v>22</v>
      </c>
      <c r="B1561">
        <v>10843</v>
      </c>
      <c r="C1561" t="s">
        <v>710</v>
      </c>
      <c r="D1561" t="s">
        <v>102</v>
      </c>
      <c r="E1561">
        <v>159</v>
      </c>
    </row>
    <row r="1562" spans="1:5" x14ac:dyDescent="0.3">
      <c r="A1562" t="s">
        <v>16</v>
      </c>
      <c r="B1562">
        <v>10844</v>
      </c>
      <c r="C1562" t="s">
        <v>524</v>
      </c>
      <c r="D1562" t="s">
        <v>211</v>
      </c>
      <c r="E1562">
        <v>735</v>
      </c>
    </row>
    <row r="1563" spans="1:5" x14ac:dyDescent="0.3">
      <c r="A1563" t="s">
        <v>16</v>
      </c>
      <c r="B1563">
        <v>10845</v>
      </c>
      <c r="C1563" t="s">
        <v>551</v>
      </c>
      <c r="D1563" t="s">
        <v>49</v>
      </c>
      <c r="E1563">
        <v>567</v>
      </c>
    </row>
    <row r="1564" spans="1:5" x14ac:dyDescent="0.3">
      <c r="A1564" t="s">
        <v>4</v>
      </c>
      <c r="B1564">
        <v>10845</v>
      </c>
      <c r="C1564" t="s">
        <v>551</v>
      </c>
      <c r="D1564" t="s">
        <v>49</v>
      </c>
      <c r="E1564">
        <v>405</v>
      </c>
    </row>
    <row r="1565" spans="1:5" x14ac:dyDescent="0.3">
      <c r="A1565" t="s">
        <v>16</v>
      </c>
      <c r="B1565">
        <v>10845</v>
      </c>
      <c r="C1565" t="s">
        <v>551</v>
      </c>
      <c r="D1565" t="s">
        <v>49</v>
      </c>
      <c r="E1565">
        <v>529.20000000000005</v>
      </c>
    </row>
    <row r="1566" spans="1:5" x14ac:dyDescent="0.3">
      <c r="A1566" t="s">
        <v>25</v>
      </c>
      <c r="B1566">
        <v>10845</v>
      </c>
      <c r="C1566" t="s">
        <v>551</v>
      </c>
      <c r="D1566" t="s">
        <v>49</v>
      </c>
      <c r="E1566">
        <v>715.5</v>
      </c>
    </row>
    <row r="1567" spans="1:5" x14ac:dyDescent="0.3">
      <c r="A1567" t="s">
        <v>16</v>
      </c>
      <c r="B1567">
        <v>10845</v>
      </c>
      <c r="C1567" t="s">
        <v>551</v>
      </c>
      <c r="D1567" t="s">
        <v>49</v>
      </c>
      <c r="E1567">
        <v>1596</v>
      </c>
    </row>
    <row r="1568" spans="1:5" x14ac:dyDescent="0.3">
      <c r="A1568" t="s">
        <v>7</v>
      </c>
      <c r="B1568">
        <v>10846</v>
      </c>
      <c r="C1568" t="s">
        <v>651</v>
      </c>
      <c r="D1568" t="s">
        <v>456</v>
      </c>
      <c r="E1568">
        <v>462</v>
      </c>
    </row>
    <row r="1569" spans="1:5" x14ac:dyDescent="0.3">
      <c r="A1569" t="s">
        <v>4</v>
      </c>
      <c r="B1569">
        <v>10846</v>
      </c>
      <c r="C1569" t="s">
        <v>651</v>
      </c>
      <c r="D1569" t="s">
        <v>456</v>
      </c>
      <c r="E1569">
        <v>450</v>
      </c>
    </row>
    <row r="1570" spans="1:5" x14ac:dyDescent="0.3">
      <c r="A1570" t="s">
        <v>22</v>
      </c>
      <c r="B1570">
        <v>10846</v>
      </c>
      <c r="C1570" t="s">
        <v>651</v>
      </c>
      <c r="D1570" t="s">
        <v>456</v>
      </c>
      <c r="E1570">
        <v>200</v>
      </c>
    </row>
    <row r="1571" spans="1:5" x14ac:dyDescent="0.3">
      <c r="A1571" t="s">
        <v>4</v>
      </c>
      <c r="B1571">
        <v>10847</v>
      </c>
      <c r="C1571" t="s">
        <v>611</v>
      </c>
      <c r="D1571" t="s">
        <v>305</v>
      </c>
      <c r="E1571">
        <v>1152</v>
      </c>
    </row>
    <row r="1572" spans="1:5" x14ac:dyDescent="0.3">
      <c r="A1572" t="s">
        <v>10</v>
      </c>
      <c r="B1572">
        <v>10847</v>
      </c>
      <c r="C1572" t="s">
        <v>611</v>
      </c>
      <c r="D1572" t="s">
        <v>305</v>
      </c>
      <c r="E1572">
        <v>88.32</v>
      </c>
    </row>
    <row r="1573" spans="1:5" x14ac:dyDescent="0.3">
      <c r="A1573" t="s">
        <v>25</v>
      </c>
      <c r="B1573">
        <v>10847</v>
      </c>
      <c r="C1573" t="s">
        <v>611</v>
      </c>
      <c r="D1573" t="s">
        <v>305</v>
      </c>
      <c r="E1573">
        <v>1248</v>
      </c>
    </row>
    <row r="1574" spans="1:5" x14ac:dyDescent="0.3">
      <c r="A1574" t="s">
        <v>25</v>
      </c>
      <c r="B1574">
        <v>10847</v>
      </c>
      <c r="C1574" t="s">
        <v>611</v>
      </c>
      <c r="D1574" t="s">
        <v>305</v>
      </c>
      <c r="E1574">
        <v>273.60000000000002</v>
      </c>
    </row>
    <row r="1575" spans="1:5" x14ac:dyDescent="0.3">
      <c r="A1575" t="s">
        <v>13</v>
      </c>
      <c r="B1575">
        <v>10847</v>
      </c>
      <c r="C1575" t="s">
        <v>611</v>
      </c>
      <c r="D1575" t="s">
        <v>305</v>
      </c>
      <c r="E1575">
        <v>1224</v>
      </c>
    </row>
    <row r="1576" spans="1:5" x14ac:dyDescent="0.3">
      <c r="A1576" t="s">
        <v>13</v>
      </c>
      <c r="B1576">
        <v>10847</v>
      </c>
      <c r="C1576" t="s">
        <v>611</v>
      </c>
      <c r="D1576" t="s">
        <v>305</v>
      </c>
      <c r="E1576">
        <v>946</v>
      </c>
    </row>
    <row r="1577" spans="1:5" x14ac:dyDescent="0.3">
      <c r="A1577" t="s">
        <v>7</v>
      </c>
      <c r="B1577">
        <v>10848</v>
      </c>
      <c r="C1577" t="s">
        <v>72</v>
      </c>
      <c r="D1577" t="s">
        <v>74</v>
      </c>
      <c r="E1577">
        <v>640.5</v>
      </c>
    </row>
    <row r="1578" spans="1:5" x14ac:dyDescent="0.3">
      <c r="A1578" t="s">
        <v>19</v>
      </c>
      <c r="B1578">
        <v>10848</v>
      </c>
      <c r="C1578" t="s">
        <v>72</v>
      </c>
      <c r="D1578" t="s">
        <v>74</v>
      </c>
      <c r="E1578">
        <v>291</v>
      </c>
    </row>
    <row r="1579" spans="1:5" x14ac:dyDescent="0.3">
      <c r="A1579" t="s">
        <v>7</v>
      </c>
      <c r="B1579">
        <v>10849</v>
      </c>
      <c r="C1579" t="s">
        <v>364</v>
      </c>
      <c r="D1579" t="s">
        <v>49</v>
      </c>
      <c r="E1579">
        <v>490</v>
      </c>
    </row>
    <row r="1580" spans="1:5" x14ac:dyDescent="0.3">
      <c r="A1580" t="s">
        <v>10</v>
      </c>
      <c r="B1580">
        <v>10849</v>
      </c>
      <c r="C1580" t="s">
        <v>364</v>
      </c>
      <c r="D1580" t="s">
        <v>49</v>
      </c>
      <c r="E1580">
        <v>477.81899999999996</v>
      </c>
    </row>
    <row r="1581" spans="1:5" x14ac:dyDescent="0.3">
      <c r="A1581" t="s">
        <v>10</v>
      </c>
      <c r="B1581">
        <v>10850</v>
      </c>
      <c r="C1581" t="s">
        <v>710</v>
      </c>
      <c r="D1581" t="s">
        <v>102</v>
      </c>
      <c r="E1581">
        <v>238</v>
      </c>
    </row>
    <row r="1582" spans="1:5" x14ac:dyDescent="0.3">
      <c r="A1582" t="s">
        <v>13</v>
      </c>
      <c r="B1582">
        <v>10850</v>
      </c>
      <c r="C1582" t="s">
        <v>710</v>
      </c>
      <c r="D1582" t="s">
        <v>102</v>
      </c>
      <c r="E1582">
        <v>8.5</v>
      </c>
    </row>
    <row r="1583" spans="1:5" x14ac:dyDescent="0.3">
      <c r="A1583" t="s">
        <v>4</v>
      </c>
      <c r="B1583">
        <v>10850</v>
      </c>
      <c r="C1583" t="s">
        <v>710</v>
      </c>
      <c r="D1583" t="s">
        <v>102</v>
      </c>
      <c r="E1583">
        <v>382.5</v>
      </c>
    </row>
    <row r="1584" spans="1:5" x14ac:dyDescent="0.3">
      <c r="A1584" t="s">
        <v>4</v>
      </c>
      <c r="B1584">
        <v>10851</v>
      </c>
      <c r="C1584" t="s">
        <v>321</v>
      </c>
      <c r="D1584" t="s">
        <v>172</v>
      </c>
      <c r="E1584">
        <v>90.25</v>
      </c>
    </row>
    <row r="1585" spans="1:5" x14ac:dyDescent="0.3">
      <c r="A1585" t="s">
        <v>10</v>
      </c>
      <c r="B1585">
        <v>10851</v>
      </c>
      <c r="C1585" t="s">
        <v>321</v>
      </c>
      <c r="D1585" t="s">
        <v>172</v>
      </c>
      <c r="E1585">
        <v>133</v>
      </c>
    </row>
    <row r="1586" spans="1:5" x14ac:dyDescent="0.3">
      <c r="A1586" t="s">
        <v>16</v>
      </c>
      <c r="B1586">
        <v>10851</v>
      </c>
      <c r="C1586" t="s">
        <v>321</v>
      </c>
      <c r="D1586" t="s">
        <v>172</v>
      </c>
      <c r="E1586">
        <v>185.25</v>
      </c>
    </row>
    <row r="1587" spans="1:5" x14ac:dyDescent="0.3">
      <c r="A1587" t="s">
        <v>13</v>
      </c>
      <c r="B1587">
        <v>10851</v>
      </c>
      <c r="C1587" t="s">
        <v>321</v>
      </c>
      <c r="D1587" t="s">
        <v>172</v>
      </c>
      <c r="E1587">
        <v>2194.5</v>
      </c>
    </row>
    <row r="1588" spans="1:5" x14ac:dyDescent="0.3">
      <c r="A1588" t="s">
        <v>4</v>
      </c>
      <c r="B1588">
        <v>10852</v>
      </c>
      <c r="C1588" t="s">
        <v>565</v>
      </c>
      <c r="D1588" t="s">
        <v>305</v>
      </c>
      <c r="E1588">
        <v>285</v>
      </c>
    </row>
    <row r="1589" spans="1:5" x14ac:dyDescent="0.3">
      <c r="A1589" t="s">
        <v>19</v>
      </c>
      <c r="B1589">
        <v>10852</v>
      </c>
      <c r="C1589" t="s">
        <v>565</v>
      </c>
      <c r="D1589" t="s">
        <v>305</v>
      </c>
      <c r="E1589">
        <v>234</v>
      </c>
    </row>
    <row r="1590" spans="1:5" x14ac:dyDescent="0.3">
      <c r="A1590" t="s">
        <v>10</v>
      </c>
      <c r="B1590">
        <v>10852</v>
      </c>
      <c r="C1590" t="s">
        <v>565</v>
      </c>
      <c r="D1590" t="s">
        <v>305</v>
      </c>
      <c r="E1590">
        <v>2465</v>
      </c>
    </row>
    <row r="1591" spans="1:5" x14ac:dyDescent="0.3">
      <c r="A1591" t="s">
        <v>25</v>
      </c>
      <c r="B1591">
        <v>10853</v>
      </c>
      <c r="C1591" t="s">
        <v>91</v>
      </c>
      <c r="D1591" t="s">
        <v>49</v>
      </c>
      <c r="E1591">
        <v>625</v>
      </c>
    </row>
    <row r="1592" spans="1:5" x14ac:dyDescent="0.3">
      <c r="A1592" t="s">
        <v>25</v>
      </c>
      <c r="B1592">
        <v>10854</v>
      </c>
      <c r="C1592" t="s">
        <v>209</v>
      </c>
      <c r="D1592" t="s">
        <v>211</v>
      </c>
      <c r="E1592">
        <v>2635</v>
      </c>
    </row>
    <row r="1593" spans="1:5" x14ac:dyDescent="0.3">
      <c r="A1593" t="s">
        <v>25</v>
      </c>
      <c r="B1593">
        <v>10854</v>
      </c>
      <c r="C1593" t="s">
        <v>209</v>
      </c>
      <c r="D1593" t="s">
        <v>211</v>
      </c>
      <c r="E1593">
        <v>331.5</v>
      </c>
    </row>
    <row r="1594" spans="1:5" x14ac:dyDescent="0.3">
      <c r="A1594" t="s">
        <v>10</v>
      </c>
      <c r="B1594">
        <v>10855</v>
      </c>
      <c r="C1594" t="s">
        <v>492</v>
      </c>
      <c r="D1594" t="s">
        <v>305</v>
      </c>
      <c r="E1594">
        <v>872.5</v>
      </c>
    </row>
    <row r="1595" spans="1:5" x14ac:dyDescent="0.3">
      <c r="A1595" t="s">
        <v>13</v>
      </c>
      <c r="B1595">
        <v>10855</v>
      </c>
      <c r="C1595" t="s">
        <v>492</v>
      </c>
      <c r="D1595" t="s">
        <v>305</v>
      </c>
      <c r="E1595">
        <v>175</v>
      </c>
    </row>
    <row r="1596" spans="1:5" x14ac:dyDescent="0.3">
      <c r="A1596" t="s">
        <v>16</v>
      </c>
      <c r="B1596">
        <v>10855</v>
      </c>
      <c r="C1596" t="s">
        <v>492</v>
      </c>
      <c r="D1596" t="s">
        <v>305</v>
      </c>
      <c r="E1596">
        <v>912</v>
      </c>
    </row>
    <row r="1597" spans="1:5" x14ac:dyDescent="0.3">
      <c r="A1597" t="s">
        <v>7</v>
      </c>
      <c r="B1597">
        <v>10855</v>
      </c>
      <c r="C1597" t="s">
        <v>492</v>
      </c>
      <c r="D1597" t="s">
        <v>305</v>
      </c>
      <c r="E1597">
        <v>268.38749999999999</v>
      </c>
    </row>
    <row r="1598" spans="1:5" x14ac:dyDescent="0.3">
      <c r="A1598" t="s">
        <v>4</v>
      </c>
      <c r="B1598">
        <v>10856</v>
      </c>
      <c r="C1598" t="s">
        <v>57</v>
      </c>
      <c r="D1598" t="s">
        <v>59</v>
      </c>
      <c r="E1598">
        <v>380</v>
      </c>
    </row>
    <row r="1599" spans="1:5" x14ac:dyDescent="0.3">
      <c r="A1599" t="s">
        <v>16</v>
      </c>
      <c r="B1599">
        <v>10856</v>
      </c>
      <c r="C1599" t="s">
        <v>57</v>
      </c>
      <c r="D1599" t="s">
        <v>59</v>
      </c>
      <c r="E1599">
        <v>280</v>
      </c>
    </row>
    <row r="1600" spans="1:5" x14ac:dyDescent="0.3">
      <c r="A1600" t="s">
        <v>7</v>
      </c>
      <c r="B1600">
        <v>10857</v>
      </c>
      <c r="C1600" t="s">
        <v>82</v>
      </c>
      <c r="D1600" t="s">
        <v>84</v>
      </c>
      <c r="E1600">
        <v>300</v>
      </c>
    </row>
    <row r="1601" spans="1:5" x14ac:dyDescent="0.3">
      <c r="A1601" t="s">
        <v>10</v>
      </c>
      <c r="B1601">
        <v>10857</v>
      </c>
      <c r="C1601" t="s">
        <v>82</v>
      </c>
      <c r="D1601" t="s">
        <v>84</v>
      </c>
      <c r="E1601">
        <v>819.78749999999991</v>
      </c>
    </row>
    <row r="1602" spans="1:5" x14ac:dyDescent="0.3">
      <c r="A1602" t="s">
        <v>19</v>
      </c>
      <c r="B1602">
        <v>10857</v>
      </c>
      <c r="C1602" t="s">
        <v>82</v>
      </c>
      <c r="D1602" t="s">
        <v>84</v>
      </c>
      <c r="E1602">
        <v>928.42500000000007</v>
      </c>
    </row>
    <row r="1603" spans="1:5" x14ac:dyDescent="0.3">
      <c r="A1603" t="s">
        <v>22</v>
      </c>
      <c r="B1603">
        <v>10858</v>
      </c>
      <c r="C1603" t="s">
        <v>371</v>
      </c>
      <c r="D1603" t="s">
        <v>102</v>
      </c>
      <c r="E1603">
        <v>150</v>
      </c>
    </row>
    <row r="1604" spans="1:5" x14ac:dyDescent="0.3">
      <c r="A1604" t="s">
        <v>10</v>
      </c>
      <c r="B1604">
        <v>10858</v>
      </c>
      <c r="C1604" t="s">
        <v>371</v>
      </c>
      <c r="D1604" t="s">
        <v>102</v>
      </c>
      <c r="E1604">
        <v>439</v>
      </c>
    </row>
    <row r="1605" spans="1:5" x14ac:dyDescent="0.3">
      <c r="A1605" t="s">
        <v>4</v>
      </c>
      <c r="B1605">
        <v>10858</v>
      </c>
      <c r="C1605" t="s">
        <v>371</v>
      </c>
      <c r="D1605" t="s">
        <v>102</v>
      </c>
      <c r="E1605">
        <v>60</v>
      </c>
    </row>
    <row r="1606" spans="1:5" x14ac:dyDescent="0.3">
      <c r="A1606" t="s">
        <v>4</v>
      </c>
      <c r="B1606">
        <v>10859</v>
      </c>
      <c r="C1606" t="s">
        <v>248</v>
      </c>
      <c r="D1606" t="s">
        <v>49</v>
      </c>
      <c r="E1606">
        <v>135</v>
      </c>
    </row>
    <row r="1607" spans="1:5" x14ac:dyDescent="0.3">
      <c r="A1607" t="s">
        <v>19</v>
      </c>
      <c r="B1607">
        <v>10859</v>
      </c>
      <c r="C1607" t="s">
        <v>248</v>
      </c>
      <c r="D1607" t="s">
        <v>49</v>
      </c>
      <c r="E1607">
        <v>195.5625</v>
      </c>
    </row>
    <row r="1608" spans="1:5" x14ac:dyDescent="0.3">
      <c r="A1608" t="s">
        <v>16</v>
      </c>
      <c r="B1608">
        <v>10859</v>
      </c>
      <c r="C1608" t="s">
        <v>248</v>
      </c>
      <c r="D1608" t="s">
        <v>49</v>
      </c>
      <c r="E1608">
        <v>748.125</v>
      </c>
    </row>
    <row r="1609" spans="1:5" x14ac:dyDescent="0.3">
      <c r="A1609" t="s">
        <v>22</v>
      </c>
      <c r="B1609">
        <v>10860</v>
      </c>
      <c r="C1609" t="s">
        <v>193</v>
      </c>
      <c r="D1609" t="s">
        <v>102</v>
      </c>
      <c r="E1609">
        <v>159</v>
      </c>
    </row>
    <row r="1610" spans="1:5" x14ac:dyDescent="0.3">
      <c r="A1610" t="s">
        <v>4</v>
      </c>
      <c r="B1610">
        <v>10860</v>
      </c>
      <c r="C1610" t="s">
        <v>193</v>
      </c>
      <c r="D1610" t="s">
        <v>102</v>
      </c>
      <c r="E1610">
        <v>360</v>
      </c>
    </row>
    <row r="1611" spans="1:5" x14ac:dyDescent="0.3">
      <c r="A1611" t="s">
        <v>19</v>
      </c>
      <c r="B1611">
        <v>10861</v>
      </c>
      <c r="C1611" t="s">
        <v>749</v>
      </c>
      <c r="D1611" t="s">
        <v>305</v>
      </c>
      <c r="E1611">
        <v>1638</v>
      </c>
    </row>
    <row r="1612" spans="1:5" x14ac:dyDescent="0.3">
      <c r="A1612" t="s">
        <v>25</v>
      </c>
      <c r="B1612">
        <v>10861</v>
      </c>
      <c r="C1612" t="s">
        <v>749</v>
      </c>
      <c r="D1612" t="s">
        <v>305</v>
      </c>
      <c r="E1612">
        <v>1250</v>
      </c>
    </row>
    <row r="1613" spans="1:5" x14ac:dyDescent="0.3">
      <c r="A1613" t="s">
        <v>10</v>
      </c>
      <c r="B1613">
        <v>10861</v>
      </c>
      <c r="C1613" t="s">
        <v>749</v>
      </c>
      <c r="D1613" t="s">
        <v>305</v>
      </c>
      <c r="E1613">
        <v>400</v>
      </c>
    </row>
    <row r="1614" spans="1:5" x14ac:dyDescent="0.3">
      <c r="A1614" t="s">
        <v>13</v>
      </c>
      <c r="B1614">
        <v>10861</v>
      </c>
      <c r="C1614" t="s">
        <v>749</v>
      </c>
      <c r="D1614" t="s">
        <v>305</v>
      </c>
      <c r="E1614">
        <v>87.5</v>
      </c>
    </row>
    <row r="1615" spans="1:5" x14ac:dyDescent="0.3">
      <c r="A1615" t="s">
        <v>10</v>
      </c>
      <c r="B1615">
        <v>10861</v>
      </c>
      <c r="C1615" t="s">
        <v>749</v>
      </c>
      <c r="D1615" t="s">
        <v>305</v>
      </c>
      <c r="E1615">
        <v>147.89999999999998</v>
      </c>
    </row>
    <row r="1616" spans="1:5" x14ac:dyDescent="0.3">
      <c r="A1616" t="s">
        <v>13</v>
      </c>
      <c r="B1616">
        <v>10862</v>
      </c>
      <c r="C1616" t="s">
        <v>404</v>
      </c>
      <c r="D1616" t="s">
        <v>49</v>
      </c>
      <c r="E1616">
        <v>525</v>
      </c>
    </row>
    <row r="1617" spans="1:5" x14ac:dyDescent="0.3">
      <c r="A1617" t="s">
        <v>16</v>
      </c>
      <c r="B1617">
        <v>10862</v>
      </c>
      <c r="C1617" t="s">
        <v>404</v>
      </c>
      <c r="D1617" t="s">
        <v>49</v>
      </c>
      <c r="E1617">
        <v>56</v>
      </c>
    </row>
    <row r="1618" spans="1:5" x14ac:dyDescent="0.3">
      <c r="A1618" t="s">
        <v>4</v>
      </c>
      <c r="B1618">
        <v>10863</v>
      </c>
      <c r="C1618" t="s">
        <v>330</v>
      </c>
      <c r="D1618" t="s">
        <v>314</v>
      </c>
      <c r="E1618">
        <v>306</v>
      </c>
    </row>
    <row r="1619" spans="1:5" x14ac:dyDescent="0.3">
      <c r="A1619" t="s">
        <v>25</v>
      </c>
      <c r="B1619">
        <v>10863</v>
      </c>
      <c r="C1619" t="s">
        <v>330</v>
      </c>
      <c r="D1619" t="s">
        <v>314</v>
      </c>
      <c r="E1619">
        <v>135.15</v>
      </c>
    </row>
    <row r="1620" spans="1:5" x14ac:dyDescent="0.3">
      <c r="A1620" t="s">
        <v>4</v>
      </c>
      <c r="B1620">
        <v>10864</v>
      </c>
      <c r="C1620" t="s">
        <v>72</v>
      </c>
      <c r="D1620" t="s">
        <v>74</v>
      </c>
      <c r="E1620">
        <v>72</v>
      </c>
    </row>
    <row r="1621" spans="1:5" x14ac:dyDescent="0.3">
      <c r="A1621" t="s">
        <v>4</v>
      </c>
      <c r="B1621">
        <v>10864</v>
      </c>
      <c r="C1621" t="s">
        <v>72</v>
      </c>
      <c r="D1621" t="s">
        <v>74</v>
      </c>
      <c r="E1621">
        <v>210</v>
      </c>
    </row>
    <row r="1622" spans="1:5" x14ac:dyDescent="0.3">
      <c r="A1622" t="s">
        <v>4</v>
      </c>
      <c r="B1622">
        <v>10865</v>
      </c>
      <c r="C1622" t="s">
        <v>551</v>
      </c>
      <c r="D1622" t="s">
        <v>49</v>
      </c>
      <c r="E1622">
        <v>15019.5</v>
      </c>
    </row>
    <row r="1623" spans="1:5" x14ac:dyDescent="0.3">
      <c r="A1623" t="s">
        <v>4</v>
      </c>
      <c r="B1623">
        <v>10865</v>
      </c>
      <c r="C1623" t="s">
        <v>551</v>
      </c>
      <c r="D1623" t="s">
        <v>49</v>
      </c>
      <c r="E1623">
        <v>1368</v>
      </c>
    </row>
    <row r="1624" spans="1:5" x14ac:dyDescent="0.3">
      <c r="A1624" t="s">
        <v>4</v>
      </c>
      <c r="B1624">
        <v>10866</v>
      </c>
      <c r="C1624" t="s">
        <v>82</v>
      </c>
      <c r="D1624" t="s">
        <v>84</v>
      </c>
      <c r="E1624">
        <v>299.25</v>
      </c>
    </row>
    <row r="1625" spans="1:5" x14ac:dyDescent="0.3">
      <c r="A1625" t="s">
        <v>4</v>
      </c>
      <c r="B1625">
        <v>10866</v>
      </c>
      <c r="C1625" t="s">
        <v>82</v>
      </c>
      <c r="D1625" t="s">
        <v>84</v>
      </c>
      <c r="E1625">
        <v>20.25</v>
      </c>
    </row>
    <row r="1626" spans="1:5" x14ac:dyDescent="0.3">
      <c r="A1626" t="s">
        <v>25</v>
      </c>
      <c r="B1626">
        <v>10866</v>
      </c>
      <c r="C1626" t="s">
        <v>82</v>
      </c>
      <c r="D1626" t="s">
        <v>84</v>
      </c>
      <c r="E1626">
        <v>776.69999999999993</v>
      </c>
    </row>
    <row r="1627" spans="1:5" x14ac:dyDescent="0.3">
      <c r="A1627" t="s">
        <v>19</v>
      </c>
      <c r="B1627">
        <v>10867</v>
      </c>
      <c r="C1627" t="s">
        <v>438</v>
      </c>
      <c r="D1627" t="s">
        <v>305</v>
      </c>
      <c r="E1627">
        <v>98.399999999999991</v>
      </c>
    </row>
    <row r="1628" spans="1:5" x14ac:dyDescent="0.3">
      <c r="A1628" t="s">
        <v>10</v>
      </c>
      <c r="B1628">
        <v>10868</v>
      </c>
      <c r="C1628" t="s">
        <v>169</v>
      </c>
      <c r="D1628" t="s">
        <v>172</v>
      </c>
      <c r="E1628">
        <v>624.6</v>
      </c>
    </row>
    <row r="1629" spans="1:5" x14ac:dyDescent="0.3">
      <c r="A1629" t="s">
        <v>4</v>
      </c>
      <c r="B1629">
        <v>10868</v>
      </c>
      <c r="C1629" t="s">
        <v>169</v>
      </c>
      <c r="D1629" t="s">
        <v>172</v>
      </c>
      <c r="E1629">
        <v>540</v>
      </c>
    </row>
    <row r="1630" spans="1:5" x14ac:dyDescent="0.3">
      <c r="A1630" t="s">
        <v>10</v>
      </c>
      <c r="B1630">
        <v>10868</v>
      </c>
      <c r="C1630" t="s">
        <v>169</v>
      </c>
      <c r="D1630" t="s">
        <v>172</v>
      </c>
      <c r="E1630">
        <v>756</v>
      </c>
    </row>
    <row r="1631" spans="1:5" x14ac:dyDescent="0.3">
      <c r="A1631" t="s">
        <v>4</v>
      </c>
      <c r="B1631">
        <v>10869</v>
      </c>
      <c r="C1631" t="s">
        <v>72</v>
      </c>
      <c r="D1631" t="s">
        <v>74</v>
      </c>
      <c r="E1631">
        <v>720</v>
      </c>
    </row>
    <row r="1632" spans="1:5" x14ac:dyDescent="0.3">
      <c r="A1632" t="s">
        <v>13</v>
      </c>
      <c r="B1632">
        <v>10869</v>
      </c>
      <c r="C1632" t="s">
        <v>72</v>
      </c>
      <c r="D1632" t="s">
        <v>74</v>
      </c>
      <c r="E1632">
        <v>210</v>
      </c>
    </row>
    <row r="1633" spans="1:5" x14ac:dyDescent="0.3">
      <c r="A1633" t="s">
        <v>16</v>
      </c>
      <c r="B1633">
        <v>10869</v>
      </c>
      <c r="C1633" t="s">
        <v>72</v>
      </c>
      <c r="D1633" t="s">
        <v>74</v>
      </c>
      <c r="E1633">
        <v>450</v>
      </c>
    </row>
    <row r="1634" spans="1:5" x14ac:dyDescent="0.3">
      <c r="A1634" t="s">
        <v>10</v>
      </c>
      <c r="B1634">
        <v>10869</v>
      </c>
      <c r="C1634" t="s">
        <v>72</v>
      </c>
      <c r="D1634" t="s">
        <v>74</v>
      </c>
      <c r="E1634">
        <v>250</v>
      </c>
    </row>
    <row r="1635" spans="1:5" x14ac:dyDescent="0.3">
      <c r="A1635" t="s">
        <v>4</v>
      </c>
      <c r="B1635">
        <v>10870</v>
      </c>
      <c r="C1635" t="s">
        <v>765</v>
      </c>
      <c r="D1635" t="s">
        <v>767</v>
      </c>
      <c r="E1635">
        <v>54</v>
      </c>
    </row>
    <row r="1636" spans="1:5" x14ac:dyDescent="0.3">
      <c r="A1636" t="s">
        <v>22</v>
      </c>
      <c r="B1636">
        <v>10870</v>
      </c>
      <c r="C1636" t="s">
        <v>765</v>
      </c>
      <c r="D1636" t="s">
        <v>767</v>
      </c>
      <c r="E1636">
        <v>106</v>
      </c>
    </row>
    <row r="1637" spans="1:5" x14ac:dyDescent="0.3">
      <c r="A1637" t="s">
        <v>7</v>
      </c>
      <c r="B1637">
        <v>10871</v>
      </c>
      <c r="C1637" t="s">
        <v>118</v>
      </c>
      <c r="D1637" t="s">
        <v>102</v>
      </c>
      <c r="E1637">
        <v>1187.5</v>
      </c>
    </row>
    <row r="1638" spans="1:5" x14ac:dyDescent="0.3">
      <c r="A1638" t="s">
        <v>10</v>
      </c>
      <c r="B1638">
        <v>10871</v>
      </c>
      <c r="C1638" t="s">
        <v>118</v>
      </c>
      <c r="D1638" t="s">
        <v>102</v>
      </c>
      <c r="E1638">
        <v>198.92999999999998</v>
      </c>
    </row>
    <row r="1639" spans="1:5" x14ac:dyDescent="0.3">
      <c r="A1639" t="s">
        <v>19</v>
      </c>
      <c r="B1639">
        <v>10871</v>
      </c>
      <c r="C1639" t="s">
        <v>118</v>
      </c>
      <c r="D1639" t="s">
        <v>102</v>
      </c>
      <c r="E1639">
        <v>592.79999999999995</v>
      </c>
    </row>
    <row r="1640" spans="1:5" x14ac:dyDescent="0.3">
      <c r="A1640" t="s">
        <v>19</v>
      </c>
      <c r="B1640">
        <v>10872</v>
      </c>
      <c r="C1640" t="s">
        <v>288</v>
      </c>
      <c r="D1640" t="s">
        <v>111</v>
      </c>
      <c r="E1640">
        <v>228</v>
      </c>
    </row>
    <row r="1641" spans="1:5" x14ac:dyDescent="0.3">
      <c r="A1641" t="s">
        <v>10</v>
      </c>
      <c r="B1641">
        <v>10872</v>
      </c>
      <c r="C1641" t="s">
        <v>288</v>
      </c>
      <c r="D1641" t="s">
        <v>111</v>
      </c>
      <c r="E1641">
        <v>936.69999999999993</v>
      </c>
    </row>
    <row r="1642" spans="1:5" x14ac:dyDescent="0.3">
      <c r="A1642" t="s">
        <v>16</v>
      </c>
      <c r="B1642">
        <v>10872</v>
      </c>
      <c r="C1642" t="s">
        <v>288</v>
      </c>
      <c r="D1642" t="s">
        <v>111</v>
      </c>
      <c r="E1642">
        <v>473.8125</v>
      </c>
    </row>
    <row r="1643" spans="1:5" x14ac:dyDescent="0.3">
      <c r="A1643" t="s">
        <v>7</v>
      </c>
      <c r="B1643">
        <v>10872</v>
      </c>
      <c r="C1643" t="s">
        <v>288</v>
      </c>
      <c r="D1643" t="s">
        <v>111</v>
      </c>
      <c r="E1643">
        <v>419.94749999999999</v>
      </c>
    </row>
    <row r="1644" spans="1:5" x14ac:dyDescent="0.3">
      <c r="A1644" t="s">
        <v>10</v>
      </c>
      <c r="B1644">
        <v>10873</v>
      </c>
      <c r="C1644" t="s">
        <v>758</v>
      </c>
      <c r="D1644" t="s">
        <v>736</v>
      </c>
      <c r="E1644">
        <v>200</v>
      </c>
    </row>
    <row r="1645" spans="1:5" x14ac:dyDescent="0.3">
      <c r="A1645" t="s">
        <v>22</v>
      </c>
      <c r="B1645">
        <v>10873</v>
      </c>
      <c r="C1645" t="s">
        <v>758</v>
      </c>
      <c r="D1645" t="s">
        <v>736</v>
      </c>
      <c r="E1645">
        <v>136.80000000000001</v>
      </c>
    </row>
    <row r="1646" spans="1:5" x14ac:dyDescent="0.3">
      <c r="A1646" t="s">
        <v>25</v>
      </c>
      <c r="B1646">
        <v>10874</v>
      </c>
      <c r="C1646" t="s">
        <v>288</v>
      </c>
      <c r="D1646" t="s">
        <v>111</v>
      </c>
      <c r="E1646">
        <v>310</v>
      </c>
    </row>
    <row r="1647" spans="1:5" x14ac:dyDescent="0.3">
      <c r="A1647" t="s">
        <v>10</v>
      </c>
      <c r="B1647">
        <v>10875</v>
      </c>
      <c r="C1647" t="s">
        <v>82</v>
      </c>
      <c r="D1647" t="s">
        <v>84</v>
      </c>
      <c r="E1647">
        <v>229.99999999999997</v>
      </c>
    </row>
    <row r="1648" spans="1:5" x14ac:dyDescent="0.3">
      <c r="A1648" t="s">
        <v>10</v>
      </c>
      <c r="B1648">
        <v>10875</v>
      </c>
      <c r="C1648" t="s">
        <v>82</v>
      </c>
      <c r="D1648" t="s">
        <v>84</v>
      </c>
      <c r="E1648">
        <v>179.55</v>
      </c>
    </row>
    <row r="1649" spans="1:5" x14ac:dyDescent="0.3">
      <c r="A1649" t="s">
        <v>10</v>
      </c>
      <c r="B1649">
        <v>10875</v>
      </c>
      <c r="C1649" t="s">
        <v>82</v>
      </c>
      <c r="D1649" t="s">
        <v>84</v>
      </c>
      <c r="E1649">
        <v>300</v>
      </c>
    </row>
    <row r="1650" spans="1:5" x14ac:dyDescent="0.3">
      <c r="A1650" t="s">
        <v>25</v>
      </c>
      <c r="B1650">
        <v>10876</v>
      </c>
      <c r="C1650" t="s">
        <v>118</v>
      </c>
      <c r="D1650" t="s">
        <v>102</v>
      </c>
      <c r="E1650">
        <v>252</v>
      </c>
    </row>
    <row r="1651" spans="1:5" x14ac:dyDescent="0.3">
      <c r="A1651" t="s">
        <v>16</v>
      </c>
      <c r="B1651">
        <v>10876</v>
      </c>
      <c r="C1651" t="s">
        <v>118</v>
      </c>
      <c r="D1651" t="s">
        <v>102</v>
      </c>
      <c r="E1651">
        <v>665</v>
      </c>
    </row>
    <row r="1652" spans="1:5" x14ac:dyDescent="0.3">
      <c r="A1652" t="s">
        <v>10</v>
      </c>
      <c r="B1652">
        <v>10877</v>
      </c>
      <c r="C1652" t="s">
        <v>321</v>
      </c>
      <c r="D1652" t="s">
        <v>172</v>
      </c>
      <c r="E1652">
        <v>392.625</v>
      </c>
    </row>
    <row r="1653" spans="1:5" x14ac:dyDescent="0.3">
      <c r="A1653" t="s">
        <v>25</v>
      </c>
      <c r="B1653">
        <v>10877</v>
      </c>
      <c r="C1653" t="s">
        <v>321</v>
      </c>
      <c r="D1653" t="s">
        <v>172</v>
      </c>
      <c r="E1653">
        <v>1562.5</v>
      </c>
    </row>
    <row r="1654" spans="1:5" x14ac:dyDescent="0.3">
      <c r="A1654" t="s">
        <v>10</v>
      </c>
      <c r="B1654">
        <v>10878</v>
      </c>
      <c r="C1654" t="s">
        <v>551</v>
      </c>
      <c r="D1654" t="s">
        <v>49</v>
      </c>
      <c r="E1654">
        <v>1539</v>
      </c>
    </row>
    <row r="1655" spans="1:5" x14ac:dyDescent="0.3">
      <c r="A1655" t="s">
        <v>25</v>
      </c>
      <c r="B1655">
        <v>10879</v>
      </c>
      <c r="C1655" t="s">
        <v>758</v>
      </c>
      <c r="D1655" t="s">
        <v>736</v>
      </c>
      <c r="E1655">
        <v>220.79999999999998</v>
      </c>
    </row>
    <row r="1656" spans="1:5" x14ac:dyDescent="0.3">
      <c r="A1656" t="s">
        <v>7</v>
      </c>
      <c r="B1656">
        <v>10879</v>
      </c>
      <c r="C1656" t="s">
        <v>758</v>
      </c>
      <c r="D1656" t="s">
        <v>736</v>
      </c>
      <c r="E1656">
        <v>210.5</v>
      </c>
    </row>
    <row r="1657" spans="1:5" x14ac:dyDescent="0.3">
      <c r="A1657" t="s">
        <v>4</v>
      </c>
      <c r="B1657">
        <v>10879</v>
      </c>
      <c r="C1657" t="s">
        <v>758</v>
      </c>
      <c r="D1657" t="s">
        <v>736</v>
      </c>
      <c r="E1657">
        <v>180</v>
      </c>
    </row>
    <row r="1658" spans="1:5" x14ac:dyDescent="0.3">
      <c r="A1658" t="s">
        <v>16</v>
      </c>
      <c r="B1658">
        <v>10880</v>
      </c>
      <c r="C1658" t="s">
        <v>241</v>
      </c>
      <c r="D1658" t="s">
        <v>84</v>
      </c>
      <c r="E1658">
        <v>216</v>
      </c>
    </row>
    <row r="1659" spans="1:5" x14ac:dyDescent="0.3">
      <c r="A1659" t="s">
        <v>7</v>
      </c>
      <c r="B1659">
        <v>10880</v>
      </c>
      <c r="C1659" t="s">
        <v>241</v>
      </c>
      <c r="D1659" t="s">
        <v>84</v>
      </c>
      <c r="E1659">
        <v>684</v>
      </c>
    </row>
    <row r="1660" spans="1:5" x14ac:dyDescent="0.3">
      <c r="A1660" t="s">
        <v>4</v>
      </c>
      <c r="B1660">
        <v>10880</v>
      </c>
      <c r="C1660" t="s">
        <v>241</v>
      </c>
      <c r="D1660" t="s">
        <v>84</v>
      </c>
      <c r="E1660">
        <v>600</v>
      </c>
    </row>
    <row r="1661" spans="1:5" x14ac:dyDescent="0.3">
      <c r="A1661" t="s">
        <v>25</v>
      </c>
      <c r="B1661">
        <v>10881</v>
      </c>
      <c r="C1661" t="s">
        <v>144</v>
      </c>
      <c r="D1661" t="s">
        <v>146</v>
      </c>
      <c r="E1661">
        <v>150</v>
      </c>
    </row>
    <row r="1662" spans="1:5" x14ac:dyDescent="0.3">
      <c r="A1662" t="s">
        <v>16</v>
      </c>
      <c r="B1662">
        <v>10882</v>
      </c>
      <c r="C1662" t="s">
        <v>611</v>
      </c>
      <c r="D1662" t="s">
        <v>305</v>
      </c>
      <c r="E1662">
        <v>350</v>
      </c>
    </row>
    <row r="1663" spans="1:5" x14ac:dyDescent="0.3">
      <c r="A1663" t="s">
        <v>10</v>
      </c>
      <c r="B1663">
        <v>10882</v>
      </c>
      <c r="C1663" t="s">
        <v>611</v>
      </c>
      <c r="D1663" t="s">
        <v>305</v>
      </c>
      <c r="E1663">
        <v>340</v>
      </c>
    </row>
    <row r="1664" spans="1:5" x14ac:dyDescent="0.3">
      <c r="A1664" t="s">
        <v>19</v>
      </c>
      <c r="B1664">
        <v>10882</v>
      </c>
      <c r="C1664" t="s">
        <v>611</v>
      </c>
      <c r="D1664" t="s">
        <v>305</v>
      </c>
      <c r="E1664">
        <v>202.64</v>
      </c>
    </row>
    <row r="1665" spans="1:5" x14ac:dyDescent="0.3">
      <c r="A1665" t="s">
        <v>4</v>
      </c>
      <c r="B1665">
        <v>10883</v>
      </c>
      <c r="C1665" t="s">
        <v>438</v>
      </c>
      <c r="D1665" t="s">
        <v>305</v>
      </c>
      <c r="E1665">
        <v>36</v>
      </c>
    </row>
    <row r="1666" spans="1:5" x14ac:dyDescent="0.3">
      <c r="A1666" t="s">
        <v>10</v>
      </c>
      <c r="B1666">
        <v>10884</v>
      </c>
      <c r="C1666" t="s">
        <v>412</v>
      </c>
      <c r="D1666" t="s">
        <v>305</v>
      </c>
      <c r="E1666">
        <v>380</v>
      </c>
    </row>
    <row r="1667" spans="1:5" x14ac:dyDescent="0.3">
      <c r="A1667" t="s">
        <v>16</v>
      </c>
      <c r="B1667">
        <v>10884</v>
      </c>
      <c r="C1667" t="s">
        <v>412</v>
      </c>
      <c r="D1667" t="s">
        <v>305</v>
      </c>
      <c r="E1667">
        <v>758.09999999999991</v>
      </c>
    </row>
    <row r="1668" spans="1:5" x14ac:dyDescent="0.3">
      <c r="A1668" t="s">
        <v>7</v>
      </c>
      <c r="B1668">
        <v>10884</v>
      </c>
      <c r="C1668" t="s">
        <v>412</v>
      </c>
      <c r="D1668" t="s">
        <v>305</v>
      </c>
      <c r="E1668">
        <v>239.97</v>
      </c>
    </row>
    <row r="1669" spans="1:5" x14ac:dyDescent="0.3">
      <c r="A1669" t="s">
        <v>4</v>
      </c>
      <c r="B1669">
        <v>10885</v>
      </c>
      <c r="C1669" t="s">
        <v>651</v>
      </c>
      <c r="D1669" t="s">
        <v>456</v>
      </c>
      <c r="E1669">
        <v>380</v>
      </c>
    </row>
    <row r="1670" spans="1:5" x14ac:dyDescent="0.3">
      <c r="A1670" t="s">
        <v>4</v>
      </c>
      <c r="B1670">
        <v>10885</v>
      </c>
      <c r="C1670" t="s">
        <v>651</v>
      </c>
      <c r="D1670" t="s">
        <v>456</v>
      </c>
      <c r="E1670">
        <v>54</v>
      </c>
    </row>
    <row r="1671" spans="1:5" x14ac:dyDescent="0.3">
      <c r="A1671" t="s">
        <v>4</v>
      </c>
      <c r="B1671">
        <v>10885</v>
      </c>
      <c r="C1671" t="s">
        <v>651</v>
      </c>
      <c r="D1671" t="s">
        <v>456</v>
      </c>
      <c r="E1671">
        <v>450</v>
      </c>
    </row>
    <row r="1672" spans="1:5" x14ac:dyDescent="0.3">
      <c r="A1672" t="s">
        <v>7</v>
      </c>
      <c r="B1672">
        <v>10885</v>
      </c>
      <c r="C1672" t="s">
        <v>651</v>
      </c>
      <c r="D1672" t="s">
        <v>456</v>
      </c>
      <c r="E1672">
        <v>325</v>
      </c>
    </row>
    <row r="1673" spans="1:5" x14ac:dyDescent="0.3">
      <c r="A1673" t="s">
        <v>25</v>
      </c>
      <c r="B1673">
        <v>10886</v>
      </c>
      <c r="C1673" t="s">
        <v>321</v>
      </c>
      <c r="D1673" t="s">
        <v>172</v>
      </c>
      <c r="E1673">
        <v>2170</v>
      </c>
    </row>
    <row r="1674" spans="1:5" x14ac:dyDescent="0.3">
      <c r="A1674" t="s">
        <v>13</v>
      </c>
      <c r="B1674">
        <v>10886</v>
      </c>
      <c r="C1674" t="s">
        <v>321</v>
      </c>
      <c r="D1674" t="s">
        <v>172</v>
      </c>
      <c r="E1674">
        <v>437.5</v>
      </c>
    </row>
    <row r="1675" spans="1:5" x14ac:dyDescent="0.3">
      <c r="A1675" t="s">
        <v>7</v>
      </c>
      <c r="B1675">
        <v>10886</v>
      </c>
      <c r="C1675" t="s">
        <v>321</v>
      </c>
      <c r="D1675" t="s">
        <v>172</v>
      </c>
      <c r="E1675">
        <v>520</v>
      </c>
    </row>
    <row r="1676" spans="1:5" x14ac:dyDescent="0.3">
      <c r="A1676" t="s">
        <v>10</v>
      </c>
      <c r="B1676">
        <v>10887</v>
      </c>
      <c r="C1676" t="s">
        <v>280</v>
      </c>
      <c r="D1676" t="s">
        <v>111</v>
      </c>
      <c r="E1676">
        <v>70</v>
      </c>
    </row>
    <row r="1677" spans="1:5" x14ac:dyDescent="0.3">
      <c r="A1677" t="s">
        <v>4</v>
      </c>
      <c r="B1677">
        <v>10888</v>
      </c>
      <c r="C1677" t="s">
        <v>288</v>
      </c>
      <c r="D1677" t="s">
        <v>111</v>
      </c>
      <c r="E1677">
        <v>380</v>
      </c>
    </row>
    <row r="1678" spans="1:5" x14ac:dyDescent="0.3">
      <c r="A1678" t="s">
        <v>10</v>
      </c>
      <c r="B1678">
        <v>10888</v>
      </c>
      <c r="C1678" t="s">
        <v>288</v>
      </c>
      <c r="D1678" t="s">
        <v>111</v>
      </c>
      <c r="E1678">
        <v>225</v>
      </c>
    </row>
    <row r="1679" spans="1:5" x14ac:dyDescent="0.3">
      <c r="A1679" t="s">
        <v>13</v>
      </c>
      <c r="B1679">
        <v>10889</v>
      </c>
      <c r="C1679" t="s">
        <v>565</v>
      </c>
      <c r="D1679" t="s">
        <v>305</v>
      </c>
      <c r="E1679">
        <v>840</v>
      </c>
    </row>
    <row r="1680" spans="1:5" x14ac:dyDescent="0.3">
      <c r="A1680" t="s">
        <v>4</v>
      </c>
      <c r="B1680">
        <v>10889</v>
      </c>
      <c r="C1680" t="s">
        <v>565</v>
      </c>
      <c r="D1680" t="s">
        <v>305</v>
      </c>
      <c r="E1680">
        <v>10540</v>
      </c>
    </row>
    <row r="1681" spans="1:5" x14ac:dyDescent="0.3">
      <c r="A1681" t="s">
        <v>19</v>
      </c>
      <c r="B1681">
        <v>10890</v>
      </c>
      <c r="C1681" t="s">
        <v>193</v>
      </c>
      <c r="D1681" t="s">
        <v>102</v>
      </c>
      <c r="E1681">
        <v>585</v>
      </c>
    </row>
    <row r="1682" spans="1:5" x14ac:dyDescent="0.3">
      <c r="A1682" t="s">
        <v>4</v>
      </c>
      <c r="B1682">
        <v>10890</v>
      </c>
      <c r="C1682" t="s">
        <v>193</v>
      </c>
      <c r="D1682" t="s">
        <v>102</v>
      </c>
      <c r="E1682">
        <v>140</v>
      </c>
    </row>
    <row r="1683" spans="1:5" x14ac:dyDescent="0.3">
      <c r="A1683" t="s">
        <v>25</v>
      </c>
      <c r="B1683">
        <v>10890</v>
      </c>
      <c r="C1683" t="s">
        <v>193</v>
      </c>
      <c r="D1683" t="s">
        <v>102</v>
      </c>
      <c r="E1683">
        <v>135.1</v>
      </c>
    </row>
    <row r="1684" spans="1:5" x14ac:dyDescent="0.3">
      <c r="A1684" t="s">
        <v>25</v>
      </c>
      <c r="B1684">
        <v>10891</v>
      </c>
      <c r="C1684" t="s">
        <v>404</v>
      </c>
      <c r="D1684" t="s">
        <v>49</v>
      </c>
      <c r="E1684">
        <v>368.9325</v>
      </c>
    </row>
    <row r="1685" spans="1:5" x14ac:dyDescent="0.3">
      <c r="A1685" t="s">
        <v>13</v>
      </c>
      <c r="B1685">
        <v>10892</v>
      </c>
      <c r="C1685" t="s">
        <v>454</v>
      </c>
      <c r="D1685" t="s">
        <v>456</v>
      </c>
      <c r="E1685">
        <v>2090</v>
      </c>
    </row>
    <row r="1686" spans="1:5" x14ac:dyDescent="0.3">
      <c r="A1686" t="s">
        <v>7</v>
      </c>
      <c r="B1686">
        <v>10893</v>
      </c>
      <c r="C1686" t="s">
        <v>364</v>
      </c>
      <c r="D1686" t="s">
        <v>49</v>
      </c>
      <c r="E1686">
        <v>1200</v>
      </c>
    </row>
    <row r="1687" spans="1:5" x14ac:dyDescent="0.3">
      <c r="A1687" t="s">
        <v>4</v>
      </c>
      <c r="B1687">
        <v>10893</v>
      </c>
      <c r="C1687" t="s">
        <v>364</v>
      </c>
      <c r="D1687" t="s">
        <v>49</v>
      </c>
      <c r="E1687">
        <v>45</v>
      </c>
    </row>
    <row r="1688" spans="1:5" x14ac:dyDescent="0.3">
      <c r="A1688" t="s">
        <v>19</v>
      </c>
      <c r="B1688">
        <v>10893</v>
      </c>
      <c r="C1688" t="s">
        <v>364</v>
      </c>
      <c r="D1688" t="s">
        <v>49</v>
      </c>
      <c r="E1688">
        <v>2970.96</v>
      </c>
    </row>
    <row r="1689" spans="1:5" x14ac:dyDescent="0.3">
      <c r="A1689" t="s">
        <v>25</v>
      </c>
      <c r="B1689">
        <v>10893</v>
      </c>
      <c r="C1689" t="s">
        <v>364</v>
      </c>
      <c r="D1689" t="s">
        <v>49</v>
      </c>
      <c r="E1689">
        <v>906.15</v>
      </c>
    </row>
    <row r="1690" spans="1:5" x14ac:dyDescent="0.3">
      <c r="A1690" t="s">
        <v>25</v>
      </c>
      <c r="B1690">
        <v>10893</v>
      </c>
      <c r="C1690" t="s">
        <v>364</v>
      </c>
      <c r="D1690" t="s">
        <v>49</v>
      </c>
      <c r="E1690">
        <v>380</v>
      </c>
    </row>
    <row r="1691" spans="1:5" x14ac:dyDescent="0.3">
      <c r="A1691" t="s">
        <v>25</v>
      </c>
      <c r="B1691">
        <v>10894</v>
      </c>
      <c r="C1691" t="s">
        <v>611</v>
      </c>
      <c r="D1691" t="s">
        <v>305</v>
      </c>
      <c r="E1691">
        <v>159.6</v>
      </c>
    </row>
    <row r="1692" spans="1:5" x14ac:dyDescent="0.3">
      <c r="A1692" t="s">
        <v>13</v>
      </c>
      <c r="B1692">
        <v>10894</v>
      </c>
      <c r="C1692" t="s">
        <v>611</v>
      </c>
      <c r="D1692" t="s">
        <v>305</v>
      </c>
      <c r="E1692">
        <v>1710</v>
      </c>
    </row>
    <row r="1693" spans="1:5" x14ac:dyDescent="0.3">
      <c r="A1693" t="s">
        <v>4</v>
      </c>
      <c r="B1693">
        <v>10894</v>
      </c>
      <c r="C1693" t="s">
        <v>611</v>
      </c>
      <c r="D1693" t="s">
        <v>305</v>
      </c>
      <c r="E1693">
        <v>883.5</v>
      </c>
    </row>
    <row r="1694" spans="1:5" x14ac:dyDescent="0.3">
      <c r="A1694" t="s">
        <v>4</v>
      </c>
      <c r="B1694">
        <v>10895</v>
      </c>
      <c r="C1694" t="s">
        <v>209</v>
      </c>
      <c r="D1694" t="s">
        <v>211</v>
      </c>
      <c r="E1694">
        <v>495</v>
      </c>
    </row>
    <row r="1695" spans="1:5" x14ac:dyDescent="0.3">
      <c r="A1695" t="s">
        <v>4</v>
      </c>
      <c r="B1695">
        <v>10895</v>
      </c>
      <c r="C1695" t="s">
        <v>209</v>
      </c>
      <c r="D1695" t="s">
        <v>211</v>
      </c>
      <c r="E1695">
        <v>810</v>
      </c>
    </row>
    <row r="1696" spans="1:5" x14ac:dyDescent="0.3">
      <c r="A1696" t="s">
        <v>25</v>
      </c>
      <c r="B1696">
        <v>10895</v>
      </c>
      <c r="C1696" t="s">
        <v>209</v>
      </c>
      <c r="D1696" t="s">
        <v>211</v>
      </c>
      <c r="E1696">
        <v>1674.3999999999999</v>
      </c>
    </row>
    <row r="1697" spans="1:5" x14ac:dyDescent="0.3">
      <c r="A1697" t="s">
        <v>13</v>
      </c>
      <c r="B1697">
        <v>10895</v>
      </c>
      <c r="C1697" t="s">
        <v>209</v>
      </c>
      <c r="D1697" t="s">
        <v>211</v>
      </c>
      <c r="E1697">
        <v>3400</v>
      </c>
    </row>
    <row r="1698" spans="1:5" x14ac:dyDescent="0.3">
      <c r="A1698" t="s">
        <v>25</v>
      </c>
      <c r="B1698">
        <v>10896</v>
      </c>
      <c r="C1698" t="s">
        <v>454</v>
      </c>
      <c r="D1698" t="s">
        <v>456</v>
      </c>
      <c r="E1698">
        <v>142.5</v>
      </c>
    </row>
    <row r="1699" spans="1:5" x14ac:dyDescent="0.3">
      <c r="A1699" t="s">
        <v>16</v>
      </c>
      <c r="B1699">
        <v>10896</v>
      </c>
      <c r="C1699" t="s">
        <v>454</v>
      </c>
      <c r="D1699" t="s">
        <v>456</v>
      </c>
      <c r="E1699">
        <v>608</v>
      </c>
    </row>
    <row r="1700" spans="1:5" x14ac:dyDescent="0.3">
      <c r="A1700" t="s">
        <v>19</v>
      </c>
      <c r="B1700">
        <v>10897</v>
      </c>
      <c r="C1700" t="s">
        <v>347</v>
      </c>
      <c r="D1700" t="s">
        <v>349</v>
      </c>
      <c r="E1700">
        <v>9903.2000000000007</v>
      </c>
    </row>
    <row r="1701" spans="1:5" x14ac:dyDescent="0.3">
      <c r="A1701" t="s">
        <v>25</v>
      </c>
      <c r="B1701">
        <v>10897</v>
      </c>
      <c r="C1701" t="s">
        <v>347</v>
      </c>
      <c r="D1701" t="s">
        <v>349</v>
      </c>
      <c r="E1701">
        <v>932.04</v>
      </c>
    </row>
    <row r="1702" spans="1:5" x14ac:dyDescent="0.3">
      <c r="A1702" t="s">
        <v>25</v>
      </c>
      <c r="B1702">
        <v>10898</v>
      </c>
      <c r="C1702" t="s">
        <v>144</v>
      </c>
      <c r="D1702" t="s">
        <v>146</v>
      </c>
      <c r="E1702">
        <v>30</v>
      </c>
    </row>
    <row r="1703" spans="1:5" x14ac:dyDescent="0.3">
      <c r="A1703" t="s">
        <v>4</v>
      </c>
      <c r="B1703">
        <v>10899</v>
      </c>
      <c r="C1703" t="s">
        <v>420</v>
      </c>
      <c r="D1703" t="s">
        <v>314</v>
      </c>
      <c r="E1703">
        <v>122.39999999999999</v>
      </c>
    </row>
    <row r="1704" spans="1:5" x14ac:dyDescent="0.3">
      <c r="A1704" t="s">
        <v>4</v>
      </c>
      <c r="B1704">
        <v>10900</v>
      </c>
      <c r="C1704" t="s">
        <v>742</v>
      </c>
      <c r="D1704" t="s">
        <v>172</v>
      </c>
      <c r="E1704">
        <v>33.75</v>
      </c>
    </row>
    <row r="1705" spans="1:5" x14ac:dyDescent="0.3">
      <c r="A1705" t="s">
        <v>25</v>
      </c>
      <c r="B1705">
        <v>10901</v>
      </c>
      <c r="C1705" t="s">
        <v>330</v>
      </c>
      <c r="D1705" t="s">
        <v>314</v>
      </c>
      <c r="E1705">
        <v>289.5</v>
      </c>
    </row>
    <row r="1706" spans="1:5" x14ac:dyDescent="0.3">
      <c r="A1706" t="s">
        <v>13</v>
      </c>
      <c r="B1706">
        <v>10901</v>
      </c>
      <c r="C1706" t="s">
        <v>330</v>
      </c>
      <c r="D1706" t="s">
        <v>314</v>
      </c>
      <c r="E1706">
        <v>645</v>
      </c>
    </row>
    <row r="1707" spans="1:5" x14ac:dyDescent="0.3">
      <c r="A1707" t="s">
        <v>19</v>
      </c>
      <c r="B1707">
        <v>10902</v>
      </c>
      <c r="C1707" t="s">
        <v>241</v>
      </c>
      <c r="D1707" t="s">
        <v>84</v>
      </c>
      <c r="E1707">
        <v>612</v>
      </c>
    </row>
    <row r="1708" spans="1:5" x14ac:dyDescent="0.3">
      <c r="A1708" t="s">
        <v>10</v>
      </c>
      <c r="B1708">
        <v>10902</v>
      </c>
      <c r="C1708" t="s">
        <v>241</v>
      </c>
      <c r="D1708" t="s">
        <v>84</v>
      </c>
      <c r="E1708">
        <v>251.42999999999995</v>
      </c>
    </row>
    <row r="1709" spans="1:5" x14ac:dyDescent="0.3">
      <c r="A1709" t="s">
        <v>25</v>
      </c>
      <c r="B1709">
        <v>10903</v>
      </c>
      <c r="C1709" t="s">
        <v>321</v>
      </c>
      <c r="D1709" t="s">
        <v>172</v>
      </c>
      <c r="E1709">
        <v>240</v>
      </c>
    </row>
    <row r="1710" spans="1:5" x14ac:dyDescent="0.3">
      <c r="A1710" t="s">
        <v>7</v>
      </c>
      <c r="B1710">
        <v>10903</v>
      </c>
      <c r="C1710" t="s">
        <v>321</v>
      </c>
      <c r="D1710" t="s">
        <v>172</v>
      </c>
      <c r="E1710">
        <v>442.05</v>
      </c>
    </row>
    <row r="1711" spans="1:5" x14ac:dyDescent="0.3">
      <c r="A1711" t="s">
        <v>10</v>
      </c>
      <c r="B1711">
        <v>10903</v>
      </c>
      <c r="C1711" t="s">
        <v>321</v>
      </c>
      <c r="D1711" t="s">
        <v>172</v>
      </c>
      <c r="E1711">
        <v>250</v>
      </c>
    </row>
    <row r="1712" spans="1:5" x14ac:dyDescent="0.3">
      <c r="A1712" t="s">
        <v>25</v>
      </c>
      <c r="B1712">
        <v>10904</v>
      </c>
      <c r="C1712" t="s">
        <v>749</v>
      </c>
      <c r="D1712" t="s">
        <v>305</v>
      </c>
      <c r="E1712">
        <v>198.75</v>
      </c>
    </row>
    <row r="1713" spans="1:5" x14ac:dyDescent="0.3">
      <c r="A1713" t="s">
        <v>10</v>
      </c>
      <c r="B1713">
        <v>10904</v>
      </c>
      <c r="C1713" t="s">
        <v>749</v>
      </c>
      <c r="D1713" t="s">
        <v>305</v>
      </c>
      <c r="E1713">
        <v>1725.5</v>
      </c>
    </row>
    <row r="1714" spans="1:5" x14ac:dyDescent="0.3">
      <c r="A1714" t="s">
        <v>4</v>
      </c>
      <c r="B1714">
        <v>10905</v>
      </c>
      <c r="C1714" t="s">
        <v>742</v>
      </c>
      <c r="D1714" t="s">
        <v>172</v>
      </c>
      <c r="E1714">
        <v>342</v>
      </c>
    </row>
    <row r="1715" spans="1:5" x14ac:dyDescent="0.3">
      <c r="A1715" t="s">
        <v>7</v>
      </c>
      <c r="B1715">
        <v>10906</v>
      </c>
      <c r="C1715" t="s">
        <v>765</v>
      </c>
      <c r="D1715" t="s">
        <v>767</v>
      </c>
      <c r="E1715">
        <v>427.5</v>
      </c>
    </row>
    <row r="1716" spans="1:5" x14ac:dyDescent="0.3">
      <c r="A1716" t="s">
        <v>4</v>
      </c>
      <c r="B1716">
        <v>10907</v>
      </c>
      <c r="C1716" t="s">
        <v>509</v>
      </c>
      <c r="D1716" t="s">
        <v>102</v>
      </c>
      <c r="E1716">
        <v>108.5</v>
      </c>
    </row>
    <row r="1717" spans="1:5" x14ac:dyDescent="0.3">
      <c r="A1717" t="s">
        <v>22</v>
      </c>
      <c r="B1717">
        <v>10908</v>
      </c>
      <c r="C1717" t="s">
        <v>574</v>
      </c>
      <c r="D1717" t="s">
        <v>264</v>
      </c>
      <c r="E1717">
        <v>570</v>
      </c>
    </row>
    <row r="1718" spans="1:5" x14ac:dyDescent="0.3">
      <c r="A1718" t="s">
        <v>16</v>
      </c>
      <c r="B1718">
        <v>10908</v>
      </c>
      <c r="C1718" t="s">
        <v>574</v>
      </c>
      <c r="D1718" t="s">
        <v>264</v>
      </c>
      <c r="E1718">
        <v>93.1</v>
      </c>
    </row>
    <row r="1719" spans="1:5" x14ac:dyDescent="0.3">
      <c r="A1719" t="s">
        <v>22</v>
      </c>
      <c r="B1719">
        <v>10909</v>
      </c>
      <c r="C1719" t="s">
        <v>602</v>
      </c>
      <c r="D1719" t="s">
        <v>604</v>
      </c>
      <c r="E1719">
        <v>360</v>
      </c>
    </row>
    <row r="1720" spans="1:5" x14ac:dyDescent="0.3">
      <c r="A1720" t="s">
        <v>10</v>
      </c>
      <c r="B1720">
        <v>10909</v>
      </c>
      <c r="C1720" t="s">
        <v>602</v>
      </c>
      <c r="D1720" t="s">
        <v>604</v>
      </c>
      <c r="E1720">
        <v>261.75</v>
      </c>
    </row>
    <row r="1721" spans="1:5" x14ac:dyDescent="0.3">
      <c r="A1721" t="s">
        <v>25</v>
      </c>
      <c r="B1721">
        <v>10909</v>
      </c>
      <c r="C1721" t="s">
        <v>602</v>
      </c>
      <c r="D1721" t="s">
        <v>604</v>
      </c>
      <c r="E1721">
        <v>48.25</v>
      </c>
    </row>
    <row r="1722" spans="1:5" x14ac:dyDescent="0.3">
      <c r="A1722" t="s">
        <v>10</v>
      </c>
      <c r="B1722">
        <v>10910</v>
      </c>
      <c r="C1722" t="s">
        <v>758</v>
      </c>
      <c r="D1722" t="s">
        <v>736</v>
      </c>
      <c r="E1722">
        <v>110.39999999999999</v>
      </c>
    </row>
    <row r="1723" spans="1:5" x14ac:dyDescent="0.3">
      <c r="A1723" t="s">
        <v>10</v>
      </c>
      <c r="B1723">
        <v>10910</v>
      </c>
      <c r="C1723" t="s">
        <v>758</v>
      </c>
      <c r="D1723" t="s">
        <v>736</v>
      </c>
      <c r="E1723">
        <v>200</v>
      </c>
    </row>
    <row r="1724" spans="1:5" x14ac:dyDescent="0.3">
      <c r="A1724" t="s">
        <v>7</v>
      </c>
      <c r="B1724">
        <v>10910</v>
      </c>
      <c r="C1724" t="s">
        <v>758</v>
      </c>
      <c r="D1724" t="s">
        <v>736</v>
      </c>
      <c r="E1724">
        <v>142.5</v>
      </c>
    </row>
    <row r="1725" spans="1:5" x14ac:dyDescent="0.3">
      <c r="A1725" t="s">
        <v>4</v>
      </c>
      <c r="B1725">
        <v>10911</v>
      </c>
      <c r="C1725" t="s">
        <v>288</v>
      </c>
      <c r="D1725" t="s">
        <v>111</v>
      </c>
      <c r="E1725">
        <v>180</v>
      </c>
    </row>
    <row r="1726" spans="1:5" x14ac:dyDescent="0.3">
      <c r="A1726" t="s">
        <v>19</v>
      </c>
      <c r="B1726">
        <v>10911</v>
      </c>
      <c r="C1726" t="s">
        <v>288</v>
      </c>
      <c r="D1726" t="s">
        <v>111</v>
      </c>
      <c r="E1726">
        <v>468</v>
      </c>
    </row>
    <row r="1727" spans="1:5" x14ac:dyDescent="0.3">
      <c r="A1727" t="s">
        <v>4</v>
      </c>
      <c r="B1727">
        <v>10911</v>
      </c>
      <c r="C1727" t="s">
        <v>288</v>
      </c>
      <c r="D1727" t="s">
        <v>111</v>
      </c>
      <c r="E1727">
        <v>210</v>
      </c>
    </row>
    <row r="1728" spans="1:5" x14ac:dyDescent="0.3">
      <c r="A1728" t="s">
        <v>13</v>
      </c>
      <c r="B1728">
        <v>10912</v>
      </c>
      <c r="C1728" t="s">
        <v>347</v>
      </c>
      <c r="D1728" t="s">
        <v>349</v>
      </c>
      <c r="E1728">
        <v>630</v>
      </c>
    </row>
    <row r="1729" spans="1:5" x14ac:dyDescent="0.3">
      <c r="A1729" t="s">
        <v>19</v>
      </c>
      <c r="B1729">
        <v>10912</v>
      </c>
      <c r="C1729" t="s">
        <v>347</v>
      </c>
      <c r="D1729" t="s">
        <v>349</v>
      </c>
      <c r="E1729">
        <v>5570.55</v>
      </c>
    </row>
    <row r="1730" spans="1:5" x14ac:dyDescent="0.3">
      <c r="A1730" t="s">
        <v>7</v>
      </c>
      <c r="B1730">
        <v>10913</v>
      </c>
      <c r="C1730" t="s">
        <v>169</v>
      </c>
      <c r="D1730" t="s">
        <v>172</v>
      </c>
      <c r="E1730">
        <v>495</v>
      </c>
    </row>
    <row r="1731" spans="1:5" x14ac:dyDescent="0.3">
      <c r="A1731" t="s">
        <v>13</v>
      </c>
      <c r="B1731">
        <v>10913</v>
      </c>
      <c r="C1731" t="s">
        <v>169</v>
      </c>
      <c r="D1731" t="s">
        <v>172</v>
      </c>
      <c r="E1731">
        <v>75</v>
      </c>
    </row>
    <row r="1732" spans="1:5" x14ac:dyDescent="0.3">
      <c r="A1732" t="s">
        <v>25</v>
      </c>
      <c r="B1732">
        <v>10913</v>
      </c>
      <c r="C1732" t="s">
        <v>169</v>
      </c>
      <c r="D1732" t="s">
        <v>172</v>
      </c>
      <c r="E1732">
        <v>198.75</v>
      </c>
    </row>
    <row r="1733" spans="1:5" x14ac:dyDescent="0.3">
      <c r="A1733" t="s">
        <v>13</v>
      </c>
      <c r="B1733">
        <v>10914</v>
      </c>
      <c r="C1733" t="s">
        <v>169</v>
      </c>
      <c r="D1733" t="s">
        <v>172</v>
      </c>
      <c r="E1733">
        <v>537.5</v>
      </c>
    </row>
    <row r="1734" spans="1:5" x14ac:dyDescent="0.3">
      <c r="A1734" t="s">
        <v>19</v>
      </c>
      <c r="B1734">
        <v>10915</v>
      </c>
      <c r="C1734" t="s">
        <v>57</v>
      </c>
      <c r="D1734" t="s">
        <v>59</v>
      </c>
      <c r="E1734">
        <v>390</v>
      </c>
    </row>
    <row r="1735" spans="1:5" x14ac:dyDescent="0.3">
      <c r="A1735" t="s">
        <v>13</v>
      </c>
      <c r="B1735">
        <v>10915</v>
      </c>
      <c r="C1735" t="s">
        <v>57</v>
      </c>
      <c r="D1735" t="s">
        <v>59</v>
      </c>
      <c r="E1735">
        <v>75</v>
      </c>
    </row>
    <row r="1736" spans="1:5" x14ac:dyDescent="0.3">
      <c r="A1736" t="s">
        <v>19</v>
      </c>
      <c r="B1736">
        <v>10915</v>
      </c>
      <c r="C1736" t="s">
        <v>57</v>
      </c>
      <c r="D1736" t="s">
        <v>59</v>
      </c>
      <c r="E1736">
        <v>74.5</v>
      </c>
    </row>
    <row r="1737" spans="1:5" x14ac:dyDescent="0.3">
      <c r="A1737" t="s">
        <v>10</v>
      </c>
      <c r="B1737">
        <v>10916</v>
      </c>
      <c r="C1737" t="s">
        <v>144</v>
      </c>
      <c r="D1737" t="s">
        <v>146</v>
      </c>
      <c r="E1737">
        <v>104.69999999999999</v>
      </c>
    </row>
    <row r="1738" spans="1:5" x14ac:dyDescent="0.3">
      <c r="A1738" t="s">
        <v>13</v>
      </c>
      <c r="B1738">
        <v>10916</v>
      </c>
      <c r="C1738" t="s">
        <v>144</v>
      </c>
      <c r="D1738" t="s">
        <v>146</v>
      </c>
      <c r="E1738">
        <v>192</v>
      </c>
    </row>
    <row r="1739" spans="1:5" x14ac:dyDescent="0.3">
      <c r="A1739" t="s">
        <v>16</v>
      </c>
      <c r="B1739">
        <v>10916</v>
      </c>
      <c r="C1739" t="s">
        <v>144</v>
      </c>
      <c r="D1739" t="s">
        <v>146</v>
      </c>
      <c r="E1739">
        <v>390</v>
      </c>
    </row>
    <row r="1740" spans="1:5" x14ac:dyDescent="0.3">
      <c r="A1740" t="s">
        <v>25</v>
      </c>
      <c r="B1740">
        <v>10917</v>
      </c>
      <c r="C1740" t="s">
        <v>109</v>
      </c>
      <c r="D1740" t="s">
        <v>111</v>
      </c>
      <c r="E1740">
        <v>25.89</v>
      </c>
    </row>
    <row r="1741" spans="1:5" x14ac:dyDescent="0.3">
      <c r="A1741" t="s">
        <v>13</v>
      </c>
      <c r="B1741">
        <v>10917</v>
      </c>
      <c r="C1741" t="s">
        <v>109</v>
      </c>
      <c r="D1741" t="s">
        <v>111</v>
      </c>
      <c r="E1741">
        <v>340</v>
      </c>
    </row>
    <row r="1742" spans="1:5" x14ac:dyDescent="0.3">
      <c r="A1742" t="s">
        <v>4</v>
      </c>
      <c r="B1742">
        <v>10918</v>
      </c>
      <c r="C1742" t="s">
        <v>127</v>
      </c>
      <c r="D1742" t="s">
        <v>130</v>
      </c>
      <c r="E1742">
        <v>810</v>
      </c>
    </row>
    <row r="1743" spans="1:5" x14ac:dyDescent="0.3">
      <c r="A1743" t="s">
        <v>13</v>
      </c>
      <c r="B1743">
        <v>10918</v>
      </c>
      <c r="C1743" t="s">
        <v>127</v>
      </c>
      <c r="D1743" t="s">
        <v>130</v>
      </c>
      <c r="E1743">
        <v>637.5</v>
      </c>
    </row>
    <row r="1744" spans="1:5" x14ac:dyDescent="0.3">
      <c r="A1744" t="s">
        <v>10</v>
      </c>
      <c r="B1744">
        <v>10919</v>
      </c>
      <c r="C1744" t="s">
        <v>429</v>
      </c>
      <c r="D1744" t="s">
        <v>314</v>
      </c>
      <c r="E1744">
        <v>418.79999999999995</v>
      </c>
    </row>
    <row r="1745" spans="1:5" x14ac:dyDescent="0.3">
      <c r="A1745" t="s">
        <v>10</v>
      </c>
      <c r="B1745">
        <v>10919</v>
      </c>
      <c r="C1745" t="s">
        <v>429</v>
      </c>
      <c r="D1745" t="s">
        <v>314</v>
      </c>
      <c r="E1745">
        <v>336</v>
      </c>
    </row>
    <row r="1746" spans="1:5" x14ac:dyDescent="0.3">
      <c r="A1746" t="s">
        <v>25</v>
      </c>
      <c r="B1746">
        <v>10919</v>
      </c>
      <c r="C1746" t="s">
        <v>429</v>
      </c>
      <c r="D1746" t="s">
        <v>314</v>
      </c>
      <c r="E1746">
        <v>368</v>
      </c>
    </row>
    <row r="1747" spans="1:5" x14ac:dyDescent="0.3">
      <c r="A1747" t="s">
        <v>10</v>
      </c>
      <c r="B1747">
        <v>10920</v>
      </c>
      <c r="C1747" t="s">
        <v>72</v>
      </c>
      <c r="D1747" t="s">
        <v>74</v>
      </c>
      <c r="E1747">
        <v>390</v>
      </c>
    </row>
    <row r="1748" spans="1:5" x14ac:dyDescent="0.3">
      <c r="A1748" t="s">
        <v>4</v>
      </c>
      <c r="B1748">
        <v>10921</v>
      </c>
      <c r="C1748" t="s">
        <v>702</v>
      </c>
      <c r="D1748" t="s">
        <v>628</v>
      </c>
      <c r="E1748">
        <v>180</v>
      </c>
    </row>
    <row r="1749" spans="1:5" x14ac:dyDescent="0.3">
      <c r="A1749" t="s">
        <v>7</v>
      </c>
      <c r="B1749">
        <v>10921</v>
      </c>
      <c r="C1749" t="s">
        <v>702</v>
      </c>
      <c r="D1749" t="s">
        <v>628</v>
      </c>
      <c r="E1749">
        <v>1756</v>
      </c>
    </row>
    <row r="1750" spans="1:5" x14ac:dyDescent="0.3">
      <c r="A1750" t="s">
        <v>19</v>
      </c>
      <c r="B1750">
        <v>10922</v>
      </c>
      <c r="C1750" t="s">
        <v>321</v>
      </c>
      <c r="D1750" t="s">
        <v>172</v>
      </c>
      <c r="E1750">
        <v>585</v>
      </c>
    </row>
    <row r="1751" spans="1:5" x14ac:dyDescent="0.3">
      <c r="A1751" t="s">
        <v>4</v>
      </c>
      <c r="B1751">
        <v>10922</v>
      </c>
      <c r="C1751" t="s">
        <v>321</v>
      </c>
      <c r="D1751" t="s">
        <v>172</v>
      </c>
      <c r="E1751">
        <v>157.5</v>
      </c>
    </row>
    <row r="1752" spans="1:5" x14ac:dyDescent="0.3">
      <c r="A1752" t="s">
        <v>16</v>
      </c>
      <c r="B1752">
        <v>10923</v>
      </c>
      <c r="C1752" t="s">
        <v>379</v>
      </c>
      <c r="D1752" t="s">
        <v>102</v>
      </c>
      <c r="E1752">
        <v>112</v>
      </c>
    </row>
    <row r="1753" spans="1:5" x14ac:dyDescent="0.3">
      <c r="A1753" t="s">
        <v>4</v>
      </c>
      <c r="B1753">
        <v>10923</v>
      </c>
      <c r="C1753" t="s">
        <v>379</v>
      </c>
      <c r="D1753" t="s">
        <v>102</v>
      </c>
      <c r="E1753">
        <v>368</v>
      </c>
    </row>
    <row r="1754" spans="1:5" x14ac:dyDescent="0.3">
      <c r="A1754" t="s">
        <v>4</v>
      </c>
      <c r="B1754">
        <v>10923</v>
      </c>
      <c r="C1754" t="s">
        <v>379</v>
      </c>
      <c r="D1754" t="s">
        <v>102</v>
      </c>
      <c r="E1754">
        <v>268.8</v>
      </c>
    </row>
    <row r="1755" spans="1:5" x14ac:dyDescent="0.3">
      <c r="A1755" t="s">
        <v>25</v>
      </c>
      <c r="B1755">
        <v>10924</v>
      </c>
      <c r="C1755" t="s">
        <v>82</v>
      </c>
      <c r="D1755" t="s">
        <v>84</v>
      </c>
      <c r="E1755">
        <v>558</v>
      </c>
    </row>
    <row r="1756" spans="1:5" x14ac:dyDescent="0.3">
      <c r="A1756" t="s">
        <v>22</v>
      </c>
      <c r="B1756">
        <v>10924</v>
      </c>
      <c r="C1756" t="s">
        <v>82</v>
      </c>
      <c r="D1756" t="s">
        <v>84</v>
      </c>
      <c r="E1756">
        <v>1231.2</v>
      </c>
    </row>
    <row r="1757" spans="1:5" x14ac:dyDescent="0.3">
      <c r="A1757" t="s">
        <v>4</v>
      </c>
      <c r="B1757">
        <v>10924</v>
      </c>
      <c r="C1757" t="s">
        <v>82</v>
      </c>
      <c r="D1757" t="s">
        <v>84</v>
      </c>
      <c r="E1757">
        <v>46.5</v>
      </c>
    </row>
    <row r="1758" spans="1:5" x14ac:dyDescent="0.3">
      <c r="A1758" t="s">
        <v>25</v>
      </c>
      <c r="B1758">
        <v>10925</v>
      </c>
      <c r="C1758" t="s">
        <v>321</v>
      </c>
      <c r="D1758" t="s">
        <v>172</v>
      </c>
      <c r="E1758">
        <v>403.75</v>
      </c>
    </row>
    <row r="1759" spans="1:5" x14ac:dyDescent="0.3">
      <c r="A1759" t="s">
        <v>16</v>
      </c>
      <c r="B1759">
        <v>10925</v>
      </c>
      <c r="C1759" t="s">
        <v>321</v>
      </c>
      <c r="D1759" t="s">
        <v>172</v>
      </c>
      <c r="E1759">
        <v>71.399999999999991</v>
      </c>
    </row>
    <row r="1760" spans="1:5" x14ac:dyDescent="0.3">
      <c r="A1760" t="s">
        <v>13</v>
      </c>
      <c r="B1760">
        <v>10926</v>
      </c>
      <c r="C1760" t="s">
        <v>57</v>
      </c>
      <c r="D1760" t="s">
        <v>59</v>
      </c>
      <c r="E1760">
        <v>42</v>
      </c>
    </row>
    <row r="1761" spans="1:5" x14ac:dyDescent="0.3">
      <c r="A1761" t="s">
        <v>25</v>
      </c>
      <c r="B1761">
        <v>10926</v>
      </c>
      <c r="C1761" t="s">
        <v>57</v>
      </c>
      <c r="D1761" t="s">
        <v>59</v>
      </c>
      <c r="E1761">
        <v>60</v>
      </c>
    </row>
    <row r="1762" spans="1:5" x14ac:dyDescent="0.3">
      <c r="A1762" t="s">
        <v>10</v>
      </c>
      <c r="B1762">
        <v>10926</v>
      </c>
      <c r="C1762" t="s">
        <v>57</v>
      </c>
      <c r="D1762" t="s">
        <v>59</v>
      </c>
      <c r="E1762">
        <v>64.399999999999991</v>
      </c>
    </row>
    <row r="1763" spans="1:5" x14ac:dyDescent="0.3">
      <c r="A1763" t="s">
        <v>13</v>
      </c>
      <c r="B1763">
        <v>10926</v>
      </c>
      <c r="C1763" t="s">
        <v>57</v>
      </c>
      <c r="D1763" t="s">
        <v>59</v>
      </c>
      <c r="E1763">
        <v>348</v>
      </c>
    </row>
    <row r="1764" spans="1:5" x14ac:dyDescent="0.3">
      <c r="A1764" t="s">
        <v>10</v>
      </c>
      <c r="B1764">
        <v>10927</v>
      </c>
      <c r="C1764" t="s">
        <v>371</v>
      </c>
      <c r="D1764" t="s">
        <v>102</v>
      </c>
      <c r="E1764">
        <v>405</v>
      </c>
    </row>
    <row r="1765" spans="1:5" x14ac:dyDescent="0.3">
      <c r="A1765" t="s">
        <v>16</v>
      </c>
      <c r="B1765">
        <v>10927</v>
      </c>
      <c r="C1765" t="s">
        <v>371</v>
      </c>
      <c r="D1765" t="s">
        <v>102</v>
      </c>
      <c r="E1765">
        <v>35</v>
      </c>
    </row>
    <row r="1766" spans="1:5" x14ac:dyDescent="0.3">
      <c r="A1766" t="s">
        <v>4</v>
      </c>
      <c r="B1766">
        <v>10927</v>
      </c>
      <c r="C1766" t="s">
        <v>371</v>
      </c>
      <c r="D1766" t="s">
        <v>102</v>
      </c>
      <c r="E1766">
        <v>360</v>
      </c>
    </row>
    <row r="1767" spans="1:5" x14ac:dyDescent="0.3">
      <c r="A1767" t="s">
        <v>10</v>
      </c>
      <c r="B1767">
        <v>10928</v>
      </c>
      <c r="C1767" t="s">
        <v>280</v>
      </c>
      <c r="D1767" t="s">
        <v>111</v>
      </c>
      <c r="E1767">
        <v>47.5</v>
      </c>
    </row>
    <row r="1768" spans="1:5" x14ac:dyDescent="0.3">
      <c r="A1768" t="s">
        <v>4</v>
      </c>
      <c r="B1768">
        <v>10928</v>
      </c>
      <c r="C1768" t="s">
        <v>280</v>
      </c>
      <c r="D1768" t="s">
        <v>111</v>
      </c>
      <c r="E1768">
        <v>90</v>
      </c>
    </row>
    <row r="1769" spans="1:5" x14ac:dyDescent="0.3">
      <c r="A1769" t="s">
        <v>10</v>
      </c>
      <c r="B1769">
        <v>10929</v>
      </c>
      <c r="C1769" t="s">
        <v>248</v>
      </c>
      <c r="D1769" t="s">
        <v>49</v>
      </c>
      <c r="E1769">
        <v>600</v>
      </c>
    </row>
    <row r="1770" spans="1:5" x14ac:dyDescent="0.3">
      <c r="A1770" t="s">
        <v>4</v>
      </c>
      <c r="B1770">
        <v>10929</v>
      </c>
      <c r="C1770" t="s">
        <v>248</v>
      </c>
      <c r="D1770" t="s">
        <v>49</v>
      </c>
      <c r="E1770">
        <v>379.75</v>
      </c>
    </row>
    <row r="1771" spans="1:5" x14ac:dyDescent="0.3">
      <c r="A1771" t="s">
        <v>7</v>
      </c>
      <c r="B1771">
        <v>10929</v>
      </c>
      <c r="C1771" t="s">
        <v>248</v>
      </c>
      <c r="D1771" t="s">
        <v>49</v>
      </c>
      <c r="E1771">
        <v>195</v>
      </c>
    </row>
    <row r="1772" spans="1:5" x14ac:dyDescent="0.3">
      <c r="A1772" t="s">
        <v>10</v>
      </c>
      <c r="B1772">
        <v>10930</v>
      </c>
      <c r="C1772" t="s">
        <v>651</v>
      </c>
      <c r="D1772" t="s">
        <v>456</v>
      </c>
      <c r="E1772">
        <v>360</v>
      </c>
    </row>
    <row r="1773" spans="1:5" x14ac:dyDescent="0.3">
      <c r="A1773" t="s">
        <v>10</v>
      </c>
      <c r="B1773">
        <v>10930</v>
      </c>
      <c r="C1773" t="s">
        <v>651</v>
      </c>
      <c r="D1773" t="s">
        <v>456</v>
      </c>
      <c r="E1773">
        <v>1097.5</v>
      </c>
    </row>
    <row r="1774" spans="1:5" x14ac:dyDescent="0.3">
      <c r="A1774" t="s">
        <v>19</v>
      </c>
      <c r="B1774">
        <v>10930</v>
      </c>
      <c r="C1774" t="s">
        <v>651</v>
      </c>
      <c r="D1774" t="s">
        <v>456</v>
      </c>
      <c r="E1774">
        <v>480</v>
      </c>
    </row>
    <row r="1775" spans="1:5" x14ac:dyDescent="0.3">
      <c r="A1775" t="s">
        <v>25</v>
      </c>
      <c r="B1775">
        <v>10930</v>
      </c>
      <c r="C1775" t="s">
        <v>651</v>
      </c>
      <c r="D1775" t="s">
        <v>456</v>
      </c>
      <c r="E1775">
        <v>318</v>
      </c>
    </row>
    <row r="1776" spans="1:5" x14ac:dyDescent="0.3">
      <c r="A1776" t="s">
        <v>25</v>
      </c>
      <c r="B1776">
        <v>10931</v>
      </c>
      <c r="C1776" t="s">
        <v>588</v>
      </c>
      <c r="D1776" t="s">
        <v>162</v>
      </c>
      <c r="E1776">
        <v>214.2</v>
      </c>
    </row>
    <row r="1777" spans="1:5" x14ac:dyDescent="0.3">
      <c r="A1777" t="s">
        <v>16</v>
      </c>
      <c r="B1777">
        <v>10931</v>
      </c>
      <c r="C1777" t="s">
        <v>588</v>
      </c>
      <c r="D1777" t="s">
        <v>162</v>
      </c>
      <c r="E1777">
        <v>585</v>
      </c>
    </row>
    <row r="1778" spans="1:5" x14ac:dyDescent="0.3">
      <c r="A1778" t="s">
        <v>10</v>
      </c>
      <c r="B1778">
        <v>10932</v>
      </c>
      <c r="C1778" t="s">
        <v>118</v>
      </c>
      <c r="D1778" t="s">
        <v>102</v>
      </c>
      <c r="E1778">
        <v>471.15000000000003</v>
      </c>
    </row>
    <row r="1779" spans="1:5" x14ac:dyDescent="0.3">
      <c r="A1779" t="s">
        <v>10</v>
      </c>
      <c r="B1779">
        <v>10932</v>
      </c>
      <c r="C1779" t="s">
        <v>118</v>
      </c>
      <c r="D1779" t="s">
        <v>102</v>
      </c>
      <c r="E1779">
        <v>621.17999999999995</v>
      </c>
    </row>
    <row r="1780" spans="1:5" x14ac:dyDescent="0.3">
      <c r="A1780" t="s">
        <v>13</v>
      </c>
      <c r="B1780">
        <v>10932</v>
      </c>
      <c r="C1780" t="s">
        <v>118</v>
      </c>
      <c r="D1780" t="s">
        <v>102</v>
      </c>
      <c r="E1780">
        <v>556.79999999999995</v>
      </c>
    </row>
    <row r="1781" spans="1:5" x14ac:dyDescent="0.3">
      <c r="A1781" t="s">
        <v>4</v>
      </c>
      <c r="B1781">
        <v>10932</v>
      </c>
      <c r="C1781" t="s">
        <v>118</v>
      </c>
      <c r="D1781" t="s">
        <v>102</v>
      </c>
      <c r="E1781">
        <v>139.5</v>
      </c>
    </row>
    <row r="1782" spans="1:5" x14ac:dyDescent="0.3">
      <c r="A1782" t="s">
        <v>19</v>
      </c>
      <c r="B1782">
        <v>10933</v>
      </c>
      <c r="C1782" t="s">
        <v>356</v>
      </c>
      <c r="D1782" t="s">
        <v>74</v>
      </c>
      <c r="E1782">
        <v>65.599999999999994</v>
      </c>
    </row>
    <row r="1783" spans="1:5" x14ac:dyDescent="0.3">
      <c r="A1783" t="s">
        <v>7</v>
      </c>
      <c r="B1783">
        <v>10933</v>
      </c>
      <c r="C1783" t="s">
        <v>356</v>
      </c>
      <c r="D1783" t="s">
        <v>74</v>
      </c>
      <c r="E1783">
        <v>855</v>
      </c>
    </row>
    <row r="1784" spans="1:5" x14ac:dyDescent="0.3">
      <c r="A1784" t="s">
        <v>7</v>
      </c>
      <c r="B1784">
        <v>10934</v>
      </c>
      <c r="C1784" t="s">
        <v>404</v>
      </c>
      <c r="D1784" t="s">
        <v>49</v>
      </c>
      <c r="E1784">
        <v>500</v>
      </c>
    </row>
    <row r="1785" spans="1:5" x14ac:dyDescent="0.3">
      <c r="A1785" t="s">
        <v>4</v>
      </c>
      <c r="B1785">
        <v>10935</v>
      </c>
      <c r="C1785" t="s">
        <v>742</v>
      </c>
      <c r="D1785" t="s">
        <v>172</v>
      </c>
      <c r="E1785">
        <v>378</v>
      </c>
    </row>
    <row r="1786" spans="1:5" x14ac:dyDescent="0.3">
      <c r="A1786" t="s">
        <v>25</v>
      </c>
      <c r="B1786">
        <v>10935</v>
      </c>
      <c r="C1786" t="s">
        <v>742</v>
      </c>
      <c r="D1786" t="s">
        <v>172</v>
      </c>
      <c r="E1786">
        <v>187.5</v>
      </c>
    </row>
    <row r="1787" spans="1:5" x14ac:dyDescent="0.3">
      <c r="A1787" t="s">
        <v>16</v>
      </c>
      <c r="B1787">
        <v>10935</v>
      </c>
      <c r="C1787" t="s">
        <v>742</v>
      </c>
      <c r="D1787" t="s">
        <v>172</v>
      </c>
      <c r="E1787">
        <v>54</v>
      </c>
    </row>
    <row r="1788" spans="1:5" x14ac:dyDescent="0.3">
      <c r="A1788" t="s">
        <v>25</v>
      </c>
      <c r="B1788">
        <v>10936</v>
      </c>
      <c r="C1788" t="s">
        <v>302</v>
      </c>
      <c r="D1788" t="s">
        <v>305</v>
      </c>
      <c r="E1788">
        <v>456</v>
      </c>
    </row>
    <row r="1789" spans="1:5" x14ac:dyDescent="0.3">
      <c r="A1789" t="s">
        <v>22</v>
      </c>
      <c r="B1789">
        <v>10937</v>
      </c>
      <c r="C1789" t="s">
        <v>144</v>
      </c>
      <c r="D1789" t="s">
        <v>146</v>
      </c>
      <c r="E1789">
        <v>364.8</v>
      </c>
    </row>
    <row r="1790" spans="1:5" x14ac:dyDescent="0.3">
      <c r="A1790" t="s">
        <v>4</v>
      </c>
      <c r="B1790">
        <v>10937</v>
      </c>
      <c r="C1790" t="s">
        <v>144</v>
      </c>
      <c r="D1790" t="s">
        <v>146</v>
      </c>
      <c r="E1790">
        <v>280</v>
      </c>
    </row>
    <row r="1791" spans="1:5" x14ac:dyDescent="0.3">
      <c r="A1791" t="s">
        <v>25</v>
      </c>
      <c r="B1791">
        <v>10938</v>
      </c>
      <c r="C1791" t="s">
        <v>551</v>
      </c>
      <c r="D1791" t="s">
        <v>49</v>
      </c>
      <c r="E1791">
        <v>90</v>
      </c>
    </row>
    <row r="1792" spans="1:5" x14ac:dyDescent="0.3">
      <c r="A1792" t="s">
        <v>4</v>
      </c>
      <c r="B1792">
        <v>10938</v>
      </c>
      <c r="C1792" t="s">
        <v>551</v>
      </c>
      <c r="D1792" t="s">
        <v>49</v>
      </c>
      <c r="E1792">
        <v>828</v>
      </c>
    </row>
    <row r="1793" spans="1:5" x14ac:dyDescent="0.3">
      <c r="A1793" t="s">
        <v>13</v>
      </c>
      <c r="B1793">
        <v>10938</v>
      </c>
      <c r="C1793" t="s">
        <v>551</v>
      </c>
      <c r="D1793" t="s">
        <v>49</v>
      </c>
      <c r="E1793">
        <v>1249.5</v>
      </c>
    </row>
    <row r="1794" spans="1:5" x14ac:dyDescent="0.3">
      <c r="A1794" t="s">
        <v>13</v>
      </c>
      <c r="B1794">
        <v>10938</v>
      </c>
      <c r="C1794" t="s">
        <v>551</v>
      </c>
      <c r="D1794" t="s">
        <v>49</v>
      </c>
      <c r="E1794">
        <v>564.375</v>
      </c>
    </row>
    <row r="1795" spans="1:5" x14ac:dyDescent="0.3">
      <c r="A1795" t="s">
        <v>4</v>
      </c>
      <c r="B1795">
        <v>10939</v>
      </c>
      <c r="C1795" t="s">
        <v>446</v>
      </c>
      <c r="D1795" t="s">
        <v>264</v>
      </c>
      <c r="E1795">
        <v>161.5</v>
      </c>
    </row>
    <row r="1796" spans="1:5" x14ac:dyDescent="0.3">
      <c r="A1796" t="s">
        <v>4</v>
      </c>
      <c r="B1796">
        <v>10939</v>
      </c>
      <c r="C1796" t="s">
        <v>446</v>
      </c>
      <c r="D1796" t="s">
        <v>264</v>
      </c>
      <c r="E1796">
        <v>476</v>
      </c>
    </row>
    <row r="1797" spans="1:5" x14ac:dyDescent="0.3">
      <c r="A1797" t="s">
        <v>22</v>
      </c>
      <c r="B1797">
        <v>10940</v>
      </c>
      <c r="C1797" t="s">
        <v>118</v>
      </c>
      <c r="D1797" t="s">
        <v>102</v>
      </c>
      <c r="E1797">
        <v>240</v>
      </c>
    </row>
    <row r="1798" spans="1:5" x14ac:dyDescent="0.3">
      <c r="A1798" t="s">
        <v>25</v>
      </c>
      <c r="B1798">
        <v>10940</v>
      </c>
      <c r="C1798" t="s">
        <v>118</v>
      </c>
      <c r="D1798" t="s">
        <v>102</v>
      </c>
      <c r="E1798">
        <v>120</v>
      </c>
    </row>
    <row r="1799" spans="1:5" x14ac:dyDescent="0.3">
      <c r="A1799" t="s">
        <v>13</v>
      </c>
      <c r="B1799">
        <v>10941</v>
      </c>
      <c r="C1799" t="s">
        <v>611</v>
      </c>
      <c r="D1799" t="s">
        <v>305</v>
      </c>
      <c r="E1799">
        <v>412.5</v>
      </c>
    </row>
    <row r="1800" spans="1:5" x14ac:dyDescent="0.3">
      <c r="A1800" t="s">
        <v>10</v>
      </c>
      <c r="B1800">
        <v>10941</v>
      </c>
      <c r="C1800" t="s">
        <v>611</v>
      </c>
      <c r="D1800" t="s">
        <v>305</v>
      </c>
      <c r="E1800">
        <v>1109.25</v>
      </c>
    </row>
    <row r="1801" spans="1:5" x14ac:dyDescent="0.3">
      <c r="A1801" t="s">
        <v>10</v>
      </c>
      <c r="B1801">
        <v>10941</v>
      </c>
      <c r="C1801" t="s">
        <v>611</v>
      </c>
      <c r="D1801" t="s">
        <v>305</v>
      </c>
      <c r="E1801">
        <v>750</v>
      </c>
    </row>
    <row r="1802" spans="1:5" x14ac:dyDescent="0.3">
      <c r="A1802" t="s">
        <v>13</v>
      </c>
      <c r="B1802">
        <v>10941</v>
      </c>
      <c r="C1802" t="s">
        <v>611</v>
      </c>
      <c r="D1802" t="s">
        <v>305</v>
      </c>
      <c r="E1802">
        <v>1739.9999999999998</v>
      </c>
    </row>
    <row r="1803" spans="1:5" x14ac:dyDescent="0.3">
      <c r="A1803" t="s">
        <v>10</v>
      </c>
      <c r="B1803">
        <v>10942</v>
      </c>
      <c r="C1803" t="s">
        <v>574</v>
      </c>
      <c r="D1803" t="s">
        <v>264</v>
      </c>
      <c r="E1803">
        <v>560</v>
      </c>
    </row>
    <row r="1804" spans="1:5" x14ac:dyDescent="0.3">
      <c r="A1804" t="s">
        <v>25</v>
      </c>
      <c r="B1804">
        <v>10943</v>
      </c>
      <c r="C1804" t="s">
        <v>72</v>
      </c>
      <c r="D1804" t="s">
        <v>74</v>
      </c>
      <c r="E1804">
        <v>90</v>
      </c>
    </row>
    <row r="1805" spans="1:5" x14ac:dyDescent="0.3">
      <c r="A1805" t="s">
        <v>16</v>
      </c>
      <c r="B1805">
        <v>10943</v>
      </c>
      <c r="C1805" t="s">
        <v>72</v>
      </c>
      <c r="D1805" t="s">
        <v>74</v>
      </c>
      <c r="E1805">
        <v>441</v>
      </c>
    </row>
    <row r="1806" spans="1:5" x14ac:dyDescent="0.3">
      <c r="A1806" t="s">
        <v>25</v>
      </c>
      <c r="B1806">
        <v>10943</v>
      </c>
      <c r="C1806" t="s">
        <v>72</v>
      </c>
      <c r="D1806" t="s">
        <v>74</v>
      </c>
      <c r="E1806">
        <v>180</v>
      </c>
    </row>
    <row r="1807" spans="1:5" x14ac:dyDescent="0.3">
      <c r="A1807" t="s">
        <v>13</v>
      </c>
      <c r="B1807">
        <v>10944</v>
      </c>
      <c r="C1807" t="s">
        <v>127</v>
      </c>
      <c r="D1807" t="s">
        <v>130</v>
      </c>
      <c r="E1807">
        <v>78.75</v>
      </c>
    </row>
    <row r="1808" spans="1:5" x14ac:dyDescent="0.3">
      <c r="A1808" t="s">
        <v>7</v>
      </c>
      <c r="B1808">
        <v>10944</v>
      </c>
      <c r="C1808" t="s">
        <v>127</v>
      </c>
      <c r="D1808" t="s">
        <v>130</v>
      </c>
      <c r="E1808">
        <v>262.57499999999999</v>
      </c>
    </row>
    <row r="1809" spans="1:5" x14ac:dyDescent="0.3">
      <c r="A1809" t="s">
        <v>16</v>
      </c>
      <c r="B1809">
        <v>10944</v>
      </c>
      <c r="C1809" t="s">
        <v>127</v>
      </c>
      <c r="D1809" t="s">
        <v>130</v>
      </c>
      <c r="E1809">
        <v>684</v>
      </c>
    </row>
    <row r="1810" spans="1:5" x14ac:dyDescent="0.3">
      <c r="A1810" t="s">
        <v>25</v>
      </c>
      <c r="B1810">
        <v>10945</v>
      </c>
      <c r="C1810" t="s">
        <v>472</v>
      </c>
      <c r="D1810" t="s">
        <v>49</v>
      </c>
      <c r="E1810">
        <v>120</v>
      </c>
    </row>
    <row r="1811" spans="1:5" x14ac:dyDescent="0.3">
      <c r="A1811" t="s">
        <v>13</v>
      </c>
      <c r="B1811">
        <v>10945</v>
      </c>
      <c r="C1811" t="s">
        <v>472</v>
      </c>
      <c r="D1811" t="s">
        <v>49</v>
      </c>
      <c r="E1811">
        <v>125</v>
      </c>
    </row>
    <row r="1812" spans="1:5" x14ac:dyDescent="0.3">
      <c r="A1812" t="s">
        <v>25</v>
      </c>
      <c r="B1812">
        <v>10946</v>
      </c>
      <c r="C1812" t="s">
        <v>702</v>
      </c>
      <c r="D1812" t="s">
        <v>628</v>
      </c>
      <c r="E1812">
        <v>775</v>
      </c>
    </row>
    <row r="1813" spans="1:5" x14ac:dyDescent="0.3">
      <c r="A1813" t="s">
        <v>4</v>
      </c>
      <c r="B1813">
        <v>10946</v>
      </c>
      <c r="C1813" t="s">
        <v>702</v>
      </c>
      <c r="D1813" t="s">
        <v>628</v>
      </c>
      <c r="E1813">
        <v>112.5</v>
      </c>
    </row>
    <row r="1814" spans="1:5" x14ac:dyDescent="0.3">
      <c r="A1814" t="s">
        <v>7</v>
      </c>
      <c r="B1814">
        <v>10946</v>
      </c>
      <c r="C1814" t="s">
        <v>702</v>
      </c>
      <c r="D1814" t="s">
        <v>628</v>
      </c>
      <c r="E1814">
        <v>520</v>
      </c>
    </row>
    <row r="1815" spans="1:5" x14ac:dyDescent="0.3">
      <c r="A1815" t="s">
        <v>13</v>
      </c>
      <c r="B1815">
        <v>10947</v>
      </c>
      <c r="C1815" t="s">
        <v>72</v>
      </c>
      <c r="D1815" t="s">
        <v>74</v>
      </c>
      <c r="E1815">
        <v>220</v>
      </c>
    </row>
    <row r="1816" spans="1:5" x14ac:dyDescent="0.3">
      <c r="A1816" t="s">
        <v>10</v>
      </c>
      <c r="B1816">
        <v>10948</v>
      </c>
      <c r="C1816" t="s">
        <v>288</v>
      </c>
      <c r="D1816" t="s">
        <v>111</v>
      </c>
      <c r="E1816">
        <v>146.25</v>
      </c>
    </row>
    <row r="1817" spans="1:5" x14ac:dyDescent="0.3">
      <c r="A1817" t="s">
        <v>22</v>
      </c>
      <c r="B1817">
        <v>10948</v>
      </c>
      <c r="C1817" t="s">
        <v>288</v>
      </c>
      <c r="D1817" t="s">
        <v>111</v>
      </c>
      <c r="E1817">
        <v>2120</v>
      </c>
    </row>
    <row r="1818" spans="1:5" x14ac:dyDescent="0.3">
      <c r="A1818" t="s">
        <v>19</v>
      </c>
      <c r="B1818">
        <v>10948</v>
      </c>
      <c r="C1818" t="s">
        <v>288</v>
      </c>
      <c r="D1818" t="s">
        <v>111</v>
      </c>
      <c r="E1818">
        <v>96</v>
      </c>
    </row>
    <row r="1819" spans="1:5" x14ac:dyDescent="0.3">
      <c r="A1819" t="s">
        <v>7</v>
      </c>
      <c r="B1819">
        <v>10949</v>
      </c>
      <c r="C1819" t="s">
        <v>127</v>
      </c>
      <c r="D1819" t="s">
        <v>130</v>
      </c>
      <c r="E1819">
        <v>300</v>
      </c>
    </row>
    <row r="1820" spans="1:5" x14ac:dyDescent="0.3">
      <c r="A1820" t="s">
        <v>25</v>
      </c>
      <c r="B1820">
        <v>10949</v>
      </c>
      <c r="C1820" t="s">
        <v>127</v>
      </c>
      <c r="D1820" t="s">
        <v>130</v>
      </c>
      <c r="E1820">
        <v>930</v>
      </c>
    </row>
    <row r="1821" spans="1:5" x14ac:dyDescent="0.3">
      <c r="A1821" t="s">
        <v>19</v>
      </c>
      <c r="B1821">
        <v>10949</v>
      </c>
      <c r="C1821" t="s">
        <v>127</v>
      </c>
      <c r="D1821" t="s">
        <v>130</v>
      </c>
      <c r="E1821">
        <v>234</v>
      </c>
    </row>
    <row r="1822" spans="1:5" x14ac:dyDescent="0.3">
      <c r="A1822" t="s">
        <v>10</v>
      </c>
      <c r="B1822">
        <v>10949</v>
      </c>
      <c r="C1822" t="s">
        <v>127</v>
      </c>
      <c r="D1822" t="s">
        <v>130</v>
      </c>
      <c r="E1822">
        <v>2958</v>
      </c>
    </row>
    <row r="1823" spans="1:5" x14ac:dyDescent="0.3">
      <c r="A1823" t="s">
        <v>7</v>
      </c>
      <c r="B1823">
        <v>10950</v>
      </c>
      <c r="C1823" t="s">
        <v>446</v>
      </c>
      <c r="D1823" t="s">
        <v>264</v>
      </c>
      <c r="E1823">
        <v>110</v>
      </c>
    </row>
    <row r="1824" spans="1:5" x14ac:dyDescent="0.3">
      <c r="A1824" t="s">
        <v>13</v>
      </c>
      <c r="B1824">
        <v>10951</v>
      </c>
      <c r="C1824" t="s">
        <v>588</v>
      </c>
      <c r="D1824" t="s">
        <v>162</v>
      </c>
      <c r="E1824">
        <v>35.625</v>
      </c>
    </row>
    <row r="1825" spans="1:5" x14ac:dyDescent="0.3">
      <c r="A1825" t="s">
        <v>25</v>
      </c>
      <c r="B1825">
        <v>10951</v>
      </c>
      <c r="C1825" t="s">
        <v>588</v>
      </c>
      <c r="D1825" t="s">
        <v>162</v>
      </c>
      <c r="E1825">
        <v>55.005000000000003</v>
      </c>
    </row>
    <row r="1826" spans="1:5" x14ac:dyDescent="0.3">
      <c r="A1826" t="s">
        <v>4</v>
      </c>
      <c r="B1826">
        <v>10951</v>
      </c>
      <c r="C1826" t="s">
        <v>588</v>
      </c>
      <c r="D1826" t="s">
        <v>162</v>
      </c>
      <c r="E1826">
        <v>368.125</v>
      </c>
    </row>
    <row r="1827" spans="1:5" x14ac:dyDescent="0.3">
      <c r="A1827" t="s">
        <v>7</v>
      </c>
      <c r="B1827">
        <v>10952</v>
      </c>
      <c r="C1827" t="s">
        <v>46</v>
      </c>
      <c r="D1827" t="s">
        <v>49</v>
      </c>
      <c r="E1827">
        <v>380</v>
      </c>
    </row>
    <row r="1828" spans="1:5" x14ac:dyDescent="0.3">
      <c r="A1828" t="s">
        <v>22</v>
      </c>
      <c r="B1828">
        <v>10952</v>
      </c>
      <c r="C1828" t="s">
        <v>46</v>
      </c>
      <c r="D1828" t="s">
        <v>49</v>
      </c>
      <c r="E1828">
        <v>91.2</v>
      </c>
    </row>
    <row r="1829" spans="1:5" x14ac:dyDescent="0.3">
      <c r="A1829" t="s">
        <v>10</v>
      </c>
      <c r="B1829">
        <v>10953</v>
      </c>
      <c r="C1829" t="s">
        <v>72</v>
      </c>
      <c r="D1829" t="s">
        <v>74</v>
      </c>
      <c r="E1829">
        <v>3847.5</v>
      </c>
    </row>
    <row r="1830" spans="1:5" x14ac:dyDescent="0.3">
      <c r="A1830" t="s">
        <v>13</v>
      </c>
      <c r="B1830">
        <v>10953</v>
      </c>
      <c r="C1830" t="s">
        <v>72</v>
      </c>
      <c r="D1830" t="s">
        <v>74</v>
      </c>
      <c r="E1830">
        <v>593.75</v>
      </c>
    </row>
    <row r="1831" spans="1:5" x14ac:dyDescent="0.3">
      <c r="A1831" t="s">
        <v>10</v>
      </c>
      <c r="B1831">
        <v>10954</v>
      </c>
      <c r="C1831" t="s">
        <v>429</v>
      </c>
      <c r="D1831" t="s">
        <v>314</v>
      </c>
      <c r="E1831">
        <v>415.30999999999995</v>
      </c>
    </row>
    <row r="1832" spans="1:5" x14ac:dyDescent="0.3">
      <c r="A1832" t="s">
        <v>13</v>
      </c>
      <c r="B1832">
        <v>10954</v>
      </c>
      <c r="C1832" t="s">
        <v>429</v>
      </c>
      <c r="D1832" t="s">
        <v>314</v>
      </c>
      <c r="E1832">
        <v>265.625</v>
      </c>
    </row>
    <row r="1833" spans="1:5" x14ac:dyDescent="0.3">
      <c r="A1833" t="s">
        <v>25</v>
      </c>
      <c r="B1833">
        <v>10954</v>
      </c>
      <c r="C1833" t="s">
        <v>429</v>
      </c>
      <c r="D1833" t="s">
        <v>314</v>
      </c>
      <c r="E1833">
        <v>285</v>
      </c>
    </row>
    <row r="1834" spans="1:5" x14ac:dyDescent="0.3">
      <c r="A1834" t="s">
        <v>13</v>
      </c>
      <c r="B1834">
        <v>10954</v>
      </c>
      <c r="C1834" t="s">
        <v>429</v>
      </c>
      <c r="D1834" t="s">
        <v>314</v>
      </c>
      <c r="E1834">
        <v>693.6</v>
      </c>
    </row>
    <row r="1835" spans="1:5" x14ac:dyDescent="0.3">
      <c r="A1835" t="s">
        <v>4</v>
      </c>
      <c r="B1835">
        <v>10955</v>
      </c>
      <c r="C1835" t="s">
        <v>241</v>
      </c>
      <c r="D1835" t="s">
        <v>84</v>
      </c>
      <c r="E1835">
        <v>74.400000000000006</v>
      </c>
    </row>
    <row r="1836" spans="1:5" x14ac:dyDescent="0.3">
      <c r="A1836" t="s">
        <v>10</v>
      </c>
      <c r="B1836">
        <v>10956</v>
      </c>
      <c r="C1836" t="s">
        <v>91</v>
      </c>
      <c r="D1836" t="s">
        <v>49</v>
      </c>
      <c r="E1836">
        <v>120</v>
      </c>
    </row>
    <row r="1837" spans="1:5" x14ac:dyDescent="0.3">
      <c r="A1837" t="s">
        <v>10</v>
      </c>
      <c r="B1837">
        <v>10956</v>
      </c>
      <c r="C1837" t="s">
        <v>91</v>
      </c>
      <c r="D1837" t="s">
        <v>49</v>
      </c>
      <c r="E1837">
        <v>133</v>
      </c>
    </row>
    <row r="1838" spans="1:5" x14ac:dyDescent="0.3">
      <c r="A1838" t="s">
        <v>22</v>
      </c>
      <c r="B1838">
        <v>10956</v>
      </c>
      <c r="C1838" t="s">
        <v>91</v>
      </c>
      <c r="D1838" t="s">
        <v>49</v>
      </c>
      <c r="E1838">
        <v>424</v>
      </c>
    </row>
    <row r="1839" spans="1:5" x14ac:dyDescent="0.3">
      <c r="A1839" t="s">
        <v>25</v>
      </c>
      <c r="B1839">
        <v>10957</v>
      </c>
      <c r="C1839" t="s">
        <v>330</v>
      </c>
      <c r="D1839" t="s">
        <v>314</v>
      </c>
      <c r="E1839">
        <v>776.7</v>
      </c>
    </row>
    <row r="1840" spans="1:5" x14ac:dyDescent="0.3">
      <c r="A1840" t="s">
        <v>4</v>
      </c>
      <c r="B1840">
        <v>10957</v>
      </c>
      <c r="C1840" t="s">
        <v>330</v>
      </c>
      <c r="D1840" t="s">
        <v>314</v>
      </c>
      <c r="E1840">
        <v>720</v>
      </c>
    </row>
    <row r="1841" spans="1:5" x14ac:dyDescent="0.3">
      <c r="A1841" t="s">
        <v>16</v>
      </c>
      <c r="B1841">
        <v>10957</v>
      </c>
      <c r="C1841" t="s">
        <v>330</v>
      </c>
      <c r="D1841" t="s">
        <v>314</v>
      </c>
      <c r="E1841">
        <v>266</v>
      </c>
    </row>
    <row r="1842" spans="1:5" x14ac:dyDescent="0.3">
      <c r="A1842" t="s">
        <v>7</v>
      </c>
      <c r="B1842">
        <v>10958</v>
      </c>
      <c r="C1842" t="s">
        <v>144</v>
      </c>
      <c r="D1842" t="s">
        <v>146</v>
      </c>
      <c r="E1842">
        <v>427</v>
      </c>
    </row>
    <row r="1843" spans="1:5" x14ac:dyDescent="0.3">
      <c r="A1843" t="s">
        <v>22</v>
      </c>
      <c r="B1843">
        <v>10958</v>
      </c>
      <c r="C1843" t="s">
        <v>144</v>
      </c>
      <c r="D1843" t="s">
        <v>146</v>
      </c>
      <c r="E1843">
        <v>180</v>
      </c>
    </row>
    <row r="1844" spans="1:5" x14ac:dyDescent="0.3">
      <c r="A1844" t="s">
        <v>13</v>
      </c>
      <c r="B1844">
        <v>10958</v>
      </c>
      <c r="C1844" t="s">
        <v>144</v>
      </c>
      <c r="D1844" t="s">
        <v>146</v>
      </c>
      <c r="E1844">
        <v>174</v>
      </c>
    </row>
    <row r="1845" spans="1:5" x14ac:dyDescent="0.3">
      <c r="A1845" t="s">
        <v>4</v>
      </c>
      <c r="B1845">
        <v>10959</v>
      </c>
      <c r="C1845" t="s">
        <v>295</v>
      </c>
      <c r="D1845" t="s">
        <v>172</v>
      </c>
      <c r="E1845">
        <v>131.75</v>
      </c>
    </row>
    <row r="1846" spans="1:5" x14ac:dyDescent="0.3">
      <c r="A1846" t="s">
        <v>4</v>
      </c>
      <c r="B1846">
        <v>10960</v>
      </c>
      <c r="C1846" t="s">
        <v>330</v>
      </c>
      <c r="D1846" t="s">
        <v>314</v>
      </c>
      <c r="E1846">
        <v>33.75</v>
      </c>
    </row>
    <row r="1847" spans="1:5" x14ac:dyDescent="0.3">
      <c r="A1847" t="s">
        <v>25</v>
      </c>
      <c r="B1847">
        <v>10960</v>
      </c>
      <c r="C1847" t="s">
        <v>330</v>
      </c>
      <c r="D1847" t="s">
        <v>314</v>
      </c>
      <c r="E1847">
        <v>231.60000000000002</v>
      </c>
    </row>
    <row r="1848" spans="1:5" x14ac:dyDescent="0.3">
      <c r="A1848" t="s">
        <v>16</v>
      </c>
      <c r="B1848">
        <v>10961</v>
      </c>
      <c r="C1848" t="s">
        <v>169</v>
      </c>
      <c r="D1848" t="s">
        <v>172</v>
      </c>
      <c r="E1848">
        <v>39.9</v>
      </c>
    </row>
    <row r="1849" spans="1:5" x14ac:dyDescent="0.3">
      <c r="A1849" t="s">
        <v>4</v>
      </c>
      <c r="B1849">
        <v>10961</v>
      </c>
      <c r="C1849" t="s">
        <v>169</v>
      </c>
      <c r="D1849" t="s">
        <v>172</v>
      </c>
      <c r="E1849">
        <v>1080</v>
      </c>
    </row>
    <row r="1850" spans="1:5" x14ac:dyDescent="0.3">
      <c r="A1850" t="s">
        <v>22</v>
      </c>
      <c r="B1850">
        <v>10962</v>
      </c>
      <c r="C1850" t="s">
        <v>551</v>
      </c>
      <c r="D1850" t="s">
        <v>49</v>
      </c>
      <c r="E1850">
        <v>1350</v>
      </c>
    </row>
    <row r="1851" spans="1:5" x14ac:dyDescent="0.3">
      <c r="A1851" t="s">
        <v>25</v>
      </c>
      <c r="B1851">
        <v>10962</v>
      </c>
      <c r="C1851" t="s">
        <v>551</v>
      </c>
      <c r="D1851" t="s">
        <v>49</v>
      </c>
      <c r="E1851">
        <v>462</v>
      </c>
    </row>
    <row r="1852" spans="1:5" x14ac:dyDescent="0.3">
      <c r="A1852" t="s">
        <v>19</v>
      </c>
      <c r="B1852">
        <v>10962</v>
      </c>
      <c r="C1852" t="s">
        <v>551</v>
      </c>
      <c r="D1852" t="s">
        <v>49</v>
      </c>
      <c r="E1852">
        <v>656</v>
      </c>
    </row>
    <row r="1853" spans="1:5" x14ac:dyDescent="0.3">
      <c r="A1853" t="s">
        <v>13</v>
      </c>
      <c r="B1853">
        <v>10962</v>
      </c>
      <c r="C1853" t="s">
        <v>551</v>
      </c>
      <c r="D1853" t="s">
        <v>49</v>
      </c>
      <c r="E1853">
        <v>324</v>
      </c>
    </row>
    <row r="1854" spans="1:5" x14ac:dyDescent="0.3">
      <c r="A1854" t="s">
        <v>4</v>
      </c>
      <c r="B1854">
        <v>10962</v>
      </c>
      <c r="C1854" t="s">
        <v>551</v>
      </c>
      <c r="D1854" t="s">
        <v>49</v>
      </c>
      <c r="E1854">
        <v>792</v>
      </c>
    </row>
    <row r="1855" spans="1:5" x14ac:dyDescent="0.3">
      <c r="A1855" t="s">
        <v>13</v>
      </c>
      <c r="B1855">
        <v>10963</v>
      </c>
      <c r="C1855" t="s">
        <v>271</v>
      </c>
      <c r="D1855" t="s">
        <v>273</v>
      </c>
      <c r="E1855">
        <v>57.8</v>
      </c>
    </row>
    <row r="1856" spans="1:5" x14ac:dyDescent="0.3">
      <c r="A1856" t="s">
        <v>25</v>
      </c>
      <c r="B1856">
        <v>10964</v>
      </c>
      <c r="C1856" t="s">
        <v>509</v>
      </c>
      <c r="D1856" t="s">
        <v>102</v>
      </c>
      <c r="E1856">
        <v>375</v>
      </c>
    </row>
    <row r="1857" spans="1:5" x14ac:dyDescent="0.3">
      <c r="A1857" t="s">
        <v>4</v>
      </c>
      <c r="B1857">
        <v>10964</v>
      </c>
      <c r="C1857" t="s">
        <v>509</v>
      </c>
      <c r="D1857" t="s">
        <v>102</v>
      </c>
      <c r="E1857">
        <v>1317.5</v>
      </c>
    </row>
    <row r="1858" spans="1:5" x14ac:dyDescent="0.3">
      <c r="A1858" t="s">
        <v>13</v>
      </c>
      <c r="B1858">
        <v>10964</v>
      </c>
      <c r="C1858" t="s">
        <v>509</v>
      </c>
      <c r="D1858" t="s">
        <v>102</v>
      </c>
      <c r="E1858">
        <v>360</v>
      </c>
    </row>
    <row r="1859" spans="1:5" x14ac:dyDescent="0.3">
      <c r="A1859" t="s">
        <v>22</v>
      </c>
      <c r="B1859">
        <v>10965</v>
      </c>
      <c r="C1859" t="s">
        <v>492</v>
      </c>
      <c r="D1859" t="s">
        <v>305</v>
      </c>
      <c r="E1859">
        <v>848</v>
      </c>
    </row>
    <row r="1860" spans="1:5" x14ac:dyDescent="0.3">
      <c r="A1860" t="s">
        <v>25</v>
      </c>
      <c r="B1860">
        <v>10966</v>
      </c>
      <c r="C1860" t="s">
        <v>160</v>
      </c>
      <c r="D1860" t="s">
        <v>162</v>
      </c>
      <c r="E1860">
        <v>208</v>
      </c>
    </row>
    <row r="1861" spans="1:5" x14ac:dyDescent="0.3">
      <c r="A1861" t="s">
        <v>16</v>
      </c>
      <c r="B1861">
        <v>10966</v>
      </c>
      <c r="C1861" t="s">
        <v>160</v>
      </c>
      <c r="D1861" t="s">
        <v>162</v>
      </c>
      <c r="E1861">
        <v>387.59999999999997</v>
      </c>
    </row>
    <row r="1862" spans="1:5" x14ac:dyDescent="0.3">
      <c r="A1862" t="s">
        <v>10</v>
      </c>
      <c r="B1862">
        <v>10966</v>
      </c>
      <c r="C1862" t="s">
        <v>160</v>
      </c>
      <c r="D1862" t="s">
        <v>162</v>
      </c>
      <c r="E1862">
        <v>502.8599999999999</v>
      </c>
    </row>
    <row r="1863" spans="1:5" x14ac:dyDescent="0.3">
      <c r="A1863" t="s">
        <v>10</v>
      </c>
      <c r="B1863">
        <v>10967</v>
      </c>
      <c r="C1863" t="s">
        <v>674</v>
      </c>
      <c r="D1863" t="s">
        <v>49</v>
      </c>
      <c r="E1863">
        <v>110.39999999999999</v>
      </c>
    </row>
    <row r="1864" spans="1:5" x14ac:dyDescent="0.3">
      <c r="A1864" t="s">
        <v>10</v>
      </c>
      <c r="B1864">
        <v>10967</v>
      </c>
      <c r="C1864" t="s">
        <v>674</v>
      </c>
      <c r="D1864" t="s">
        <v>49</v>
      </c>
      <c r="E1864">
        <v>800</v>
      </c>
    </row>
    <row r="1865" spans="1:5" x14ac:dyDescent="0.3">
      <c r="A1865" t="s">
        <v>13</v>
      </c>
      <c r="B1865">
        <v>10968</v>
      </c>
      <c r="C1865" t="s">
        <v>209</v>
      </c>
      <c r="D1865" t="s">
        <v>211</v>
      </c>
      <c r="E1865">
        <v>1140</v>
      </c>
    </row>
    <row r="1866" spans="1:5" x14ac:dyDescent="0.3">
      <c r="A1866" t="s">
        <v>4</v>
      </c>
      <c r="B1866">
        <v>10968</v>
      </c>
      <c r="C1866" t="s">
        <v>209</v>
      </c>
      <c r="D1866" t="s">
        <v>211</v>
      </c>
      <c r="E1866">
        <v>135</v>
      </c>
    </row>
    <row r="1867" spans="1:5" x14ac:dyDescent="0.3">
      <c r="A1867" t="s">
        <v>16</v>
      </c>
      <c r="B1867">
        <v>10968</v>
      </c>
      <c r="C1867" t="s">
        <v>209</v>
      </c>
      <c r="D1867" t="s">
        <v>211</v>
      </c>
      <c r="E1867">
        <v>133</v>
      </c>
    </row>
    <row r="1868" spans="1:5" x14ac:dyDescent="0.3">
      <c r="A1868" t="s">
        <v>25</v>
      </c>
      <c r="B1868">
        <v>10969</v>
      </c>
      <c r="C1868" t="s">
        <v>169</v>
      </c>
      <c r="D1868" t="s">
        <v>172</v>
      </c>
      <c r="E1868">
        <v>108</v>
      </c>
    </row>
    <row r="1869" spans="1:5" x14ac:dyDescent="0.3">
      <c r="A1869" t="s">
        <v>16</v>
      </c>
      <c r="B1869">
        <v>10970</v>
      </c>
      <c r="C1869" t="s">
        <v>109</v>
      </c>
      <c r="D1869" t="s">
        <v>111</v>
      </c>
      <c r="E1869">
        <v>224</v>
      </c>
    </row>
    <row r="1870" spans="1:5" x14ac:dyDescent="0.3">
      <c r="A1870" t="s">
        <v>19</v>
      </c>
      <c r="B1870">
        <v>10971</v>
      </c>
      <c r="C1870" t="s">
        <v>193</v>
      </c>
      <c r="D1870" t="s">
        <v>102</v>
      </c>
      <c r="E1870">
        <v>1733.0600000000002</v>
      </c>
    </row>
    <row r="1871" spans="1:5" x14ac:dyDescent="0.3">
      <c r="A1871" t="s">
        <v>19</v>
      </c>
      <c r="B1871">
        <v>10972</v>
      </c>
      <c r="C1871" t="s">
        <v>371</v>
      </c>
      <c r="D1871" t="s">
        <v>102</v>
      </c>
      <c r="E1871">
        <v>234</v>
      </c>
    </row>
    <row r="1872" spans="1:5" x14ac:dyDescent="0.3">
      <c r="A1872" t="s">
        <v>13</v>
      </c>
      <c r="B1872">
        <v>10972</v>
      </c>
      <c r="C1872" t="s">
        <v>371</v>
      </c>
      <c r="D1872" t="s">
        <v>102</v>
      </c>
      <c r="E1872">
        <v>17.5</v>
      </c>
    </row>
    <row r="1873" spans="1:5" x14ac:dyDescent="0.3">
      <c r="A1873" t="s">
        <v>10</v>
      </c>
      <c r="B1873">
        <v>10973</v>
      </c>
      <c r="C1873" t="s">
        <v>371</v>
      </c>
      <c r="D1873" t="s">
        <v>102</v>
      </c>
      <c r="E1873">
        <v>156.15</v>
      </c>
    </row>
    <row r="1874" spans="1:5" x14ac:dyDescent="0.3">
      <c r="A1874" t="s">
        <v>25</v>
      </c>
      <c r="B1874">
        <v>10973</v>
      </c>
      <c r="C1874" t="s">
        <v>371</v>
      </c>
      <c r="D1874" t="s">
        <v>102</v>
      </c>
      <c r="E1874">
        <v>57.900000000000006</v>
      </c>
    </row>
    <row r="1875" spans="1:5" x14ac:dyDescent="0.3">
      <c r="A1875" t="s">
        <v>4</v>
      </c>
      <c r="B1875">
        <v>10973</v>
      </c>
      <c r="C1875" t="s">
        <v>371</v>
      </c>
      <c r="D1875" t="s">
        <v>102</v>
      </c>
      <c r="E1875">
        <v>77.5</v>
      </c>
    </row>
    <row r="1876" spans="1:5" x14ac:dyDescent="0.3">
      <c r="A1876" t="s">
        <v>7</v>
      </c>
      <c r="B1876">
        <v>10974</v>
      </c>
      <c r="C1876" t="s">
        <v>642</v>
      </c>
      <c r="D1876" t="s">
        <v>305</v>
      </c>
      <c r="E1876">
        <v>439</v>
      </c>
    </row>
    <row r="1877" spans="1:5" x14ac:dyDescent="0.3">
      <c r="A1877" t="s">
        <v>7</v>
      </c>
      <c r="B1877">
        <v>10975</v>
      </c>
      <c r="C1877" t="s">
        <v>127</v>
      </c>
      <c r="D1877" t="s">
        <v>130</v>
      </c>
      <c r="E1877">
        <v>640</v>
      </c>
    </row>
    <row r="1878" spans="1:5" x14ac:dyDescent="0.3">
      <c r="A1878" t="s">
        <v>4</v>
      </c>
      <c r="B1878">
        <v>10975</v>
      </c>
      <c r="C1878" t="s">
        <v>127</v>
      </c>
      <c r="D1878" t="s">
        <v>130</v>
      </c>
      <c r="E1878">
        <v>77.5</v>
      </c>
    </row>
    <row r="1879" spans="1:5" x14ac:dyDescent="0.3">
      <c r="A1879" t="s">
        <v>22</v>
      </c>
      <c r="B1879">
        <v>10976</v>
      </c>
      <c r="C1879" t="s">
        <v>330</v>
      </c>
      <c r="D1879" t="s">
        <v>314</v>
      </c>
      <c r="E1879">
        <v>912</v>
      </c>
    </row>
    <row r="1880" spans="1:5" x14ac:dyDescent="0.3">
      <c r="A1880" t="s">
        <v>4</v>
      </c>
      <c r="B1880">
        <v>10977</v>
      </c>
      <c r="C1880" t="s">
        <v>241</v>
      </c>
      <c r="D1880" t="s">
        <v>84</v>
      </c>
      <c r="E1880">
        <v>540</v>
      </c>
    </row>
    <row r="1881" spans="1:5" x14ac:dyDescent="0.3">
      <c r="A1881" t="s">
        <v>10</v>
      </c>
      <c r="B1881">
        <v>10977</v>
      </c>
      <c r="C1881" t="s">
        <v>241</v>
      </c>
      <c r="D1881" t="s">
        <v>84</v>
      </c>
      <c r="E1881">
        <v>285</v>
      </c>
    </row>
    <row r="1882" spans="1:5" x14ac:dyDescent="0.3">
      <c r="A1882" t="s">
        <v>22</v>
      </c>
      <c r="B1882">
        <v>10977</v>
      </c>
      <c r="C1882" t="s">
        <v>241</v>
      </c>
      <c r="D1882" t="s">
        <v>84</v>
      </c>
      <c r="E1882">
        <v>530</v>
      </c>
    </row>
    <row r="1883" spans="1:5" x14ac:dyDescent="0.3">
      <c r="A1883" t="s">
        <v>7</v>
      </c>
      <c r="B1883">
        <v>10977</v>
      </c>
      <c r="C1883" t="s">
        <v>241</v>
      </c>
      <c r="D1883" t="s">
        <v>84</v>
      </c>
      <c r="E1883">
        <v>878</v>
      </c>
    </row>
    <row r="1884" spans="1:5" x14ac:dyDescent="0.3">
      <c r="A1884" t="s">
        <v>7</v>
      </c>
      <c r="B1884">
        <v>10978</v>
      </c>
      <c r="C1884" t="s">
        <v>454</v>
      </c>
      <c r="D1884" t="s">
        <v>456</v>
      </c>
      <c r="E1884">
        <v>680</v>
      </c>
    </row>
    <row r="1885" spans="1:5" x14ac:dyDescent="0.3">
      <c r="A1885" t="s">
        <v>10</v>
      </c>
      <c r="B1885">
        <v>10978</v>
      </c>
      <c r="C1885" t="s">
        <v>454</v>
      </c>
      <c r="D1885" t="s">
        <v>456</v>
      </c>
      <c r="E1885">
        <v>340</v>
      </c>
    </row>
    <row r="1886" spans="1:5" x14ac:dyDescent="0.3">
      <c r="A1886" t="s">
        <v>25</v>
      </c>
      <c r="B1886">
        <v>10978</v>
      </c>
      <c r="C1886" t="s">
        <v>454</v>
      </c>
      <c r="D1886" t="s">
        <v>456</v>
      </c>
      <c r="E1886">
        <v>184</v>
      </c>
    </row>
    <row r="1887" spans="1:5" x14ac:dyDescent="0.3">
      <c r="A1887" t="s">
        <v>7</v>
      </c>
      <c r="B1887">
        <v>10978</v>
      </c>
      <c r="C1887" t="s">
        <v>454</v>
      </c>
      <c r="D1887" t="s">
        <v>456</v>
      </c>
      <c r="E1887">
        <v>99.194999999999993</v>
      </c>
    </row>
    <row r="1888" spans="1:5" x14ac:dyDescent="0.3">
      <c r="A1888" t="s">
        <v>22</v>
      </c>
      <c r="B1888">
        <v>10979</v>
      </c>
      <c r="C1888" t="s">
        <v>209</v>
      </c>
      <c r="D1888" t="s">
        <v>211</v>
      </c>
      <c r="E1888">
        <v>540</v>
      </c>
    </row>
    <row r="1889" spans="1:5" x14ac:dyDescent="0.3">
      <c r="A1889" t="s">
        <v>13</v>
      </c>
      <c r="B1889">
        <v>10979</v>
      </c>
      <c r="C1889" t="s">
        <v>209</v>
      </c>
      <c r="D1889" t="s">
        <v>211</v>
      </c>
      <c r="E1889">
        <v>760</v>
      </c>
    </row>
    <row r="1890" spans="1:5" x14ac:dyDescent="0.3">
      <c r="A1890" t="s">
        <v>4</v>
      </c>
      <c r="B1890">
        <v>10979</v>
      </c>
      <c r="C1890" t="s">
        <v>209</v>
      </c>
      <c r="D1890" t="s">
        <v>211</v>
      </c>
      <c r="E1890">
        <v>360</v>
      </c>
    </row>
    <row r="1891" spans="1:5" x14ac:dyDescent="0.3">
      <c r="A1891" t="s">
        <v>10</v>
      </c>
      <c r="B1891">
        <v>10979</v>
      </c>
      <c r="C1891" t="s">
        <v>209</v>
      </c>
      <c r="D1891" t="s">
        <v>211</v>
      </c>
      <c r="E1891">
        <v>1317</v>
      </c>
    </row>
    <row r="1892" spans="1:5" x14ac:dyDescent="0.3">
      <c r="A1892" t="s">
        <v>13</v>
      </c>
      <c r="B1892">
        <v>10979</v>
      </c>
      <c r="C1892" t="s">
        <v>209</v>
      </c>
      <c r="D1892" t="s">
        <v>211</v>
      </c>
      <c r="E1892">
        <v>300</v>
      </c>
    </row>
    <row r="1893" spans="1:5" x14ac:dyDescent="0.3">
      <c r="A1893" t="s">
        <v>7</v>
      </c>
      <c r="B1893">
        <v>10979</v>
      </c>
      <c r="C1893" t="s">
        <v>209</v>
      </c>
      <c r="D1893" t="s">
        <v>211</v>
      </c>
      <c r="E1893">
        <v>1536.5</v>
      </c>
    </row>
    <row r="1894" spans="1:5" x14ac:dyDescent="0.3">
      <c r="A1894" t="s">
        <v>4</v>
      </c>
      <c r="B1894">
        <v>10980</v>
      </c>
      <c r="C1894" t="s">
        <v>241</v>
      </c>
      <c r="D1894" t="s">
        <v>84</v>
      </c>
      <c r="E1894">
        <v>248</v>
      </c>
    </row>
    <row r="1895" spans="1:5" x14ac:dyDescent="0.3">
      <c r="A1895" t="s">
        <v>4</v>
      </c>
      <c r="B1895">
        <v>10981</v>
      </c>
      <c r="C1895" t="s">
        <v>321</v>
      </c>
      <c r="D1895" t="s">
        <v>172</v>
      </c>
      <c r="E1895">
        <v>15810</v>
      </c>
    </row>
    <row r="1896" spans="1:5" x14ac:dyDescent="0.3">
      <c r="A1896" t="s">
        <v>22</v>
      </c>
      <c r="B1896">
        <v>10982</v>
      </c>
      <c r="C1896" t="s">
        <v>127</v>
      </c>
      <c r="D1896" t="s">
        <v>130</v>
      </c>
      <c r="E1896">
        <v>600</v>
      </c>
    </row>
    <row r="1897" spans="1:5" x14ac:dyDescent="0.3">
      <c r="A1897" t="s">
        <v>4</v>
      </c>
      <c r="B1897">
        <v>10982</v>
      </c>
      <c r="C1897" t="s">
        <v>127</v>
      </c>
      <c r="D1897" t="s">
        <v>130</v>
      </c>
      <c r="E1897">
        <v>414</v>
      </c>
    </row>
    <row r="1898" spans="1:5" x14ac:dyDescent="0.3">
      <c r="A1898" t="s">
        <v>25</v>
      </c>
      <c r="B1898">
        <v>10983</v>
      </c>
      <c r="C1898" t="s">
        <v>611</v>
      </c>
      <c r="D1898" t="s">
        <v>305</v>
      </c>
      <c r="E1898">
        <v>428.4</v>
      </c>
    </row>
    <row r="1899" spans="1:5" x14ac:dyDescent="0.3">
      <c r="A1899" t="s">
        <v>16</v>
      </c>
      <c r="B1899">
        <v>10983</v>
      </c>
      <c r="C1899" t="s">
        <v>611</v>
      </c>
      <c r="D1899" t="s">
        <v>305</v>
      </c>
      <c r="E1899">
        <v>292.5</v>
      </c>
    </row>
    <row r="1900" spans="1:5" x14ac:dyDescent="0.3">
      <c r="A1900" t="s">
        <v>10</v>
      </c>
      <c r="B1900">
        <v>10984</v>
      </c>
      <c r="C1900" t="s">
        <v>611</v>
      </c>
      <c r="D1900" t="s">
        <v>305</v>
      </c>
      <c r="E1900">
        <v>959.75</v>
      </c>
    </row>
    <row r="1901" spans="1:5" x14ac:dyDescent="0.3">
      <c r="A1901" t="s">
        <v>4</v>
      </c>
      <c r="B1901">
        <v>10984</v>
      </c>
      <c r="C1901" t="s">
        <v>611</v>
      </c>
      <c r="D1901" t="s">
        <v>305</v>
      </c>
      <c r="E1901">
        <v>90</v>
      </c>
    </row>
    <row r="1902" spans="1:5" x14ac:dyDescent="0.3">
      <c r="A1902" t="s">
        <v>25</v>
      </c>
      <c r="B1902">
        <v>10984</v>
      </c>
      <c r="C1902" t="s">
        <v>611</v>
      </c>
      <c r="D1902" t="s">
        <v>305</v>
      </c>
      <c r="E1902">
        <v>760</v>
      </c>
    </row>
    <row r="1903" spans="1:5" x14ac:dyDescent="0.3">
      <c r="A1903" t="s">
        <v>10</v>
      </c>
      <c r="B1903">
        <v>10985</v>
      </c>
      <c r="C1903" t="s">
        <v>347</v>
      </c>
      <c r="D1903" t="s">
        <v>349</v>
      </c>
      <c r="E1903">
        <v>565.38</v>
      </c>
    </row>
    <row r="1904" spans="1:5" x14ac:dyDescent="0.3">
      <c r="A1904" t="s">
        <v>25</v>
      </c>
      <c r="B1904">
        <v>10985</v>
      </c>
      <c r="C1904" t="s">
        <v>347</v>
      </c>
      <c r="D1904" t="s">
        <v>349</v>
      </c>
      <c r="E1904">
        <v>450</v>
      </c>
    </row>
    <row r="1905" spans="1:5" x14ac:dyDescent="0.3">
      <c r="A1905" t="s">
        <v>13</v>
      </c>
      <c r="B1905">
        <v>10985</v>
      </c>
      <c r="C1905" t="s">
        <v>347</v>
      </c>
      <c r="D1905" t="s">
        <v>349</v>
      </c>
      <c r="E1905">
        <v>1008</v>
      </c>
    </row>
    <row r="1906" spans="1:5" x14ac:dyDescent="0.3">
      <c r="A1906" t="s">
        <v>13</v>
      </c>
      <c r="B1906">
        <v>10986</v>
      </c>
      <c r="C1906" t="s">
        <v>144</v>
      </c>
      <c r="D1906" t="s">
        <v>146</v>
      </c>
      <c r="E1906">
        <v>630</v>
      </c>
    </row>
    <row r="1907" spans="1:5" x14ac:dyDescent="0.3">
      <c r="A1907" t="s">
        <v>10</v>
      </c>
      <c r="B1907">
        <v>10986</v>
      </c>
      <c r="C1907" t="s">
        <v>144</v>
      </c>
      <c r="D1907" t="s">
        <v>146</v>
      </c>
      <c r="E1907">
        <v>1215</v>
      </c>
    </row>
    <row r="1908" spans="1:5" x14ac:dyDescent="0.3">
      <c r="A1908" t="s">
        <v>4</v>
      </c>
      <c r="B1908">
        <v>10986</v>
      </c>
      <c r="C1908" t="s">
        <v>144</v>
      </c>
      <c r="D1908" t="s">
        <v>146</v>
      </c>
      <c r="E1908">
        <v>180</v>
      </c>
    </row>
    <row r="1909" spans="1:5" x14ac:dyDescent="0.3">
      <c r="A1909" t="s">
        <v>7</v>
      </c>
      <c r="B1909">
        <v>10986</v>
      </c>
      <c r="C1909" t="s">
        <v>144</v>
      </c>
      <c r="D1909" t="s">
        <v>146</v>
      </c>
      <c r="E1909">
        <v>195</v>
      </c>
    </row>
    <row r="1910" spans="1:5" x14ac:dyDescent="0.3">
      <c r="A1910" t="s">
        <v>22</v>
      </c>
      <c r="B1910">
        <v>10987</v>
      </c>
      <c r="C1910" t="s">
        <v>72</v>
      </c>
      <c r="D1910" t="s">
        <v>74</v>
      </c>
      <c r="E1910">
        <v>1800</v>
      </c>
    </row>
    <row r="1911" spans="1:5" x14ac:dyDescent="0.3">
      <c r="A1911" t="s">
        <v>4</v>
      </c>
      <c r="B1911">
        <v>10987</v>
      </c>
      <c r="C1911" t="s">
        <v>72</v>
      </c>
      <c r="D1911" t="s">
        <v>74</v>
      </c>
      <c r="E1911">
        <v>276</v>
      </c>
    </row>
    <row r="1912" spans="1:5" x14ac:dyDescent="0.3">
      <c r="A1912" t="s">
        <v>13</v>
      </c>
      <c r="B1912">
        <v>10987</v>
      </c>
      <c r="C1912" t="s">
        <v>72</v>
      </c>
      <c r="D1912" t="s">
        <v>74</v>
      </c>
      <c r="E1912">
        <v>696</v>
      </c>
    </row>
    <row r="1913" spans="1:5" x14ac:dyDescent="0.3">
      <c r="A1913" t="s">
        <v>22</v>
      </c>
      <c r="B1913">
        <v>10988</v>
      </c>
      <c r="C1913" t="s">
        <v>565</v>
      </c>
      <c r="D1913" t="s">
        <v>305</v>
      </c>
      <c r="E1913">
        <v>1800</v>
      </c>
    </row>
    <row r="1914" spans="1:5" x14ac:dyDescent="0.3">
      <c r="A1914" t="s">
        <v>10</v>
      </c>
      <c r="B1914">
        <v>10988</v>
      </c>
      <c r="C1914" t="s">
        <v>565</v>
      </c>
      <c r="D1914" t="s">
        <v>305</v>
      </c>
      <c r="E1914">
        <v>1774.8</v>
      </c>
    </row>
    <row r="1915" spans="1:5" x14ac:dyDescent="0.3">
      <c r="A1915" t="s">
        <v>7</v>
      </c>
      <c r="B1915">
        <v>10989</v>
      </c>
      <c r="C1915" t="s">
        <v>321</v>
      </c>
      <c r="D1915" t="s">
        <v>172</v>
      </c>
      <c r="E1915">
        <v>1000</v>
      </c>
    </row>
    <row r="1916" spans="1:5" x14ac:dyDescent="0.3">
      <c r="A1916" t="s">
        <v>13</v>
      </c>
      <c r="B1916">
        <v>10989</v>
      </c>
      <c r="C1916" t="s">
        <v>321</v>
      </c>
      <c r="D1916" t="s">
        <v>172</v>
      </c>
      <c r="E1916">
        <v>315</v>
      </c>
    </row>
    <row r="1917" spans="1:5" x14ac:dyDescent="0.3">
      <c r="A1917" t="s">
        <v>25</v>
      </c>
      <c r="B1917">
        <v>10989</v>
      </c>
      <c r="C1917" t="s">
        <v>321</v>
      </c>
      <c r="D1917" t="s">
        <v>172</v>
      </c>
      <c r="E1917">
        <v>38.6</v>
      </c>
    </row>
    <row r="1918" spans="1:5" x14ac:dyDescent="0.3">
      <c r="A1918" t="s">
        <v>10</v>
      </c>
      <c r="B1918">
        <v>10990</v>
      </c>
      <c r="C1918" t="s">
        <v>209</v>
      </c>
      <c r="D1918" t="s">
        <v>211</v>
      </c>
      <c r="E1918">
        <v>650</v>
      </c>
    </row>
    <row r="1919" spans="1:5" x14ac:dyDescent="0.3">
      <c r="A1919" t="s">
        <v>4</v>
      </c>
      <c r="B1919">
        <v>10990</v>
      </c>
      <c r="C1919" t="s">
        <v>209</v>
      </c>
      <c r="D1919" t="s">
        <v>211</v>
      </c>
      <c r="E1919">
        <v>714</v>
      </c>
    </row>
    <row r="1920" spans="1:5" x14ac:dyDescent="0.3">
      <c r="A1920" t="s">
        <v>19</v>
      </c>
      <c r="B1920">
        <v>10990</v>
      </c>
      <c r="C1920" t="s">
        <v>209</v>
      </c>
      <c r="D1920" t="s">
        <v>211</v>
      </c>
      <c r="E1920">
        <v>1326</v>
      </c>
    </row>
    <row r="1921" spans="1:5" x14ac:dyDescent="0.3">
      <c r="A1921" t="s">
        <v>7</v>
      </c>
      <c r="B1921">
        <v>10990</v>
      </c>
      <c r="C1921" t="s">
        <v>209</v>
      </c>
      <c r="D1921" t="s">
        <v>211</v>
      </c>
      <c r="E1921">
        <v>1598.85</v>
      </c>
    </row>
    <row r="1922" spans="1:5" x14ac:dyDescent="0.3">
      <c r="A1922" t="s">
        <v>4</v>
      </c>
      <c r="B1922">
        <v>10991</v>
      </c>
      <c r="C1922" t="s">
        <v>551</v>
      </c>
      <c r="D1922" t="s">
        <v>49</v>
      </c>
      <c r="E1922">
        <v>760</v>
      </c>
    </row>
    <row r="1923" spans="1:5" x14ac:dyDescent="0.3">
      <c r="A1923" t="s">
        <v>4</v>
      </c>
      <c r="B1923">
        <v>10991</v>
      </c>
      <c r="C1923" t="s">
        <v>551</v>
      </c>
      <c r="D1923" t="s">
        <v>49</v>
      </c>
      <c r="E1923">
        <v>240</v>
      </c>
    </row>
    <row r="1924" spans="1:5" x14ac:dyDescent="0.3">
      <c r="A1924" t="s">
        <v>4</v>
      </c>
      <c r="B1924">
        <v>10991</v>
      </c>
      <c r="C1924" t="s">
        <v>551</v>
      </c>
      <c r="D1924" t="s">
        <v>49</v>
      </c>
      <c r="E1924">
        <v>1296</v>
      </c>
    </row>
    <row r="1925" spans="1:5" x14ac:dyDescent="0.3">
      <c r="A1925" t="s">
        <v>13</v>
      </c>
      <c r="B1925">
        <v>10992</v>
      </c>
      <c r="C1925" t="s">
        <v>438</v>
      </c>
      <c r="D1925" t="s">
        <v>305</v>
      </c>
      <c r="E1925">
        <v>69.599999999999994</v>
      </c>
    </row>
    <row r="1926" spans="1:5" x14ac:dyDescent="0.3">
      <c r="A1926" t="s">
        <v>19</v>
      </c>
      <c r="B1926">
        <v>10993</v>
      </c>
      <c r="C1926" t="s">
        <v>241</v>
      </c>
      <c r="D1926" t="s">
        <v>84</v>
      </c>
      <c r="E1926">
        <v>4642.125</v>
      </c>
    </row>
    <row r="1927" spans="1:5" x14ac:dyDescent="0.3">
      <c r="A1927" t="s">
        <v>25</v>
      </c>
      <c r="B1927">
        <v>10993</v>
      </c>
      <c r="C1927" t="s">
        <v>241</v>
      </c>
      <c r="D1927" t="s">
        <v>84</v>
      </c>
      <c r="E1927">
        <v>253.3125</v>
      </c>
    </row>
    <row r="1928" spans="1:5" x14ac:dyDescent="0.3">
      <c r="A1928" t="s">
        <v>13</v>
      </c>
      <c r="B1928">
        <v>10994</v>
      </c>
      <c r="C1928" t="s">
        <v>702</v>
      </c>
      <c r="D1928" t="s">
        <v>628</v>
      </c>
      <c r="E1928">
        <v>940.5</v>
      </c>
    </row>
    <row r="1929" spans="1:5" x14ac:dyDescent="0.3">
      <c r="A1929" t="s">
        <v>22</v>
      </c>
      <c r="B1929">
        <v>10995</v>
      </c>
      <c r="C1929" t="s">
        <v>57</v>
      </c>
      <c r="D1929" t="s">
        <v>59</v>
      </c>
      <c r="E1929">
        <v>1060</v>
      </c>
    </row>
    <row r="1930" spans="1:5" x14ac:dyDescent="0.3">
      <c r="A1930" t="s">
        <v>13</v>
      </c>
      <c r="B1930">
        <v>10995</v>
      </c>
      <c r="C1930" t="s">
        <v>57</v>
      </c>
      <c r="D1930" t="s">
        <v>59</v>
      </c>
      <c r="E1930">
        <v>136</v>
      </c>
    </row>
    <row r="1931" spans="1:5" x14ac:dyDescent="0.3">
      <c r="A1931" t="s">
        <v>16</v>
      </c>
      <c r="B1931">
        <v>10996</v>
      </c>
      <c r="C1931" t="s">
        <v>551</v>
      </c>
      <c r="D1931" t="s">
        <v>49</v>
      </c>
      <c r="E1931">
        <v>560</v>
      </c>
    </row>
    <row r="1932" spans="1:5" x14ac:dyDescent="0.3">
      <c r="A1932" t="s">
        <v>13</v>
      </c>
      <c r="B1932">
        <v>10997</v>
      </c>
      <c r="C1932" t="s">
        <v>420</v>
      </c>
      <c r="D1932" t="s">
        <v>314</v>
      </c>
      <c r="E1932">
        <v>1600</v>
      </c>
    </row>
    <row r="1933" spans="1:5" x14ac:dyDescent="0.3">
      <c r="A1933" t="s">
        <v>25</v>
      </c>
      <c r="B1933">
        <v>10997</v>
      </c>
      <c r="C1933" t="s">
        <v>420</v>
      </c>
      <c r="D1933" t="s">
        <v>314</v>
      </c>
      <c r="E1933">
        <v>180</v>
      </c>
    </row>
    <row r="1934" spans="1:5" x14ac:dyDescent="0.3">
      <c r="A1934" t="s">
        <v>16</v>
      </c>
      <c r="B1934">
        <v>10997</v>
      </c>
      <c r="C1934" t="s">
        <v>420</v>
      </c>
      <c r="D1934" t="s">
        <v>314</v>
      </c>
      <c r="E1934">
        <v>105</v>
      </c>
    </row>
    <row r="1935" spans="1:5" x14ac:dyDescent="0.3">
      <c r="A1935" t="s">
        <v>4</v>
      </c>
      <c r="B1935">
        <v>10998</v>
      </c>
      <c r="C1935" t="s">
        <v>765</v>
      </c>
      <c r="D1935" t="s">
        <v>767</v>
      </c>
      <c r="E1935">
        <v>54</v>
      </c>
    </row>
    <row r="1936" spans="1:5" x14ac:dyDescent="0.3">
      <c r="A1936" t="s">
        <v>7</v>
      </c>
      <c r="B1936">
        <v>10998</v>
      </c>
      <c r="C1936" t="s">
        <v>765</v>
      </c>
      <c r="D1936" t="s">
        <v>767</v>
      </c>
      <c r="E1936">
        <v>199.5</v>
      </c>
    </row>
    <row r="1937" spans="1:5" x14ac:dyDescent="0.3">
      <c r="A1937" t="s">
        <v>22</v>
      </c>
      <c r="B1937">
        <v>10998</v>
      </c>
      <c r="C1937" t="s">
        <v>765</v>
      </c>
      <c r="D1937" t="s">
        <v>767</v>
      </c>
      <c r="E1937">
        <v>200</v>
      </c>
    </row>
    <row r="1938" spans="1:5" x14ac:dyDescent="0.3">
      <c r="A1938" t="s">
        <v>4</v>
      </c>
      <c r="B1938">
        <v>10998</v>
      </c>
      <c r="C1938" t="s">
        <v>765</v>
      </c>
      <c r="D1938" t="s">
        <v>767</v>
      </c>
      <c r="E1938">
        <v>232.5</v>
      </c>
    </row>
    <row r="1939" spans="1:5" x14ac:dyDescent="0.3">
      <c r="A1939" t="s">
        <v>25</v>
      </c>
      <c r="B1939">
        <v>10999</v>
      </c>
      <c r="C1939" t="s">
        <v>501</v>
      </c>
      <c r="D1939" t="s">
        <v>49</v>
      </c>
      <c r="E1939">
        <v>183.35</v>
      </c>
    </row>
    <row r="1940" spans="1:5" x14ac:dyDescent="0.3">
      <c r="A1940" t="s">
        <v>22</v>
      </c>
      <c r="B1940">
        <v>10999</v>
      </c>
      <c r="C1940" t="s">
        <v>501</v>
      </c>
      <c r="D1940" t="s">
        <v>49</v>
      </c>
      <c r="E1940">
        <v>755.25</v>
      </c>
    </row>
    <row r="1941" spans="1:5" x14ac:dyDescent="0.3">
      <c r="A1941" t="s">
        <v>7</v>
      </c>
      <c r="B1941">
        <v>10999</v>
      </c>
      <c r="C1941" t="s">
        <v>501</v>
      </c>
      <c r="D1941" t="s">
        <v>49</v>
      </c>
      <c r="E1941">
        <v>259.34999999999997</v>
      </c>
    </row>
    <row r="1942" spans="1:5" x14ac:dyDescent="0.3">
      <c r="A1942" t="s">
        <v>7</v>
      </c>
      <c r="B1942">
        <v>11000</v>
      </c>
      <c r="C1942" t="s">
        <v>565</v>
      </c>
      <c r="D1942" t="s">
        <v>305</v>
      </c>
      <c r="E1942">
        <v>412.5</v>
      </c>
    </row>
    <row r="1943" spans="1:5" x14ac:dyDescent="0.3">
      <c r="A1943" t="s">
        <v>4</v>
      </c>
      <c r="B1943">
        <v>11000</v>
      </c>
      <c r="C1943" t="s">
        <v>565</v>
      </c>
      <c r="D1943" t="s">
        <v>305</v>
      </c>
      <c r="E1943">
        <v>101.25</v>
      </c>
    </row>
    <row r="1944" spans="1:5" x14ac:dyDescent="0.3">
      <c r="A1944" t="s">
        <v>7</v>
      </c>
      <c r="B1944">
        <v>11000</v>
      </c>
      <c r="C1944" t="s">
        <v>565</v>
      </c>
      <c r="D1944" t="s">
        <v>305</v>
      </c>
      <c r="E1944">
        <v>390</v>
      </c>
    </row>
    <row r="1945" spans="1:5" x14ac:dyDescent="0.3">
      <c r="A1945" t="s">
        <v>22</v>
      </c>
      <c r="B1945">
        <v>11001</v>
      </c>
      <c r="C1945" t="s">
        <v>241</v>
      </c>
      <c r="D1945" t="s">
        <v>84</v>
      </c>
      <c r="E1945">
        <v>1800</v>
      </c>
    </row>
    <row r="1946" spans="1:5" x14ac:dyDescent="0.3">
      <c r="A1946" t="s">
        <v>16</v>
      </c>
      <c r="B1946">
        <v>11001</v>
      </c>
      <c r="C1946" t="s">
        <v>241</v>
      </c>
      <c r="D1946" t="s">
        <v>84</v>
      </c>
      <c r="E1946">
        <v>525</v>
      </c>
    </row>
    <row r="1947" spans="1:5" x14ac:dyDescent="0.3">
      <c r="A1947" t="s">
        <v>25</v>
      </c>
      <c r="B1947">
        <v>11001</v>
      </c>
      <c r="C1947" t="s">
        <v>241</v>
      </c>
      <c r="D1947" t="s">
        <v>84</v>
      </c>
      <c r="E1947">
        <v>300</v>
      </c>
    </row>
    <row r="1948" spans="1:5" x14ac:dyDescent="0.3">
      <c r="A1948" t="s">
        <v>19</v>
      </c>
      <c r="B1948">
        <v>11001</v>
      </c>
      <c r="C1948" t="s">
        <v>241</v>
      </c>
      <c r="D1948" t="s">
        <v>84</v>
      </c>
      <c r="E1948">
        <v>144</v>
      </c>
    </row>
    <row r="1949" spans="1:5" x14ac:dyDescent="0.3">
      <c r="A1949" t="s">
        <v>25</v>
      </c>
      <c r="B1949">
        <v>11002</v>
      </c>
      <c r="C1949" t="s">
        <v>611</v>
      </c>
      <c r="D1949" t="s">
        <v>305</v>
      </c>
      <c r="E1949">
        <v>336</v>
      </c>
    </row>
    <row r="1950" spans="1:5" x14ac:dyDescent="0.3">
      <c r="A1950" t="s">
        <v>4</v>
      </c>
      <c r="B1950">
        <v>11002</v>
      </c>
      <c r="C1950" t="s">
        <v>611</v>
      </c>
      <c r="D1950" t="s">
        <v>305</v>
      </c>
      <c r="E1950">
        <v>229.5</v>
      </c>
    </row>
    <row r="1951" spans="1:5" x14ac:dyDescent="0.3">
      <c r="A1951" t="s">
        <v>16</v>
      </c>
      <c r="B1951">
        <v>11002</v>
      </c>
      <c r="C1951" t="s">
        <v>611</v>
      </c>
      <c r="D1951" t="s">
        <v>305</v>
      </c>
      <c r="E1951">
        <v>285.59999999999997</v>
      </c>
    </row>
    <row r="1952" spans="1:5" x14ac:dyDescent="0.3">
      <c r="A1952" t="s">
        <v>19</v>
      </c>
      <c r="B1952">
        <v>11002</v>
      </c>
      <c r="C1952" t="s">
        <v>611</v>
      </c>
      <c r="D1952" t="s">
        <v>305</v>
      </c>
      <c r="E1952">
        <v>960</v>
      </c>
    </row>
    <row r="1953" spans="1:5" x14ac:dyDescent="0.3">
      <c r="A1953" t="s">
        <v>4</v>
      </c>
      <c r="B1953">
        <v>11003</v>
      </c>
      <c r="C1953" t="s">
        <v>665</v>
      </c>
      <c r="D1953" t="s">
        <v>305</v>
      </c>
      <c r="E1953">
        <v>72</v>
      </c>
    </row>
    <row r="1954" spans="1:5" x14ac:dyDescent="0.3">
      <c r="A1954" t="s">
        <v>25</v>
      </c>
      <c r="B1954">
        <v>11003</v>
      </c>
      <c r="C1954" t="s">
        <v>665</v>
      </c>
      <c r="D1954" t="s">
        <v>305</v>
      </c>
      <c r="E1954">
        <v>184</v>
      </c>
    </row>
    <row r="1955" spans="1:5" x14ac:dyDescent="0.3">
      <c r="A1955" t="s">
        <v>16</v>
      </c>
      <c r="B1955">
        <v>11003</v>
      </c>
      <c r="C1955" t="s">
        <v>665</v>
      </c>
      <c r="D1955" t="s">
        <v>305</v>
      </c>
      <c r="E1955">
        <v>70</v>
      </c>
    </row>
    <row r="1956" spans="1:5" x14ac:dyDescent="0.3">
      <c r="A1956" t="s">
        <v>10</v>
      </c>
      <c r="B1956">
        <v>11004</v>
      </c>
      <c r="C1956" t="s">
        <v>454</v>
      </c>
      <c r="D1956" t="s">
        <v>456</v>
      </c>
      <c r="E1956">
        <v>187.38</v>
      </c>
    </row>
    <row r="1957" spans="1:5" x14ac:dyDescent="0.3">
      <c r="A1957" t="s">
        <v>4</v>
      </c>
      <c r="B1957">
        <v>11004</v>
      </c>
      <c r="C1957" t="s">
        <v>454</v>
      </c>
      <c r="D1957" t="s">
        <v>456</v>
      </c>
      <c r="E1957">
        <v>108</v>
      </c>
    </row>
    <row r="1958" spans="1:5" x14ac:dyDescent="0.3">
      <c r="A1958" t="s">
        <v>4</v>
      </c>
      <c r="B1958">
        <v>11005</v>
      </c>
      <c r="C1958" t="s">
        <v>758</v>
      </c>
      <c r="D1958" t="s">
        <v>736</v>
      </c>
      <c r="E1958">
        <v>36</v>
      </c>
    </row>
    <row r="1959" spans="1:5" x14ac:dyDescent="0.3">
      <c r="A1959" t="s">
        <v>13</v>
      </c>
      <c r="B1959">
        <v>11005</v>
      </c>
      <c r="C1959" t="s">
        <v>758</v>
      </c>
      <c r="D1959" t="s">
        <v>736</v>
      </c>
      <c r="E1959">
        <v>550</v>
      </c>
    </row>
    <row r="1960" spans="1:5" x14ac:dyDescent="0.3">
      <c r="A1960" t="s">
        <v>4</v>
      </c>
      <c r="B1960">
        <v>11006</v>
      </c>
      <c r="C1960" t="s">
        <v>302</v>
      </c>
      <c r="D1960" t="s">
        <v>305</v>
      </c>
      <c r="E1960">
        <v>144</v>
      </c>
    </row>
    <row r="1961" spans="1:5" x14ac:dyDescent="0.3">
      <c r="A1961" t="s">
        <v>19</v>
      </c>
      <c r="B1961">
        <v>11006</v>
      </c>
      <c r="C1961" t="s">
        <v>302</v>
      </c>
      <c r="D1961" t="s">
        <v>305</v>
      </c>
      <c r="E1961">
        <v>185.685</v>
      </c>
    </row>
    <row r="1962" spans="1:5" x14ac:dyDescent="0.3">
      <c r="A1962" t="s">
        <v>7</v>
      </c>
      <c r="B1962">
        <v>11007</v>
      </c>
      <c r="C1962" t="s">
        <v>271</v>
      </c>
      <c r="D1962" t="s">
        <v>273</v>
      </c>
      <c r="E1962">
        <v>1200</v>
      </c>
    </row>
    <row r="1963" spans="1:5" x14ac:dyDescent="0.3">
      <c r="A1963" t="s">
        <v>19</v>
      </c>
      <c r="B1963">
        <v>11007</v>
      </c>
      <c r="C1963" t="s">
        <v>271</v>
      </c>
      <c r="D1963" t="s">
        <v>273</v>
      </c>
      <c r="E1963">
        <v>1237.9000000000001</v>
      </c>
    </row>
    <row r="1964" spans="1:5" x14ac:dyDescent="0.3">
      <c r="A1964" t="s">
        <v>16</v>
      </c>
      <c r="B1964">
        <v>11007</v>
      </c>
      <c r="C1964" t="s">
        <v>271</v>
      </c>
      <c r="D1964" t="s">
        <v>273</v>
      </c>
      <c r="E1964">
        <v>196</v>
      </c>
    </row>
    <row r="1965" spans="1:5" x14ac:dyDescent="0.3">
      <c r="A1965" t="s">
        <v>22</v>
      </c>
      <c r="B1965">
        <v>11008</v>
      </c>
      <c r="C1965" t="s">
        <v>209</v>
      </c>
      <c r="D1965" t="s">
        <v>211</v>
      </c>
      <c r="E1965">
        <v>3032.3999999999996</v>
      </c>
    </row>
    <row r="1966" spans="1:5" x14ac:dyDescent="0.3">
      <c r="A1966" t="s">
        <v>4</v>
      </c>
      <c r="B1966">
        <v>11008</v>
      </c>
      <c r="C1966" t="s">
        <v>209</v>
      </c>
      <c r="D1966" t="s">
        <v>211</v>
      </c>
      <c r="E1966">
        <v>1197</v>
      </c>
    </row>
    <row r="1967" spans="1:5" x14ac:dyDescent="0.3">
      <c r="A1967" t="s">
        <v>13</v>
      </c>
      <c r="B1967">
        <v>11008</v>
      </c>
      <c r="C1967" t="s">
        <v>209</v>
      </c>
      <c r="D1967" t="s">
        <v>211</v>
      </c>
      <c r="E1967">
        <v>451.5</v>
      </c>
    </row>
    <row r="1968" spans="1:5" x14ac:dyDescent="0.3">
      <c r="A1968" t="s">
        <v>4</v>
      </c>
      <c r="B1968">
        <v>11009</v>
      </c>
      <c r="C1968" t="s">
        <v>288</v>
      </c>
      <c r="D1968" t="s">
        <v>111</v>
      </c>
      <c r="E1968">
        <v>54</v>
      </c>
    </row>
    <row r="1969" spans="1:5" x14ac:dyDescent="0.3">
      <c r="A1969" t="s">
        <v>25</v>
      </c>
      <c r="B1969">
        <v>11009</v>
      </c>
      <c r="C1969" t="s">
        <v>288</v>
      </c>
      <c r="D1969" t="s">
        <v>111</v>
      </c>
      <c r="E1969">
        <v>256.5</v>
      </c>
    </row>
    <row r="1970" spans="1:5" x14ac:dyDescent="0.3">
      <c r="A1970" t="s">
        <v>13</v>
      </c>
      <c r="B1970">
        <v>11009</v>
      </c>
      <c r="C1970" t="s">
        <v>288</v>
      </c>
      <c r="D1970" t="s">
        <v>111</v>
      </c>
      <c r="E1970">
        <v>306</v>
      </c>
    </row>
    <row r="1971" spans="1:5" x14ac:dyDescent="0.3">
      <c r="A1971" t="s">
        <v>22</v>
      </c>
      <c r="B1971">
        <v>11010</v>
      </c>
      <c r="C1971" t="s">
        <v>574</v>
      </c>
      <c r="D1971" t="s">
        <v>264</v>
      </c>
      <c r="E1971">
        <v>600</v>
      </c>
    </row>
    <row r="1972" spans="1:5" x14ac:dyDescent="0.3">
      <c r="A1972" t="s">
        <v>4</v>
      </c>
      <c r="B1972">
        <v>11010</v>
      </c>
      <c r="C1972" t="s">
        <v>574</v>
      </c>
      <c r="D1972" t="s">
        <v>264</v>
      </c>
      <c r="E1972">
        <v>45</v>
      </c>
    </row>
    <row r="1973" spans="1:5" x14ac:dyDescent="0.3">
      <c r="A1973" t="s">
        <v>25</v>
      </c>
      <c r="B1973">
        <v>11011</v>
      </c>
      <c r="C1973" t="s">
        <v>46</v>
      </c>
      <c r="D1973" t="s">
        <v>49</v>
      </c>
      <c r="E1973">
        <v>503.5</v>
      </c>
    </row>
    <row r="1974" spans="1:5" x14ac:dyDescent="0.3">
      <c r="A1974" t="s">
        <v>13</v>
      </c>
      <c r="B1974">
        <v>11011</v>
      </c>
      <c r="C1974" t="s">
        <v>46</v>
      </c>
      <c r="D1974" t="s">
        <v>49</v>
      </c>
      <c r="E1974">
        <v>430</v>
      </c>
    </row>
    <row r="1975" spans="1:5" x14ac:dyDescent="0.3">
      <c r="A1975" t="s">
        <v>10</v>
      </c>
      <c r="B1975">
        <v>11012</v>
      </c>
      <c r="C1975" t="s">
        <v>248</v>
      </c>
      <c r="D1975" t="s">
        <v>49</v>
      </c>
      <c r="E1975">
        <v>436.99999999999994</v>
      </c>
    </row>
    <row r="1976" spans="1:5" x14ac:dyDescent="0.3">
      <c r="A1976" t="s">
        <v>13</v>
      </c>
      <c r="B1976">
        <v>11012</v>
      </c>
      <c r="C1976" t="s">
        <v>248</v>
      </c>
      <c r="D1976" t="s">
        <v>49</v>
      </c>
      <c r="E1976">
        <v>1162.8</v>
      </c>
    </row>
    <row r="1977" spans="1:5" x14ac:dyDescent="0.3">
      <c r="A1977" t="s">
        <v>13</v>
      </c>
      <c r="B1977">
        <v>11012</v>
      </c>
      <c r="C1977" t="s">
        <v>248</v>
      </c>
      <c r="D1977" t="s">
        <v>49</v>
      </c>
      <c r="E1977">
        <v>1225.5</v>
      </c>
    </row>
    <row r="1978" spans="1:5" x14ac:dyDescent="0.3">
      <c r="A1978" t="s">
        <v>16</v>
      </c>
      <c r="B1978">
        <v>11013</v>
      </c>
      <c r="C1978" t="s">
        <v>109</v>
      </c>
      <c r="D1978" t="s">
        <v>111</v>
      </c>
      <c r="E1978">
        <v>90</v>
      </c>
    </row>
    <row r="1979" spans="1:5" x14ac:dyDescent="0.3">
      <c r="A1979" t="s">
        <v>16</v>
      </c>
      <c r="B1979">
        <v>11013</v>
      </c>
      <c r="C1979" t="s">
        <v>109</v>
      </c>
      <c r="D1979" t="s">
        <v>111</v>
      </c>
      <c r="E1979">
        <v>56</v>
      </c>
    </row>
    <row r="1980" spans="1:5" x14ac:dyDescent="0.3">
      <c r="A1980" t="s">
        <v>25</v>
      </c>
      <c r="B1980">
        <v>11013</v>
      </c>
      <c r="C1980" t="s">
        <v>109</v>
      </c>
      <c r="D1980" t="s">
        <v>111</v>
      </c>
      <c r="E1980">
        <v>190</v>
      </c>
    </row>
    <row r="1981" spans="1:5" x14ac:dyDescent="0.3">
      <c r="A1981" t="s">
        <v>10</v>
      </c>
      <c r="B1981">
        <v>11013</v>
      </c>
      <c r="C1981" t="s">
        <v>109</v>
      </c>
      <c r="D1981" t="s">
        <v>111</v>
      </c>
      <c r="E1981">
        <v>25</v>
      </c>
    </row>
    <row r="1982" spans="1:5" x14ac:dyDescent="0.3">
      <c r="A1982" t="s">
        <v>25</v>
      </c>
      <c r="B1982">
        <v>11014</v>
      </c>
      <c r="C1982" t="s">
        <v>429</v>
      </c>
      <c r="D1982" t="s">
        <v>314</v>
      </c>
      <c r="E1982">
        <v>243.18</v>
      </c>
    </row>
    <row r="1983" spans="1:5" x14ac:dyDescent="0.3">
      <c r="A1983" t="s">
        <v>25</v>
      </c>
      <c r="B1983">
        <v>11015</v>
      </c>
      <c r="C1983" t="s">
        <v>602</v>
      </c>
      <c r="D1983" t="s">
        <v>604</v>
      </c>
      <c r="E1983">
        <v>388.35</v>
      </c>
    </row>
    <row r="1984" spans="1:5" x14ac:dyDescent="0.3">
      <c r="A1984" t="s">
        <v>7</v>
      </c>
      <c r="B1984">
        <v>11015</v>
      </c>
      <c r="C1984" t="s">
        <v>602</v>
      </c>
      <c r="D1984" t="s">
        <v>604</v>
      </c>
      <c r="E1984">
        <v>234</v>
      </c>
    </row>
    <row r="1985" spans="1:5" x14ac:dyDescent="0.3">
      <c r="A1985" t="s">
        <v>13</v>
      </c>
      <c r="B1985">
        <v>11016</v>
      </c>
      <c r="C1985" t="s">
        <v>72</v>
      </c>
      <c r="D1985" t="s">
        <v>74</v>
      </c>
      <c r="E1985">
        <v>187.5</v>
      </c>
    </row>
    <row r="1986" spans="1:5" x14ac:dyDescent="0.3">
      <c r="A1986" t="s">
        <v>25</v>
      </c>
      <c r="B1986">
        <v>11016</v>
      </c>
      <c r="C1986" t="s">
        <v>72</v>
      </c>
      <c r="D1986" t="s">
        <v>74</v>
      </c>
      <c r="E1986">
        <v>304</v>
      </c>
    </row>
    <row r="1987" spans="1:5" x14ac:dyDescent="0.3">
      <c r="A1987" t="s">
        <v>7</v>
      </c>
      <c r="B1987">
        <v>11017</v>
      </c>
      <c r="C1987" t="s">
        <v>209</v>
      </c>
      <c r="D1987" t="s">
        <v>211</v>
      </c>
      <c r="E1987">
        <v>250</v>
      </c>
    </row>
    <row r="1988" spans="1:5" x14ac:dyDescent="0.3">
      <c r="A1988" t="s">
        <v>13</v>
      </c>
      <c r="B1988">
        <v>11017</v>
      </c>
      <c r="C1988" t="s">
        <v>209</v>
      </c>
      <c r="D1988" t="s">
        <v>211</v>
      </c>
      <c r="E1988">
        <v>6050</v>
      </c>
    </row>
    <row r="1989" spans="1:5" x14ac:dyDescent="0.3">
      <c r="A1989" t="s">
        <v>4</v>
      </c>
      <c r="B1989">
        <v>11017</v>
      </c>
      <c r="C1989" t="s">
        <v>209</v>
      </c>
      <c r="D1989" t="s">
        <v>211</v>
      </c>
      <c r="E1989">
        <v>450</v>
      </c>
    </row>
    <row r="1990" spans="1:5" x14ac:dyDescent="0.3">
      <c r="A1990" t="s">
        <v>13</v>
      </c>
      <c r="B1990">
        <v>11018</v>
      </c>
      <c r="C1990" t="s">
        <v>438</v>
      </c>
      <c r="D1990" t="s">
        <v>305</v>
      </c>
      <c r="E1990">
        <v>760</v>
      </c>
    </row>
    <row r="1991" spans="1:5" x14ac:dyDescent="0.3">
      <c r="A1991" t="s">
        <v>25</v>
      </c>
      <c r="B1991">
        <v>11018</v>
      </c>
      <c r="C1991" t="s">
        <v>438</v>
      </c>
      <c r="D1991" t="s">
        <v>305</v>
      </c>
      <c r="E1991">
        <v>625</v>
      </c>
    </row>
    <row r="1992" spans="1:5" x14ac:dyDescent="0.3">
      <c r="A1992" t="s">
        <v>16</v>
      </c>
      <c r="B1992">
        <v>11018</v>
      </c>
      <c r="C1992" t="s">
        <v>438</v>
      </c>
      <c r="D1992" t="s">
        <v>305</v>
      </c>
      <c r="E1992">
        <v>190</v>
      </c>
    </row>
    <row r="1993" spans="1:5" x14ac:dyDescent="0.3">
      <c r="A1993" t="s">
        <v>25</v>
      </c>
      <c r="B1993">
        <v>11019</v>
      </c>
      <c r="C1993" t="s">
        <v>144</v>
      </c>
      <c r="D1993" t="s">
        <v>146</v>
      </c>
      <c r="E1993">
        <v>36</v>
      </c>
    </row>
    <row r="1994" spans="1:5" x14ac:dyDescent="0.3">
      <c r="A1994" t="s">
        <v>10</v>
      </c>
      <c r="B1994">
        <v>11019</v>
      </c>
      <c r="C1994" t="s">
        <v>144</v>
      </c>
      <c r="D1994" t="s">
        <v>146</v>
      </c>
      <c r="E1994">
        <v>40</v>
      </c>
    </row>
    <row r="1995" spans="1:5" x14ac:dyDescent="0.3">
      <c r="A1995" t="s">
        <v>25</v>
      </c>
      <c r="B1995">
        <v>11020</v>
      </c>
      <c r="C1995" t="s">
        <v>501</v>
      </c>
      <c r="D1995" t="s">
        <v>49</v>
      </c>
      <c r="E1995">
        <v>632.4</v>
      </c>
    </row>
    <row r="1996" spans="1:5" x14ac:dyDescent="0.3">
      <c r="A1996" t="s">
        <v>4</v>
      </c>
      <c r="B1996">
        <v>11021</v>
      </c>
      <c r="C1996" t="s">
        <v>551</v>
      </c>
      <c r="D1996" t="s">
        <v>49</v>
      </c>
      <c r="E1996">
        <v>156.75</v>
      </c>
    </row>
    <row r="1997" spans="1:5" x14ac:dyDescent="0.3">
      <c r="A1997" t="s">
        <v>10</v>
      </c>
      <c r="B1997">
        <v>11021</v>
      </c>
      <c r="C1997" t="s">
        <v>551</v>
      </c>
      <c r="D1997" t="s">
        <v>49</v>
      </c>
      <c r="E1997">
        <v>1215</v>
      </c>
    </row>
    <row r="1998" spans="1:5" x14ac:dyDescent="0.3">
      <c r="A1998" t="s">
        <v>10</v>
      </c>
      <c r="B1998">
        <v>11021</v>
      </c>
      <c r="C1998" t="s">
        <v>551</v>
      </c>
      <c r="D1998" t="s">
        <v>49</v>
      </c>
      <c r="E1998">
        <v>1967.49</v>
      </c>
    </row>
    <row r="1999" spans="1:5" x14ac:dyDescent="0.3">
      <c r="A1999" t="s">
        <v>22</v>
      </c>
      <c r="B1999">
        <v>11021</v>
      </c>
      <c r="C1999" t="s">
        <v>551</v>
      </c>
      <c r="D1999" t="s">
        <v>49</v>
      </c>
      <c r="E1999">
        <v>1749</v>
      </c>
    </row>
    <row r="2000" spans="1:5" x14ac:dyDescent="0.3">
      <c r="A2000" t="s">
        <v>13</v>
      </c>
      <c r="B2000">
        <v>11021</v>
      </c>
      <c r="C2000" t="s">
        <v>551</v>
      </c>
      <c r="D2000" t="s">
        <v>49</v>
      </c>
      <c r="E2000">
        <v>1218</v>
      </c>
    </row>
    <row r="2001" spans="1:5" x14ac:dyDescent="0.3">
      <c r="A2001" t="s">
        <v>10</v>
      </c>
      <c r="B2001">
        <v>11022</v>
      </c>
      <c r="C2001" t="s">
        <v>321</v>
      </c>
      <c r="D2001" t="s">
        <v>172</v>
      </c>
      <c r="E2001">
        <v>322</v>
      </c>
    </row>
    <row r="2002" spans="1:5" x14ac:dyDescent="0.3">
      <c r="A2002" t="s">
        <v>13</v>
      </c>
      <c r="B2002">
        <v>11022</v>
      </c>
      <c r="C2002" t="s">
        <v>321</v>
      </c>
      <c r="D2002" t="s">
        <v>172</v>
      </c>
      <c r="E2002">
        <v>1080</v>
      </c>
    </row>
    <row r="2003" spans="1:5" x14ac:dyDescent="0.3">
      <c r="A2003" t="s">
        <v>22</v>
      </c>
      <c r="B2003">
        <v>11023</v>
      </c>
      <c r="C2003" t="s">
        <v>72</v>
      </c>
      <c r="D2003" t="s">
        <v>74</v>
      </c>
      <c r="E2003">
        <v>120</v>
      </c>
    </row>
    <row r="2004" spans="1:5" x14ac:dyDescent="0.3">
      <c r="A2004" t="s">
        <v>4</v>
      </c>
      <c r="B2004">
        <v>11023</v>
      </c>
      <c r="C2004" t="s">
        <v>72</v>
      </c>
      <c r="D2004" t="s">
        <v>74</v>
      </c>
      <c r="E2004">
        <v>1380</v>
      </c>
    </row>
    <row r="2005" spans="1:5" x14ac:dyDescent="0.3">
      <c r="A2005" t="s">
        <v>10</v>
      </c>
      <c r="B2005">
        <v>11024</v>
      </c>
      <c r="C2005" t="s">
        <v>72</v>
      </c>
      <c r="D2005" t="s">
        <v>74</v>
      </c>
      <c r="E2005">
        <v>374.76</v>
      </c>
    </row>
    <row r="2006" spans="1:5" x14ac:dyDescent="0.3">
      <c r="A2006" t="s">
        <v>13</v>
      </c>
      <c r="B2006">
        <v>11024</v>
      </c>
      <c r="C2006" t="s">
        <v>72</v>
      </c>
      <c r="D2006" t="s">
        <v>74</v>
      </c>
      <c r="E2006">
        <v>75</v>
      </c>
    </row>
    <row r="2007" spans="1:5" x14ac:dyDescent="0.3">
      <c r="A2007" t="s">
        <v>7</v>
      </c>
      <c r="B2007">
        <v>11024</v>
      </c>
      <c r="C2007" t="s">
        <v>72</v>
      </c>
      <c r="D2007" t="s">
        <v>74</v>
      </c>
      <c r="E2007">
        <v>442.05</v>
      </c>
    </row>
    <row r="2008" spans="1:5" x14ac:dyDescent="0.3">
      <c r="A2008" t="s">
        <v>13</v>
      </c>
      <c r="B2008">
        <v>11024</v>
      </c>
      <c r="C2008" t="s">
        <v>72</v>
      </c>
      <c r="D2008" t="s">
        <v>74</v>
      </c>
      <c r="E2008">
        <v>1075</v>
      </c>
    </row>
    <row r="2009" spans="1:5" x14ac:dyDescent="0.3">
      <c r="A2009" t="s">
        <v>4</v>
      </c>
      <c r="B2009">
        <v>11025</v>
      </c>
      <c r="C2009" t="s">
        <v>734</v>
      </c>
      <c r="D2009" t="s">
        <v>736</v>
      </c>
      <c r="E2009">
        <v>162</v>
      </c>
    </row>
    <row r="2010" spans="1:5" x14ac:dyDescent="0.3">
      <c r="A2010" t="s">
        <v>25</v>
      </c>
      <c r="B2010">
        <v>11025</v>
      </c>
      <c r="C2010" t="s">
        <v>734</v>
      </c>
      <c r="D2010" t="s">
        <v>736</v>
      </c>
      <c r="E2010">
        <v>108</v>
      </c>
    </row>
    <row r="2011" spans="1:5" x14ac:dyDescent="0.3">
      <c r="A2011" t="s">
        <v>25</v>
      </c>
      <c r="B2011">
        <v>11026</v>
      </c>
      <c r="C2011" t="s">
        <v>262</v>
      </c>
      <c r="D2011" t="s">
        <v>264</v>
      </c>
      <c r="E2011">
        <v>500</v>
      </c>
    </row>
    <row r="2012" spans="1:5" x14ac:dyDescent="0.3">
      <c r="A2012" t="s">
        <v>22</v>
      </c>
      <c r="B2012">
        <v>11026</v>
      </c>
      <c r="C2012" t="s">
        <v>262</v>
      </c>
      <c r="D2012" t="s">
        <v>264</v>
      </c>
      <c r="E2012">
        <v>530</v>
      </c>
    </row>
    <row r="2013" spans="1:5" x14ac:dyDescent="0.3">
      <c r="A2013" t="s">
        <v>4</v>
      </c>
      <c r="B2013">
        <v>11027</v>
      </c>
      <c r="C2013" t="s">
        <v>127</v>
      </c>
      <c r="D2013" t="s">
        <v>130</v>
      </c>
      <c r="E2013">
        <v>101.25</v>
      </c>
    </row>
    <row r="2014" spans="1:5" x14ac:dyDescent="0.3">
      <c r="A2014" t="s">
        <v>10</v>
      </c>
      <c r="B2014">
        <v>11027</v>
      </c>
      <c r="C2014" t="s">
        <v>127</v>
      </c>
      <c r="D2014" t="s">
        <v>130</v>
      </c>
      <c r="E2014">
        <v>776.47499999999991</v>
      </c>
    </row>
    <row r="2015" spans="1:5" x14ac:dyDescent="0.3">
      <c r="A2015" t="s">
        <v>19</v>
      </c>
      <c r="B2015">
        <v>11028</v>
      </c>
      <c r="C2015" t="s">
        <v>364</v>
      </c>
      <c r="D2015" t="s">
        <v>49</v>
      </c>
      <c r="E2015">
        <v>840</v>
      </c>
    </row>
    <row r="2016" spans="1:5" x14ac:dyDescent="0.3">
      <c r="A2016" t="s">
        <v>13</v>
      </c>
      <c r="B2016">
        <v>11028</v>
      </c>
      <c r="C2016" t="s">
        <v>364</v>
      </c>
      <c r="D2016" t="s">
        <v>49</v>
      </c>
      <c r="E2016">
        <v>1320</v>
      </c>
    </row>
    <row r="2017" spans="1:5" x14ac:dyDescent="0.3">
      <c r="A2017" t="s">
        <v>16</v>
      </c>
      <c r="B2017">
        <v>11029</v>
      </c>
      <c r="C2017" t="s">
        <v>160</v>
      </c>
      <c r="D2017" t="s">
        <v>162</v>
      </c>
      <c r="E2017">
        <v>760</v>
      </c>
    </row>
    <row r="2018" spans="1:5" x14ac:dyDescent="0.3">
      <c r="A2018" t="s">
        <v>7</v>
      </c>
      <c r="B2018">
        <v>11029</v>
      </c>
      <c r="C2018" t="s">
        <v>160</v>
      </c>
      <c r="D2018" t="s">
        <v>162</v>
      </c>
      <c r="E2018">
        <v>526.79999999999995</v>
      </c>
    </row>
    <row r="2019" spans="1:5" x14ac:dyDescent="0.3">
      <c r="A2019" t="s">
        <v>4</v>
      </c>
      <c r="B2019">
        <v>11030</v>
      </c>
      <c r="C2019" t="s">
        <v>611</v>
      </c>
      <c r="D2019" t="s">
        <v>305</v>
      </c>
      <c r="E2019">
        <v>1425</v>
      </c>
    </row>
    <row r="2020" spans="1:5" x14ac:dyDescent="0.3">
      <c r="A2020" t="s">
        <v>7</v>
      </c>
      <c r="B2020">
        <v>11030</v>
      </c>
      <c r="C2020" t="s">
        <v>611</v>
      </c>
      <c r="D2020" t="s">
        <v>305</v>
      </c>
      <c r="E2020">
        <v>1494.5</v>
      </c>
    </row>
    <row r="2021" spans="1:5" x14ac:dyDescent="0.3">
      <c r="A2021" t="s">
        <v>19</v>
      </c>
      <c r="B2021">
        <v>11030</v>
      </c>
      <c r="C2021" t="s">
        <v>611</v>
      </c>
      <c r="D2021" t="s">
        <v>305</v>
      </c>
      <c r="E2021">
        <v>5570.55</v>
      </c>
    </row>
    <row r="2022" spans="1:5" x14ac:dyDescent="0.3">
      <c r="A2022" t="s">
        <v>13</v>
      </c>
      <c r="B2022">
        <v>11030</v>
      </c>
      <c r="C2022" t="s">
        <v>611</v>
      </c>
      <c r="D2022" t="s">
        <v>305</v>
      </c>
      <c r="E2022">
        <v>4125</v>
      </c>
    </row>
    <row r="2023" spans="1:5" x14ac:dyDescent="0.3">
      <c r="A2023" t="s">
        <v>4</v>
      </c>
      <c r="B2023">
        <v>11031</v>
      </c>
      <c r="C2023" t="s">
        <v>611</v>
      </c>
      <c r="D2023" t="s">
        <v>305</v>
      </c>
      <c r="E2023">
        <v>810</v>
      </c>
    </row>
    <row r="2024" spans="1:5" x14ac:dyDescent="0.3">
      <c r="A2024" t="s">
        <v>25</v>
      </c>
      <c r="B2024">
        <v>11031</v>
      </c>
      <c r="C2024" t="s">
        <v>611</v>
      </c>
      <c r="D2024" t="s">
        <v>305</v>
      </c>
      <c r="E2024">
        <v>480</v>
      </c>
    </row>
    <row r="2025" spans="1:5" x14ac:dyDescent="0.3">
      <c r="A2025" t="s">
        <v>4</v>
      </c>
      <c r="B2025">
        <v>11031</v>
      </c>
      <c r="C2025" t="s">
        <v>611</v>
      </c>
      <c r="D2025" t="s">
        <v>305</v>
      </c>
      <c r="E2025">
        <v>94.5</v>
      </c>
    </row>
    <row r="2026" spans="1:5" x14ac:dyDescent="0.3">
      <c r="A2026" t="s">
        <v>16</v>
      </c>
      <c r="B2026">
        <v>11031</v>
      </c>
      <c r="C2026" t="s">
        <v>611</v>
      </c>
      <c r="D2026" t="s">
        <v>305</v>
      </c>
      <c r="E2026">
        <v>665</v>
      </c>
    </row>
    <row r="2027" spans="1:5" x14ac:dyDescent="0.3">
      <c r="A2027" t="s">
        <v>13</v>
      </c>
      <c r="B2027">
        <v>11031</v>
      </c>
      <c r="C2027" t="s">
        <v>611</v>
      </c>
      <c r="D2027" t="s">
        <v>305</v>
      </c>
      <c r="E2027">
        <v>344</v>
      </c>
    </row>
    <row r="2028" spans="1:5" x14ac:dyDescent="0.3">
      <c r="A2028" t="s">
        <v>25</v>
      </c>
      <c r="B2028">
        <v>11032</v>
      </c>
      <c r="C2028" t="s">
        <v>749</v>
      </c>
      <c r="D2028" t="s">
        <v>305</v>
      </c>
      <c r="E2028">
        <v>665</v>
      </c>
    </row>
    <row r="2029" spans="1:5" x14ac:dyDescent="0.3">
      <c r="A2029" t="s">
        <v>4</v>
      </c>
      <c r="B2029">
        <v>11032</v>
      </c>
      <c r="C2029" t="s">
        <v>749</v>
      </c>
      <c r="D2029" t="s">
        <v>305</v>
      </c>
      <c r="E2029">
        <v>6587.5</v>
      </c>
    </row>
    <row r="2030" spans="1:5" x14ac:dyDescent="0.3">
      <c r="A2030" t="s">
        <v>13</v>
      </c>
      <c r="B2030">
        <v>11032</v>
      </c>
      <c r="C2030" t="s">
        <v>749</v>
      </c>
      <c r="D2030" t="s">
        <v>305</v>
      </c>
      <c r="E2030">
        <v>1650</v>
      </c>
    </row>
    <row r="2031" spans="1:5" x14ac:dyDescent="0.3">
      <c r="A2031" t="s">
        <v>19</v>
      </c>
      <c r="B2031">
        <v>11033</v>
      </c>
      <c r="C2031" t="s">
        <v>588</v>
      </c>
      <c r="D2031" t="s">
        <v>162</v>
      </c>
      <c r="E2031">
        <v>2066.4</v>
      </c>
    </row>
    <row r="2032" spans="1:5" x14ac:dyDescent="0.3">
      <c r="A2032" t="s">
        <v>13</v>
      </c>
      <c r="B2032">
        <v>11033</v>
      </c>
      <c r="C2032" t="s">
        <v>588</v>
      </c>
      <c r="D2032" t="s">
        <v>162</v>
      </c>
      <c r="E2032">
        <v>1166.4000000000001</v>
      </c>
    </row>
    <row r="2033" spans="1:5" x14ac:dyDescent="0.3">
      <c r="A2033" t="s">
        <v>10</v>
      </c>
      <c r="B2033">
        <v>11034</v>
      </c>
      <c r="C2033" t="s">
        <v>492</v>
      </c>
      <c r="D2033" t="s">
        <v>305</v>
      </c>
      <c r="E2033">
        <v>135</v>
      </c>
    </row>
    <row r="2034" spans="1:5" x14ac:dyDescent="0.3">
      <c r="A2034" t="s">
        <v>7</v>
      </c>
      <c r="B2034">
        <v>11034</v>
      </c>
      <c r="C2034" t="s">
        <v>492</v>
      </c>
      <c r="D2034" t="s">
        <v>305</v>
      </c>
      <c r="E2034">
        <v>233.39999999999998</v>
      </c>
    </row>
    <row r="2035" spans="1:5" x14ac:dyDescent="0.3">
      <c r="A2035" t="s">
        <v>7</v>
      </c>
      <c r="B2035">
        <v>11034</v>
      </c>
      <c r="C2035" t="s">
        <v>492</v>
      </c>
      <c r="D2035" t="s">
        <v>305</v>
      </c>
      <c r="E2035">
        <v>171</v>
      </c>
    </row>
    <row r="2036" spans="1:5" x14ac:dyDescent="0.3">
      <c r="A2036" t="s">
        <v>4</v>
      </c>
      <c r="B2036">
        <v>11035</v>
      </c>
      <c r="C2036" t="s">
        <v>651</v>
      </c>
      <c r="D2036" t="s">
        <v>456</v>
      </c>
      <c r="E2036">
        <v>180</v>
      </c>
    </row>
    <row r="2037" spans="1:5" x14ac:dyDescent="0.3">
      <c r="A2037" t="s">
        <v>4</v>
      </c>
      <c r="B2037">
        <v>11035</v>
      </c>
      <c r="C2037" t="s">
        <v>651</v>
      </c>
      <c r="D2037" t="s">
        <v>456</v>
      </c>
      <c r="E2037">
        <v>1080</v>
      </c>
    </row>
    <row r="2038" spans="1:5" x14ac:dyDescent="0.3">
      <c r="A2038" t="s">
        <v>16</v>
      </c>
      <c r="B2038">
        <v>11035</v>
      </c>
      <c r="C2038" t="s">
        <v>651</v>
      </c>
      <c r="D2038" t="s">
        <v>456</v>
      </c>
      <c r="E2038">
        <v>420</v>
      </c>
    </row>
    <row r="2039" spans="1:5" x14ac:dyDescent="0.3">
      <c r="A2039" t="s">
        <v>19</v>
      </c>
      <c r="B2039">
        <v>11035</v>
      </c>
      <c r="C2039" t="s">
        <v>651</v>
      </c>
      <c r="D2039" t="s">
        <v>456</v>
      </c>
      <c r="E2039">
        <v>74.5</v>
      </c>
    </row>
    <row r="2040" spans="1:5" x14ac:dyDescent="0.3">
      <c r="A2040" t="s">
        <v>25</v>
      </c>
      <c r="B2040">
        <v>11036</v>
      </c>
      <c r="C2040" t="s">
        <v>185</v>
      </c>
      <c r="D2040" t="s">
        <v>49</v>
      </c>
      <c r="E2040">
        <v>42</v>
      </c>
    </row>
    <row r="2041" spans="1:5" x14ac:dyDescent="0.3">
      <c r="A2041" t="s">
        <v>13</v>
      </c>
      <c r="B2041">
        <v>11036</v>
      </c>
      <c r="C2041" t="s">
        <v>185</v>
      </c>
      <c r="D2041" t="s">
        <v>49</v>
      </c>
      <c r="E2041">
        <v>1650</v>
      </c>
    </row>
    <row r="2042" spans="1:5" x14ac:dyDescent="0.3">
      <c r="A2042" t="s">
        <v>4</v>
      </c>
      <c r="B2042">
        <v>11037</v>
      </c>
      <c r="C2042" t="s">
        <v>288</v>
      </c>
      <c r="D2042" t="s">
        <v>111</v>
      </c>
      <c r="E2042">
        <v>60</v>
      </c>
    </row>
    <row r="2043" spans="1:5" x14ac:dyDescent="0.3">
      <c r="A2043" t="s">
        <v>25</v>
      </c>
      <c r="B2043">
        <v>11038</v>
      </c>
      <c r="C2043" t="s">
        <v>651</v>
      </c>
      <c r="D2043" t="s">
        <v>456</v>
      </c>
      <c r="E2043">
        <v>73.600000000000009</v>
      </c>
    </row>
    <row r="2044" spans="1:5" x14ac:dyDescent="0.3">
      <c r="A2044" t="s">
        <v>16</v>
      </c>
      <c r="B2044">
        <v>11038</v>
      </c>
      <c r="C2044" t="s">
        <v>651</v>
      </c>
      <c r="D2044" t="s">
        <v>456</v>
      </c>
      <c r="E2044">
        <v>14</v>
      </c>
    </row>
    <row r="2045" spans="1:5" x14ac:dyDescent="0.3">
      <c r="A2045" t="s">
        <v>13</v>
      </c>
      <c r="B2045">
        <v>11038</v>
      </c>
      <c r="C2045" t="s">
        <v>651</v>
      </c>
      <c r="D2045" t="s">
        <v>456</v>
      </c>
      <c r="E2045">
        <v>645</v>
      </c>
    </row>
    <row r="2046" spans="1:5" x14ac:dyDescent="0.3">
      <c r="A2046" t="s">
        <v>22</v>
      </c>
      <c r="B2046">
        <v>11039</v>
      </c>
      <c r="C2046" t="s">
        <v>429</v>
      </c>
      <c r="D2046" t="s">
        <v>314</v>
      </c>
      <c r="E2046">
        <v>912</v>
      </c>
    </row>
    <row r="2047" spans="1:5" x14ac:dyDescent="0.3">
      <c r="A2047" t="s">
        <v>4</v>
      </c>
      <c r="B2047">
        <v>11039</v>
      </c>
      <c r="C2047" t="s">
        <v>429</v>
      </c>
      <c r="D2047" t="s">
        <v>314</v>
      </c>
      <c r="E2047">
        <v>432</v>
      </c>
    </row>
    <row r="2048" spans="1:5" x14ac:dyDescent="0.3">
      <c r="A2048" t="s">
        <v>10</v>
      </c>
      <c r="B2048">
        <v>11039</v>
      </c>
      <c r="C2048" t="s">
        <v>429</v>
      </c>
      <c r="D2048" t="s">
        <v>314</v>
      </c>
      <c r="E2048">
        <v>1200</v>
      </c>
    </row>
    <row r="2049" spans="1:5" x14ac:dyDescent="0.3">
      <c r="A2049" t="s">
        <v>16</v>
      </c>
      <c r="B2049">
        <v>11039</v>
      </c>
      <c r="C2049" t="s">
        <v>429</v>
      </c>
      <c r="D2049" t="s">
        <v>314</v>
      </c>
      <c r="E2049">
        <v>546</v>
      </c>
    </row>
    <row r="2050" spans="1:5" x14ac:dyDescent="0.3">
      <c r="A2050" t="s">
        <v>10</v>
      </c>
      <c r="B2050">
        <v>11040</v>
      </c>
      <c r="C2050" t="s">
        <v>302</v>
      </c>
      <c r="D2050" t="s">
        <v>305</v>
      </c>
      <c r="E2050">
        <v>200</v>
      </c>
    </row>
    <row r="2051" spans="1:5" x14ac:dyDescent="0.3">
      <c r="A2051" t="s">
        <v>4</v>
      </c>
      <c r="B2051">
        <v>11041</v>
      </c>
      <c r="C2051" t="s">
        <v>160</v>
      </c>
      <c r="D2051" t="s">
        <v>162</v>
      </c>
      <c r="E2051">
        <v>456</v>
      </c>
    </row>
    <row r="2052" spans="1:5" x14ac:dyDescent="0.3">
      <c r="A2052" t="s">
        <v>7</v>
      </c>
      <c r="B2052">
        <v>11041</v>
      </c>
      <c r="C2052" t="s">
        <v>160</v>
      </c>
      <c r="D2052" t="s">
        <v>162</v>
      </c>
      <c r="E2052">
        <v>1317</v>
      </c>
    </row>
    <row r="2053" spans="1:5" x14ac:dyDescent="0.3">
      <c r="A2053" t="s">
        <v>7</v>
      </c>
      <c r="B2053">
        <v>11042</v>
      </c>
      <c r="C2053" t="s">
        <v>169</v>
      </c>
      <c r="D2053" t="s">
        <v>172</v>
      </c>
      <c r="E2053">
        <v>291.75</v>
      </c>
    </row>
    <row r="2054" spans="1:5" x14ac:dyDescent="0.3">
      <c r="A2054" t="s">
        <v>7</v>
      </c>
      <c r="B2054">
        <v>11042</v>
      </c>
      <c r="C2054" t="s">
        <v>169</v>
      </c>
      <c r="D2054" t="s">
        <v>172</v>
      </c>
      <c r="E2054">
        <v>114</v>
      </c>
    </row>
    <row r="2055" spans="1:5" x14ac:dyDescent="0.3">
      <c r="A2055" t="s">
        <v>13</v>
      </c>
      <c r="B2055">
        <v>11043</v>
      </c>
      <c r="C2055" t="s">
        <v>509</v>
      </c>
      <c r="D2055" t="s">
        <v>102</v>
      </c>
      <c r="E2055">
        <v>210</v>
      </c>
    </row>
    <row r="2056" spans="1:5" x14ac:dyDescent="0.3">
      <c r="A2056" t="s">
        <v>10</v>
      </c>
      <c r="B2056">
        <v>11044</v>
      </c>
      <c r="C2056" t="s">
        <v>765</v>
      </c>
      <c r="D2056" t="s">
        <v>767</v>
      </c>
      <c r="E2056">
        <v>591.59999999999991</v>
      </c>
    </row>
    <row r="2057" spans="1:5" x14ac:dyDescent="0.3">
      <c r="A2057" t="s">
        <v>13</v>
      </c>
      <c r="B2057">
        <v>11045</v>
      </c>
      <c r="C2057" t="s">
        <v>127</v>
      </c>
      <c r="D2057" t="s">
        <v>130</v>
      </c>
      <c r="E2057">
        <v>37.5</v>
      </c>
    </row>
    <row r="2058" spans="1:5" x14ac:dyDescent="0.3">
      <c r="A2058" t="s">
        <v>22</v>
      </c>
      <c r="B2058">
        <v>11045</v>
      </c>
      <c r="C2058" t="s">
        <v>127</v>
      </c>
      <c r="D2058" t="s">
        <v>130</v>
      </c>
      <c r="E2058">
        <v>1272</v>
      </c>
    </row>
    <row r="2059" spans="1:5" x14ac:dyDescent="0.3">
      <c r="A2059" t="s">
        <v>13</v>
      </c>
      <c r="B2059">
        <v>11046</v>
      </c>
      <c r="C2059" t="s">
        <v>726</v>
      </c>
      <c r="D2059" t="s">
        <v>49</v>
      </c>
      <c r="E2059">
        <v>722</v>
      </c>
    </row>
    <row r="2060" spans="1:5" x14ac:dyDescent="0.3">
      <c r="A2060" t="s">
        <v>13</v>
      </c>
      <c r="B2060">
        <v>11046</v>
      </c>
      <c r="C2060" t="s">
        <v>726</v>
      </c>
      <c r="D2060" t="s">
        <v>49</v>
      </c>
      <c r="E2060">
        <v>456</v>
      </c>
    </row>
    <row r="2061" spans="1:5" x14ac:dyDescent="0.3">
      <c r="A2061" t="s">
        <v>4</v>
      </c>
      <c r="B2061">
        <v>11046</v>
      </c>
      <c r="C2061" t="s">
        <v>726</v>
      </c>
      <c r="D2061" t="s">
        <v>49</v>
      </c>
      <c r="E2061">
        <v>307.8</v>
      </c>
    </row>
    <row r="2062" spans="1:5" x14ac:dyDescent="0.3">
      <c r="A2062" t="s">
        <v>4</v>
      </c>
      <c r="B2062">
        <v>11047</v>
      </c>
      <c r="C2062" t="s">
        <v>72</v>
      </c>
      <c r="D2062" t="s">
        <v>74</v>
      </c>
      <c r="E2062">
        <v>337.5</v>
      </c>
    </row>
    <row r="2063" spans="1:5" x14ac:dyDescent="0.3">
      <c r="A2063" t="s">
        <v>7</v>
      </c>
      <c r="B2063">
        <v>11047</v>
      </c>
      <c r="C2063" t="s">
        <v>72</v>
      </c>
      <c r="D2063" t="s">
        <v>74</v>
      </c>
      <c r="E2063">
        <v>480.375</v>
      </c>
    </row>
    <row r="2064" spans="1:5" x14ac:dyDescent="0.3">
      <c r="A2064" t="s">
        <v>10</v>
      </c>
      <c r="B2064">
        <v>11048</v>
      </c>
      <c r="C2064" t="s">
        <v>127</v>
      </c>
      <c r="D2064" t="s">
        <v>130</v>
      </c>
      <c r="E2064">
        <v>525</v>
      </c>
    </row>
    <row r="2065" spans="1:5" x14ac:dyDescent="0.3">
      <c r="A2065" t="s">
        <v>4</v>
      </c>
      <c r="B2065">
        <v>11049</v>
      </c>
      <c r="C2065" t="s">
        <v>295</v>
      </c>
      <c r="D2065" t="s">
        <v>172</v>
      </c>
      <c r="E2065">
        <v>152</v>
      </c>
    </row>
    <row r="2066" spans="1:5" x14ac:dyDescent="0.3">
      <c r="A2066" t="s">
        <v>13</v>
      </c>
      <c r="B2066">
        <v>11049</v>
      </c>
      <c r="C2066" t="s">
        <v>295</v>
      </c>
      <c r="D2066" t="s">
        <v>172</v>
      </c>
      <c r="E2066">
        <v>121.60000000000001</v>
      </c>
    </row>
    <row r="2067" spans="1:5" x14ac:dyDescent="0.3">
      <c r="A2067" t="s">
        <v>4</v>
      </c>
      <c r="B2067">
        <v>11050</v>
      </c>
      <c r="C2067" t="s">
        <v>241</v>
      </c>
      <c r="D2067" t="s">
        <v>84</v>
      </c>
      <c r="E2067">
        <v>810</v>
      </c>
    </row>
    <row r="2068" spans="1:5" x14ac:dyDescent="0.3">
      <c r="A2068" t="s">
        <v>4</v>
      </c>
      <c r="B2068">
        <v>11051</v>
      </c>
      <c r="C2068" t="s">
        <v>379</v>
      </c>
      <c r="D2068" t="s">
        <v>102</v>
      </c>
      <c r="E2068">
        <v>36</v>
      </c>
    </row>
    <row r="2069" spans="1:5" x14ac:dyDescent="0.3">
      <c r="A2069" t="s">
        <v>4</v>
      </c>
      <c r="B2069">
        <v>11052</v>
      </c>
      <c r="C2069" t="s">
        <v>321</v>
      </c>
      <c r="D2069" t="s">
        <v>172</v>
      </c>
      <c r="E2069">
        <v>1104</v>
      </c>
    </row>
    <row r="2070" spans="1:5" x14ac:dyDescent="0.3">
      <c r="A2070" t="s">
        <v>7</v>
      </c>
      <c r="B2070">
        <v>11052</v>
      </c>
      <c r="C2070" t="s">
        <v>321</v>
      </c>
      <c r="D2070" t="s">
        <v>172</v>
      </c>
      <c r="E2070">
        <v>228</v>
      </c>
    </row>
    <row r="2071" spans="1:5" x14ac:dyDescent="0.3">
      <c r="A2071" t="s">
        <v>25</v>
      </c>
      <c r="B2071">
        <v>11053</v>
      </c>
      <c r="C2071" t="s">
        <v>524</v>
      </c>
      <c r="D2071" t="s">
        <v>211</v>
      </c>
      <c r="E2071">
        <v>1750</v>
      </c>
    </row>
    <row r="2072" spans="1:5" x14ac:dyDescent="0.3">
      <c r="A2072" t="s">
        <v>13</v>
      </c>
      <c r="B2072">
        <v>11053</v>
      </c>
      <c r="C2072" t="s">
        <v>524</v>
      </c>
      <c r="D2072" t="s">
        <v>211</v>
      </c>
      <c r="E2072">
        <v>640</v>
      </c>
    </row>
    <row r="2073" spans="1:5" x14ac:dyDescent="0.3">
      <c r="A2073" t="s">
        <v>16</v>
      </c>
      <c r="B2073">
        <v>11053</v>
      </c>
      <c r="C2073" t="s">
        <v>524</v>
      </c>
      <c r="D2073" t="s">
        <v>211</v>
      </c>
      <c r="E2073">
        <v>665</v>
      </c>
    </row>
    <row r="2074" spans="1:5" x14ac:dyDescent="0.3">
      <c r="A2074" t="s">
        <v>13</v>
      </c>
      <c r="B2074">
        <v>11054</v>
      </c>
      <c r="C2074" t="s">
        <v>144</v>
      </c>
      <c r="D2074" t="s">
        <v>146</v>
      </c>
      <c r="E2074">
        <v>25</v>
      </c>
    </row>
    <row r="2075" spans="1:5" x14ac:dyDescent="0.3">
      <c r="A2075" t="s">
        <v>4</v>
      </c>
      <c r="B2075">
        <v>11054</v>
      </c>
      <c r="C2075" t="s">
        <v>144</v>
      </c>
      <c r="D2075" t="s">
        <v>146</v>
      </c>
      <c r="E2075">
        <v>280</v>
      </c>
    </row>
    <row r="2076" spans="1:5" x14ac:dyDescent="0.3">
      <c r="A2076" t="s">
        <v>4</v>
      </c>
      <c r="B2076">
        <v>11055</v>
      </c>
      <c r="C2076" t="s">
        <v>330</v>
      </c>
      <c r="D2076" t="s">
        <v>314</v>
      </c>
      <c r="E2076">
        <v>67.5</v>
      </c>
    </row>
    <row r="2077" spans="1:5" x14ac:dyDescent="0.3">
      <c r="A2077" t="s">
        <v>10</v>
      </c>
      <c r="B2077">
        <v>11055</v>
      </c>
      <c r="C2077" t="s">
        <v>330</v>
      </c>
      <c r="D2077" t="s">
        <v>314</v>
      </c>
      <c r="E2077">
        <v>210</v>
      </c>
    </row>
    <row r="2078" spans="1:5" x14ac:dyDescent="0.3">
      <c r="A2078" t="s">
        <v>22</v>
      </c>
      <c r="B2078">
        <v>11055</v>
      </c>
      <c r="C2078" t="s">
        <v>330</v>
      </c>
      <c r="D2078" t="s">
        <v>314</v>
      </c>
      <c r="E2078">
        <v>1060</v>
      </c>
    </row>
    <row r="2079" spans="1:5" x14ac:dyDescent="0.3">
      <c r="A2079" t="s">
        <v>16</v>
      </c>
      <c r="B2079">
        <v>11055</v>
      </c>
      <c r="C2079" t="s">
        <v>330</v>
      </c>
      <c r="D2079" t="s">
        <v>314</v>
      </c>
      <c r="E2079">
        <v>390</v>
      </c>
    </row>
    <row r="2080" spans="1:5" x14ac:dyDescent="0.3">
      <c r="A2080" t="s">
        <v>22</v>
      </c>
      <c r="B2080">
        <v>11056</v>
      </c>
      <c r="C2080" t="s">
        <v>72</v>
      </c>
      <c r="D2080" t="s">
        <v>74</v>
      </c>
      <c r="E2080">
        <v>1200</v>
      </c>
    </row>
    <row r="2081" spans="1:5" x14ac:dyDescent="0.3">
      <c r="A2081" t="s">
        <v>19</v>
      </c>
      <c r="B2081">
        <v>11056</v>
      </c>
      <c r="C2081" t="s">
        <v>72</v>
      </c>
      <c r="D2081" t="s">
        <v>74</v>
      </c>
      <c r="E2081">
        <v>840</v>
      </c>
    </row>
    <row r="2082" spans="1:5" x14ac:dyDescent="0.3">
      <c r="A2082" t="s">
        <v>13</v>
      </c>
      <c r="B2082">
        <v>11056</v>
      </c>
      <c r="C2082" t="s">
        <v>72</v>
      </c>
      <c r="D2082" t="s">
        <v>74</v>
      </c>
      <c r="E2082">
        <v>1700</v>
      </c>
    </row>
    <row r="2083" spans="1:5" x14ac:dyDescent="0.3">
      <c r="A2083" t="s">
        <v>4</v>
      </c>
      <c r="B2083">
        <v>11057</v>
      </c>
      <c r="C2083" t="s">
        <v>72</v>
      </c>
      <c r="D2083" t="s">
        <v>74</v>
      </c>
      <c r="E2083">
        <v>45</v>
      </c>
    </row>
    <row r="2084" spans="1:5" x14ac:dyDescent="0.3">
      <c r="A2084" t="s">
        <v>10</v>
      </c>
      <c r="B2084">
        <v>11058</v>
      </c>
      <c r="C2084" t="s">
        <v>91</v>
      </c>
      <c r="D2084" t="s">
        <v>49</v>
      </c>
      <c r="E2084">
        <v>30</v>
      </c>
    </row>
    <row r="2085" spans="1:5" x14ac:dyDescent="0.3">
      <c r="A2085" t="s">
        <v>13</v>
      </c>
      <c r="B2085">
        <v>11058</v>
      </c>
      <c r="C2085" t="s">
        <v>91</v>
      </c>
      <c r="D2085" t="s">
        <v>49</v>
      </c>
      <c r="E2085">
        <v>714</v>
      </c>
    </row>
    <row r="2086" spans="1:5" x14ac:dyDescent="0.3">
      <c r="A2086" t="s">
        <v>7</v>
      </c>
      <c r="B2086">
        <v>11058</v>
      </c>
      <c r="C2086" t="s">
        <v>91</v>
      </c>
      <c r="D2086" t="s">
        <v>49</v>
      </c>
      <c r="E2086">
        <v>114</v>
      </c>
    </row>
    <row r="2087" spans="1:5" x14ac:dyDescent="0.3">
      <c r="A2087" t="s">
        <v>25</v>
      </c>
      <c r="B2087">
        <v>11059</v>
      </c>
      <c r="C2087" t="s">
        <v>321</v>
      </c>
      <c r="D2087" t="s">
        <v>172</v>
      </c>
      <c r="E2087">
        <v>180</v>
      </c>
    </row>
    <row r="2088" spans="1:5" x14ac:dyDescent="0.3">
      <c r="A2088" t="s">
        <v>19</v>
      </c>
      <c r="B2088">
        <v>11059</v>
      </c>
      <c r="C2088" t="s">
        <v>321</v>
      </c>
      <c r="D2088" t="s">
        <v>172</v>
      </c>
      <c r="E2088">
        <v>468</v>
      </c>
    </row>
    <row r="2089" spans="1:5" x14ac:dyDescent="0.3">
      <c r="A2089" t="s">
        <v>13</v>
      </c>
      <c r="B2089">
        <v>11059</v>
      </c>
      <c r="C2089" t="s">
        <v>321</v>
      </c>
      <c r="D2089" t="s">
        <v>172</v>
      </c>
      <c r="E2089">
        <v>1190</v>
      </c>
    </row>
    <row r="2090" spans="1:5" x14ac:dyDescent="0.3">
      <c r="A2090" t="s">
        <v>13</v>
      </c>
      <c r="B2090">
        <v>11060</v>
      </c>
      <c r="C2090" t="s">
        <v>262</v>
      </c>
      <c r="D2090" t="s">
        <v>264</v>
      </c>
      <c r="E2090">
        <v>136</v>
      </c>
    </row>
    <row r="2091" spans="1:5" x14ac:dyDescent="0.3">
      <c r="A2091" t="s">
        <v>7</v>
      </c>
      <c r="B2091">
        <v>11060</v>
      </c>
      <c r="C2091" t="s">
        <v>262</v>
      </c>
      <c r="D2091" t="s">
        <v>264</v>
      </c>
      <c r="E2091">
        <v>130</v>
      </c>
    </row>
    <row r="2092" spans="1:5" x14ac:dyDescent="0.3">
      <c r="A2092" t="s">
        <v>13</v>
      </c>
      <c r="B2092">
        <v>11061</v>
      </c>
      <c r="C2092" t="s">
        <v>302</v>
      </c>
      <c r="D2092" t="s">
        <v>305</v>
      </c>
      <c r="E2092">
        <v>510</v>
      </c>
    </row>
    <row r="2093" spans="1:5" x14ac:dyDescent="0.3">
      <c r="A2093" t="s">
        <v>19</v>
      </c>
      <c r="B2093">
        <v>11062</v>
      </c>
      <c r="C2093" t="s">
        <v>574</v>
      </c>
      <c r="D2093" t="s">
        <v>264</v>
      </c>
      <c r="E2093">
        <v>262.40000000000003</v>
      </c>
    </row>
    <row r="2094" spans="1:5" x14ac:dyDescent="0.3">
      <c r="A2094" t="s">
        <v>4</v>
      </c>
      <c r="B2094">
        <v>11062</v>
      </c>
      <c r="C2094" t="s">
        <v>574</v>
      </c>
      <c r="D2094" t="s">
        <v>264</v>
      </c>
      <c r="E2094">
        <v>144</v>
      </c>
    </row>
    <row r="2095" spans="1:5" x14ac:dyDescent="0.3">
      <c r="A2095" t="s">
        <v>4</v>
      </c>
      <c r="B2095">
        <v>11063</v>
      </c>
      <c r="C2095" t="s">
        <v>347</v>
      </c>
      <c r="D2095" t="s">
        <v>349</v>
      </c>
      <c r="E2095">
        <v>420</v>
      </c>
    </row>
    <row r="2096" spans="1:5" x14ac:dyDescent="0.3">
      <c r="A2096" t="s">
        <v>25</v>
      </c>
      <c r="B2096">
        <v>11063</v>
      </c>
      <c r="C2096" t="s">
        <v>347</v>
      </c>
      <c r="D2096" t="s">
        <v>349</v>
      </c>
      <c r="E2096">
        <v>662.4</v>
      </c>
    </row>
    <row r="2097" spans="1:5" x14ac:dyDescent="0.3">
      <c r="A2097" t="s">
        <v>25</v>
      </c>
      <c r="B2097">
        <v>11063</v>
      </c>
      <c r="C2097" t="s">
        <v>347</v>
      </c>
      <c r="D2097" t="s">
        <v>349</v>
      </c>
      <c r="E2097">
        <v>260.55</v>
      </c>
    </row>
    <row r="2098" spans="1:5" x14ac:dyDescent="0.3">
      <c r="A2098" t="s">
        <v>19</v>
      </c>
      <c r="B2098">
        <v>11064</v>
      </c>
      <c r="C2098" t="s">
        <v>611</v>
      </c>
      <c r="D2098" t="s">
        <v>305</v>
      </c>
      <c r="E2098">
        <v>2702.7000000000003</v>
      </c>
    </row>
    <row r="2099" spans="1:5" x14ac:dyDescent="0.3">
      <c r="A2099" t="s">
        <v>25</v>
      </c>
      <c r="B2099">
        <v>11064</v>
      </c>
      <c r="C2099" t="s">
        <v>611</v>
      </c>
      <c r="D2099" t="s">
        <v>305</v>
      </c>
      <c r="E2099">
        <v>115.80000000000001</v>
      </c>
    </row>
    <row r="2100" spans="1:5" x14ac:dyDescent="0.3">
      <c r="A2100" t="s">
        <v>19</v>
      </c>
      <c r="B2100">
        <v>11064</v>
      </c>
      <c r="C2100" t="s">
        <v>611</v>
      </c>
      <c r="D2100" t="s">
        <v>305</v>
      </c>
      <c r="E2100">
        <v>737.99999999999989</v>
      </c>
    </row>
    <row r="2101" spans="1:5" x14ac:dyDescent="0.3">
      <c r="A2101" t="s">
        <v>19</v>
      </c>
      <c r="B2101">
        <v>11064</v>
      </c>
      <c r="C2101" t="s">
        <v>611</v>
      </c>
      <c r="D2101" t="s">
        <v>305</v>
      </c>
      <c r="E2101">
        <v>86.4</v>
      </c>
    </row>
    <row r="2102" spans="1:5" x14ac:dyDescent="0.3">
      <c r="A2102" t="s">
        <v>10</v>
      </c>
      <c r="B2102">
        <v>11064</v>
      </c>
      <c r="C2102" t="s">
        <v>611</v>
      </c>
      <c r="D2102" t="s">
        <v>305</v>
      </c>
      <c r="E2102">
        <v>687.5</v>
      </c>
    </row>
    <row r="2103" spans="1:5" x14ac:dyDescent="0.3">
      <c r="A2103" t="s">
        <v>25</v>
      </c>
      <c r="B2103">
        <v>11065</v>
      </c>
      <c r="C2103" t="s">
        <v>420</v>
      </c>
      <c r="D2103" t="s">
        <v>314</v>
      </c>
      <c r="E2103">
        <v>77.67</v>
      </c>
    </row>
    <row r="2104" spans="1:5" x14ac:dyDescent="0.3">
      <c r="A2104" t="s">
        <v>19</v>
      </c>
      <c r="B2104">
        <v>11065</v>
      </c>
      <c r="C2104" t="s">
        <v>420</v>
      </c>
      <c r="D2104" t="s">
        <v>314</v>
      </c>
      <c r="E2104">
        <v>111.75</v>
      </c>
    </row>
    <row r="2105" spans="1:5" x14ac:dyDescent="0.3">
      <c r="A2105" t="s">
        <v>10</v>
      </c>
      <c r="B2105">
        <v>11066</v>
      </c>
      <c r="C2105" t="s">
        <v>749</v>
      </c>
      <c r="D2105" t="s">
        <v>305</v>
      </c>
      <c r="E2105">
        <v>52.349999999999994</v>
      </c>
    </row>
    <row r="2106" spans="1:5" x14ac:dyDescent="0.3">
      <c r="A2106" t="s">
        <v>10</v>
      </c>
      <c r="B2106">
        <v>11066</v>
      </c>
      <c r="C2106" t="s">
        <v>749</v>
      </c>
      <c r="D2106" t="s">
        <v>305</v>
      </c>
      <c r="E2106">
        <v>386.4</v>
      </c>
    </row>
    <row r="2107" spans="1:5" x14ac:dyDescent="0.3">
      <c r="A2107" t="s">
        <v>4</v>
      </c>
      <c r="B2107">
        <v>11066</v>
      </c>
      <c r="C2107" t="s">
        <v>749</v>
      </c>
      <c r="D2107" t="s">
        <v>305</v>
      </c>
      <c r="E2107">
        <v>490</v>
      </c>
    </row>
    <row r="2108" spans="1:5" x14ac:dyDescent="0.3">
      <c r="A2108" t="s">
        <v>25</v>
      </c>
      <c r="B2108">
        <v>11067</v>
      </c>
      <c r="C2108" t="s">
        <v>185</v>
      </c>
      <c r="D2108" t="s">
        <v>49</v>
      </c>
      <c r="E2108">
        <v>86.850000000000009</v>
      </c>
    </row>
    <row r="2109" spans="1:5" x14ac:dyDescent="0.3">
      <c r="A2109" t="s">
        <v>22</v>
      </c>
      <c r="B2109">
        <v>11068</v>
      </c>
      <c r="C2109" t="s">
        <v>169</v>
      </c>
      <c r="D2109" t="s">
        <v>172</v>
      </c>
      <c r="E2109">
        <v>310.08</v>
      </c>
    </row>
    <row r="2110" spans="1:5" x14ac:dyDescent="0.3">
      <c r="A2110" t="s">
        <v>4</v>
      </c>
      <c r="B2110">
        <v>11068</v>
      </c>
      <c r="C2110" t="s">
        <v>169</v>
      </c>
      <c r="D2110" t="s">
        <v>172</v>
      </c>
      <c r="E2110">
        <v>1407.6</v>
      </c>
    </row>
    <row r="2111" spans="1:5" x14ac:dyDescent="0.3">
      <c r="A2111" t="s">
        <v>7</v>
      </c>
      <c r="B2111">
        <v>11068</v>
      </c>
      <c r="C2111" t="s">
        <v>169</v>
      </c>
      <c r="D2111" t="s">
        <v>172</v>
      </c>
      <c r="E2111">
        <v>309.39999999999998</v>
      </c>
    </row>
    <row r="2112" spans="1:5" x14ac:dyDescent="0.3">
      <c r="A2112" t="s">
        <v>4</v>
      </c>
      <c r="B2112">
        <v>11069</v>
      </c>
      <c r="C2112" t="s">
        <v>57</v>
      </c>
      <c r="D2112" t="s">
        <v>59</v>
      </c>
      <c r="E2112">
        <v>360</v>
      </c>
    </row>
    <row r="2113" spans="1:5" x14ac:dyDescent="0.3">
      <c r="A2113" t="s">
        <v>4</v>
      </c>
      <c r="B2113">
        <v>11070</v>
      </c>
      <c r="C2113" t="s">
        <v>404</v>
      </c>
      <c r="D2113" t="s">
        <v>49</v>
      </c>
      <c r="E2113">
        <v>612</v>
      </c>
    </row>
    <row r="2114" spans="1:5" x14ac:dyDescent="0.3">
      <c r="A2114" t="s">
        <v>4</v>
      </c>
      <c r="B2114">
        <v>11070</v>
      </c>
      <c r="C2114" t="s">
        <v>404</v>
      </c>
      <c r="D2114" t="s">
        <v>49</v>
      </c>
      <c r="E2114">
        <v>323</v>
      </c>
    </row>
    <row r="2115" spans="1:5" x14ac:dyDescent="0.3">
      <c r="A2115" t="s">
        <v>10</v>
      </c>
      <c r="B2115">
        <v>11070</v>
      </c>
      <c r="C2115" t="s">
        <v>404</v>
      </c>
      <c r="D2115" t="s">
        <v>49</v>
      </c>
      <c r="E2115">
        <v>444.97499999999997</v>
      </c>
    </row>
    <row r="2116" spans="1:5" x14ac:dyDescent="0.3">
      <c r="A2116" t="s">
        <v>13</v>
      </c>
      <c r="B2116">
        <v>11070</v>
      </c>
      <c r="C2116" t="s">
        <v>404</v>
      </c>
      <c r="D2116" t="s">
        <v>49</v>
      </c>
      <c r="E2116">
        <v>250</v>
      </c>
    </row>
    <row r="2117" spans="1:5" x14ac:dyDescent="0.3">
      <c r="A2117" t="s">
        <v>22</v>
      </c>
      <c r="B2117">
        <v>11071</v>
      </c>
      <c r="C2117" t="s">
        <v>420</v>
      </c>
      <c r="D2117" t="s">
        <v>314</v>
      </c>
      <c r="E2117">
        <v>427.5</v>
      </c>
    </row>
    <row r="2118" spans="1:5" x14ac:dyDescent="0.3">
      <c r="A2118" t="s">
        <v>25</v>
      </c>
      <c r="B2118">
        <v>11071</v>
      </c>
      <c r="C2118" t="s">
        <v>420</v>
      </c>
      <c r="D2118" t="s">
        <v>314</v>
      </c>
      <c r="E2118">
        <v>57</v>
      </c>
    </row>
    <row r="2119" spans="1:5" x14ac:dyDescent="0.3">
      <c r="A2119" t="s">
        <v>4</v>
      </c>
      <c r="B2119">
        <v>11072</v>
      </c>
      <c r="C2119" t="s">
        <v>209</v>
      </c>
      <c r="D2119" t="s">
        <v>211</v>
      </c>
      <c r="E2119">
        <v>152</v>
      </c>
    </row>
    <row r="2120" spans="1:5" x14ac:dyDescent="0.3">
      <c r="A2120" t="s">
        <v>25</v>
      </c>
      <c r="B2120">
        <v>11072</v>
      </c>
      <c r="C2120" t="s">
        <v>209</v>
      </c>
      <c r="D2120" t="s">
        <v>211</v>
      </c>
      <c r="E2120">
        <v>386</v>
      </c>
    </row>
    <row r="2121" spans="1:5" x14ac:dyDescent="0.3">
      <c r="A2121" t="s">
        <v>10</v>
      </c>
      <c r="B2121">
        <v>11072</v>
      </c>
      <c r="C2121" t="s">
        <v>209</v>
      </c>
      <c r="D2121" t="s">
        <v>211</v>
      </c>
      <c r="E2121">
        <v>357.5</v>
      </c>
    </row>
    <row r="2122" spans="1:5" x14ac:dyDescent="0.3">
      <c r="A2122" t="s">
        <v>16</v>
      </c>
      <c r="B2122">
        <v>11072</v>
      </c>
      <c r="C2122" t="s">
        <v>209</v>
      </c>
      <c r="D2122" t="s">
        <v>211</v>
      </c>
      <c r="E2122">
        <v>4322.5</v>
      </c>
    </row>
    <row r="2123" spans="1:5" x14ac:dyDescent="0.3">
      <c r="A2123" t="s">
        <v>13</v>
      </c>
      <c r="B2123">
        <v>11073</v>
      </c>
      <c r="C2123" t="s">
        <v>57</v>
      </c>
      <c r="D2123" t="s">
        <v>59</v>
      </c>
      <c r="E2123">
        <v>210</v>
      </c>
    </row>
    <row r="2124" spans="1:5" x14ac:dyDescent="0.3">
      <c r="A2124" t="s">
        <v>4</v>
      </c>
      <c r="B2124">
        <v>11073</v>
      </c>
      <c r="C2124" t="s">
        <v>57</v>
      </c>
      <c r="D2124" t="s">
        <v>59</v>
      </c>
      <c r="E2124">
        <v>90</v>
      </c>
    </row>
    <row r="2125" spans="1:5" x14ac:dyDescent="0.3">
      <c r="A2125" t="s">
        <v>10</v>
      </c>
      <c r="B2125">
        <v>11074</v>
      </c>
      <c r="C2125" t="s">
        <v>626</v>
      </c>
      <c r="D2125" t="s">
        <v>628</v>
      </c>
      <c r="E2125">
        <v>232.08499999999998</v>
      </c>
    </row>
    <row r="2126" spans="1:5" x14ac:dyDescent="0.3">
      <c r="A2126" t="s">
        <v>4</v>
      </c>
      <c r="B2126">
        <v>11075</v>
      </c>
      <c r="C2126" t="s">
        <v>588</v>
      </c>
      <c r="D2126" t="s">
        <v>162</v>
      </c>
      <c r="E2126">
        <v>161.5</v>
      </c>
    </row>
    <row r="2127" spans="1:5" x14ac:dyDescent="0.3">
      <c r="A2127" t="s">
        <v>25</v>
      </c>
      <c r="B2127">
        <v>11075</v>
      </c>
      <c r="C2127" t="s">
        <v>588</v>
      </c>
      <c r="D2127" t="s">
        <v>162</v>
      </c>
      <c r="E2127">
        <v>306</v>
      </c>
    </row>
    <row r="2128" spans="1:5" x14ac:dyDescent="0.3">
      <c r="A2128" t="s">
        <v>4</v>
      </c>
      <c r="B2128">
        <v>11075</v>
      </c>
      <c r="C2128" t="s">
        <v>588</v>
      </c>
      <c r="D2128" t="s">
        <v>162</v>
      </c>
      <c r="E2128">
        <v>30.599999999999998</v>
      </c>
    </row>
    <row r="2129" spans="1:5" x14ac:dyDescent="0.3">
      <c r="A2129" t="s">
        <v>7</v>
      </c>
      <c r="B2129">
        <v>11076</v>
      </c>
      <c r="C2129" t="s">
        <v>118</v>
      </c>
      <c r="D2129" t="s">
        <v>102</v>
      </c>
      <c r="E2129">
        <v>375</v>
      </c>
    </row>
    <row r="2130" spans="1:5" x14ac:dyDescent="0.3">
      <c r="A2130" t="s">
        <v>22</v>
      </c>
      <c r="B2130">
        <v>11076</v>
      </c>
      <c r="C2130" t="s">
        <v>118</v>
      </c>
      <c r="D2130" t="s">
        <v>102</v>
      </c>
      <c r="E2130">
        <v>348.75</v>
      </c>
    </row>
    <row r="2131" spans="1:5" x14ac:dyDescent="0.3">
      <c r="A2131" t="s">
        <v>10</v>
      </c>
      <c r="B2131">
        <v>11076</v>
      </c>
      <c r="C2131" t="s">
        <v>118</v>
      </c>
      <c r="D2131" t="s">
        <v>102</v>
      </c>
      <c r="E2131">
        <v>69</v>
      </c>
    </row>
    <row r="2132" spans="1:5" x14ac:dyDescent="0.3">
      <c r="A2132" t="s">
        <v>4</v>
      </c>
      <c r="B2132">
        <v>11077</v>
      </c>
      <c r="C2132" t="s">
        <v>565</v>
      </c>
      <c r="D2132" t="s">
        <v>305</v>
      </c>
      <c r="E2132">
        <v>364.8</v>
      </c>
    </row>
    <row r="2133" spans="1:5" x14ac:dyDescent="0.3">
      <c r="A2133" t="s">
        <v>7</v>
      </c>
      <c r="B2133">
        <v>11077</v>
      </c>
      <c r="C2133" t="s">
        <v>565</v>
      </c>
      <c r="D2133" t="s">
        <v>305</v>
      </c>
      <c r="E2133">
        <v>40</v>
      </c>
    </row>
    <row r="2134" spans="1:5" x14ac:dyDescent="0.3">
      <c r="A2134" t="s">
        <v>7</v>
      </c>
      <c r="B2134">
        <v>11077</v>
      </c>
      <c r="C2134" t="s">
        <v>565</v>
      </c>
      <c r="D2134" t="s">
        <v>305</v>
      </c>
      <c r="E2134">
        <v>22</v>
      </c>
    </row>
    <row r="2135" spans="1:5" x14ac:dyDescent="0.3">
      <c r="A2135" t="s">
        <v>7</v>
      </c>
      <c r="B2135">
        <v>11077</v>
      </c>
      <c r="C2135" t="s">
        <v>565</v>
      </c>
      <c r="D2135" t="s">
        <v>305</v>
      </c>
      <c r="E2135">
        <v>24.5</v>
      </c>
    </row>
    <row r="2136" spans="1:5" x14ac:dyDescent="0.3">
      <c r="A2136" t="s">
        <v>22</v>
      </c>
      <c r="B2136">
        <v>11077</v>
      </c>
      <c r="C2136" t="s">
        <v>565</v>
      </c>
      <c r="D2136" t="s">
        <v>305</v>
      </c>
      <c r="E2136">
        <v>28.5</v>
      </c>
    </row>
    <row r="2137" spans="1:5" x14ac:dyDescent="0.3">
      <c r="A2137" t="s">
        <v>7</v>
      </c>
      <c r="B2137">
        <v>11077</v>
      </c>
      <c r="C2137" t="s">
        <v>565</v>
      </c>
      <c r="D2137" t="s">
        <v>305</v>
      </c>
      <c r="E2137">
        <v>72</v>
      </c>
    </row>
    <row r="2138" spans="1:5" x14ac:dyDescent="0.3">
      <c r="A2138" t="s">
        <v>25</v>
      </c>
      <c r="B2138">
        <v>11077</v>
      </c>
      <c r="C2138" t="s">
        <v>565</v>
      </c>
      <c r="D2138" t="s">
        <v>305</v>
      </c>
      <c r="E2138">
        <v>31</v>
      </c>
    </row>
    <row r="2139" spans="1:5" x14ac:dyDescent="0.3">
      <c r="A2139" t="s">
        <v>13</v>
      </c>
      <c r="B2139">
        <v>11077</v>
      </c>
      <c r="C2139" t="s">
        <v>565</v>
      </c>
      <c r="D2139" t="s">
        <v>305</v>
      </c>
      <c r="E2139">
        <v>72.2</v>
      </c>
    </row>
    <row r="2140" spans="1:5" x14ac:dyDescent="0.3">
      <c r="A2140" t="s">
        <v>25</v>
      </c>
      <c r="B2140">
        <v>11077</v>
      </c>
      <c r="C2140" t="s">
        <v>565</v>
      </c>
      <c r="D2140" t="s">
        <v>305</v>
      </c>
      <c r="E2140">
        <v>24</v>
      </c>
    </row>
    <row r="2141" spans="1:5" x14ac:dyDescent="0.3">
      <c r="A2141" t="s">
        <v>22</v>
      </c>
      <c r="B2141">
        <v>11077</v>
      </c>
      <c r="C2141" t="s">
        <v>565</v>
      </c>
      <c r="D2141" t="s">
        <v>305</v>
      </c>
      <c r="E2141">
        <v>22.552499999999998</v>
      </c>
    </row>
    <row r="2142" spans="1:5" x14ac:dyDescent="0.3">
      <c r="A2142" t="s">
        <v>10</v>
      </c>
      <c r="B2142">
        <v>11077</v>
      </c>
      <c r="C2142" t="s">
        <v>565</v>
      </c>
      <c r="D2142" t="s">
        <v>305</v>
      </c>
      <c r="E2142">
        <v>33.852999999999994</v>
      </c>
    </row>
    <row r="2143" spans="1:5" x14ac:dyDescent="0.3">
      <c r="A2143" t="s">
        <v>10</v>
      </c>
      <c r="B2143">
        <v>11077</v>
      </c>
      <c r="C2143" t="s">
        <v>565</v>
      </c>
      <c r="D2143" t="s">
        <v>305</v>
      </c>
      <c r="E2143">
        <v>77.759999999999991</v>
      </c>
    </row>
    <row r="2144" spans="1:5" x14ac:dyDescent="0.3">
      <c r="A2144" t="s">
        <v>16</v>
      </c>
      <c r="B2144">
        <v>11077</v>
      </c>
      <c r="C2144" t="s">
        <v>565</v>
      </c>
      <c r="D2144" t="s">
        <v>305</v>
      </c>
      <c r="E2144">
        <v>18</v>
      </c>
    </row>
    <row r="2145" spans="1:5" x14ac:dyDescent="0.3">
      <c r="A2145" t="s">
        <v>13</v>
      </c>
      <c r="B2145">
        <v>11077</v>
      </c>
      <c r="C2145" t="s">
        <v>565</v>
      </c>
      <c r="D2145" t="s">
        <v>305</v>
      </c>
      <c r="E2145">
        <v>32</v>
      </c>
    </row>
    <row r="2146" spans="1:5" x14ac:dyDescent="0.3">
      <c r="A2146" t="s">
        <v>4</v>
      </c>
      <c r="B2146">
        <v>11077</v>
      </c>
      <c r="C2146" t="s">
        <v>565</v>
      </c>
      <c r="D2146" t="s">
        <v>305</v>
      </c>
      <c r="E2146">
        <v>34.199999999999996</v>
      </c>
    </row>
    <row r="2147" spans="1:5" x14ac:dyDescent="0.3">
      <c r="A2147" t="s">
        <v>25</v>
      </c>
      <c r="B2147">
        <v>11077</v>
      </c>
      <c r="C2147" t="s">
        <v>565</v>
      </c>
      <c r="D2147" t="s">
        <v>305</v>
      </c>
      <c r="E2147">
        <v>28.950000000000003</v>
      </c>
    </row>
    <row r="2148" spans="1:5" x14ac:dyDescent="0.3">
      <c r="A2148" t="s">
        <v>25</v>
      </c>
      <c r="B2148">
        <v>11077</v>
      </c>
      <c r="C2148" t="s">
        <v>565</v>
      </c>
      <c r="D2148" t="s">
        <v>305</v>
      </c>
      <c r="E2148">
        <v>35.28</v>
      </c>
    </row>
    <row r="2149" spans="1:5" x14ac:dyDescent="0.3">
      <c r="A2149" t="s">
        <v>16</v>
      </c>
      <c r="B2149">
        <v>11077</v>
      </c>
      <c r="C2149" t="s">
        <v>565</v>
      </c>
      <c r="D2149" t="s">
        <v>305</v>
      </c>
      <c r="E2149">
        <v>14</v>
      </c>
    </row>
    <row r="2150" spans="1:5" x14ac:dyDescent="0.3">
      <c r="A2150" t="s">
        <v>19</v>
      </c>
      <c r="B2150">
        <v>11077</v>
      </c>
      <c r="C2150" t="s">
        <v>565</v>
      </c>
      <c r="D2150" t="s">
        <v>305</v>
      </c>
      <c r="E2150">
        <v>48</v>
      </c>
    </row>
    <row r="2151" spans="1:5" x14ac:dyDescent="0.3">
      <c r="A2151" t="s">
        <v>13</v>
      </c>
      <c r="B2151">
        <v>11077</v>
      </c>
      <c r="C2151" t="s">
        <v>565</v>
      </c>
      <c r="D2151" t="s">
        <v>305</v>
      </c>
      <c r="E2151">
        <v>63.919999999999995</v>
      </c>
    </row>
    <row r="2152" spans="1:5" x14ac:dyDescent="0.3">
      <c r="A2152" t="s">
        <v>16</v>
      </c>
      <c r="B2152">
        <v>11077</v>
      </c>
      <c r="C2152" t="s">
        <v>565</v>
      </c>
      <c r="D2152" t="s">
        <v>305</v>
      </c>
      <c r="E2152">
        <v>64.504999999999995</v>
      </c>
    </row>
    <row r="2153" spans="1:5" x14ac:dyDescent="0.3">
      <c r="A2153" t="s">
        <v>7</v>
      </c>
      <c r="B2153">
        <v>11077</v>
      </c>
      <c r="C2153" t="s">
        <v>565</v>
      </c>
      <c r="D2153" t="s">
        <v>305</v>
      </c>
      <c r="E2153">
        <v>17</v>
      </c>
    </row>
    <row r="2154" spans="1:5" x14ac:dyDescent="0.3">
      <c r="A2154" t="s">
        <v>25</v>
      </c>
      <c r="B2154">
        <v>11077</v>
      </c>
      <c r="C2154" t="s">
        <v>565</v>
      </c>
      <c r="D2154" t="s">
        <v>305</v>
      </c>
      <c r="E2154">
        <v>29.7</v>
      </c>
    </row>
    <row r="2155" spans="1:5" x14ac:dyDescent="0.3">
      <c r="A2155" t="s">
        <v>4</v>
      </c>
      <c r="B2155">
        <v>11077</v>
      </c>
      <c r="C2155" t="s">
        <v>565</v>
      </c>
      <c r="D2155" t="s">
        <v>305</v>
      </c>
      <c r="E2155">
        <v>31</v>
      </c>
    </row>
    <row r="2156" spans="1:5" x14ac:dyDescent="0.3">
      <c r="A2156" t="s">
        <v>7</v>
      </c>
      <c r="B2156">
        <v>11077</v>
      </c>
      <c r="C2156" t="s">
        <v>565</v>
      </c>
      <c r="D2156" t="s">
        <v>305</v>
      </c>
      <c r="E2156">
        <v>26</v>
      </c>
    </row>
  </sheetData>
  <conditionalFormatting pivot="1" sqref="I6:P26">
    <cfRule type="colorScale" priority="3">
      <colorScale>
        <cfvo type="min"/>
        <cfvo type="max"/>
        <color rgb="FFFF7128"/>
        <color rgb="FFFFEF9C"/>
      </colorScale>
    </cfRule>
  </conditionalFormatting>
  <conditionalFormatting pivot="1" sqref="I33:P53">
    <cfRule type="colorScale" priority="1">
      <colorScale>
        <cfvo type="min"/>
        <cfvo type="max"/>
        <color rgb="FFFF7128"/>
        <color rgb="FFFFEF9C"/>
      </colorScale>
    </cfRule>
  </conditionalFormatting>
  <pageMargins left="0.7" right="0.7" top="0.75" bottom="0.75" header="0.3" footer="0.3"/>
  <drawing r:id="rId3"/>
  <tableParts count="1">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27312-11A6-436A-B796-828E6D25193B}">
  <dimension ref="A1:AC831"/>
  <sheetViews>
    <sheetView topLeftCell="N2" workbookViewId="0">
      <selection activeCell="N2" sqref="N2"/>
    </sheetView>
  </sheetViews>
  <sheetFormatPr defaultRowHeight="14.4" x14ac:dyDescent="0.3"/>
  <cols>
    <col min="1" max="1" width="9.77734375" bestFit="1" customWidth="1"/>
    <col min="2" max="2" width="13.109375" bestFit="1" customWidth="1"/>
    <col min="3" max="3" width="13.21875" bestFit="1" customWidth="1"/>
    <col min="4" max="4" width="11.88671875" bestFit="1" customWidth="1"/>
    <col min="5" max="5" width="14.6640625" bestFit="1" customWidth="1"/>
    <col min="6" max="6" width="14.109375" bestFit="1" customWidth="1"/>
    <col min="7" max="7" width="9.6640625" bestFit="1" customWidth="1"/>
    <col min="8" max="8" width="9" bestFit="1" customWidth="1"/>
    <col min="9" max="9" width="29.6640625" bestFit="1" customWidth="1"/>
    <col min="10" max="10" width="38.77734375" bestFit="1" customWidth="1"/>
    <col min="11" max="12" width="12.6640625" bestFit="1" customWidth="1"/>
    <col min="13" max="13" width="16.6640625" bestFit="1" customWidth="1"/>
    <col min="14" max="14" width="10.5546875" bestFit="1" customWidth="1"/>
    <col min="15" max="15" width="13.109375" bestFit="1" customWidth="1"/>
    <col min="16" max="16" width="13.44140625" bestFit="1" customWidth="1"/>
    <col min="18" max="18" width="12.44140625" bestFit="1" customWidth="1"/>
    <col min="19" max="19" width="14.77734375" bestFit="1" customWidth="1"/>
    <col min="21" max="22" width="12.109375" customWidth="1"/>
    <col min="23" max="23" width="16.5546875" customWidth="1"/>
    <col min="25" max="25" width="14.77734375" bestFit="1" customWidth="1"/>
    <col min="26" max="26" width="19.77734375" bestFit="1" customWidth="1"/>
    <col min="27" max="29" width="10.5546875" bestFit="1" customWidth="1"/>
  </cols>
  <sheetData>
    <row r="1" spans="1:29" x14ac:dyDescent="0.3">
      <c r="A1" t="s">
        <v>852</v>
      </c>
      <c r="B1" t="s">
        <v>28</v>
      </c>
      <c r="C1" t="s">
        <v>769</v>
      </c>
      <c r="D1" t="s">
        <v>857</v>
      </c>
      <c r="E1" t="s">
        <v>858</v>
      </c>
      <c r="F1" t="s">
        <v>859</v>
      </c>
      <c r="G1" t="s">
        <v>860</v>
      </c>
      <c r="H1" t="s">
        <v>861</v>
      </c>
      <c r="I1" t="s">
        <v>862</v>
      </c>
      <c r="J1" t="s">
        <v>863</v>
      </c>
      <c r="K1" t="s">
        <v>864</v>
      </c>
      <c r="L1" t="s">
        <v>865</v>
      </c>
      <c r="M1" t="s">
        <v>866</v>
      </c>
      <c r="N1" t="s">
        <v>1264</v>
      </c>
      <c r="O1" t="s">
        <v>1283</v>
      </c>
      <c r="P1" t="s">
        <v>867</v>
      </c>
    </row>
    <row r="2" spans="1:29" x14ac:dyDescent="0.3">
      <c r="A2">
        <v>10248</v>
      </c>
      <c r="B2" t="s">
        <v>714</v>
      </c>
      <c r="C2">
        <v>5</v>
      </c>
      <c r="D2" s="1">
        <v>34550</v>
      </c>
      <c r="E2" s="1">
        <v>34578</v>
      </c>
      <c r="F2" s="1">
        <v>34562</v>
      </c>
      <c r="G2">
        <v>3</v>
      </c>
      <c r="H2">
        <v>32.380000000000003</v>
      </c>
      <c r="I2" t="s">
        <v>715</v>
      </c>
      <c r="J2" t="s">
        <v>717</v>
      </c>
      <c r="K2" t="s">
        <v>718</v>
      </c>
      <c r="L2" t="s">
        <v>47</v>
      </c>
      <c r="M2" t="s">
        <v>719</v>
      </c>
      <c r="N2" t="str">
        <f>_xlfn.XLOOKUP(orders3[[#This Row],[CustomerID]], Customer_Summary[Row Labels], Customer_Summary[Segment], 0, 0)</f>
        <v>Repeat</v>
      </c>
      <c r="O2" t="str">
        <f>TEXT(orders3[[#This Row],[OrderDate]],"yyyy-mm")</f>
        <v>1994-08</v>
      </c>
      <c r="P2" t="s">
        <v>102</v>
      </c>
    </row>
    <row r="3" spans="1:29" x14ac:dyDescent="0.3">
      <c r="A3">
        <v>10249</v>
      </c>
      <c r="B3" t="s">
        <v>670</v>
      </c>
      <c r="C3">
        <v>6</v>
      </c>
      <c r="D3" s="1">
        <v>34551</v>
      </c>
      <c r="E3" s="1">
        <v>34593</v>
      </c>
      <c r="F3" s="1">
        <v>34556</v>
      </c>
      <c r="G3">
        <v>1</v>
      </c>
      <c r="H3">
        <v>11.61</v>
      </c>
      <c r="I3" t="s">
        <v>671</v>
      </c>
      <c r="J3" t="s">
        <v>673</v>
      </c>
      <c r="K3" t="s">
        <v>674</v>
      </c>
      <c r="L3" t="s">
        <v>47</v>
      </c>
      <c r="M3" t="s">
        <v>675</v>
      </c>
      <c r="N3" t="str">
        <f>_xlfn.XLOOKUP(orders3[[#This Row],[CustomerID]], Customer_Summary[Row Labels], Customer_Summary[Segment], 0, 0)</f>
        <v>Repeat</v>
      </c>
      <c r="O3" t="str">
        <f>TEXT(orders3[[#This Row],[OrderDate]],"yyyy-mm")</f>
        <v>1994-08</v>
      </c>
      <c r="P3" t="s">
        <v>49</v>
      </c>
    </row>
    <row r="4" spans="1:29" ht="15" thickBot="1" x14ac:dyDescent="0.35">
      <c r="A4">
        <v>10250</v>
      </c>
      <c r="B4" t="s">
        <v>317</v>
      </c>
      <c r="C4">
        <v>4</v>
      </c>
      <c r="D4" s="1">
        <v>34554</v>
      </c>
      <c r="E4" s="1">
        <v>34582</v>
      </c>
      <c r="F4" s="1">
        <v>34558</v>
      </c>
      <c r="G4">
        <v>2</v>
      </c>
      <c r="H4">
        <v>65.83</v>
      </c>
      <c r="I4" t="s">
        <v>318</v>
      </c>
      <c r="J4" t="s">
        <v>320</v>
      </c>
      <c r="K4" t="s">
        <v>321</v>
      </c>
      <c r="L4" t="s">
        <v>322</v>
      </c>
      <c r="M4" t="s">
        <v>323</v>
      </c>
      <c r="N4" t="str">
        <f>_xlfn.XLOOKUP(orders3[[#This Row],[CustomerID]], Customer_Summary[Row Labels], Customer_Summary[Segment], 0, 0)</f>
        <v>Repeat</v>
      </c>
      <c r="O4" t="str">
        <f>TEXT(orders3[[#This Row],[OrderDate]],"yyyy-mm")</f>
        <v>1994-08</v>
      </c>
      <c r="P4" t="s">
        <v>172</v>
      </c>
      <c r="R4" s="2" t="s">
        <v>1247</v>
      </c>
      <c r="S4" t="s">
        <v>1249</v>
      </c>
      <c r="U4" s="21" t="s">
        <v>1247</v>
      </c>
      <c r="V4" s="25" t="s">
        <v>1264</v>
      </c>
      <c r="W4" s="22" t="s">
        <v>1249</v>
      </c>
      <c r="Y4" s="2" t="s">
        <v>1249</v>
      </c>
      <c r="AA4" s="2" t="s">
        <v>1264</v>
      </c>
    </row>
    <row r="5" spans="1:29" x14ac:dyDescent="0.3">
      <c r="A5">
        <v>10251</v>
      </c>
      <c r="B5" t="s">
        <v>706</v>
      </c>
      <c r="C5">
        <v>3</v>
      </c>
      <c r="D5" s="1">
        <v>34554</v>
      </c>
      <c r="E5" s="1">
        <v>34582</v>
      </c>
      <c r="F5" s="1">
        <v>34561</v>
      </c>
      <c r="G5">
        <v>1</v>
      </c>
      <c r="H5">
        <v>41.34</v>
      </c>
      <c r="I5" t="s">
        <v>707</v>
      </c>
      <c r="J5" t="s">
        <v>709</v>
      </c>
      <c r="K5" t="s">
        <v>710</v>
      </c>
      <c r="L5" t="s">
        <v>47</v>
      </c>
      <c r="M5" t="s">
        <v>711</v>
      </c>
      <c r="N5" t="str">
        <f>_xlfn.XLOOKUP(orders3[[#This Row],[CustomerID]], Customer_Summary[Row Labels], Customer_Summary[Segment], 0, 0)</f>
        <v>Repeat</v>
      </c>
      <c r="O5" t="str">
        <f>TEXT(orders3[[#This Row],[OrderDate]],"yyyy-mm")</f>
        <v>1994-08</v>
      </c>
      <c r="P5" t="s">
        <v>102</v>
      </c>
      <c r="R5" s="3" t="s">
        <v>41</v>
      </c>
      <c r="S5" s="39">
        <v>6</v>
      </c>
      <c r="U5" s="19" t="s">
        <v>41</v>
      </c>
      <c r="V5" s="19" t="str">
        <f>IF(Customer_Summary[[#This Row],[Count of OrderID]]&lt;5,"New","Repeat")</f>
        <v>Repeat</v>
      </c>
      <c r="W5" s="20">
        <v>6</v>
      </c>
      <c r="Y5" s="2" t="s">
        <v>1288</v>
      </c>
      <c r="Z5" s="2" t="s">
        <v>1289</v>
      </c>
      <c r="AA5" t="s">
        <v>1331</v>
      </c>
      <c r="AB5" t="s">
        <v>1287</v>
      </c>
      <c r="AC5" t="s">
        <v>1248</v>
      </c>
    </row>
    <row r="6" spans="1:29" x14ac:dyDescent="0.3">
      <c r="A6">
        <v>10252</v>
      </c>
      <c r="B6" t="s">
        <v>647</v>
      </c>
      <c r="C6">
        <v>4</v>
      </c>
      <c r="D6" s="1">
        <v>34555</v>
      </c>
      <c r="E6" s="1">
        <v>34583</v>
      </c>
      <c r="F6" s="1">
        <v>34557</v>
      </c>
      <c r="G6">
        <v>2</v>
      </c>
      <c r="H6">
        <v>51.3</v>
      </c>
      <c r="I6" t="s">
        <v>648</v>
      </c>
      <c r="J6" t="s">
        <v>650</v>
      </c>
      <c r="K6" t="s">
        <v>651</v>
      </c>
      <c r="L6" t="s">
        <v>47</v>
      </c>
      <c r="M6" t="s">
        <v>652</v>
      </c>
      <c r="N6" t="str">
        <f>_xlfn.XLOOKUP(orders3[[#This Row],[CustomerID]], Customer_Summary[Row Labels], Customer_Summary[Segment], 0, 0)</f>
        <v>Repeat</v>
      </c>
      <c r="O6" t="str">
        <f>TEXT(orders3[[#This Row],[OrderDate]],"yyyy-mm")</f>
        <v>1994-08</v>
      </c>
      <c r="P6" t="s">
        <v>456</v>
      </c>
      <c r="R6" s="3" t="s">
        <v>52</v>
      </c>
      <c r="S6" s="39">
        <v>4</v>
      </c>
      <c r="U6" s="18" t="s">
        <v>52</v>
      </c>
      <c r="V6" s="18" t="str">
        <f>IF(Customer_Summary[[#This Row],[Count of OrderID]]&lt;5,"New","Repeat")</f>
        <v>New</v>
      </c>
      <c r="W6" s="11">
        <v>4</v>
      </c>
      <c r="Y6" t="s">
        <v>1284</v>
      </c>
      <c r="AA6" s="39">
        <v>6</v>
      </c>
      <c r="AB6" s="39">
        <v>115</v>
      </c>
      <c r="AC6" s="39">
        <v>121</v>
      </c>
    </row>
    <row r="7" spans="1:29" x14ac:dyDescent="0.3">
      <c r="A7">
        <v>10253</v>
      </c>
      <c r="B7" t="s">
        <v>317</v>
      </c>
      <c r="C7">
        <v>3</v>
      </c>
      <c r="D7" s="1">
        <v>34556</v>
      </c>
      <c r="E7" s="1">
        <v>34570</v>
      </c>
      <c r="F7" s="1">
        <v>34562</v>
      </c>
      <c r="G7">
        <v>2</v>
      </c>
      <c r="H7">
        <v>58.17</v>
      </c>
      <c r="I7" t="s">
        <v>318</v>
      </c>
      <c r="J7" t="s">
        <v>320</v>
      </c>
      <c r="K7" t="s">
        <v>321</v>
      </c>
      <c r="L7" t="s">
        <v>322</v>
      </c>
      <c r="M7" t="s">
        <v>323</v>
      </c>
      <c r="N7" t="str">
        <f>_xlfn.XLOOKUP(orders3[[#This Row],[CustomerID]], Customer_Summary[Row Labels], Customer_Summary[Segment], 0, 0)</f>
        <v>Repeat</v>
      </c>
      <c r="O7" t="str">
        <f>TEXT(orders3[[#This Row],[OrderDate]],"yyyy-mm")</f>
        <v>1994-08</v>
      </c>
      <c r="P7" t="s">
        <v>172</v>
      </c>
      <c r="R7" s="3" t="s">
        <v>62</v>
      </c>
      <c r="S7" s="39">
        <v>7</v>
      </c>
      <c r="U7" s="18" t="s">
        <v>62</v>
      </c>
      <c r="V7" s="18" t="str">
        <f>IF(Customer_Summary[[#This Row],[Count of OrderID]]&lt;5,"New","Repeat")</f>
        <v>Repeat</v>
      </c>
      <c r="W7" s="11">
        <v>7</v>
      </c>
      <c r="Y7" t="s">
        <v>1285</v>
      </c>
      <c r="AA7" s="39">
        <v>21</v>
      </c>
      <c r="AB7" s="39">
        <v>370</v>
      </c>
      <c r="AC7" s="39">
        <v>391</v>
      </c>
    </row>
    <row r="8" spans="1:29" x14ac:dyDescent="0.3">
      <c r="A8">
        <v>10254</v>
      </c>
      <c r="B8" t="s">
        <v>156</v>
      </c>
      <c r="C8">
        <v>5</v>
      </c>
      <c r="D8" s="1">
        <v>34557</v>
      </c>
      <c r="E8" s="1">
        <v>34585</v>
      </c>
      <c r="F8" s="1">
        <v>34569</v>
      </c>
      <c r="G8">
        <v>2</v>
      </c>
      <c r="H8">
        <v>22.98</v>
      </c>
      <c r="I8" t="s">
        <v>157</v>
      </c>
      <c r="J8" t="s">
        <v>868</v>
      </c>
      <c r="K8" t="s">
        <v>160</v>
      </c>
      <c r="L8" t="s">
        <v>47</v>
      </c>
      <c r="M8" t="s">
        <v>161</v>
      </c>
      <c r="N8" t="str">
        <f>_xlfn.XLOOKUP(orders3[[#This Row],[CustomerID]], Customer_Summary[Row Labels], Customer_Summary[Segment], 0, 0)</f>
        <v>Repeat</v>
      </c>
      <c r="O8" t="str">
        <f>TEXT(orders3[[#This Row],[OrderDate]],"yyyy-mm")</f>
        <v>1994-08</v>
      </c>
      <c r="P8" t="s">
        <v>162</v>
      </c>
      <c r="R8" s="3" t="s">
        <v>68</v>
      </c>
      <c r="S8" s="39">
        <v>13</v>
      </c>
      <c r="U8" s="18" t="s">
        <v>68</v>
      </c>
      <c r="V8" s="18" t="str">
        <f>IF(Customer_Summary[[#This Row],[Count of OrderID]]&lt;5,"New","Repeat")</f>
        <v>Repeat</v>
      </c>
      <c r="W8" s="11">
        <v>13</v>
      </c>
      <c r="Y8" t="s">
        <v>1286</v>
      </c>
      <c r="AA8" s="39">
        <v>23</v>
      </c>
      <c r="AB8" s="39">
        <v>295</v>
      </c>
      <c r="AC8" s="39">
        <v>318</v>
      </c>
    </row>
    <row r="9" spans="1:29" x14ac:dyDescent="0.3">
      <c r="A9">
        <v>10255</v>
      </c>
      <c r="B9" t="s">
        <v>584</v>
      </c>
      <c r="C9">
        <v>9</v>
      </c>
      <c r="D9" s="1">
        <v>34558</v>
      </c>
      <c r="E9" s="1">
        <v>34586</v>
      </c>
      <c r="F9" s="1">
        <v>34561</v>
      </c>
      <c r="G9">
        <v>3</v>
      </c>
      <c r="H9">
        <v>148.33000000000001</v>
      </c>
      <c r="I9" t="s">
        <v>585</v>
      </c>
      <c r="J9" t="s">
        <v>869</v>
      </c>
      <c r="K9" t="s">
        <v>588</v>
      </c>
      <c r="L9" t="s">
        <v>47</v>
      </c>
      <c r="M9" t="s">
        <v>870</v>
      </c>
      <c r="N9" t="str">
        <f>_xlfn.XLOOKUP(orders3[[#This Row],[CustomerID]], Customer_Summary[Row Labels], Customer_Summary[Segment], 0, 0)</f>
        <v>Repeat</v>
      </c>
      <c r="O9" t="str">
        <f>TEXT(orders3[[#This Row],[OrderDate]],"yyyy-mm")</f>
        <v>1994-08</v>
      </c>
      <c r="P9" t="s">
        <v>162</v>
      </c>
      <c r="R9" s="3" t="s">
        <v>77</v>
      </c>
      <c r="S9" s="39">
        <v>18</v>
      </c>
      <c r="U9" s="18" t="s">
        <v>77</v>
      </c>
      <c r="V9" s="18" t="str">
        <f>IF(Customer_Summary[[#This Row],[Count of OrderID]]&lt;5,"New","Repeat")</f>
        <v>Repeat</v>
      </c>
      <c r="W9" s="11">
        <v>18</v>
      </c>
      <c r="Y9" t="s">
        <v>1248</v>
      </c>
      <c r="AA9" s="39">
        <v>50</v>
      </c>
      <c r="AB9" s="39">
        <v>780</v>
      </c>
      <c r="AC9" s="39">
        <v>830</v>
      </c>
    </row>
    <row r="10" spans="1:29" x14ac:dyDescent="0.3">
      <c r="A10">
        <v>10256</v>
      </c>
      <c r="B10" t="s">
        <v>738</v>
      </c>
      <c r="C10">
        <v>3</v>
      </c>
      <c r="D10" s="1">
        <v>34561</v>
      </c>
      <c r="E10" s="1">
        <v>34589</v>
      </c>
      <c r="F10" s="1">
        <v>34563</v>
      </c>
      <c r="G10">
        <v>2</v>
      </c>
      <c r="H10">
        <v>13.97</v>
      </c>
      <c r="I10" t="s">
        <v>739</v>
      </c>
      <c r="J10" t="s">
        <v>741</v>
      </c>
      <c r="K10" t="s">
        <v>742</v>
      </c>
      <c r="L10" t="s">
        <v>170</v>
      </c>
      <c r="M10" t="s">
        <v>743</v>
      </c>
      <c r="N10" t="str">
        <f>_xlfn.XLOOKUP(orders3[[#This Row],[CustomerID]], Customer_Summary[Row Labels], Customer_Summary[Segment], 0, 0)</f>
        <v>Repeat</v>
      </c>
      <c r="O10" t="str">
        <f>TEXT(orders3[[#This Row],[OrderDate]],"yyyy-mm")</f>
        <v>1994-08</v>
      </c>
      <c r="P10" t="s">
        <v>172</v>
      </c>
      <c r="R10" s="3" t="s">
        <v>87</v>
      </c>
      <c r="S10" s="39">
        <v>7</v>
      </c>
      <c r="U10" s="18" t="s">
        <v>87</v>
      </c>
      <c r="V10" s="18" t="str">
        <f>IF(Customer_Summary[[#This Row],[Count of OrderID]]&lt;5,"New","Repeat")</f>
        <v>Repeat</v>
      </c>
      <c r="W10" s="11">
        <v>7</v>
      </c>
    </row>
    <row r="11" spans="1:29" x14ac:dyDescent="0.3">
      <c r="A11">
        <v>10257</v>
      </c>
      <c r="B11" t="s">
        <v>326</v>
      </c>
      <c r="C11">
        <v>4</v>
      </c>
      <c r="D11" s="1">
        <v>34562</v>
      </c>
      <c r="E11" s="1">
        <v>34590</v>
      </c>
      <c r="F11" s="1">
        <v>34568</v>
      </c>
      <c r="G11">
        <v>3</v>
      </c>
      <c r="H11">
        <v>81.91</v>
      </c>
      <c r="I11" t="s">
        <v>327</v>
      </c>
      <c r="J11" t="s">
        <v>329</v>
      </c>
      <c r="K11" t="s">
        <v>330</v>
      </c>
      <c r="L11" t="s">
        <v>331</v>
      </c>
      <c r="M11" t="s">
        <v>332</v>
      </c>
      <c r="N11" t="str">
        <f>_xlfn.XLOOKUP(orders3[[#This Row],[CustomerID]], Customer_Summary[Row Labels], Customer_Summary[Segment], 0, 0)</f>
        <v>Repeat</v>
      </c>
      <c r="O11" t="str">
        <f>TEXT(orders3[[#This Row],[OrderDate]],"yyyy-mm")</f>
        <v>1994-08</v>
      </c>
      <c r="P11" t="s">
        <v>314</v>
      </c>
      <c r="R11" s="3" t="s">
        <v>95</v>
      </c>
      <c r="S11" s="39">
        <v>11</v>
      </c>
      <c r="U11" s="18" t="s">
        <v>95</v>
      </c>
      <c r="V11" s="18" t="str">
        <f>IF(Customer_Summary[[#This Row],[Count of OrderID]]&lt;5,"New","Repeat")</f>
        <v>Repeat</v>
      </c>
      <c r="W11" s="11">
        <v>11</v>
      </c>
    </row>
    <row r="12" spans="1:29" x14ac:dyDescent="0.3">
      <c r="A12">
        <v>10258</v>
      </c>
      <c r="B12" t="s">
        <v>204</v>
      </c>
      <c r="C12">
        <v>1</v>
      </c>
      <c r="D12" s="1">
        <v>34563</v>
      </c>
      <c r="E12" s="1">
        <v>34591</v>
      </c>
      <c r="F12" s="1">
        <v>34569</v>
      </c>
      <c r="G12">
        <v>1</v>
      </c>
      <c r="H12">
        <v>140.51</v>
      </c>
      <c r="I12" t="s">
        <v>205</v>
      </c>
      <c r="J12" t="s">
        <v>208</v>
      </c>
      <c r="K12" t="s">
        <v>209</v>
      </c>
      <c r="L12" t="s">
        <v>47</v>
      </c>
      <c r="M12" t="s">
        <v>210</v>
      </c>
      <c r="N12" t="str">
        <f>_xlfn.XLOOKUP(orders3[[#This Row],[CustomerID]], Customer_Summary[Row Labels], Customer_Summary[Segment], 0, 0)</f>
        <v>Repeat</v>
      </c>
      <c r="O12" t="str">
        <f>TEXT(orders3[[#This Row],[OrderDate]],"yyyy-mm")</f>
        <v>1994-08</v>
      </c>
      <c r="P12" t="s">
        <v>211</v>
      </c>
      <c r="R12" s="3" t="s">
        <v>105</v>
      </c>
      <c r="S12" s="39">
        <v>3</v>
      </c>
      <c r="U12" s="18" t="s">
        <v>105</v>
      </c>
      <c r="V12" s="18" t="str">
        <f>IF(Customer_Summary[[#This Row],[Count of OrderID]]&lt;5,"New","Repeat")</f>
        <v>New</v>
      </c>
      <c r="W12" s="11">
        <v>3</v>
      </c>
    </row>
    <row r="13" spans="1:29" x14ac:dyDescent="0.3">
      <c r="A13">
        <v>10259</v>
      </c>
      <c r="B13" t="s">
        <v>149</v>
      </c>
      <c r="C13">
        <v>4</v>
      </c>
      <c r="D13" s="1">
        <v>34564</v>
      </c>
      <c r="E13" s="1">
        <v>34592</v>
      </c>
      <c r="F13" s="1">
        <v>34571</v>
      </c>
      <c r="G13">
        <v>3</v>
      </c>
      <c r="H13">
        <v>3.25</v>
      </c>
      <c r="I13" t="s">
        <v>150</v>
      </c>
      <c r="J13" t="s">
        <v>152</v>
      </c>
      <c r="K13" t="s">
        <v>57</v>
      </c>
      <c r="L13" t="s">
        <v>47</v>
      </c>
      <c r="M13" t="s">
        <v>153</v>
      </c>
      <c r="N13" t="str">
        <f>_xlfn.XLOOKUP(orders3[[#This Row],[CustomerID]], Customer_Summary[Row Labels], Customer_Summary[Segment], 0, 0)</f>
        <v>New</v>
      </c>
      <c r="O13" t="str">
        <f>TEXT(orders3[[#This Row],[OrderDate]],"yyyy-mm")</f>
        <v>1994-08</v>
      </c>
      <c r="P13" t="s">
        <v>59</v>
      </c>
      <c r="R13" s="3" t="s">
        <v>114</v>
      </c>
      <c r="S13" s="39">
        <v>17</v>
      </c>
      <c r="U13" s="18" t="s">
        <v>114</v>
      </c>
      <c r="V13" s="18" t="str">
        <f>IF(Customer_Summary[[#This Row],[Count of OrderID]]&lt;5,"New","Repeat")</f>
        <v>Repeat</v>
      </c>
      <c r="W13" s="11">
        <v>17</v>
      </c>
    </row>
    <row r="14" spans="1:29" x14ac:dyDescent="0.3">
      <c r="A14">
        <v>10260</v>
      </c>
      <c r="B14" t="s">
        <v>497</v>
      </c>
      <c r="C14">
        <v>4</v>
      </c>
      <c r="D14" s="1">
        <v>34565</v>
      </c>
      <c r="E14" s="1">
        <v>34593</v>
      </c>
      <c r="F14" s="1">
        <v>34575</v>
      </c>
      <c r="G14">
        <v>1</v>
      </c>
      <c r="H14">
        <v>55.09</v>
      </c>
      <c r="I14" t="s">
        <v>498</v>
      </c>
      <c r="J14" t="s">
        <v>500</v>
      </c>
      <c r="K14" t="s">
        <v>501</v>
      </c>
      <c r="L14" t="s">
        <v>47</v>
      </c>
      <c r="M14" t="s">
        <v>502</v>
      </c>
      <c r="N14" t="str">
        <f>_xlfn.XLOOKUP(orders3[[#This Row],[CustomerID]], Customer_Summary[Row Labels], Customer_Summary[Segment], 0, 0)</f>
        <v>Repeat</v>
      </c>
      <c r="O14" t="str">
        <f>TEXT(orders3[[#This Row],[OrderDate]],"yyyy-mm")</f>
        <v>1994-08</v>
      </c>
      <c r="P14" t="s">
        <v>49</v>
      </c>
      <c r="R14" s="3" t="s">
        <v>122</v>
      </c>
      <c r="S14" s="39">
        <v>14</v>
      </c>
      <c r="U14" s="18" t="s">
        <v>122</v>
      </c>
      <c r="V14" s="18" t="str">
        <f>IF(Customer_Summary[[#This Row],[Count of OrderID]]&lt;5,"New","Repeat")</f>
        <v>Repeat</v>
      </c>
      <c r="W14" s="11">
        <v>14</v>
      </c>
    </row>
    <row r="15" spans="1:29" x14ac:dyDescent="0.3">
      <c r="A15">
        <v>10261</v>
      </c>
      <c r="B15" t="s">
        <v>534</v>
      </c>
      <c r="C15">
        <v>4</v>
      </c>
      <c r="D15" s="1">
        <v>34565</v>
      </c>
      <c r="E15" s="1">
        <v>34593</v>
      </c>
      <c r="F15" s="1">
        <v>34576</v>
      </c>
      <c r="G15">
        <v>2</v>
      </c>
      <c r="H15">
        <v>3.05</v>
      </c>
      <c r="I15" t="s">
        <v>535</v>
      </c>
      <c r="J15" t="s">
        <v>537</v>
      </c>
      <c r="K15" t="s">
        <v>321</v>
      </c>
      <c r="L15" t="s">
        <v>322</v>
      </c>
      <c r="M15" t="s">
        <v>538</v>
      </c>
      <c r="N15" t="str">
        <f>_xlfn.XLOOKUP(orders3[[#This Row],[CustomerID]], Customer_Summary[Row Labels], Customer_Summary[Segment], 0, 0)</f>
        <v>Repeat</v>
      </c>
      <c r="O15" t="str">
        <f>TEXT(orders3[[#This Row],[OrderDate]],"yyyy-mm")</f>
        <v>1994-08</v>
      </c>
      <c r="P15" t="s">
        <v>172</v>
      </c>
      <c r="R15" s="3" t="s">
        <v>133</v>
      </c>
      <c r="S15" s="39">
        <v>10</v>
      </c>
      <c r="U15" s="18" t="s">
        <v>133</v>
      </c>
      <c r="V15" s="18" t="str">
        <f>IF(Customer_Summary[[#This Row],[Count of OrderID]]&lt;5,"New","Repeat")</f>
        <v>Repeat</v>
      </c>
      <c r="W15" s="11">
        <v>10</v>
      </c>
    </row>
    <row r="16" spans="1:29" x14ac:dyDescent="0.3">
      <c r="A16">
        <v>10262</v>
      </c>
      <c r="B16" t="s">
        <v>560</v>
      </c>
      <c r="C16">
        <v>8</v>
      </c>
      <c r="D16" s="1">
        <v>34568</v>
      </c>
      <c r="E16" s="1">
        <v>34596</v>
      </c>
      <c r="F16" s="1">
        <v>34571</v>
      </c>
      <c r="G16">
        <v>3</v>
      </c>
      <c r="H16">
        <v>48.29</v>
      </c>
      <c r="I16" t="s">
        <v>561</v>
      </c>
      <c r="J16" t="s">
        <v>564</v>
      </c>
      <c r="K16" t="s">
        <v>565</v>
      </c>
      <c r="L16" t="s">
        <v>566</v>
      </c>
      <c r="M16" t="s">
        <v>567</v>
      </c>
      <c r="N16" t="str">
        <f>_xlfn.XLOOKUP(orders3[[#This Row],[CustomerID]], Customer_Summary[Row Labels], Customer_Summary[Segment], 0, 0)</f>
        <v>Repeat</v>
      </c>
      <c r="O16" t="str">
        <f>TEXT(orders3[[#This Row],[OrderDate]],"yyyy-mm")</f>
        <v>1994-08</v>
      </c>
      <c r="P16" t="s">
        <v>305</v>
      </c>
      <c r="R16" s="3" t="s">
        <v>139</v>
      </c>
      <c r="S16" s="39">
        <v>6</v>
      </c>
      <c r="U16" s="18" t="s">
        <v>139</v>
      </c>
      <c r="V16" s="18" t="str">
        <f>IF(Customer_Summary[[#This Row],[Count of OrderID]]&lt;5,"New","Repeat")</f>
        <v>Repeat</v>
      </c>
      <c r="W16" s="11">
        <v>6</v>
      </c>
    </row>
    <row r="17" spans="1:23" x14ac:dyDescent="0.3">
      <c r="A17">
        <v>10263</v>
      </c>
      <c r="B17" t="s">
        <v>204</v>
      </c>
      <c r="C17">
        <v>9</v>
      </c>
      <c r="D17" s="1">
        <v>34569</v>
      </c>
      <c r="E17" s="1">
        <v>34597</v>
      </c>
      <c r="F17" s="1">
        <v>34577</v>
      </c>
      <c r="G17">
        <v>3</v>
      </c>
      <c r="H17">
        <v>146.06</v>
      </c>
      <c r="I17" t="s">
        <v>205</v>
      </c>
      <c r="J17" t="s">
        <v>208</v>
      </c>
      <c r="K17" t="s">
        <v>209</v>
      </c>
      <c r="L17" t="s">
        <v>47</v>
      </c>
      <c r="M17" t="s">
        <v>210</v>
      </c>
      <c r="N17" t="str">
        <f>_xlfn.XLOOKUP(orders3[[#This Row],[CustomerID]], Customer_Summary[Row Labels], Customer_Summary[Segment], 0, 0)</f>
        <v>Repeat</v>
      </c>
      <c r="O17" t="str">
        <f>TEXT(orders3[[#This Row],[OrderDate]],"yyyy-mm")</f>
        <v>1994-08</v>
      </c>
      <c r="P17" t="s">
        <v>211</v>
      </c>
      <c r="R17" s="3" t="s">
        <v>149</v>
      </c>
      <c r="S17" s="39">
        <v>1</v>
      </c>
      <c r="U17" s="18" t="s">
        <v>149</v>
      </c>
      <c r="V17" s="18" t="str">
        <f>IF(Customer_Summary[[#This Row],[Count of OrderID]]&lt;5,"New","Repeat")</f>
        <v>New</v>
      </c>
      <c r="W17" s="11">
        <v>1</v>
      </c>
    </row>
    <row r="18" spans="1:23" x14ac:dyDescent="0.3">
      <c r="A18">
        <v>10264</v>
      </c>
      <c r="B18" t="s">
        <v>237</v>
      </c>
      <c r="C18">
        <v>6</v>
      </c>
      <c r="D18" s="1">
        <v>34570</v>
      </c>
      <c r="E18" s="1">
        <v>34598</v>
      </c>
      <c r="F18" s="1">
        <v>34600</v>
      </c>
      <c r="G18">
        <v>3</v>
      </c>
      <c r="H18">
        <v>3.67</v>
      </c>
      <c r="I18" t="s">
        <v>238</v>
      </c>
      <c r="J18" t="s">
        <v>240</v>
      </c>
      <c r="K18" t="s">
        <v>241</v>
      </c>
      <c r="L18" t="s">
        <v>47</v>
      </c>
      <c r="M18" t="s">
        <v>242</v>
      </c>
      <c r="N18" t="str">
        <f>_xlfn.XLOOKUP(orders3[[#This Row],[CustomerID]], Customer_Summary[Row Labels], Customer_Summary[Segment], 0, 0)</f>
        <v>Repeat</v>
      </c>
      <c r="O18" t="str">
        <f>TEXT(orders3[[#This Row],[OrderDate]],"yyyy-mm")</f>
        <v>1994-08</v>
      </c>
      <c r="P18" t="s">
        <v>84</v>
      </c>
      <c r="R18" s="3" t="s">
        <v>156</v>
      </c>
      <c r="S18" s="39">
        <v>8</v>
      </c>
      <c r="U18" s="18" t="s">
        <v>156</v>
      </c>
      <c r="V18" s="18" t="str">
        <f>IF(Customer_Summary[[#This Row],[Count of OrderID]]&lt;5,"New","Repeat")</f>
        <v>Repeat</v>
      </c>
      <c r="W18" s="11">
        <v>8</v>
      </c>
    </row>
    <row r="19" spans="1:23" x14ac:dyDescent="0.3">
      <c r="A19">
        <v>10265</v>
      </c>
      <c r="B19" t="s">
        <v>95</v>
      </c>
      <c r="C19">
        <v>2</v>
      </c>
      <c r="D19" s="1">
        <v>34571</v>
      </c>
      <c r="E19" s="1">
        <v>34599</v>
      </c>
      <c r="F19" s="1">
        <v>34589</v>
      </c>
      <c r="G19">
        <v>1</v>
      </c>
      <c r="H19">
        <v>55.28</v>
      </c>
      <c r="I19" t="s">
        <v>96</v>
      </c>
      <c r="J19" t="s">
        <v>99</v>
      </c>
      <c r="K19" t="s">
        <v>100</v>
      </c>
      <c r="L19" t="s">
        <v>47</v>
      </c>
      <c r="M19" t="s">
        <v>101</v>
      </c>
      <c r="N19" t="str">
        <f>_xlfn.XLOOKUP(orders3[[#This Row],[CustomerID]], Customer_Summary[Row Labels], Customer_Summary[Segment], 0, 0)</f>
        <v>Repeat</v>
      </c>
      <c r="O19" t="str">
        <f>TEXT(orders3[[#This Row],[OrderDate]],"yyyy-mm")</f>
        <v>1994-08</v>
      </c>
      <c r="P19" t="s">
        <v>102</v>
      </c>
      <c r="R19" s="3" t="s">
        <v>164</v>
      </c>
      <c r="S19" s="39">
        <v>5</v>
      </c>
      <c r="U19" s="18" t="s">
        <v>164</v>
      </c>
      <c r="V19" s="18" t="str">
        <f>IF(Customer_Summary[[#This Row],[Count of OrderID]]&lt;5,"New","Repeat")</f>
        <v>Repeat</v>
      </c>
      <c r="W19" s="11">
        <v>5</v>
      </c>
    </row>
    <row r="20" spans="1:23" x14ac:dyDescent="0.3">
      <c r="A20">
        <v>10266</v>
      </c>
      <c r="B20" t="s">
        <v>730</v>
      </c>
      <c r="C20">
        <v>3</v>
      </c>
      <c r="D20" s="1">
        <v>34572</v>
      </c>
      <c r="E20" s="1">
        <v>34614</v>
      </c>
      <c r="F20" s="1">
        <v>34577</v>
      </c>
      <c r="G20">
        <v>3</v>
      </c>
      <c r="H20">
        <v>25.73</v>
      </c>
      <c r="I20" t="s">
        <v>731</v>
      </c>
      <c r="J20" t="s">
        <v>733</v>
      </c>
      <c r="K20" t="s">
        <v>734</v>
      </c>
      <c r="L20" t="s">
        <v>47</v>
      </c>
      <c r="M20" t="s">
        <v>735</v>
      </c>
      <c r="N20" t="str">
        <f>_xlfn.XLOOKUP(orders3[[#This Row],[CustomerID]], Customer_Summary[Row Labels], Customer_Summary[Segment], 0, 0)</f>
        <v>Repeat</v>
      </c>
      <c r="O20" t="str">
        <f>TEXT(orders3[[#This Row],[OrderDate]],"yyyy-mm")</f>
        <v>1994-08</v>
      </c>
      <c r="P20" t="s">
        <v>736</v>
      </c>
      <c r="R20" s="3" t="s">
        <v>174</v>
      </c>
      <c r="S20" s="39">
        <v>3</v>
      </c>
      <c r="U20" s="18" t="s">
        <v>174</v>
      </c>
      <c r="V20" s="18" t="str">
        <f>IF(Customer_Summary[[#This Row],[Count of OrderID]]&lt;5,"New","Repeat")</f>
        <v>New</v>
      </c>
      <c r="W20" s="11">
        <v>3</v>
      </c>
    </row>
    <row r="21" spans="1:23" x14ac:dyDescent="0.3">
      <c r="A21">
        <v>10267</v>
      </c>
      <c r="B21" t="s">
        <v>244</v>
      </c>
      <c r="C21">
        <v>4</v>
      </c>
      <c r="D21" s="1">
        <v>34575</v>
      </c>
      <c r="E21" s="1">
        <v>34603</v>
      </c>
      <c r="F21" s="1">
        <v>34583</v>
      </c>
      <c r="G21">
        <v>1</v>
      </c>
      <c r="H21">
        <v>208.58</v>
      </c>
      <c r="I21" t="s">
        <v>245</v>
      </c>
      <c r="J21" t="s">
        <v>247</v>
      </c>
      <c r="K21" t="s">
        <v>248</v>
      </c>
      <c r="L21" t="s">
        <v>47</v>
      </c>
      <c r="M21" t="s">
        <v>249</v>
      </c>
      <c r="N21" t="str">
        <f>_xlfn.XLOOKUP(orders3[[#This Row],[CustomerID]], Customer_Summary[Row Labels], Customer_Summary[Segment], 0, 0)</f>
        <v>Repeat</v>
      </c>
      <c r="O21" t="str">
        <f>TEXT(orders3[[#This Row],[OrderDate]],"yyyy-mm")</f>
        <v>1994-08</v>
      </c>
      <c r="P21" t="s">
        <v>49</v>
      </c>
      <c r="R21" s="3" t="s">
        <v>181</v>
      </c>
      <c r="S21" s="39">
        <v>6</v>
      </c>
      <c r="U21" s="18" t="s">
        <v>181</v>
      </c>
      <c r="V21" s="18" t="str">
        <f>IF(Customer_Summary[[#This Row],[Count of OrderID]]&lt;5,"New","Repeat")</f>
        <v>Repeat</v>
      </c>
      <c r="W21" s="11">
        <v>6</v>
      </c>
    </row>
    <row r="22" spans="1:23" x14ac:dyDescent="0.3">
      <c r="A22">
        <v>10268</v>
      </c>
      <c r="B22" t="s">
        <v>307</v>
      </c>
      <c r="C22">
        <v>8</v>
      </c>
      <c r="D22" s="1">
        <v>34576</v>
      </c>
      <c r="E22" s="1">
        <v>34604</v>
      </c>
      <c r="F22" s="1">
        <v>34579</v>
      </c>
      <c r="G22">
        <v>3</v>
      </c>
      <c r="H22">
        <v>66.290000000000006</v>
      </c>
      <c r="I22" t="s">
        <v>308</v>
      </c>
      <c r="J22" t="s">
        <v>310</v>
      </c>
      <c r="K22" t="s">
        <v>311</v>
      </c>
      <c r="L22" t="s">
        <v>312</v>
      </c>
      <c r="M22" t="s">
        <v>313</v>
      </c>
      <c r="N22" t="str">
        <f>_xlfn.XLOOKUP(orders3[[#This Row],[CustomerID]], Customer_Summary[Row Labels], Customer_Summary[Segment], 0, 0)</f>
        <v>New</v>
      </c>
      <c r="O22" t="str">
        <f>TEXT(orders3[[#This Row],[OrderDate]],"yyyy-mm")</f>
        <v>1994-08</v>
      </c>
      <c r="P22" t="s">
        <v>314</v>
      </c>
      <c r="R22" s="3" t="s">
        <v>189</v>
      </c>
      <c r="S22" s="39">
        <v>4</v>
      </c>
      <c r="U22" s="18" t="s">
        <v>189</v>
      </c>
      <c r="V22" s="18" t="str">
        <f>IF(Customer_Summary[[#This Row],[Count of OrderID]]&lt;5,"New","Repeat")</f>
        <v>New</v>
      </c>
      <c r="W22" s="11">
        <v>4</v>
      </c>
    </row>
    <row r="23" spans="1:23" x14ac:dyDescent="0.3">
      <c r="A23">
        <v>10269</v>
      </c>
      <c r="B23" t="s">
        <v>745</v>
      </c>
      <c r="C23">
        <v>5</v>
      </c>
      <c r="D23" s="1">
        <v>34577</v>
      </c>
      <c r="E23" s="1">
        <v>34591</v>
      </c>
      <c r="F23" s="1">
        <v>34586</v>
      </c>
      <c r="G23">
        <v>1</v>
      </c>
      <c r="H23">
        <v>4.5599999999999996</v>
      </c>
      <c r="I23" t="s">
        <v>746</v>
      </c>
      <c r="J23" t="s">
        <v>871</v>
      </c>
      <c r="K23" t="s">
        <v>749</v>
      </c>
      <c r="L23" t="s">
        <v>396</v>
      </c>
      <c r="M23" t="s">
        <v>872</v>
      </c>
      <c r="N23" t="str">
        <f>_xlfn.XLOOKUP(orders3[[#This Row],[CustomerID]], Customer_Summary[Row Labels], Customer_Summary[Segment], 0, 0)</f>
        <v>Repeat</v>
      </c>
      <c r="O23" t="str">
        <f>TEXT(orders3[[#This Row],[OrderDate]],"yyyy-mm")</f>
        <v>1994-08</v>
      </c>
      <c r="P23" t="s">
        <v>305</v>
      </c>
      <c r="R23" s="3" t="s">
        <v>197</v>
      </c>
      <c r="S23" s="39">
        <v>8</v>
      </c>
      <c r="U23" s="18" t="s">
        <v>197</v>
      </c>
      <c r="V23" s="18" t="str">
        <f>IF(Customer_Summary[[#This Row],[Count of OrderID]]&lt;5,"New","Repeat")</f>
        <v>Repeat</v>
      </c>
      <c r="W23" s="11">
        <v>8</v>
      </c>
    </row>
    <row r="24" spans="1:23" x14ac:dyDescent="0.3">
      <c r="A24">
        <v>10270</v>
      </c>
      <c r="B24" t="s">
        <v>730</v>
      </c>
      <c r="C24">
        <v>1</v>
      </c>
      <c r="D24" s="1">
        <v>34578</v>
      </c>
      <c r="E24" s="1">
        <v>34606</v>
      </c>
      <c r="F24" s="1">
        <v>34579</v>
      </c>
      <c r="G24">
        <v>1</v>
      </c>
      <c r="H24">
        <v>136.54</v>
      </c>
      <c r="I24" t="s">
        <v>731</v>
      </c>
      <c r="J24" t="s">
        <v>733</v>
      </c>
      <c r="K24" t="s">
        <v>734</v>
      </c>
      <c r="L24" t="s">
        <v>47</v>
      </c>
      <c r="M24" t="s">
        <v>735</v>
      </c>
      <c r="N24" t="str">
        <f>_xlfn.XLOOKUP(orders3[[#This Row],[CustomerID]], Customer_Summary[Row Labels], Customer_Summary[Segment], 0, 0)</f>
        <v>Repeat</v>
      </c>
      <c r="O24" t="str">
        <f>TEXT(orders3[[#This Row],[OrderDate]],"yyyy-mm")</f>
        <v>1994-09</v>
      </c>
      <c r="P24" t="s">
        <v>736</v>
      </c>
      <c r="R24" s="3" t="s">
        <v>204</v>
      </c>
      <c r="S24" s="39">
        <v>30</v>
      </c>
      <c r="U24" s="18" t="s">
        <v>204</v>
      </c>
      <c r="V24" s="18" t="str">
        <f>IF(Customer_Summary[[#This Row],[Count of OrderID]]&lt;5,"New","Repeat")</f>
        <v>Repeat</v>
      </c>
      <c r="W24" s="11">
        <v>30</v>
      </c>
    </row>
    <row r="25" spans="1:23" x14ac:dyDescent="0.3">
      <c r="A25">
        <v>10271</v>
      </c>
      <c r="B25" t="s">
        <v>638</v>
      </c>
      <c r="C25">
        <v>6</v>
      </c>
      <c r="D25" s="1">
        <v>34578</v>
      </c>
      <c r="E25" s="1">
        <v>34606</v>
      </c>
      <c r="F25" s="1">
        <v>34607</v>
      </c>
      <c r="G25">
        <v>2</v>
      </c>
      <c r="H25">
        <v>4.54</v>
      </c>
      <c r="I25" t="s">
        <v>639</v>
      </c>
      <c r="J25" t="s">
        <v>641</v>
      </c>
      <c r="K25" t="s">
        <v>642</v>
      </c>
      <c r="L25" t="s">
        <v>643</v>
      </c>
      <c r="M25" t="s">
        <v>644</v>
      </c>
      <c r="N25" t="str">
        <f>_xlfn.XLOOKUP(orders3[[#This Row],[CustomerID]], Customer_Summary[Row Labels], Customer_Summary[Segment], 0, 0)</f>
        <v>Repeat</v>
      </c>
      <c r="O25" t="str">
        <f>TEXT(orders3[[#This Row],[OrderDate]],"yyyy-mm")</f>
        <v>1994-09</v>
      </c>
      <c r="P25" t="s">
        <v>305</v>
      </c>
      <c r="R25" s="3" t="s">
        <v>214</v>
      </c>
      <c r="S25" s="39">
        <v>7</v>
      </c>
      <c r="U25" s="18" t="s">
        <v>214</v>
      </c>
      <c r="V25" s="18" t="str">
        <f>IF(Customer_Summary[[#This Row],[Count of OrderID]]&lt;5,"New","Repeat")</f>
        <v>Repeat</v>
      </c>
      <c r="W25" s="11">
        <v>7</v>
      </c>
    </row>
    <row r="26" spans="1:23" x14ac:dyDescent="0.3">
      <c r="A26">
        <v>10272</v>
      </c>
      <c r="B26" t="s">
        <v>560</v>
      </c>
      <c r="C26">
        <v>6</v>
      </c>
      <c r="D26" s="1">
        <v>34579</v>
      </c>
      <c r="E26" s="1">
        <v>34607</v>
      </c>
      <c r="F26" s="1">
        <v>34583</v>
      </c>
      <c r="G26">
        <v>2</v>
      </c>
      <c r="H26">
        <v>98.03</v>
      </c>
      <c r="I26" t="s">
        <v>561</v>
      </c>
      <c r="J26" t="s">
        <v>564</v>
      </c>
      <c r="K26" t="s">
        <v>565</v>
      </c>
      <c r="L26" t="s">
        <v>566</v>
      </c>
      <c r="M26" t="s">
        <v>567</v>
      </c>
      <c r="N26" t="str">
        <f>_xlfn.XLOOKUP(orders3[[#This Row],[CustomerID]], Customer_Summary[Row Labels], Customer_Summary[Segment], 0, 0)</f>
        <v>Repeat</v>
      </c>
      <c r="O26" t="str">
        <f>TEXT(orders3[[#This Row],[OrderDate]],"yyyy-mm")</f>
        <v>1994-09</v>
      </c>
      <c r="P26" t="s">
        <v>305</v>
      </c>
      <c r="R26" s="3" t="s">
        <v>228</v>
      </c>
      <c r="S26" s="39">
        <v>5</v>
      </c>
      <c r="U26" s="18" t="s">
        <v>228</v>
      </c>
      <c r="V26" s="18" t="str">
        <f>IF(Customer_Summary[[#This Row],[Count of OrderID]]&lt;5,"New","Repeat")</f>
        <v>Repeat</v>
      </c>
      <c r="W26" s="11">
        <v>5</v>
      </c>
    </row>
    <row r="27" spans="1:23" x14ac:dyDescent="0.3">
      <c r="A27">
        <v>10273</v>
      </c>
      <c r="B27" t="s">
        <v>547</v>
      </c>
      <c r="C27">
        <v>3</v>
      </c>
      <c r="D27" s="1">
        <v>34582</v>
      </c>
      <c r="E27" s="1">
        <v>34610</v>
      </c>
      <c r="F27" s="1">
        <v>34589</v>
      </c>
      <c r="G27">
        <v>3</v>
      </c>
      <c r="H27">
        <v>76.069999999999993</v>
      </c>
      <c r="I27" t="s">
        <v>548</v>
      </c>
      <c r="J27" t="s">
        <v>550</v>
      </c>
      <c r="K27" t="s">
        <v>551</v>
      </c>
      <c r="L27" t="s">
        <v>47</v>
      </c>
      <c r="M27" t="s">
        <v>552</v>
      </c>
      <c r="N27" t="str">
        <f>_xlfn.XLOOKUP(orders3[[#This Row],[CustomerID]], Customer_Summary[Row Labels], Customer_Summary[Segment], 0, 0)</f>
        <v>Repeat</v>
      </c>
      <c r="O27" t="str">
        <f>TEXT(orders3[[#This Row],[OrderDate]],"yyyy-mm")</f>
        <v>1994-09</v>
      </c>
      <c r="P27" t="s">
        <v>49</v>
      </c>
      <c r="R27" s="3" t="s">
        <v>237</v>
      </c>
      <c r="S27" s="39">
        <v>19</v>
      </c>
      <c r="U27" s="18" t="s">
        <v>237</v>
      </c>
      <c r="V27" s="18" t="str">
        <f>IF(Customer_Summary[[#This Row],[Count of OrderID]]&lt;5,"New","Repeat")</f>
        <v>Repeat</v>
      </c>
      <c r="W27" s="11">
        <v>19</v>
      </c>
    </row>
    <row r="28" spans="1:23" x14ac:dyDescent="0.3">
      <c r="A28">
        <v>10274</v>
      </c>
      <c r="B28" t="s">
        <v>714</v>
      </c>
      <c r="C28">
        <v>6</v>
      </c>
      <c r="D28" s="1">
        <v>34583</v>
      </c>
      <c r="E28" s="1">
        <v>34611</v>
      </c>
      <c r="F28" s="1">
        <v>34593</v>
      </c>
      <c r="G28">
        <v>1</v>
      </c>
      <c r="H28">
        <v>6.01</v>
      </c>
      <c r="I28" t="s">
        <v>715</v>
      </c>
      <c r="J28" t="s">
        <v>717</v>
      </c>
      <c r="K28" t="s">
        <v>718</v>
      </c>
      <c r="L28" t="s">
        <v>47</v>
      </c>
      <c r="M28" t="s">
        <v>719</v>
      </c>
      <c r="N28" t="str">
        <f>_xlfn.XLOOKUP(orders3[[#This Row],[CustomerID]], Customer_Summary[Row Labels], Customer_Summary[Segment], 0, 0)</f>
        <v>Repeat</v>
      </c>
      <c r="O28" t="str">
        <f>TEXT(orders3[[#This Row],[OrderDate]],"yyyy-mm")</f>
        <v>1994-09</v>
      </c>
      <c r="P28" t="s">
        <v>102</v>
      </c>
      <c r="R28" s="3" t="s">
        <v>244</v>
      </c>
      <c r="S28" s="39">
        <v>15</v>
      </c>
      <c r="U28" s="18" t="s">
        <v>244</v>
      </c>
      <c r="V28" s="18" t="str">
        <f>IF(Customer_Summary[[#This Row],[Count of OrderID]]&lt;5,"New","Repeat")</f>
        <v>Repeat</v>
      </c>
      <c r="W28" s="11">
        <v>15</v>
      </c>
    </row>
    <row r="29" spans="1:23" x14ac:dyDescent="0.3">
      <c r="A29">
        <v>10275</v>
      </c>
      <c r="B29" t="s">
        <v>442</v>
      </c>
      <c r="C29">
        <v>1</v>
      </c>
      <c r="D29" s="1">
        <v>34584</v>
      </c>
      <c r="E29" s="1">
        <v>34612</v>
      </c>
      <c r="F29" s="1">
        <v>34586</v>
      </c>
      <c r="G29">
        <v>1</v>
      </c>
      <c r="H29">
        <v>26.93</v>
      </c>
      <c r="I29" t="s">
        <v>443</v>
      </c>
      <c r="J29" t="s">
        <v>445</v>
      </c>
      <c r="K29" t="s">
        <v>446</v>
      </c>
      <c r="L29" t="s">
        <v>47</v>
      </c>
      <c r="M29" t="s">
        <v>447</v>
      </c>
      <c r="N29" t="str">
        <f>_xlfn.XLOOKUP(orders3[[#This Row],[CustomerID]], Customer_Summary[Row Labels], Customer_Summary[Segment], 0, 0)</f>
        <v>Repeat</v>
      </c>
      <c r="O29" t="str">
        <f>TEXT(orders3[[#This Row],[OrderDate]],"yyyy-mm")</f>
        <v>1994-09</v>
      </c>
      <c r="P29" t="s">
        <v>264</v>
      </c>
      <c r="R29" s="3" t="s">
        <v>252</v>
      </c>
      <c r="S29" s="39">
        <v>3</v>
      </c>
      <c r="U29" s="18" t="s">
        <v>252</v>
      </c>
      <c r="V29" s="18" t="str">
        <f>IF(Customer_Summary[[#This Row],[Count of OrderID]]&lt;5,"New","Repeat")</f>
        <v>New</v>
      </c>
      <c r="W29" s="11">
        <v>3</v>
      </c>
    </row>
    <row r="30" spans="1:23" x14ac:dyDescent="0.3">
      <c r="A30">
        <v>10276</v>
      </c>
      <c r="B30" t="s">
        <v>678</v>
      </c>
      <c r="C30">
        <v>8</v>
      </c>
      <c r="D30" s="1">
        <v>34585</v>
      </c>
      <c r="E30" s="1">
        <v>34599</v>
      </c>
      <c r="F30" s="1">
        <v>34591</v>
      </c>
      <c r="G30">
        <v>3</v>
      </c>
      <c r="H30">
        <v>13.84</v>
      </c>
      <c r="I30" t="s">
        <v>679</v>
      </c>
      <c r="J30" t="s">
        <v>681</v>
      </c>
      <c r="K30" t="s">
        <v>57</v>
      </c>
      <c r="L30" t="s">
        <v>47</v>
      </c>
      <c r="M30" t="s">
        <v>517</v>
      </c>
      <c r="N30" t="str">
        <f>_xlfn.XLOOKUP(orders3[[#This Row],[CustomerID]], Customer_Summary[Row Labels], Customer_Summary[Segment], 0, 0)</f>
        <v>Repeat</v>
      </c>
      <c r="O30" t="str">
        <f>TEXT(orders3[[#This Row],[OrderDate]],"yyyy-mm")</f>
        <v>1994-09</v>
      </c>
      <c r="P30" t="s">
        <v>59</v>
      </c>
      <c r="R30" s="3" t="s">
        <v>258</v>
      </c>
      <c r="S30" s="39">
        <v>6</v>
      </c>
      <c r="U30" s="18" t="s">
        <v>258</v>
      </c>
      <c r="V30" s="18" t="str">
        <f>IF(Customer_Summary[[#This Row],[Count of OrderID]]&lt;5,"New","Repeat")</f>
        <v>Repeat</v>
      </c>
      <c r="W30" s="11">
        <v>6</v>
      </c>
    </row>
    <row r="31" spans="1:23" x14ac:dyDescent="0.3">
      <c r="A31">
        <v>10277</v>
      </c>
      <c r="B31" t="s">
        <v>468</v>
      </c>
      <c r="C31">
        <v>2</v>
      </c>
      <c r="D31" s="1">
        <v>34586</v>
      </c>
      <c r="E31" s="1">
        <v>34614</v>
      </c>
      <c r="F31" s="1">
        <v>34590</v>
      </c>
      <c r="G31">
        <v>3</v>
      </c>
      <c r="H31">
        <v>125.77</v>
      </c>
      <c r="I31" t="s">
        <v>469</v>
      </c>
      <c r="J31" t="s">
        <v>471</v>
      </c>
      <c r="K31" t="s">
        <v>472</v>
      </c>
      <c r="L31" t="s">
        <v>47</v>
      </c>
      <c r="M31" t="s">
        <v>473</v>
      </c>
      <c r="N31" t="str">
        <f>_xlfn.XLOOKUP(orders3[[#This Row],[CustomerID]], Customer_Summary[Row Labels], Customer_Summary[Segment], 0, 0)</f>
        <v>Repeat</v>
      </c>
      <c r="O31" t="str">
        <f>TEXT(orders3[[#This Row],[OrderDate]],"yyyy-mm")</f>
        <v>1994-09</v>
      </c>
      <c r="P31" t="s">
        <v>49</v>
      </c>
      <c r="R31" s="3" t="s">
        <v>267</v>
      </c>
      <c r="S31" s="39">
        <v>8</v>
      </c>
      <c r="U31" s="18" t="s">
        <v>267</v>
      </c>
      <c r="V31" s="18" t="str">
        <f>IF(Customer_Summary[[#This Row],[Count of OrderID]]&lt;5,"New","Repeat")</f>
        <v>Repeat</v>
      </c>
      <c r="W31" s="11">
        <v>8</v>
      </c>
    </row>
    <row r="32" spans="1:23" x14ac:dyDescent="0.3">
      <c r="A32">
        <v>10278</v>
      </c>
      <c r="B32" t="s">
        <v>77</v>
      </c>
      <c r="C32">
        <v>8</v>
      </c>
      <c r="D32" s="1">
        <v>34589</v>
      </c>
      <c r="E32" s="1">
        <v>34617</v>
      </c>
      <c r="F32" s="1">
        <v>34593</v>
      </c>
      <c r="G32">
        <v>2</v>
      </c>
      <c r="H32">
        <v>92.69</v>
      </c>
      <c r="I32" t="s">
        <v>78</v>
      </c>
      <c r="J32" t="s">
        <v>81</v>
      </c>
      <c r="K32" t="s">
        <v>82</v>
      </c>
      <c r="L32" t="s">
        <v>47</v>
      </c>
      <c r="M32" t="s">
        <v>83</v>
      </c>
      <c r="N32" t="str">
        <f>_xlfn.XLOOKUP(orders3[[#This Row],[CustomerID]], Customer_Summary[Row Labels], Customer_Summary[Segment], 0, 0)</f>
        <v>Repeat</v>
      </c>
      <c r="O32" t="str">
        <f>TEXT(orders3[[#This Row],[OrderDate]],"yyyy-mm")</f>
        <v>1994-09</v>
      </c>
      <c r="P32" t="s">
        <v>84</v>
      </c>
      <c r="R32" s="3" t="s">
        <v>276</v>
      </c>
      <c r="S32" s="39">
        <v>5</v>
      </c>
      <c r="U32" s="18" t="s">
        <v>276</v>
      </c>
      <c r="V32" s="18" t="str">
        <f>IF(Customer_Summary[[#This Row],[Count of OrderID]]&lt;5,"New","Repeat")</f>
        <v>Repeat</v>
      </c>
      <c r="W32" s="11">
        <v>5</v>
      </c>
    </row>
    <row r="33" spans="1:23" x14ac:dyDescent="0.3">
      <c r="A33">
        <v>10279</v>
      </c>
      <c r="B33" t="s">
        <v>400</v>
      </c>
      <c r="C33">
        <v>8</v>
      </c>
      <c r="D33" s="1">
        <v>34590</v>
      </c>
      <c r="E33" s="1">
        <v>34618</v>
      </c>
      <c r="F33" s="1">
        <v>34593</v>
      </c>
      <c r="G33">
        <v>2</v>
      </c>
      <c r="H33">
        <v>25.83</v>
      </c>
      <c r="I33" t="s">
        <v>401</v>
      </c>
      <c r="J33" t="s">
        <v>403</v>
      </c>
      <c r="K33" t="s">
        <v>404</v>
      </c>
      <c r="L33" t="s">
        <v>47</v>
      </c>
      <c r="M33" t="s">
        <v>405</v>
      </c>
      <c r="N33" t="str">
        <f>_xlfn.XLOOKUP(orders3[[#This Row],[CustomerID]], Customer_Summary[Row Labels], Customer_Summary[Segment], 0, 0)</f>
        <v>Repeat</v>
      </c>
      <c r="O33" t="str">
        <f>TEXT(orders3[[#This Row],[OrderDate]],"yyyy-mm")</f>
        <v>1994-09</v>
      </c>
      <c r="P33" t="s">
        <v>49</v>
      </c>
      <c r="R33" s="3" t="s">
        <v>284</v>
      </c>
      <c r="S33" s="39">
        <v>10</v>
      </c>
      <c r="U33" s="18" t="s">
        <v>284</v>
      </c>
      <c r="V33" s="18" t="str">
        <f>IF(Customer_Summary[[#This Row],[Count of OrderID]]&lt;5,"New","Repeat")</f>
        <v>Repeat</v>
      </c>
      <c r="W33" s="11">
        <v>10</v>
      </c>
    </row>
    <row r="34" spans="1:23" x14ac:dyDescent="0.3">
      <c r="A34">
        <v>10280</v>
      </c>
      <c r="B34" t="s">
        <v>77</v>
      </c>
      <c r="C34">
        <v>2</v>
      </c>
      <c r="D34" s="1">
        <v>34591</v>
      </c>
      <c r="E34" s="1">
        <v>34619</v>
      </c>
      <c r="F34" s="1">
        <v>34620</v>
      </c>
      <c r="G34">
        <v>1</v>
      </c>
      <c r="H34">
        <v>8.98</v>
      </c>
      <c r="I34" t="s">
        <v>78</v>
      </c>
      <c r="J34" t="s">
        <v>81</v>
      </c>
      <c r="K34" t="s">
        <v>82</v>
      </c>
      <c r="L34" t="s">
        <v>47</v>
      </c>
      <c r="M34" t="s">
        <v>83</v>
      </c>
      <c r="N34" t="str">
        <f>_xlfn.XLOOKUP(orders3[[#This Row],[CustomerID]], Customer_Summary[Row Labels], Customer_Summary[Segment], 0, 0)</f>
        <v>Repeat</v>
      </c>
      <c r="O34" t="str">
        <f>TEXT(orders3[[#This Row],[OrderDate]],"yyyy-mm")</f>
        <v>1994-09</v>
      </c>
      <c r="P34" t="s">
        <v>84</v>
      </c>
      <c r="R34" s="3" t="s">
        <v>291</v>
      </c>
      <c r="S34" s="39">
        <v>9</v>
      </c>
      <c r="U34" s="18" t="s">
        <v>291</v>
      </c>
      <c r="V34" s="18" t="str">
        <f>IF(Customer_Summary[[#This Row],[Count of OrderID]]&lt;5,"New","Repeat")</f>
        <v>Repeat</v>
      </c>
      <c r="W34" s="11">
        <v>9</v>
      </c>
    </row>
    <row r="35" spans="1:23" x14ac:dyDescent="0.3">
      <c r="A35">
        <v>10281</v>
      </c>
      <c r="B35" t="s">
        <v>591</v>
      </c>
      <c r="C35">
        <v>4</v>
      </c>
      <c r="D35" s="1">
        <v>34591</v>
      </c>
      <c r="E35" s="1">
        <v>34605</v>
      </c>
      <c r="F35" s="1">
        <v>34598</v>
      </c>
      <c r="G35">
        <v>1</v>
      </c>
      <c r="H35">
        <v>2.94</v>
      </c>
      <c r="I35" t="s">
        <v>592</v>
      </c>
      <c r="J35" t="s">
        <v>594</v>
      </c>
      <c r="K35" t="s">
        <v>109</v>
      </c>
      <c r="L35" t="s">
        <v>47</v>
      </c>
      <c r="M35" t="s">
        <v>595</v>
      </c>
      <c r="N35" t="str">
        <f>_xlfn.XLOOKUP(orders3[[#This Row],[CustomerID]], Customer_Summary[Row Labels], Customer_Summary[Segment], 0, 0)</f>
        <v>Repeat</v>
      </c>
      <c r="O35" t="str">
        <f>TEXT(orders3[[#This Row],[OrderDate]],"yyyy-mm")</f>
        <v>1994-09</v>
      </c>
      <c r="P35" t="s">
        <v>111</v>
      </c>
      <c r="R35" s="3" t="s">
        <v>298</v>
      </c>
      <c r="S35" s="39">
        <v>11</v>
      </c>
      <c r="U35" s="18" t="s">
        <v>298</v>
      </c>
      <c r="V35" s="18" t="str">
        <f>IF(Customer_Summary[[#This Row],[Count of OrderID]]&lt;5,"New","Repeat")</f>
        <v>Repeat</v>
      </c>
      <c r="W35" s="11">
        <v>11</v>
      </c>
    </row>
    <row r="36" spans="1:23" x14ac:dyDescent="0.3">
      <c r="A36">
        <v>10282</v>
      </c>
      <c r="B36" t="s">
        <v>591</v>
      </c>
      <c r="C36">
        <v>4</v>
      </c>
      <c r="D36" s="1">
        <v>34592</v>
      </c>
      <c r="E36" s="1">
        <v>34620</v>
      </c>
      <c r="F36" s="1">
        <v>34598</v>
      </c>
      <c r="G36">
        <v>1</v>
      </c>
      <c r="H36">
        <v>12.69</v>
      </c>
      <c r="I36" t="s">
        <v>592</v>
      </c>
      <c r="J36" t="s">
        <v>594</v>
      </c>
      <c r="K36" t="s">
        <v>109</v>
      </c>
      <c r="L36" t="s">
        <v>47</v>
      </c>
      <c r="M36" t="s">
        <v>595</v>
      </c>
      <c r="N36" t="str">
        <f>_xlfn.XLOOKUP(orders3[[#This Row],[CustomerID]], Customer_Summary[Row Labels], Customer_Summary[Segment], 0, 0)</f>
        <v>Repeat</v>
      </c>
      <c r="O36" t="str">
        <f>TEXT(orders3[[#This Row],[OrderDate]],"yyyy-mm")</f>
        <v>1994-09</v>
      </c>
      <c r="P36" t="s">
        <v>111</v>
      </c>
      <c r="R36" s="3" t="s">
        <v>307</v>
      </c>
      <c r="S36" s="39">
        <v>2</v>
      </c>
      <c r="U36" s="18" t="s">
        <v>307</v>
      </c>
      <c r="V36" s="18" t="str">
        <f>IF(Customer_Summary[[#This Row],[Count of OrderID]]&lt;5,"New","Repeat")</f>
        <v>New</v>
      </c>
      <c r="W36" s="11">
        <v>2</v>
      </c>
    </row>
    <row r="37" spans="1:23" x14ac:dyDescent="0.3">
      <c r="A37">
        <v>10283</v>
      </c>
      <c r="B37" t="s">
        <v>416</v>
      </c>
      <c r="C37">
        <v>3</v>
      </c>
      <c r="D37" s="1">
        <v>34593</v>
      </c>
      <c r="E37" s="1">
        <v>34621</v>
      </c>
      <c r="F37" s="1">
        <v>34600</v>
      </c>
      <c r="G37">
        <v>3</v>
      </c>
      <c r="H37">
        <v>84.81</v>
      </c>
      <c r="I37" t="s">
        <v>417</v>
      </c>
      <c r="J37" t="s">
        <v>419</v>
      </c>
      <c r="K37" t="s">
        <v>420</v>
      </c>
      <c r="L37" t="s">
        <v>421</v>
      </c>
      <c r="M37" t="s">
        <v>422</v>
      </c>
      <c r="N37" t="str">
        <f>_xlfn.XLOOKUP(orders3[[#This Row],[CustomerID]], Customer_Summary[Row Labels], Customer_Summary[Segment], 0, 0)</f>
        <v>Repeat</v>
      </c>
      <c r="O37" t="str">
        <f>TEXT(orders3[[#This Row],[OrderDate]],"yyyy-mm")</f>
        <v>1994-09</v>
      </c>
      <c r="P37" t="s">
        <v>314</v>
      </c>
      <c r="R37" s="3" t="s">
        <v>317</v>
      </c>
      <c r="S37" s="39">
        <v>14</v>
      </c>
      <c r="U37" s="18" t="s">
        <v>317</v>
      </c>
      <c r="V37" s="18" t="str">
        <f>IF(Customer_Summary[[#This Row],[Count of OrderID]]&lt;5,"New","Repeat")</f>
        <v>Repeat</v>
      </c>
      <c r="W37" s="11">
        <v>14</v>
      </c>
    </row>
    <row r="38" spans="1:23" x14ac:dyDescent="0.3">
      <c r="A38">
        <v>10284</v>
      </c>
      <c r="B38" t="s">
        <v>400</v>
      </c>
      <c r="C38">
        <v>4</v>
      </c>
      <c r="D38" s="1">
        <v>34596</v>
      </c>
      <c r="E38" s="1">
        <v>34624</v>
      </c>
      <c r="F38" s="1">
        <v>34604</v>
      </c>
      <c r="G38">
        <v>1</v>
      </c>
      <c r="H38">
        <v>76.56</v>
      </c>
      <c r="I38" t="s">
        <v>401</v>
      </c>
      <c r="J38" t="s">
        <v>403</v>
      </c>
      <c r="K38" t="s">
        <v>404</v>
      </c>
      <c r="L38" t="s">
        <v>47</v>
      </c>
      <c r="M38" t="s">
        <v>405</v>
      </c>
      <c r="N38" t="str">
        <f>_xlfn.XLOOKUP(orders3[[#This Row],[CustomerID]], Customer_Summary[Row Labels], Customer_Summary[Segment], 0, 0)</f>
        <v>Repeat</v>
      </c>
      <c r="O38" t="str">
        <f>TEXT(orders3[[#This Row],[OrderDate]],"yyyy-mm")</f>
        <v>1994-09</v>
      </c>
      <c r="P38" t="s">
        <v>49</v>
      </c>
      <c r="R38" s="3" t="s">
        <v>326</v>
      </c>
      <c r="S38" s="39">
        <v>18</v>
      </c>
      <c r="U38" s="18" t="s">
        <v>326</v>
      </c>
      <c r="V38" s="18" t="str">
        <f>IF(Customer_Summary[[#This Row],[Count of OrderID]]&lt;5,"New","Repeat")</f>
        <v>Repeat</v>
      </c>
      <c r="W38" s="11">
        <v>18</v>
      </c>
    </row>
    <row r="39" spans="1:23" x14ac:dyDescent="0.3">
      <c r="A39">
        <v>10285</v>
      </c>
      <c r="B39" t="s">
        <v>547</v>
      </c>
      <c r="C39">
        <v>1</v>
      </c>
      <c r="D39" s="1">
        <v>34597</v>
      </c>
      <c r="E39" s="1">
        <v>34625</v>
      </c>
      <c r="F39" s="1">
        <v>34603</v>
      </c>
      <c r="G39">
        <v>2</v>
      </c>
      <c r="H39">
        <v>76.83</v>
      </c>
      <c r="I39" t="s">
        <v>548</v>
      </c>
      <c r="J39" t="s">
        <v>550</v>
      </c>
      <c r="K39" t="s">
        <v>551</v>
      </c>
      <c r="L39" t="s">
        <v>47</v>
      </c>
      <c r="M39" t="s">
        <v>552</v>
      </c>
      <c r="N39" t="str">
        <f>_xlfn.XLOOKUP(orders3[[#This Row],[CustomerID]], Customer_Summary[Row Labels], Customer_Summary[Segment], 0, 0)</f>
        <v>Repeat</v>
      </c>
      <c r="O39" t="str">
        <f>TEXT(orders3[[#This Row],[OrderDate]],"yyyy-mm")</f>
        <v>1994-09</v>
      </c>
      <c r="P39" t="s">
        <v>49</v>
      </c>
      <c r="R39" s="3" t="s">
        <v>335</v>
      </c>
      <c r="S39" s="39">
        <v>5</v>
      </c>
      <c r="U39" s="18" t="s">
        <v>335</v>
      </c>
      <c r="V39" s="18" t="str">
        <f>IF(Customer_Summary[[#This Row],[Count of OrderID]]&lt;5,"New","Repeat")</f>
        <v>Repeat</v>
      </c>
      <c r="W39" s="11">
        <v>5</v>
      </c>
    </row>
    <row r="40" spans="1:23" x14ac:dyDescent="0.3">
      <c r="A40">
        <v>10286</v>
      </c>
      <c r="B40" t="s">
        <v>547</v>
      </c>
      <c r="C40">
        <v>8</v>
      </c>
      <c r="D40" s="1">
        <v>34598</v>
      </c>
      <c r="E40" s="1">
        <v>34626</v>
      </c>
      <c r="F40" s="1">
        <v>34607</v>
      </c>
      <c r="G40">
        <v>3</v>
      </c>
      <c r="H40">
        <v>229.24</v>
      </c>
      <c r="I40" t="s">
        <v>548</v>
      </c>
      <c r="J40" t="s">
        <v>550</v>
      </c>
      <c r="K40" t="s">
        <v>551</v>
      </c>
      <c r="L40" t="s">
        <v>47</v>
      </c>
      <c r="M40" t="s">
        <v>552</v>
      </c>
      <c r="N40" t="str">
        <f>_xlfn.XLOOKUP(orders3[[#This Row],[CustomerID]], Customer_Summary[Row Labels], Customer_Summary[Segment], 0, 0)</f>
        <v>Repeat</v>
      </c>
      <c r="O40" t="str">
        <f>TEXT(orders3[[#This Row],[OrderDate]],"yyyy-mm")</f>
        <v>1994-09</v>
      </c>
      <c r="P40" t="s">
        <v>49</v>
      </c>
      <c r="R40" s="3" t="s">
        <v>343</v>
      </c>
      <c r="S40" s="39">
        <v>19</v>
      </c>
      <c r="U40" s="18" t="s">
        <v>343</v>
      </c>
      <c r="V40" s="18" t="str">
        <f>IF(Customer_Summary[[#This Row],[Count of OrderID]]&lt;5,"New","Repeat")</f>
        <v>Repeat</v>
      </c>
      <c r="W40" s="11">
        <v>19</v>
      </c>
    </row>
    <row r="41" spans="1:23" x14ac:dyDescent="0.3">
      <c r="A41">
        <v>10287</v>
      </c>
      <c r="B41" t="s">
        <v>578</v>
      </c>
      <c r="C41">
        <v>8</v>
      </c>
      <c r="D41" s="1">
        <v>34599</v>
      </c>
      <c r="E41" s="1">
        <v>34627</v>
      </c>
      <c r="F41" s="1">
        <v>34605</v>
      </c>
      <c r="G41">
        <v>3</v>
      </c>
      <c r="H41">
        <v>12.76</v>
      </c>
      <c r="I41" t="s">
        <v>579</v>
      </c>
      <c r="J41" t="s">
        <v>581</v>
      </c>
      <c r="K41" t="s">
        <v>321</v>
      </c>
      <c r="L41" t="s">
        <v>322</v>
      </c>
      <c r="M41" t="s">
        <v>582</v>
      </c>
      <c r="N41" t="str">
        <f>_xlfn.XLOOKUP(orders3[[#This Row],[CustomerID]], Customer_Summary[Row Labels], Customer_Summary[Segment], 0, 0)</f>
        <v>Repeat</v>
      </c>
      <c r="O41" t="str">
        <f>TEXT(orders3[[#This Row],[OrderDate]],"yyyy-mm")</f>
        <v>1994-09</v>
      </c>
      <c r="P41" t="s">
        <v>172</v>
      </c>
      <c r="R41" s="3" t="s">
        <v>352</v>
      </c>
      <c r="S41" s="39">
        <v>10</v>
      </c>
      <c r="U41" s="18" t="s">
        <v>352</v>
      </c>
      <c r="V41" s="18" t="str">
        <f>IF(Customer_Summary[[#This Row],[Count of OrderID]]&lt;5,"New","Repeat")</f>
        <v>Repeat</v>
      </c>
      <c r="W41" s="11">
        <v>10</v>
      </c>
    </row>
    <row r="42" spans="1:23" x14ac:dyDescent="0.3">
      <c r="A42">
        <v>10288</v>
      </c>
      <c r="B42" t="s">
        <v>570</v>
      </c>
      <c r="C42">
        <v>4</v>
      </c>
      <c r="D42" s="1">
        <v>34600</v>
      </c>
      <c r="E42" s="1">
        <v>34628</v>
      </c>
      <c r="F42" s="1">
        <v>34611</v>
      </c>
      <c r="G42">
        <v>1</v>
      </c>
      <c r="H42">
        <v>7.45</v>
      </c>
      <c r="I42" t="s">
        <v>571</v>
      </c>
      <c r="J42" t="s">
        <v>573</v>
      </c>
      <c r="K42" t="s">
        <v>574</v>
      </c>
      <c r="L42" t="s">
        <v>47</v>
      </c>
      <c r="M42" t="s">
        <v>575</v>
      </c>
      <c r="N42" t="str">
        <f>_xlfn.XLOOKUP(orders3[[#This Row],[CustomerID]], Customer_Summary[Row Labels], Customer_Summary[Segment], 0, 0)</f>
        <v>Repeat</v>
      </c>
      <c r="O42" t="str">
        <f>TEXT(orders3[[#This Row],[OrderDate]],"yyyy-mm")</f>
        <v>1994-09</v>
      </c>
      <c r="P42" t="s">
        <v>264</v>
      </c>
      <c r="R42" s="3" t="s">
        <v>360</v>
      </c>
      <c r="S42" s="39">
        <v>14</v>
      </c>
      <c r="U42" s="18" t="s">
        <v>360</v>
      </c>
      <c r="V42" s="18" t="str">
        <f>IF(Customer_Summary[[#This Row],[Count of OrderID]]&lt;5,"New","Repeat")</f>
        <v>Repeat</v>
      </c>
      <c r="W42" s="11">
        <v>14</v>
      </c>
    </row>
    <row r="43" spans="1:23" x14ac:dyDescent="0.3">
      <c r="A43">
        <v>10289</v>
      </c>
      <c r="B43" t="s">
        <v>133</v>
      </c>
      <c r="C43">
        <v>7</v>
      </c>
      <c r="D43" s="1">
        <v>34603</v>
      </c>
      <c r="E43" s="1">
        <v>34631</v>
      </c>
      <c r="F43" s="1">
        <v>34605</v>
      </c>
      <c r="G43">
        <v>3</v>
      </c>
      <c r="H43">
        <v>22.77</v>
      </c>
      <c r="I43" t="s">
        <v>134</v>
      </c>
      <c r="J43" t="s">
        <v>136</v>
      </c>
      <c r="K43" t="s">
        <v>72</v>
      </c>
      <c r="L43" t="s">
        <v>47</v>
      </c>
      <c r="M43" t="s">
        <v>137</v>
      </c>
      <c r="N43" t="str">
        <f>_xlfn.XLOOKUP(orders3[[#This Row],[CustomerID]], Customer_Summary[Row Labels], Customer_Summary[Segment], 0, 0)</f>
        <v>Repeat</v>
      </c>
      <c r="O43" t="str">
        <f>TEXT(orders3[[#This Row],[OrderDate]],"yyyy-mm")</f>
        <v>1994-09</v>
      </c>
      <c r="P43" t="s">
        <v>74</v>
      </c>
      <c r="R43" s="3" t="s">
        <v>367</v>
      </c>
      <c r="S43" s="39">
        <v>4</v>
      </c>
      <c r="U43" s="18" t="s">
        <v>367</v>
      </c>
      <c r="V43" s="18" t="str">
        <f>IF(Customer_Summary[[#This Row],[Count of OrderID]]&lt;5,"New","Repeat")</f>
        <v>New</v>
      </c>
      <c r="W43" s="11">
        <v>4</v>
      </c>
    </row>
    <row r="44" spans="1:23" x14ac:dyDescent="0.3">
      <c r="A44">
        <v>10290</v>
      </c>
      <c r="B44" t="s">
        <v>164</v>
      </c>
      <c r="C44">
        <v>8</v>
      </c>
      <c r="D44" s="1">
        <v>34604</v>
      </c>
      <c r="E44" s="1">
        <v>34632</v>
      </c>
      <c r="F44" s="1">
        <v>34611</v>
      </c>
      <c r="G44">
        <v>1</v>
      </c>
      <c r="H44">
        <v>79.7</v>
      </c>
      <c r="I44" t="s">
        <v>165</v>
      </c>
      <c r="J44" t="s">
        <v>168</v>
      </c>
      <c r="K44" t="s">
        <v>169</v>
      </c>
      <c r="L44" t="s">
        <v>170</v>
      </c>
      <c r="M44" t="s">
        <v>171</v>
      </c>
      <c r="N44" t="str">
        <f>_xlfn.XLOOKUP(orders3[[#This Row],[CustomerID]], Customer_Summary[Row Labels], Customer_Summary[Segment], 0, 0)</f>
        <v>Repeat</v>
      </c>
      <c r="O44" t="str">
        <f>TEXT(orders3[[#This Row],[OrderDate]],"yyyy-mm")</f>
        <v>1994-09</v>
      </c>
      <c r="P44" t="s">
        <v>172</v>
      </c>
      <c r="R44" s="3" t="s">
        <v>375</v>
      </c>
      <c r="S44" s="39">
        <v>14</v>
      </c>
      <c r="U44" s="18" t="s">
        <v>375</v>
      </c>
      <c r="V44" s="18" t="str">
        <f>IF(Customer_Summary[[#This Row],[Count of OrderID]]&lt;5,"New","Repeat")</f>
        <v>Repeat</v>
      </c>
      <c r="W44" s="11">
        <v>14</v>
      </c>
    </row>
    <row r="45" spans="1:23" x14ac:dyDescent="0.3">
      <c r="A45">
        <v>10291</v>
      </c>
      <c r="B45" t="s">
        <v>534</v>
      </c>
      <c r="C45">
        <v>6</v>
      </c>
      <c r="D45" s="1">
        <v>34604</v>
      </c>
      <c r="E45" s="1">
        <v>34632</v>
      </c>
      <c r="F45" s="1">
        <v>34612</v>
      </c>
      <c r="G45">
        <v>2</v>
      </c>
      <c r="H45">
        <v>6.4</v>
      </c>
      <c r="I45" t="s">
        <v>535</v>
      </c>
      <c r="J45" t="s">
        <v>537</v>
      </c>
      <c r="K45" t="s">
        <v>321</v>
      </c>
      <c r="L45" t="s">
        <v>322</v>
      </c>
      <c r="M45" t="s">
        <v>538</v>
      </c>
      <c r="N45" t="str">
        <f>_xlfn.XLOOKUP(orders3[[#This Row],[CustomerID]], Customer_Summary[Row Labels], Customer_Summary[Segment], 0, 0)</f>
        <v>Repeat</v>
      </c>
      <c r="O45" t="str">
        <f>TEXT(orders3[[#This Row],[OrderDate]],"yyyy-mm")</f>
        <v>1994-09</v>
      </c>
      <c r="P45" t="s">
        <v>172</v>
      </c>
      <c r="R45" s="3" t="s">
        <v>383</v>
      </c>
      <c r="S45" s="39">
        <v>3</v>
      </c>
      <c r="U45" s="18" t="s">
        <v>383</v>
      </c>
      <c r="V45" s="18" t="str">
        <f>IF(Customer_Summary[[#This Row],[Count of OrderID]]&lt;5,"New","Repeat")</f>
        <v>New</v>
      </c>
      <c r="W45" s="11">
        <v>3</v>
      </c>
    </row>
    <row r="46" spans="1:23" x14ac:dyDescent="0.3">
      <c r="A46">
        <v>10292</v>
      </c>
      <c r="B46" t="s">
        <v>683</v>
      </c>
      <c r="C46">
        <v>1</v>
      </c>
      <c r="D46" s="1">
        <v>34605</v>
      </c>
      <c r="E46" s="1">
        <v>34633</v>
      </c>
      <c r="F46" s="1">
        <v>34610</v>
      </c>
      <c r="G46">
        <v>2</v>
      </c>
      <c r="H46">
        <v>1.35</v>
      </c>
      <c r="I46" t="s">
        <v>684</v>
      </c>
      <c r="J46" t="s">
        <v>686</v>
      </c>
      <c r="K46" t="s">
        <v>169</v>
      </c>
      <c r="L46" t="s">
        <v>170</v>
      </c>
      <c r="M46" t="s">
        <v>687</v>
      </c>
      <c r="N46" t="str">
        <f>_xlfn.XLOOKUP(orders3[[#This Row],[CustomerID]], Customer_Summary[Row Labels], Customer_Summary[Segment], 0, 0)</f>
        <v>Repeat</v>
      </c>
      <c r="O46" t="str">
        <f>TEXT(orders3[[#This Row],[OrderDate]],"yyyy-mm")</f>
        <v>1994-09</v>
      </c>
      <c r="P46" t="s">
        <v>172</v>
      </c>
      <c r="R46" s="3" t="s">
        <v>391</v>
      </c>
      <c r="S46" s="39">
        <v>2</v>
      </c>
      <c r="U46" s="18" t="s">
        <v>391</v>
      </c>
      <c r="V46" s="18" t="str">
        <f>IF(Customer_Summary[[#This Row],[Count of OrderID]]&lt;5,"New","Repeat")</f>
        <v>New</v>
      </c>
      <c r="W46" s="11">
        <v>2</v>
      </c>
    </row>
    <row r="47" spans="1:23" x14ac:dyDescent="0.3">
      <c r="A47">
        <v>10293</v>
      </c>
      <c r="B47" t="s">
        <v>678</v>
      </c>
      <c r="C47">
        <v>1</v>
      </c>
      <c r="D47" s="1">
        <v>34606</v>
      </c>
      <c r="E47" s="1">
        <v>34634</v>
      </c>
      <c r="F47" s="1">
        <v>34619</v>
      </c>
      <c r="G47">
        <v>3</v>
      </c>
      <c r="H47">
        <v>21.18</v>
      </c>
      <c r="I47" t="s">
        <v>679</v>
      </c>
      <c r="J47" t="s">
        <v>681</v>
      </c>
      <c r="K47" t="s">
        <v>57</v>
      </c>
      <c r="L47" t="s">
        <v>47</v>
      </c>
      <c r="M47" t="s">
        <v>517</v>
      </c>
      <c r="N47" t="str">
        <f>_xlfn.XLOOKUP(orders3[[#This Row],[CustomerID]], Customer_Summary[Row Labels], Customer_Summary[Segment], 0, 0)</f>
        <v>Repeat</v>
      </c>
      <c r="O47" t="str">
        <f>TEXT(orders3[[#This Row],[OrderDate]],"yyyy-mm")</f>
        <v>1994-09</v>
      </c>
      <c r="P47" t="s">
        <v>59</v>
      </c>
      <c r="R47" s="3" t="s">
        <v>400</v>
      </c>
      <c r="S47" s="39">
        <v>15</v>
      </c>
      <c r="U47" s="18" t="s">
        <v>400</v>
      </c>
      <c r="V47" s="18" t="str">
        <f>IF(Customer_Summary[[#This Row],[Count of OrderID]]&lt;5,"New","Repeat")</f>
        <v>Repeat</v>
      </c>
      <c r="W47" s="11">
        <v>15</v>
      </c>
    </row>
    <row r="48" spans="1:23" x14ac:dyDescent="0.3">
      <c r="A48">
        <v>10294</v>
      </c>
      <c r="B48" t="s">
        <v>560</v>
      </c>
      <c r="C48">
        <v>4</v>
      </c>
      <c r="D48" s="1">
        <v>34607</v>
      </c>
      <c r="E48" s="1">
        <v>34635</v>
      </c>
      <c r="F48" s="1">
        <v>34613</v>
      </c>
      <c r="G48">
        <v>2</v>
      </c>
      <c r="H48">
        <v>147.26</v>
      </c>
      <c r="I48" t="s">
        <v>561</v>
      </c>
      <c r="J48" t="s">
        <v>564</v>
      </c>
      <c r="K48" t="s">
        <v>565</v>
      </c>
      <c r="L48" t="s">
        <v>566</v>
      </c>
      <c r="M48" t="s">
        <v>567</v>
      </c>
      <c r="N48" t="str">
        <f>_xlfn.XLOOKUP(orders3[[#This Row],[CustomerID]], Customer_Summary[Row Labels], Customer_Summary[Segment], 0, 0)</f>
        <v>Repeat</v>
      </c>
      <c r="O48" t="str">
        <f>TEXT(orders3[[#This Row],[OrderDate]],"yyyy-mm")</f>
        <v>1994-09</v>
      </c>
      <c r="P48" t="s">
        <v>305</v>
      </c>
      <c r="R48" s="3" t="s">
        <v>408</v>
      </c>
      <c r="S48" s="39">
        <v>4</v>
      </c>
      <c r="U48" s="18" t="s">
        <v>408</v>
      </c>
      <c r="V48" s="18" t="str">
        <f>IF(Customer_Summary[[#This Row],[Count of OrderID]]&lt;5,"New","Repeat")</f>
        <v>New</v>
      </c>
      <c r="W48" s="11">
        <v>4</v>
      </c>
    </row>
    <row r="49" spans="1:23" x14ac:dyDescent="0.3">
      <c r="A49">
        <v>10295</v>
      </c>
      <c r="B49" t="s">
        <v>714</v>
      </c>
      <c r="C49">
        <v>2</v>
      </c>
      <c r="D49" s="1">
        <v>34610</v>
      </c>
      <c r="E49" s="1">
        <v>34638</v>
      </c>
      <c r="F49" s="1">
        <v>34618</v>
      </c>
      <c r="G49">
        <v>2</v>
      </c>
      <c r="H49">
        <v>1.1499999999999999</v>
      </c>
      <c r="I49" t="s">
        <v>715</v>
      </c>
      <c r="J49" t="s">
        <v>717</v>
      </c>
      <c r="K49" t="s">
        <v>718</v>
      </c>
      <c r="L49" t="s">
        <v>47</v>
      </c>
      <c r="M49" t="s">
        <v>719</v>
      </c>
      <c r="N49" t="str">
        <f>_xlfn.XLOOKUP(orders3[[#This Row],[CustomerID]], Customer_Summary[Row Labels], Customer_Summary[Segment], 0, 0)</f>
        <v>Repeat</v>
      </c>
      <c r="O49" t="str">
        <f>TEXT(orders3[[#This Row],[OrderDate]],"yyyy-mm")</f>
        <v>1994-10</v>
      </c>
      <c r="P49" t="s">
        <v>102</v>
      </c>
      <c r="R49" s="3" t="s">
        <v>416</v>
      </c>
      <c r="S49" s="39">
        <v>14</v>
      </c>
      <c r="U49" s="18" t="s">
        <v>416</v>
      </c>
      <c r="V49" s="18" t="str">
        <f>IF(Customer_Summary[[#This Row],[Count of OrderID]]&lt;5,"New","Repeat")</f>
        <v>Repeat</v>
      </c>
      <c r="W49" s="11">
        <v>14</v>
      </c>
    </row>
    <row r="50" spans="1:23" x14ac:dyDescent="0.3">
      <c r="A50">
        <v>10296</v>
      </c>
      <c r="B50" t="s">
        <v>416</v>
      </c>
      <c r="C50">
        <v>6</v>
      </c>
      <c r="D50" s="1">
        <v>34611</v>
      </c>
      <c r="E50" s="1">
        <v>34639</v>
      </c>
      <c r="F50" s="1">
        <v>34619</v>
      </c>
      <c r="G50">
        <v>1</v>
      </c>
      <c r="H50">
        <v>0.12</v>
      </c>
      <c r="I50" t="s">
        <v>417</v>
      </c>
      <c r="J50" t="s">
        <v>419</v>
      </c>
      <c r="K50" t="s">
        <v>420</v>
      </c>
      <c r="L50" t="s">
        <v>421</v>
      </c>
      <c r="M50" t="s">
        <v>422</v>
      </c>
      <c r="N50" t="str">
        <f>_xlfn.XLOOKUP(orders3[[#This Row],[CustomerID]], Customer_Summary[Row Labels], Customer_Summary[Segment], 0, 0)</f>
        <v>Repeat</v>
      </c>
      <c r="O50" t="str">
        <f>TEXT(orders3[[#This Row],[OrderDate]],"yyyy-mm")</f>
        <v>1994-10</v>
      </c>
      <c r="P50" t="s">
        <v>314</v>
      </c>
      <c r="R50" s="3" t="s">
        <v>425</v>
      </c>
      <c r="S50" s="39">
        <v>12</v>
      </c>
      <c r="U50" s="18" t="s">
        <v>425</v>
      </c>
      <c r="V50" s="18" t="str">
        <f>IF(Customer_Summary[[#This Row],[Count of OrderID]]&lt;5,"New","Repeat")</f>
        <v>Repeat</v>
      </c>
      <c r="W50" s="11">
        <v>12</v>
      </c>
    </row>
    <row r="51" spans="1:23" x14ac:dyDescent="0.3">
      <c r="A51">
        <v>10297</v>
      </c>
      <c r="B51" t="s">
        <v>95</v>
      </c>
      <c r="C51">
        <v>5</v>
      </c>
      <c r="D51" s="1">
        <v>34612</v>
      </c>
      <c r="E51" s="1">
        <v>34654</v>
      </c>
      <c r="F51" s="1">
        <v>34618</v>
      </c>
      <c r="G51">
        <v>2</v>
      </c>
      <c r="H51">
        <v>5.74</v>
      </c>
      <c r="I51" t="s">
        <v>96</v>
      </c>
      <c r="J51" t="s">
        <v>99</v>
      </c>
      <c r="K51" t="s">
        <v>100</v>
      </c>
      <c r="L51" t="s">
        <v>47</v>
      </c>
      <c r="M51" t="s">
        <v>101</v>
      </c>
      <c r="N51" t="str">
        <f>_xlfn.XLOOKUP(orders3[[#This Row],[CustomerID]], Customer_Summary[Row Labels], Customer_Summary[Segment], 0, 0)</f>
        <v>Repeat</v>
      </c>
      <c r="O51" t="str">
        <f>TEXT(orders3[[#This Row],[OrderDate]],"yyyy-mm")</f>
        <v>1994-10</v>
      </c>
      <c r="P51" t="s">
        <v>102</v>
      </c>
      <c r="R51" s="3" t="s">
        <v>434</v>
      </c>
      <c r="S51" s="39">
        <v>8</v>
      </c>
      <c r="U51" s="18" t="s">
        <v>434</v>
      </c>
      <c r="V51" s="18" t="str">
        <f>IF(Customer_Summary[[#This Row],[Count of OrderID]]&lt;5,"New","Repeat")</f>
        <v>Repeat</v>
      </c>
      <c r="W51" s="11">
        <v>8</v>
      </c>
    </row>
    <row r="52" spans="1:23" x14ac:dyDescent="0.3">
      <c r="A52">
        <v>10298</v>
      </c>
      <c r="B52" t="s">
        <v>343</v>
      </c>
      <c r="C52">
        <v>6</v>
      </c>
      <c r="D52" s="1">
        <v>34613</v>
      </c>
      <c r="E52" s="1">
        <v>34641</v>
      </c>
      <c r="F52" s="1">
        <v>34619</v>
      </c>
      <c r="G52">
        <v>2</v>
      </c>
      <c r="H52">
        <v>168.22</v>
      </c>
      <c r="I52" t="s">
        <v>344</v>
      </c>
      <c r="J52" t="s">
        <v>346</v>
      </c>
      <c r="K52" t="s">
        <v>347</v>
      </c>
      <c r="L52" t="s">
        <v>348</v>
      </c>
      <c r="M52" t="s">
        <v>47</v>
      </c>
      <c r="N52" t="str">
        <f>_xlfn.XLOOKUP(orders3[[#This Row],[CustomerID]], Customer_Summary[Row Labels], Customer_Summary[Segment], 0, 0)</f>
        <v>Repeat</v>
      </c>
      <c r="O52" t="str">
        <f>TEXT(orders3[[#This Row],[OrderDate]],"yyyy-mm")</f>
        <v>1994-10</v>
      </c>
      <c r="P52" t="s">
        <v>349</v>
      </c>
      <c r="R52" s="3" t="s">
        <v>442</v>
      </c>
      <c r="S52" s="39">
        <v>10</v>
      </c>
      <c r="U52" s="18" t="s">
        <v>442</v>
      </c>
      <c r="V52" s="18" t="str">
        <f>IF(Customer_Summary[[#This Row],[Count of OrderID]]&lt;5,"New","Repeat")</f>
        <v>Repeat</v>
      </c>
      <c r="W52" s="11">
        <v>10</v>
      </c>
    </row>
    <row r="53" spans="1:23" x14ac:dyDescent="0.3">
      <c r="A53">
        <v>10299</v>
      </c>
      <c r="B53" t="s">
        <v>578</v>
      </c>
      <c r="C53">
        <v>4</v>
      </c>
      <c r="D53" s="1">
        <v>34614</v>
      </c>
      <c r="E53" s="1">
        <v>34642</v>
      </c>
      <c r="F53" s="1">
        <v>34621</v>
      </c>
      <c r="G53">
        <v>2</v>
      </c>
      <c r="H53">
        <v>29.76</v>
      </c>
      <c r="I53" t="s">
        <v>579</v>
      </c>
      <c r="J53" t="s">
        <v>581</v>
      </c>
      <c r="K53" t="s">
        <v>321</v>
      </c>
      <c r="L53" t="s">
        <v>322</v>
      </c>
      <c r="M53" t="s">
        <v>582</v>
      </c>
      <c r="N53" t="str">
        <f>_xlfn.XLOOKUP(orders3[[#This Row],[CustomerID]], Customer_Summary[Row Labels], Customer_Summary[Segment], 0, 0)</f>
        <v>Repeat</v>
      </c>
      <c r="O53" t="str">
        <f>TEXT(orders3[[#This Row],[OrderDate]],"yyyy-mm")</f>
        <v>1994-10</v>
      </c>
      <c r="P53" t="s">
        <v>172</v>
      </c>
      <c r="R53" s="3" t="s">
        <v>450</v>
      </c>
      <c r="S53" s="39">
        <v>7</v>
      </c>
      <c r="U53" s="18" t="s">
        <v>450</v>
      </c>
      <c r="V53" s="18" t="str">
        <f>IF(Customer_Summary[[#This Row],[Count of OrderID]]&lt;5,"New","Repeat")</f>
        <v>Repeat</v>
      </c>
      <c r="W53" s="11">
        <v>7</v>
      </c>
    </row>
    <row r="54" spans="1:23" x14ac:dyDescent="0.3">
      <c r="A54">
        <v>10300</v>
      </c>
      <c r="B54" t="s">
        <v>442</v>
      </c>
      <c r="C54">
        <v>2</v>
      </c>
      <c r="D54" s="1">
        <v>34617</v>
      </c>
      <c r="E54" s="1">
        <v>34645</v>
      </c>
      <c r="F54" s="1">
        <v>34626</v>
      </c>
      <c r="G54">
        <v>2</v>
      </c>
      <c r="H54">
        <v>17.68</v>
      </c>
      <c r="I54" t="s">
        <v>443</v>
      </c>
      <c r="J54" t="s">
        <v>445</v>
      </c>
      <c r="K54" t="s">
        <v>446</v>
      </c>
      <c r="L54" t="s">
        <v>47</v>
      </c>
      <c r="M54" t="s">
        <v>447</v>
      </c>
      <c r="N54" t="str">
        <f>_xlfn.XLOOKUP(orders3[[#This Row],[CustomerID]], Customer_Summary[Row Labels], Customer_Summary[Segment], 0, 0)</f>
        <v>Repeat</v>
      </c>
      <c r="O54" t="str">
        <f>TEXT(orders3[[#This Row],[OrderDate]],"yyyy-mm")</f>
        <v>1994-10</v>
      </c>
      <c r="P54" t="s">
        <v>264</v>
      </c>
      <c r="R54" s="3" t="s">
        <v>459</v>
      </c>
      <c r="S54" s="39">
        <v>13</v>
      </c>
      <c r="U54" s="18" t="s">
        <v>459</v>
      </c>
      <c r="V54" s="18" t="str">
        <f>IF(Customer_Summary[[#This Row],[Count of OrderID]]&lt;5,"New","Repeat")</f>
        <v>Repeat</v>
      </c>
      <c r="W54" s="11">
        <v>13</v>
      </c>
    </row>
    <row r="55" spans="1:23" x14ac:dyDescent="0.3">
      <c r="A55">
        <v>10301</v>
      </c>
      <c r="B55" t="s">
        <v>722</v>
      </c>
      <c r="C55">
        <v>8</v>
      </c>
      <c r="D55" s="1">
        <v>34617</v>
      </c>
      <c r="E55" s="1">
        <v>34645</v>
      </c>
      <c r="F55" s="1">
        <v>34625</v>
      </c>
      <c r="G55">
        <v>2</v>
      </c>
      <c r="H55">
        <v>45.08</v>
      </c>
      <c r="I55" t="s">
        <v>723</v>
      </c>
      <c r="J55" t="s">
        <v>725</v>
      </c>
      <c r="K55" t="s">
        <v>726</v>
      </c>
      <c r="L55" t="s">
        <v>47</v>
      </c>
      <c r="M55" t="s">
        <v>727</v>
      </c>
      <c r="N55" t="str">
        <f>_xlfn.XLOOKUP(orders3[[#This Row],[CustomerID]], Customer_Summary[Row Labels], Customer_Summary[Segment], 0, 0)</f>
        <v>Repeat</v>
      </c>
      <c r="O55" t="str">
        <f>TEXT(orders3[[#This Row],[OrderDate]],"yyyy-mm")</f>
        <v>1994-10</v>
      </c>
      <c r="P55" t="s">
        <v>49</v>
      </c>
      <c r="R55" s="3" t="s">
        <v>468</v>
      </c>
      <c r="S55" s="39">
        <v>5</v>
      </c>
      <c r="U55" s="18" t="s">
        <v>468</v>
      </c>
      <c r="V55" s="18" t="str">
        <f>IF(Customer_Summary[[#This Row],[Count of OrderID]]&lt;5,"New","Repeat")</f>
        <v>Repeat</v>
      </c>
      <c r="W55" s="11">
        <v>5</v>
      </c>
    </row>
    <row r="56" spans="1:23" x14ac:dyDescent="0.3">
      <c r="A56">
        <v>10302</v>
      </c>
      <c r="B56" t="s">
        <v>647</v>
      </c>
      <c r="C56">
        <v>4</v>
      </c>
      <c r="D56" s="1">
        <v>34618</v>
      </c>
      <c r="E56" s="1">
        <v>34646</v>
      </c>
      <c r="F56" s="1">
        <v>34647</v>
      </c>
      <c r="G56">
        <v>2</v>
      </c>
      <c r="H56">
        <v>6.27</v>
      </c>
      <c r="I56" t="s">
        <v>648</v>
      </c>
      <c r="J56" t="s">
        <v>650</v>
      </c>
      <c r="K56" t="s">
        <v>651</v>
      </c>
      <c r="L56" t="s">
        <v>47</v>
      </c>
      <c r="M56" t="s">
        <v>652</v>
      </c>
      <c r="N56" t="str">
        <f>_xlfn.XLOOKUP(orders3[[#This Row],[CustomerID]], Customer_Summary[Row Labels], Customer_Summary[Segment], 0, 0)</f>
        <v>Repeat</v>
      </c>
      <c r="O56" t="str">
        <f>TEXT(orders3[[#This Row],[OrderDate]],"yyyy-mm")</f>
        <v>1994-10</v>
      </c>
      <c r="P56" t="s">
        <v>456</v>
      </c>
      <c r="R56" s="3" t="s">
        <v>475</v>
      </c>
      <c r="S56" s="39">
        <v>3</v>
      </c>
      <c r="U56" s="18" t="s">
        <v>475</v>
      </c>
      <c r="V56" s="18" t="str">
        <f>IF(Customer_Summary[[#This Row],[Count of OrderID]]&lt;5,"New","Repeat")</f>
        <v>New</v>
      </c>
      <c r="W56" s="11">
        <v>3</v>
      </c>
    </row>
    <row r="57" spans="1:23" x14ac:dyDescent="0.3">
      <c r="A57">
        <v>10303</v>
      </c>
      <c r="B57" t="s">
        <v>284</v>
      </c>
      <c r="C57">
        <v>7</v>
      </c>
      <c r="D57" s="1">
        <v>34619</v>
      </c>
      <c r="E57" s="1">
        <v>34647</v>
      </c>
      <c r="F57" s="1">
        <v>34626</v>
      </c>
      <c r="G57">
        <v>2</v>
      </c>
      <c r="H57">
        <v>107.83</v>
      </c>
      <c r="I57" t="s">
        <v>285</v>
      </c>
      <c r="J57" t="s">
        <v>287</v>
      </c>
      <c r="K57" t="s">
        <v>288</v>
      </c>
      <c r="L57" t="s">
        <v>47</v>
      </c>
      <c r="M57" t="s">
        <v>289</v>
      </c>
      <c r="N57" t="str">
        <f>_xlfn.XLOOKUP(orders3[[#This Row],[CustomerID]], Customer_Summary[Row Labels], Customer_Summary[Segment], 0, 0)</f>
        <v>Repeat</v>
      </c>
      <c r="O57" t="str">
        <f>TEXT(orders3[[#This Row],[OrderDate]],"yyyy-mm")</f>
        <v>1994-10</v>
      </c>
      <c r="P57" t="s">
        <v>111</v>
      </c>
      <c r="R57" s="3" t="s">
        <v>482</v>
      </c>
      <c r="S57" s="39">
        <v>5</v>
      </c>
      <c r="U57" s="18" t="s">
        <v>482</v>
      </c>
      <c r="V57" s="18" t="str">
        <f>IF(Customer_Summary[[#This Row],[Count of OrderID]]&lt;5,"New","Repeat")</f>
        <v>Repeat</v>
      </c>
      <c r="W57" s="11">
        <v>5</v>
      </c>
    </row>
    <row r="58" spans="1:23" x14ac:dyDescent="0.3">
      <c r="A58">
        <v>10304</v>
      </c>
      <c r="B58" t="s">
        <v>678</v>
      </c>
      <c r="C58">
        <v>1</v>
      </c>
      <c r="D58" s="1">
        <v>34620</v>
      </c>
      <c r="E58" s="1">
        <v>34648</v>
      </c>
      <c r="F58" s="1">
        <v>34625</v>
      </c>
      <c r="G58">
        <v>2</v>
      </c>
      <c r="H58">
        <v>63.79</v>
      </c>
      <c r="I58" t="s">
        <v>679</v>
      </c>
      <c r="J58" t="s">
        <v>681</v>
      </c>
      <c r="K58" t="s">
        <v>57</v>
      </c>
      <c r="L58" t="s">
        <v>47</v>
      </c>
      <c r="M58" t="s">
        <v>517</v>
      </c>
      <c r="N58" t="str">
        <f>_xlfn.XLOOKUP(orders3[[#This Row],[CustomerID]], Customer_Summary[Row Labels], Customer_Summary[Segment], 0, 0)</f>
        <v>Repeat</v>
      </c>
      <c r="O58" t="str">
        <f>TEXT(orders3[[#This Row],[OrderDate]],"yyyy-mm")</f>
        <v>1994-10</v>
      </c>
      <c r="P58" t="s">
        <v>59</v>
      </c>
      <c r="R58" s="3" t="s">
        <v>488</v>
      </c>
      <c r="S58" s="39">
        <v>10</v>
      </c>
      <c r="U58" s="18" t="s">
        <v>488</v>
      </c>
      <c r="V58" s="18" t="str">
        <f>IF(Customer_Summary[[#This Row],[Count of OrderID]]&lt;5,"New","Repeat")</f>
        <v>Repeat</v>
      </c>
      <c r="W58" s="11">
        <v>10</v>
      </c>
    </row>
    <row r="59" spans="1:23" x14ac:dyDescent="0.3">
      <c r="A59">
        <v>10305</v>
      </c>
      <c r="B59" t="s">
        <v>488</v>
      </c>
      <c r="C59">
        <v>8</v>
      </c>
      <c r="D59" s="1">
        <v>34621</v>
      </c>
      <c r="E59" s="1">
        <v>34649</v>
      </c>
      <c r="F59" s="1">
        <v>34647</v>
      </c>
      <c r="G59">
        <v>3</v>
      </c>
      <c r="H59">
        <v>257.62</v>
      </c>
      <c r="I59" t="s">
        <v>489</v>
      </c>
      <c r="J59" t="s">
        <v>491</v>
      </c>
      <c r="K59" t="s">
        <v>492</v>
      </c>
      <c r="L59" t="s">
        <v>493</v>
      </c>
      <c r="M59" t="s">
        <v>494</v>
      </c>
      <c r="N59" t="str">
        <f>_xlfn.XLOOKUP(orders3[[#This Row],[CustomerID]], Customer_Summary[Row Labels], Customer_Summary[Segment], 0, 0)</f>
        <v>Repeat</v>
      </c>
      <c r="O59" t="str">
        <f>TEXT(orders3[[#This Row],[OrderDate]],"yyyy-mm")</f>
        <v>1994-10</v>
      </c>
      <c r="P59" t="s">
        <v>305</v>
      </c>
      <c r="R59" s="3" t="s">
        <v>497</v>
      </c>
      <c r="S59" s="39">
        <v>10</v>
      </c>
      <c r="U59" s="18" t="s">
        <v>497</v>
      </c>
      <c r="V59" s="18" t="str">
        <f>IF(Customer_Summary[[#This Row],[Count of OrderID]]&lt;5,"New","Repeat")</f>
        <v>Repeat</v>
      </c>
      <c r="W59" s="11">
        <v>10</v>
      </c>
    </row>
    <row r="60" spans="1:23" x14ac:dyDescent="0.3">
      <c r="A60">
        <v>10306</v>
      </c>
      <c r="B60" t="s">
        <v>591</v>
      </c>
      <c r="C60">
        <v>1</v>
      </c>
      <c r="D60" s="1">
        <v>34624</v>
      </c>
      <c r="E60" s="1">
        <v>34652</v>
      </c>
      <c r="F60" s="1">
        <v>34631</v>
      </c>
      <c r="G60">
        <v>3</v>
      </c>
      <c r="H60">
        <v>7.56</v>
      </c>
      <c r="I60" t="s">
        <v>592</v>
      </c>
      <c r="J60" t="s">
        <v>594</v>
      </c>
      <c r="K60" t="s">
        <v>109</v>
      </c>
      <c r="L60" t="s">
        <v>47</v>
      </c>
      <c r="M60" t="s">
        <v>595</v>
      </c>
      <c r="N60" t="str">
        <f>_xlfn.XLOOKUP(orders3[[#This Row],[CustomerID]], Customer_Summary[Row Labels], Customer_Summary[Segment], 0, 0)</f>
        <v>Repeat</v>
      </c>
      <c r="O60" t="str">
        <f>TEXT(orders3[[#This Row],[OrderDate]],"yyyy-mm")</f>
        <v>1994-10</v>
      </c>
      <c r="P60" t="s">
        <v>111</v>
      </c>
      <c r="R60" s="3" t="s">
        <v>513</v>
      </c>
      <c r="S60" s="39">
        <v>6</v>
      </c>
      <c r="U60" s="18" t="s">
        <v>513</v>
      </c>
      <c r="V60" s="18" t="str">
        <f>IF(Customer_Summary[[#This Row],[Count of OrderID]]&lt;5,"New","Repeat")</f>
        <v>Repeat</v>
      </c>
      <c r="W60" s="11">
        <v>6</v>
      </c>
    </row>
    <row r="61" spans="1:23" x14ac:dyDescent="0.3">
      <c r="A61">
        <v>10307</v>
      </c>
      <c r="B61" t="s">
        <v>434</v>
      </c>
      <c r="C61">
        <v>2</v>
      </c>
      <c r="D61" s="1">
        <v>34625</v>
      </c>
      <c r="E61" s="1">
        <v>34653</v>
      </c>
      <c r="F61" s="1">
        <v>34633</v>
      </c>
      <c r="G61">
        <v>2</v>
      </c>
      <c r="H61">
        <v>0.56000000000000005</v>
      </c>
      <c r="I61" t="s">
        <v>435</v>
      </c>
      <c r="J61" t="s">
        <v>437</v>
      </c>
      <c r="K61" t="s">
        <v>438</v>
      </c>
      <c r="L61" t="s">
        <v>303</v>
      </c>
      <c r="M61" t="s">
        <v>439</v>
      </c>
      <c r="N61" t="str">
        <f>_xlfn.XLOOKUP(orders3[[#This Row],[CustomerID]], Customer_Summary[Row Labels], Customer_Summary[Segment], 0, 0)</f>
        <v>Repeat</v>
      </c>
      <c r="O61" t="str">
        <f>TEXT(orders3[[#This Row],[OrderDate]],"yyyy-mm")</f>
        <v>1994-10</v>
      </c>
      <c r="P61" t="s">
        <v>305</v>
      </c>
      <c r="R61" s="3" t="s">
        <v>520</v>
      </c>
      <c r="S61" s="39">
        <v>10</v>
      </c>
      <c r="U61" s="18" t="s">
        <v>520</v>
      </c>
      <c r="V61" s="18" t="str">
        <f>IF(Customer_Summary[[#This Row],[Count of OrderID]]&lt;5,"New","Repeat")</f>
        <v>Repeat</v>
      </c>
      <c r="W61" s="11">
        <v>10</v>
      </c>
    </row>
    <row r="62" spans="1:23" x14ac:dyDescent="0.3">
      <c r="A62">
        <v>10308</v>
      </c>
      <c r="B62" t="s">
        <v>52</v>
      </c>
      <c r="C62">
        <v>7</v>
      </c>
      <c r="D62" s="1">
        <v>34626</v>
      </c>
      <c r="E62" s="1">
        <v>34654</v>
      </c>
      <c r="F62" s="1">
        <v>34632</v>
      </c>
      <c r="G62">
        <v>3</v>
      </c>
      <c r="H62">
        <v>1.61</v>
      </c>
      <c r="I62" t="s">
        <v>53</v>
      </c>
      <c r="J62" t="s">
        <v>56</v>
      </c>
      <c r="K62" t="s">
        <v>57</v>
      </c>
      <c r="L62" t="s">
        <v>47</v>
      </c>
      <c r="M62" t="s">
        <v>58</v>
      </c>
      <c r="N62" t="str">
        <f>_xlfn.XLOOKUP(orders3[[#This Row],[CustomerID]], Customer_Summary[Row Labels], Customer_Summary[Segment], 0, 0)</f>
        <v>New</v>
      </c>
      <c r="O62" t="str">
        <f>TEXT(orders3[[#This Row],[OrderDate]],"yyyy-mm")</f>
        <v>1994-10</v>
      </c>
      <c r="P62" t="s">
        <v>59</v>
      </c>
      <c r="R62" s="3" t="s">
        <v>528</v>
      </c>
      <c r="S62" s="39">
        <v>5</v>
      </c>
      <c r="U62" s="18" t="s">
        <v>528</v>
      </c>
      <c r="V62" s="18" t="str">
        <f>IF(Customer_Summary[[#This Row],[Count of OrderID]]&lt;5,"New","Repeat")</f>
        <v>Repeat</v>
      </c>
      <c r="W62" s="11">
        <v>5</v>
      </c>
    </row>
    <row r="63" spans="1:23" x14ac:dyDescent="0.3">
      <c r="A63">
        <v>10309</v>
      </c>
      <c r="B63" t="s">
        <v>343</v>
      </c>
      <c r="C63">
        <v>3</v>
      </c>
      <c r="D63" s="1">
        <v>34627</v>
      </c>
      <c r="E63" s="1">
        <v>34655</v>
      </c>
      <c r="F63" s="1">
        <v>34661</v>
      </c>
      <c r="G63">
        <v>1</v>
      </c>
      <c r="H63">
        <v>47.3</v>
      </c>
      <c r="I63" t="s">
        <v>344</v>
      </c>
      <c r="J63" t="s">
        <v>346</v>
      </c>
      <c r="K63" t="s">
        <v>347</v>
      </c>
      <c r="L63" t="s">
        <v>348</v>
      </c>
      <c r="M63" t="s">
        <v>47</v>
      </c>
      <c r="N63" t="str">
        <f>_xlfn.XLOOKUP(orders3[[#This Row],[CustomerID]], Customer_Summary[Row Labels], Customer_Summary[Segment], 0, 0)</f>
        <v>Repeat</v>
      </c>
      <c r="O63" t="str">
        <f>TEXT(orders3[[#This Row],[OrderDate]],"yyyy-mm")</f>
        <v>1994-10</v>
      </c>
      <c r="P63" t="s">
        <v>349</v>
      </c>
      <c r="R63" s="3" t="s">
        <v>534</v>
      </c>
      <c r="S63" s="39">
        <v>9</v>
      </c>
      <c r="U63" s="18" t="s">
        <v>534</v>
      </c>
      <c r="V63" s="18" t="str">
        <f>IF(Customer_Summary[[#This Row],[Count of OrderID]]&lt;5,"New","Repeat")</f>
        <v>Repeat</v>
      </c>
      <c r="W63" s="11">
        <v>9</v>
      </c>
    </row>
    <row r="64" spans="1:23" x14ac:dyDescent="0.3">
      <c r="A64">
        <v>10310</v>
      </c>
      <c r="B64" t="s">
        <v>655</v>
      </c>
      <c r="C64">
        <v>8</v>
      </c>
      <c r="D64" s="1">
        <v>34628</v>
      </c>
      <c r="E64" s="1">
        <v>34656</v>
      </c>
      <c r="F64" s="1">
        <v>34635</v>
      </c>
      <c r="G64">
        <v>2</v>
      </c>
      <c r="H64">
        <v>17.52</v>
      </c>
      <c r="I64" t="s">
        <v>656</v>
      </c>
      <c r="J64" t="s">
        <v>658</v>
      </c>
      <c r="K64" t="s">
        <v>438</v>
      </c>
      <c r="L64" t="s">
        <v>303</v>
      </c>
      <c r="M64" t="s">
        <v>659</v>
      </c>
      <c r="N64" t="str">
        <f>_xlfn.XLOOKUP(orders3[[#This Row],[CustomerID]], Customer_Summary[Row Labels], Customer_Summary[Segment], 0, 0)</f>
        <v>New</v>
      </c>
      <c r="O64" t="str">
        <f>TEXT(orders3[[#This Row],[OrderDate]],"yyyy-mm")</f>
        <v>1994-10</v>
      </c>
      <c r="P64" t="s">
        <v>305</v>
      </c>
      <c r="R64" s="3" t="s">
        <v>541</v>
      </c>
      <c r="S64" s="39">
        <v>13</v>
      </c>
      <c r="U64" s="18" t="s">
        <v>541</v>
      </c>
      <c r="V64" s="18" t="str">
        <f>IF(Customer_Summary[[#This Row],[Count of OrderID]]&lt;5,"New","Repeat")</f>
        <v>Repeat</v>
      </c>
      <c r="W64" s="11">
        <v>13</v>
      </c>
    </row>
    <row r="65" spans="1:23" x14ac:dyDescent="0.3">
      <c r="A65">
        <v>10311</v>
      </c>
      <c r="B65" t="s">
        <v>189</v>
      </c>
      <c r="C65">
        <v>1</v>
      </c>
      <c r="D65" s="1">
        <v>34628</v>
      </c>
      <c r="E65" s="1">
        <v>34642</v>
      </c>
      <c r="F65" s="1">
        <v>34634</v>
      </c>
      <c r="G65">
        <v>3</v>
      </c>
      <c r="H65">
        <v>24.69</v>
      </c>
      <c r="I65" t="s">
        <v>190</v>
      </c>
      <c r="J65" t="s">
        <v>192</v>
      </c>
      <c r="K65" t="s">
        <v>193</v>
      </c>
      <c r="L65" t="s">
        <v>47</v>
      </c>
      <c r="M65" t="s">
        <v>194</v>
      </c>
      <c r="N65" t="str">
        <f>_xlfn.XLOOKUP(orders3[[#This Row],[CustomerID]], Customer_Summary[Row Labels], Customer_Summary[Segment], 0, 0)</f>
        <v>New</v>
      </c>
      <c r="O65" t="str">
        <f>TEXT(orders3[[#This Row],[OrderDate]],"yyyy-mm")</f>
        <v>1994-10</v>
      </c>
      <c r="P65" t="s">
        <v>102</v>
      </c>
      <c r="R65" s="3" t="s">
        <v>547</v>
      </c>
      <c r="S65" s="39">
        <v>28</v>
      </c>
      <c r="U65" s="18" t="s">
        <v>547</v>
      </c>
      <c r="V65" s="18" t="str">
        <f>IF(Customer_Summary[[#This Row],[Count of OrderID]]&lt;5,"New","Repeat")</f>
        <v>Repeat</v>
      </c>
      <c r="W65" s="11">
        <v>28</v>
      </c>
    </row>
    <row r="66" spans="1:23" x14ac:dyDescent="0.3">
      <c r="A66">
        <v>10312</v>
      </c>
      <c r="B66" t="s">
        <v>722</v>
      </c>
      <c r="C66">
        <v>2</v>
      </c>
      <c r="D66" s="1">
        <v>34631</v>
      </c>
      <c r="E66" s="1">
        <v>34659</v>
      </c>
      <c r="F66" s="1">
        <v>34641</v>
      </c>
      <c r="G66">
        <v>2</v>
      </c>
      <c r="H66">
        <v>40.26</v>
      </c>
      <c r="I66" t="s">
        <v>723</v>
      </c>
      <c r="J66" t="s">
        <v>725</v>
      </c>
      <c r="K66" t="s">
        <v>726</v>
      </c>
      <c r="L66" t="s">
        <v>47</v>
      </c>
      <c r="M66" t="s">
        <v>727</v>
      </c>
      <c r="N66" t="str">
        <f>_xlfn.XLOOKUP(orders3[[#This Row],[CustomerID]], Customer_Summary[Row Labels], Customer_Summary[Segment], 0, 0)</f>
        <v>Repeat</v>
      </c>
      <c r="O66" t="str">
        <f>TEXT(orders3[[#This Row],[OrderDate]],"yyyy-mm")</f>
        <v>1994-10</v>
      </c>
      <c r="P66" t="s">
        <v>49</v>
      </c>
      <c r="R66" s="3" t="s">
        <v>554</v>
      </c>
      <c r="S66" s="39">
        <v>5</v>
      </c>
      <c r="U66" s="18" t="s">
        <v>554</v>
      </c>
      <c r="V66" s="18" t="str">
        <f>IF(Customer_Summary[[#This Row],[Count of OrderID]]&lt;5,"New","Repeat")</f>
        <v>Repeat</v>
      </c>
      <c r="W66" s="11">
        <v>5</v>
      </c>
    </row>
    <row r="67" spans="1:23" x14ac:dyDescent="0.3">
      <c r="A67">
        <v>10313</v>
      </c>
      <c r="B67" t="s">
        <v>547</v>
      </c>
      <c r="C67">
        <v>2</v>
      </c>
      <c r="D67" s="1">
        <v>34632</v>
      </c>
      <c r="E67" s="1">
        <v>34660</v>
      </c>
      <c r="F67" s="1">
        <v>34642</v>
      </c>
      <c r="G67">
        <v>2</v>
      </c>
      <c r="H67">
        <v>1.96</v>
      </c>
      <c r="I67" t="s">
        <v>548</v>
      </c>
      <c r="J67" t="s">
        <v>550</v>
      </c>
      <c r="K67" t="s">
        <v>551</v>
      </c>
      <c r="L67" t="s">
        <v>47</v>
      </c>
      <c r="M67" t="s">
        <v>552</v>
      </c>
      <c r="N67" t="str">
        <f>_xlfn.XLOOKUP(orders3[[#This Row],[CustomerID]], Customer_Summary[Row Labels], Customer_Summary[Segment], 0, 0)</f>
        <v>Repeat</v>
      </c>
      <c r="O67" t="str">
        <f>TEXT(orders3[[#This Row],[OrderDate]],"yyyy-mm")</f>
        <v>1994-10</v>
      </c>
      <c r="P67" t="s">
        <v>49</v>
      </c>
      <c r="R67" s="3" t="s">
        <v>560</v>
      </c>
      <c r="S67" s="39">
        <v>18</v>
      </c>
      <c r="U67" s="18" t="s">
        <v>560</v>
      </c>
      <c r="V67" s="18" t="str">
        <f>IF(Customer_Summary[[#This Row],[Count of OrderID]]&lt;5,"New","Repeat")</f>
        <v>Repeat</v>
      </c>
      <c r="W67" s="11">
        <v>18</v>
      </c>
    </row>
    <row r="68" spans="1:23" x14ac:dyDescent="0.3">
      <c r="A68">
        <v>10314</v>
      </c>
      <c r="B68" t="s">
        <v>560</v>
      </c>
      <c r="C68">
        <v>1</v>
      </c>
      <c r="D68" s="1">
        <v>34633</v>
      </c>
      <c r="E68" s="1">
        <v>34661</v>
      </c>
      <c r="F68" s="1">
        <v>34642</v>
      </c>
      <c r="G68">
        <v>2</v>
      </c>
      <c r="H68">
        <v>74.16</v>
      </c>
      <c r="I68" t="s">
        <v>561</v>
      </c>
      <c r="J68" t="s">
        <v>564</v>
      </c>
      <c r="K68" t="s">
        <v>565</v>
      </c>
      <c r="L68" t="s">
        <v>566</v>
      </c>
      <c r="M68" t="s">
        <v>567</v>
      </c>
      <c r="N68" t="str">
        <f>_xlfn.XLOOKUP(orders3[[#This Row],[CustomerID]], Customer_Summary[Row Labels], Customer_Summary[Segment], 0, 0)</f>
        <v>Repeat</v>
      </c>
      <c r="O68" t="str">
        <f>TEXT(orders3[[#This Row],[OrderDate]],"yyyy-mm")</f>
        <v>1994-10</v>
      </c>
      <c r="P68" t="s">
        <v>305</v>
      </c>
      <c r="R68" s="3" t="s">
        <v>570</v>
      </c>
      <c r="S68" s="39">
        <v>12</v>
      </c>
      <c r="U68" s="18" t="s">
        <v>570</v>
      </c>
      <c r="V68" s="18" t="str">
        <f>IF(Customer_Summary[[#This Row],[Count of OrderID]]&lt;5,"New","Repeat")</f>
        <v>Repeat</v>
      </c>
      <c r="W68" s="11">
        <v>12</v>
      </c>
    </row>
    <row r="69" spans="1:23" x14ac:dyDescent="0.3">
      <c r="A69">
        <v>10315</v>
      </c>
      <c r="B69" t="s">
        <v>352</v>
      </c>
      <c r="C69">
        <v>4</v>
      </c>
      <c r="D69" s="1">
        <v>34634</v>
      </c>
      <c r="E69" s="1">
        <v>34662</v>
      </c>
      <c r="F69" s="1">
        <v>34641</v>
      </c>
      <c r="G69">
        <v>2</v>
      </c>
      <c r="H69">
        <v>41.76</v>
      </c>
      <c r="I69" t="s">
        <v>353</v>
      </c>
      <c r="J69" t="s">
        <v>355</v>
      </c>
      <c r="K69" t="s">
        <v>356</v>
      </c>
      <c r="L69" t="s">
        <v>357</v>
      </c>
      <c r="M69" t="s">
        <v>358</v>
      </c>
      <c r="N69" t="str">
        <f>_xlfn.XLOOKUP(orders3[[#This Row],[CustomerID]], Customer_Summary[Row Labels], Customer_Summary[Segment], 0, 0)</f>
        <v>Repeat</v>
      </c>
      <c r="O69" t="str">
        <f>TEXT(orders3[[#This Row],[OrderDate]],"yyyy-mm")</f>
        <v>1994-10</v>
      </c>
      <c r="P69" t="s">
        <v>74</v>
      </c>
      <c r="R69" s="3" t="s">
        <v>578</v>
      </c>
      <c r="S69" s="39">
        <v>11</v>
      </c>
      <c r="U69" s="18" t="s">
        <v>578</v>
      </c>
      <c r="V69" s="18" t="str">
        <f>IF(Customer_Summary[[#This Row],[Count of OrderID]]&lt;5,"New","Repeat")</f>
        <v>Repeat</v>
      </c>
      <c r="W69" s="11">
        <v>11</v>
      </c>
    </row>
    <row r="70" spans="1:23" x14ac:dyDescent="0.3">
      <c r="A70">
        <v>10316</v>
      </c>
      <c r="B70" t="s">
        <v>560</v>
      </c>
      <c r="C70">
        <v>1</v>
      </c>
      <c r="D70" s="1">
        <v>34635</v>
      </c>
      <c r="E70" s="1">
        <v>34663</v>
      </c>
      <c r="F70" s="1">
        <v>34646</v>
      </c>
      <c r="G70">
        <v>3</v>
      </c>
      <c r="H70">
        <v>150.15</v>
      </c>
      <c r="I70" t="s">
        <v>561</v>
      </c>
      <c r="J70" t="s">
        <v>564</v>
      </c>
      <c r="K70" t="s">
        <v>565</v>
      </c>
      <c r="L70" t="s">
        <v>566</v>
      </c>
      <c r="M70" t="s">
        <v>567</v>
      </c>
      <c r="N70" t="str">
        <f>_xlfn.XLOOKUP(orders3[[#This Row],[CustomerID]], Customer_Summary[Row Labels], Customer_Summary[Segment], 0, 0)</f>
        <v>Repeat</v>
      </c>
      <c r="O70" t="str">
        <f>TEXT(orders3[[#This Row],[OrderDate]],"yyyy-mm")</f>
        <v>1994-10</v>
      </c>
      <c r="P70" t="s">
        <v>305</v>
      </c>
      <c r="R70" s="3" t="s">
        <v>584</v>
      </c>
      <c r="S70" s="39">
        <v>10</v>
      </c>
      <c r="U70" s="18" t="s">
        <v>584</v>
      </c>
      <c r="V70" s="18" t="str">
        <f>IF(Customer_Summary[[#This Row],[Count of OrderID]]&lt;5,"New","Repeat")</f>
        <v>Repeat</v>
      </c>
      <c r="W70" s="11">
        <v>10</v>
      </c>
    </row>
    <row r="71" spans="1:23" x14ac:dyDescent="0.3">
      <c r="A71">
        <v>10317</v>
      </c>
      <c r="B71" t="s">
        <v>434</v>
      </c>
      <c r="C71">
        <v>6</v>
      </c>
      <c r="D71" s="1">
        <v>34638</v>
      </c>
      <c r="E71" s="1">
        <v>34666</v>
      </c>
      <c r="F71" s="1">
        <v>34648</v>
      </c>
      <c r="G71">
        <v>1</v>
      </c>
      <c r="H71">
        <v>12.69</v>
      </c>
      <c r="I71" t="s">
        <v>435</v>
      </c>
      <c r="J71" t="s">
        <v>437</v>
      </c>
      <c r="K71" t="s">
        <v>438</v>
      </c>
      <c r="L71" t="s">
        <v>303</v>
      </c>
      <c r="M71" t="s">
        <v>439</v>
      </c>
      <c r="N71" t="str">
        <f>_xlfn.XLOOKUP(orders3[[#This Row],[CustomerID]], Customer_Summary[Row Labels], Customer_Summary[Segment], 0, 0)</f>
        <v>Repeat</v>
      </c>
      <c r="O71" t="str">
        <f>TEXT(orders3[[#This Row],[OrderDate]],"yyyy-mm")</f>
        <v>1994-10</v>
      </c>
      <c r="P71" t="s">
        <v>305</v>
      </c>
      <c r="R71" s="3" t="s">
        <v>591</v>
      </c>
      <c r="S71" s="39">
        <v>5</v>
      </c>
      <c r="U71" s="18" t="s">
        <v>591</v>
      </c>
      <c r="V71" s="18" t="str">
        <f>IF(Customer_Summary[[#This Row],[Count of OrderID]]&lt;5,"New","Repeat")</f>
        <v>Repeat</v>
      </c>
      <c r="W71" s="11">
        <v>5</v>
      </c>
    </row>
    <row r="72" spans="1:23" x14ac:dyDescent="0.3">
      <c r="A72">
        <v>10318</v>
      </c>
      <c r="B72" t="s">
        <v>352</v>
      </c>
      <c r="C72">
        <v>8</v>
      </c>
      <c r="D72" s="1">
        <v>34639</v>
      </c>
      <c r="E72" s="1">
        <v>34667</v>
      </c>
      <c r="F72" s="1">
        <v>34642</v>
      </c>
      <c r="G72">
        <v>2</v>
      </c>
      <c r="H72">
        <v>4.7300000000000004</v>
      </c>
      <c r="I72" t="s">
        <v>353</v>
      </c>
      <c r="J72" t="s">
        <v>355</v>
      </c>
      <c r="K72" t="s">
        <v>356</v>
      </c>
      <c r="L72" t="s">
        <v>357</v>
      </c>
      <c r="M72" t="s">
        <v>358</v>
      </c>
      <c r="N72" t="str">
        <f>_xlfn.XLOOKUP(orders3[[#This Row],[CustomerID]], Customer_Summary[Row Labels], Customer_Summary[Segment], 0, 0)</f>
        <v>Repeat</v>
      </c>
      <c r="O72" t="str">
        <f>TEXT(orders3[[#This Row],[OrderDate]],"yyyy-mm")</f>
        <v>1994-11</v>
      </c>
      <c r="P72" t="s">
        <v>74</v>
      </c>
      <c r="R72" s="3" t="s">
        <v>598</v>
      </c>
      <c r="S72" s="39">
        <v>6</v>
      </c>
      <c r="U72" s="18" t="s">
        <v>598</v>
      </c>
      <c r="V72" s="18" t="str">
        <f>IF(Customer_Summary[[#This Row],[Count of OrderID]]&lt;5,"New","Repeat")</f>
        <v>Repeat</v>
      </c>
      <c r="W72" s="11">
        <v>6</v>
      </c>
    </row>
    <row r="73" spans="1:23" x14ac:dyDescent="0.3">
      <c r="A73">
        <v>10319</v>
      </c>
      <c r="B73" t="s">
        <v>678</v>
      </c>
      <c r="C73">
        <v>7</v>
      </c>
      <c r="D73" s="1">
        <v>34640</v>
      </c>
      <c r="E73" s="1">
        <v>34668</v>
      </c>
      <c r="F73" s="1">
        <v>34649</v>
      </c>
      <c r="G73">
        <v>3</v>
      </c>
      <c r="H73">
        <v>64.5</v>
      </c>
      <c r="I73" t="s">
        <v>679</v>
      </c>
      <c r="J73" t="s">
        <v>681</v>
      </c>
      <c r="K73" t="s">
        <v>57</v>
      </c>
      <c r="L73" t="s">
        <v>47</v>
      </c>
      <c r="M73" t="s">
        <v>517</v>
      </c>
      <c r="N73" t="str">
        <f>_xlfn.XLOOKUP(orders3[[#This Row],[CustomerID]], Customer_Summary[Row Labels], Customer_Summary[Segment], 0, 0)</f>
        <v>Repeat</v>
      </c>
      <c r="O73" t="str">
        <f>TEXT(orders3[[#This Row],[OrderDate]],"yyyy-mm")</f>
        <v>1994-11</v>
      </c>
      <c r="P73" t="s">
        <v>59</v>
      </c>
      <c r="R73" s="3" t="s">
        <v>607</v>
      </c>
      <c r="S73" s="39">
        <v>31</v>
      </c>
      <c r="U73" s="18" t="s">
        <v>607</v>
      </c>
      <c r="V73" s="18" t="str">
        <f>IF(Customer_Summary[[#This Row],[Count of OrderID]]&lt;5,"New","Repeat")</f>
        <v>Repeat</v>
      </c>
      <c r="W73" s="11">
        <v>31</v>
      </c>
    </row>
    <row r="74" spans="1:23" x14ac:dyDescent="0.3">
      <c r="A74">
        <v>10320</v>
      </c>
      <c r="B74" t="s">
        <v>730</v>
      </c>
      <c r="C74">
        <v>5</v>
      </c>
      <c r="D74" s="1">
        <v>34641</v>
      </c>
      <c r="E74" s="1">
        <v>34655</v>
      </c>
      <c r="F74" s="1">
        <v>34656</v>
      </c>
      <c r="G74">
        <v>3</v>
      </c>
      <c r="H74">
        <v>34.57</v>
      </c>
      <c r="I74" t="s">
        <v>731</v>
      </c>
      <c r="J74" t="s">
        <v>733</v>
      </c>
      <c r="K74" t="s">
        <v>734</v>
      </c>
      <c r="L74" t="s">
        <v>47</v>
      </c>
      <c r="M74" t="s">
        <v>735</v>
      </c>
      <c r="N74" t="str">
        <f>_xlfn.XLOOKUP(orders3[[#This Row],[CustomerID]], Customer_Summary[Row Labels], Customer_Summary[Segment], 0, 0)</f>
        <v>Repeat</v>
      </c>
      <c r="O74" t="str">
        <f>TEXT(orders3[[#This Row],[OrderDate]],"yyyy-mm")</f>
        <v>1994-11</v>
      </c>
      <c r="P74" t="s">
        <v>736</v>
      </c>
      <c r="R74" s="3" t="s">
        <v>615</v>
      </c>
      <c r="S74" s="39">
        <v>9</v>
      </c>
      <c r="U74" s="18" t="s">
        <v>615</v>
      </c>
      <c r="V74" s="18" t="str">
        <f>IF(Customer_Summary[[#This Row],[Count of OrderID]]&lt;5,"New","Repeat")</f>
        <v>Repeat</v>
      </c>
      <c r="W74" s="11">
        <v>9</v>
      </c>
    </row>
    <row r="75" spans="1:23" x14ac:dyDescent="0.3">
      <c r="A75">
        <v>10321</v>
      </c>
      <c r="B75" t="s">
        <v>352</v>
      </c>
      <c r="C75">
        <v>3</v>
      </c>
      <c r="D75" s="1">
        <v>34641</v>
      </c>
      <c r="E75" s="1">
        <v>34669</v>
      </c>
      <c r="F75" s="1">
        <v>34649</v>
      </c>
      <c r="G75">
        <v>2</v>
      </c>
      <c r="H75">
        <v>3.43</v>
      </c>
      <c r="I75" t="s">
        <v>353</v>
      </c>
      <c r="J75" t="s">
        <v>355</v>
      </c>
      <c r="K75" t="s">
        <v>356</v>
      </c>
      <c r="L75" t="s">
        <v>357</v>
      </c>
      <c r="M75" t="s">
        <v>358</v>
      </c>
      <c r="N75" t="str">
        <f>_xlfn.XLOOKUP(orders3[[#This Row],[CustomerID]], Customer_Summary[Row Labels], Customer_Summary[Segment], 0, 0)</f>
        <v>Repeat</v>
      </c>
      <c r="O75" t="str">
        <f>TEXT(orders3[[#This Row],[OrderDate]],"yyyy-mm")</f>
        <v>1994-11</v>
      </c>
      <c r="P75" t="s">
        <v>74</v>
      </c>
      <c r="R75" s="3" t="s">
        <v>622</v>
      </c>
      <c r="S75" s="39">
        <v>7</v>
      </c>
      <c r="U75" s="18" t="s">
        <v>622</v>
      </c>
      <c r="V75" s="18" t="str">
        <f>IF(Customer_Summary[[#This Row],[Count of OrderID]]&lt;5,"New","Repeat")</f>
        <v>Repeat</v>
      </c>
      <c r="W75" s="11">
        <v>7</v>
      </c>
    </row>
    <row r="76" spans="1:23" x14ac:dyDescent="0.3">
      <c r="A76">
        <v>10322</v>
      </c>
      <c r="B76" t="s">
        <v>513</v>
      </c>
      <c r="C76">
        <v>7</v>
      </c>
      <c r="D76" s="1">
        <v>34642</v>
      </c>
      <c r="E76" s="1">
        <v>34670</v>
      </c>
      <c r="F76" s="1">
        <v>34661</v>
      </c>
      <c r="G76">
        <v>3</v>
      </c>
      <c r="H76">
        <v>0.4</v>
      </c>
      <c r="I76" t="s">
        <v>514</v>
      </c>
      <c r="J76" t="s">
        <v>516</v>
      </c>
      <c r="K76" t="s">
        <v>57</v>
      </c>
      <c r="L76" t="s">
        <v>47</v>
      </c>
      <c r="M76" t="s">
        <v>517</v>
      </c>
      <c r="N76" t="str">
        <f>_xlfn.XLOOKUP(orders3[[#This Row],[CustomerID]], Customer_Summary[Row Labels], Customer_Summary[Segment], 0, 0)</f>
        <v>Repeat</v>
      </c>
      <c r="O76" t="str">
        <f>TEXT(orders3[[#This Row],[OrderDate]],"yyyy-mm")</f>
        <v>1994-11</v>
      </c>
      <c r="P76" t="s">
        <v>59</v>
      </c>
      <c r="R76" s="3" t="s">
        <v>631</v>
      </c>
      <c r="S76" s="39">
        <v>4</v>
      </c>
      <c r="U76" s="18" t="s">
        <v>631</v>
      </c>
      <c r="V76" s="18" t="str">
        <f>IF(Customer_Summary[[#This Row],[Count of OrderID]]&lt;5,"New","Repeat")</f>
        <v>New</v>
      </c>
      <c r="W76" s="11">
        <v>4</v>
      </c>
    </row>
    <row r="77" spans="1:23" x14ac:dyDescent="0.3">
      <c r="A77">
        <v>10323</v>
      </c>
      <c r="B77" t="s">
        <v>360</v>
      </c>
      <c r="C77">
        <v>4</v>
      </c>
      <c r="D77" s="1">
        <v>34645</v>
      </c>
      <c r="E77" s="1">
        <v>34673</v>
      </c>
      <c r="F77" s="1">
        <v>34652</v>
      </c>
      <c r="G77">
        <v>1</v>
      </c>
      <c r="H77">
        <v>4.88</v>
      </c>
      <c r="I77" t="s">
        <v>361</v>
      </c>
      <c r="J77" t="s">
        <v>363</v>
      </c>
      <c r="K77" t="s">
        <v>364</v>
      </c>
      <c r="L77" t="s">
        <v>47</v>
      </c>
      <c r="M77" t="s">
        <v>365</v>
      </c>
      <c r="N77" t="str">
        <f>_xlfn.XLOOKUP(orders3[[#This Row],[CustomerID]], Customer_Summary[Row Labels], Customer_Summary[Segment], 0, 0)</f>
        <v>Repeat</v>
      </c>
      <c r="O77" t="str">
        <f>TEXT(orders3[[#This Row],[OrderDate]],"yyyy-mm")</f>
        <v>1994-11</v>
      </c>
      <c r="P77" t="s">
        <v>49</v>
      </c>
      <c r="R77" s="3" t="s">
        <v>638</v>
      </c>
      <c r="S77" s="39">
        <v>9</v>
      </c>
      <c r="U77" s="18" t="s">
        <v>638</v>
      </c>
      <c r="V77" s="18" t="str">
        <f>IF(Customer_Summary[[#This Row],[Count of OrderID]]&lt;5,"New","Repeat")</f>
        <v>Repeat</v>
      </c>
      <c r="W77" s="11">
        <v>9</v>
      </c>
    </row>
    <row r="78" spans="1:23" x14ac:dyDescent="0.3">
      <c r="A78">
        <v>10324</v>
      </c>
      <c r="B78" t="s">
        <v>607</v>
      </c>
      <c r="C78">
        <v>9</v>
      </c>
      <c r="D78" s="1">
        <v>34646</v>
      </c>
      <c r="E78" s="1">
        <v>34674</v>
      </c>
      <c r="F78" s="1">
        <v>34648</v>
      </c>
      <c r="G78">
        <v>1</v>
      </c>
      <c r="H78">
        <v>214.27</v>
      </c>
      <c r="I78" t="s">
        <v>608</v>
      </c>
      <c r="J78" t="s">
        <v>610</v>
      </c>
      <c r="K78" t="s">
        <v>611</v>
      </c>
      <c r="L78" t="s">
        <v>612</v>
      </c>
      <c r="M78" t="s">
        <v>613</v>
      </c>
      <c r="N78" t="str">
        <f>_xlfn.XLOOKUP(orders3[[#This Row],[CustomerID]], Customer_Summary[Row Labels], Customer_Summary[Segment], 0, 0)</f>
        <v>Repeat</v>
      </c>
      <c r="O78" t="str">
        <f>TEXT(orders3[[#This Row],[OrderDate]],"yyyy-mm")</f>
        <v>1994-11</v>
      </c>
      <c r="P78" t="s">
        <v>305</v>
      </c>
      <c r="R78" s="3" t="s">
        <v>647</v>
      </c>
      <c r="S78" s="39">
        <v>12</v>
      </c>
      <c r="U78" s="18" t="s">
        <v>647</v>
      </c>
      <c r="V78" s="18" t="str">
        <f>IF(Customer_Summary[[#This Row],[Count of OrderID]]&lt;5,"New","Repeat")</f>
        <v>Repeat</v>
      </c>
      <c r="W78" s="11">
        <v>12</v>
      </c>
    </row>
    <row r="79" spans="1:23" x14ac:dyDescent="0.3">
      <c r="A79">
        <v>10325</v>
      </c>
      <c r="B79" t="s">
        <v>360</v>
      </c>
      <c r="C79">
        <v>1</v>
      </c>
      <c r="D79" s="1">
        <v>34647</v>
      </c>
      <c r="E79" s="1">
        <v>34661</v>
      </c>
      <c r="F79" s="1">
        <v>34652</v>
      </c>
      <c r="G79">
        <v>3</v>
      </c>
      <c r="H79">
        <v>64.86</v>
      </c>
      <c r="I79" t="s">
        <v>361</v>
      </c>
      <c r="J79" t="s">
        <v>363</v>
      </c>
      <c r="K79" t="s">
        <v>364</v>
      </c>
      <c r="L79" t="s">
        <v>47</v>
      </c>
      <c r="M79" t="s">
        <v>365</v>
      </c>
      <c r="N79" t="str">
        <f>_xlfn.XLOOKUP(orders3[[#This Row],[CustomerID]], Customer_Summary[Row Labels], Customer_Summary[Segment], 0, 0)</f>
        <v>Repeat</v>
      </c>
      <c r="O79" t="str">
        <f>TEXT(orders3[[#This Row],[OrderDate]],"yyyy-mm")</f>
        <v>1994-11</v>
      </c>
      <c r="P79" t="s">
        <v>49</v>
      </c>
      <c r="R79" s="3" t="s">
        <v>655</v>
      </c>
      <c r="S79" s="39">
        <v>4</v>
      </c>
      <c r="U79" s="18" t="s">
        <v>655</v>
      </c>
      <c r="V79" s="18" t="str">
        <f>IF(Customer_Summary[[#This Row],[Count of OrderID]]&lt;5,"New","Repeat")</f>
        <v>New</v>
      </c>
      <c r="W79" s="11">
        <v>4</v>
      </c>
    </row>
    <row r="80" spans="1:23" x14ac:dyDescent="0.3">
      <c r="A80">
        <v>10326</v>
      </c>
      <c r="B80" t="s">
        <v>105</v>
      </c>
      <c r="C80">
        <v>4</v>
      </c>
      <c r="D80" s="1">
        <v>34648</v>
      </c>
      <c r="E80" s="1">
        <v>34676</v>
      </c>
      <c r="F80" s="1">
        <v>34652</v>
      </c>
      <c r="G80">
        <v>2</v>
      </c>
      <c r="H80">
        <v>77.92</v>
      </c>
      <c r="I80" t="s">
        <v>106</v>
      </c>
      <c r="J80" t="s">
        <v>108</v>
      </c>
      <c r="K80" t="s">
        <v>109</v>
      </c>
      <c r="L80" t="s">
        <v>47</v>
      </c>
      <c r="M80" t="s">
        <v>110</v>
      </c>
      <c r="N80" t="str">
        <f>_xlfn.XLOOKUP(orders3[[#This Row],[CustomerID]], Customer_Summary[Row Labels], Customer_Summary[Segment], 0, 0)</f>
        <v>New</v>
      </c>
      <c r="O80" t="str">
        <f>TEXT(orders3[[#This Row],[OrderDate]],"yyyy-mm")</f>
        <v>1994-11</v>
      </c>
      <c r="P80" t="s">
        <v>111</v>
      </c>
      <c r="R80" s="3" t="s">
        <v>661</v>
      </c>
      <c r="S80" s="39">
        <v>3</v>
      </c>
      <c r="U80" s="18" t="s">
        <v>661</v>
      </c>
      <c r="V80" s="18" t="str">
        <f>IF(Customer_Summary[[#This Row],[Count of OrderID]]&lt;5,"New","Repeat")</f>
        <v>New</v>
      </c>
      <c r="W80" s="11">
        <v>3</v>
      </c>
    </row>
    <row r="81" spans="1:23" x14ac:dyDescent="0.3">
      <c r="A81">
        <v>10327</v>
      </c>
      <c r="B81" t="s">
        <v>237</v>
      </c>
      <c r="C81">
        <v>2</v>
      </c>
      <c r="D81" s="1">
        <v>34649</v>
      </c>
      <c r="E81" s="1">
        <v>34677</v>
      </c>
      <c r="F81" s="1">
        <v>34652</v>
      </c>
      <c r="G81">
        <v>1</v>
      </c>
      <c r="H81">
        <v>63.36</v>
      </c>
      <c r="I81" t="s">
        <v>238</v>
      </c>
      <c r="J81" t="s">
        <v>240</v>
      </c>
      <c r="K81" t="s">
        <v>241</v>
      </c>
      <c r="L81" t="s">
        <v>47</v>
      </c>
      <c r="M81" t="s">
        <v>242</v>
      </c>
      <c r="N81" t="str">
        <f>_xlfn.XLOOKUP(orders3[[#This Row],[CustomerID]], Customer_Summary[Row Labels], Customer_Summary[Segment], 0, 0)</f>
        <v>Repeat</v>
      </c>
      <c r="O81" t="str">
        <f>TEXT(orders3[[#This Row],[OrderDate]],"yyyy-mm")</f>
        <v>1994-11</v>
      </c>
      <c r="P81" t="s">
        <v>84</v>
      </c>
      <c r="R81" s="3" t="s">
        <v>670</v>
      </c>
      <c r="S81" s="39">
        <v>6</v>
      </c>
      <c r="U81" s="18" t="s">
        <v>670</v>
      </c>
      <c r="V81" s="18" t="str">
        <f>IF(Customer_Summary[[#This Row],[Count of OrderID]]&lt;5,"New","Repeat")</f>
        <v>Repeat</v>
      </c>
      <c r="W81" s="11">
        <v>6</v>
      </c>
    </row>
    <row r="82" spans="1:23" x14ac:dyDescent="0.3">
      <c r="A82">
        <v>10328</v>
      </c>
      <c r="B82" t="s">
        <v>267</v>
      </c>
      <c r="C82">
        <v>4</v>
      </c>
      <c r="D82" s="1">
        <v>34652</v>
      </c>
      <c r="E82" s="1">
        <v>34680</v>
      </c>
      <c r="F82" s="1">
        <v>34655</v>
      </c>
      <c r="G82">
        <v>3</v>
      </c>
      <c r="H82">
        <v>87.03</v>
      </c>
      <c r="I82" t="s">
        <v>268</v>
      </c>
      <c r="J82" t="s">
        <v>270</v>
      </c>
      <c r="K82" t="s">
        <v>271</v>
      </c>
      <c r="L82" t="s">
        <v>47</v>
      </c>
      <c r="M82" t="s">
        <v>272</v>
      </c>
      <c r="N82" t="str">
        <f>_xlfn.XLOOKUP(orders3[[#This Row],[CustomerID]], Customer_Summary[Row Labels], Customer_Summary[Segment], 0, 0)</f>
        <v>Repeat</v>
      </c>
      <c r="O82" t="str">
        <f>TEXT(orders3[[#This Row],[OrderDate]],"yyyy-mm")</f>
        <v>1994-11</v>
      </c>
      <c r="P82" t="s">
        <v>273</v>
      </c>
      <c r="R82" s="3" t="s">
        <v>678</v>
      </c>
      <c r="S82" s="39">
        <v>10</v>
      </c>
      <c r="U82" s="18" t="s">
        <v>678</v>
      </c>
      <c r="V82" s="18" t="str">
        <f>IF(Customer_Summary[[#This Row],[Count of OrderID]]&lt;5,"New","Repeat")</f>
        <v>Repeat</v>
      </c>
      <c r="W82" s="11">
        <v>10</v>
      </c>
    </row>
    <row r="83" spans="1:23" x14ac:dyDescent="0.3">
      <c r="A83">
        <v>10329</v>
      </c>
      <c r="B83" t="s">
        <v>638</v>
      </c>
      <c r="C83">
        <v>4</v>
      </c>
      <c r="D83" s="1">
        <v>34653</v>
      </c>
      <c r="E83" s="1">
        <v>34695</v>
      </c>
      <c r="F83" s="1">
        <v>34661</v>
      </c>
      <c r="G83">
        <v>2</v>
      </c>
      <c r="H83">
        <v>191.67</v>
      </c>
      <c r="I83" t="s">
        <v>639</v>
      </c>
      <c r="J83" t="s">
        <v>641</v>
      </c>
      <c r="K83" t="s">
        <v>642</v>
      </c>
      <c r="L83" t="s">
        <v>643</v>
      </c>
      <c r="M83" t="s">
        <v>644</v>
      </c>
      <c r="N83" t="str">
        <f>_xlfn.XLOOKUP(orders3[[#This Row],[CustomerID]], Customer_Summary[Row Labels], Customer_Summary[Segment], 0, 0)</f>
        <v>Repeat</v>
      </c>
      <c r="O83" t="str">
        <f>TEXT(orders3[[#This Row],[OrderDate]],"yyyy-mm")</f>
        <v>1994-11</v>
      </c>
      <c r="P83" t="s">
        <v>305</v>
      </c>
      <c r="R83" s="3" t="s">
        <v>683</v>
      </c>
      <c r="S83" s="39">
        <v>6</v>
      </c>
      <c r="U83" s="18" t="s">
        <v>683</v>
      </c>
      <c r="V83" s="18" t="str">
        <f>IF(Customer_Summary[[#This Row],[Count of OrderID]]&lt;5,"New","Repeat")</f>
        <v>Repeat</v>
      </c>
      <c r="W83" s="11">
        <v>6</v>
      </c>
    </row>
    <row r="84" spans="1:23" x14ac:dyDescent="0.3">
      <c r="A84">
        <v>10330</v>
      </c>
      <c r="B84" t="s">
        <v>416</v>
      </c>
      <c r="C84">
        <v>3</v>
      </c>
      <c r="D84" s="1">
        <v>34654</v>
      </c>
      <c r="E84" s="1">
        <v>34682</v>
      </c>
      <c r="F84" s="1">
        <v>34666</v>
      </c>
      <c r="G84">
        <v>1</v>
      </c>
      <c r="H84">
        <v>12.75</v>
      </c>
      <c r="I84" t="s">
        <v>417</v>
      </c>
      <c r="J84" t="s">
        <v>419</v>
      </c>
      <c r="K84" t="s">
        <v>420</v>
      </c>
      <c r="L84" t="s">
        <v>421</v>
      </c>
      <c r="M84" t="s">
        <v>422</v>
      </c>
      <c r="N84" t="str">
        <f>_xlfn.XLOOKUP(orders3[[#This Row],[CustomerID]], Customer_Summary[Row Labels], Customer_Summary[Segment], 0, 0)</f>
        <v>Repeat</v>
      </c>
      <c r="O84" t="str">
        <f>TEXT(orders3[[#This Row],[OrderDate]],"yyyy-mm")</f>
        <v>1994-11</v>
      </c>
      <c r="P84" t="s">
        <v>314</v>
      </c>
      <c r="R84" s="3" t="s">
        <v>690</v>
      </c>
      <c r="S84" s="39">
        <v>3</v>
      </c>
      <c r="U84" s="18" t="s">
        <v>690</v>
      </c>
      <c r="V84" s="18" t="str">
        <f>IF(Customer_Summary[[#This Row],[Count of OrderID]]&lt;5,"New","Repeat")</f>
        <v>New</v>
      </c>
      <c r="W84" s="11">
        <v>3</v>
      </c>
    </row>
    <row r="85" spans="1:23" x14ac:dyDescent="0.3">
      <c r="A85">
        <v>10331</v>
      </c>
      <c r="B85" t="s">
        <v>114</v>
      </c>
      <c r="C85">
        <v>9</v>
      </c>
      <c r="D85" s="1">
        <v>34654</v>
      </c>
      <c r="E85" s="1">
        <v>34696</v>
      </c>
      <c r="F85" s="1">
        <v>34659</v>
      </c>
      <c r="G85">
        <v>1</v>
      </c>
      <c r="H85">
        <v>10.19</v>
      </c>
      <c r="I85" t="s">
        <v>115</v>
      </c>
      <c r="J85" t="s">
        <v>117</v>
      </c>
      <c r="K85" t="s">
        <v>118</v>
      </c>
      <c r="L85" t="s">
        <v>47</v>
      </c>
      <c r="M85" t="s">
        <v>119</v>
      </c>
      <c r="N85" t="str">
        <f>_xlfn.XLOOKUP(orders3[[#This Row],[CustomerID]], Customer_Summary[Row Labels], Customer_Summary[Segment], 0, 0)</f>
        <v>Repeat</v>
      </c>
      <c r="O85" t="str">
        <f>TEXT(orders3[[#This Row],[OrderDate]],"yyyy-mm")</f>
        <v>1994-11</v>
      </c>
      <c r="P85" t="s">
        <v>102</v>
      </c>
      <c r="R85" s="3" t="s">
        <v>698</v>
      </c>
      <c r="S85" s="39">
        <v>11</v>
      </c>
      <c r="U85" s="18" t="s">
        <v>698</v>
      </c>
      <c r="V85" s="18" t="str">
        <f>IF(Customer_Summary[[#This Row],[Count of OrderID]]&lt;5,"New","Repeat")</f>
        <v>Repeat</v>
      </c>
      <c r="W85" s="11">
        <v>11</v>
      </c>
    </row>
    <row r="86" spans="1:23" x14ac:dyDescent="0.3">
      <c r="A86">
        <v>10332</v>
      </c>
      <c r="B86" t="s">
        <v>459</v>
      </c>
      <c r="C86">
        <v>3</v>
      </c>
      <c r="D86" s="1">
        <v>34655</v>
      </c>
      <c r="E86" s="1">
        <v>34697</v>
      </c>
      <c r="F86" s="1">
        <v>34659</v>
      </c>
      <c r="G86">
        <v>2</v>
      </c>
      <c r="H86">
        <v>52.84</v>
      </c>
      <c r="I86" t="s">
        <v>460</v>
      </c>
      <c r="J86" t="s">
        <v>462</v>
      </c>
      <c r="K86" t="s">
        <v>463</v>
      </c>
      <c r="L86" t="s">
        <v>464</v>
      </c>
      <c r="M86" t="s">
        <v>465</v>
      </c>
      <c r="N86" t="str">
        <f>_xlfn.XLOOKUP(orders3[[#This Row],[CustomerID]], Customer_Summary[Row Labels], Customer_Summary[Segment], 0, 0)</f>
        <v>Repeat</v>
      </c>
      <c r="O86" t="str">
        <f>TEXT(orders3[[#This Row],[OrderDate]],"yyyy-mm")</f>
        <v>1994-11</v>
      </c>
      <c r="P86" t="s">
        <v>130</v>
      </c>
      <c r="R86" s="3" t="s">
        <v>706</v>
      </c>
      <c r="S86" s="39">
        <v>10</v>
      </c>
      <c r="U86" s="18" t="s">
        <v>706</v>
      </c>
      <c r="V86" s="18" t="str">
        <f>IF(Customer_Summary[[#This Row],[Count of OrderID]]&lt;5,"New","Repeat")</f>
        <v>Repeat</v>
      </c>
      <c r="W86" s="11">
        <v>10</v>
      </c>
    </row>
    <row r="87" spans="1:23" x14ac:dyDescent="0.3">
      <c r="A87">
        <v>10333</v>
      </c>
      <c r="B87" t="s">
        <v>730</v>
      </c>
      <c r="C87">
        <v>5</v>
      </c>
      <c r="D87" s="1">
        <v>34656</v>
      </c>
      <c r="E87" s="1">
        <v>34684</v>
      </c>
      <c r="F87" s="1">
        <v>34663</v>
      </c>
      <c r="G87">
        <v>3</v>
      </c>
      <c r="H87">
        <v>0.59</v>
      </c>
      <c r="I87" t="s">
        <v>731</v>
      </c>
      <c r="J87" t="s">
        <v>733</v>
      </c>
      <c r="K87" t="s">
        <v>734</v>
      </c>
      <c r="L87" t="s">
        <v>47</v>
      </c>
      <c r="M87" t="s">
        <v>735</v>
      </c>
      <c r="N87" t="str">
        <f>_xlfn.XLOOKUP(orders3[[#This Row],[CustomerID]], Customer_Summary[Row Labels], Customer_Summary[Segment], 0, 0)</f>
        <v>Repeat</v>
      </c>
      <c r="O87" t="str">
        <f>TEXT(orders3[[#This Row],[OrderDate]],"yyyy-mm")</f>
        <v>1994-11</v>
      </c>
      <c r="P87" t="s">
        <v>736</v>
      </c>
      <c r="R87" s="3" t="s">
        <v>714</v>
      </c>
      <c r="S87" s="39">
        <v>5</v>
      </c>
      <c r="U87" s="18" t="s">
        <v>714</v>
      </c>
      <c r="V87" s="18" t="str">
        <f>IF(Customer_Summary[[#This Row],[Count of OrderID]]&lt;5,"New","Repeat")</f>
        <v>Repeat</v>
      </c>
      <c r="W87" s="11">
        <v>5</v>
      </c>
    </row>
    <row r="88" spans="1:23" x14ac:dyDescent="0.3">
      <c r="A88">
        <v>10334</v>
      </c>
      <c r="B88" t="s">
        <v>706</v>
      </c>
      <c r="C88">
        <v>8</v>
      </c>
      <c r="D88" s="1">
        <v>34659</v>
      </c>
      <c r="E88" s="1">
        <v>34687</v>
      </c>
      <c r="F88" s="1">
        <v>34666</v>
      </c>
      <c r="G88">
        <v>2</v>
      </c>
      <c r="H88">
        <v>8.56</v>
      </c>
      <c r="I88" t="s">
        <v>707</v>
      </c>
      <c r="J88" t="s">
        <v>709</v>
      </c>
      <c r="K88" t="s">
        <v>710</v>
      </c>
      <c r="L88" t="s">
        <v>47</v>
      </c>
      <c r="M88" t="s">
        <v>711</v>
      </c>
      <c r="N88" t="str">
        <f>_xlfn.XLOOKUP(orders3[[#This Row],[CustomerID]], Customer_Summary[Row Labels], Customer_Summary[Segment], 0, 0)</f>
        <v>Repeat</v>
      </c>
      <c r="O88" t="str">
        <f>TEXT(orders3[[#This Row],[OrderDate]],"yyyy-mm")</f>
        <v>1994-11</v>
      </c>
      <c r="P88" t="s">
        <v>102</v>
      </c>
      <c r="R88" s="3" t="s">
        <v>722</v>
      </c>
      <c r="S88" s="39">
        <v>10</v>
      </c>
      <c r="U88" s="18" t="s">
        <v>722</v>
      </c>
      <c r="V88" s="18" t="str">
        <f>IF(Customer_Summary[[#This Row],[Count of OrderID]]&lt;5,"New","Repeat")</f>
        <v>Repeat</v>
      </c>
      <c r="W88" s="11">
        <v>10</v>
      </c>
    </row>
    <row r="89" spans="1:23" x14ac:dyDescent="0.3">
      <c r="A89">
        <v>10335</v>
      </c>
      <c r="B89" t="s">
        <v>343</v>
      </c>
      <c r="C89">
        <v>7</v>
      </c>
      <c r="D89" s="1">
        <v>34660</v>
      </c>
      <c r="E89" s="1">
        <v>34688</v>
      </c>
      <c r="F89" s="1">
        <v>34662</v>
      </c>
      <c r="G89">
        <v>2</v>
      </c>
      <c r="H89">
        <v>42.11</v>
      </c>
      <c r="I89" t="s">
        <v>344</v>
      </c>
      <c r="J89" t="s">
        <v>346</v>
      </c>
      <c r="K89" t="s">
        <v>347</v>
      </c>
      <c r="L89" t="s">
        <v>348</v>
      </c>
      <c r="M89" t="s">
        <v>47</v>
      </c>
      <c r="N89" t="str">
        <f>_xlfn.XLOOKUP(orders3[[#This Row],[CustomerID]], Customer_Summary[Row Labels], Customer_Summary[Segment], 0, 0)</f>
        <v>Repeat</v>
      </c>
      <c r="O89" t="str">
        <f>TEXT(orders3[[#This Row],[OrderDate]],"yyyy-mm")</f>
        <v>1994-11</v>
      </c>
      <c r="P89" t="s">
        <v>349</v>
      </c>
      <c r="R89" s="3" t="s">
        <v>730</v>
      </c>
      <c r="S89" s="39">
        <v>15</v>
      </c>
      <c r="U89" s="18" t="s">
        <v>730</v>
      </c>
      <c r="V89" s="18" t="str">
        <f>IF(Customer_Summary[[#This Row],[Count of OrderID]]&lt;5,"New","Repeat")</f>
        <v>Repeat</v>
      </c>
      <c r="W89" s="11">
        <v>15</v>
      </c>
    </row>
    <row r="90" spans="1:23" x14ac:dyDescent="0.3">
      <c r="A90">
        <v>10336</v>
      </c>
      <c r="B90" t="s">
        <v>528</v>
      </c>
      <c r="C90">
        <v>7</v>
      </c>
      <c r="D90" s="1">
        <v>34661</v>
      </c>
      <c r="E90" s="1">
        <v>34689</v>
      </c>
      <c r="F90" s="1">
        <v>34663</v>
      </c>
      <c r="G90">
        <v>2</v>
      </c>
      <c r="H90">
        <v>15.51</v>
      </c>
      <c r="I90" t="s">
        <v>529</v>
      </c>
      <c r="J90" t="s">
        <v>531</v>
      </c>
      <c r="K90" t="s">
        <v>271</v>
      </c>
      <c r="L90" t="s">
        <v>47</v>
      </c>
      <c r="M90" t="s">
        <v>532</v>
      </c>
      <c r="N90" t="str">
        <f>_xlfn.XLOOKUP(orders3[[#This Row],[CustomerID]], Customer_Summary[Row Labels], Customer_Summary[Segment], 0, 0)</f>
        <v>Repeat</v>
      </c>
      <c r="O90" t="str">
        <f>TEXT(orders3[[#This Row],[OrderDate]],"yyyy-mm")</f>
        <v>1994-11</v>
      </c>
      <c r="P90" t="s">
        <v>273</v>
      </c>
      <c r="R90" s="3" t="s">
        <v>738</v>
      </c>
      <c r="S90" s="39">
        <v>9</v>
      </c>
      <c r="U90" s="18" t="s">
        <v>738</v>
      </c>
      <c r="V90" s="18" t="str">
        <f>IF(Customer_Summary[[#This Row],[Count of OrderID]]&lt;5,"New","Repeat")</f>
        <v>Repeat</v>
      </c>
      <c r="W90" s="11">
        <v>9</v>
      </c>
    </row>
    <row r="91" spans="1:23" x14ac:dyDescent="0.3">
      <c r="A91">
        <v>10337</v>
      </c>
      <c r="B91" t="s">
        <v>244</v>
      </c>
      <c r="C91">
        <v>4</v>
      </c>
      <c r="D91" s="1">
        <v>34662</v>
      </c>
      <c r="E91" s="1">
        <v>34690</v>
      </c>
      <c r="F91" s="1">
        <v>34667</v>
      </c>
      <c r="G91">
        <v>3</v>
      </c>
      <c r="H91">
        <v>108.26</v>
      </c>
      <c r="I91" t="s">
        <v>245</v>
      </c>
      <c r="J91" t="s">
        <v>247</v>
      </c>
      <c r="K91" t="s">
        <v>248</v>
      </c>
      <c r="L91" t="s">
        <v>47</v>
      </c>
      <c r="M91" t="s">
        <v>249</v>
      </c>
      <c r="N91" t="str">
        <f>_xlfn.XLOOKUP(orders3[[#This Row],[CustomerID]], Customer_Summary[Row Labels], Customer_Summary[Segment], 0, 0)</f>
        <v>Repeat</v>
      </c>
      <c r="O91" t="str">
        <f>TEXT(orders3[[#This Row],[OrderDate]],"yyyy-mm")</f>
        <v>1994-11</v>
      </c>
      <c r="P91" t="s">
        <v>49</v>
      </c>
      <c r="R91" s="3" t="s">
        <v>745</v>
      </c>
      <c r="S91" s="39">
        <v>14</v>
      </c>
      <c r="U91" s="18" t="s">
        <v>745</v>
      </c>
      <c r="V91" s="18" t="str">
        <f>IF(Customer_Summary[[#This Row],[Count of OrderID]]&lt;5,"New","Repeat")</f>
        <v>Repeat</v>
      </c>
      <c r="W91" s="11">
        <v>14</v>
      </c>
    </row>
    <row r="92" spans="1:23" x14ac:dyDescent="0.3">
      <c r="A92">
        <v>10338</v>
      </c>
      <c r="B92" t="s">
        <v>488</v>
      </c>
      <c r="C92">
        <v>4</v>
      </c>
      <c r="D92" s="1">
        <v>34663</v>
      </c>
      <c r="E92" s="1">
        <v>34691</v>
      </c>
      <c r="F92" s="1">
        <v>34667</v>
      </c>
      <c r="G92">
        <v>3</v>
      </c>
      <c r="H92">
        <v>84.21</v>
      </c>
      <c r="I92" t="s">
        <v>489</v>
      </c>
      <c r="J92" t="s">
        <v>491</v>
      </c>
      <c r="K92" t="s">
        <v>492</v>
      </c>
      <c r="L92" t="s">
        <v>493</v>
      </c>
      <c r="M92" t="s">
        <v>494</v>
      </c>
      <c r="N92" t="str">
        <f>_xlfn.XLOOKUP(orders3[[#This Row],[CustomerID]], Customer_Summary[Row Labels], Customer_Summary[Segment], 0, 0)</f>
        <v>Repeat</v>
      </c>
      <c r="O92" t="str">
        <f>TEXT(orders3[[#This Row],[OrderDate]],"yyyy-mm")</f>
        <v>1994-11</v>
      </c>
      <c r="P92" t="s">
        <v>305</v>
      </c>
      <c r="R92" s="3" t="s">
        <v>753</v>
      </c>
      <c r="S92" s="39">
        <v>7</v>
      </c>
      <c r="U92" s="18" t="s">
        <v>753</v>
      </c>
      <c r="V92" s="18" t="str">
        <f>IF(Customer_Summary[[#This Row],[Count of OrderID]]&lt;5,"New","Repeat")</f>
        <v>Repeat</v>
      </c>
      <c r="W92" s="11">
        <v>7</v>
      </c>
    </row>
    <row r="93" spans="1:23" x14ac:dyDescent="0.3">
      <c r="A93">
        <v>10339</v>
      </c>
      <c r="B93" t="s">
        <v>459</v>
      </c>
      <c r="C93">
        <v>2</v>
      </c>
      <c r="D93" s="1">
        <v>34666</v>
      </c>
      <c r="E93" s="1">
        <v>34694</v>
      </c>
      <c r="F93" s="1">
        <v>34673</v>
      </c>
      <c r="G93">
        <v>2</v>
      </c>
      <c r="H93">
        <v>15.66</v>
      </c>
      <c r="I93" t="s">
        <v>460</v>
      </c>
      <c r="J93" t="s">
        <v>462</v>
      </c>
      <c r="K93" t="s">
        <v>463</v>
      </c>
      <c r="L93" t="s">
        <v>464</v>
      </c>
      <c r="M93" t="s">
        <v>465</v>
      </c>
      <c r="N93" t="str">
        <f>_xlfn.XLOOKUP(orders3[[#This Row],[CustomerID]], Customer_Summary[Row Labels], Customer_Summary[Segment], 0, 0)</f>
        <v>Repeat</v>
      </c>
      <c r="O93" t="str">
        <f>TEXT(orders3[[#This Row],[OrderDate]],"yyyy-mm")</f>
        <v>1994-11</v>
      </c>
      <c r="P93" t="s">
        <v>130</v>
      </c>
      <c r="R93" s="3" t="s">
        <v>761</v>
      </c>
      <c r="S93" s="39">
        <v>7</v>
      </c>
      <c r="U93" s="23" t="s">
        <v>761</v>
      </c>
      <c r="V93" s="23" t="str">
        <f>IF(Customer_Summary[[#This Row],[Count of OrderID]]&lt;5,"New","Repeat")</f>
        <v>Repeat</v>
      </c>
      <c r="W93" s="24">
        <v>7</v>
      </c>
    </row>
    <row r="94" spans="1:23" x14ac:dyDescent="0.3">
      <c r="A94">
        <v>10340</v>
      </c>
      <c r="B94" t="s">
        <v>114</v>
      </c>
      <c r="C94">
        <v>1</v>
      </c>
      <c r="D94" s="1">
        <v>34667</v>
      </c>
      <c r="E94" s="1">
        <v>34695</v>
      </c>
      <c r="F94" s="1">
        <v>34677</v>
      </c>
      <c r="G94">
        <v>3</v>
      </c>
      <c r="H94">
        <v>166.31</v>
      </c>
      <c r="I94" t="s">
        <v>115</v>
      </c>
      <c r="J94" t="s">
        <v>117</v>
      </c>
      <c r="K94" t="s">
        <v>118</v>
      </c>
      <c r="L94" t="s">
        <v>47</v>
      </c>
      <c r="M94" t="s">
        <v>119</v>
      </c>
      <c r="N94" t="str">
        <f>_xlfn.XLOOKUP(orders3[[#This Row],[CustomerID]], Customer_Summary[Row Labels], Customer_Summary[Segment], 0, 0)</f>
        <v>Repeat</v>
      </c>
      <c r="O94" t="str">
        <f>TEXT(orders3[[#This Row],[OrderDate]],"yyyy-mm")</f>
        <v>1994-11</v>
      </c>
      <c r="P94" t="s">
        <v>102</v>
      </c>
      <c r="R94" s="3" t="s">
        <v>1248</v>
      </c>
      <c r="S94" s="39">
        <v>830</v>
      </c>
    </row>
    <row r="95" spans="1:23" x14ac:dyDescent="0.3">
      <c r="A95">
        <v>10341</v>
      </c>
      <c r="B95" t="s">
        <v>622</v>
      </c>
      <c r="C95">
        <v>7</v>
      </c>
      <c r="D95" s="1">
        <v>34667</v>
      </c>
      <c r="E95" s="1">
        <v>34695</v>
      </c>
      <c r="F95" s="1">
        <v>34674</v>
      </c>
      <c r="G95">
        <v>3</v>
      </c>
      <c r="H95">
        <v>26.78</v>
      </c>
      <c r="I95" t="s">
        <v>623</v>
      </c>
      <c r="J95" t="s">
        <v>625</v>
      </c>
      <c r="K95" t="s">
        <v>626</v>
      </c>
      <c r="L95" t="s">
        <v>47</v>
      </c>
      <c r="M95" t="s">
        <v>627</v>
      </c>
      <c r="N95" t="str">
        <f>_xlfn.XLOOKUP(orders3[[#This Row],[CustomerID]], Customer_Summary[Row Labels], Customer_Summary[Segment], 0, 0)</f>
        <v>Repeat</v>
      </c>
      <c r="O95" t="str">
        <f>TEXT(orders3[[#This Row],[OrderDate]],"yyyy-mm")</f>
        <v>1994-11</v>
      </c>
      <c r="P95" t="s">
        <v>628</v>
      </c>
    </row>
    <row r="96" spans="1:23" x14ac:dyDescent="0.3">
      <c r="A96">
        <v>10342</v>
      </c>
      <c r="B96" t="s">
        <v>244</v>
      </c>
      <c r="C96">
        <v>4</v>
      </c>
      <c r="D96" s="1">
        <v>34668</v>
      </c>
      <c r="E96" s="1">
        <v>34682</v>
      </c>
      <c r="F96" s="1">
        <v>34673</v>
      </c>
      <c r="G96">
        <v>2</v>
      </c>
      <c r="H96">
        <v>54.83</v>
      </c>
      <c r="I96" t="s">
        <v>245</v>
      </c>
      <c r="J96" t="s">
        <v>247</v>
      </c>
      <c r="K96" t="s">
        <v>248</v>
      </c>
      <c r="L96" t="s">
        <v>47</v>
      </c>
      <c r="M96" t="s">
        <v>249</v>
      </c>
      <c r="N96" t="str">
        <f>_xlfn.XLOOKUP(orders3[[#This Row],[CustomerID]], Customer_Summary[Row Labels], Customer_Summary[Segment], 0, 0)</f>
        <v>Repeat</v>
      </c>
      <c r="O96" t="str">
        <f>TEXT(orders3[[#This Row],[OrderDate]],"yyyy-mm")</f>
        <v>1994-11</v>
      </c>
      <c r="P96" t="s">
        <v>49</v>
      </c>
    </row>
    <row r="97" spans="1:16" x14ac:dyDescent="0.3">
      <c r="A97">
        <v>10343</v>
      </c>
      <c r="B97" t="s">
        <v>400</v>
      </c>
      <c r="C97">
        <v>4</v>
      </c>
      <c r="D97" s="1">
        <v>34669</v>
      </c>
      <c r="E97" s="1">
        <v>34697</v>
      </c>
      <c r="F97" s="1">
        <v>34675</v>
      </c>
      <c r="G97">
        <v>1</v>
      </c>
      <c r="H97">
        <v>110.37</v>
      </c>
      <c r="I97" t="s">
        <v>401</v>
      </c>
      <c r="J97" t="s">
        <v>403</v>
      </c>
      <c r="K97" t="s">
        <v>404</v>
      </c>
      <c r="L97" t="s">
        <v>47</v>
      </c>
      <c r="M97" t="s">
        <v>405</v>
      </c>
      <c r="N97" t="str">
        <f>_xlfn.XLOOKUP(orders3[[#This Row],[CustomerID]], Customer_Summary[Row Labels], Customer_Summary[Segment], 0, 0)</f>
        <v>Repeat</v>
      </c>
      <c r="O97" t="str">
        <f>TEXT(orders3[[#This Row],[OrderDate]],"yyyy-mm")</f>
        <v>1994-12</v>
      </c>
      <c r="P97" t="s">
        <v>49</v>
      </c>
    </row>
    <row r="98" spans="1:16" x14ac:dyDescent="0.3">
      <c r="A98">
        <v>10344</v>
      </c>
      <c r="B98" t="s">
        <v>745</v>
      </c>
      <c r="C98">
        <v>4</v>
      </c>
      <c r="D98" s="1">
        <v>34670</v>
      </c>
      <c r="E98" s="1">
        <v>34698</v>
      </c>
      <c r="F98" s="1">
        <v>34674</v>
      </c>
      <c r="G98">
        <v>2</v>
      </c>
      <c r="H98">
        <v>23.29</v>
      </c>
      <c r="I98" t="s">
        <v>746</v>
      </c>
      <c r="J98" t="s">
        <v>871</v>
      </c>
      <c r="K98" t="s">
        <v>749</v>
      </c>
      <c r="L98" t="s">
        <v>396</v>
      </c>
      <c r="M98" t="s">
        <v>872</v>
      </c>
      <c r="N98" t="str">
        <f>_xlfn.XLOOKUP(orders3[[#This Row],[CustomerID]], Customer_Summary[Row Labels], Customer_Summary[Segment], 0, 0)</f>
        <v>Repeat</v>
      </c>
      <c r="O98" t="str">
        <f>TEXT(orders3[[#This Row],[OrderDate]],"yyyy-mm")</f>
        <v>1994-12</v>
      </c>
      <c r="P98" t="s">
        <v>305</v>
      </c>
    </row>
    <row r="99" spans="1:16" x14ac:dyDescent="0.3">
      <c r="A99">
        <v>10345</v>
      </c>
      <c r="B99" t="s">
        <v>547</v>
      </c>
      <c r="C99">
        <v>2</v>
      </c>
      <c r="D99" s="1">
        <v>34673</v>
      </c>
      <c r="E99" s="1">
        <v>34701</v>
      </c>
      <c r="F99" s="1">
        <v>34680</v>
      </c>
      <c r="G99">
        <v>2</v>
      </c>
      <c r="H99">
        <v>249.06</v>
      </c>
      <c r="I99" t="s">
        <v>548</v>
      </c>
      <c r="J99" t="s">
        <v>550</v>
      </c>
      <c r="K99" t="s">
        <v>551</v>
      </c>
      <c r="L99" t="s">
        <v>47</v>
      </c>
      <c r="M99" t="s">
        <v>552</v>
      </c>
      <c r="N99" t="str">
        <f>_xlfn.XLOOKUP(orders3[[#This Row],[CustomerID]], Customer_Summary[Row Labels], Customer_Summary[Segment], 0, 0)</f>
        <v>Repeat</v>
      </c>
      <c r="O99" t="str">
        <f>TEXT(orders3[[#This Row],[OrderDate]],"yyyy-mm")</f>
        <v>1994-12</v>
      </c>
      <c r="P99" t="s">
        <v>49</v>
      </c>
    </row>
    <row r="100" spans="1:16" x14ac:dyDescent="0.3">
      <c r="A100">
        <v>10346</v>
      </c>
      <c r="B100" t="s">
        <v>560</v>
      </c>
      <c r="C100">
        <v>3</v>
      </c>
      <c r="D100" s="1">
        <v>34674</v>
      </c>
      <c r="E100" s="1">
        <v>34716</v>
      </c>
      <c r="F100" s="1">
        <v>34677</v>
      </c>
      <c r="G100">
        <v>3</v>
      </c>
      <c r="H100">
        <v>142.08000000000001</v>
      </c>
      <c r="I100" t="s">
        <v>561</v>
      </c>
      <c r="J100" t="s">
        <v>564</v>
      </c>
      <c r="K100" t="s">
        <v>565</v>
      </c>
      <c r="L100" t="s">
        <v>566</v>
      </c>
      <c r="M100" t="s">
        <v>567</v>
      </c>
      <c r="N100" t="str">
        <f>_xlfn.XLOOKUP(orders3[[#This Row],[CustomerID]], Customer_Summary[Row Labels], Customer_Summary[Segment], 0, 0)</f>
        <v>Repeat</v>
      </c>
      <c r="O100" t="str">
        <f>TEXT(orders3[[#This Row],[OrderDate]],"yyyy-mm")</f>
        <v>1994-12</v>
      </c>
      <c r="P100" t="s">
        <v>305</v>
      </c>
    </row>
    <row r="101" spans="1:16" x14ac:dyDescent="0.3">
      <c r="A101">
        <v>10347</v>
      </c>
      <c r="B101" t="s">
        <v>214</v>
      </c>
      <c r="C101">
        <v>4</v>
      </c>
      <c r="D101" s="1">
        <v>34675</v>
      </c>
      <c r="E101" s="1">
        <v>34703</v>
      </c>
      <c r="F101" s="1">
        <v>34677</v>
      </c>
      <c r="G101">
        <v>3</v>
      </c>
      <c r="H101">
        <v>3.1</v>
      </c>
      <c r="I101" t="s">
        <v>215</v>
      </c>
      <c r="J101" t="s">
        <v>218</v>
      </c>
      <c r="K101" t="s">
        <v>169</v>
      </c>
      <c r="L101" t="s">
        <v>170</v>
      </c>
      <c r="M101" t="s">
        <v>219</v>
      </c>
      <c r="N101" t="str">
        <f>_xlfn.XLOOKUP(orders3[[#This Row],[CustomerID]], Customer_Summary[Row Labels], Customer_Summary[Segment], 0, 0)</f>
        <v>Repeat</v>
      </c>
      <c r="O101" t="str">
        <f>TEXT(orders3[[#This Row],[OrderDate]],"yyyy-mm")</f>
        <v>1994-12</v>
      </c>
      <c r="P101" t="s">
        <v>172</v>
      </c>
    </row>
    <row r="102" spans="1:16" x14ac:dyDescent="0.3">
      <c r="A102">
        <v>10348</v>
      </c>
      <c r="B102" t="s">
        <v>722</v>
      </c>
      <c r="C102">
        <v>4</v>
      </c>
      <c r="D102" s="1">
        <v>34676</v>
      </c>
      <c r="E102" s="1">
        <v>34704</v>
      </c>
      <c r="F102" s="1">
        <v>34684</v>
      </c>
      <c r="G102">
        <v>2</v>
      </c>
      <c r="H102">
        <v>0.78</v>
      </c>
      <c r="I102" t="s">
        <v>723</v>
      </c>
      <c r="J102" t="s">
        <v>725</v>
      </c>
      <c r="K102" t="s">
        <v>726</v>
      </c>
      <c r="L102" t="s">
        <v>47</v>
      </c>
      <c r="M102" t="s">
        <v>727</v>
      </c>
      <c r="N102" t="str">
        <f>_xlfn.XLOOKUP(orders3[[#This Row],[CustomerID]], Customer_Summary[Row Labels], Customer_Summary[Segment], 0, 0)</f>
        <v>Repeat</v>
      </c>
      <c r="O102" t="str">
        <f>TEXT(orders3[[#This Row],[OrderDate]],"yyyy-mm")</f>
        <v>1994-12</v>
      </c>
      <c r="P102" t="s">
        <v>49</v>
      </c>
    </row>
    <row r="103" spans="1:16" x14ac:dyDescent="0.3">
      <c r="A103">
        <v>10349</v>
      </c>
      <c r="B103" t="s">
        <v>638</v>
      </c>
      <c r="C103">
        <v>7</v>
      </c>
      <c r="D103" s="1">
        <v>34677</v>
      </c>
      <c r="E103" s="1">
        <v>34705</v>
      </c>
      <c r="F103" s="1">
        <v>34684</v>
      </c>
      <c r="G103">
        <v>1</v>
      </c>
      <c r="H103">
        <v>8.6300000000000008</v>
      </c>
      <c r="I103" t="s">
        <v>639</v>
      </c>
      <c r="J103" t="s">
        <v>641</v>
      </c>
      <c r="K103" t="s">
        <v>642</v>
      </c>
      <c r="L103" t="s">
        <v>643</v>
      </c>
      <c r="M103" t="s">
        <v>644</v>
      </c>
      <c r="N103" t="str">
        <f>_xlfn.XLOOKUP(orders3[[#This Row],[CustomerID]], Customer_Summary[Row Labels], Customer_Summary[Segment], 0, 0)</f>
        <v>Repeat</v>
      </c>
      <c r="O103" t="str">
        <f>TEXT(orders3[[#This Row],[OrderDate]],"yyyy-mm")</f>
        <v>1994-12</v>
      </c>
      <c r="P103" t="s">
        <v>305</v>
      </c>
    </row>
    <row r="104" spans="1:16" x14ac:dyDescent="0.3">
      <c r="A104">
        <v>10350</v>
      </c>
      <c r="B104" t="s">
        <v>375</v>
      </c>
      <c r="C104">
        <v>6</v>
      </c>
      <c r="D104" s="1">
        <v>34680</v>
      </c>
      <c r="E104" s="1">
        <v>34708</v>
      </c>
      <c r="F104" s="1">
        <v>34702</v>
      </c>
      <c r="G104">
        <v>2</v>
      </c>
      <c r="H104">
        <v>64.19</v>
      </c>
      <c r="I104" t="s">
        <v>376</v>
      </c>
      <c r="J104" t="s">
        <v>378</v>
      </c>
      <c r="K104" t="s">
        <v>379</v>
      </c>
      <c r="L104" t="s">
        <v>47</v>
      </c>
      <c r="M104" t="s">
        <v>380</v>
      </c>
      <c r="N104" t="str">
        <f>_xlfn.XLOOKUP(orders3[[#This Row],[CustomerID]], Customer_Summary[Row Labels], Customer_Summary[Segment], 0, 0)</f>
        <v>Repeat</v>
      </c>
      <c r="O104" t="str">
        <f>TEXT(orders3[[#This Row],[OrderDate]],"yyyy-mm")</f>
        <v>1994-12</v>
      </c>
      <c r="P104" t="s">
        <v>102</v>
      </c>
    </row>
    <row r="105" spans="1:16" x14ac:dyDescent="0.3">
      <c r="A105">
        <v>10351</v>
      </c>
      <c r="B105" t="s">
        <v>204</v>
      </c>
      <c r="C105">
        <v>1</v>
      </c>
      <c r="D105" s="1">
        <v>34680</v>
      </c>
      <c r="E105" s="1">
        <v>34708</v>
      </c>
      <c r="F105" s="1">
        <v>34689</v>
      </c>
      <c r="G105">
        <v>1</v>
      </c>
      <c r="H105">
        <v>162.33000000000001</v>
      </c>
      <c r="I105" t="s">
        <v>205</v>
      </c>
      <c r="J105" t="s">
        <v>208</v>
      </c>
      <c r="K105" t="s">
        <v>209</v>
      </c>
      <c r="L105" t="s">
        <v>47</v>
      </c>
      <c r="M105" t="s">
        <v>210</v>
      </c>
      <c r="N105" t="str">
        <f>_xlfn.XLOOKUP(orders3[[#This Row],[CustomerID]], Customer_Summary[Row Labels], Customer_Summary[Segment], 0, 0)</f>
        <v>Repeat</v>
      </c>
      <c r="O105" t="str">
        <f>TEXT(orders3[[#This Row],[OrderDate]],"yyyy-mm")</f>
        <v>1994-12</v>
      </c>
      <c r="P105" t="s">
        <v>211</v>
      </c>
    </row>
    <row r="106" spans="1:16" x14ac:dyDescent="0.3">
      <c r="A106">
        <v>10352</v>
      </c>
      <c r="B106" t="s">
        <v>267</v>
      </c>
      <c r="C106">
        <v>3</v>
      </c>
      <c r="D106" s="1">
        <v>34681</v>
      </c>
      <c r="E106" s="1">
        <v>34695</v>
      </c>
      <c r="F106" s="1">
        <v>34687</v>
      </c>
      <c r="G106">
        <v>3</v>
      </c>
      <c r="H106">
        <v>1.3</v>
      </c>
      <c r="I106" t="s">
        <v>268</v>
      </c>
      <c r="J106" t="s">
        <v>270</v>
      </c>
      <c r="K106" t="s">
        <v>271</v>
      </c>
      <c r="L106" t="s">
        <v>47</v>
      </c>
      <c r="M106" t="s">
        <v>272</v>
      </c>
      <c r="N106" t="str">
        <f>_xlfn.XLOOKUP(orders3[[#This Row],[CustomerID]], Customer_Summary[Row Labels], Customer_Summary[Segment], 0, 0)</f>
        <v>Repeat</v>
      </c>
      <c r="O106" t="str">
        <f>TEXT(orders3[[#This Row],[OrderDate]],"yyyy-mm")</f>
        <v>1994-12</v>
      </c>
      <c r="P106" t="s">
        <v>273</v>
      </c>
    </row>
    <row r="107" spans="1:16" x14ac:dyDescent="0.3">
      <c r="A107">
        <v>10353</v>
      </c>
      <c r="B107" t="s">
        <v>520</v>
      </c>
      <c r="C107">
        <v>7</v>
      </c>
      <c r="D107" s="1">
        <v>34682</v>
      </c>
      <c r="E107" s="1">
        <v>34710</v>
      </c>
      <c r="F107" s="1">
        <v>34694</v>
      </c>
      <c r="G107">
        <v>3</v>
      </c>
      <c r="H107">
        <v>360.63</v>
      </c>
      <c r="I107" t="s">
        <v>521</v>
      </c>
      <c r="J107" t="s">
        <v>523</v>
      </c>
      <c r="K107" t="s">
        <v>524</v>
      </c>
      <c r="L107" t="s">
        <v>47</v>
      </c>
      <c r="M107" t="s">
        <v>525</v>
      </c>
      <c r="N107" t="str">
        <f>_xlfn.XLOOKUP(orders3[[#This Row],[CustomerID]], Customer_Summary[Row Labels], Customer_Summary[Segment], 0, 0)</f>
        <v>Repeat</v>
      </c>
      <c r="O107" t="str">
        <f>TEXT(orders3[[#This Row],[OrderDate]],"yyyy-mm")</f>
        <v>1994-12</v>
      </c>
      <c r="P107" t="s">
        <v>211</v>
      </c>
    </row>
    <row r="108" spans="1:16" x14ac:dyDescent="0.3">
      <c r="A108">
        <v>10354</v>
      </c>
      <c r="B108" t="s">
        <v>513</v>
      </c>
      <c r="C108">
        <v>8</v>
      </c>
      <c r="D108" s="1">
        <v>34683</v>
      </c>
      <c r="E108" s="1">
        <v>34711</v>
      </c>
      <c r="F108" s="1">
        <v>34689</v>
      </c>
      <c r="G108">
        <v>3</v>
      </c>
      <c r="H108">
        <v>53.8</v>
      </c>
      <c r="I108" t="s">
        <v>514</v>
      </c>
      <c r="J108" t="s">
        <v>516</v>
      </c>
      <c r="K108" t="s">
        <v>57</v>
      </c>
      <c r="L108" t="s">
        <v>47</v>
      </c>
      <c r="M108" t="s">
        <v>517</v>
      </c>
      <c r="N108" t="str">
        <f>_xlfn.XLOOKUP(orders3[[#This Row],[CustomerID]], Customer_Summary[Row Labels], Customer_Summary[Segment], 0, 0)</f>
        <v>Repeat</v>
      </c>
      <c r="O108" t="str">
        <f>TEXT(orders3[[#This Row],[OrderDate]],"yyyy-mm")</f>
        <v>1994-12</v>
      </c>
      <c r="P108" t="s">
        <v>59</v>
      </c>
    </row>
    <row r="109" spans="1:16" x14ac:dyDescent="0.3">
      <c r="A109">
        <v>10355</v>
      </c>
      <c r="B109" t="s">
        <v>68</v>
      </c>
      <c r="C109">
        <v>6</v>
      </c>
      <c r="D109" s="1">
        <v>34684</v>
      </c>
      <c r="E109" s="1">
        <v>34712</v>
      </c>
      <c r="F109" s="1">
        <v>34689</v>
      </c>
      <c r="G109">
        <v>1</v>
      </c>
      <c r="H109">
        <v>41.95</v>
      </c>
      <c r="I109" t="s">
        <v>69</v>
      </c>
      <c r="J109" t="s">
        <v>873</v>
      </c>
      <c r="K109" t="s">
        <v>874</v>
      </c>
      <c r="L109" t="s">
        <v>875</v>
      </c>
      <c r="M109" t="s">
        <v>876</v>
      </c>
      <c r="N109" t="str">
        <f>_xlfn.XLOOKUP(orders3[[#This Row],[CustomerID]], Customer_Summary[Row Labels], Customer_Summary[Segment], 0, 0)</f>
        <v>Repeat</v>
      </c>
      <c r="O109" t="str">
        <f>TEXT(orders3[[#This Row],[OrderDate]],"yyyy-mm")</f>
        <v>1994-12</v>
      </c>
      <c r="P109" t="s">
        <v>74</v>
      </c>
    </row>
    <row r="110" spans="1:16" x14ac:dyDescent="0.3">
      <c r="A110">
        <v>10356</v>
      </c>
      <c r="B110" t="s">
        <v>722</v>
      </c>
      <c r="C110">
        <v>6</v>
      </c>
      <c r="D110" s="1">
        <v>34687</v>
      </c>
      <c r="E110" s="1">
        <v>34715</v>
      </c>
      <c r="F110" s="1">
        <v>34696</v>
      </c>
      <c r="G110">
        <v>2</v>
      </c>
      <c r="H110">
        <v>36.71</v>
      </c>
      <c r="I110" t="s">
        <v>723</v>
      </c>
      <c r="J110" t="s">
        <v>725</v>
      </c>
      <c r="K110" t="s">
        <v>726</v>
      </c>
      <c r="L110" t="s">
        <v>47</v>
      </c>
      <c r="M110" t="s">
        <v>727</v>
      </c>
      <c r="N110" t="str">
        <f>_xlfn.XLOOKUP(orders3[[#This Row],[CustomerID]], Customer_Summary[Row Labels], Customer_Summary[Segment], 0, 0)</f>
        <v>Repeat</v>
      </c>
      <c r="O110" t="str">
        <f>TEXT(orders3[[#This Row],[OrderDate]],"yyyy-mm")</f>
        <v>1994-12</v>
      </c>
      <c r="P110" t="s">
        <v>49</v>
      </c>
    </row>
    <row r="111" spans="1:16" x14ac:dyDescent="0.3">
      <c r="A111">
        <v>10357</v>
      </c>
      <c r="B111" t="s">
        <v>416</v>
      </c>
      <c r="C111">
        <v>1</v>
      </c>
      <c r="D111" s="1">
        <v>34688</v>
      </c>
      <c r="E111" s="1">
        <v>34716</v>
      </c>
      <c r="F111" s="1">
        <v>34701</v>
      </c>
      <c r="G111">
        <v>3</v>
      </c>
      <c r="H111">
        <v>34.880000000000003</v>
      </c>
      <c r="I111" t="s">
        <v>417</v>
      </c>
      <c r="J111" t="s">
        <v>419</v>
      </c>
      <c r="K111" t="s">
        <v>420</v>
      </c>
      <c r="L111" t="s">
        <v>421</v>
      </c>
      <c r="M111" t="s">
        <v>422</v>
      </c>
      <c r="N111" t="str">
        <f>_xlfn.XLOOKUP(orders3[[#This Row],[CustomerID]], Customer_Summary[Row Labels], Customer_Summary[Segment], 0, 0)</f>
        <v>Repeat</v>
      </c>
      <c r="O111" t="str">
        <f>TEXT(orders3[[#This Row],[OrderDate]],"yyyy-mm")</f>
        <v>1994-12</v>
      </c>
      <c r="P111" t="s">
        <v>314</v>
      </c>
    </row>
    <row r="112" spans="1:16" x14ac:dyDescent="0.3">
      <c r="A112">
        <v>10358</v>
      </c>
      <c r="B112" t="s">
        <v>375</v>
      </c>
      <c r="C112">
        <v>5</v>
      </c>
      <c r="D112" s="1">
        <v>34689</v>
      </c>
      <c r="E112" s="1">
        <v>34717</v>
      </c>
      <c r="F112" s="1">
        <v>34696</v>
      </c>
      <c r="G112">
        <v>1</v>
      </c>
      <c r="H112">
        <v>19.64</v>
      </c>
      <c r="I112" t="s">
        <v>376</v>
      </c>
      <c r="J112" t="s">
        <v>378</v>
      </c>
      <c r="K112" t="s">
        <v>379</v>
      </c>
      <c r="L112" t="s">
        <v>47</v>
      </c>
      <c r="M112" t="s">
        <v>380</v>
      </c>
      <c r="N112" t="str">
        <f>_xlfn.XLOOKUP(orders3[[#This Row],[CustomerID]], Customer_Summary[Row Labels], Customer_Summary[Segment], 0, 0)</f>
        <v>Repeat</v>
      </c>
      <c r="O112" t="str">
        <f>TEXT(orders3[[#This Row],[OrderDate]],"yyyy-mm")</f>
        <v>1994-12</v>
      </c>
      <c r="P112" t="s">
        <v>102</v>
      </c>
    </row>
    <row r="113" spans="1:16" x14ac:dyDescent="0.3">
      <c r="A113">
        <v>10359</v>
      </c>
      <c r="B113" t="s">
        <v>615</v>
      </c>
      <c r="C113">
        <v>5</v>
      </c>
      <c r="D113" s="1">
        <v>34690</v>
      </c>
      <c r="E113" s="1">
        <v>34718</v>
      </c>
      <c r="F113" s="1">
        <v>34695</v>
      </c>
      <c r="G113">
        <v>3</v>
      </c>
      <c r="H113">
        <v>288.43</v>
      </c>
      <c r="I113" t="s">
        <v>616</v>
      </c>
      <c r="J113" t="s">
        <v>618</v>
      </c>
      <c r="K113" t="s">
        <v>72</v>
      </c>
      <c r="L113" t="s">
        <v>47</v>
      </c>
      <c r="M113" t="s">
        <v>619</v>
      </c>
      <c r="N113" t="str">
        <f>_xlfn.XLOOKUP(orders3[[#This Row],[CustomerID]], Customer_Summary[Row Labels], Customer_Summary[Segment], 0, 0)</f>
        <v>Repeat</v>
      </c>
      <c r="O113" t="str">
        <f>TEXT(orders3[[#This Row],[OrderDate]],"yyyy-mm")</f>
        <v>1994-12</v>
      </c>
      <c r="P113" t="s">
        <v>74</v>
      </c>
    </row>
    <row r="114" spans="1:16" x14ac:dyDescent="0.3">
      <c r="A114">
        <v>10360</v>
      </c>
      <c r="B114" t="s">
        <v>95</v>
      </c>
      <c r="C114">
        <v>4</v>
      </c>
      <c r="D114" s="1">
        <v>34691</v>
      </c>
      <c r="E114" s="1">
        <v>34719</v>
      </c>
      <c r="F114" s="1">
        <v>34701</v>
      </c>
      <c r="G114">
        <v>3</v>
      </c>
      <c r="H114">
        <v>131.69999999999999</v>
      </c>
      <c r="I114" t="s">
        <v>96</v>
      </c>
      <c r="J114" t="s">
        <v>99</v>
      </c>
      <c r="K114" t="s">
        <v>100</v>
      </c>
      <c r="L114" t="s">
        <v>47</v>
      </c>
      <c r="M114" t="s">
        <v>101</v>
      </c>
      <c r="N114" t="str">
        <f>_xlfn.XLOOKUP(orders3[[#This Row],[CustomerID]], Customer_Summary[Row Labels], Customer_Summary[Segment], 0, 0)</f>
        <v>Repeat</v>
      </c>
      <c r="O114" t="str">
        <f>TEXT(orders3[[#This Row],[OrderDate]],"yyyy-mm")</f>
        <v>1994-12</v>
      </c>
      <c r="P114" t="s">
        <v>102</v>
      </c>
    </row>
    <row r="115" spans="1:16" x14ac:dyDescent="0.3">
      <c r="A115">
        <v>10361</v>
      </c>
      <c r="B115" t="s">
        <v>547</v>
      </c>
      <c r="C115">
        <v>1</v>
      </c>
      <c r="D115" s="1">
        <v>34691</v>
      </c>
      <c r="E115" s="1">
        <v>34719</v>
      </c>
      <c r="F115" s="1">
        <v>34702</v>
      </c>
      <c r="G115">
        <v>2</v>
      </c>
      <c r="H115">
        <v>183.17</v>
      </c>
      <c r="I115" t="s">
        <v>548</v>
      </c>
      <c r="J115" t="s">
        <v>550</v>
      </c>
      <c r="K115" t="s">
        <v>551</v>
      </c>
      <c r="L115" t="s">
        <v>47</v>
      </c>
      <c r="M115" t="s">
        <v>552</v>
      </c>
      <c r="N115" t="str">
        <f>_xlfn.XLOOKUP(orders3[[#This Row],[CustomerID]], Customer_Summary[Row Labels], Customer_Summary[Segment], 0, 0)</f>
        <v>Repeat</v>
      </c>
      <c r="O115" t="str">
        <f>TEXT(orders3[[#This Row],[OrderDate]],"yyyy-mm")</f>
        <v>1994-12</v>
      </c>
      <c r="P115" t="s">
        <v>49</v>
      </c>
    </row>
    <row r="116" spans="1:16" x14ac:dyDescent="0.3">
      <c r="A116">
        <v>10362</v>
      </c>
      <c r="B116" t="s">
        <v>114</v>
      </c>
      <c r="C116">
        <v>3</v>
      </c>
      <c r="D116" s="1">
        <v>34694</v>
      </c>
      <c r="E116" s="1">
        <v>34722</v>
      </c>
      <c r="F116" s="1">
        <v>34697</v>
      </c>
      <c r="G116">
        <v>1</v>
      </c>
      <c r="H116">
        <v>96.04</v>
      </c>
      <c r="I116" t="s">
        <v>115</v>
      </c>
      <c r="J116" t="s">
        <v>117</v>
      </c>
      <c r="K116" t="s">
        <v>118</v>
      </c>
      <c r="L116" t="s">
        <v>47</v>
      </c>
      <c r="M116" t="s">
        <v>119</v>
      </c>
      <c r="N116" t="str">
        <f>_xlfn.XLOOKUP(orders3[[#This Row],[CustomerID]], Customer_Summary[Row Labels], Customer_Summary[Segment], 0, 0)</f>
        <v>Repeat</v>
      </c>
      <c r="O116" t="str">
        <f>TEXT(orders3[[#This Row],[OrderDate]],"yyyy-mm")</f>
        <v>1994-12</v>
      </c>
      <c r="P116" t="s">
        <v>102</v>
      </c>
    </row>
    <row r="117" spans="1:16" x14ac:dyDescent="0.3">
      <c r="A117">
        <v>10363</v>
      </c>
      <c r="B117" t="s">
        <v>181</v>
      </c>
      <c r="C117">
        <v>4</v>
      </c>
      <c r="D117" s="1">
        <v>34695</v>
      </c>
      <c r="E117" s="1">
        <v>34723</v>
      </c>
      <c r="F117" s="1">
        <v>34703</v>
      </c>
      <c r="G117">
        <v>3</v>
      </c>
      <c r="H117">
        <v>30.54</v>
      </c>
      <c r="I117" t="s">
        <v>182</v>
      </c>
      <c r="J117" t="s">
        <v>184</v>
      </c>
      <c r="K117" t="s">
        <v>185</v>
      </c>
      <c r="L117" t="s">
        <v>47</v>
      </c>
      <c r="M117" t="s">
        <v>186</v>
      </c>
      <c r="N117" t="str">
        <f>_xlfn.XLOOKUP(orders3[[#This Row],[CustomerID]], Customer_Summary[Row Labels], Customer_Summary[Segment], 0, 0)</f>
        <v>Repeat</v>
      </c>
      <c r="O117" t="str">
        <f>TEXT(orders3[[#This Row],[OrderDate]],"yyyy-mm")</f>
        <v>1994-12</v>
      </c>
      <c r="P117" t="s">
        <v>49</v>
      </c>
    </row>
    <row r="118" spans="1:16" x14ac:dyDescent="0.3">
      <c r="A118">
        <v>10364</v>
      </c>
      <c r="B118" t="s">
        <v>197</v>
      </c>
      <c r="C118">
        <v>1</v>
      </c>
      <c r="D118" s="1">
        <v>34695</v>
      </c>
      <c r="E118" s="1">
        <v>34737</v>
      </c>
      <c r="F118" s="1">
        <v>34703</v>
      </c>
      <c r="G118">
        <v>1</v>
      </c>
      <c r="H118">
        <v>71.97</v>
      </c>
      <c r="I118" t="s">
        <v>198</v>
      </c>
      <c r="J118" t="s">
        <v>200</v>
      </c>
      <c r="K118" t="s">
        <v>72</v>
      </c>
      <c r="L118" t="s">
        <v>47</v>
      </c>
      <c r="M118" t="s">
        <v>201</v>
      </c>
      <c r="N118" t="str">
        <f>_xlfn.XLOOKUP(orders3[[#This Row],[CustomerID]], Customer_Summary[Row Labels], Customer_Summary[Segment], 0, 0)</f>
        <v>Repeat</v>
      </c>
      <c r="O118" t="str">
        <f>TEXT(orders3[[#This Row],[OrderDate]],"yyyy-mm")</f>
        <v>1994-12</v>
      </c>
      <c r="P118" t="s">
        <v>74</v>
      </c>
    </row>
    <row r="119" spans="1:16" x14ac:dyDescent="0.3">
      <c r="A119">
        <v>10365</v>
      </c>
      <c r="B119" t="s">
        <v>62</v>
      </c>
      <c r="C119">
        <v>3</v>
      </c>
      <c r="D119" s="1">
        <v>34696</v>
      </c>
      <c r="E119" s="1">
        <v>34724</v>
      </c>
      <c r="F119" s="1">
        <v>34701</v>
      </c>
      <c r="G119">
        <v>2</v>
      </c>
      <c r="H119">
        <v>22</v>
      </c>
      <c r="I119" t="s">
        <v>63</v>
      </c>
      <c r="J119" t="s">
        <v>65</v>
      </c>
      <c r="K119" t="s">
        <v>57</v>
      </c>
      <c r="L119" t="s">
        <v>47</v>
      </c>
      <c r="M119" t="s">
        <v>66</v>
      </c>
      <c r="N119" t="str">
        <f>_xlfn.XLOOKUP(orders3[[#This Row],[CustomerID]], Customer_Summary[Row Labels], Customer_Summary[Segment], 0, 0)</f>
        <v>Repeat</v>
      </c>
      <c r="O119" t="str">
        <f>TEXT(orders3[[#This Row],[OrderDate]],"yyyy-mm")</f>
        <v>1994-12</v>
      </c>
      <c r="P119" t="s">
        <v>59</v>
      </c>
    </row>
    <row r="120" spans="1:16" x14ac:dyDescent="0.3">
      <c r="A120">
        <v>10366</v>
      </c>
      <c r="B120" t="s">
        <v>276</v>
      </c>
      <c r="C120">
        <v>8</v>
      </c>
      <c r="D120" s="1">
        <v>34697</v>
      </c>
      <c r="E120" s="1">
        <v>34739</v>
      </c>
      <c r="F120" s="1">
        <v>34729</v>
      </c>
      <c r="G120">
        <v>2</v>
      </c>
      <c r="H120">
        <v>10.14</v>
      </c>
      <c r="I120" t="s">
        <v>877</v>
      </c>
      <c r="J120" t="s">
        <v>279</v>
      </c>
      <c r="K120" t="s">
        <v>280</v>
      </c>
      <c r="L120" t="s">
        <v>47</v>
      </c>
      <c r="M120" t="s">
        <v>878</v>
      </c>
      <c r="N120" t="str">
        <f>_xlfn.XLOOKUP(orders3[[#This Row],[CustomerID]], Customer_Summary[Row Labels], Customer_Summary[Segment], 0, 0)</f>
        <v>Repeat</v>
      </c>
      <c r="O120" t="str">
        <f>TEXT(orders3[[#This Row],[OrderDate]],"yyyy-mm")</f>
        <v>1994-12</v>
      </c>
      <c r="P120" t="s">
        <v>111</v>
      </c>
    </row>
    <row r="121" spans="1:16" x14ac:dyDescent="0.3">
      <c r="A121">
        <v>10367</v>
      </c>
      <c r="B121" t="s">
        <v>698</v>
      </c>
      <c r="C121">
        <v>7</v>
      </c>
      <c r="D121" s="1">
        <v>34697</v>
      </c>
      <c r="E121" s="1">
        <v>34725</v>
      </c>
      <c r="F121" s="1">
        <v>34701</v>
      </c>
      <c r="G121">
        <v>3</v>
      </c>
      <c r="H121">
        <v>13.55</v>
      </c>
      <c r="I121" t="s">
        <v>699</v>
      </c>
      <c r="J121" t="s">
        <v>701</v>
      </c>
      <c r="K121" t="s">
        <v>702</v>
      </c>
      <c r="L121" t="s">
        <v>47</v>
      </c>
      <c r="M121" t="s">
        <v>703</v>
      </c>
      <c r="N121" t="str">
        <f>_xlfn.XLOOKUP(orders3[[#This Row],[CustomerID]], Customer_Summary[Row Labels], Customer_Summary[Segment], 0, 0)</f>
        <v>Repeat</v>
      </c>
      <c r="O121" t="str">
        <f>TEXT(orders3[[#This Row],[OrderDate]],"yyyy-mm")</f>
        <v>1994-12</v>
      </c>
      <c r="P121" t="s">
        <v>628</v>
      </c>
    </row>
    <row r="122" spans="1:16" x14ac:dyDescent="0.3">
      <c r="A122">
        <v>10368</v>
      </c>
      <c r="B122" t="s">
        <v>204</v>
      </c>
      <c r="C122">
        <v>2</v>
      </c>
      <c r="D122" s="1">
        <v>34698</v>
      </c>
      <c r="E122" s="1">
        <v>34726</v>
      </c>
      <c r="F122" s="1">
        <v>34701</v>
      </c>
      <c r="G122">
        <v>2</v>
      </c>
      <c r="H122">
        <v>101.95</v>
      </c>
      <c r="I122" t="s">
        <v>205</v>
      </c>
      <c r="J122" t="s">
        <v>208</v>
      </c>
      <c r="K122" t="s">
        <v>209</v>
      </c>
      <c r="L122" t="s">
        <v>47</v>
      </c>
      <c r="M122" t="s">
        <v>210</v>
      </c>
      <c r="N122" t="str">
        <f>_xlfn.XLOOKUP(orders3[[#This Row],[CustomerID]], Customer_Summary[Row Labels], Customer_Summary[Segment], 0, 0)</f>
        <v>Repeat</v>
      </c>
      <c r="O122" t="str">
        <f>TEXT(orders3[[#This Row],[OrderDate]],"yyyy-mm")</f>
        <v>1994-12</v>
      </c>
      <c r="P122" t="s">
        <v>211</v>
      </c>
    </row>
    <row r="123" spans="1:16" x14ac:dyDescent="0.3">
      <c r="A123">
        <v>10369</v>
      </c>
      <c r="B123" t="s">
        <v>638</v>
      </c>
      <c r="C123">
        <v>8</v>
      </c>
      <c r="D123" s="1">
        <v>34701</v>
      </c>
      <c r="E123" s="1">
        <v>34729</v>
      </c>
      <c r="F123" s="1">
        <v>34708</v>
      </c>
      <c r="G123">
        <v>2</v>
      </c>
      <c r="H123">
        <v>195.68</v>
      </c>
      <c r="I123" t="s">
        <v>639</v>
      </c>
      <c r="J123" t="s">
        <v>641</v>
      </c>
      <c r="K123" t="s">
        <v>642</v>
      </c>
      <c r="L123" t="s">
        <v>643</v>
      </c>
      <c r="M123" t="s">
        <v>644</v>
      </c>
      <c r="N123" t="str">
        <f>_xlfn.XLOOKUP(orders3[[#This Row],[CustomerID]], Customer_Summary[Row Labels], Customer_Summary[Segment], 0, 0)</f>
        <v>Repeat</v>
      </c>
      <c r="O123" t="str">
        <f>TEXT(orders3[[#This Row],[OrderDate]],"yyyy-mm")</f>
        <v>1995-01</v>
      </c>
      <c r="P123" t="s">
        <v>305</v>
      </c>
    </row>
    <row r="124" spans="1:16" x14ac:dyDescent="0.3">
      <c r="A124">
        <v>10370</v>
      </c>
      <c r="B124" t="s">
        <v>156</v>
      </c>
      <c r="C124">
        <v>6</v>
      </c>
      <c r="D124" s="1">
        <v>34702</v>
      </c>
      <c r="E124" s="1">
        <v>34730</v>
      </c>
      <c r="F124" s="1">
        <v>34726</v>
      </c>
      <c r="G124">
        <v>2</v>
      </c>
      <c r="H124">
        <v>1.17</v>
      </c>
      <c r="I124" t="s">
        <v>157</v>
      </c>
      <c r="J124" t="s">
        <v>868</v>
      </c>
      <c r="K124" t="s">
        <v>160</v>
      </c>
      <c r="L124" t="s">
        <v>47</v>
      </c>
      <c r="M124" t="s">
        <v>161</v>
      </c>
      <c r="N124" t="str">
        <f>_xlfn.XLOOKUP(orders3[[#This Row],[CustomerID]], Customer_Summary[Row Labels], Customer_Summary[Segment], 0, 0)</f>
        <v>Repeat</v>
      </c>
      <c r="O124" t="str">
        <f>TEXT(orders3[[#This Row],[OrderDate]],"yyyy-mm")</f>
        <v>1995-01</v>
      </c>
      <c r="P124" t="s">
        <v>162</v>
      </c>
    </row>
    <row r="125" spans="1:16" x14ac:dyDescent="0.3">
      <c r="A125">
        <v>10371</v>
      </c>
      <c r="B125" t="s">
        <v>375</v>
      </c>
      <c r="C125">
        <v>1</v>
      </c>
      <c r="D125" s="1">
        <v>34702</v>
      </c>
      <c r="E125" s="1">
        <v>34730</v>
      </c>
      <c r="F125" s="1">
        <v>34723</v>
      </c>
      <c r="G125">
        <v>1</v>
      </c>
      <c r="H125">
        <v>0.45</v>
      </c>
      <c r="I125" t="s">
        <v>376</v>
      </c>
      <c r="J125" t="s">
        <v>378</v>
      </c>
      <c r="K125" t="s">
        <v>379</v>
      </c>
      <c r="L125" t="s">
        <v>47</v>
      </c>
      <c r="M125" t="s">
        <v>380</v>
      </c>
      <c r="N125" t="str">
        <f>_xlfn.XLOOKUP(orders3[[#This Row],[CustomerID]], Customer_Summary[Row Labels], Customer_Summary[Segment], 0, 0)</f>
        <v>Repeat</v>
      </c>
      <c r="O125" t="str">
        <f>TEXT(orders3[[#This Row],[OrderDate]],"yyyy-mm")</f>
        <v>1995-01</v>
      </c>
      <c r="P125" t="s">
        <v>102</v>
      </c>
    </row>
    <row r="126" spans="1:16" x14ac:dyDescent="0.3">
      <c r="A126">
        <v>10372</v>
      </c>
      <c r="B126" t="s">
        <v>541</v>
      </c>
      <c r="C126">
        <v>5</v>
      </c>
      <c r="D126" s="1">
        <v>34703</v>
      </c>
      <c r="E126" s="1">
        <v>34731</v>
      </c>
      <c r="F126" s="1">
        <v>34708</v>
      </c>
      <c r="G126">
        <v>2</v>
      </c>
      <c r="H126">
        <v>890.78</v>
      </c>
      <c r="I126" t="s">
        <v>542</v>
      </c>
      <c r="J126" t="s">
        <v>544</v>
      </c>
      <c r="K126" t="s">
        <v>169</v>
      </c>
      <c r="L126" t="s">
        <v>170</v>
      </c>
      <c r="M126" t="s">
        <v>545</v>
      </c>
      <c r="N126" t="str">
        <f>_xlfn.XLOOKUP(orders3[[#This Row],[CustomerID]], Customer_Summary[Row Labels], Customer_Summary[Segment], 0, 0)</f>
        <v>Repeat</v>
      </c>
      <c r="O126" t="str">
        <f>TEXT(orders3[[#This Row],[OrderDate]],"yyyy-mm")</f>
        <v>1995-01</v>
      </c>
      <c r="P126" t="s">
        <v>172</v>
      </c>
    </row>
    <row r="127" spans="1:16" x14ac:dyDescent="0.3">
      <c r="A127">
        <v>10373</v>
      </c>
      <c r="B127" t="s">
        <v>343</v>
      </c>
      <c r="C127">
        <v>4</v>
      </c>
      <c r="D127" s="1">
        <v>34704</v>
      </c>
      <c r="E127" s="1">
        <v>34732</v>
      </c>
      <c r="F127" s="1">
        <v>34710</v>
      </c>
      <c r="G127">
        <v>3</v>
      </c>
      <c r="H127">
        <v>124.12</v>
      </c>
      <c r="I127" t="s">
        <v>344</v>
      </c>
      <c r="J127" t="s">
        <v>346</v>
      </c>
      <c r="K127" t="s">
        <v>347</v>
      </c>
      <c r="L127" t="s">
        <v>348</v>
      </c>
      <c r="M127" t="s">
        <v>47</v>
      </c>
      <c r="N127" t="str">
        <f>_xlfn.XLOOKUP(orders3[[#This Row],[CustomerID]], Customer_Summary[Row Labels], Customer_Summary[Segment], 0, 0)</f>
        <v>Repeat</v>
      </c>
      <c r="O127" t="str">
        <f>TEXT(orders3[[#This Row],[OrderDate]],"yyyy-mm")</f>
        <v>1995-01</v>
      </c>
      <c r="P127" t="s">
        <v>349</v>
      </c>
    </row>
    <row r="128" spans="1:16" x14ac:dyDescent="0.3">
      <c r="A128">
        <v>10374</v>
      </c>
      <c r="B128" t="s">
        <v>761</v>
      </c>
      <c r="C128">
        <v>1</v>
      </c>
      <c r="D128" s="1">
        <v>34704</v>
      </c>
      <c r="E128" s="1">
        <v>34732</v>
      </c>
      <c r="F128" s="1">
        <v>34708</v>
      </c>
      <c r="G128">
        <v>3</v>
      </c>
      <c r="H128">
        <v>3.94</v>
      </c>
      <c r="I128" t="s">
        <v>879</v>
      </c>
      <c r="J128" t="s">
        <v>764</v>
      </c>
      <c r="K128" t="s">
        <v>765</v>
      </c>
      <c r="L128" t="s">
        <v>47</v>
      </c>
      <c r="M128" t="s">
        <v>766</v>
      </c>
      <c r="N128" t="str">
        <f>_xlfn.XLOOKUP(orders3[[#This Row],[CustomerID]], Customer_Summary[Row Labels], Customer_Summary[Segment], 0, 0)</f>
        <v>Repeat</v>
      </c>
      <c r="O128" t="str">
        <f>TEXT(orders3[[#This Row],[OrderDate]],"yyyy-mm")</f>
        <v>1995-01</v>
      </c>
      <c r="P128" t="s">
        <v>767</v>
      </c>
    </row>
    <row r="129" spans="1:16" x14ac:dyDescent="0.3">
      <c r="A129">
        <v>10375</v>
      </c>
      <c r="B129" t="s">
        <v>335</v>
      </c>
      <c r="C129">
        <v>3</v>
      </c>
      <c r="D129" s="1">
        <v>34705</v>
      </c>
      <c r="E129" s="1">
        <v>34733</v>
      </c>
      <c r="F129" s="1">
        <v>34708</v>
      </c>
      <c r="G129">
        <v>2</v>
      </c>
      <c r="H129">
        <v>20.12</v>
      </c>
      <c r="I129" t="s">
        <v>336</v>
      </c>
      <c r="J129" t="s">
        <v>338</v>
      </c>
      <c r="K129" t="s">
        <v>339</v>
      </c>
      <c r="L129" t="s">
        <v>303</v>
      </c>
      <c r="M129" t="s">
        <v>340</v>
      </c>
      <c r="N129" t="str">
        <f>_xlfn.XLOOKUP(orders3[[#This Row],[CustomerID]], Customer_Summary[Row Labels], Customer_Summary[Segment], 0, 0)</f>
        <v>Repeat</v>
      </c>
      <c r="O129" t="str">
        <f>TEXT(orders3[[#This Row],[OrderDate]],"yyyy-mm")</f>
        <v>1995-01</v>
      </c>
      <c r="P129" t="s">
        <v>305</v>
      </c>
    </row>
    <row r="130" spans="1:16" x14ac:dyDescent="0.3">
      <c r="A130">
        <v>10376</v>
      </c>
      <c r="B130" t="s">
        <v>459</v>
      </c>
      <c r="C130">
        <v>1</v>
      </c>
      <c r="D130" s="1">
        <v>34708</v>
      </c>
      <c r="E130" s="1">
        <v>34736</v>
      </c>
      <c r="F130" s="1">
        <v>34712</v>
      </c>
      <c r="G130">
        <v>2</v>
      </c>
      <c r="H130">
        <v>20.39</v>
      </c>
      <c r="I130" t="s">
        <v>460</v>
      </c>
      <c r="J130" t="s">
        <v>462</v>
      </c>
      <c r="K130" t="s">
        <v>463</v>
      </c>
      <c r="L130" t="s">
        <v>464</v>
      </c>
      <c r="M130" t="s">
        <v>465</v>
      </c>
      <c r="N130" t="str">
        <f>_xlfn.XLOOKUP(orders3[[#This Row],[CustomerID]], Customer_Summary[Row Labels], Customer_Summary[Segment], 0, 0)</f>
        <v>Repeat</v>
      </c>
      <c r="O130" t="str">
        <f>TEXT(orders3[[#This Row],[OrderDate]],"yyyy-mm")</f>
        <v>1995-01</v>
      </c>
      <c r="P130" t="s">
        <v>130</v>
      </c>
    </row>
    <row r="131" spans="1:16" x14ac:dyDescent="0.3">
      <c r="A131">
        <v>10377</v>
      </c>
      <c r="B131" t="s">
        <v>615</v>
      </c>
      <c r="C131">
        <v>1</v>
      </c>
      <c r="D131" s="1">
        <v>34708</v>
      </c>
      <c r="E131" s="1">
        <v>34736</v>
      </c>
      <c r="F131" s="1">
        <v>34712</v>
      </c>
      <c r="G131">
        <v>3</v>
      </c>
      <c r="H131">
        <v>22.21</v>
      </c>
      <c r="I131" t="s">
        <v>616</v>
      </c>
      <c r="J131" t="s">
        <v>618</v>
      </c>
      <c r="K131" t="s">
        <v>72</v>
      </c>
      <c r="L131" t="s">
        <v>47</v>
      </c>
      <c r="M131" t="s">
        <v>619</v>
      </c>
      <c r="N131" t="str">
        <f>_xlfn.XLOOKUP(orders3[[#This Row],[CustomerID]], Customer_Summary[Row Labels], Customer_Summary[Segment], 0, 0)</f>
        <v>Repeat</v>
      </c>
      <c r="O131" t="str">
        <f>TEXT(orders3[[#This Row],[OrderDate]],"yyyy-mm")</f>
        <v>1995-01</v>
      </c>
      <c r="P131" t="s">
        <v>74</v>
      </c>
    </row>
    <row r="132" spans="1:16" x14ac:dyDescent="0.3">
      <c r="A132">
        <v>10378</v>
      </c>
      <c r="B132" t="s">
        <v>237</v>
      </c>
      <c r="C132">
        <v>5</v>
      </c>
      <c r="D132" s="1">
        <v>34709</v>
      </c>
      <c r="E132" s="1">
        <v>34737</v>
      </c>
      <c r="F132" s="1">
        <v>34718</v>
      </c>
      <c r="G132">
        <v>3</v>
      </c>
      <c r="H132">
        <v>5.44</v>
      </c>
      <c r="I132" t="s">
        <v>238</v>
      </c>
      <c r="J132" t="s">
        <v>240</v>
      </c>
      <c r="K132" t="s">
        <v>241</v>
      </c>
      <c r="L132" t="s">
        <v>47</v>
      </c>
      <c r="M132" t="s">
        <v>242</v>
      </c>
      <c r="N132" t="str">
        <f>_xlfn.XLOOKUP(orders3[[#This Row],[CustomerID]], Customer_Summary[Row Labels], Customer_Summary[Segment], 0, 0)</f>
        <v>Repeat</v>
      </c>
      <c r="O132" t="str">
        <f>TEXT(orders3[[#This Row],[OrderDate]],"yyyy-mm")</f>
        <v>1995-01</v>
      </c>
      <c r="P132" t="s">
        <v>84</v>
      </c>
    </row>
    <row r="133" spans="1:16" x14ac:dyDescent="0.3">
      <c r="A133">
        <v>10379</v>
      </c>
      <c r="B133" t="s">
        <v>534</v>
      </c>
      <c r="C133">
        <v>2</v>
      </c>
      <c r="D133" s="1">
        <v>34710</v>
      </c>
      <c r="E133" s="1">
        <v>34738</v>
      </c>
      <c r="F133" s="1">
        <v>34712</v>
      </c>
      <c r="G133">
        <v>1</v>
      </c>
      <c r="H133">
        <v>45.03</v>
      </c>
      <c r="I133" t="s">
        <v>535</v>
      </c>
      <c r="J133" t="s">
        <v>537</v>
      </c>
      <c r="K133" t="s">
        <v>321</v>
      </c>
      <c r="L133" t="s">
        <v>322</v>
      </c>
      <c r="M133" t="s">
        <v>538</v>
      </c>
      <c r="N133" t="str">
        <f>_xlfn.XLOOKUP(orders3[[#This Row],[CustomerID]], Customer_Summary[Row Labels], Customer_Summary[Segment], 0, 0)</f>
        <v>Repeat</v>
      </c>
      <c r="O133" t="str">
        <f>TEXT(orders3[[#This Row],[OrderDate]],"yyyy-mm")</f>
        <v>1995-01</v>
      </c>
      <c r="P133" t="s">
        <v>172</v>
      </c>
    </row>
    <row r="134" spans="1:16" x14ac:dyDescent="0.3">
      <c r="A134">
        <v>10380</v>
      </c>
      <c r="B134" t="s">
        <v>343</v>
      </c>
      <c r="C134">
        <v>8</v>
      </c>
      <c r="D134" s="1">
        <v>34711</v>
      </c>
      <c r="E134" s="1">
        <v>34739</v>
      </c>
      <c r="F134" s="1">
        <v>34746</v>
      </c>
      <c r="G134">
        <v>3</v>
      </c>
      <c r="H134">
        <v>35.03</v>
      </c>
      <c r="I134" t="s">
        <v>344</v>
      </c>
      <c r="J134" t="s">
        <v>346</v>
      </c>
      <c r="K134" t="s">
        <v>347</v>
      </c>
      <c r="L134" t="s">
        <v>348</v>
      </c>
      <c r="M134" t="s">
        <v>47</v>
      </c>
      <c r="N134" t="str">
        <f>_xlfn.XLOOKUP(orders3[[#This Row],[CustomerID]], Customer_Summary[Row Labels], Customer_Summary[Segment], 0, 0)</f>
        <v>Repeat</v>
      </c>
      <c r="O134" t="str">
        <f>TEXT(orders3[[#This Row],[OrderDate]],"yyyy-mm")</f>
        <v>1995-01</v>
      </c>
      <c r="P134" t="s">
        <v>349</v>
      </c>
    </row>
    <row r="135" spans="1:16" x14ac:dyDescent="0.3">
      <c r="A135">
        <v>10381</v>
      </c>
      <c r="B135" t="s">
        <v>416</v>
      </c>
      <c r="C135">
        <v>3</v>
      </c>
      <c r="D135" s="1">
        <v>34711</v>
      </c>
      <c r="E135" s="1">
        <v>34739</v>
      </c>
      <c r="F135" s="1">
        <v>34712</v>
      </c>
      <c r="G135">
        <v>3</v>
      </c>
      <c r="H135">
        <v>7.99</v>
      </c>
      <c r="I135" t="s">
        <v>417</v>
      </c>
      <c r="J135" t="s">
        <v>419</v>
      </c>
      <c r="K135" t="s">
        <v>420</v>
      </c>
      <c r="L135" t="s">
        <v>421</v>
      </c>
      <c r="M135" t="s">
        <v>422</v>
      </c>
      <c r="N135" t="str">
        <f>_xlfn.XLOOKUP(orders3[[#This Row],[CustomerID]], Customer_Summary[Row Labels], Customer_Summary[Segment], 0, 0)</f>
        <v>Repeat</v>
      </c>
      <c r="O135" t="str">
        <f>TEXT(orders3[[#This Row],[OrderDate]],"yyyy-mm")</f>
        <v>1995-01</v>
      </c>
      <c r="P135" t="s">
        <v>314</v>
      </c>
    </row>
    <row r="136" spans="1:16" x14ac:dyDescent="0.3">
      <c r="A136">
        <v>10382</v>
      </c>
      <c r="B136" t="s">
        <v>204</v>
      </c>
      <c r="C136">
        <v>4</v>
      </c>
      <c r="D136" s="1">
        <v>34712</v>
      </c>
      <c r="E136" s="1">
        <v>34740</v>
      </c>
      <c r="F136" s="1">
        <v>34715</v>
      </c>
      <c r="G136">
        <v>1</v>
      </c>
      <c r="H136">
        <v>94.77</v>
      </c>
      <c r="I136" t="s">
        <v>205</v>
      </c>
      <c r="J136" t="s">
        <v>208</v>
      </c>
      <c r="K136" t="s">
        <v>209</v>
      </c>
      <c r="L136" t="s">
        <v>47</v>
      </c>
      <c r="M136" t="s">
        <v>210</v>
      </c>
      <c r="N136" t="str">
        <f>_xlfn.XLOOKUP(orders3[[#This Row],[CustomerID]], Customer_Summary[Row Labels], Customer_Summary[Segment], 0, 0)</f>
        <v>Repeat</v>
      </c>
      <c r="O136" t="str">
        <f>TEXT(orders3[[#This Row],[OrderDate]],"yyyy-mm")</f>
        <v>1995-01</v>
      </c>
      <c r="P136" t="s">
        <v>211</v>
      </c>
    </row>
    <row r="137" spans="1:16" x14ac:dyDescent="0.3">
      <c r="A137">
        <v>10383</v>
      </c>
      <c r="B137" t="s">
        <v>68</v>
      </c>
      <c r="C137">
        <v>8</v>
      </c>
      <c r="D137" s="1">
        <v>34715</v>
      </c>
      <c r="E137" s="1">
        <v>34743</v>
      </c>
      <c r="F137" s="1">
        <v>34717</v>
      </c>
      <c r="G137">
        <v>3</v>
      </c>
      <c r="H137">
        <v>34.24</v>
      </c>
      <c r="I137" t="s">
        <v>69</v>
      </c>
      <c r="J137" t="s">
        <v>873</v>
      </c>
      <c r="K137" t="s">
        <v>874</v>
      </c>
      <c r="L137" t="s">
        <v>875</v>
      </c>
      <c r="M137" t="s">
        <v>876</v>
      </c>
      <c r="N137" t="str">
        <f>_xlfn.XLOOKUP(orders3[[#This Row],[CustomerID]], Customer_Summary[Row Labels], Customer_Summary[Segment], 0, 0)</f>
        <v>Repeat</v>
      </c>
      <c r="O137" t="str">
        <f>TEXT(orders3[[#This Row],[OrderDate]],"yyyy-mm")</f>
        <v>1995-01</v>
      </c>
      <c r="P137" t="s">
        <v>74</v>
      </c>
    </row>
    <row r="138" spans="1:16" x14ac:dyDescent="0.3">
      <c r="A138">
        <v>10384</v>
      </c>
      <c r="B138" t="s">
        <v>77</v>
      </c>
      <c r="C138">
        <v>3</v>
      </c>
      <c r="D138" s="1">
        <v>34715</v>
      </c>
      <c r="E138" s="1">
        <v>34743</v>
      </c>
      <c r="F138" s="1">
        <v>34719</v>
      </c>
      <c r="G138">
        <v>3</v>
      </c>
      <c r="H138">
        <v>168.64</v>
      </c>
      <c r="I138" t="s">
        <v>78</v>
      </c>
      <c r="J138" t="s">
        <v>81</v>
      </c>
      <c r="K138" t="s">
        <v>82</v>
      </c>
      <c r="L138" t="s">
        <v>47</v>
      </c>
      <c r="M138" t="s">
        <v>83</v>
      </c>
      <c r="N138" t="str">
        <f>_xlfn.XLOOKUP(orders3[[#This Row],[CustomerID]], Customer_Summary[Row Labels], Customer_Summary[Segment], 0, 0)</f>
        <v>Repeat</v>
      </c>
      <c r="O138" t="str">
        <f>TEXT(orders3[[#This Row],[OrderDate]],"yyyy-mm")</f>
        <v>1995-01</v>
      </c>
      <c r="P138" t="s">
        <v>84</v>
      </c>
    </row>
    <row r="139" spans="1:16" x14ac:dyDescent="0.3">
      <c r="A139">
        <v>10385</v>
      </c>
      <c r="B139" t="s">
        <v>638</v>
      </c>
      <c r="C139">
        <v>1</v>
      </c>
      <c r="D139" s="1">
        <v>34716</v>
      </c>
      <c r="E139" s="1">
        <v>34744</v>
      </c>
      <c r="F139" s="1">
        <v>34722</v>
      </c>
      <c r="G139">
        <v>2</v>
      </c>
      <c r="H139">
        <v>30.96</v>
      </c>
      <c r="I139" t="s">
        <v>639</v>
      </c>
      <c r="J139" t="s">
        <v>641</v>
      </c>
      <c r="K139" t="s">
        <v>642</v>
      </c>
      <c r="L139" t="s">
        <v>643</v>
      </c>
      <c r="M139" t="s">
        <v>644</v>
      </c>
      <c r="N139" t="str">
        <f>_xlfn.XLOOKUP(orders3[[#This Row],[CustomerID]], Customer_Summary[Row Labels], Customer_Summary[Segment], 0, 0)</f>
        <v>Repeat</v>
      </c>
      <c r="O139" t="str">
        <f>TEXT(orders3[[#This Row],[OrderDate]],"yyyy-mm")</f>
        <v>1995-01</v>
      </c>
      <c r="P139" t="s">
        <v>305</v>
      </c>
    </row>
    <row r="140" spans="1:16" x14ac:dyDescent="0.3">
      <c r="A140">
        <v>10386</v>
      </c>
      <c r="B140" t="s">
        <v>214</v>
      </c>
      <c r="C140">
        <v>9</v>
      </c>
      <c r="D140" s="1">
        <v>34717</v>
      </c>
      <c r="E140" s="1">
        <v>34731</v>
      </c>
      <c r="F140" s="1">
        <v>34724</v>
      </c>
      <c r="G140">
        <v>3</v>
      </c>
      <c r="H140">
        <v>13.99</v>
      </c>
      <c r="I140" t="s">
        <v>215</v>
      </c>
      <c r="J140" t="s">
        <v>218</v>
      </c>
      <c r="K140" t="s">
        <v>169</v>
      </c>
      <c r="L140" t="s">
        <v>170</v>
      </c>
      <c r="M140" t="s">
        <v>219</v>
      </c>
      <c r="N140" t="str">
        <f>_xlfn.XLOOKUP(orders3[[#This Row],[CustomerID]], Customer_Summary[Row Labels], Customer_Summary[Segment], 0, 0)</f>
        <v>Repeat</v>
      </c>
      <c r="O140" t="str">
        <f>TEXT(orders3[[#This Row],[OrderDate]],"yyyy-mm")</f>
        <v>1995-01</v>
      </c>
      <c r="P140" t="s">
        <v>172</v>
      </c>
    </row>
    <row r="141" spans="1:16" x14ac:dyDescent="0.3">
      <c r="A141">
        <v>10387</v>
      </c>
      <c r="B141" t="s">
        <v>598</v>
      </c>
      <c r="C141">
        <v>1</v>
      </c>
      <c r="D141" s="1">
        <v>34717</v>
      </c>
      <c r="E141" s="1">
        <v>34745</v>
      </c>
      <c r="F141" s="1">
        <v>34719</v>
      </c>
      <c r="G141">
        <v>2</v>
      </c>
      <c r="H141">
        <v>93.63</v>
      </c>
      <c r="I141" t="s">
        <v>599</v>
      </c>
      <c r="J141" t="s">
        <v>601</v>
      </c>
      <c r="K141" t="s">
        <v>602</v>
      </c>
      <c r="L141" t="s">
        <v>47</v>
      </c>
      <c r="M141" t="s">
        <v>603</v>
      </c>
      <c r="N141" t="str">
        <f>_xlfn.XLOOKUP(orders3[[#This Row],[CustomerID]], Customer_Summary[Row Labels], Customer_Summary[Segment], 0, 0)</f>
        <v>Repeat</v>
      </c>
      <c r="O141" t="str">
        <f>TEXT(orders3[[#This Row],[OrderDate]],"yyyy-mm")</f>
        <v>1995-01</v>
      </c>
      <c r="P141" t="s">
        <v>604</v>
      </c>
    </row>
    <row r="142" spans="1:16" x14ac:dyDescent="0.3">
      <c r="A142">
        <v>10388</v>
      </c>
      <c r="B142" t="s">
        <v>615</v>
      </c>
      <c r="C142">
        <v>2</v>
      </c>
      <c r="D142" s="1">
        <v>34718</v>
      </c>
      <c r="E142" s="1">
        <v>34746</v>
      </c>
      <c r="F142" s="1">
        <v>34719</v>
      </c>
      <c r="G142">
        <v>1</v>
      </c>
      <c r="H142">
        <v>34.86</v>
      </c>
      <c r="I142" t="s">
        <v>616</v>
      </c>
      <c r="J142" t="s">
        <v>618</v>
      </c>
      <c r="K142" t="s">
        <v>72</v>
      </c>
      <c r="L142" t="s">
        <v>47</v>
      </c>
      <c r="M142" t="s">
        <v>619</v>
      </c>
      <c r="N142" t="str">
        <f>_xlfn.XLOOKUP(orders3[[#This Row],[CustomerID]], Customer_Summary[Row Labels], Customer_Summary[Segment], 0, 0)</f>
        <v>Repeat</v>
      </c>
      <c r="O142" t="str">
        <f>TEXT(orders3[[#This Row],[OrderDate]],"yyyy-mm")</f>
        <v>1995-01</v>
      </c>
      <c r="P142" t="s">
        <v>74</v>
      </c>
    </row>
    <row r="143" spans="1:16" x14ac:dyDescent="0.3">
      <c r="A143">
        <v>10389</v>
      </c>
      <c r="B143" t="s">
        <v>122</v>
      </c>
      <c r="C143">
        <v>4</v>
      </c>
      <c r="D143" s="1">
        <v>34719</v>
      </c>
      <c r="E143" s="1">
        <v>34747</v>
      </c>
      <c r="F143" s="1">
        <v>34723</v>
      </c>
      <c r="G143">
        <v>2</v>
      </c>
      <c r="H143">
        <v>47.42</v>
      </c>
      <c r="I143" t="s">
        <v>123</v>
      </c>
      <c r="J143" t="s">
        <v>126</v>
      </c>
      <c r="K143" t="s">
        <v>127</v>
      </c>
      <c r="L143" t="s">
        <v>128</v>
      </c>
      <c r="M143" t="s">
        <v>129</v>
      </c>
      <c r="N143" t="str">
        <f>_xlfn.XLOOKUP(orders3[[#This Row],[CustomerID]], Customer_Summary[Row Labels], Customer_Summary[Segment], 0, 0)</f>
        <v>Repeat</v>
      </c>
      <c r="O143" t="str">
        <f>TEXT(orders3[[#This Row],[OrderDate]],"yyyy-mm")</f>
        <v>1995-01</v>
      </c>
      <c r="P143" t="s">
        <v>130</v>
      </c>
    </row>
    <row r="144" spans="1:16" x14ac:dyDescent="0.3">
      <c r="A144">
        <v>10390</v>
      </c>
      <c r="B144" t="s">
        <v>204</v>
      </c>
      <c r="C144">
        <v>6</v>
      </c>
      <c r="D144" s="1">
        <v>34722</v>
      </c>
      <c r="E144" s="1">
        <v>34750</v>
      </c>
      <c r="F144" s="1">
        <v>34725</v>
      </c>
      <c r="G144">
        <v>1</v>
      </c>
      <c r="H144">
        <v>126.38</v>
      </c>
      <c r="I144" t="s">
        <v>205</v>
      </c>
      <c r="J144" t="s">
        <v>208</v>
      </c>
      <c r="K144" t="s">
        <v>209</v>
      </c>
      <c r="L144" t="s">
        <v>47</v>
      </c>
      <c r="M144" t="s">
        <v>210</v>
      </c>
      <c r="N144" t="str">
        <f>_xlfn.XLOOKUP(orders3[[#This Row],[CustomerID]], Customer_Summary[Row Labels], Customer_Summary[Segment], 0, 0)</f>
        <v>Repeat</v>
      </c>
      <c r="O144" t="str">
        <f>TEXT(orders3[[#This Row],[OrderDate]],"yyyy-mm")</f>
        <v>1995-01</v>
      </c>
      <c r="P144" t="s">
        <v>211</v>
      </c>
    </row>
    <row r="145" spans="1:16" x14ac:dyDescent="0.3">
      <c r="A145">
        <v>10391</v>
      </c>
      <c r="B145" t="s">
        <v>181</v>
      </c>
      <c r="C145">
        <v>3</v>
      </c>
      <c r="D145" s="1">
        <v>34722</v>
      </c>
      <c r="E145" s="1">
        <v>34750</v>
      </c>
      <c r="F145" s="1">
        <v>34730</v>
      </c>
      <c r="G145">
        <v>3</v>
      </c>
      <c r="H145">
        <v>5.45</v>
      </c>
      <c r="I145" t="s">
        <v>182</v>
      </c>
      <c r="J145" t="s">
        <v>184</v>
      </c>
      <c r="K145" t="s">
        <v>185</v>
      </c>
      <c r="L145" t="s">
        <v>47</v>
      </c>
      <c r="M145" t="s">
        <v>186</v>
      </c>
      <c r="N145" t="str">
        <f>_xlfn.XLOOKUP(orders3[[#This Row],[CustomerID]], Customer_Summary[Row Labels], Customer_Summary[Segment], 0, 0)</f>
        <v>Repeat</v>
      </c>
      <c r="O145" t="str">
        <f>TEXT(orders3[[#This Row],[OrderDate]],"yyyy-mm")</f>
        <v>1995-01</v>
      </c>
      <c r="P145" t="s">
        <v>49</v>
      </c>
    </row>
    <row r="146" spans="1:16" x14ac:dyDescent="0.3">
      <c r="A146">
        <v>10392</v>
      </c>
      <c r="B146" t="s">
        <v>520</v>
      </c>
      <c r="C146">
        <v>2</v>
      </c>
      <c r="D146" s="1">
        <v>34723</v>
      </c>
      <c r="E146" s="1">
        <v>34751</v>
      </c>
      <c r="F146" s="1">
        <v>34731</v>
      </c>
      <c r="G146">
        <v>3</v>
      </c>
      <c r="H146">
        <v>122.46</v>
      </c>
      <c r="I146" t="s">
        <v>521</v>
      </c>
      <c r="J146" t="s">
        <v>523</v>
      </c>
      <c r="K146" t="s">
        <v>524</v>
      </c>
      <c r="L146" t="s">
        <v>47</v>
      </c>
      <c r="M146" t="s">
        <v>525</v>
      </c>
      <c r="N146" t="str">
        <f>_xlfn.XLOOKUP(orders3[[#This Row],[CustomerID]], Customer_Summary[Row Labels], Customer_Summary[Segment], 0, 0)</f>
        <v>Repeat</v>
      </c>
      <c r="O146" t="str">
        <f>TEXT(orders3[[#This Row],[OrderDate]],"yyyy-mm")</f>
        <v>1995-01</v>
      </c>
      <c r="P146" t="s">
        <v>211</v>
      </c>
    </row>
    <row r="147" spans="1:16" x14ac:dyDescent="0.3">
      <c r="A147">
        <v>10393</v>
      </c>
      <c r="B147" t="s">
        <v>607</v>
      </c>
      <c r="C147">
        <v>1</v>
      </c>
      <c r="D147" s="1">
        <v>34724</v>
      </c>
      <c r="E147" s="1">
        <v>34752</v>
      </c>
      <c r="F147" s="1">
        <v>34733</v>
      </c>
      <c r="G147">
        <v>3</v>
      </c>
      <c r="H147">
        <v>126.56</v>
      </c>
      <c r="I147" t="s">
        <v>608</v>
      </c>
      <c r="J147" t="s">
        <v>610</v>
      </c>
      <c r="K147" t="s">
        <v>611</v>
      </c>
      <c r="L147" t="s">
        <v>612</v>
      </c>
      <c r="M147" t="s">
        <v>613</v>
      </c>
      <c r="N147" t="str">
        <f>_xlfn.XLOOKUP(orders3[[#This Row],[CustomerID]], Customer_Summary[Row Labels], Customer_Summary[Segment], 0, 0)</f>
        <v>Repeat</v>
      </c>
      <c r="O147" t="str">
        <f>TEXT(orders3[[#This Row],[OrderDate]],"yyyy-mm")</f>
        <v>1995-01</v>
      </c>
      <c r="P147" t="s">
        <v>305</v>
      </c>
    </row>
    <row r="148" spans="1:16" x14ac:dyDescent="0.3">
      <c r="A148">
        <v>10394</v>
      </c>
      <c r="B148" t="s">
        <v>335</v>
      </c>
      <c r="C148">
        <v>1</v>
      </c>
      <c r="D148" s="1">
        <v>34724</v>
      </c>
      <c r="E148" s="1">
        <v>34752</v>
      </c>
      <c r="F148" s="1">
        <v>34733</v>
      </c>
      <c r="G148">
        <v>3</v>
      </c>
      <c r="H148">
        <v>30.34</v>
      </c>
      <c r="I148" t="s">
        <v>336</v>
      </c>
      <c r="J148" t="s">
        <v>338</v>
      </c>
      <c r="K148" t="s">
        <v>339</v>
      </c>
      <c r="L148" t="s">
        <v>303</v>
      </c>
      <c r="M148" t="s">
        <v>340</v>
      </c>
      <c r="N148" t="str">
        <f>_xlfn.XLOOKUP(orders3[[#This Row],[CustomerID]], Customer_Summary[Row Labels], Customer_Summary[Segment], 0, 0)</f>
        <v>Repeat</v>
      </c>
      <c r="O148" t="str">
        <f>TEXT(orders3[[#This Row],[OrderDate]],"yyyy-mm")</f>
        <v>1995-01</v>
      </c>
      <c r="P148" t="s">
        <v>305</v>
      </c>
    </row>
    <row r="149" spans="1:16" x14ac:dyDescent="0.3">
      <c r="A149">
        <v>10395</v>
      </c>
      <c r="B149" t="s">
        <v>326</v>
      </c>
      <c r="C149">
        <v>6</v>
      </c>
      <c r="D149" s="1">
        <v>34725</v>
      </c>
      <c r="E149" s="1">
        <v>34753</v>
      </c>
      <c r="F149" s="1">
        <v>34733</v>
      </c>
      <c r="G149">
        <v>1</v>
      </c>
      <c r="H149">
        <v>184.41</v>
      </c>
      <c r="I149" t="s">
        <v>327</v>
      </c>
      <c r="J149" t="s">
        <v>329</v>
      </c>
      <c r="K149" t="s">
        <v>330</v>
      </c>
      <c r="L149" t="s">
        <v>331</v>
      </c>
      <c r="M149" t="s">
        <v>332</v>
      </c>
      <c r="N149" t="str">
        <f>_xlfn.XLOOKUP(orders3[[#This Row],[CustomerID]], Customer_Summary[Row Labels], Customer_Summary[Segment], 0, 0)</f>
        <v>Repeat</v>
      </c>
      <c r="O149" t="str">
        <f>TEXT(orders3[[#This Row],[OrderDate]],"yyyy-mm")</f>
        <v>1995-01</v>
      </c>
      <c r="P149" t="s">
        <v>314</v>
      </c>
    </row>
    <row r="150" spans="1:16" x14ac:dyDescent="0.3">
      <c r="A150">
        <v>10396</v>
      </c>
      <c r="B150" t="s">
        <v>244</v>
      </c>
      <c r="C150">
        <v>1</v>
      </c>
      <c r="D150" s="1">
        <v>34726</v>
      </c>
      <c r="E150" s="1">
        <v>34740</v>
      </c>
      <c r="F150" s="1">
        <v>34736</v>
      </c>
      <c r="G150">
        <v>3</v>
      </c>
      <c r="H150">
        <v>135.35</v>
      </c>
      <c r="I150" t="s">
        <v>245</v>
      </c>
      <c r="J150" t="s">
        <v>247</v>
      </c>
      <c r="K150" t="s">
        <v>248</v>
      </c>
      <c r="L150" t="s">
        <v>47</v>
      </c>
      <c r="M150" t="s">
        <v>249</v>
      </c>
      <c r="N150" t="str">
        <f>_xlfn.XLOOKUP(orders3[[#This Row],[CustomerID]], Customer_Summary[Row Labels], Customer_Summary[Segment], 0, 0)</f>
        <v>Repeat</v>
      </c>
      <c r="O150" t="str">
        <f>TEXT(orders3[[#This Row],[OrderDate]],"yyyy-mm")</f>
        <v>1995-01</v>
      </c>
      <c r="P150" t="s">
        <v>49</v>
      </c>
    </row>
    <row r="151" spans="1:16" x14ac:dyDescent="0.3">
      <c r="A151">
        <v>10397</v>
      </c>
      <c r="B151" t="s">
        <v>528</v>
      </c>
      <c r="C151">
        <v>5</v>
      </c>
      <c r="D151" s="1">
        <v>34726</v>
      </c>
      <c r="E151" s="1">
        <v>34754</v>
      </c>
      <c r="F151" s="1">
        <v>34732</v>
      </c>
      <c r="G151">
        <v>1</v>
      </c>
      <c r="H151">
        <v>60.26</v>
      </c>
      <c r="I151" t="s">
        <v>529</v>
      </c>
      <c r="J151" t="s">
        <v>531</v>
      </c>
      <c r="K151" t="s">
        <v>271</v>
      </c>
      <c r="L151" t="s">
        <v>47</v>
      </c>
      <c r="M151" t="s">
        <v>532</v>
      </c>
      <c r="N151" t="str">
        <f>_xlfn.XLOOKUP(orders3[[#This Row],[CustomerID]], Customer_Summary[Row Labels], Customer_Summary[Segment], 0, 0)</f>
        <v>Repeat</v>
      </c>
      <c r="O151" t="str">
        <f>TEXT(orders3[[#This Row],[OrderDate]],"yyyy-mm")</f>
        <v>1995-01</v>
      </c>
      <c r="P151" t="s">
        <v>273</v>
      </c>
    </row>
    <row r="152" spans="1:16" x14ac:dyDescent="0.3">
      <c r="A152">
        <v>10398</v>
      </c>
      <c r="B152" t="s">
        <v>607</v>
      </c>
      <c r="C152">
        <v>2</v>
      </c>
      <c r="D152" s="1">
        <v>34729</v>
      </c>
      <c r="E152" s="1">
        <v>34757</v>
      </c>
      <c r="F152" s="1">
        <v>34739</v>
      </c>
      <c r="G152">
        <v>3</v>
      </c>
      <c r="H152">
        <v>89.16</v>
      </c>
      <c r="I152" t="s">
        <v>608</v>
      </c>
      <c r="J152" t="s">
        <v>610</v>
      </c>
      <c r="K152" t="s">
        <v>611</v>
      </c>
      <c r="L152" t="s">
        <v>612</v>
      </c>
      <c r="M152" t="s">
        <v>613</v>
      </c>
      <c r="N152" t="str">
        <f>_xlfn.XLOOKUP(orders3[[#This Row],[CustomerID]], Customer_Summary[Row Labels], Customer_Summary[Segment], 0, 0)</f>
        <v>Repeat</v>
      </c>
      <c r="O152" t="str">
        <f>TEXT(orders3[[#This Row],[OrderDate]],"yyyy-mm")</f>
        <v>1995-01</v>
      </c>
      <c r="P152" t="s">
        <v>305</v>
      </c>
    </row>
    <row r="153" spans="1:16" x14ac:dyDescent="0.3">
      <c r="A153">
        <v>10399</v>
      </c>
      <c r="B153" t="s">
        <v>698</v>
      </c>
      <c r="C153">
        <v>8</v>
      </c>
      <c r="D153" s="1">
        <v>34730</v>
      </c>
      <c r="E153" s="1">
        <v>34744</v>
      </c>
      <c r="F153" s="1">
        <v>34738</v>
      </c>
      <c r="G153">
        <v>3</v>
      </c>
      <c r="H153">
        <v>27.36</v>
      </c>
      <c r="I153" t="s">
        <v>699</v>
      </c>
      <c r="J153" t="s">
        <v>701</v>
      </c>
      <c r="K153" t="s">
        <v>702</v>
      </c>
      <c r="L153" t="s">
        <v>47</v>
      </c>
      <c r="M153" t="s">
        <v>703</v>
      </c>
      <c r="N153" t="str">
        <f>_xlfn.XLOOKUP(orders3[[#This Row],[CustomerID]], Customer_Summary[Row Labels], Customer_Summary[Segment], 0, 0)</f>
        <v>Repeat</v>
      </c>
      <c r="O153" t="str">
        <f>TEXT(orders3[[#This Row],[OrderDate]],"yyyy-mm")</f>
        <v>1995-01</v>
      </c>
      <c r="P153" t="s">
        <v>628</v>
      </c>
    </row>
    <row r="154" spans="1:16" x14ac:dyDescent="0.3">
      <c r="A154">
        <v>10400</v>
      </c>
      <c r="B154" t="s">
        <v>197</v>
      </c>
      <c r="C154">
        <v>1</v>
      </c>
      <c r="D154" s="1">
        <v>34731</v>
      </c>
      <c r="E154" s="1">
        <v>34759</v>
      </c>
      <c r="F154" s="1">
        <v>34746</v>
      </c>
      <c r="G154">
        <v>3</v>
      </c>
      <c r="H154">
        <v>83.93</v>
      </c>
      <c r="I154" t="s">
        <v>198</v>
      </c>
      <c r="J154" t="s">
        <v>200</v>
      </c>
      <c r="K154" t="s">
        <v>72</v>
      </c>
      <c r="L154" t="s">
        <v>47</v>
      </c>
      <c r="M154" t="s">
        <v>201</v>
      </c>
      <c r="N154" t="str">
        <f>_xlfn.XLOOKUP(orders3[[#This Row],[CustomerID]], Customer_Summary[Row Labels], Customer_Summary[Segment], 0, 0)</f>
        <v>Repeat</v>
      </c>
      <c r="O154" t="str">
        <f>TEXT(orders3[[#This Row],[OrderDate]],"yyyy-mm")</f>
        <v>1995-02</v>
      </c>
      <c r="P154" t="s">
        <v>74</v>
      </c>
    </row>
    <row r="155" spans="1:16" x14ac:dyDescent="0.3">
      <c r="A155">
        <v>10401</v>
      </c>
      <c r="B155" t="s">
        <v>560</v>
      </c>
      <c r="C155">
        <v>1</v>
      </c>
      <c r="D155" s="1">
        <v>34731</v>
      </c>
      <c r="E155" s="1">
        <v>34759</v>
      </c>
      <c r="F155" s="1">
        <v>34740</v>
      </c>
      <c r="G155">
        <v>1</v>
      </c>
      <c r="H155">
        <v>12.51</v>
      </c>
      <c r="I155" t="s">
        <v>561</v>
      </c>
      <c r="J155" t="s">
        <v>564</v>
      </c>
      <c r="K155" t="s">
        <v>565</v>
      </c>
      <c r="L155" t="s">
        <v>566</v>
      </c>
      <c r="M155" t="s">
        <v>567</v>
      </c>
      <c r="N155" t="str">
        <f>_xlfn.XLOOKUP(orders3[[#This Row],[CustomerID]], Customer_Summary[Row Labels], Customer_Summary[Segment], 0, 0)</f>
        <v>Repeat</v>
      </c>
      <c r="O155" t="str">
        <f>TEXT(orders3[[#This Row],[OrderDate]],"yyyy-mm")</f>
        <v>1995-02</v>
      </c>
      <c r="P155" t="s">
        <v>305</v>
      </c>
    </row>
    <row r="156" spans="1:16" x14ac:dyDescent="0.3">
      <c r="A156">
        <v>10402</v>
      </c>
      <c r="B156" t="s">
        <v>204</v>
      </c>
      <c r="C156">
        <v>8</v>
      </c>
      <c r="D156" s="1">
        <v>34732</v>
      </c>
      <c r="E156" s="1">
        <v>34774</v>
      </c>
      <c r="F156" s="1">
        <v>34740</v>
      </c>
      <c r="G156">
        <v>2</v>
      </c>
      <c r="H156">
        <v>67.88</v>
      </c>
      <c r="I156" t="s">
        <v>205</v>
      </c>
      <c r="J156" t="s">
        <v>208</v>
      </c>
      <c r="K156" t="s">
        <v>209</v>
      </c>
      <c r="L156" t="s">
        <v>47</v>
      </c>
      <c r="M156" t="s">
        <v>210</v>
      </c>
      <c r="N156" t="str">
        <f>_xlfn.XLOOKUP(orders3[[#This Row],[CustomerID]], Customer_Summary[Row Labels], Customer_Summary[Segment], 0, 0)</f>
        <v>Repeat</v>
      </c>
      <c r="O156" t="str">
        <f>TEXT(orders3[[#This Row],[OrderDate]],"yyyy-mm")</f>
        <v>1995-02</v>
      </c>
      <c r="P156" t="s">
        <v>211</v>
      </c>
    </row>
    <row r="157" spans="1:16" x14ac:dyDescent="0.3">
      <c r="A157">
        <v>10403</v>
      </c>
      <c r="B157" t="s">
        <v>204</v>
      </c>
      <c r="C157">
        <v>4</v>
      </c>
      <c r="D157" s="1">
        <v>34733</v>
      </c>
      <c r="E157" s="1">
        <v>34761</v>
      </c>
      <c r="F157" s="1">
        <v>34739</v>
      </c>
      <c r="G157">
        <v>3</v>
      </c>
      <c r="H157">
        <v>73.790000000000006</v>
      </c>
      <c r="I157" t="s">
        <v>205</v>
      </c>
      <c r="J157" t="s">
        <v>208</v>
      </c>
      <c r="K157" t="s">
        <v>209</v>
      </c>
      <c r="L157" t="s">
        <v>47</v>
      </c>
      <c r="M157" t="s">
        <v>210</v>
      </c>
      <c r="N157" t="str">
        <f>_xlfn.XLOOKUP(orders3[[#This Row],[CustomerID]], Customer_Summary[Row Labels], Customer_Summary[Segment], 0, 0)</f>
        <v>Repeat</v>
      </c>
      <c r="O157" t="str">
        <f>TEXT(orders3[[#This Row],[OrderDate]],"yyyy-mm")</f>
        <v>1995-02</v>
      </c>
      <c r="P157" t="s">
        <v>211</v>
      </c>
    </row>
    <row r="158" spans="1:16" x14ac:dyDescent="0.3">
      <c r="A158">
        <v>10404</v>
      </c>
      <c r="B158" t="s">
        <v>442</v>
      </c>
      <c r="C158">
        <v>2</v>
      </c>
      <c r="D158" s="1">
        <v>34733</v>
      </c>
      <c r="E158" s="1">
        <v>34761</v>
      </c>
      <c r="F158" s="1">
        <v>34738</v>
      </c>
      <c r="G158">
        <v>1</v>
      </c>
      <c r="H158">
        <v>155.97</v>
      </c>
      <c r="I158" t="s">
        <v>443</v>
      </c>
      <c r="J158" t="s">
        <v>445</v>
      </c>
      <c r="K158" t="s">
        <v>446</v>
      </c>
      <c r="L158" t="s">
        <v>47</v>
      </c>
      <c r="M158" t="s">
        <v>447</v>
      </c>
      <c r="N158" t="str">
        <f>_xlfn.XLOOKUP(orders3[[#This Row],[CustomerID]], Customer_Summary[Row Labels], Customer_Summary[Segment], 0, 0)</f>
        <v>Repeat</v>
      </c>
      <c r="O158" t="str">
        <f>TEXT(orders3[[#This Row],[OrderDate]],"yyyy-mm")</f>
        <v>1995-02</v>
      </c>
      <c r="P158" t="s">
        <v>264</v>
      </c>
    </row>
    <row r="159" spans="1:16" x14ac:dyDescent="0.3">
      <c r="A159">
        <v>10405</v>
      </c>
      <c r="B159" t="s">
        <v>425</v>
      </c>
      <c r="C159">
        <v>1</v>
      </c>
      <c r="D159" s="1">
        <v>34736</v>
      </c>
      <c r="E159" s="1">
        <v>34764</v>
      </c>
      <c r="F159" s="1">
        <v>34752</v>
      </c>
      <c r="G159">
        <v>1</v>
      </c>
      <c r="H159">
        <v>34.82</v>
      </c>
      <c r="I159" t="s">
        <v>426</v>
      </c>
      <c r="J159" t="s">
        <v>428</v>
      </c>
      <c r="K159" t="s">
        <v>429</v>
      </c>
      <c r="L159" t="s">
        <v>430</v>
      </c>
      <c r="M159" t="s">
        <v>431</v>
      </c>
      <c r="N159" t="str">
        <f>_xlfn.XLOOKUP(orders3[[#This Row],[CustomerID]], Customer_Summary[Row Labels], Customer_Summary[Segment], 0, 0)</f>
        <v>Repeat</v>
      </c>
      <c r="O159" t="str">
        <f>TEXT(orders3[[#This Row],[OrderDate]],"yyyy-mm")</f>
        <v>1995-02</v>
      </c>
      <c r="P159" t="s">
        <v>314</v>
      </c>
    </row>
    <row r="160" spans="1:16" x14ac:dyDescent="0.3">
      <c r="A160">
        <v>10406</v>
      </c>
      <c r="B160" t="s">
        <v>541</v>
      </c>
      <c r="C160">
        <v>7</v>
      </c>
      <c r="D160" s="1">
        <v>34737</v>
      </c>
      <c r="E160" s="1">
        <v>34779</v>
      </c>
      <c r="F160" s="1">
        <v>34743</v>
      </c>
      <c r="G160">
        <v>1</v>
      </c>
      <c r="H160">
        <v>108.04</v>
      </c>
      <c r="I160" t="s">
        <v>542</v>
      </c>
      <c r="J160" t="s">
        <v>544</v>
      </c>
      <c r="K160" t="s">
        <v>169</v>
      </c>
      <c r="L160" t="s">
        <v>170</v>
      </c>
      <c r="M160" t="s">
        <v>545</v>
      </c>
      <c r="N160" t="str">
        <f>_xlfn.XLOOKUP(orders3[[#This Row],[CustomerID]], Customer_Summary[Row Labels], Customer_Summary[Segment], 0, 0)</f>
        <v>Repeat</v>
      </c>
      <c r="O160" t="str">
        <f>TEXT(orders3[[#This Row],[OrderDate]],"yyyy-mm")</f>
        <v>1995-02</v>
      </c>
      <c r="P160" t="s">
        <v>172</v>
      </c>
    </row>
    <row r="161" spans="1:16" x14ac:dyDescent="0.3">
      <c r="A161">
        <v>10407</v>
      </c>
      <c r="B161" t="s">
        <v>497</v>
      </c>
      <c r="C161">
        <v>2</v>
      </c>
      <c r="D161" s="1">
        <v>34737</v>
      </c>
      <c r="E161" s="1">
        <v>34765</v>
      </c>
      <c r="F161" s="1">
        <v>34760</v>
      </c>
      <c r="G161">
        <v>2</v>
      </c>
      <c r="H161">
        <v>91.48</v>
      </c>
      <c r="I161" t="s">
        <v>498</v>
      </c>
      <c r="J161" t="s">
        <v>500</v>
      </c>
      <c r="K161" t="s">
        <v>501</v>
      </c>
      <c r="L161" t="s">
        <v>47</v>
      </c>
      <c r="M161" t="s">
        <v>502</v>
      </c>
      <c r="N161" t="str">
        <f>_xlfn.XLOOKUP(orders3[[#This Row],[CustomerID]], Customer_Summary[Row Labels], Customer_Summary[Segment], 0, 0)</f>
        <v>Repeat</v>
      </c>
      <c r="O161" t="str">
        <f>TEXT(orders3[[#This Row],[OrderDate]],"yyyy-mm")</f>
        <v>1995-02</v>
      </c>
      <c r="P161" t="s">
        <v>49</v>
      </c>
    </row>
    <row r="162" spans="1:16" x14ac:dyDescent="0.3">
      <c r="A162">
        <v>10408</v>
      </c>
      <c r="B162" t="s">
        <v>228</v>
      </c>
      <c r="C162">
        <v>8</v>
      </c>
      <c r="D162" s="1">
        <v>34738</v>
      </c>
      <c r="E162" s="1">
        <v>34766</v>
      </c>
      <c r="F162" s="1">
        <v>34744</v>
      </c>
      <c r="G162">
        <v>1</v>
      </c>
      <c r="H162">
        <v>11.26</v>
      </c>
      <c r="I162" t="s">
        <v>229</v>
      </c>
      <c r="J162" t="s">
        <v>232</v>
      </c>
      <c r="K162" t="s">
        <v>233</v>
      </c>
      <c r="L162" t="s">
        <v>47</v>
      </c>
      <c r="M162" t="s">
        <v>234</v>
      </c>
      <c r="N162" t="str">
        <f>_xlfn.XLOOKUP(orders3[[#This Row],[CustomerID]], Customer_Summary[Row Labels], Customer_Summary[Segment], 0, 0)</f>
        <v>Repeat</v>
      </c>
      <c r="O162" t="str">
        <f>TEXT(orders3[[#This Row],[OrderDate]],"yyyy-mm")</f>
        <v>1995-02</v>
      </c>
      <c r="P162" t="s">
        <v>102</v>
      </c>
    </row>
    <row r="163" spans="1:16" x14ac:dyDescent="0.3">
      <c r="A163">
        <v>10409</v>
      </c>
      <c r="B163" t="s">
        <v>482</v>
      </c>
      <c r="C163">
        <v>3</v>
      </c>
      <c r="D163" s="1">
        <v>34739</v>
      </c>
      <c r="E163" s="1">
        <v>34767</v>
      </c>
      <c r="F163" s="1">
        <v>34744</v>
      </c>
      <c r="G163">
        <v>1</v>
      </c>
      <c r="H163">
        <v>29.83</v>
      </c>
      <c r="I163" t="s">
        <v>483</v>
      </c>
      <c r="J163" t="s">
        <v>485</v>
      </c>
      <c r="K163" t="s">
        <v>144</v>
      </c>
      <c r="L163" t="s">
        <v>47</v>
      </c>
      <c r="M163" t="s">
        <v>145</v>
      </c>
      <c r="N163" t="str">
        <f>_xlfn.XLOOKUP(orders3[[#This Row],[CustomerID]], Customer_Summary[Row Labels], Customer_Summary[Segment], 0, 0)</f>
        <v>Repeat</v>
      </c>
      <c r="O163" t="str">
        <f>TEXT(orders3[[#This Row],[OrderDate]],"yyyy-mm")</f>
        <v>1995-02</v>
      </c>
      <c r="P163" t="s">
        <v>146</v>
      </c>
    </row>
    <row r="164" spans="1:16" x14ac:dyDescent="0.3">
      <c r="A164">
        <v>10410</v>
      </c>
      <c r="B164" t="s">
        <v>122</v>
      </c>
      <c r="C164">
        <v>3</v>
      </c>
      <c r="D164" s="1">
        <v>34740</v>
      </c>
      <c r="E164" s="1">
        <v>34768</v>
      </c>
      <c r="F164" s="1">
        <v>34745</v>
      </c>
      <c r="G164">
        <v>3</v>
      </c>
      <c r="H164">
        <v>2.4</v>
      </c>
      <c r="I164" t="s">
        <v>123</v>
      </c>
      <c r="J164" t="s">
        <v>126</v>
      </c>
      <c r="K164" t="s">
        <v>127</v>
      </c>
      <c r="L164" t="s">
        <v>128</v>
      </c>
      <c r="M164" t="s">
        <v>129</v>
      </c>
      <c r="N164" t="str">
        <f>_xlfn.XLOOKUP(orders3[[#This Row],[CustomerID]], Customer_Summary[Row Labels], Customer_Summary[Segment], 0, 0)</f>
        <v>Repeat</v>
      </c>
      <c r="O164" t="str">
        <f>TEXT(orders3[[#This Row],[OrderDate]],"yyyy-mm")</f>
        <v>1995-02</v>
      </c>
      <c r="P164" t="s">
        <v>130</v>
      </c>
    </row>
    <row r="165" spans="1:16" x14ac:dyDescent="0.3">
      <c r="A165">
        <v>10411</v>
      </c>
      <c r="B165" t="s">
        <v>122</v>
      </c>
      <c r="C165">
        <v>9</v>
      </c>
      <c r="D165" s="1">
        <v>34740</v>
      </c>
      <c r="E165" s="1">
        <v>34768</v>
      </c>
      <c r="F165" s="1">
        <v>34751</v>
      </c>
      <c r="G165">
        <v>3</v>
      </c>
      <c r="H165">
        <v>23.65</v>
      </c>
      <c r="I165" t="s">
        <v>123</v>
      </c>
      <c r="J165" t="s">
        <v>126</v>
      </c>
      <c r="K165" t="s">
        <v>127</v>
      </c>
      <c r="L165" t="s">
        <v>128</v>
      </c>
      <c r="M165" t="s">
        <v>129</v>
      </c>
      <c r="N165" t="str">
        <f>_xlfn.XLOOKUP(orders3[[#This Row],[CustomerID]], Customer_Summary[Row Labels], Customer_Summary[Segment], 0, 0)</f>
        <v>Repeat</v>
      </c>
      <c r="O165" t="str">
        <f>TEXT(orders3[[#This Row],[OrderDate]],"yyyy-mm")</f>
        <v>1995-02</v>
      </c>
      <c r="P165" t="s">
        <v>130</v>
      </c>
    </row>
    <row r="166" spans="1:16" x14ac:dyDescent="0.3">
      <c r="A166">
        <v>10412</v>
      </c>
      <c r="B166" t="s">
        <v>730</v>
      </c>
      <c r="C166">
        <v>8</v>
      </c>
      <c r="D166" s="1">
        <v>34743</v>
      </c>
      <c r="E166" s="1">
        <v>34771</v>
      </c>
      <c r="F166" s="1">
        <v>34745</v>
      </c>
      <c r="G166">
        <v>2</v>
      </c>
      <c r="H166">
        <v>3.77</v>
      </c>
      <c r="I166" t="s">
        <v>731</v>
      </c>
      <c r="J166" t="s">
        <v>733</v>
      </c>
      <c r="K166" t="s">
        <v>734</v>
      </c>
      <c r="L166" t="s">
        <v>47</v>
      </c>
      <c r="M166" t="s">
        <v>735</v>
      </c>
      <c r="N166" t="str">
        <f>_xlfn.XLOOKUP(orders3[[#This Row],[CustomerID]], Customer_Summary[Row Labels], Customer_Summary[Segment], 0, 0)</f>
        <v>Repeat</v>
      </c>
      <c r="O166" t="str">
        <f>TEXT(orders3[[#This Row],[OrderDate]],"yyyy-mm")</f>
        <v>1995-02</v>
      </c>
      <c r="P166" t="s">
        <v>736</v>
      </c>
    </row>
    <row r="167" spans="1:16" x14ac:dyDescent="0.3">
      <c r="A167">
        <v>10413</v>
      </c>
      <c r="B167" t="s">
        <v>375</v>
      </c>
      <c r="C167">
        <v>3</v>
      </c>
      <c r="D167" s="1">
        <v>34744</v>
      </c>
      <c r="E167" s="1">
        <v>34772</v>
      </c>
      <c r="F167" s="1">
        <v>34746</v>
      </c>
      <c r="G167">
        <v>2</v>
      </c>
      <c r="H167">
        <v>95.66</v>
      </c>
      <c r="I167" t="s">
        <v>376</v>
      </c>
      <c r="J167" t="s">
        <v>378</v>
      </c>
      <c r="K167" t="s">
        <v>379</v>
      </c>
      <c r="L167" t="s">
        <v>47</v>
      </c>
      <c r="M167" t="s">
        <v>380</v>
      </c>
      <c r="N167" t="str">
        <f>_xlfn.XLOOKUP(orders3[[#This Row],[CustomerID]], Customer_Summary[Row Labels], Customer_Summary[Segment], 0, 0)</f>
        <v>Repeat</v>
      </c>
      <c r="O167" t="str">
        <f>TEXT(orders3[[#This Row],[OrderDate]],"yyyy-mm")</f>
        <v>1995-02</v>
      </c>
      <c r="P167" t="s">
        <v>102</v>
      </c>
    </row>
    <row r="168" spans="1:16" x14ac:dyDescent="0.3">
      <c r="A168">
        <v>10414</v>
      </c>
      <c r="B168" t="s">
        <v>214</v>
      </c>
      <c r="C168">
        <v>2</v>
      </c>
      <c r="D168" s="1">
        <v>34744</v>
      </c>
      <c r="E168" s="1">
        <v>34772</v>
      </c>
      <c r="F168" s="1">
        <v>34747</v>
      </c>
      <c r="G168">
        <v>3</v>
      </c>
      <c r="H168">
        <v>21.48</v>
      </c>
      <c r="I168" t="s">
        <v>215</v>
      </c>
      <c r="J168" t="s">
        <v>218</v>
      </c>
      <c r="K168" t="s">
        <v>169</v>
      </c>
      <c r="L168" t="s">
        <v>170</v>
      </c>
      <c r="M168" t="s">
        <v>219</v>
      </c>
      <c r="N168" t="str">
        <f>_xlfn.XLOOKUP(orders3[[#This Row],[CustomerID]], Customer_Summary[Row Labels], Customer_Summary[Segment], 0, 0)</f>
        <v>Repeat</v>
      </c>
      <c r="O168" t="str">
        <f>TEXT(orders3[[#This Row],[OrderDate]],"yyyy-mm")</f>
        <v>1995-02</v>
      </c>
      <c r="P168" t="s">
        <v>172</v>
      </c>
    </row>
    <row r="169" spans="1:16" x14ac:dyDescent="0.3">
      <c r="A169">
        <v>10415</v>
      </c>
      <c r="B169" t="s">
        <v>335</v>
      </c>
      <c r="C169">
        <v>3</v>
      </c>
      <c r="D169" s="1">
        <v>34745</v>
      </c>
      <c r="E169" s="1">
        <v>34773</v>
      </c>
      <c r="F169" s="1">
        <v>34754</v>
      </c>
      <c r="G169">
        <v>1</v>
      </c>
      <c r="H169">
        <v>0.2</v>
      </c>
      <c r="I169" t="s">
        <v>336</v>
      </c>
      <c r="J169" t="s">
        <v>338</v>
      </c>
      <c r="K169" t="s">
        <v>339</v>
      </c>
      <c r="L169" t="s">
        <v>303</v>
      </c>
      <c r="M169" t="s">
        <v>340</v>
      </c>
      <c r="N169" t="str">
        <f>_xlfn.XLOOKUP(orders3[[#This Row],[CustomerID]], Customer_Summary[Row Labels], Customer_Summary[Segment], 0, 0)</f>
        <v>Repeat</v>
      </c>
      <c r="O169" t="str">
        <f>TEXT(orders3[[#This Row],[OrderDate]],"yyyy-mm")</f>
        <v>1995-02</v>
      </c>
      <c r="P169" t="s">
        <v>305</v>
      </c>
    </row>
    <row r="170" spans="1:16" x14ac:dyDescent="0.3">
      <c r="A170">
        <v>10416</v>
      </c>
      <c r="B170" t="s">
        <v>730</v>
      </c>
      <c r="C170">
        <v>8</v>
      </c>
      <c r="D170" s="1">
        <v>34746</v>
      </c>
      <c r="E170" s="1">
        <v>34774</v>
      </c>
      <c r="F170" s="1">
        <v>34757</v>
      </c>
      <c r="G170">
        <v>3</v>
      </c>
      <c r="H170">
        <v>22.72</v>
      </c>
      <c r="I170" t="s">
        <v>731</v>
      </c>
      <c r="J170" t="s">
        <v>733</v>
      </c>
      <c r="K170" t="s">
        <v>734</v>
      </c>
      <c r="L170" t="s">
        <v>47</v>
      </c>
      <c r="M170" t="s">
        <v>735</v>
      </c>
      <c r="N170" t="str">
        <f>_xlfn.XLOOKUP(orders3[[#This Row],[CustomerID]], Customer_Summary[Row Labels], Customer_Summary[Segment], 0, 0)</f>
        <v>Repeat</v>
      </c>
      <c r="O170" t="str">
        <f>TEXT(orders3[[#This Row],[OrderDate]],"yyyy-mm")</f>
        <v>1995-02</v>
      </c>
      <c r="P170" t="s">
        <v>736</v>
      </c>
    </row>
    <row r="171" spans="1:16" x14ac:dyDescent="0.3">
      <c r="A171">
        <v>10417</v>
      </c>
      <c r="B171" t="s">
        <v>622</v>
      </c>
      <c r="C171">
        <v>4</v>
      </c>
      <c r="D171" s="1">
        <v>34746</v>
      </c>
      <c r="E171" s="1">
        <v>34774</v>
      </c>
      <c r="F171" s="1">
        <v>34758</v>
      </c>
      <c r="G171">
        <v>3</v>
      </c>
      <c r="H171">
        <v>70.290000000000006</v>
      </c>
      <c r="I171" t="s">
        <v>623</v>
      </c>
      <c r="J171" t="s">
        <v>625</v>
      </c>
      <c r="K171" t="s">
        <v>626</v>
      </c>
      <c r="L171" t="s">
        <v>47</v>
      </c>
      <c r="M171" t="s">
        <v>627</v>
      </c>
      <c r="N171" t="str">
        <f>_xlfn.XLOOKUP(orders3[[#This Row],[CustomerID]], Customer_Summary[Row Labels], Customer_Summary[Segment], 0, 0)</f>
        <v>Repeat</v>
      </c>
      <c r="O171" t="str">
        <f>TEXT(orders3[[#This Row],[OrderDate]],"yyyy-mm")</f>
        <v>1995-02</v>
      </c>
      <c r="P171" t="s">
        <v>628</v>
      </c>
    </row>
    <row r="172" spans="1:16" x14ac:dyDescent="0.3">
      <c r="A172">
        <v>10418</v>
      </c>
      <c r="B172" t="s">
        <v>547</v>
      </c>
      <c r="C172">
        <v>4</v>
      </c>
      <c r="D172" s="1">
        <v>34747</v>
      </c>
      <c r="E172" s="1">
        <v>34775</v>
      </c>
      <c r="F172" s="1">
        <v>34754</v>
      </c>
      <c r="G172">
        <v>1</v>
      </c>
      <c r="H172">
        <v>17.55</v>
      </c>
      <c r="I172" t="s">
        <v>548</v>
      </c>
      <c r="J172" t="s">
        <v>550</v>
      </c>
      <c r="K172" t="s">
        <v>551</v>
      </c>
      <c r="L172" t="s">
        <v>47</v>
      </c>
      <c r="M172" t="s">
        <v>552</v>
      </c>
      <c r="N172" t="str">
        <f>_xlfn.XLOOKUP(orders3[[#This Row],[CustomerID]], Customer_Summary[Row Labels], Customer_Summary[Segment], 0, 0)</f>
        <v>Repeat</v>
      </c>
      <c r="O172" t="str">
        <f>TEXT(orders3[[#This Row],[OrderDate]],"yyyy-mm")</f>
        <v>1995-02</v>
      </c>
      <c r="P172" t="s">
        <v>49</v>
      </c>
    </row>
    <row r="173" spans="1:16" x14ac:dyDescent="0.3">
      <c r="A173">
        <v>10419</v>
      </c>
      <c r="B173" t="s">
        <v>584</v>
      </c>
      <c r="C173">
        <v>4</v>
      </c>
      <c r="D173" s="1">
        <v>34750</v>
      </c>
      <c r="E173" s="1">
        <v>34778</v>
      </c>
      <c r="F173" s="1">
        <v>34760</v>
      </c>
      <c r="G173">
        <v>2</v>
      </c>
      <c r="H173">
        <v>137.35</v>
      </c>
      <c r="I173" t="s">
        <v>585</v>
      </c>
      <c r="J173" t="s">
        <v>869</v>
      </c>
      <c r="K173" t="s">
        <v>588</v>
      </c>
      <c r="L173" t="s">
        <v>47</v>
      </c>
      <c r="M173" t="s">
        <v>870</v>
      </c>
      <c r="N173" t="str">
        <f>_xlfn.XLOOKUP(orders3[[#This Row],[CustomerID]], Customer_Summary[Row Labels], Customer_Summary[Segment], 0, 0)</f>
        <v>Repeat</v>
      </c>
      <c r="O173" t="str">
        <f>TEXT(orders3[[#This Row],[OrderDate]],"yyyy-mm")</f>
        <v>1995-02</v>
      </c>
      <c r="P173" t="s">
        <v>162</v>
      </c>
    </row>
    <row r="174" spans="1:16" x14ac:dyDescent="0.3">
      <c r="A174">
        <v>10420</v>
      </c>
      <c r="B174" t="s">
        <v>738</v>
      </c>
      <c r="C174">
        <v>3</v>
      </c>
      <c r="D174" s="1">
        <v>34751</v>
      </c>
      <c r="E174" s="1">
        <v>34779</v>
      </c>
      <c r="F174" s="1">
        <v>34757</v>
      </c>
      <c r="G174">
        <v>1</v>
      </c>
      <c r="H174">
        <v>44.12</v>
      </c>
      <c r="I174" t="s">
        <v>739</v>
      </c>
      <c r="J174" t="s">
        <v>741</v>
      </c>
      <c r="K174" t="s">
        <v>742</v>
      </c>
      <c r="L174" t="s">
        <v>170</v>
      </c>
      <c r="M174" t="s">
        <v>743</v>
      </c>
      <c r="N174" t="str">
        <f>_xlfn.XLOOKUP(orders3[[#This Row],[CustomerID]], Customer_Summary[Row Labels], Customer_Summary[Segment], 0, 0)</f>
        <v>Repeat</v>
      </c>
      <c r="O174" t="str">
        <f>TEXT(orders3[[#This Row],[OrderDate]],"yyyy-mm")</f>
        <v>1995-02</v>
      </c>
      <c r="P174" t="s">
        <v>172</v>
      </c>
    </row>
    <row r="175" spans="1:16" x14ac:dyDescent="0.3">
      <c r="A175">
        <v>10421</v>
      </c>
      <c r="B175" t="s">
        <v>534</v>
      </c>
      <c r="C175">
        <v>8</v>
      </c>
      <c r="D175" s="1">
        <v>34751</v>
      </c>
      <c r="E175" s="1">
        <v>34793</v>
      </c>
      <c r="F175" s="1">
        <v>34757</v>
      </c>
      <c r="G175">
        <v>1</v>
      </c>
      <c r="H175">
        <v>99.23</v>
      </c>
      <c r="I175" t="s">
        <v>535</v>
      </c>
      <c r="J175" t="s">
        <v>537</v>
      </c>
      <c r="K175" t="s">
        <v>321</v>
      </c>
      <c r="L175" t="s">
        <v>322</v>
      </c>
      <c r="M175" t="s">
        <v>538</v>
      </c>
      <c r="N175" t="str">
        <f>_xlfn.XLOOKUP(orders3[[#This Row],[CustomerID]], Customer_Summary[Row Labels], Customer_Summary[Segment], 0, 0)</f>
        <v>Repeat</v>
      </c>
      <c r="O175" t="str">
        <f>TEXT(orders3[[#This Row],[OrderDate]],"yyyy-mm")</f>
        <v>1995-02</v>
      </c>
      <c r="P175" t="s">
        <v>172</v>
      </c>
    </row>
    <row r="176" spans="1:16" x14ac:dyDescent="0.3">
      <c r="A176">
        <v>10422</v>
      </c>
      <c r="B176" t="s">
        <v>258</v>
      </c>
      <c r="C176">
        <v>2</v>
      </c>
      <c r="D176" s="1">
        <v>34752</v>
      </c>
      <c r="E176" s="1">
        <v>34780</v>
      </c>
      <c r="F176" s="1">
        <v>34761</v>
      </c>
      <c r="G176">
        <v>1</v>
      </c>
      <c r="H176">
        <v>3.02</v>
      </c>
      <c r="I176" t="s">
        <v>259</v>
      </c>
      <c r="J176" t="s">
        <v>261</v>
      </c>
      <c r="K176" t="s">
        <v>262</v>
      </c>
      <c r="L176" t="s">
        <v>47</v>
      </c>
      <c r="M176" t="s">
        <v>263</v>
      </c>
      <c r="N176" t="str">
        <f>_xlfn.XLOOKUP(orders3[[#This Row],[CustomerID]], Customer_Summary[Row Labels], Customer_Summary[Segment], 0, 0)</f>
        <v>Repeat</v>
      </c>
      <c r="O176" t="str">
        <f>TEXT(orders3[[#This Row],[OrderDate]],"yyyy-mm")</f>
        <v>1995-02</v>
      </c>
      <c r="P176" t="s">
        <v>264</v>
      </c>
    </row>
    <row r="177" spans="1:16" x14ac:dyDescent="0.3">
      <c r="A177">
        <v>10423</v>
      </c>
      <c r="B177" t="s">
        <v>291</v>
      </c>
      <c r="C177">
        <v>6</v>
      </c>
      <c r="D177" s="1">
        <v>34753</v>
      </c>
      <c r="E177" s="1">
        <v>34767</v>
      </c>
      <c r="F177" s="1">
        <v>34785</v>
      </c>
      <c r="G177">
        <v>3</v>
      </c>
      <c r="H177">
        <v>24.5</v>
      </c>
      <c r="I177" t="s">
        <v>292</v>
      </c>
      <c r="J177" t="s">
        <v>294</v>
      </c>
      <c r="K177" t="s">
        <v>295</v>
      </c>
      <c r="L177" t="s">
        <v>170</v>
      </c>
      <c r="M177" t="s">
        <v>296</v>
      </c>
      <c r="N177" t="str">
        <f>_xlfn.XLOOKUP(orders3[[#This Row],[CustomerID]], Customer_Summary[Row Labels], Customer_Summary[Segment], 0, 0)</f>
        <v>Repeat</v>
      </c>
      <c r="O177" t="str">
        <f>TEXT(orders3[[#This Row],[OrderDate]],"yyyy-mm")</f>
        <v>1995-02</v>
      </c>
      <c r="P177" t="s">
        <v>172</v>
      </c>
    </row>
    <row r="178" spans="1:16" x14ac:dyDescent="0.3">
      <c r="A178">
        <v>10424</v>
      </c>
      <c r="B178" t="s">
        <v>459</v>
      </c>
      <c r="C178">
        <v>7</v>
      </c>
      <c r="D178" s="1">
        <v>34753</v>
      </c>
      <c r="E178" s="1">
        <v>34781</v>
      </c>
      <c r="F178" s="1">
        <v>34757</v>
      </c>
      <c r="G178">
        <v>2</v>
      </c>
      <c r="H178">
        <v>370.61</v>
      </c>
      <c r="I178" t="s">
        <v>460</v>
      </c>
      <c r="J178" t="s">
        <v>462</v>
      </c>
      <c r="K178" t="s">
        <v>463</v>
      </c>
      <c r="L178" t="s">
        <v>464</v>
      </c>
      <c r="M178" t="s">
        <v>465</v>
      </c>
      <c r="N178" t="str">
        <f>_xlfn.XLOOKUP(orders3[[#This Row],[CustomerID]], Customer_Summary[Row Labels], Customer_Summary[Segment], 0, 0)</f>
        <v>Repeat</v>
      </c>
      <c r="O178" t="str">
        <f>TEXT(orders3[[#This Row],[OrderDate]],"yyyy-mm")</f>
        <v>1995-02</v>
      </c>
      <c r="P178" t="s">
        <v>130</v>
      </c>
    </row>
    <row r="179" spans="1:16" x14ac:dyDescent="0.3">
      <c r="A179">
        <v>10425</v>
      </c>
      <c r="B179" t="s">
        <v>375</v>
      </c>
      <c r="C179">
        <v>6</v>
      </c>
      <c r="D179" s="1">
        <v>34754</v>
      </c>
      <c r="E179" s="1">
        <v>34782</v>
      </c>
      <c r="F179" s="1">
        <v>34775</v>
      </c>
      <c r="G179">
        <v>2</v>
      </c>
      <c r="H179">
        <v>7.93</v>
      </c>
      <c r="I179" t="s">
        <v>376</v>
      </c>
      <c r="J179" t="s">
        <v>378</v>
      </c>
      <c r="K179" t="s">
        <v>379</v>
      </c>
      <c r="L179" t="s">
        <v>47</v>
      </c>
      <c r="M179" t="s">
        <v>380</v>
      </c>
      <c r="N179" t="str">
        <f>_xlfn.XLOOKUP(orders3[[#This Row],[CustomerID]], Customer_Summary[Row Labels], Customer_Summary[Segment], 0, 0)</f>
        <v>Repeat</v>
      </c>
      <c r="O179" t="str">
        <f>TEXT(orders3[[#This Row],[OrderDate]],"yyyy-mm")</f>
        <v>1995-02</v>
      </c>
      <c r="P179" t="s">
        <v>102</v>
      </c>
    </row>
    <row r="180" spans="1:16" x14ac:dyDescent="0.3">
      <c r="A180">
        <v>10426</v>
      </c>
      <c r="B180" t="s">
        <v>276</v>
      </c>
      <c r="C180">
        <v>4</v>
      </c>
      <c r="D180" s="1">
        <v>34757</v>
      </c>
      <c r="E180" s="1">
        <v>34785</v>
      </c>
      <c r="F180" s="1">
        <v>34767</v>
      </c>
      <c r="G180">
        <v>1</v>
      </c>
      <c r="H180">
        <v>18.690000000000001</v>
      </c>
      <c r="I180" t="s">
        <v>877</v>
      </c>
      <c r="J180" t="s">
        <v>279</v>
      </c>
      <c r="K180" t="s">
        <v>280</v>
      </c>
      <c r="L180" t="s">
        <v>47</v>
      </c>
      <c r="M180" t="s">
        <v>878</v>
      </c>
      <c r="N180" t="str">
        <f>_xlfn.XLOOKUP(orders3[[#This Row],[CustomerID]], Customer_Summary[Row Labels], Customer_Summary[Segment], 0, 0)</f>
        <v>Repeat</v>
      </c>
      <c r="O180" t="str">
        <f>TEXT(orders3[[#This Row],[OrderDate]],"yyyy-mm")</f>
        <v>1995-02</v>
      </c>
      <c r="P180" t="s">
        <v>111</v>
      </c>
    </row>
    <row r="181" spans="1:16" x14ac:dyDescent="0.3">
      <c r="A181">
        <v>10427</v>
      </c>
      <c r="B181" t="s">
        <v>520</v>
      </c>
      <c r="C181">
        <v>4</v>
      </c>
      <c r="D181" s="1">
        <v>34757</v>
      </c>
      <c r="E181" s="1">
        <v>34785</v>
      </c>
      <c r="F181" s="1">
        <v>34792</v>
      </c>
      <c r="G181">
        <v>2</v>
      </c>
      <c r="H181">
        <v>31.29</v>
      </c>
      <c r="I181" t="s">
        <v>521</v>
      </c>
      <c r="J181" t="s">
        <v>523</v>
      </c>
      <c r="K181" t="s">
        <v>524</v>
      </c>
      <c r="L181" t="s">
        <v>47</v>
      </c>
      <c r="M181" t="s">
        <v>525</v>
      </c>
      <c r="N181" t="str">
        <f>_xlfn.XLOOKUP(orders3[[#This Row],[CustomerID]], Customer_Summary[Row Labels], Customer_Summary[Segment], 0, 0)</f>
        <v>Repeat</v>
      </c>
      <c r="O181" t="str">
        <f>TEXT(orders3[[#This Row],[OrderDate]],"yyyy-mm")</f>
        <v>1995-02</v>
      </c>
      <c r="P181" t="s">
        <v>211</v>
      </c>
    </row>
    <row r="182" spans="1:16" x14ac:dyDescent="0.3">
      <c r="A182">
        <v>10428</v>
      </c>
      <c r="B182" t="s">
        <v>570</v>
      </c>
      <c r="C182">
        <v>7</v>
      </c>
      <c r="D182" s="1">
        <v>34758</v>
      </c>
      <c r="E182" s="1">
        <v>34786</v>
      </c>
      <c r="F182" s="1">
        <v>34765</v>
      </c>
      <c r="G182">
        <v>1</v>
      </c>
      <c r="H182">
        <v>11.09</v>
      </c>
      <c r="I182" t="s">
        <v>571</v>
      </c>
      <c r="J182" t="s">
        <v>573</v>
      </c>
      <c r="K182" t="s">
        <v>574</v>
      </c>
      <c r="L182" t="s">
        <v>47</v>
      </c>
      <c r="M182" t="s">
        <v>575</v>
      </c>
      <c r="N182" t="str">
        <f>_xlfn.XLOOKUP(orders3[[#This Row],[CustomerID]], Customer_Summary[Row Labels], Customer_Summary[Segment], 0, 0)</f>
        <v>Repeat</v>
      </c>
      <c r="O182" t="str">
        <f>TEXT(orders3[[#This Row],[OrderDate]],"yyyy-mm")</f>
        <v>1995-02</v>
      </c>
      <c r="P182" t="s">
        <v>264</v>
      </c>
    </row>
    <row r="183" spans="1:16" x14ac:dyDescent="0.3">
      <c r="A183">
        <v>10429</v>
      </c>
      <c r="B183" t="s">
        <v>343</v>
      </c>
      <c r="C183">
        <v>3</v>
      </c>
      <c r="D183" s="1">
        <v>34759</v>
      </c>
      <c r="E183" s="1">
        <v>34801</v>
      </c>
      <c r="F183" s="1">
        <v>34768</v>
      </c>
      <c r="G183">
        <v>2</v>
      </c>
      <c r="H183">
        <v>56.63</v>
      </c>
      <c r="I183" t="s">
        <v>344</v>
      </c>
      <c r="J183" t="s">
        <v>346</v>
      </c>
      <c r="K183" t="s">
        <v>347</v>
      </c>
      <c r="L183" t="s">
        <v>348</v>
      </c>
      <c r="M183" t="s">
        <v>47</v>
      </c>
      <c r="N183" t="str">
        <f>_xlfn.XLOOKUP(orders3[[#This Row],[CustomerID]], Customer_Summary[Row Labels], Customer_Summary[Segment], 0, 0)</f>
        <v>Repeat</v>
      </c>
      <c r="O183" t="str">
        <f>TEXT(orders3[[#This Row],[OrderDate]],"yyyy-mm")</f>
        <v>1995-03</v>
      </c>
      <c r="P183" t="s">
        <v>349</v>
      </c>
    </row>
    <row r="184" spans="1:16" x14ac:dyDescent="0.3">
      <c r="A184">
        <v>10430</v>
      </c>
      <c r="B184" t="s">
        <v>204</v>
      </c>
      <c r="C184">
        <v>4</v>
      </c>
      <c r="D184" s="1">
        <v>34760</v>
      </c>
      <c r="E184" s="1">
        <v>34774</v>
      </c>
      <c r="F184" s="1">
        <v>34764</v>
      </c>
      <c r="G184">
        <v>1</v>
      </c>
      <c r="H184">
        <v>458.78</v>
      </c>
      <c r="I184" t="s">
        <v>205</v>
      </c>
      <c r="J184" t="s">
        <v>208</v>
      </c>
      <c r="K184" t="s">
        <v>209</v>
      </c>
      <c r="L184" t="s">
        <v>47</v>
      </c>
      <c r="M184" t="s">
        <v>210</v>
      </c>
      <c r="N184" t="str">
        <f>_xlfn.XLOOKUP(orders3[[#This Row],[CustomerID]], Customer_Summary[Row Labels], Customer_Summary[Segment], 0, 0)</f>
        <v>Repeat</v>
      </c>
      <c r="O184" t="str">
        <f>TEXT(orders3[[#This Row],[OrderDate]],"yyyy-mm")</f>
        <v>1995-03</v>
      </c>
      <c r="P184" t="s">
        <v>211</v>
      </c>
    </row>
    <row r="185" spans="1:16" x14ac:dyDescent="0.3">
      <c r="A185">
        <v>10431</v>
      </c>
      <c r="B185" t="s">
        <v>122</v>
      </c>
      <c r="C185">
        <v>4</v>
      </c>
      <c r="D185" s="1">
        <v>34760</v>
      </c>
      <c r="E185" s="1">
        <v>34774</v>
      </c>
      <c r="F185" s="1">
        <v>34768</v>
      </c>
      <c r="G185">
        <v>2</v>
      </c>
      <c r="H185">
        <v>44.17</v>
      </c>
      <c r="I185" t="s">
        <v>123</v>
      </c>
      <c r="J185" t="s">
        <v>126</v>
      </c>
      <c r="K185" t="s">
        <v>127</v>
      </c>
      <c r="L185" t="s">
        <v>128</v>
      </c>
      <c r="M185" t="s">
        <v>129</v>
      </c>
      <c r="N185" t="str">
        <f>_xlfn.XLOOKUP(orders3[[#This Row],[CustomerID]], Customer_Summary[Row Labels], Customer_Summary[Segment], 0, 0)</f>
        <v>Repeat</v>
      </c>
      <c r="O185" t="str">
        <f>TEXT(orders3[[#This Row],[OrderDate]],"yyyy-mm")</f>
        <v>1995-03</v>
      </c>
      <c r="P185" t="s">
        <v>130</v>
      </c>
    </row>
    <row r="186" spans="1:16" x14ac:dyDescent="0.3">
      <c r="A186">
        <v>10432</v>
      </c>
      <c r="B186" t="s">
        <v>638</v>
      </c>
      <c r="C186">
        <v>3</v>
      </c>
      <c r="D186" s="1">
        <v>34761</v>
      </c>
      <c r="E186" s="1">
        <v>34775</v>
      </c>
      <c r="F186" s="1">
        <v>34768</v>
      </c>
      <c r="G186">
        <v>2</v>
      </c>
      <c r="H186">
        <v>4.34</v>
      </c>
      <c r="I186" t="s">
        <v>639</v>
      </c>
      <c r="J186" t="s">
        <v>641</v>
      </c>
      <c r="K186" t="s">
        <v>642</v>
      </c>
      <c r="L186" t="s">
        <v>643</v>
      </c>
      <c r="M186" t="s">
        <v>644</v>
      </c>
      <c r="N186" t="str">
        <f>_xlfn.XLOOKUP(orders3[[#This Row],[CustomerID]], Customer_Summary[Row Labels], Customer_Summary[Segment], 0, 0)</f>
        <v>Repeat</v>
      </c>
      <c r="O186" t="str">
        <f>TEXT(orders3[[#This Row],[OrderDate]],"yyyy-mm")</f>
        <v>1995-03</v>
      </c>
      <c r="P186" t="s">
        <v>305</v>
      </c>
    </row>
    <row r="187" spans="1:16" x14ac:dyDescent="0.3">
      <c r="A187">
        <v>10433</v>
      </c>
      <c r="B187" t="s">
        <v>528</v>
      </c>
      <c r="C187">
        <v>3</v>
      </c>
      <c r="D187" s="1">
        <v>34764</v>
      </c>
      <c r="E187" s="1">
        <v>34792</v>
      </c>
      <c r="F187" s="1">
        <v>34793</v>
      </c>
      <c r="G187">
        <v>3</v>
      </c>
      <c r="H187">
        <v>73.83</v>
      </c>
      <c r="I187" t="s">
        <v>529</v>
      </c>
      <c r="J187" t="s">
        <v>531</v>
      </c>
      <c r="K187" t="s">
        <v>271</v>
      </c>
      <c r="L187" t="s">
        <v>47</v>
      </c>
      <c r="M187" t="s">
        <v>532</v>
      </c>
      <c r="N187" t="str">
        <f>_xlfn.XLOOKUP(orders3[[#This Row],[CustomerID]], Customer_Summary[Row Labels], Customer_Summary[Segment], 0, 0)</f>
        <v>Repeat</v>
      </c>
      <c r="O187" t="str">
        <f>TEXT(orders3[[#This Row],[OrderDate]],"yyyy-mm")</f>
        <v>1995-03</v>
      </c>
      <c r="P187" t="s">
        <v>273</v>
      </c>
    </row>
    <row r="188" spans="1:16" x14ac:dyDescent="0.3">
      <c r="A188">
        <v>10434</v>
      </c>
      <c r="B188" t="s">
        <v>237</v>
      </c>
      <c r="C188">
        <v>3</v>
      </c>
      <c r="D188" s="1">
        <v>34764</v>
      </c>
      <c r="E188" s="1">
        <v>34792</v>
      </c>
      <c r="F188" s="1">
        <v>34774</v>
      </c>
      <c r="G188">
        <v>2</v>
      </c>
      <c r="H188">
        <v>17.920000000000002</v>
      </c>
      <c r="I188" t="s">
        <v>238</v>
      </c>
      <c r="J188" t="s">
        <v>240</v>
      </c>
      <c r="K188" t="s">
        <v>241</v>
      </c>
      <c r="L188" t="s">
        <v>47</v>
      </c>
      <c r="M188" t="s">
        <v>242</v>
      </c>
      <c r="N188" t="str">
        <f>_xlfn.XLOOKUP(orders3[[#This Row],[CustomerID]], Customer_Summary[Row Labels], Customer_Summary[Segment], 0, 0)</f>
        <v>Repeat</v>
      </c>
      <c r="O188" t="str">
        <f>TEXT(orders3[[#This Row],[OrderDate]],"yyyy-mm")</f>
        <v>1995-03</v>
      </c>
      <c r="P188" t="s">
        <v>84</v>
      </c>
    </row>
    <row r="189" spans="1:16" x14ac:dyDescent="0.3">
      <c r="A189">
        <v>10435</v>
      </c>
      <c r="B189" t="s">
        <v>174</v>
      </c>
      <c r="C189">
        <v>8</v>
      </c>
      <c r="D189" s="1">
        <v>34765</v>
      </c>
      <c r="E189" s="1">
        <v>34807</v>
      </c>
      <c r="F189" s="1">
        <v>34768</v>
      </c>
      <c r="G189">
        <v>2</v>
      </c>
      <c r="H189">
        <v>9.2100000000000009</v>
      </c>
      <c r="I189" t="s">
        <v>175</v>
      </c>
      <c r="J189" t="s">
        <v>177</v>
      </c>
      <c r="K189" t="s">
        <v>72</v>
      </c>
      <c r="L189" t="s">
        <v>47</v>
      </c>
      <c r="M189" t="s">
        <v>178</v>
      </c>
      <c r="N189" t="str">
        <f>_xlfn.XLOOKUP(orders3[[#This Row],[CustomerID]], Customer_Summary[Row Labels], Customer_Summary[Segment], 0, 0)</f>
        <v>New</v>
      </c>
      <c r="O189" t="str">
        <f>TEXT(orders3[[#This Row],[OrderDate]],"yyyy-mm")</f>
        <v>1995-03</v>
      </c>
      <c r="P189" t="s">
        <v>74</v>
      </c>
    </row>
    <row r="190" spans="1:16" x14ac:dyDescent="0.3">
      <c r="A190">
        <v>10436</v>
      </c>
      <c r="B190" t="s">
        <v>95</v>
      </c>
      <c r="C190">
        <v>3</v>
      </c>
      <c r="D190" s="1">
        <v>34766</v>
      </c>
      <c r="E190" s="1">
        <v>34794</v>
      </c>
      <c r="F190" s="1">
        <v>34772</v>
      </c>
      <c r="G190">
        <v>2</v>
      </c>
      <c r="H190">
        <v>156.66</v>
      </c>
      <c r="I190" t="s">
        <v>96</v>
      </c>
      <c r="J190" t="s">
        <v>99</v>
      </c>
      <c r="K190" t="s">
        <v>100</v>
      </c>
      <c r="L190" t="s">
        <v>47</v>
      </c>
      <c r="M190" t="s">
        <v>101</v>
      </c>
      <c r="N190" t="str">
        <f>_xlfn.XLOOKUP(orders3[[#This Row],[CustomerID]], Customer_Summary[Row Labels], Customer_Summary[Segment], 0, 0)</f>
        <v>Repeat</v>
      </c>
      <c r="O190" t="str">
        <f>TEXT(orders3[[#This Row],[OrderDate]],"yyyy-mm")</f>
        <v>1995-03</v>
      </c>
      <c r="P190" t="s">
        <v>102</v>
      </c>
    </row>
    <row r="191" spans="1:16" x14ac:dyDescent="0.3">
      <c r="A191">
        <v>10437</v>
      </c>
      <c r="B191" t="s">
        <v>730</v>
      </c>
      <c r="C191">
        <v>8</v>
      </c>
      <c r="D191" s="1">
        <v>34766</v>
      </c>
      <c r="E191" s="1">
        <v>34794</v>
      </c>
      <c r="F191" s="1">
        <v>34773</v>
      </c>
      <c r="G191">
        <v>1</v>
      </c>
      <c r="H191">
        <v>19.97</v>
      </c>
      <c r="I191" t="s">
        <v>731</v>
      </c>
      <c r="J191" t="s">
        <v>733</v>
      </c>
      <c r="K191" t="s">
        <v>734</v>
      </c>
      <c r="L191" t="s">
        <v>47</v>
      </c>
      <c r="M191" t="s">
        <v>735</v>
      </c>
      <c r="N191" t="str">
        <f>_xlfn.XLOOKUP(orders3[[#This Row],[CustomerID]], Customer_Summary[Row Labels], Customer_Summary[Segment], 0, 0)</f>
        <v>Repeat</v>
      </c>
      <c r="O191" t="str">
        <f>TEXT(orders3[[#This Row],[OrderDate]],"yyyy-mm")</f>
        <v>1995-03</v>
      </c>
      <c r="P191" t="s">
        <v>736</v>
      </c>
    </row>
    <row r="192" spans="1:16" x14ac:dyDescent="0.3">
      <c r="A192">
        <v>10438</v>
      </c>
      <c r="B192" t="s">
        <v>670</v>
      </c>
      <c r="C192">
        <v>3</v>
      </c>
      <c r="D192" s="1">
        <v>34767</v>
      </c>
      <c r="E192" s="1">
        <v>34795</v>
      </c>
      <c r="F192" s="1">
        <v>34775</v>
      </c>
      <c r="G192">
        <v>2</v>
      </c>
      <c r="H192">
        <v>8.24</v>
      </c>
      <c r="I192" t="s">
        <v>671</v>
      </c>
      <c r="J192" t="s">
        <v>673</v>
      </c>
      <c r="K192" t="s">
        <v>674</v>
      </c>
      <c r="L192" t="s">
        <v>47</v>
      </c>
      <c r="M192" t="s">
        <v>675</v>
      </c>
      <c r="N192" t="str">
        <f>_xlfn.XLOOKUP(orders3[[#This Row],[CustomerID]], Customer_Summary[Row Labels], Customer_Summary[Segment], 0, 0)</f>
        <v>Repeat</v>
      </c>
      <c r="O192" t="str">
        <f>TEXT(orders3[[#This Row],[OrderDate]],"yyyy-mm")</f>
        <v>1995-03</v>
      </c>
      <c r="P192" t="s">
        <v>49</v>
      </c>
    </row>
    <row r="193" spans="1:16" x14ac:dyDescent="0.3">
      <c r="A193">
        <v>10439</v>
      </c>
      <c r="B193" t="s">
        <v>459</v>
      </c>
      <c r="C193">
        <v>6</v>
      </c>
      <c r="D193" s="1">
        <v>34768</v>
      </c>
      <c r="E193" s="1">
        <v>34796</v>
      </c>
      <c r="F193" s="1">
        <v>34771</v>
      </c>
      <c r="G193">
        <v>3</v>
      </c>
      <c r="H193">
        <v>4.07</v>
      </c>
      <c r="I193" t="s">
        <v>460</v>
      </c>
      <c r="J193" t="s">
        <v>462</v>
      </c>
      <c r="K193" t="s">
        <v>463</v>
      </c>
      <c r="L193" t="s">
        <v>464</v>
      </c>
      <c r="M193" t="s">
        <v>465</v>
      </c>
      <c r="N193" t="str">
        <f>_xlfn.XLOOKUP(orders3[[#This Row],[CustomerID]], Customer_Summary[Row Labels], Customer_Summary[Segment], 0, 0)</f>
        <v>Repeat</v>
      </c>
      <c r="O193" t="str">
        <f>TEXT(orders3[[#This Row],[OrderDate]],"yyyy-mm")</f>
        <v>1995-03</v>
      </c>
      <c r="P193" t="s">
        <v>130</v>
      </c>
    </row>
    <row r="194" spans="1:16" x14ac:dyDescent="0.3">
      <c r="A194">
        <v>10440</v>
      </c>
      <c r="B194" t="s">
        <v>607</v>
      </c>
      <c r="C194">
        <v>4</v>
      </c>
      <c r="D194" s="1">
        <v>34771</v>
      </c>
      <c r="E194" s="1">
        <v>34799</v>
      </c>
      <c r="F194" s="1">
        <v>34789</v>
      </c>
      <c r="G194">
        <v>2</v>
      </c>
      <c r="H194">
        <v>86.53</v>
      </c>
      <c r="I194" t="s">
        <v>608</v>
      </c>
      <c r="J194" t="s">
        <v>610</v>
      </c>
      <c r="K194" t="s">
        <v>611</v>
      </c>
      <c r="L194" t="s">
        <v>612</v>
      </c>
      <c r="M194" t="s">
        <v>613</v>
      </c>
      <c r="N194" t="str">
        <f>_xlfn.XLOOKUP(orders3[[#This Row],[CustomerID]], Customer_Summary[Row Labels], Customer_Summary[Segment], 0, 0)</f>
        <v>Repeat</v>
      </c>
      <c r="O194" t="str">
        <f>TEXT(orders3[[#This Row],[OrderDate]],"yyyy-mm")</f>
        <v>1995-03</v>
      </c>
      <c r="P194" t="s">
        <v>305</v>
      </c>
    </row>
    <row r="195" spans="1:16" x14ac:dyDescent="0.3">
      <c r="A195">
        <v>10441</v>
      </c>
      <c r="B195" t="s">
        <v>488</v>
      </c>
      <c r="C195">
        <v>3</v>
      </c>
      <c r="D195" s="1">
        <v>34771</v>
      </c>
      <c r="E195" s="1">
        <v>34813</v>
      </c>
      <c r="F195" s="1">
        <v>34803</v>
      </c>
      <c r="G195">
        <v>2</v>
      </c>
      <c r="H195">
        <v>73.02</v>
      </c>
      <c r="I195" t="s">
        <v>489</v>
      </c>
      <c r="J195" t="s">
        <v>491</v>
      </c>
      <c r="K195" t="s">
        <v>492</v>
      </c>
      <c r="L195" t="s">
        <v>493</v>
      </c>
      <c r="M195" t="s">
        <v>494</v>
      </c>
      <c r="N195" t="str">
        <f>_xlfn.XLOOKUP(orders3[[#This Row],[CustomerID]], Customer_Summary[Row Labels], Customer_Summary[Segment], 0, 0)</f>
        <v>Repeat</v>
      </c>
      <c r="O195" t="str">
        <f>TEXT(orders3[[#This Row],[OrderDate]],"yyyy-mm")</f>
        <v>1995-03</v>
      </c>
      <c r="P195" t="s">
        <v>305</v>
      </c>
    </row>
    <row r="196" spans="1:16" x14ac:dyDescent="0.3">
      <c r="A196">
        <v>10442</v>
      </c>
      <c r="B196" t="s">
        <v>204</v>
      </c>
      <c r="C196">
        <v>3</v>
      </c>
      <c r="D196" s="1">
        <v>34772</v>
      </c>
      <c r="E196" s="1">
        <v>34800</v>
      </c>
      <c r="F196" s="1">
        <v>34779</v>
      </c>
      <c r="G196">
        <v>2</v>
      </c>
      <c r="H196">
        <v>47.94</v>
      </c>
      <c r="I196" t="s">
        <v>205</v>
      </c>
      <c r="J196" t="s">
        <v>208</v>
      </c>
      <c r="K196" t="s">
        <v>209</v>
      </c>
      <c r="L196" t="s">
        <v>47</v>
      </c>
      <c r="M196" t="s">
        <v>210</v>
      </c>
      <c r="N196" t="str">
        <f>_xlfn.XLOOKUP(orders3[[#This Row],[CustomerID]], Customer_Summary[Row Labels], Customer_Summary[Segment], 0, 0)</f>
        <v>Repeat</v>
      </c>
      <c r="O196" t="str">
        <f>TEXT(orders3[[#This Row],[OrderDate]],"yyyy-mm")</f>
        <v>1995-03</v>
      </c>
      <c r="P196" t="s">
        <v>211</v>
      </c>
    </row>
    <row r="197" spans="1:16" x14ac:dyDescent="0.3">
      <c r="A197">
        <v>10443</v>
      </c>
      <c r="B197" t="s">
        <v>570</v>
      </c>
      <c r="C197">
        <v>8</v>
      </c>
      <c r="D197" s="1">
        <v>34773</v>
      </c>
      <c r="E197" s="1">
        <v>34801</v>
      </c>
      <c r="F197" s="1">
        <v>34775</v>
      </c>
      <c r="G197">
        <v>1</v>
      </c>
      <c r="H197">
        <v>13.95</v>
      </c>
      <c r="I197" t="s">
        <v>571</v>
      </c>
      <c r="J197" t="s">
        <v>573</v>
      </c>
      <c r="K197" t="s">
        <v>574</v>
      </c>
      <c r="L197" t="s">
        <v>47</v>
      </c>
      <c r="M197" t="s">
        <v>575</v>
      </c>
      <c r="N197" t="str">
        <f>_xlfn.XLOOKUP(orders3[[#This Row],[CustomerID]], Customer_Summary[Row Labels], Customer_Summary[Segment], 0, 0)</f>
        <v>Repeat</v>
      </c>
      <c r="O197" t="str">
        <f>TEXT(orders3[[#This Row],[OrderDate]],"yyyy-mm")</f>
        <v>1995-03</v>
      </c>
      <c r="P197" t="s">
        <v>264</v>
      </c>
    </row>
    <row r="198" spans="1:16" x14ac:dyDescent="0.3">
      <c r="A198">
        <v>10444</v>
      </c>
      <c r="B198" t="s">
        <v>77</v>
      </c>
      <c r="C198">
        <v>3</v>
      </c>
      <c r="D198" s="1">
        <v>34773</v>
      </c>
      <c r="E198" s="1">
        <v>34801</v>
      </c>
      <c r="F198" s="1">
        <v>34782</v>
      </c>
      <c r="G198">
        <v>3</v>
      </c>
      <c r="H198">
        <v>3.5</v>
      </c>
      <c r="I198" t="s">
        <v>78</v>
      </c>
      <c r="J198" t="s">
        <v>81</v>
      </c>
      <c r="K198" t="s">
        <v>82</v>
      </c>
      <c r="L198" t="s">
        <v>47</v>
      </c>
      <c r="M198" t="s">
        <v>83</v>
      </c>
      <c r="N198" t="str">
        <f>_xlfn.XLOOKUP(orders3[[#This Row],[CustomerID]], Customer_Summary[Row Labels], Customer_Summary[Segment], 0, 0)</f>
        <v>Repeat</v>
      </c>
      <c r="O198" t="str">
        <f>TEXT(orders3[[#This Row],[OrderDate]],"yyyy-mm")</f>
        <v>1995-03</v>
      </c>
      <c r="P198" t="s">
        <v>84</v>
      </c>
    </row>
    <row r="199" spans="1:16" x14ac:dyDescent="0.3">
      <c r="A199">
        <v>10445</v>
      </c>
      <c r="B199" t="s">
        <v>77</v>
      </c>
      <c r="C199">
        <v>3</v>
      </c>
      <c r="D199" s="1">
        <v>34774</v>
      </c>
      <c r="E199" s="1">
        <v>34802</v>
      </c>
      <c r="F199" s="1">
        <v>34781</v>
      </c>
      <c r="G199">
        <v>1</v>
      </c>
      <c r="H199">
        <v>9.3000000000000007</v>
      </c>
      <c r="I199" t="s">
        <v>78</v>
      </c>
      <c r="J199" t="s">
        <v>81</v>
      </c>
      <c r="K199" t="s">
        <v>82</v>
      </c>
      <c r="L199" t="s">
        <v>47</v>
      </c>
      <c r="M199" t="s">
        <v>83</v>
      </c>
      <c r="N199" t="str">
        <f>_xlfn.XLOOKUP(orders3[[#This Row],[CustomerID]], Customer_Summary[Row Labels], Customer_Summary[Segment], 0, 0)</f>
        <v>Repeat</v>
      </c>
      <c r="O199" t="str">
        <f>TEXT(orders3[[#This Row],[OrderDate]],"yyyy-mm")</f>
        <v>1995-03</v>
      </c>
      <c r="P199" t="s">
        <v>84</v>
      </c>
    </row>
    <row r="200" spans="1:16" x14ac:dyDescent="0.3">
      <c r="A200">
        <v>10446</v>
      </c>
      <c r="B200" t="s">
        <v>670</v>
      </c>
      <c r="C200">
        <v>6</v>
      </c>
      <c r="D200" s="1">
        <v>34775</v>
      </c>
      <c r="E200" s="1">
        <v>34803</v>
      </c>
      <c r="F200" s="1">
        <v>34780</v>
      </c>
      <c r="G200">
        <v>1</v>
      </c>
      <c r="H200">
        <v>14.68</v>
      </c>
      <c r="I200" t="s">
        <v>671</v>
      </c>
      <c r="J200" t="s">
        <v>673</v>
      </c>
      <c r="K200" t="s">
        <v>674</v>
      </c>
      <c r="L200" t="s">
        <v>47</v>
      </c>
      <c r="M200" t="s">
        <v>675</v>
      </c>
      <c r="N200" t="str">
        <f>_xlfn.XLOOKUP(orders3[[#This Row],[CustomerID]], Customer_Summary[Row Labels], Customer_Summary[Segment], 0, 0)</f>
        <v>Repeat</v>
      </c>
      <c r="O200" t="str">
        <f>TEXT(orders3[[#This Row],[OrderDate]],"yyyy-mm")</f>
        <v>1995-03</v>
      </c>
      <c r="P200" t="s">
        <v>49</v>
      </c>
    </row>
    <row r="201" spans="1:16" x14ac:dyDescent="0.3">
      <c r="A201">
        <v>10447</v>
      </c>
      <c r="B201" t="s">
        <v>578</v>
      </c>
      <c r="C201">
        <v>4</v>
      </c>
      <c r="D201" s="1">
        <v>34775</v>
      </c>
      <c r="E201" s="1">
        <v>34803</v>
      </c>
      <c r="F201" s="1">
        <v>34796</v>
      </c>
      <c r="G201">
        <v>2</v>
      </c>
      <c r="H201">
        <v>68.66</v>
      </c>
      <c r="I201" t="s">
        <v>579</v>
      </c>
      <c r="J201" t="s">
        <v>581</v>
      </c>
      <c r="K201" t="s">
        <v>321</v>
      </c>
      <c r="L201" t="s">
        <v>322</v>
      </c>
      <c r="M201" t="s">
        <v>582</v>
      </c>
      <c r="N201" t="str">
        <f>_xlfn.XLOOKUP(orders3[[#This Row],[CustomerID]], Customer_Summary[Row Labels], Customer_Summary[Segment], 0, 0)</f>
        <v>Repeat</v>
      </c>
      <c r="O201" t="str">
        <f>TEXT(orders3[[#This Row],[OrderDate]],"yyyy-mm")</f>
        <v>1995-03</v>
      </c>
      <c r="P201" t="s">
        <v>172</v>
      </c>
    </row>
    <row r="202" spans="1:16" x14ac:dyDescent="0.3">
      <c r="A202">
        <v>10448</v>
      </c>
      <c r="B202" t="s">
        <v>554</v>
      </c>
      <c r="C202">
        <v>4</v>
      </c>
      <c r="D202" s="1">
        <v>34778</v>
      </c>
      <c r="E202" s="1">
        <v>34806</v>
      </c>
      <c r="F202" s="1">
        <v>34785</v>
      </c>
      <c r="G202">
        <v>2</v>
      </c>
      <c r="H202">
        <v>38.82</v>
      </c>
      <c r="I202" t="s">
        <v>555</v>
      </c>
      <c r="J202" t="s">
        <v>557</v>
      </c>
      <c r="K202" t="s">
        <v>144</v>
      </c>
      <c r="L202" t="s">
        <v>47</v>
      </c>
      <c r="M202" t="s">
        <v>145</v>
      </c>
      <c r="N202" t="str">
        <f>_xlfn.XLOOKUP(orders3[[#This Row],[CustomerID]], Customer_Summary[Row Labels], Customer_Summary[Segment], 0, 0)</f>
        <v>Repeat</v>
      </c>
      <c r="O202" t="str">
        <f>TEXT(orders3[[#This Row],[OrderDate]],"yyyy-mm")</f>
        <v>1995-03</v>
      </c>
      <c r="P202" t="s">
        <v>146</v>
      </c>
    </row>
    <row r="203" spans="1:16" x14ac:dyDescent="0.3">
      <c r="A203">
        <v>10449</v>
      </c>
      <c r="B203" t="s">
        <v>95</v>
      </c>
      <c r="C203">
        <v>3</v>
      </c>
      <c r="D203" s="1">
        <v>34779</v>
      </c>
      <c r="E203" s="1">
        <v>34807</v>
      </c>
      <c r="F203" s="1">
        <v>34788</v>
      </c>
      <c r="G203">
        <v>2</v>
      </c>
      <c r="H203">
        <v>53.3</v>
      </c>
      <c r="I203" t="s">
        <v>96</v>
      </c>
      <c r="J203" t="s">
        <v>99</v>
      </c>
      <c r="K203" t="s">
        <v>100</v>
      </c>
      <c r="L203" t="s">
        <v>47</v>
      </c>
      <c r="M203" t="s">
        <v>101</v>
      </c>
      <c r="N203" t="str">
        <f>_xlfn.XLOOKUP(orders3[[#This Row],[CustomerID]], Customer_Summary[Row Labels], Customer_Summary[Segment], 0, 0)</f>
        <v>Repeat</v>
      </c>
      <c r="O203" t="str">
        <f>TEXT(orders3[[#This Row],[OrderDate]],"yyyy-mm")</f>
        <v>1995-03</v>
      </c>
      <c r="P203" t="s">
        <v>102</v>
      </c>
    </row>
    <row r="204" spans="1:16" x14ac:dyDescent="0.3">
      <c r="A204">
        <v>10450</v>
      </c>
      <c r="B204" t="s">
        <v>706</v>
      </c>
      <c r="C204">
        <v>8</v>
      </c>
      <c r="D204" s="1">
        <v>34780</v>
      </c>
      <c r="E204" s="1">
        <v>34808</v>
      </c>
      <c r="F204" s="1">
        <v>34800</v>
      </c>
      <c r="G204">
        <v>2</v>
      </c>
      <c r="H204">
        <v>7.23</v>
      </c>
      <c r="I204" t="s">
        <v>707</v>
      </c>
      <c r="J204" t="s">
        <v>709</v>
      </c>
      <c r="K204" t="s">
        <v>710</v>
      </c>
      <c r="L204" t="s">
        <v>47</v>
      </c>
      <c r="M204" t="s">
        <v>711</v>
      </c>
      <c r="N204" t="str">
        <f>_xlfn.XLOOKUP(orders3[[#This Row],[CustomerID]], Customer_Summary[Row Labels], Customer_Summary[Segment], 0, 0)</f>
        <v>Repeat</v>
      </c>
      <c r="O204" t="str">
        <f>TEXT(orders3[[#This Row],[OrderDate]],"yyyy-mm")</f>
        <v>1995-03</v>
      </c>
      <c r="P204" t="s">
        <v>102</v>
      </c>
    </row>
    <row r="205" spans="1:16" x14ac:dyDescent="0.3">
      <c r="A205">
        <v>10451</v>
      </c>
      <c r="B205" t="s">
        <v>547</v>
      </c>
      <c r="C205">
        <v>4</v>
      </c>
      <c r="D205" s="1">
        <v>34780</v>
      </c>
      <c r="E205" s="1">
        <v>34794</v>
      </c>
      <c r="F205" s="1">
        <v>34801</v>
      </c>
      <c r="G205">
        <v>3</v>
      </c>
      <c r="H205">
        <v>189.09</v>
      </c>
      <c r="I205" t="s">
        <v>548</v>
      </c>
      <c r="J205" t="s">
        <v>550</v>
      </c>
      <c r="K205" t="s">
        <v>551</v>
      </c>
      <c r="L205" t="s">
        <v>47</v>
      </c>
      <c r="M205" t="s">
        <v>552</v>
      </c>
      <c r="N205" t="str">
        <f>_xlfn.XLOOKUP(orders3[[#This Row],[CustomerID]], Customer_Summary[Row Labels], Customer_Summary[Segment], 0, 0)</f>
        <v>Repeat</v>
      </c>
      <c r="O205" t="str">
        <f>TEXT(orders3[[#This Row],[OrderDate]],"yyyy-mm")</f>
        <v>1995-03</v>
      </c>
      <c r="P205" t="s">
        <v>49</v>
      </c>
    </row>
    <row r="206" spans="1:16" x14ac:dyDescent="0.3">
      <c r="A206">
        <v>10452</v>
      </c>
      <c r="B206" t="s">
        <v>607</v>
      </c>
      <c r="C206">
        <v>8</v>
      </c>
      <c r="D206" s="1">
        <v>34781</v>
      </c>
      <c r="E206" s="1">
        <v>34809</v>
      </c>
      <c r="F206" s="1">
        <v>34787</v>
      </c>
      <c r="G206">
        <v>1</v>
      </c>
      <c r="H206">
        <v>140.26</v>
      </c>
      <c r="I206" t="s">
        <v>608</v>
      </c>
      <c r="J206" t="s">
        <v>610</v>
      </c>
      <c r="K206" t="s">
        <v>611</v>
      </c>
      <c r="L206" t="s">
        <v>612</v>
      </c>
      <c r="M206" t="s">
        <v>613</v>
      </c>
      <c r="N206" t="str">
        <f>_xlfn.XLOOKUP(orders3[[#This Row],[CustomerID]], Customer_Summary[Row Labels], Customer_Summary[Segment], 0, 0)</f>
        <v>Repeat</v>
      </c>
      <c r="O206" t="str">
        <f>TEXT(orders3[[#This Row],[OrderDate]],"yyyy-mm")</f>
        <v>1995-03</v>
      </c>
      <c r="P206" t="s">
        <v>305</v>
      </c>
    </row>
    <row r="207" spans="1:16" x14ac:dyDescent="0.3">
      <c r="A207">
        <v>10453</v>
      </c>
      <c r="B207" t="s">
        <v>68</v>
      </c>
      <c r="C207">
        <v>1</v>
      </c>
      <c r="D207" s="1">
        <v>34782</v>
      </c>
      <c r="E207" s="1">
        <v>34810</v>
      </c>
      <c r="F207" s="1">
        <v>34787</v>
      </c>
      <c r="G207">
        <v>2</v>
      </c>
      <c r="H207">
        <v>25.36</v>
      </c>
      <c r="I207" t="s">
        <v>69</v>
      </c>
      <c r="J207" t="s">
        <v>873</v>
      </c>
      <c r="K207" t="s">
        <v>874</v>
      </c>
      <c r="L207" t="s">
        <v>875</v>
      </c>
      <c r="M207" t="s">
        <v>876</v>
      </c>
      <c r="N207" t="str">
        <f>_xlfn.XLOOKUP(orders3[[#This Row],[CustomerID]], Customer_Summary[Row Labels], Customer_Summary[Segment], 0, 0)</f>
        <v>Repeat</v>
      </c>
      <c r="O207" t="str">
        <f>TEXT(orders3[[#This Row],[OrderDate]],"yyyy-mm")</f>
        <v>1995-03</v>
      </c>
      <c r="P207" t="s">
        <v>74</v>
      </c>
    </row>
    <row r="208" spans="1:16" x14ac:dyDescent="0.3">
      <c r="A208">
        <v>10454</v>
      </c>
      <c r="B208" t="s">
        <v>375</v>
      </c>
      <c r="C208">
        <v>4</v>
      </c>
      <c r="D208" s="1">
        <v>34782</v>
      </c>
      <c r="E208" s="1">
        <v>34810</v>
      </c>
      <c r="F208" s="1">
        <v>34786</v>
      </c>
      <c r="G208">
        <v>3</v>
      </c>
      <c r="H208">
        <v>2.74</v>
      </c>
      <c r="I208" t="s">
        <v>376</v>
      </c>
      <c r="J208" t="s">
        <v>378</v>
      </c>
      <c r="K208" t="s">
        <v>379</v>
      </c>
      <c r="L208" t="s">
        <v>47</v>
      </c>
      <c r="M208" t="s">
        <v>380</v>
      </c>
      <c r="N208" t="str">
        <f>_xlfn.XLOOKUP(orders3[[#This Row],[CustomerID]], Customer_Summary[Row Labels], Customer_Summary[Segment], 0, 0)</f>
        <v>Repeat</v>
      </c>
      <c r="O208" t="str">
        <f>TEXT(orders3[[#This Row],[OrderDate]],"yyyy-mm")</f>
        <v>1995-03</v>
      </c>
      <c r="P208" t="s">
        <v>102</v>
      </c>
    </row>
    <row r="209" spans="1:16" x14ac:dyDescent="0.3">
      <c r="A209">
        <v>10455</v>
      </c>
      <c r="B209" t="s">
        <v>730</v>
      </c>
      <c r="C209">
        <v>8</v>
      </c>
      <c r="D209" s="1">
        <v>34785</v>
      </c>
      <c r="E209" s="1">
        <v>34827</v>
      </c>
      <c r="F209" s="1">
        <v>34792</v>
      </c>
      <c r="G209">
        <v>2</v>
      </c>
      <c r="H209">
        <v>180.45</v>
      </c>
      <c r="I209" t="s">
        <v>731</v>
      </c>
      <c r="J209" t="s">
        <v>733</v>
      </c>
      <c r="K209" t="s">
        <v>734</v>
      </c>
      <c r="L209" t="s">
        <v>47</v>
      </c>
      <c r="M209" t="s">
        <v>735</v>
      </c>
      <c r="N209" t="str">
        <f>_xlfn.XLOOKUP(orders3[[#This Row],[CustomerID]], Customer_Summary[Row Labels], Customer_Summary[Segment], 0, 0)</f>
        <v>Repeat</v>
      </c>
      <c r="O209" t="str">
        <f>TEXT(orders3[[#This Row],[OrderDate]],"yyyy-mm")</f>
        <v>1995-03</v>
      </c>
      <c r="P209" t="s">
        <v>736</v>
      </c>
    </row>
    <row r="210" spans="1:16" x14ac:dyDescent="0.3">
      <c r="A210">
        <v>10456</v>
      </c>
      <c r="B210" t="s">
        <v>360</v>
      </c>
      <c r="C210">
        <v>8</v>
      </c>
      <c r="D210" s="1">
        <v>34786</v>
      </c>
      <c r="E210" s="1">
        <v>34828</v>
      </c>
      <c r="F210" s="1">
        <v>34789</v>
      </c>
      <c r="G210">
        <v>2</v>
      </c>
      <c r="H210">
        <v>8.1199999999999992</v>
      </c>
      <c r="I210" t="s">
        <v>361</v>
      </c>
      <c r="J210" t="s">
        <v>363</v>
      </c>
      <c r="K210" t="s">
        <v>364</v>
      </c>
      <c r="L210" t="s">
        <v>47</v>
      </c>
      <c r="M210" t="s">
        <v>365</v>
      </c>
      <c r="N210" t="str">
        <f>_xlfn.XLOOKUP(orders3[[#This Row],[CustomerID]], Customer_Summary[Row Labels], Customer_Summary[Segment], 0, 0)</f>
        <v>Repeat</v>
      </c>
      <c r="O210" t="str">
        <f>TEXT(orders3[[#This Row],[OrderDate]],"yyyy-mm")</f>
        <v>1995-03</v>
      </c>
      <c r="P210" t="s">
        <v>49</v>
      </c>
    </row>
    <row r="211" spans="1:16" x14ac:dyDescent="0.3">
      <c r="A211">
        <v>10457</v>
      </c>
      <c r="B211" t="s">
        <v>360</v>
      </c>
      <c r="C211">
        <v>2</v>
      </c>
      <c r="D211" s="1">
        <v>34786</v>
      </c>
      <c r="E211" s="1">
        <v>34814</v>
      </c>
      <c r="F211" s="1">
        <v>34792</v>
      </c>
      <c r="G211">
        <v>1</v>
      </c>
      <c r="H211">
        <v>11.57</v>
      </c>
      <c r="I211" t="s">
        <v>361</v>
      </c>
      <c r="J211" t="s">
        <v>363</v>
      </c>
      <c r="K211" t="s">
        <v>364</v>
      </c>
      <c r="L211" t="s">
        <v>47</v>
      </c>
      <c r="M211" t="s">
        <v>365</v>
      </c>
      <c r="N211" t="str">
        <f>_xlfn.XLOOKUP(orders3[[#This Row],[CustomerID]], Customer_Summary[Row Labels], Customer_Summary[Segment], 0, 0)</f>
        <v>Repeat</v>
      </c>
      <c r="O211" t="str">
        <f>TEXT(orders3[[#This Row],[OrderDate]],"yyyy-mm")</f>
        <v>1995-03</v>
      </c>
      <c r="P211" t="s">
        <v>49</v>
      </c>
    </row>
    <row r="212" spans="1:16" x14ac:dyDescent="0.3">
      <c r="A212">
        <v>10458</v>
      </c>
      <c r="B212" t="s">
        <v>647</v>
      </c>
      <c r="C212">
        <v>7</v>
      </c>
      <c r="D212" s="1">
        <v>34787</v>
      </c>
      <c r="E212" s="1">
        <v>34815</v>
      </c>
      <c r="F212" s="1">
        <v>34793</v>
      </c>
      <c r="G212">
        <v>3</v>
      </c>
      <c r="H212">
        <v>147.06</v>
      </c>
      <c r="I212" t="s">
        <v>648</v>
      </c>
      <c r="J212" t="s">
        <v>650</v>
      </c>
      <c r="K212" t="s">
        <v>651</v>
      </c>
      <c r="L212" t="s">
        <v>47</v>
      </c>
      <c r="M212" t="s">
        <v>652</v>
      </c>
      <c r="N212" t="str">
        <f>_xlfn.XLOOKUP(orders3[[#This Row],[CustomerID]], Customer_Summary[Row Labels], Customer_Summary[Segment], 0, 0)</f>
        <v>Repeat</v>
      </c>
      <c r="O212" t="str">
        <f>TEXT(orders3[[#This Row],[OrderDate]],"yyyy-mm")</f>
        <v>1995-03</v>
      </c>
      <c r="P212" t="s">
        <v>456</v>
      </c>
    </row>
    <row r="213" spans="1:16" x14ac:dyDescent="0.3">
      <c r="A213">
        <v>10459</v>
      </c>
      <c r="B213" t="s">
        <v>706</v>
      </c>
      <c r="C213">
        <v>4</v>
      </c>
      <c r="D213" s="1">
        <v>34788</v>
      </c>
      <c r="E213" s="1">
        <v>34816</v>
      </c>
      <c r="F213" s="1">
        <v>34789</v>
      </c>
      <c r="G213">
        <v>2</v>
      </c>
      <c r="H213">
        <v>25.09</v>
      </c>
      <c r="I213" t="s">
        <v>707</v>
      </c>
      <c r="J213" t="s">
        <v>709</v>
      </c>
      <c r="K213" t="s">
        <v>710</v>
      </c>
      <c r="L213" t="s">
        <v>47</v>
      </c>
      <c r="M213" t="s">
        <v>711</v>
      </c>
      <c r="N213" t="str">
        <f>_xlfn.XLOOKUP(orders3[[#This Row],[CustomerID]], Customer_Summary[Row Labels], Customer_Summary[Segment], 0, 0)</f>
        <v>Repeat</v>
      </c>
      <c r="O213" t="str">
        <f>TEXT(orders3[[#This Row],[OrderDate]],"yyyy-mm")</f>
        <v>1995-03</v>
      </c>
      <c r="P213" t="s">
        <v>102</v>
      </c>
    </row>
    <row r="214" spans="1:16" x14ac:dyDescent="0.3">
      <c r="A214">
        <v>10460</v>
      </c>
      <c r="B214" t="s">
        <v>237</v>
      </c>
      <c r="C214">
        <v>8</v>
      </c>
      <c r="D214" s="1">
        <v>34789</v>
      </c>
      <c r="E214" s="1">
        <v>34817</v>
      </c>
      <c r="F214" s="1">
        <v>34792</v>
      </c>
      <c r="G214">
        <v>1</v>
      </c>
      <c r="H214">
        <v>16.27</v>
      </c>
      <c r="I214" t="s">
        <v>238</v>
      </c>
      <c r="J214" t="s">
        <v>240</v>
      </c>
      <c r="K214" t="s">
        <v>241</v>
      </c>
      <c r="L214" t="s">
        <v>47</v>
      </c>
      <c r="M214" t="s">
        <v>242</v>
      </c>
      <c r="N214" t="str">
        <f>_xlfn.XLOOKUP(orders3[[#This Row],[CustomerID]], Customer_Summary[Row Labels], Customer_Summary[Segment], 0, 0)</f>
        <v>Repeat</v>
      </c>
      <c r="O214" t="str">
        <f>TEXT(orders3[[#This Row],[OrderDate]],"yyyy-mm")</f>
        <v>1995-03</v>
      </c>
      <c r="P214" t="s">
        <v>84</v>
      </c>
    </row>
    <row r="215" spans="1:16" x14ac:dyDescent="0.3">
      <c r="A215">
        <v>10461</v>
      </c>
      <c r="B215" t="s">
        <v>416</v>
      </c>
      <c r="C215">
        <v>1</v>
      </c>
      <c r="D215" s="1">
        <v>34789</v>
      </c>
      <c r="E215" s="1">
        <v>34817</v>
      </c>
      <c r="F215" s="1">
        <v>34794</v>
      </c>
      <c r="G215">
        <v>3</v>
      </c>
      <c r="H215">
        <v>148.61000000000001</v>
      </c>
      <c r="I215" t="s">
        <v>417</v>
      </c>
      <c r="J215" t="s">
        <v>419</v>
      </c>
      <c r="K215" t="s">
        <v>420</v>
      </c>
      <c r="L215" t="s">
        <v>421</v>
      </c>
      <c r="M215" t="s">
        <v>422</v>
      </c>
      <c r="N215" t="str">
        <f>_xlfn.XLOOKUP(orders3[[#This Row],[CustomerID]], Customer_Summary[Row Labels], Customer_Summary[Segment], 0, 0)</f>
        <v>Repeat</v>
      </c>
      <c r="O215" t="str">
        <f>TEXT(orders3[[#This Row],[OrderDate]],"yyyy-mm")</f>
        <v>1995-03</v>
      </c>
      <c r="P215" t="s">
        <v>314</v>
      </c>
    </row>
    <row r="216" spans="1:16" x14ac:dyDescent="0.3">
      <c r="A216">
        <v>10462</v>
      </c>
      <c r="B216" t="s">
        <v>174</v>
      </c>
      <c r="C216">
        <v>2</v>
      </c>
      <c r="D216" s="1">
        <v>34792</v>
      </c>
      <c r="E216" s="1">
        <v>34820</v>
      </c>
      <c r="F216" s="1">
        <v>34807</v>
      </c>
      <c r="G216">
        <v>1</v>
      </c>
      <c r="H216">
        <v>6.17</v>
      </c>
      <c r="I216" t="s">
        <v>175</v>
      </c>
      <c r="J216" t="s">
        <v>177</v>
      </c>
      <c r="K216" t="s">
        <v>72</v>
      </c>
      <c r="L216" t="s">
        <v>47</v>
      </c>
      <c r="M216" t="s">
        <v>178</v>
      </c>
      <c r="N216" t="str">
        <f>_xlfn.XLOOKUP(orders3[[#This Row],[CustomerID]], Customer_Summary[Row Labels], Customer_Summary[Segment], 0, 0)</f>
        <v>New</v>
      </c>
      <c r="O216" t="str">
        <f>TEXT(orders3[[#This Row],[OrderDate]],"yyyy-mm")</f>
        <v>1995-04</v>
      </c>
      <c r="P216" t="s">
        <v>74</v>
      </c>
    </row>
    <row r="217" spans="1:16" x14ac:dyDescent="0.3">
      <c r="A217">
        <v>10463</v>
      </c>
      <c r="B217" t="s">
        <v>647</v>
      </c>
      <c r="C217">
        <v>5</v>
      </c>
      <c r="D217" s="1">
        <v>34793</v>
      </c>
      <c r="E217" s="1">
        <v>34821</v>
      </c>
      <c r="F217" s="1">
        <v>34795</v>
      </c>
      <c r="G217">
        <v>3</v>
      </c>
      <c r="H217">
        <v>14.78</v>
      </c>
      <c r="I217" t="s">
        <v>648</v>
      </c>
      <c r="J217" t="s">
        <v>650</v>
      </c>
      <c r="K217" t="s">
        <v>651</v>
      </c>
      <c r="L217" t="s">
        <v>47</v>
      </c>
      <c r="M217" t="s">
        <v>652</v>
      </c>
      <c r="N217" t="str">
        <f>_xlfn.XLOOKUP(orders3[[#This Row],[CustomerID]], Customer_Summary[Row Labels], Customer_Summary[Segment], 0, 0)</f>
        <v>Repeat</v>
      </c>
      <c r="O217" t="str">
        <f>TEXT(orders3[[#This Row],[OrderDate]],"yyyy-mm")</f>
        <v>1995-04</v>
      </c>
      <c r="P217" t="s">
        <v>456</v>
      </c>
    </row>
    <row r="218" spans="1:16" x14ac:dyDescent="0.3">
      <c r="A218">
        <v>10464</v>
      </c>
      <c r="B218" t="s">
        <v>267</v>
      </c>
      <c r="C218">
        <v>4</v>
      </c>
      <c r="D218" s="1">
        <v>34793</v>
      </c>
      <c r="E218" s="1">
        <v>34821</v>
      </c>
      <c r="F218" s="1">
        <v>34803</v>
      </c>
      <c r="G218">
        <v>2</v>
      </c>
      <c r="H218">
        <v>89</v>
      </c>
      <c r="I218" t="s">
        <v>268</v>
      </c>
      <c r="J218" t="s">
        <v>270</v>
      </c>
      <c r="K218" t="s">
        <v>271</v>
      </c>
      <c r="L218" t="s">
        <v>47</v>
      </c>
      <c r="M218" t="s">
        <v>272</v>
      </c>
      <c r="N218" t="str">
        <f>_xlfn.XLOOKUP(orders3[[#This Row],[CustomerID]], Customer_Summary[Row Labels], Customer_Summary[Segment], 0, 0)</f>
        <v>Repeat</v>
      </c>
      <c r="O218" t="str">
        <f>TEXT(orders3[[#This Row],[OrderDate]],"yyyy-mm")</f>
        <v>1995-04</v>
      </c>
      <c r="P218" t="s">
        <v>273</v>
      </c>
    </row>
    <row r="219" spans="1:16" x14ac:dyDescent="0.3">
      <c r="A219">
        <v>10465</v>
      </c>
      <c r="B219" t="s">
        <v>698</v>
      </c>
      <c r="C219">
        <v>1</v>
      </c>
      <c r="D219" s="1">
        <v>34794</v>
      </c>
      <c r="E219" s="1">
        <v>34822</v>
      </c>
      <c r="F219" s="1">
        <v>34803</v>
      </c>
      <c r="G219">
        <v>3</v>
      </c>
      <c r="H219">
        <v>145.04</v>
      </c>
      <c r="I219" t="s">
        <v>699</v>
      </c>
      <c r="J219" t="s">
        <v>701</v>
      </c>
      <c r="K219" t="s">
        <v>702</v>
      </c>
      <c r="L219" t="s">
        <v>47</v>
      </c>
      <c r="M219" t="s">
        <v>703</v>
      </c>
      <c r="N219" t="str">
        <f>_xlfn.XLOOKUP(orders3[[#This Row],[CustomerID]], Customer_Summary[Row Labels], Customer_Summary[Segment], 0, 0)</f>
        <v>Repeat</v>
      </c>
      <c r="O219" t="str">
        <f>TEXT(orders3[[#This Row],[OrderDate]],"yyyy-mm")</f>
        <v>1995-04</v>
      </c>
      <c r="P219" t="s">
        <v>628</v>
      </c>
    </row>
    <row r="220" spans="1:16" x14ac:dyDescent="0.3">
      <c r="A220">
        <v>10466</v>
      </c>
      <c r="B220" t="s">
        <v>164</v>
      </c>
      <c r="C220">
        <v>4</v>
      </c>
      <c r="D220" s="1">
        <v>34795</v>
      </c>
      <c r="E220" s="1">
        <v>34823</v>
      </c>
      <c r="F220" s="1">
        <v>34802</v>
      </c>
      <c r="G220">
        <v>1</v>
      </c>
      <c r="H220">
        <v>11.93</v>
      </c>
      <c r="I220" t="s">
        <v>165</v>
      </c>
      <c r="J220" t="s">
        <v>168</v>
      </c>
      <c r="K220" t="s">
        <v>169</v>
      </c>
      <c r="L220" t="s">
        <v>170</v>
      </c>
      <c r="M220" t="s">
        <v>171</v>
      </c>
      <c r="N220" t="str">
        <f>_xlfn.XLOOKUP(orders3[[#This Row],[CustomerID]], Customer_Summary[Row Labels], Customer_Summary[Segment], 0, 0)</f>
        <v>Repeat</v>
      </c>
      <c r="O220" t="str">
        <f>TEXT(orders3[[#This Row],[OrderDate]],"yyyy-mm")</f>
        <v>1995-04</v>
      </c>
      <c r="P220" t="s">
        <v>172</v>
      </c>
    </row>
    <row r="221" spans="1:16" x14ac:dyDescent="0.3">
      <c r="A221">
        <v>10467</v>
      </c>
      <c r="B221" t="s">
        <v>442</v>
      </c>
      <c r="C221">
        <v>8</v>
      </c>
      <c r="D221" s="1">
        <v>34795</v>
      </c>
      <c r="E221" s="1">
        <v>34823</v>
      </c>
      <c r="F221" s="1">
        <v>34800</v>
      </c>
      <c r="G221">
        <v>2</v>
      </c>
      <c r="H221">
        <v>4.93</v>
      </c>
      <c r="I221" t="s">
        <v>443</v>
      </c>
      <c r="J221" t="s">
        <v>445</v>
      </c>
      <c r="K221" t="s">
        <v>446</v>
      </c>
      <c r="L221" t="s">
        <v>47</v>
      </c>
      <c r="M221" t="s">
        <v>447</v>
      </c>
      <c r="N221" t="str">
        <f>_xlfn.XLOOKUP(orders3[[#This Row],[CustomerID]], Customer_Summary[Row Labels], Customer_Summary[Segment], 0, 0)</f>
        <v>Repeat</v>
      </c>
      <c r="O221" t="str">
        <f>TEXT(orders3[[#This Row],[OrderDate]],"yyyy-mm")</f>
        <v>1995-04</v>
      </c>
      <c r="P221" t="s">
        <v>264</v>
      </c>
    </row>
    <row r="222" spans="1:16" x14ac:dyDescent="0.3">
      <c r="A222">
        <v>10468</v>
      </c>
      <c r="B222" t="s">
        <v>360</v>
      </c>
      <c r="C222">
        <v>3</v>
      </c>
      <c r="D222" s="1">
        <v>34796</v>
      </c>
      <c r="E222" s="1">
        <v>34824</v>
      </c>
      <c r="F222" s="1">
        <v>34801</v>
      </c>
      <c r="G222">
        <v>3</v>
      </c>
      <c r="H222">
        <v>44.12</v>
      </c>
      <c r="I222" t="s">
        <v>361</v>
      </c>
      <c r="J222" t="s">
        <v>363</v>
      </c>
      <c r="K222" t="s">
        <v>364</v>
      </c>
      <c r="L222" t="s">
        <v>47</v>
      </c>
      <c r="M222" t="s">
        <v>365</v>
      </c>
      <c r="N222" t="str">
        <f>_xlfn.XLOOKUP(orders3[[#This Row],[CustomerID]], Customer_Summary[Row Labels], Customer_Summary[Segment], 0, 0)</f>
        <v>Repeat</v>
      </c>
      <c r="O222" t="str">
        <f>TEXT(orders3[[#This Row],[OrderDate]],"yyyy-mm")</f>
        <v>1995-04</v>
      </c>
      <c r="P222" t="s">
        <v>49</v>
      </c>
    </row>
    <row r="223" spans="1:16" x14ac:dyDescent="0.3">
      <c r="A223">
        <v>10469</v>
      </c>
      <c r="B223" t="s">
        <v>745</v>
      </c>
      <c r="C223">
        <v>1</v>
      </c>
      <c r="D223" s="1">
        <v>34799</v>
      </c>
      <c r="E223" s="1">
        <v>34827</v>
      </c>
      <c r="F223" s="1">
        <v>34803</v>
      </c>
      <c r="G223">
        <v>1</v>
      </c>
      <c r="H223">
        <v>60.18</v>
      </c>
      <c r="I223" t="s">
        <v>746</v>
      </c>
      <c r="J223" t="s">
        <v>871</v>
      </c>
      <c r="K223" t="s">
        <v>749</v>
      </c>
      <c r="L223" t="s">
        <v>396</v>
      </c>
      <c r="M223" t="s">
        <v>872</v>
      </c>
      <c r="N223" t="str">
        <f>_xlfn.XLOOKUP(orders3[[#This Row],[CustomerID]], Customer_Summary[Row Labels], Customer_Summary[Segment], 0, 0)</f>
        <v>Repeat</v>
      </c>
      <c r="O223" t="str">
        <f>TEXT(orders3[[#This Row],[OrderDate]],"yyyy-mm")</f>
        <v>1995-04</v>
      </c>
      <c r="P223" t="s">
        <v>305</v>
      </c>
    </row>
    <row r="224" spans="1:16" x14ac:dyDescent="0.3">
      <c r="A224">
        <v>10470</v>
      </c>
      <c r="B224" t="s">
        <v>114</v>
      </c>
      <c r="C224">
        <v>4</v>
      </c>
      <c r="D224" s="1">
        <v>34800</v>
      </c>
      <c r="E224" s="1">
        <v>34828</v>
      </c>
      <c r="F224" s="1">
        <v>34803</v>
      </c>
      <c r="G224">
        <v>2</v>
      </c>
      <c r="H224">
        <v>64.56</v>
      </c>
      <c r="I224" t="s">
        <v>115</v>
      </c>
      <c r="J224" t="s">
        <v>117</v>
      </c>
      <c r="K224" t="s">
        <v>118</v>
      </c>
      <c r="L224" t="s">
        <v>47</v>
      </c>
      <c r="M224" t="s">
        <v>119</v>
      </c>
      <c r="N224" t="str">
        <f>_xlfn.XLOOKUP(orders3[[#This Row],[CustomerID]], Customer_Summary[Row Labels], Customer_Summary[Segment], 0, 0)</f>
        <v>Repeat</v>
      </c>
      <c r="O224" t="str">
        <f>TEXT(orders3[[#This Row],[OrderDate]],"yyyy-mm")</f>
        <v>1995-04</v>
      </c>
      <c r="P224" t="s">
        <v>102</v>
      </c>
    </row>
    <row r="225" spans="1:16" x14ac:dyDescent="0.3">
      <c r="A225">
        <v>10471</v>
      </c>
      <c r="B225" t="s">
        <v>133</v>
      </c>
      <c r="C225">
        <v>2</v>
      </c>
      <c r="D225" s="1">
        <v>34800</v>
      </c>
      <c r="E225" s="1">
        <v>34828</v>
      </c>
      <c r="F225" s="1">
        <v>34807</v>
      </c>
      <c r="G225">
        <v>3</v>
      </c>
      <c r="H225">
        <v>45.59</v>
      </c>
      <c r="I225" t="s">
        <v>134</v>
      </c>
      <c r="J225" t="s">
        <v>136</v>
      </c>
      <c r="K225" t="s">
        <v>72</v>
      </c>
      <c r="L225" t="s">
        <v>47</v>
      </c>
      <c r="M225" t="s">
        <v>137</v>
      </c>
      <c r="N225" t="str">
        <f>_xlfn.XLOOKUP(orders3[[#This Row],[CustomerID]], Customer_Summary[Row Labels], Customer_Summary[Segment], 0, 0)</f>
        <v>Repeat</v>
      </c>
      <c r="O225" t="str">
        <f>TEXT(orders3[[#This Row],[OrderDate]],"yyyy-mm")</f>
        <v>1995-04</v>
      </c>
      <c r="P225" t="s">
        <v>74</v>
      </c>
    </row>
    <row r="226" spans="1:16" x14ac:dyDescent="0.3">
      <c r="A226">
        <v>10472</v>
      </c>
      <c r="B226" t="s">
        <v>615</v>
      </c>
      <c r="C226">
        <v>8</v>
      </c>
      <c r="D226" s="1">
        <v>34801</v>
      </c>
      <c r="E226" s="1">
        <v>34829</v>
      </c>
      <c r="F226" s="1">
        <v>34808</v>
      </c>
      <c r="G226">
        <v>1</v>
      </c>
      <c r="H226">
        <v>4.2</v>
      </c>
      <c r="I226" t="s">
        <v>616</v>
      </c>
      <c r="J226" t="s">
        <v>618</v>
      </c>
      <c r="K226" t="s">
        <v>72</v>
      </c>
      <c r="L226" t="s">
        <v>47</v>
      </c>
      <c r="M226" t="s">
        <v>619</v>
      </c>
      <c r="N226" t="str">
        <f>_xlfn.XLOOKUP(orders3[[#This Row],[CustomerID]], Customer_Summary[Row Labels], Customer_Summary[Segment], 0, 0)</f>
        <v>Repeat</v>
      </c>
      <c r="O226" t="str">
        <f>TEXT(orders3[[#This Row],[OrderDate]],"yyyy-mm")</f>
        <v>1995-04</v>
      </c>
      <c r="P226" t="s">
        <v>74</v>
      </c>
    </row>
    <row r="227" spans="1:16" x14ac:dyDescent="0.3">
      <c r="A227">
        <v>10473</v>
      </c>
      <c r="B227" t="s">
        <v>352</v>
      </c>
      <c r="C227">
        <v>1</v>
      </c>
      <c r="D227" s="1">
        <v>34802</v>
      </c>
      <c r="E227" s="1">
        <v>34816</v>
      </c>
      <c r="F227" s="1">
        <v>34810</v>
      </c>
      <c r="G227">
        <v>3</v>
      </c>
      <c r="H227">
        <v>16.37</v>
      </c>
      <c r="I227" t="s">
        <v>353</v>
      </c>
      <c r="J227" t="s">
        <v>355</v>
      </c>
      <c r="K227" t="s">
        <v>356</v>
      </c>
      <c r="L227" t="s">
        <v>357</v>
      </c>
      <c r="M227" t="s">
        <v>358</v>
      </c>
      <c r="N227" t="str">
        <f>_xlfn.XLOOKUP(orders3[[#This Row],[CustomerID]], Customer_Summary[Row Labels], Customer_Summary[Segment], 0, 0)</f>
        <v>Repeat</v>
      </c>
      <c r="O227" t="str">
        <f>TEXT(orders3[[#This Row],[OrderDate]],"yyyy-mm")</f>
        <v>1995-04</v>
      </c>
      <c r="P227" t="s">
        <v>74</v>
      </c>
    </row>
    <row r="228" spans="1:16" x14ac:dyDescent="0.3">
      <c r="A228">
        <v>10474</v>
      </c>
      <c r="B228" t="s">
        <v>513</v>
      </c>
      <c r="C228">
        <v>5</v>
      </c>
      <c r="D228" s="1">
        <v>34802</v>
      </c>
      <c r="E228" s="1">
        <v>34830</v>
      </c>
      <c r="F228" s="1">
        <v>34810</v>
      </c>
      <c r="G228">
        <v>2</v>
      </c>
      <c r="H228">
        <v>83.49</v>
      </c>
      <c r="I228" t="s">
        <v>514</v>
      </c>
      <c r="J228" t="s">
        <v>516</v>
      </c>
      <c r="K228" t="s">
        <v>57</v>
      </c>
      <c r="L228" t="s">
        <v>47</v>
      </c>
      <c r="M228" t="s">
        <v>517</v>
      </c>
      <c r="N228" t="str">
        <f>_xlfn.XLOOKUP(orders3[[#This Row],[CustomerID]], Customer_Summary[Row Labels], Customer_Summary[Segment], 0, 0)</f>
        <v>Repeat</v>
      </c>
      <c r="O228" t="str">
        <f>TEXT(orders3[[#This Row],[OrderDate]],"yyyy-mm")</f>
        <v>1995-04</v>
      </c>
      <c r="P228" t="s">
        <v>59</v>
      </c>
    </row>
    <row r="229" spans="1:16" x14ac:dyDescent="0.3">
      <c r="A229">
        <v>10475</v>
      </c>
      <c r="B229" t="s">
        <v>647</v>
      </c>
      <c r="C229">
        <v>9</v>
      </c>
      <c r="D229" s="1">
        <v>34803</v>
      </c>
      <c r="E229" s="1">
        <v>34831</v>
      </c>
      <c r="F229" s="1">
        <v>34824</v>
      </c>
      <c r="G229">
        <v>1</v>
      </c>
      <c r="H229">
        <v>68.52</v>
      </c>
      <c r="I229" t="s">
        <v>648</v>
      </c>
      <c r="J229" t="s">
        <v>650</v>
      </c>
      <c r="K229" t="s">
        <v>651</v>
      </c>
      <c r="L229" t="s">
        <v>47</v>
      </c>
      <c r="M229" t="s">
        <v>652</v>
      </c>
      <c r="N229" t="str">
        <f>_xlfn.XLOOKUP(orders3[[#This Row],[CustomerID]], Customer_Summary[Row Labels], Customer_Summary[Segment], 0, 0)</f>
        <v>Repeat</v>
      </c>
      <c r="O229" t="str">
        <f>TEXT(orders3[[#This Row],[OrderDate]],"yyyy-mm")</f>
        <v>1995-04</v>
      </c>
      <c r="P229" t="s">
        <v>456</v>
      </c>
    </row>
    <row r="230" spans="1:16" x14ac:dyDescent="0.3">
      <c r="A230">
        <v>10476</v>
      </c>
      <c r="B230" t="s">
        <v>326</v>
      </c>
      <c r="C230">
        <v>8</v>
      </c>
      <c r="D230" s="1">
        <v>34806</v>
      </c>
      <c r="E230" s="1">
        <v>34834</v>
      </c>
      <c r="F230" s="1">
        <v>34813</v>
      </c>
      <c r="G230">
        <v>3</v>
      </c>
      <c r="H230">
        <v>4.41</v>
      </c>
      <c r="I230" t="s">
        <v>327</v>
      </c>
      <c r="J230" t="s">
        <v>329</v>
      </c>
      <c r="K230" t="s">
        <v>330</v>
      </c>
      <c r="L230" t="s">
        <v>331</v>
      </c>
      <c r="M230" t="s">
        <v>332</v>
      </c>
      <c r="N230" t="str">
        <f>_xlfn.XLOOKUP(orders3[[#This Row],[CustomerID]], Customer_Summary[Row Labels], Customer_Summary[Segment], 0, 0)</f>
        <v>Repeat</v>
      </c>
      <c r="O230" t="str">
        <f>TEXT(orders3[[#This Row],[OrderDate]],"yyyy-mm")</f>
        <v>1995-04</v>
      </c>
      <c r="P230" t="s">
        <v>314</v>
      </c>
    </row>
    <row r="231" spans="1:16" x14ac:dyDescent="0.3">
      <c r="A231">
        <v>10477</v>
      </c>
      <c r="B231" t="s">
        <v>528</v>
      </c>
      <c r="C231">
        <v>5</v>
      </c>
      <c r="D231" s="1">
        <v>34806</v>
      </c>
      <c r="E231" s="1">
        <v>34834</v>
      </c>
      <c r="F231" s="1">
        <v>34814</v>
      </c>
      <c r="G231">
        <v>2</v>
      </c>
      <c r="H231">
        <v>13.02</v>
      </c>
      <c r="I231" t="s">
        <v>529</v>
      </c>
      <c r="J231" t="s">
        <v>531</v>
      </c>
      <c r="K231" t="s">
        <v>271</v>
      </c>
      <c r="L231" t="s">
        <v>47</v>
      </c>
      <c r="M231" t="s">
        <v>532</v>
      </c>
      <c r="N231" t="str">
        <f>_xlfn.XLOOKUP(orders3[[#This Row],[CustomerID]], Customer_Summary[Row Labels], Customer_Summary[Segment], 0, 0)</f>
        <v>Repeat</v>
      </c>
      <c r="O231" t="str">
        <f>TEXT(orders3[[#This Row],[OrderDate]],"yyyy-mm")</f>
        <v>1995-04</v>
      </c>
      <c r="P231" t="s">
        <v>273</v>
      </c>
    </row>
    <row r="232" spans="1:16" x14ac:dyDescent="0.3">
      <c r="A232">
        <v>10478</v>
      </c>
      <c r="B232" t="s">
        <v>706</v>
      </c>
      <c r="C232">
        <v>2</v>
      </c>
      <c r="D232" s="1">
        <v>34807</v>
      </c>
      <c r="E232" s="1">
        <v>34821</v>
      </c>
      <c r="F232" s="1">
        <v>34815</v>
      </c>
      <c r="G232">
        <v>3</v>
      </c>
      <c r="H232">
        <v>4.8099999999999996</v>
      </c>
      <c r="I232" t="s">
        <v>707</v>
      </c>
      <c r="J232" t="s">
        <v>709</v>
      </c>
      <c r="K232" t="s">
        <v>710</v>
      </c>
      <c r="L232" t="s">
        <v>47</v>
      </c>
      <c r="M232" t="s">
        <v>711</v>
      </c>
      <c r="N232" t="str">
        <f>_xlfn.XLOOKUP(orders3[[#This Row],[CustomerID]], Customer_Summary[Row Labels], Customer_Summary[Segment], 0, 0)</f>
        <v>Repeat</v>
      </c>
      <c r="O232" t="str">
        <f>TEXT(orders3[[#This Row],[OrderDate]],"yyyy-mm")</f>
        <v>1995-04</v>
      </c>
      <c r="P232" t="s">
        <v>102</v>
      </c>
    </row>
    <row r="233" spans="1:16" x14ac:dyDescent="0.3">
      <c r="A233">
        <v>10479</v>
      </c>
      <c r="B233" t="s">
        <v>560</v>
      </c>
      <c r="C233">
        <v>3</v>
      </c>
      <c r="D233" s="1">
        <v>34808</v>
      </c>
      <c r="E233" s="1">
        <v>34836</v>
      </c>
      <c r="F233" s="1">
        <v>34810</v>
      </c>
      <c r="G233">
        <v>3</v>
      </c>
      <c r="H233">
        <v>708.95</v>
      </c>
      <c r="I233" t="s">
        <v>561</v>
      </c>
      <c r="J233" t="s">
        <v>564</v>
      </c>
      <c r="K233" t="s">
        <v>565</v>
      </c>
      <c r="L233" t="s">
        <v>566</v>
      </c>
      <c r="M233" t="s">
        <v>567</v>
      </c>
      <c r="N233" t="str">
        <f>_xlfn.XLOOKUP(orders3[[#This Row],[CustomerID]], Customer_Summary[Row Labels], Customer_Summary[Segment], 0, 0)</f>
        <v>Repeat</v>
      </c>
      <c r="O233" t="str">
        <f>TEXT(orders3[[#This Row],[OrderDate]],"yyyy-mm")</f>
        <v>1995-04</v>
      </c>
      <c r="P233" t="s">
        <v>305</v>
      </c>
    </row>
    <row r="234" spans="1:16" x14ac:dyDescent="0.3">
      <c r="A234">
        <v>10480</v>
      </c>
      <c r="B234" t="s">
        <v>228</v>
      </c>
      <c r="C234">
        <v>6</v>
      </c>
      <c r="D234" s="1">
        <v>34809</v>
      </c>
      <c r="E234" s="1">
        <v>34837</v>
      </c>
      <c r="F234" s="1">
        <v>34813</v>
      </c>
      <c r="G234">
        <v>2</v>
      </c>
      <c r="H234">
        <v>1.35</v>
      </c>
      <c r="I234" t="s">
        <v>229</v>
      </c>
      <c r="J234" t="s">
        <v>232</v>
      </c>
      <c r="K234" t="s">
        <v>233</v>
      </c>
      <c r="L234" t="s">
        <v>47</v>
      </c>
      <c r="M234" t="s">
        <v>234</v>
      </c>
      <c r="N234" t="str">
        <f>_xlfn.XLOOKUP(orders3[[#This Row],[CustomerID]], Customer_Summary[Row Labels], Customer_Summary[Segment], 0, 0)</f>
        <v>Repeat</v>
      </c>
      <c r="O234" t="str">
        <f>TEXT(orders3[[#This Row],[OrderDate]],"yyyy-mm")</f>
        <v>1995-04</v>
      </c>
      <c r="P234" t="s">
        <v>102</v>
      </c>
    </row>
    <row r="235" spans="1:16" x14ac:dyDescent="0.3">
      <c r="A235">
        <v>10481</v>
      </c>
      <c r="B235" t="s">
        <v>578</v>
      </c>
      <c r="C235">
        <v>8</v>
      </c>
      <c r="D235" s="1">
        <v>34809</v>
      </c>
      <c r="E235" s="1">
        <v>34837</v>
      </c>
      <c r="F235" s="1">
        <v>34814</v>
      </c>
      <c r="G235">
        <v>2</v>
      </c>
      <c r="H235">
        <v>64.33</v>
      </c>
      <c r="I235" t="s">
        <v>579</v>
      </c>
      <c r="J235" t="s">
        <v>581</v>
      </c>
      <c r="K235" t="s">
        <v>321</v>
      </c>
      <c r="L235" t="s">
        <v>322</v>
      </c>
      <c r="M235" t="s">
        <v>582</v>
      </c>
      <c r="N235" t="str">
        <f>_xlfn.XLOOKUP(orders3[[#This Row],[CustomerID]], Customer_Summary[Row Labels], Customer_Summary[Segment], 0, 0)</f>
        <v>Repeat</v>
      </c>
      <c r="O235" t="str">
        <f>TEXT(orders3[[#This Row],[OrderDate]],"yyyy-mm")</f>
        <v>1995-04</v>
      </c>
      <c r="P235" t="s">
        <v>172</v>
      </c>
    </row>
    <row r="236" spans="1:16" x14ac:dyDescent="0.3">
      <c r="A236">
        <v>10482</v>
      </c>
      <c r="B236" t="s">
        <v>391</v>
      </c>
      <c r="C236">
        <v>1</v>
      </c>
      <c r="D236" s="1">
        <v>34810</v>
      </c>
      <c r="E236" s="1">
        <v>34838</v>
      </c>
      <c r="F236" s="1">
        <v>34830</v>
      </c>
      <c r="G236">
        <v>3</v>
      </c>
      <c r="H236">
        <v>7.48</v>
      </c>
      <c r="I236" t="s">
        <v>392</v>
      </c>
      <c r="J236" t="s">
        <v>394</v>
      </c>
      <c r="K236" t="s">
        <v>395</v>
      </c>
      <c r="L236" t="s">
        <v>396</v>
      </c>
      <c r="M236" t="s">
        <v>397</v>
      </c>
      <c r="N236" t="str">
        <f>_xlfn.XLOOKUP(orders3[[#This Row],[CustomerID]], Customer_Summary[Row Labels], Customer_Summary[Segment], 0, 0)</f>
        <v>New</v>
      </c>
      <c r="O236" t="str">
        <f>TEXT(orders3[[#This Row],[OrderDate]],"yyyy-mm")</f>
        <v>1995-04</v>
      </c>
      <c r="P236" t="s">
        <v>305</v>
      </c>
    </row>
    <row r="237" spans="1:16" x14ac:dyDescent="0.3">
      <c r="A237">
        <v>10483</v>
      </c>
      <c r="B237" t="s">
        <v>745</v>
      </c>
      <c r="C237">
        <v>7</v>
      </c>
      <c r="D237" s="1">
        <v>34813</v>
      </c>
      <c r="E237" s="1">
        <v>34841</v>
      </c>
      <c r="F237" s="1">
        <v>34845</v>
      </c>
      <c r="G237">
        <v>2</v>
      </c>
      <c r="H237">
        <v>15.28</v>
      </c>
      <c r="I237" t="s">
        <v>746</v>
      </c>
      <c r="J237" t="s">
        <v>871</v>
      </c>
      <c r="K237" t="s">
        <v>749</v>
      </c>
      <c r="L237" t="s">
        <v>396</v>
      </c>
      <c r="M237" t="s">
        <v>872</v>
      </c>
      <c r="N237" t="str">
        <f>_xlfn.XLOOKUP(orders3[[#This Row],[CustomerID]], Customer_Summary[Row Labels], Customer_Summary[Segment], 0, 0)</f>
        <v>Repeat</v>
      </c>
      <c r="O237" t="str">
        <f>TEXT(orders3[[#This Row],[OrderDate]],"yyyy-mm")</f>
        <v>1995-04</v>
      </c>
      <c r="P237" t="s">
        <v>305</v>
      </c>
    </row>
    <row r="238" spans="1:16" x14ac:dyDescent="0.3">
      <c r="A238">
        <v>10484</v>
      </c>
      <c r="B238" t="s">
        <v>133</v>
      </c>
      <c r="C238">
        <v>3</v>
      </c>
      <c r="D238" s="1">
        <v>34813</v>
      </c>
      <c r="E238" s="1">
        <v>34841</v>
      </c>
      <c r="F238" s="1">
        <v>34821</v>
      </c>
      <c r="G238">
        <v>3</v>
      </c>
      <c r="H238">
        <v>6.88</v>
      </c>
      <c r="I238" t="s">
        <v>134</v>
      </c>
      <c r="J238" t="s">
        <v>136</v>
      </c>
      <c r="K238" t="s">
        <v>72</v>
      </c>
      <c r="L238" t="s">
        <v>47</v>
      </c>
      <c r="M238" t="s">
        <v>137</v>
      </c>
      <c r="N238" t="str">
        <f>_xlfn.XLOOKUP(orders3[[#This Row],[CustomerID]], Customer_Summary[Row Labels], Customer_Summary[Segment], 0, 0)</f>
        <v>Repeat</v>
      </c>
      <c r="O238" t="str">
        <f>TEXT(orders3[[#This Row],[OrderDate]],"yyyy-mm")</f>
        <v>1995-04</v>
      </c>
      <c r="P238" t="s">
        <v>74</v>
      </c>
    </row>
    <row r="239" spans="1:16" x14ac:dyDescent="0.3">
      <c r="A239">
        <v>10485</v>
      </c>
      <c r="B239" t="s">
        <v>425</v>
      </c>
      <c r="C239">
        <v>4</v>
      </c>
      <c r="D239" s="1">
        <v>34814</v>
      </c>
      <c r="E239" s="1">
        <v>34828</v>
      </c>
      <c r="F239" s="1">
        <v>34820</v>
      </c>
      <c r="G239">
        <v>2</v>
      </c>
      <c r="H239">
        <v>64.45</v>
      </c>
      <c r="I239" t="s">
        <v>426</v>
      </c>
      <c r="J239" t="s">
        <v>428</v>
      </c>
      <c r="K239" t="s">
        <v>429</v>
      </c>
      <c r="L239" t="s">
        <v>430</v>
      </c>
      <c r="M239" t="s">
        <v>431</v>
      </c>
      <c r="N239" t="str">
        <f>_xlfn.XLOOKUP(orders3[[#This Row],[CustomerID]], Customer_Summary[Row Labels], Customer_Summary[Segment], 0, 0)</f>
        <v>Repeat</v>
      </c>
      <c r="O239" t="str">
        <f>TEXT(orders3[[#This Row],[OrderDate]],"yyyy-mm")</f>
        <v>1995-04</v>
      </c>
      <c r="P239" t="s">
        <v>314</v>
      </c>
    </row>
    <row r="240" spans="1:16" x14ac:dyDescent="0.3">
      <c r="A240">
        <v>10486</v>
      </c>
      <c r="B240" t="s">
        <v>326</v>
      </c>
      <c r="C240">
        <v>1</v>
      </c>
      <c r="D240" s="1">
        <v>34815</v>
      </c>
      <c r="E240" s="1">
        <v>34843</v>
      </c>
      <c r="F240" s="1">
        <v>34822</v>
      </c>
      <c r="G240">
        <v>2</v>
      </c>
      <c r="H240">
        <v>30.53</v>
      </c>
      <c r="I240" t="s">
        <v>327</v>
      </c>
      <c r="J240" t="s">
        <v>329</v>
      </c>
      <c r="K240" t="s">
        <v>330</v>
      </c>
      <c r="L240" t="s">
        <v>331</v>
      </c>
      <c r="M240" t="s">
        <v>332</v>
      </c>
      <c r="N240" t="str">
        <f>_xlfn.XLOOKUP(orders3[[#This Row],[CustomerID]], Customer_Summary[Row Labels], Customer_Summary[Segment], 0, 0)</f>
        <v>Repeat</v>
      </c>
      <c r="O240" t="str">
        <f>TEXT(orders3[[#This Row],[OrderDate]],"yyyy-mm")</f>
        <v>1995-04</v>
      </c>
      <c r="P240" t="s">
        <v>314</v>
      </c>
    </row>
    <row r="241" spans="1:16" x14ac:dyDescent="0.3">
      <c r="A241">
        <v>10487</v>
      </c>
      <c r="B241" t="s">
        <v>541</v>
      </c>
      <c r="C241">
        <v>2</v>
      </c>
      <c r="D241" s="1">
        <v>34815</v>
      </c>
      <c r="E241" s="1">
        <v>34843</v>
      </c>
      <c r="F241" s="1">
        <v>34817</v>
      </c>
      <c r="G241">
        <v>2</v>
      </c>
      <c r="H241">
        <v>71.069999999999993</v>
      </c>
      <c r="I241" t="s">
        <v>542</v>
      </c>
      <c r="J241" t="s">
        <v>544</v>
      </c>
      <c r="K241" t="s">
        <v>169</v>
      </c>
      <c r="L241" t="s">
        <v>170</v>
      </c>
      <c r="M241" t="s">
        <v>545</v>
      </c>
      <c r="N241" t="str">
        <f>_xlfn.XLOOKUP(orders3[[#This Row],[CustomerID]], Customer_Summary[Row Labels], Customer_Summary[Segment], 0, 0)</f>
        <v>Repeat</v>
      </c>
      <c r="O241" t="str">
        <f>TEXT(orders3[[#This Row],[OrderDate]],"yyyy-mm")</f>
        <v>1995-04</v>
      </c>
      <c r="P241" t="s">
        <v>172</v>
      </c>
    </row>
    <row r="242" spans="1:16" x14ac:dyDescent="0.3">
      <c r="A242">
        <v>10488</v>
      </c>
      <c r="B242" t="s">
        <v>244</v>
      </c>
      <c r="C242">
        <v>8</v>
      </c>
      <c r="D242" s="1">
        <v>34816</v>
      </c>
      <c r="E242" s="1">
        <v>34844</v>
      </c>
      <c r="F242" s="1">
        <v>34822</v>
      </c>
      <c r="G242">
        <v>2</v>
      </c>
      <c r="H242">
        <v>4.93</v>
      </c>
      <c r="I242" t="s">
        <v>245</v>
      </c>
      <c r="J242" t="s">
        <v>247</v>
      </c>
      <c r="K242" t="s">
        <v>248</v>
      </c>
      <c r="L242" t="s">
        <v>47</v>
      </c>
      <c r="M242" t="s">
        <v>249</v>
      </c>
      <c r="N242" t="str">
        <f>_xlfn.XLOOKUP(orders3[[#This Row],[CustomerID]], Customer_Summary[Row Labels], Customer_Summary[Segment], 0, 0)</f>
        <v>Repeat</v>
      </c>
      <c r="O242" t="str">
        <f>TEXT(orders3[[#This Row],[OrderDate]],"yyyy-mm")</f>
        <v>1995-04</v>
      </c>
      <c r="P242" t="s">
        <v>49</v>
      </c>
    </row>
    <row r="243" spans="1:16" x14ac:dyDescent="0.3">
      <c r="A243">
        <v>10489</v>
      </c>
      <c r="B243" t="s">
        <v>520</v>
      </c>
      <c r="C243">
        <v>6</v>
      </c>
      <c r="D243" s="1">
        <v>34817</v>
      </c>
      <c r="E243" s="1">
        <v>34845</v>
      </c>
      <c r="F243" s="1">
        <v>34829</v>
      </c>
      <c r="G243">
        <v>2</v>
      </c>
      <c r="H243">
        <v>5.29</v>
      </c>
      <c r="I243" t="s">
        <v>521</v>
      </c>
      <c r="J243" t="s">
        <v>523</v>
      </c>
      <c r="K243" t="s">
        <v>524</v>
      </c>
      <c r="L243" t="s">
        <v>47</v>
      </c>
      <c r="M243" t="s">
        <v>525</v>
      </c>
      <c r="N243" t="str">
        <f>_xlfn.XLOOKUP(orders3[[#This Row],[CustomerID]], Customer_Summary[Row Labels], Customer_Summary[Segment], 0, 0)</f>
        <v>Repeat</v>
      </c>
      <c r="O243" t="str">
        <f>TEXT(orders3[[#This Row],[OrderDate]],"yyyy-mm")</f>
        <v>1995-04</v>
      </c>
      <c r="P243" t="s">
        <v>211</v>
      </c>
    </row>
    <row r="244" spans="1:16" x14ac:dyDescent="0.3">
      <c r="A244">
        <v>10490</v>
      </c>
      <c r="B244" t="s">
        <v>326</v>
      </c>
      <c r="C244">
        <v>7</v>
      </c>
      <c r="D244" s="1">
        <v>34820</v>
      </c>
      <c r="E244" s="1">
        <v>34848</v>
      </c>
      <c r="F244" s="1">
        <v>34823</v>
      </c>
      <c r="G244">
        <v>2</v>
      </c>
      <c r="H244">
        <v>210.19</v>
      </c>
      <c r="I244" t="s">
        <v>327</v>
      </c>
      <c r="J244" t="s">
        <v>329</v>
      </c>
      <c r="K244" t="s">
        <v>330</v>
      </c>
      <c r="L244" t="s">
        <v>331</v>
      </c>
      <c r="M244" t="s">
        <v>332</v>
      </c>
      <c r="N244" t="str">
        <f>_xlfn.XLOOKUP(orders3[[#This Row],[CustomerID]], Customer_Summary[Row Labels], Customer_Summary[Segment], 0, 0)</f>
        <v>Repeat</v>
      </c>
      <c r="O244" t="str">
        <f>TEXT(orders3[[#This Row],[OrderDate]],"yyyy-mm")</f>
        <v>1995-05</v>
      </c>
      <c r="P244" t="s">
        <v>314</v>
      </c>
    </row>
    <row r="245" spans="1:16" x14ac:dyDescent="0.3">
      <c r="A245">
        <v>10491</v>
      </c>
      <c r="B245" t="s">
        <v>267</v>
      </c>
      <c r="C245">
        <v>8</v>
      </c>
      <c r="D245" s="1">
        <v>34820</v>
      </c>
      <c r="E245" s="1">
        <v>34848</v>
      </c>
      <c r="F245" s="1">
        <v>34828</v>
      </c>
      <c r="G245">
        <v>3</v>
      </c>
      <c r="H245">
        <v>16.96</v>
      </c>
      <c r="I245" t="s">
        <v>268</v>
      </c>
      <c r="J245" t="s">
        <v>270</v>
      </c>
      <c r="K245" t="s">
        <v>271</v>
      </c>
      <c r="L245" t="s">
        <v>47</v>
      </c>
      <c r="M245" t="s">
        <v>272</v>
      </c>
      <c r="N245" t="str">
        <f>_xlfn.XLOOKUP(orders3[[#This Row],[CustomerID]], Customer_Summary[Row Labels], Customer_Summary[Segment], 0, 0)</f>
        <v>Repeat</v>
      </c>
      <c r="O245" t="str">
        <f>TEXT(orders3[[#This Row],[OrderDate]],"yyyy-mm")</f>
        <v>1995-05</v>
      </c>
      <c r="P245" t="s">
        <v>273</v>
      </c>
    </row>
    <row r="246" spans="1:16" x14ac:dyDescent="0.3">
      <c r="A246">
        <v>10492</v>
      </c>
      <c r="B246" t="s">
        <v>122</v>
      </c>
      <c r="C246">
        <v>3</v>
      </c>
      <c r="D246" s="1">
        <v>34821</v>
      </c>
      <c r="E246" s="1">
        <v>34849</v>
      </c>
      <c r="F246" s="1">
        <v>34831</v>
      </c>
      <c r="G246">
        <v>1</v>
      </c>
      <c r="H246">
        <v>62.89</v>
      </c>
      <c r="I246" t="s">
        <v>123</v>
      </c>
      <c r="J246" t="s">
        <v>126</v>
      </c>
      <c r="K246" t="s">
        <v>127</v>
      </c>
      <c r="L246" t="s">
        <v>128</v>
      </c>
      <c r="M246" t="s">
        <v>129</v>
      </c>
      <c r="N246" t="str">
        <f>_xlfn.XLOOKUP(orders3[[#This Row],[CustomerID]], Customer_Summary[Row Labels], Customer_Summary[Segment], 0, 0)</f>
        <v>Repeat</v>
      </c>
      <c r="O246" t="str">
        <f>TEXT(orders3[[#This Row],[OrderDate]],"yyyy-mm")</f>
        <v>1995-05</v>
      </c>
      <c r="P246" t="s">
        <v>130</v>
      </c>
    </row>
    <row r="247" spans="1:16" x14ac:dyDescent="0.3">
      <c r="A247">
        <v>10493</v>
      </c>
      <c r="B247" t="s">
        <v>375</v>
      </c>
      <c r="C247">
        <v>4</v>
      </c>
      <c r="D247" s="1">
        <v>34822</v>
      </c>
      <c r="E247" s="1">
        <v>34850</v>
      </c>
      <c r="F247" s="1">
        <v>34830</v>
      </c>
      <c r="G247">
        <v>3</v>
      </c>
      <c r="H247">
        <v>10.64</v>
      </c>
      <c r="I247" t="s">
        <v>376</v>
      </c>
      <c r="J247" t="s">
        <v>378</v>
      </c>
      <c r="K247" t="s">
        <v>379</v>
      </c>
      <c r="L247" t="s">
        <v>47</v>
      </c>
      <c r="M247" t="s">
        <v>380</v>
      </c>
      <c r="N247" t="str">
        <f>_xlfn.XLOOKUP(orders3[[#This Row],[CustomerID]], Customer_Summary[Row Labels], Customer_Summary[Segment], 0, 0)</f>
        <v>Repeat</v>
      </c>
      <c r="O247" t="str">
        <f>TEXT(orders3[[#This Row],[OrderDate]],"yyyy-mm")</f>
        <v>1995-05</v>
      </c>
      <c r="P247" t="s">
        <v>102</v>
      </c>
    </row>
    <row r="248" spans="1:16" x14ac:dyDescent="0.3">
      <c r="A248">
        <v>10494</v>
      </c>
      <c r="B248" t="s">
        <v>164</v>
      </c>
      <c r="C248">
        <v>4</v>
      </c>
      <c r="D248" s="1">
        <v>34822</v>
      </c>
      <c r="E248" s="1">
        <v>34850</v>
      </c>
      <c r="F248" s="1">
        <v>34829</v>
      </c>
      <c r="G248">
        <v>2</v>
      </c>
      <c r="H248">
        <v>65.989999999999995</v>
      </c>
      <c r="I248" t="s">
        <v>165</v>
      </c>
      <c r="J248" t="s">
        <v>168</v>
      </c>
      <c r="K248" t="s">
        <v>169</v>
      </c>
      <c r="L248" t="s">
        <v>170</v>
      </c>
      <c r="M248" t="s">
        <v>171</v>
      </c>
      <c r="N248" t="str">
        <f>_xlfn.XLOOKUP(orders3[[#This Row],[CustomerID]], Customer_Summary[Row Labels], Customer_Summary[Segment], 0, 0)</f>
        <v>Repeat</v>
      </c>
      <c r="O248" t="str">
        <f>TEXT(orders3[[#This Row],[OrderDate]],"yyyy-mm")</f>
        <v>1995-05</v>
      </c>
      <c r="P248" t="s">
        <v>172</v>
      </c>
    </row>
    <row r="249" spans="1:16" x14ac:dyDescent="0.3">
      <c r="A249">
        <v>10495</v>
      </c>
      <c r="B249" t="s">
        <v>383</v>
      </c>
      <c r="C249">
        <v>3</v>
      </c>
      <c r="D249" s="1">
        <v>34823</v>
      </c>
      <c r="E249" s="1">
        <v>34851</v>
      </c>
      <c r="F249" s="1">
        <v>34831</v>
      </c>
      <c r="G249">
        <v>3</v>
      </c>
      <c r="H249">
        <v>4.6500000000000004</v>
      </c>
      <c r="I249" t="s">
        <v>384</v>
      </c>
      <c r="J249" t="s">
        <v>880</v>
      </c>
      <c r="K249" t="s">
        <v>387</v>
      </c>
      <c r="L249" t="s">
        <v>128</v>
      </c>
      <c r="M249" t="s">
        <v>388</v>
      </c>
      <c r="N249" t="str">
        <f>_xlfn.XLOOKUP(orders3[[#This Row],[CustomerID]], Customer_Summary[Row Labels], Customer_Summary[Segment], 0, 0)</f>
        <v>New</v>
      </c>
      <c r="O249" t="str">
        <f>TEXT(orders3[[#This Row],[OrderDate]],"yyyy-mm")</f>
        <v>1995-05</v>
      </c>
      <c r="P249" t="s">
        <v>130</v>
      </c>
    </row>
    <row r="250" spans="1:16" x14ac:dyDescent="0.3">
      <c r="A250">
        <v>10496</v>
      </c>
      <c r="B250" t="s">
        <v>683</v>
      </c>
      <c r="C250">
        <v>7</v>
      </c>
      <c r="D250" s="1">
        <v>34824</v>
      </c>
      <c r="E250" s="1">
        <v>34852</v>
      </c>
      <c r="F250" s="1">
        <v>34827</v>
      </c>
      <c r="G250">
        <v>2</v>
      </c>
      <c r="H250">
        <v>46.77</v>
      </c>
      <c r="I250" t="s">
        <v>684</v>
      </c>
      <c r="J250" t="s">
        <v>686</v>
      </c>
      <c r="K250" t="s">
        <v>169</v>
      </c>
      <c r="L250" t="s">
        <v>170</v>
      </c>
      <c r="M250" t="s">
        <v>687</v>
      </c>
      <c r="N250" t="str">
        <f>_xlfn.XLOOKUP(orders3[[#This Row],[CustomerID]], Customer_Summary[Row Labels], Customer_Summary[Segment], 0, 0)</f>
        <v>Repeat</v>
      </c>
      <c r="O250" t="str">
        <f>TEXT(orders3[[#This Row],[OrderDate]],"yyyy-mm")</f>
        <v>1995-05</v>
      </c>
      <c r="P250" t="s">
        <v>172</v>
      </c>
    </row>
    <row r="251" spans="1:16" x14ac:dyDescent="0.3">
      <c r="A251">
        <v>10497</v>
      </c>
      <c r="B251" t="s">
        <v>400</v>
      </c>
      <c r="C251">
        <v>7</v>
      </c>
      <c r="D251" s="1">
        <v>34824</v>
      </c>
      <c r="E251" s="1">
        <v>34852</v>
      </c>
      <c r="F251" s="1">
        <v>34827</v>
      </c>
      <c r="G251">
        <v>1</v>
      </c>
      <c r="H251">
        <v>36.21</v>
      </c>
      <c r="I251" t="s">
        <v>401</v>
      </c>
      <c r="J251" t="s">
        <v>403</v>
      </c>
      <c r="K251" t="s">
        <v>404</v>
      </c>
      <c r="L251" t="s">
        <v>47</v>
      </c>
      <c r="M251" t="s">
        <v>405</v>
      </c>
      <c r="N251" t="str">
        <f>_xlfn.XLOOKUP(orders3[[#This Row],[CustomerID]], Customer_Summary[Row Labels], Customer_Summary[Segment], 0, 0)</f>
        <v>Repeat</v>
      </c>
      <c r="O251" t="str">
        <f>TEXT(orders3[[#This Row],[OrderDate]],"yyyy-mm")</f>
        <v>1995-05</v>
      </c>
      <c r="P251" t="s">
        <v>49</v>
      </c>
    </row>
    <row r="252" spans="1:16" x14ac:dyDescent="0.3">
      <c r="A252">
        <v>10498</v>
      </c>
      <c r="B252" t="s">
        <v>326</v>
      </c>
      <c r="C252">
        <v>8</v>
      </c>
      <c r="D252" s="1">
        <v>34827</v>
      </c>
      <c r="E252" s="1">
        <v>34855</v>
      </c>
      <c r="F252" s="1">
        <v>34831</v>
      </c>
      <c r="G252">
        <v>2</v>
      </c>
      <c r="H252">
        <v>29.75</v>
      </c>
      <c r="I252" t="s">
        <v>327</v>
      </c>
      <c r="J252" t="s">
        <v>329</v>
      </c>
      <c r="K252" t="s">
        <v>330</v>
      </c>
      <c r="L252" t="s">
        <v>331</v>
      </c>
      <c r="M252" t="s">
        <v>332</v>
      </c>
      <c r="N252" t="str">
        <f>_xlfn.XLOOKUP(orders3[[#This Row],[CustomerID]], Customer_Summary[Row Labels], Customer_Summary[Segment], 0, 0)</f>
        <v>Repeat</v>
      </c>
      <c r="O252" t="str">
        <f>TEXT(orders3[[#This Row],[OrderDate]],"yyyy-mm")</f>
        <v>1995-05</v>
      </c>
      <c r="P252" t="s">
        <v>314</v>
      </c>
    </row>
    <row r="253" spans="1:16" x14ac:dyDescent="0.3">
      <c r="A253">
        <v>10499</v>
      </c>
      <c r="B253" t="s">
        <v>416</v>
      </c>
      <c r="C253">
        <v>4</v>
      </c>
      <c r="D253" s="1">
        <v>34828</v>
      </c>
      <c r="E253" s="1">
        <v>34856</v>
      </c>
      <c r="F253" s="1">
        <v>34836</v>
      </c>
      <c r="G253">
        <v>2</v>
      </c>
      <c r="H253">
        <v>102.02</v>
      </c>
      <c r="I253" t="s">
        <v>417</v>
      </c>
      <c r="J253" t="s">
        <v>419</v>
      </c>
      <c r="K253" t="s">
        <v>420</v>
      </c>
      <c r="L253" t="s">
        <v>421</v>
      </c>
      <c r="M253" t="s">
        <v>422</v>
      </c>
      <c r="N253" t="str">
        <f>_xlfn.XLOOKUP(orders3[[#This Row],[CustomerID]], Customer_Summary[Row Labels], Customer_Summary[Segment], 0, 0)</f>
        <v>Repeat</v>
      </c>
      <c r="O253" t="str">
        <f>TEXT(orders3[[#This Row],[OrderDate]],"yyyy-mm")</f>
        <v>1995-05</v>
      </c>
      <c r="P253" t="s">
        <v>314</v>
      </c>
    </row>
    <row r="254" spans="1:16" x14ac:dyDescent="0.3">
      <c r="A254">
        <v>10500</v>
      </c>
      <c r="B254" t="s">
        <v>375</v>
      </c>
      <c r="C254">
        <v>6</v>
      </c>
      <c r="D254" s="1">
        <v>34829</v>
      </c>
      <c r="E254" s="1">
        <v>34857</v>
      </c>
      <c r="F254" s="1">
        <v>34837</v>
      </c>
      <c r="G254">
        <v>1</v>
      </c>
      <c r="H254">
        <v>42.68</v>
      </c>
      <c r="I254" t="s">
        <v>376</v>
      </c>
      <c r="J254" t="s">
        <v>378</v>
      </c>
      <c r="K254" t="s">
        <v>379</v>
      </c>
      <c r="L254" t="s">
        <v>47</v>
      </c>
      <c r="M254" t="s">
        <v>380</v>
      </c>
      <c r="N254" t="str">
        <f>_xlfn.XLOOKUP(orders3[[#This Row],[CustomerID]], Customer_Summary[Row Labels], Customer_Summary[Segment], 0, 0)</f>
        <v>Repeat</v>
      </c>
      <c r="O254" t="str">
        <f>TEXT(orders3[[#This Row],[OrderDate]],"yyyy-mm")</f>
        <v>1995-05</v>
      </c>
      <c r="P254" t="s">
        <v>102</v>
      </c>
    </row>
    <row r="255" spans="1:16" x14ac:dyDescent="0.3">
      <c r="A255">
        <v>10501</v>
      </c>
      <c r="B255" t="s">
        <v>87</v>
      </c>
      <c r="C255">
        <v>9</v>
      </c>
      <c r="D255" s="1">
        <v>34829</v>
      </c>
      <c r="E255" s="1">
        <v>34857</v>
      </c>
      <c r="F255" s="1">
        <v>34836</v>
      </c>
      <c r="G255">
        <v>3</v>
      </c>
      <c r="H255">
        <v>8.85</v>
      </c>
      <c r="I255" t="s">
        <v>88</v>
      </c>
      <c r="J255" t="s">
        <v>90</v>
      </c>
      <c r="K255" t="s">
        <v>91</v>
      </c>
      <c r="L255" t="s">
        <v>47</v>
      </c>
      <c r="M255" t="s">
        <v>92</v>
      </c>
      <c r="N255" t="str">
        <f>_xlfn.XLOOKUP(orders3[[#This Row],[CustomerID]], Customer_Summary[Row Labels], Customer_Summary[Segment], 0, 0)</f>
        <v>Repeat</v>
      </c>
      <c r="O255" t="str">
        <f>TEXT(orders3[[#This Row],[OrderDate]],"yyyy-mm")</f>
        <v>1995-05</v>
      </c>
      <c r="P255" t="s">
        <v>49</v>
      </c>
    </row>
    <row r="256" spans="1:16" x14ac:dyDescent="0.3">
      <c r="A256">
        <v>10502</v>
      </c>
      <c r="B256" t="s">
        <v>513</v>
      </c>
      <c r="C256">
        <v>2</v>
      </c>
      <c r="D256" s="1">
        <v>34830</v>
      </c>
      <c r="E256" s="1">
        <v>34858</v>
      </c>
      <c r="F256" s="1">
        <v>34849</v>
      </c>
      <c r="G256">
        <v>1</v>
      </c>
      <c r="H256">
        <v>69.319999999999993</v>
      </c>
      <c r="I256" t="s">
        <v>514</v>
      </c>
      <c r="J256" t="s">
        <v>516</v>
      </c>
      <c r="K256" t="s">
        <v>57</v>
      </c>
      <c r="L256" t="s">
        <v>47</v>
      </c>
      <c r="M256" t="s">
        <v>517</v>
      </c>
      <c r="N256" t="str">
        <f>_xlfn.XLOOKUP(orders3[[#This Row],[CustomerID]], Customer_Summary[Row Labels], Customer_Summary[Segment], 0, 0)</f>
        <v>Repeat</v>
      </c>
      <c r="O256" t="str">
        <f>TEXT(orders3[[#This Row],[OrderDate]],"yyyy-mm")</f>
        <v>1995-05</v>
      </c>
      <c r="P256" t="s">
        <v>59</v>
      </c>
    </row>
    <row r="257" spans="1:16" x14ac:dyDescent="0.3">
      <c r="A257">
        <v>10503</v>
      </c>
      <c r="B257" t="s">
        <v>343</v>
      </c>
      <c r="C257">
        <v>6</v>
      </c>
      <c r="D257" s="1">
        <v>34831</v>
      </c>
      <c r="E257" s="1">
        <v>34859</v>
      </c>
      <c r="F257" s="1">
        <v>34836</v>
      </c>
      <c r="G257">
        <v>2</v>
      </c>
      <c r="H257">
        <v>16.739999999999998</v>
      </c>
      <c r="I257" t="s">
        <v>344</v>
      </c>
      <c r="J257" t="s">
        <v>346</v>
      </c>
      <c r="K257" t="s">
        <v>347</v>
      </c>
      <c r="L257" t="s">
        <v>348</v>
      </c>
      <c r="M257" t="s">
        <v>47</v>
      </c>
      <c r="N257" t="str">
        <f>_xlfn.XLOOKUP(orders3[[#This Row],[CustomerID]], Customer_Summary[Row Labels], Customer_Summary[Segment], 0, 0)</f>
        <v>Repeat</v>
      </c>
      <c r="O257" t="str">
        <f>TEXT(orders3[[#This Row],[OrderDate]],"yyyy-mm")</f>
        <v>1995-05</v>
      </c>
      <c r="P257" t="s">
        <v>349</v>
      </c>
    </row>
    <row r="258" spans="1:16" x14ac:dyDescent="0.3">
      <c r="A258">
        <v>10504</v>
      </c>
      <c r="B258" t="s">
        <v>745</v>
      </c>
      <c r="C258">
        <v>4</v>
      </c>
      <c r="D258" s="1">
        <v>34831</v>
      </c>
      <c r="E258" s="1">
        <v>34859</v>
      </c>
      <c r="F258" s="1">
        <v>34838</v>
      </c>
      <c r="G258">
        <v>3</v>
      </c>
      <c r="H258">
        <v>59.13</v>
      </c>
      <c r="I258" t="s">
        <v>746</v>
      </c>
      <c r="J258" t="s">
        <v>871</v>
      </c>
      <c r="K258" t="s">
        <v>749</v>
      </c>
      <c r="L258" t="s">
        <v>396</v>
      </c>
      <c r="M258" t="s">
        <v>872</v>
      </c>
      <c r="N258" t="str">
        <f>_xlfn.XLOOKUP(orders3[[#This Row],[CustomerID]], Customer_Summary[Row Labels], Customer_Summary[Segment], 0, 0)</f>
        <v>Repeat</v>
      </c>
      <c r="O258" t="str">
        <f>TEXT(orders3[[#This Row],[OrderDate]],"yyyy-mm")</f>
        <v>1995-05</v>
      </c>
      <c r="P258" t="s">
        <v>305</v>
      </c>
    </row>
    <row r="259" spans="1:16" x14ac:dyDescent="0.3">
      <c r="A259">
        <v>10505</v>
      </c>
      <c r="B259" t="s">
        <v>459</v>
      </c>
      <c r="C259">
        <v>3</v>
      </c>
      <c r="D259" s="1">
        <v>34834</v>
      </c>
      <c r="E259" s="1">
        <v>34862</v>
      </c>
      <c r="F259" s="1">
        <v>34841</v>
      </c>
      <c r="G259">
        <v>3</v>
      </c>
      <c r="H259">
        <v>7.13</v>
      </c>
      <c r="I259" t="s">
        <v>460</v>
      </c>
      <c r="J259" t="s">
        <v>462</v>
      </c>
      <c r="K259" t="s">
        <v>463</v>
      </c>
      <c r="L259" t="s">
        <v>464</v>
      </c>
      <c r="M259" t="s">
        <v>465</v>
      </c>
      <c r="N259" t="str">
        <f>_xlfn.XLOOKUP(orders3[[#This Row],[CustomerID]], Customer_Summary[Row Labels], Customer_Summary[Segment], 0, 0)</f>
        <v>Repeat</v>
      </c>
      <c r="O259" t="str">
        <f>TEXT(orders3[[#This Row],[OrderDate]],"yyyy-mm")</f>
        <v>1995-05</v>
      </c>
      <c r="P259" t="s">
        <v>130</v>
      </c>
    </row>
    <row r="260" spans="1:16" x14ac:dyDescent="0.3">
      <c r="A260">
        <v>10506</v>
      </c>
      <c r="B260" t="s">
        <v>360</v>
      </c>
      <c r="C260">
        <v>9</v>
      </c>
      <c r="D260" s="1">
        <v>34835</v>
      </c>
      <c r="E260" s="1">
        <v>34863</v>
      </c>
      <c r="F260" s="1">
        <v>34852</v>
      </c>
      <c r="G260">
        <v>2</v>
      </c>
      <c r="H260">
        <v>21.19</v>
      </c>
      <c r="I260" t="s">
        <v>361</v>
      </c>
      <c r="J260" t="s">
        <v>363</v>
      </c>
      <c r="K260" t="s">
        <v>364</v>
      </c>
      <c r="L260" t="s">
        <v>47</v>
      </c>
      <c r="M260" t="s">
        <v>365</v>
      </c>
      <c r="N260" t="str">
        <f>_xlfn.XLOOKUP(orders3[[#This Row],[CustomerID]], Customer_Summary[Row Labels], Customer_Summary[Segment], 0, 0)</f>
        <v>Repeat</v>
      </c>
      <c r="O260" t="str">
        <f>TEXT(orders3[[#This Row],[OrderDate]],"yyyy-mm")</f>
        <v>1995-05</v>
      </c>
      <c r="P260" t="s">
        <v>49</v>
      </c>
    </row>
    <row r="261" spans="1:16" x14ac:dyDescent="0.3">
      <c r="A261">
        <v>10507</v>
      </c>
      <c r="B261" t="s">
        <v>62</v>
      </c>
      <c r="C261">
        <v>7</v>
      </c>
      <c r="D261" s="1">
        <v>34835</v>
      </c>
      <c r="E261" s="1">
        <v>34863</v>
      </c>
      <c r="F261" s="1">
        <v>34842</v>
      </c>
      <c r="G261">
        <v>1</v>
      </c>
      <c r="H261">
        <v>47.45</v>
      </c>
      <c r="I261" t="s">
        <v>63</v>
      </c>
      <c r="J261" t="s">
        <v>65</v>
      </c>
      <c r="K261" t="s">
        <v>57</v>
      </c>
      <c r="L261" t="s">
        <v>47</v>
      </c>
      <c r="M261" t="s">
        <v>66</v>
      </c>
      <c r="N261" t="str">
        <f>_xlfn.XLOOKUP(orders3[[#This Row],[CustomerID]], Customer_Summary[Row Labels], Customer_Summary[Segment], 0, 0)</f>
        <v>Repeat</v>
      </c>
      <c r="O261" t="str">
        <f>TEXT(orders3[[#This Row],[OrderDate]],"yyyy-mm")</f>
        <v>1995-05</v>
      </c>
      <c r="P261" t="s">
        <v>59</v>
      </c>
    </row>
    <row r="262" spans="1:16" x14ac:dyDescent="0.3">
      <c r="A262">
        <v>10508</v>
      </c>
      <c r="B262" t="s">
        <v>497</v>
      </c>
      <c r="C262">
        <v>1</v>
      </c>
      <c r="D262" s="1">
        <v>34836</v>
      </c>
      <c r="E262" s="1">
        <v>34864</v>
      </c>
      <c r="F262" s="1">
        <v>34863</v>
      </c>
      <c r="G262">
        <v>2</v>
      </c>
      <c r="H262">
        <v>4.99</v>
      </c>
      <c r="I262" t="s">
        <v>498</v>
      </c>
      <c r="J262" t="s">
        <v>500</v>
      </c>
      <c r="K262" t="s">
        <v>501</v>
      </c>
      <c r="L262" t="s">
        <v>47</v>
      </c>
      <c r="M262" t="s">
        <v>502</v>
      </c>
      <c r="N262" t="str">
        <f>_xlfn.XLOOKUP(orders3[[#This Row],[CustomerID]], Customer_Summary[Row Labels], Customer_Summary[Segment], 0, 0)</f>
        <v>Repeat</v>
      </c>
      <c r="O262" t="str">
        <f>TEXT(orders3[[#This Row],[OrderDate]],"yyyy-mm")</f>
        <v>1995-05</v>
      </c>
      <c r="P262" t="s">
        <v>49</v>
      </c>
    </row>
    <row r="263" spans="1:16" x14ac:dyDescent="0.3">
      <c r="A263">
        <v>10509</v>
      </c>
      <c r="B263" t="s">
        <v>87</v>
      </c>
      <c r="C263">
        <v>4</v>
      </c>
      <c r="D263" s="1">
        <v>34837</v>
      </c>
      <c r="E263" s="1">
        <v>34865</v>
      </c>
      <c r="F263" s="1">
        <v>34849</v>
      </c>
      <c r="G263">
        <v>1</v>
      </c>
      <c r="H263">
        <v>0.15</v>
      </c>
      <c r="I263" t="s">
        <v>88</v>
      </c>
      <c r="J263" t="s">
        <v>90</v>
      </c>
      <c r="K263" t="s">
        <v>91</v>
      </c>
      <c r="L263" t="s">
        <v>47</v>
      </c>
      <c r="M263" t="s">
        <v>92</v>
      </c>
      <c r="N263" t="str">
        <f>_xlfn.XLOOKUP(orders3[[#This Row],[CustomerID]], Customer_Summary[Row Labels], Customer_Summary[Segment], 0, 0)</f>
        <v>Repeat</v>
      </c>
      <c r="O263" t="str">
        <f>TEXT(orders3[[#This Row],[OrderDate]],"yyyy-mm")</f>
        <v>1995-05</v>
      </c>
      <c r="P263" t="s">
        <v>49</v>
      </c>
    </row>
    <row r="264" spans="1:16" x14ac:dyDescent="0.3">
      <c r="A264">
        <v>10510</v>
      </c>
      <c r="B264" t="s">
        <v>607</v>
      </c>
      <c r="C264">
        <v>6</v>
      </c>
      <c r="D264" s="1">
        <v>34838</v>
      </c>
      <c r="E264" s="1">
        <v>34866</v>
      </c>
      <c r="F264" s="1">
        <v>34848</v>
      </c>
      <c r="G264">
        <v>3</v>
      </c>
      <c r="H264">
        <v>367.63</v>
      </c>
      <c r="I264" t="s">
        <v>608</v>
      </c>
      <c r="J264" t="s">
        <v>610</v>
      </c>
      <c r="K264" t="s">
        <v>611</v>
      </c>
      <c r="L264" t="s">
        <v>612</v>
      </c>
      <c r="M264" t="s">
        <v>613</v>
      </c>
      <c r="N264" t="str">
        <f>_xlfn.XLOOKUP(orders3[[#This Row],[CustomerID]], Customer_Summary[Row Labels], Customer_Summary[Segment], 0, 0)</f>
        <v>Repeat</v>
      </c>
      <c r="O264" t="str">
        <f>TEXT(orders3[[#This Row],[OrderDate]],"yyyy-mm")</f>
        <v>1995-05</v>
      </c>
      <c r="P264" t="s">
        <v>305</v>
      </c>
    </row>
    <row r="265" spans="1:16" x14ac:dyDescent="0.3">
      <c r="A265">
        <v>10511</v>
      </c>
      <c r="B265" t="s">
        <v>114</v>
      </c>
      <c r="C265">
        <v>4</v>
      </c>
      <c r="D265" s="1">
        <v>34838</v>
      </c>
      <c r="E265" s="1">
        <v>34866</v>
      </c>
      <c r="F265" s="1">
        <v>34841</v>
      </c>
      <c r="G265">
        <v>3</v>
      </c>
      <c r="H265">
        <v>350.64</v>
      </c>
      <c r="I265" t="s">
        <v>115</v>
      </c>
      <c r="J265" t="s">
        <v>117</v>
      </c>
      <c r="K265" t="s">
        <v>118</v>
      </c>
      <c r="L265" t="s">
        <v>47</v>
      </c>
      <c r="M265" t="s">
        <v>119</v>
      </c>
      <c r="N265" t="str">
        <f>_xlfn.XLOOKUP(orders3[[#This Row],[CustomerID]], Customer_Summary[Row Labels], Customer_Summary[Segment], 0, 0)</f>
        <v>Repeat</v>
      </c>
      <c r="O265" t="str">
        <f>TEXT(orders3[[#This Row],[OrderDate]],"yyyy-mm")</f>
        <v>1995-05</v>
      </c>
      <c r="P265" t="s">
        <v>102</v>
      </c>
    </row>
    <row r="266" spans="1:16" x14ac:dyDescent="0.3">
      <c r="A266">
        <v>10512</v>
      </c>
      <c r="B266" t="s">
        <v>214</v>
      </c>
      <c r="C266">
        <v>7</v>
      </c>
      <c r="D266" s="1">
        <v>34841</v>
      </c>
      <c r="E266" s="1">
        <v>34869</v>
      </c>
      <c r="F266" s="1">
        <v>34844</v>
      </c>
      <c r="G266">
        <v>2</v>
      </c>
      <c r="H266">
        <v>3.53</v>
      </c>
      <c r="I266" t="s">
        <v>215</v>
      </c>
      <c r="J266" t="s">
        <v>218</v>
      </c>
      <c r="K266" t="s">
        <v>169</v>
      </c>
      <c r="L266" t="s">
        <v>170</v>
      </c>
      <c r="M266" t="s">
        <v>219</v>
      </c>
      <c r="N266" t="str">
        <f>_xlfn.XLOOKUP(orders3[[#This Row],[CustomerID]], Customer_Summary[Row Labels], Customer_Summary[Segment], 0, 0)</f>
        <v>Repeat</v>
      </c>
      <c r="O266" t="str">
        <f>TEXT(orders3[[#This Row],[OrderDate]],"yyyy-mm")</f>
        <v>1995-05</v>
      </c>
      <c r="P266" t="s">
        <v>172</v>
      </c>
    </row>
    <row r="267" spans="1:16" x14ac:dyDescent="0.3">
      <c r="A267">
        <v>10513</v>
      </c>
      <c r="B267" t="s">
        <v>722</v>
      </c>
      <c r="C267">
        <v>7</v>
      </c>
      <c r="D267" s="1">
        <v>34842</v>
      </c>
      <c r="E267" s="1">
        <v>34884</v>
      </c>
      <c r="F267" s="1">
        <v>34848</v>
      </c>
      <c r="G267">
        <v>1</v>
      </c>
      <c r="H267">
        <v>105.65</v>
      </c>
      <c r="I267" t="s">
        <v>723</v>
      </c>
      <c r="J267" t="s">
        <v>725</v>
      </c>
      <c r="K267" t="s">
        <v>726</v>
      </c>
      <c r="L267" t="s">
        <v>47</v>
      </c>
      <c r="M267" t="s">
        <v>727</v>
      </c>
      <c r="N267" t="str">
        <f>_xlfn.XLOOKUP(orders3[[#This Row],[CustomerID]], Customer_Summary[Row Labels], Customer_Summary[Segment], 0, 0)</f>
        <v>Repeat</v>
      </c>
      <c r="O267" t="str">
        <f>TEXT(orders3[[#This Row],[OrderDate]],"yyyy-mm")</f>
        <v>1995-05</v>
      </c>
      <c r="P267" t="s">
        <v>49</v>
      </c>
    </row>
    <row r="268" spans="1:16" x14ac:dyDescent="0.3">
      <c r="A268">
        <v>10514</v>
      </c>
      <c r="B268" t="s">
        <v>204</v>
      </c>
      <c r="C268">
        <v>3</v>
      </c>
      <c r="D268" s="1">
        <v>34842</v>
      </c>
      <c r="E268" s="1">
        <v>34870</v>
      </c>
      <c r="F268" s="1">
        <v>34866</v>
      </c>
      <c r="G268">
        <v>2</v>
      </c>
      <c r="H268">
        <v>789.95</v>
      </c>
      <c r="I268" t="s">
        <v>205</v>
      </c>
      <c r="J268" t="s">
        <v>208</v>
      </c>
      <c r="K268" t="s">
        <v>209</v>
      </c>
      <c r="L268" t="s">
        <v>47</v>
      </c>
      <c r="M268" t="s">
        <v>210</v>
      </c>
      <c r="N268" t="str">
        <f>_xlfn.XLOOKUP(orders3[[#This Row],[CustomerID]], Customer_Summary[Row Labels], Customer_Summary[Segment], 0, 0)</f>
        <v>Repeat</v>
      </c>
      <c r="O268" t="str">
        <f>TEXT(orders3[[#This Row],[OrderDate]],"yyyy-mm")</f>
        <v>1995-05</v>
      </c>
      <c r="P268" t="s">
        <v>211</v>
      </c>
    </row>
    <row r="269" spans="1:16" x14ac:dyDescent="0.3">
      <c r="A269">
        <v>10515</v>
      </c>
      <c r="B269" t="s">
        <v>547</v>
      </c>
      <c r="C269">
        <v>2</v>
      </c>
      <c r="D269" s="1">
        <v>34843</v>
      </c>
      <c r="E269" s="1">
        <v>34857</v>
      </c>
      <c r="F269" s="1">
        <v>34873</v>
      </c>
      <c r="G269">
        <v>1</v>
      </c>
      <c r="H269">
        <v>204.47</v>
      </c>
      <c r="I269" t="s">
        <v>548</v>
      </c>
      <c r="J269" t="s">
        <v>550</v>
      </c>
      <c r="K269" t="s">
        <v>551</v>
      </c>
      <c r="L269" t="s">
        <v>47</v>
      </c>
      <c r="M269" t="s">
        <v>552</v>
      </c>
      <c r="N269" t="str">
        <f>_xlfn.XLOOKUP(orders3[[#This Row],[CustomerID]], Customer_Summary[Row Labels], Customer_Summary[Segment], 0, 0)</f>
        <v>Repeat</v>
      </c>
      <c r="O269" t="str">
        <f>TEXT(orders3[[#This Row],[OrderDate]],"yyyy-mm")</f>
        <v>1995-05</v>
      </c>
      <c r="P269" t="s">
        <v>49</v>
      </c>
    </row>
    <row r="270" spans="1:16" x14ac:dyDescent="0.3">
      <c r="A270">
        <v>10516</v>
      </c>
      <c r="B270" t="s">
        <v>343</v>
      </c>
      <c r="C270">
        <v>2</v>
      </c>
      <c r="D270" s="1">
        <v>34844</v>
      </c>
      <c r="E270" s="1">
        <v>34872</v>
      </c>
      <c r="F270" s="1">
        <v>34851</v>
      </c>
      <c r="G270">
        <v>3</v>
      </c>
      <c r="H270">
        <v>62.78</v>
      </c>
      <c r="I270" t="s">
        <v>344</v>
      </c>
      <c r="J270" t="s">
        <v>346</v>
      </c>
      <c r="K270" t="s">
        <v>347</v>
      </c>
      <c r="L270" t="s">
        <v>348</v>
      </c>
      <c r="M270" t="s">
        <v>47</v>
      </c>
      <c r="N270" t="str">
        <f>_xlfn.XLOOKUP(orders3[[#This Row],[CustomerID]], Customer_Summary[Row Labels], Customer_Summary[Segment], 0, 0)</f>
        <v>Repeat</v>
      </c>
      <c r="O270" t="str">
        <f>TEXT(orders3[[#This Row],[OrderDate]],"yyyy-mm")</f>
        <v>1995-05</v>
      </c>
      <c r="P270" t="s">
        <v>349</v>
      </c>
    </row>
    <row r="271" spans="1:16" x14ac:dyDescent="0.3">
      <c r="A271">
        <v>10517</v>
      </c>
      <c r="B271" t="s">
        <v>475</v>
      </c>
      <c r="C271">
        <v>3</v>
      </c>
      <c r="D271" s="1">
        <v>34844</v>
      </c>
      <c r="E271" s="1">
        <v>34872</v>
      </c>
      <c r="F271" s="1">
        <v>34849</v>
      </c>
      <c r="G271">
        <v>3</v>
      </c>
      <c r="H271">
        <v>32.07</v>
      </c>
      <c r="I271" t="s">
        <v>476</v>
      </c>
      <c r="J271" t="s">
        <v>478</v>
      </c>
      <c r="K271" t="s">
        <v>72</v>
      </c>
      <c r="L271" t="s">
        <v>47</v>
      </c>
      <c r="M271" t="s">
        <v>479</v>
      </c>
      <c r="N271" t="str">
        <f>_xlfn.XLOOKUP(orders3[[#This Row],[CustomerID]], Customer_Summary[Row Labels], Customer_Summary[Segment], 0, 0)</f>
        <v>New</v>
      </c>
      <c r="O271" t="str">
        <f>TEXT(orders3[[#This Row],[OrderDate]],"yyyy-mm")</f>
        <v>1995-05</v>
      </c>
      <c r="P271" t="s">
        <v>74</v>
      </c>
    </row>
    <row r="272" spans="1:16" x14ac:dyDescent="0.3">
      <c r="A272">
        <v>10518</v>
      </c>
      <c r="B272" t="s">
        <v>678</v>
      </c>
      <c r="C272">
        <v>4</v>
      </c>
      <c r="D272" s="1">
        <v>34845</v>
      </c>
      <c r="E272" s="1">
        <v>34859</v>
      </c>
      <c r="F272" s="1">
        <v>34855</v>
      </c>
      <c r="G272">
        <v>2</v>
      </c>
      <c r="H272">
        <v>218.15</v>
      </c>
      <c r="I272" t="s">
        <v>679</v>
      </c>
      <c r="J272" t="s">
        <v>681</v>
      </c>
      <c r="K272" t="s">
        <v>57</v>
      </c>
      <c r="L272" t="s">
        <v>47</v>
      </c>
      <c r="M272" t="s">
        <v>517</v>
      </c>
      <c r="N272" t="str">
        <f>_xlfn.XLOOKUP(orders3[[#This Row],[CustomerID]], Customer_Summary[Row Labels], Customer_Summary[Segment], 0, 0)</f>
        <v>Repeat</v>
      </c>
      <c r="O272" t="str">
        <f>TEXT(orders3[[#This Row],[OrderDate]],"yyyy-mm")</f>
        <v>1995-05</v>
      </c>
      <c r="P272" t="s">
        <v>59</v>
      </c>
    </row>
    <row r="273" spans="1:16" x14ac:dyDescent="0.3">
      <c r="A273">
        <v>10519</v>
      </c>
      <c r="B273" t="s">
        <v>156</v>
      </c>
      <c r="C273">
        <v>6</v>
      </c>
      <c r="D273" s="1">
        <v>34848</v>
      </c>
      <c r="E273" s="1">
        <v>34876</v>
      </c>
      <c r="F273" s="1">
        <v>34851</v>
      </c>
      <c r="G273">
        <v>3</v>
      </c>
      <c r="H273">
        <v>91.76</v>
      </c>
      <c r="I273" t="s">
        <v>157</v>
      </c>
      <c r="J273" t="s">
        <v>868</v>
      </c>
      <c r="K273" t="s">
        <v>160</v>
      </c>
      <c r="L273" t="s">
        <v>47</v>
      </c>
      <c r="M273" t="s">
        <v>161</v>
      </c>
      <c r="N273" t="str">
        <f>_xlfn.XLOOKUP(orders3[[#This Row],[CustomerID]], Customer_Summary[Row Labels], Customer_Summary[Segment], 0, 0)</f>
        <v>Repeat</v>
      </c>
      <c r="O273" t="str">
        <f>TEXT(orders3[[#This Row],[OrderDate]],"yyyy-mm")</f>
        <v>1995-05</v>
      </c>
      <c r="P273" t="s">
        <v>162</v>
      </c>
    </row>
    <row r="274" spans="1:16" x14ac:dyDescent="0.3">
      <c r="A274">
        <v>10520</v>
      </c>
      <c r="B274" t="s">
        <v>598</v>
      </c>
      <c r="C274">
        <v>7</v>
      </c>
      <c r="D274" s="1">
        <v>34849</v>
      </c>
      <c r="E274" s="1">
        <v>34877</v>
      </c>
      <c r="F274" s="1">
        <v>34851</v>
      </c>
      <c r="G274">
        <v>1</v>
      </c>
      <c r="H274">
        <v>13.37</v>
      </c>
      <c r="I274" t="s">
        <v>599</v>
      </c>
      <c r="J274" t="s">
        <v>601</v>
      </c>
      <c r="K274" t="s">
        <v>602</v>
      </c>
      <c r="L274" t="s">
        <v>47</v>
      </c>
      <c r="M274" t="s">
        <v>603</v>
      </c>
      <c r="N274" t="str">
        <f>_xlfn.XLOOKUP(orders3[[#This Row],[CustomerID]], Customer_Summary[Row Labels], Customer_Summary[Segment], 0, 0)</f>
        <v>Repeat</v>
      </c>
      <c r="O274" t="str">
        <f>TEXT(orders3[[#This Row],[OrderDate]],"yyyy-mm")</f>
        <v>1995-05</v>
      </c>
      <c r="P274" t="s">
        <v>604</v>
      </c>
    </row>
    <row r="275" spans="1:16" x14ac:dyDescent="0.3">
      <c r="A275">
        <v>10521</v>
      </c>
      <c r="B275" t="s">
        <v>139</v>
      </c>
      <c r="C275">
        <v>8</v>
      </c>
      <c r="D275" s="1">
        <v>34849</v>
      </c>
      <c r="E275" s="1">
        <v>34877</v>
      </c>
      <c r="F275" s="1">
        <v>34852</v>
      </c>
      <c r="G275">
        <v>2</v>
      </c>
      <c r="H275">
        <v>17.22</v>
      </c>
      <c r="I275" t="s">
        <v>140</v>
      </c>
      <c r="J275" t="s">
        <v>143</v>
      </c>
      <c r="K275" t="s">
        <v>144</v>
      </c>
      <c r="L275" t="s">
        <v>47</v>
      </c>
      <c r="M275" t="s">
        <v>145</v>
      </c>
      <c r="N275" t="str">
        <f>_xlfn.XLOOKUP(orders3[[#This Row],[CustomerID]], Customer_Summary[Row Labels], Customer_Summary[Segment], 0, 0)</f>
        <v>Repeat</v>
      </c>
      <c r="O275" t="str">
        <f>TEXT(orders3[[#This Row],[OrderDate]],"yyyy-mm")</f>
        <v>1995-05</v>
      </c>
      <c r="P275" t="s">
        <v>146</v>
      </c>
    </row>
    <row r="276" spans="1:16" x14ac:dyDescent="0.3">
      <c r="A276">
        <v>10522</v>
      </c>
      <c r="B276" t="s">
        <v>400</v>
      </c>
      <c r="C276">
        <v>4</v>
      </c>
      <c r="D276" s="1">
        <v>34850</v>
      </c>
      <c r="E276" s="1">
        <v>34878</v>
      </c>
      <c r="F276" s="1">
        <v>34856</v>
      </c>
      <c r="G276">
        <v>1</v>
      </c>
      <c r="H276">
        <v>45.33</v>
      </c>
      <c r="I276" t="s">
        <v>401</v>
      </c>
      <c r="J276" t="s">
        <v>403</v>
      </c>
      <c r="K276" t="s">
        <v>404</v>
      </c>
      <c r="L276" t="s">
        <v>47</v>
      </c>
      <c r="M276" t="s">
        <v>405</v>
      </c>
      <c r="N276" t="str">
        <f>_xlfn.XLOOKUP(orders3[[#This Row],[CustomerID]], Customer_Summary[Row Labels], Customer_Summary[Segment], 0, 0)</f>
        <v>Repeat</v>
      </c>
      <c r="O276" t="str">
        <f>TEXT(orders3[[#This Row],[OrderDate]],"yyyy-mm")</f>
        <v>1995-05</v>
      </c>
      <c r="P276" t="s">
        <v>49</v>
      </c>
    </row>
    <row r="277" spans="1:16" x14ac:dyDescent="0.3">
      <c r="A277">
        <v>10523</v>
      </c>
      <c r="B277" t="s">
        <v>615</v>
      </c>
      <c r="C277">
        <v>7</v>
      </c>
      <c r="D277" s="1">
        <v>34851</v>
      </c>
      <c r="E277" s="1">
        <v>34879</v>
      </c>
      <c r="F277" s="1">
        <v>34880</v>
      </c>
      <c r="G277">
        <v>2</v>
      </c>
      <c r="H277">
        <v>77.63</v>
      </c>
      <c r="I277" t="s">
        <v>616</v>
      </c>
      <c r="J277" t="s">
        <v>618</v>
      </c>
      <c r="K277" t="s">
        <v>72</v>
      </c>
      <c r="L277" t="s">
        <v>47</v>
      </c>
      <c r="M277" t="s">
        <v>619</v>
      </c>
      <c r="N277" t="str">
        <f>_xlfn.XLOOKUP(orders3[[#This Row],[CustomerID]], Customer_Summary[Row Labels], Customer_Summary[Segment], 0, 0)</f>
        <v>Repeat</v>
      </c>
      <c r="O277" t="str">
        <f>TEXT(orders3[[#This Row],[OrderDate]],"yyyy-mm")</f>
        <v>1995-06</v>
      </c>
      <c r="P277" t="s">
        <v>74</v>
      </c>
    </row>
    <row r="278" spans="1:16" x14ac:dyDescent="0.3">
      <c r="A278">
        <v>10524</v>
      </c>
      <c r="B278" t="s">
        <v>77</v>
      </c>
      <c r="C278">
        <v>1</v>
      </c>
      <c r="D278" s="1">
        <v>34851</v>
      </c>
      <c r="E278" s="1">
        <v>34879</v>
      </c>
      <c r="F278" s="1">
        <v>34857</v>
      </c>
      <c r="G278">
        <v>2</v>
      </c>
      <c r="H278">
        <v>244.79</v>
      </c>
      <c r="I278" t="s">
        <v>78</v>
      </c>
      <c r="J278" t="s">
        <v>81</v>
      </c>
      <c r="K278" t="s">
        <v>82</v>
      </c>
      <c r="L278" t="s">
        <v>47</v>
      </c>
      <c r="M278" t="s">
        <v>83</v>
      </c>
      <c r="N278" t="str">
        <f>_xlfn.XLOOKUP(orders3[[#This Row],[CustomerID]], Customer_Summary[Row Labels], Customer_Summary[Segment], 0, 0)</f>
        <v>Repeat</v>
      </c>
      <c r="O278" t="str">
        <f>TEXT(orders3[[#This Row],[OrderDate]],"yyyy-mm")</f>
        <v>1995-06</v>
      </c>
      <c r="P278" t="s">
        <v>84</v>
      </c>
    </row>
    <row r="279" spans="1:16" x14ac:dyDescent="0.3">
      <c r="A279">
        <v>10525</v>
      </c>
      <c r="B279" t="s">
        <v>114</v>
      </c>
      <c r="C279">
        <v>1</v>
      </c>
      <c r="D279" s="1">
        <v>34852</v>
      </c>
      <c r="E279" s="1">
        <v>34880</v>
      </c>
      <c r="F279" s="1">
        <v>34873</v>
      </c>
      <c r="G279">
        <v>2</v>
      </c>
      <c r="H279">
        <v>11.06</v>
      </c>
      <c r="I279" t="s">
        <v>115</v>
      </c>
      <c r="J279" t="s">
        <v>117</v>
      </c>
      <c r="K279" t="s">
        <v>118</v>
      </c>
      <c r="L279" t="s">
        <v>47</v>
      </c>
      <c r="M279" t="s">
        <v>119</v>
      </c>
      <c r="N279" t="str">
        <f>_xlfn.XLOOKUP(orders3[[#This Row],[CustomerID]], Customer_Summary[Row Labels], Customer_Summary[Segment], 0, 0)</f>
        <v>Repeat</v>
      </c>
      <c r="O279" t="str">
        <f>TEXT(orders3[[#This Row],[OrderDate]],"yyyy-mm")</f>
        <v>1995-06</v>
      </c>
      <c r="P279" t="s">
        <v>102</v>
      </c>
    </row>
    <row r="280" spans="1:16" x14ac:dyDescent="0.3">
      <c r="A280">
        <v>10526</v>
      </c>
      <c r="B280" t="s">
        <v>730</v>
      </c>
      <c r="C280">
        <v>4</v>
      </c>
      <c r="D280" s="1">
        <v>34855</v>
      </c>
      <c r="E280" s="1">
        <v>34883</v>
      </c>
      <c r="F280" s="1">
        <v>34865</v>
      </c>
      <c r="G280">
        <v>2</v>
      </c>
      <c r="H280">
        <v>58.59</v>
      </c>
      <c r="I280" t="s">
        <v>731</v>
      </c>
      <c r="J280" t="s">
        <v>733</v>
      </c>
      <c r="K280" t="s">
        <v>734</v>
      </c>
      <c r="L280" t="s">
        <v>47</v>
      </c>
      <c r="M280" t="s">
        <v>735</v>
      </c>
      <c r="N280" t="str">
        <f>_xlfn.XLOOKUP(orders3[[#This Row],[CustomerID]], Customer_Summary[Row Labels], Customer_Summary[Segment], 0, 0)</f>
        <v>Repeat</v>
      </c>
      <c r="O280" t="str">
        <f>TEXT(orders3[[#This Row],[OrderDate]],"yyyy-mm")</f>
        <v>1995-06</v>
      </c>
      <c r="P280" t="s">
        <v>736</v>
      </c>
    </row>
    <row r="281" spans="1:16" x14ac:dyDescent="0.3">
      <c r="A281">
        <v>10527</v>
      </c>
      <c r="B281" t="s">
        <v>547</v>
      </c>
      <c r="C281">
        <v>7</v>
      </c>
      <c r="D281" s="1">
        <v>34855</v>
      </c>
      <c r="E281" s="1">
        <v>34883</v>
      </c>
      <c r="F281" s="1">
        <v>34857</v>
      </c>
      <c r="G281">
        <v>1</v>
      </c>
      <c r="H281">
        <v>41.9</v>
      </c>
      <c r="I281" t="s">
        <v>548</v>
      </c>
      <c r="J281" t="s">
        <v>550</v>
      </c>
      <c r="K281" t="s">
        <v>551</v>
      </c>
      <c r="L281" t="s">
        <v>47</v>
      </c>
      <c r="M281" t="s">
        <v>552</v>
      </c>
      <c r="N281" t="str">
        <f>_xlfn.XLOOKUP(orders3[[#This Row],[CustomerID]], Customer_Summary[Row Labels], Customer_Summary[Segment], 0, 0)</f>
        <v>Repeat</v>
      </c>
      <c r="O281" t="str">
        <f>TEXT(orders3[[#This Row],[OrderDate]],"yyyy-mm")</f>
        <v>1995-06</v>
      </c>
      <c r="P281" t="s">
        <v>49</v>
      </c>
    </row>
    <row r="282" spans="1:16" x14ac:dyDescent="0.3">
      <c r="A282">
        <v>10528</v>
      </c>
      <c r="B282" t="s">
        <v>298</v>
      </c>
      <c r="C282">
        <v>6</v>
      </c>
      <c r="D282" s="1">
        <v>34856</v>
      </c>
      <c r="E282" s="1">
        <v>34870</v>
      </c>
      <c r="F282" s="1">
        <v>34859</v>
      </c>
      <c r="G282">
        <v>2</v>
      </c>
      <c r="H282">
        <v>3.35</v>
      </c>
      <c r="I282" t="s">
        <v>299</v>
      </c>
      <c r="J282" t="s">
        <v>301</v>
      </c>
      <c r="K282" t="s">
        <v>302</v>
      </c>
      <c r="L282" t="s">
        <v>303</v>
      </c>
      <c r="M282" t="s">
        <v>304</v>
      </c>
      <c r="N282" t="str">
        <f>_xlfn.XLOOKUP(orders3[[#This Row],[CustomerID]], Customer_Summary[Row Labels], Customer_Summary[Segment], 0, 0)</f>
        <v>Repeat</v>
      </c>
      <c r="O282" t="str">
        <f>TEXT(orders3[[#This Row],[OrderDate]],"yyyy-mm")</f>
        <v>1995-06</v>
      </c>
      <c r="P282" t="s">
        <v>305</v>
      </c>
    </row>
    <row r="283" spans="1:16" x14ac:dyDescent="0.3">
      <c r="A283">
        <v>10529</v>
      </c>
      <c r="B283" t="s">
        <v>450</v>
      </c>
      <c r="C283">
        <v>5</v>
      </c>
      <c r="D283" s="1">
        <v>34857</v>
      </c>
      <c r="E283" s="1">
        <v>34885</v>
      </c>
      <c r="F283" s="1">
        <v>34859</v>
      </c>
      <c r="G283">
        <v>2</v>
      </c>
      <c r="H283">
        <v>66.69</v>
      </c>
      <c r="I283" t="s">
        <v>451</v>
      </c>
      <c r="J283" t="s">
        <v>453</v>
      </c>
      <c r="K283" t="s">
        <v>454</v>
      </c>
      <c r="L283" t="s">
        <v>47</v>
      </c>
      <c r="M283" t="s">
        <v>455</v>
      </c>
      <c r="N283" t="str">
        <f>_xlfn.XLOOKUP(orders3[[#This Row],[CustomerID]], Customer_Summary[Row Labels], Customer_Summary[Segment], 0, 0)</f>
        <v>Repeat</v>
      </c>
      <c r="O283" t="str">
        <f>TEXT(orders3[[#This Row],[OrderDate]],"yyyy-mm")</f>
        <v>1995-06</v>
      </c>
      <c r="P283" t="s">
        <v>456</v>
      </c>
    </row>
    <row r="284" spans="1:16" x14ac:dyDescent="0.3">
      <c r="A284">
        <v>10530</v>
      </c>
      <c r="B284" t="s">
        <v>520</v>
      </c>
      <c r="C284">
        <v>3</v>
      </c>
      <c r="D284" s="1">
        <v>34858</v>
      </c>
      <c r="E284" s="1">
        <v>34886</v>
      </c>
      <c r="F284" s="1">
        <v>34862</v>
      </c>
      <c r="G284">
        <v>2</v>
      </c>
      <c r="H284">
        <v>339.22</v>
      </c>
      <c r="I284" t="s">
        <v>521</v>
      </c>
      <c r="J284" t="s">
        <v>523</v>
      </c>
      <c r="K284" t="s">
        <v>524</v>
      </c>
      <c r="L284" t="s">
        <v>47</v>
      </c>
      <c r="M284" t="s">
        <v>525</v>
      </c>
      <c r="N284" t="str">
        <f>_xlfn.XLOOKUP(orders3[[#This Row],[CustomerID]], Customer_Summary[Row Labels], Customer_Summary[Segment], 0, 0)</f>
        <v>Repeat</v>
      </c>
      <c r="O284" t="str">
        <f>TEXT(orders3[[#This Row],[OrderDate]],"yyyy-mm")</f>
        <v>1995-06</v>
      </c>
      <c r="P284" t="s">
        <v>211</v>
      </c>
    </row>
    <row r="285" spans="1:16" x14ac:dyDescent="0.3">
      <c r="A285">
        <v>10531</v>
      </c>
      <c r="B285" t="s">
        <v>482</v>
      </c>
      <c r="C285">
        <v>7</v>
      </c>
      <c r="D285" s="1">
        <v>34858</v>
      </c>
      <c r="E285" s="1">
        <v>34886</v>
      </c>
      <c r="F285" s="1">
        <v>34869</v>
      </c>
      <c r="G285">
        <v>1</v>
      </c>
      <c r="H285">
        <v>8.1199999999999992</v>
      </c>
      <c r="I285" t="s">
        <v>483</v>
      </c>
      <c r="J285" t="s">
        <v>485</v>
      </c>
      <c r="K285" t="s">
        <v>144</v>
      </c>
      <c r="L285" t="s">
        <v>47</v>
      </c>
      <c r="M285" t="s">
        <v>145</v>
      </c>
      <c r="N285" t="str">
        <f>_xlfn.XLOOKUP(orders3[[#This Row],[CustomerID]], Customer_Summary[Row Labels], Customer_Summary[Segment], 0, 0)</f>
        <v>Repeat</v>
      </c>
      <c r="O285" t="str">
        <f>TEXT(orders3[[#This Row],[OrderDate]],"yyyy-mm")</f>
        <v>1995-06</v>
      </c>
      <c r="P285" t="s">
        <v>146</v>
      </c>
    </row>
    <row r="286" spans="1:16" x14ac:dyDescent="0.3">
      <c r="A286">
        <v>10532</v>
      </c>
      <c r="B286" t="s">
        <v>197</v>
      </c>
      <c r="C286">
        <v>7</v>
      </c>
      <c r="D286" s="1">
        <v>34859</v>
      </c>
      <c r="E286" s="1">
        <v>34887</v>
      </c>
      <c r="F286" s="1">
        <v>34862</v>
      </c>
      <c r="G286">
        <v>3</v>
      </c>
      <c r="H286">
        <v>74.459999999999994</v>
      </c>
      <c r="I286" t="s">
        <v>198</v>
      </c>
      <c r="J286" t="s">
        <v>200</v>
      </c>
      <c r="K286" t="s">
        <v>72</v>
      </c>
      <c r="L286" t="s">
        <v>47</v>
      </c>
      <c r="M286" t="s">
        <v>201</v>
      </c>
      <c r="N286" t="str">
        <f>_xlfn.XLOOKUP(orders3[[#This Row],[CustomerID]], Customer_Summary[Row Labels], Customer_Summary[Segment], 0, 0)</f>
        <v>Repeat</v>
      </c>
      <c r="O286" t="str">
        <f>TEXT(orders3[[#This Row],[OrderDate]],"yyyy-mm")</f>
        <v>1995-06</v>
      </c>
      <c r="P286" t="s">
        <v>74</v>
      </c>
    </row>
    <row r="287" spans="1:16" x14ac:dyDescent="0.3">
      <c r="A287">
        <v>10533</v>
      </c>
      <c r="B287" t="s">
        <v>237</v>
      </c>
      <c r="C287">
        <v>8</v>
      </c>
      <c r="D287" s="1">
        <v>34862</v>
      </c>
      <c r="E287" s="1">
        <v>34890</v>
      </c>
      <c r="F287" s="1">
        <v>34872</v>
      </c>
      <c r="G287">
        <v>1</v>
      </c>
      <c r="H287">
        <v>188.04</v>
      </c>
      <c r="I287" t="s">
        <v>238</v>
      </c>
      <c r="J287" t="s">
        <v>240</v>
      </c>
      <c r="K287" t="s">
        <v>241</v>
      </c>
      <c r="L287" t="s">
        <v>47</v>
      </c>
      <c r="M287" t="s">
        <v>242</v>
      </c>
      <c r="N287" t="str">
        <f>_xlfn.XLOOKUP(orders3[[#This Row],[CustomerID]], Customer_Summary[Row Labels], Customer_Summary[Segment], 0, 0)</f>
        <v>Repeat</v>
      </c>
      <c r="O287" t="str">
        <f>TEXT(orders3[[#This Row],[OrderDate]],"yyyy-mm")</f>
        <v>1995-06</v>
      </c>
      <c r="P287" t="s">
        <v>84</v>
      </c>
    </row>
    <row r="288" spans="1:16" x14ac:dyDescent="0.3">
      <c r="A288">
        <v>10534</v>
      </c>
      <c r="B288" t="s">
        <v>400</v>
      </c>
      <c r="C288">
        <v>8</v>
      </c>
      <c r="D288" s="1">
        <v>34862</v>
      </c>
      <c r="E288" s="1">
        <v>34890</v>
      </c>
      <c r="F288" s="1">
        <v>34864</v>
      </c>
      <c r="G288">
        <v>2</v>
      </c>
      <c r="H288">
        <v>27.94</v>
      </c>
      <c r="I288" t="s">
        <v>401</v>
      </c>
      <c r="J288" t="s">
        <v>403</v>
      </c>
      <c r="K288" t="s">
        <v>404</v>
      </c>
      <c r="L288" t="s">
        <v>47</v>
      </c>
      <c r="M288" t="s">
        <v>405</v>
      </c>
      <c r="N288" t="str">
        <f>_xlfn.XLOOKUP(orders3[[#This Row],[CustomerID]], Customer_Summary[Row Labels], Customer_Summary[Segment], 0, 0)</f>
        <v>Repeat</v>
      </c>
      <c r="O288" t="str">
        <f>TEXT(orders3[[#This Row],[OrderDate]],"yyyy-mm")</f>
        <v>1995-06</v>
      </c>
      <c r="P288" t="s">
        <v>49</v>
      </c>
    </row>
    <row r="289" spans="1:16" x14ac:dyDescent="0.3">
      <c r="A289">
        <v>10535</v>
      </c>
      <c r="B289" t="s">
        <v>62</v>
      </c>
      <c r="C289">
        <v>4</v>
      </c>
      <c r="D289" s="1">
        <v>34863</v>
      </c>
      <c r="E289" s="1">
        <v>34891</v>
      </c>
      <c r="F289" s="1">
        <v>34871</v>
      </c>
      <c r="G289">
        <v>1</v>
      </c>
      <c r="H289">
        <v>15.64</v>
      </c>
      <c r="I289" t="s">
        <v>63</v>
      </c>
      <c r="J289" t="s">
        <v>65</v>
      </c>
      <c r="K289" t="s">
        <v>57</v>
      </c>
      <c r="L289" t="s">
        <v>47</v>
      </c>
      <c r="M289" t="s">
        <v>66</v>
      </c>
      <c r="N289" t="str">
        <f>_xlfn.XLOOKUP(orders3[[#This Row],[CustomerID]], Customer_Summary[Row Labels], Customer_Summary[Segment], 0, 0)</f>
        <v>Repeat</v>
      </c>
      <c r="O289" t="str">
        <f>TEXT(orders3[[#This Row],[OrderDate]],"yyyy-mm")</f>
        <v>1995-06</v>
      </c>
      <c r="P289" t="s">
        <v>59</v>
      </c>
    </row>
    <row r="290" spans="1:16" x14ac:dyDescent="0.3">
      <c r="A290">
        <v>10536</v>
      </c>
      <c r="B290" t="s">
        <v>400</v>
      </c>
      <c r="C290">
        <v>3</v>
      </c>
      <c r="D290" s="1">
        <v>34864</v>
      </c>
      <c r="E290" s="1">
        <v>34892</v>
      </c>
      <c r="F290" s="1">
        <v>34887</v>
      </c>
      <c r="G290">
        <v>2</v>
      </c>
      <c r="H290">
        <v>58.88</v>
      </c>
      <c r="I290" t="s">
        <v>401</v>
      </c>
      <c r="J290" t="s">
        <v>403</v>
      </c>
      <c r="K290" t="s">
        <v>404</v>
      </c>
      <c r="L290" t="s">
        <v>47</v>
      </c>
      <c r="M290" t="s">
        <v>405</v>
      </c>
      <c r="N290" t="str">
        <f>_xlfn.XLOOKUP(orders3[[#This Row],[CustomerID]], Customer_Summary[Row Labels], Customer_Summary[Segment], 0, 0)</f>
        <v>Repeat</v>
      </c>
      <c r="O290" t="str">
        <f>TEXT(orders3[[#This Row],[OrderDate]],"yyyy-mm")</f>
        <v>1995-06</v>
      </c>
      <c r="P290" t="s">
        <v>49</v>
      </c>
    </row>
    <row r="291" spans="1:16" x14ac:dyDescent="0.3">
      <c r="A291">
        <v>10537</v>
      </c>
      <c r="B291" t="s">
        <v>584</v>
      </c>
      <c r="C291">
        <v>1</v>
      </c>
      <c r="D291" s="1">
        <v>34864</v>
      </c>
      <c r="E291" s="1">
        <v>34878</v>
      </c>
      <c r="F291" s="1">
        <v>34869</v>
      </c>
      <c r="G291">
        <v>1</v>
      </c>
      <c r="H291">
        <v>78.849999999999994</v>
      </c>
      <c r="I291" t="s">
        <v>585</v>
      </c>
      <c r="J291" t="s">
        <v>869</v>
      </c>
      <c r="K291" t="s">
        <v>588</v>
      </c>
      <c r="L291" t="s">
        <v>47</v>
      </c>
      <c r="M291" t="s">
        <v>870</v>
      </c>
      <c r="N291" t="str">
        <f>_xlfn.XLOOKUP(orders3[[#This Row],[CustomerID]], Customer_Summary[Row Labels], Customer_Summary[Segment], 0, 0)</f>
        <v>Repeat</v>
      </c>
      <c r="O291" t="str">
        <f>TEXT(orders3[[#This Row],[OrderDate]],"yyyy-mm")</f>
        <v>1995-06</v>
      </c>
      <c r="P291" t="s">
        <v>162</v>
      </c>
    </row>
    <row r="292" spans="1:16" x14ac:dyDescent="0.3">
      <c r="A292">
        <v>10538</v>
      </c>
      <c r="B292" t="s">
        <v>133</v>
      </c>
      <c r="C292">
        <v>9</v>
      </c>
      <c r="D292" s="1">
        <v>34865</v>
      </c>
      <c r="E292" s="1">
        <v>34893</v>
      </c>
      <c r="F292" s="1">
        <v>34866</v>
      </c>
      <c r="G292">
        <v>3</v>
      </c>
      <c r="H292">
        <v>4.87</v>
      </c>
      <c r="I292" t="s">
        <v>134</v>
      </c>
      <c r="J292" t="s">
        <v>136</v>
      </c>
      <c r="K292" t="s">
        <v>72</v>
      </c>
      <c r="L292" t="s">
        <v>47</v>
      </c>
      <c r="M292" t="s">
        <v>137</v>
      </c>
      <c r="N292" t="str">
        <f>_xlfn.XLOOKUP(orders3[[#This Row],[CustomerID]], Customer_Summary[Row Labels], Customer_Summary[Segment], 0, 0)</f>
        <v>Repeat</v>
      </c>
      <c r="O292" t="str">
        <f>TEXT(orders3[[#This Row],[OrderDate]],"yyyy-mm")</f>
        <v>1995-06</v>
      </c>
      <c r="P292" t="s">
        <v>74</v>
      </c>
    </row>
    <row r="293" spans="1:16" x14ac:dyDescent="0.3">
      <c r="A293">
        <v>10539</v>
      </c>
      <c r="B293" t="s">
        <v>133</v>
      </c>
      <c r="C293">
        <v>6</v>
      </c>
      <c r="D293" s="1">
        <v>34866</v>
      </c>
      <c r="E293" s="1">
        <v>34894</v>
      </c>
      <c r="F293" s="1">
        <v>34873</v>
      </c>
      <c r="G293">
        <v>3</v>
      </c>
      <c r="H293">
        <v>12.36</v>
      </c>
      <c r="I293" t="s">
        <v>134</v>
      </c>
      <c r="J293" t="s">
        <v>136</v>
      </c>
      <c r="K293" t="s">
        <v>72</v>
      </c>
      <c r="L293" t="s">
        <v>47</v>
      </c>
      <c r="M293" t="s">
        <v>137</v>
      </c>
      <c r="N293" t="str">
        <f>_xlfn.XLOOKUP(orders3[[#This Row],[CustomerID]], Customer_Summary[Row Labels], Customer_Summary[Segment], 0, 0)</f>
        <v>Repeat</v>
      </c>
      <c r="O293" t="str">
        <f>TEXT(orders3[[#This Row],[OrderDate]],"yyyy-mm")</f>
        <v>1995-06</v>
      </c>
      <c r="P293" t="s">
        <v>74</v>
      </c>
    </row>
    <row r="294" spans="1:16" x14ac:dyDescent="0.3">
      <c r="A294">
        <v>10540</v>
      </c>
      <c r="B294" t="s">
        <v>547</v>
      </c>
      <c r="C294">
        <v>3</v>
      </c>
      <c r="D294" s="1">
        <v>34869</v>
      </c>
      <c r="E294" s="1">
        <v>34897</v>
      </c>
      <c r="F294" s="1">
        <v>34894</v>
      </c>
      <c r="G294">
        <v>3</v>
      </c>
      <c r="H294">
        <v>1007.64</v>
      </c>
      <c r="I294" t="s">
        <v>548</v>
      </c>
      <c r="J294" t="s">
        <v>550</v>
      </c>
      <c r="K294" t="s">
        <v>551</v>
      </c>
      <c r="L294" t="s">
        <v>47</v>
      </c>
      <c r="M294" t="s">
        <v>552</v>
      </c>
      <c r="N294" t="str">
        <f>_xlfn.XLOOKUP(orders3[[#This Row],[CustomerID]], Customer_Summary[Row Labels], Customer_Summary[Segment], 0, 0)</f>
        <v>Repeat</v>
      </c>
      <c r="O294" t="str">
        <f>TEXT(orders3[[#This Row],[OrderDate]],"yyyy-mm")</f>
        <v>1995-06</v>
      </c>
      <c r="P294" t="s">
        <v>49</v>
      </c>
    </row>
    <row r="295" spans="1:16" x14ac:dyDescent="0.3">
      <c r="A295">
        <v>10541</v>
      </c>
      <c r="B295" t="s">
        <v>317</v>
      </c>
      <c r="C295">
        <v>2</v>
      </c>
      <c r="D295" s="1">
        <v>34869</v>
      </c>
      <c r="E295" s="1">
        <v>34897</v>
      </c>
      <c r="F295" s="1">
        <v>34879</v>
      </c>
      <c r="G295">
        <v>1</v>
      </c>
      <c r="H295">
        <v>68.650000000000006</v>
      </c>
      <c r="I295" t="s">
        <v>318</v>
      </c>
      <c r="J295" t="s">
        <v>320</v>
      </c>
      <c r="K295" t="s">
        <v>321</v>
      </c>
      <c r="L295" t="s">
        <v>322</v>
      </c>
      <c r="M295" t="s">
        <v>323</v>
      </c>
      <c r="N295" t="str">
        <f>_xlfn.XLOOKUP(orders3[[#This Row],[CustomerID]], Customer_Summary[Row Labels], Customer_Summary[Segment], 0, 0)</f>
        <v>Repeat</v>
      </c>
      <c r="O295" t="str">
        <f>TEXT(orders3[[#This Row],[OrderDate]],"yyyy-mm")</f>
        <v>1995-06</v>
      </c>
      <c r="P295" t="s">
        <v>172</v>
      </c>
    </row>
    <row r="296" spans="1:16" x14ac:dyDescent="0.3">
      <c r="A296">
        <v>10542</v>
      </c>
      <c r="B296" t="s">
        <v>360</v>
      </c>
      <c r="C296">
        <v>1</v>
      </c>
      <c r="D296" s="1">
        <v>34870</v>
      </c>
      <c r="E296" s="1">
        <v>34898</v>
      </c>
      <c r="F296" s="1">
        <v>34876</v>
      </c>
      <c r="G296">
        <v>3</v>
      </c>
      <c r="H296">
        <v>10.95</v>
      </c>
      <c r="I296" t="s">
        <v>361</v>
      </c>
      <c r="J296" t="s">
        <v>363</v>
      </c>
      <c r="K296" t="s">
        <v>364</v>
      </c>
      <c r="L296" t="s">
        <v>47</v>
      </c>
      <c r="M296" t="s">
        <v>365</v>
      </c>
      <c r="N296" t="str">
        <f>_xlfn.XLOOKUP(orders3[[#This Row],[CustomerID]], Customer_Summary[Row Labels], Customer_Summary[Segment], 0, 0)</f>
        <v>Repeat</v>
      </c>
      <c r="O296" t="str">
        <f>TEXT(orders3[[#This Row],[OrderDate]],"yyyy-mm")</f>
        <v>1995-06</v>
      </c>
      <c r="P296" t="s">
        <v>49</v>
      </c>
    </row>
    <row r="297" spans="1:16" x14ac:dyDescent="0.3">
      <c r="A297">
        <v>10543</v>
      </c>
      <c r="B297" t="s">
        <v>416</v>
      </c>
      <c r="C297">
        <v>8</v>
      </c>
      <c r="D297" s="1">
        <v>34871</v>
      </c>
      <c r="E297" s="1">
        <v>34899</v>
      </c>
      <c r="F297" s="1">
        <v>34873</v>
      </c>
      <c r="G297">
        <v>2</v>
      </c>
      <c r="H297">
        <v>48.17</v>
      </c>
      <c r="I297" t="s">
        <v>417</v>
      </c>
      <c r="J297" t="s">
        <v>419</v>
      </c>
      <c r="K297" t="s">
        <v>420</v>
      </c>
      <c r="L297" t="s">
        <v>421</v>
      </c>
      <c r="M297" t="s">
        <v>422</v>
      </c>
      <c r="N297" t="str">
        <f>_xlfn.XLOOKUP(orders3[[#This Row],[CustomerID]], Customer_Summary[Row Labels], Customer_Summary[Segment], 0, 0)</f>
        <v>Repeat</v>
      </c>
      <c r="O297" t="str">
        <f>TEXT(orders3[[#This Row],[OrderDate]],"yyyy-mm")</f>
        <v>1995-06</v>
      </c>
      <c r="P297" t="s">
        <v>314</v>
      </c>
    </row>
    <row r="298" spans="1:16" x14ac:dyDescent="0.3">
      <c r="A298">
        <v>10544</v>
      </c>
      <c r="B298" t="s">
        <v>434</v>
      </c>
      <c r="C298">
        <v>4</v>
      </c>
      <c r="D298" s="1">
        <v>34871</v>
      </c>
      <c r="E298" s="1">
        <v>34899</v>
      </c>
      <c r="F298" s="1">
        <v>34880</v>
      </c>
      <c r="G298">
        <v>1</v>
      </c>
      <c r="H298">
        <v>24.91</v>
      </c>
      <c r="I298" t="s">
        <v>435</v>
      </c>
      <c r="J298" t="s">
        <v>437</v>
      </c>
      <c r="K298" t="s">
        <v>438</v>
      </c>
      <c r="L298" t="s">
        <v>303</v>
      </c>
      <c r="M298" t="s">
        <v>439</v>
      </c>
      <c r="N298" t="str">
        <f>_xlfn.XLOOKUP(orders3[[#This Row],[CustomerID]], Customer_Summary[Row Labels], Customer_Summary[Segment], 0, 0)</f>
        <v>Repeat</v>
      </c>
      <c r="O298" t="str">
        <f>TEXT(orders3[[#This Row],[OrderDate]],"yyyy-mm")</f>
        <v>1995-06</v>
      </c>
      <c r="P298" t="s">
        <v>305</v>
      </c>
    </row>
    <row r="299" spans="1:16" x14ac:dyDescent="0.3">
      <c r="A299">
        <v>10545</v>
      </c>
      <c r="B299" t="s">
        <v>391</v>
      </c>
      <c r="C299">
        <v>8</v>
      </c>
      <c r="D299" s="1">
        <v>34872</v>
      </c>
      <c r="E299" s="1">
        <v>34900</v>
      </c>
      <c r="F299" s="1">
        <v>34907</v>
      </c>
      <c r="G299">
        <v>2</v>
      </c>
      <c r="H299">
        <v>11.92</v>
      </c>
      <c r="I299" t="s">
        <v>392</v>
      </c>
      <c r="J299" t="s">
        <v>394</v>
      </c>
      <c r="K299" t="s">
        <v>395</v>
      </c>
      <c r="L299" t="s">
        <v>396</v>
      </c>
      <c r="M299" t="s">
        <v>397</v>
      </c>
      <c r="N299" t="str">
        <f>_xlfn.XLOOKUP(orders3[[#This Row],[CustomerID]], Customer_Summary[Row Labels], Customer_Summary[Segment], 0, 0)</f>
        <v>New</v>
      </c>
      <c r="O299" t="str">
        <f>TEXT(orders3[[#This Row],[OrderDate]],"yyyy-mm")</f>
        <v>1995-06</v>
      </c>
      <c r="P299" t="s">
        <v>305</v>
      </c>
    </row>
    <row r="300" spans="1:16" x14ac:dyDescent="0.3">
      <c r="A300">
        <v>10546</v>
      </c>
      <c r="B300" t="s">
        <v>706</v>
      </c>
      <c r="C300">
        <v>1</v>
      </c>
      <c r="D300" s="1">
        <v>34873</v>
      </c>
      <c r="E300" s="1">
        <v>34901</v>
      </c>
      <c r="F300" s="1">
        <v>34877</v>
      </c>
      <c r="G300">
        <v>3</v>
      </c>
      <c r="H300">
        <v>194.72</v>
      </c>
      <c r="I300" t="s">
        <v>707</v>
      </c>
      <c r="J300" t="s">
        <v>709</v>
      </c>
      <c r="K300" t="s">
        <v>710</v>
      </c>
      <c r="L300" t="s">
        <v>47</v>
      </c>
      <c r="M300" t="s">
        <v>711</v>
      </c>
      <c r="N300" t="str">
        <f>_xlfn.XLOOKUP(orders3[[#This Row],[CustomerID]], Customer_Summary[Row Labels], Customer_Summary[Segment], 0, 0)</f>
        <v>Repeat</v>
      </c>
      <c r="O300" t="str">
        <f>TEXT(orders3[[#This Row],[OrderDate]],"yyyy-mm")</f>
        <v>1995-06</v>
      </c>
      <c r="P300" t="s">
        <v>102</v>
      </c>
    </row>
    <row r="301" spans="1:16" x14ac:dyDescent="0.3">
      <c r="A301">
        <v>10547</v>
      </c>
      <c r="B301" t="s">
        <v>615</v>
      </c>
      <c r="C301">
        <v>3</v>
      </c>
      <c r="D301" s="1">
        <v>34873</v>
      </c>
      <c r="E301" s="1">
        <v>34901</v>
      </c>
      <c r="F301" s="1">
        <v>34883</v>
      </c>
      <c r="G301">
        <v>2</v>
      </c>
      <c r="H301">
        <v>178.43</v>
      </c>
      <c r="I301" t="s">
        <v>616</v>
      </c>
      <c r="J301" t="s">
        <v>618</v>
      </c>
      <c r="K301" t="s">
        <v>72</v>
      </c>
      <c r="L301" t="s">
        <v>47</v>
      </c>
      <c r="M301" t="s">
        <v>619</v>
      </c>
      <c r="N301" t="str">
        <f>_xlfn.XLOOKUP(orders3[[#This Row],[CustomerID]], Customer_Summary[Row Labels], Customer_Summary[Segment], 0, 0)</f>
        <v>Repeat</v>
      </c>
      <c r="O301" t="str">
        <f>TEXT(orders3[[#This Row],[OrderDate]],"yyyy-mm")</f>
        <v>1995-06</v>
      </c>
      <c r="P301" t="s">
        <v>74</v>
      </c>
    </row>
    <row r="302" spans="1:16" x14ac:dyDescent="0.3">
      <c r="A302">
        <v>10548</v>
      </c>
      <c r="B302" t="s">
        <v>670</v>
      </c>
      <c r="C302">
        <v>3</v>
      </c>
      <c r="D302" s="1">
        <v>34876</v>
      </c>
      <c r="E302" s="1">
        <v>34904</v>
      </c>
      <c r="F302" s="1">
        <v>34883</v>
      </c>
      <c r="G302">
        <v>2</v>
      </c>
      <c r="H302">
        <v>1.43</v>
      </c>
      <c r="I302" t="s">
        <v>671</v>
      </c>
      <c r="J302" t="s">
        <v>673</v>
      </c>
      <c r="K302" t="s">
        <v>674</v>
      </c>
      <c r="L302" t="s">
        <v>47</v>
      </c>
      <c r="M302" t="s">
        <v>675</v>
      </c>
      <c r="N302" t="str">
        <f>_xlfn.XLOOKUP(orders3[[#This Row],[CustomerID]], Customer_Summary[Row Labels], Customer_Summary[Segment], 0, 0)</f>
        <v>Repeat</v>
      </c>
      <c r="O302" t="str">
        <f>TEXT(orders3[[#This Row],[OrderDate]],"yyyy-mm")</f>
        <v>1995-06</v>
      </c>
      <c r="P302" t="s">
        <v>49</v>
      </c>
    </row>
    <row r="303" spans="1:16" x14ac:dyDescent="0.3">
      <c r="A303">
        <v>10549</v>
      </c>
      <c r="B303" t="s">
        <v>547</v>
      </c>
      <c r="C303">
        <v>5</v>
      </c>
      <c r="D303" s="1">
        <v>34877</v>
      </c>
      <c r="E303" s="1">
        <v>34891</v>
      </c>
      <c r="F303" s="1">
        <v>34880</v>
      </c>
      <c r="G303">
        <v>1</v>
      </c>
      <c r="H303">
        <v>171.24</v>
      </c>
      <c r="I303" t="s">
        <v>548</v>
      </c>
      <c r="J303" t="s">
        <v>550</v>
      </c>
      <c r="K303" t="s">
        <v>551</v>
      </c>
      <c r="L303" t="s">
        <v>47</v>
      </c>
      <c r="M303" t="s">
        <v>552</v>
      </c>
      <c r="N303" t="str">
        <f>_xlfn.XLOOKUP(orders3[[#This Row],[CustomerID]], Customer_Summary[Row Labels], Customer_Summary[Segment], 0, 0)</f>
        <v>Repeat</v>
      </c>
      <c r="O303" t="str">
        <f>TEXT(orders3[[#This Row],[OrderDate]],"yyyy-mm")</f>
        <v>1995-06</v>
      </c>
      <c r="P303" t="s">
        <v>49</v>
      </c>
    </row>
    <row r="304" spans="1:16" x14ac:dyDescent="0.3">
      <c r="A304">
        <v>10550</v>
      </c>
      <c r="B304" t="s">
        <v>284</v>
      </c>
      <c r="C304">
        <v>7</v>
      </c>
      <c r="D304" s="1">
        <v>34878</v>
      </c>
      <c r="E304" s="1">
        <v>34906</v>
      </c>
      <c r="F304" s="1">
        <v>34887</v>
      </c>
      <c r="G304">
        <v>3</v>
      </c>
      <c r="H304">
        <v>4.32</v>
      </c>
      <c r="I304" t="s">
        <v>285</v>
      </c>
      <c r="J304" t="s">
        <v>287</v>
      </c>
      <c r="K304" t="s">
        <v>288</v>
      </c>
      <c r="L304" t="s">
        <v>47</v>
      </c>
      <c r="M304" t="s">
        <v>289</v>
      </c>
      <c r="N304" t="str">
        <f>_xlfn.XLOOKUP(orders3[[#This Row],[CustomerID]], Customer_Summary[Row Labels], Customer_Summary[Segment], 0, 0)</f>
        <v>Repeat</v>
      </c>
      <c r="O304" t="str">
        <f>TEXT(orders3[[#This Row],[OrderDate]],"yyyy-mm")</f>
        <v>1995-06</v>
      </c>
      <c r="P304" t="s">
        <v>111</v>
      </c>
    </row>
    <row r="305" spans="1:16" x14ac:dyDescent="0.3">
      <c r="A305">
        <v>10551</v>
      </c>
      <c r="B305" t="s">
        <v>267</v>
      </c>
      <c r="C305">
        <v>4</v>
      </c>
      <c r="D305" s="1">
        <v>34878</v>
      </c>
      <c r="E305" s="1">
        <v>34920</v>
      </c>
      <c r="F305" s="1">
        <v>34887</v>
      </c>
      <c r="G305">
        <v>3</v>
      </c>
      <c r="H305">
        <v>72.95</v>
      </c>
      <c r="I305" t="s">
        <v>268</v>
      </c>
      <c r="J305" t="s">
        <v>270</v>
      </c>
      <c r="K305" t="s">
        <v>271</v>
      </c>
      <c r="L305" t="s">
        <v>47</v>
      </c>
      <c r="M305" t="s">
        <v>272</v>
      </c>
      <c r="N305" t="str">
        <f>_xlfn.XLOOKUP(orders3[[#This Row],[CustomerID]], Customer_Summary[Row Labels], Customer_Summary[Segment], 0, 0)</f>
        <v>Repeat</v>
      </c>
      <c r="O305" t="str">
        <f>TEXT(orders3[[#This Row],[OrderDate]],"yyyy-mm")</f>
        <v>1995-06</v>
      </c>
      <c r="P305" t="s">
        <v>273</v>
      </c>
    </row>
    <row r="306" spans="1:16" x14ac:dyDescent="0.3">
      <c r="A306">
        <v>10552</v>
      </c>
      <c r="B306" t="s">
        <v>326</v>
      </c>
      <c r="C306">
        <v>2</v>
      </c>
      <c r="D306" s="1">
        <v>34879</v>
      </c>
      <c r="E306" s="1">
        <v>34907</v>
      </c>
      <c r="F306" s="1">
        <v>34886</v>
      </c>
      <c r="G306">
        <v>1</v>
      </c>
      <c r="H306">
        <v>83.22</v>
      </c>
      <c r="I306" t="s">
        <v>327</v>
      </c>
      <c r="J306" t="s">
        <v>329</v>
      </c>
      <c r="K306" t="s">
        <v>330</v>
      </c>
      <c r="L306" t="s">
        <v>331</v>
      </c>
      <c r="M306" t="s">
        <v>332</v>
      </c>
      <c r="N306" t="str">
        <f>_xlfn.XLOOKUP(orders3[[#This Row],[CustomerID]], Customer_Summary[Row Labels], Customer_Summary[Segment], 0, 0)</f>
        <v>Repeat</v>
      </c>
      <c r="O306" t="str">
        <f>TEXT(orders3[[#This Row],[OrderDate]],"yyyy-mm")</f>
        <v>1995-06</v>
      </c>
      <c r="P306" t="s">
        <v>314</v>
      </c>
    </row>
    <row r="307" spans="1:16" x14ac:dyDescent="0.3">
      <c r="A307">
        <v>10553</v>
      </c>
      <c r="B307" t="s">
        <v>730</v>
      </c>
      <c r="C307">
        <v>2</v>
      </c>
      <c r="D307" s="1">
        <v>34880</v>
      </c>
      <c r="E307" s="1">
        <v>34908</v>
      </c>
      <c r="F307" s="1">
        <v>34884</v>
      </c>
      <c r="G307">
        <v>2</v>
      </c>
      <c r="H307">
        <v>149.49</v>
      </c>
      <c r="I307" t="s">
        <v>731</v>
      </c>
      <c r="J307" t="s">
        <v>733</v>
      </c>
      <c r="K307" t="s">
        <v>734</v>
      </c>
      <c r="L307" t="s">
        <v>47</v>
      </c>
      <c r="M307" t="s">
        <v>735</v>
      </c>
      <c r="N307" t="str">
        <f>_xlfn.XLOOKUP(orders3[[#This Row],[CustomerID]], Customer_Summary[Row Labels], Customer_Summary[Segment], 0, 0)</f>
        <v>Repeat</v>
      </c>
      <c r="O307" t="str">
        <f>TEXT(orders3[[#This Row],[OrderDate]],"yyyy-mm")</f>
        <v>1995-06</v>
      </c>
      <c r="P307" t="s">
        <v>736</v>
      </c>
    </row>
    <row r="308" spans="1:16" x14ac:dyDescent="0.3">
      <c r="A308">
        <v>10554</v>
      </c>
      <c r="B308" t="s">
        <v>497</v>
      </c>
      <c r="C308">
        <v>4</v>
      </c>
      <c r="D308" s="1">
        <v>34880</v>
      </c>
      <c r="E308" s="1">
        <v>34908</v>
      </c>
      <c r="F308" s="1">
        <v>34886</v>
      </c>
      <c r="G308">
        <v>3</v>
      </c>
      <c r="H308">
        <v>120.97</v>
      </c>
      <c r="I308" t="s">
        <v>498</v>
      </c>
      <c r="J308" t="s">
        <v>500</v>
      </c>
      <c r="K308" t="s">
        <v>501</v>
      </c>
      <c r="L308" t="s">
        <v>47</v>
      </c>
      <c r="M308" t="s">
        <v>502</v>
      </c>
      <c r="N308" t="str">
        <f>_xlfn.XLOOKUP(orders3[[#This Row],[CustomerID]], Customer_Summary[Row Labels], Customer_Summary[Segment], 0, 0)</f>
        <v>Repeat</v>
      </c>
      <c r="O308" t="str">
        <f>TEXT(orders3[[#This Row],[OrderDate]],"yyyy-mm")</f>
        <v>1995-06</v>
      </c>
      <c r="P308" t="s">
        <v>49</v>
      </c>
    </row>
    <row r="309" spans="1:16" x14ac:dyDescent="0.3">
      <c r="A309">
        <v>10555</v>
      </c>
      <c r="B309" t="s">
        <v>607</v>
      </c>
      <c r="C309">
        <v>6</v>
      </c>
      <c r="D309" s="1">
        <v>34883</v>
      </c>
      <c r="E309" s="1">
        <v>34911</v>
      </c>
      <c r="F309" s="1">
        <v>34885</v>
      </c>
      <c r="G309">
        <v>3</v>
      </c>
      <c r="H309">
        <v>252.49</v>
      </c>
      <c r="I309" t="s">
        <v>608</v>
      </c>
      <c r="J309" t="s">
        <v>610</v>
      </c>
      <c r="K309" t="s">
        <v>611</v>
      </c>
      <c r="L309" t="s">
        <v>612</v>
      </c>
      <c r="M309" t="s">
        <v>613</v>
      </c>
      <c r="N309" t="str">
        <f>_xlfn.XLOOKUP(orders3[[#This Row],[CustomerID]], Customer_Summary[Row Labels], Customer_Summary[Segment], 0, 0)</f>
        <v>Repeat</v>
      </c>
      <c r="O309" t="str">
        <f>TEXT(orders3[[#This Row],[OrderDate]],"yyyy-mm")</f>
        <v>1995-07</v>
      </c>
      <c r="P309" t="s">
        <v>305</v>
      </c>
    </row>
    <row r="310" spans="1:16" x14ac:dyDescent="0.3">
      <c r="A310">
        <v>10556</v>
      </c>
      <c r="B310" t="s">
        <v>622</v>
      </c>
      <c r="C310">
        <v>2</v>
      </c>
      <c r="D310" s="1">
        <v>34884</v>
      </c>
      <c r="E310" s="1">
        <v>34926</v>
      </c>
      <c r="F310" s="1">
        <v>34894</v>
      </c>
      <c r="G310">
        <v>1</v>
      </c>
      <c r="H310">
        <v>9.8000000000000007</v>
      </c>
      <c r="I310" t="s">
        <v>623</v>
      </c>
      <c r="J310" t="s">
        <v>625</v>
      </c>
      <c r="K310" t="s">
        <v>626</v>
      </c>
      <c r="L310" t="s">
        <v>47</v>
      </c>
      <c r="M310" t="s">
        <v>627</v>
      </c>
      <c r="N310" t="str">
        <f>_xlfn.XLOOKUP(orders3[[#This Row],[CustomerID]], Customer_Summary[Row Labels], Customer_Summary[Segment], 0, 0)</f>
        <v>Repeat</v>
      </c>
      <c r="O310" t="str">
        <f>TEXT(orders3[[#This Row],[OrderDate]],"yyyy-mm")</f>
        <v>1995-07</v>
      </c>
      <c r="P310" t="s">
        <v>628</v>
      </c>
    </row>
    <row r="311" spans="1:16" x14ac:dyDescent="0.3">
      <c r="A311">
        <v>10557</v>
      </c>
      <c r="B311" t="s">
        <v>400</v>
      </c>
      <c r="C311">
        <v>9</v>
      </c>
      <c r="D311" s="1">
        <v>34884</v>
      </c>
      <c r="E311" s="1">
        <v>34898</v>
      </c>
      <c r="F311" s="1">
        <v>34887</v>
      </c>
      <c r="G311">
        <v>2</v>
      </c>
      <c r="H311">
        <v>96.72</v>
      </c>
      <c r="I311" t="s">
        <v>401</v>
      </c>
      <c r="J311" t="s">
        <v>403</v>
      </c>
      <c r="K311" t="s">
        <v>404</v>
      </c>
      <c r="L311" t="s">
        <v>47</v>
      </c>
      <c r="M311" t="s">
        <v>405</v>
      </c>
      <c r="N311" t="str">
        <f>_xlfn.XLOOKUP(orders3[[#This Row],[CustomerID]], Customer_Summary[Row Labels], Customer_Summary[Segment], 0, 0)</f>
        <v>Repeat</v>
      </c>
      <c r="O311" t="str">
        <f>TEXT(orders3[[#This Row],[OrderDate]],"yyyy-mm")</f>
        <v>1995-07</v>
      </c>
      <c r="P311" t="s">
        <v>49</v>
      </c>
    </row>
    <row r="312" spans="1:16" x14ac:dyDescent="0.3">
      <c r="A312">
        <v>10558</v>
      </c>
      <c r="B312" t="s">
        <v>68</v>
      </c>
      <c r="C312">
        <v>1</v>
      </c>
      <c r="D312" s="1">
        <v>34885</v>
      </c>
      <c r="E312" s="1">
        <v>34913</v>
      </c>
      <c r="F312" s="1">
        <v>34891</v>
      </c>
      <c r="G312">
        <v>2</v>
      </c>
      <c r="H312">
        <v>72.97</v>
      </c>
      <c r="I312" t="s">
        <v>69</v>
      </c>
      <c r="J312" t="s">
        <v>873</v>
      </c>
      <c r="K312" t="s">
        <v>874</v>
      </c>
      <c r="L312" t="s">
        <v>875</v>
      </c>
      <c r="M312" t="s">
        <v>876</v>
      </c>
      <c r="N312" t="str">
        <f>_xlfn.XLOOKUP(orders3[[#This Row],[CustomerID]], Customer_Summary[Row Labels], Customer_Summary[Segment], 0, 0)</f>
        <v>Repeat</v>
      </c>
      <c r="O312" t="str">
        <f>TEXT(orders3[[#This Row],[OrderDate]],"yyyy-mm")</f>
        <v>1995-07</v>
      </c>
      <c r="P312" t="s">
        <v>74</v>
      </c>
    </row>
    <row r="313" spans="1:16" x14ac:dyDescent="0.3">
      <c r="A313">
        <v>10559</v>
      </c>
      <c r="B313" t="s">
        <v>95</v>
      </c>
      <c r="C313">
        <v>6</v>
      </c>
      <c r="D313" s="1">
        <v>34886</v>
      </c>
      <c r="E313" s="1">
        <v>34914</v>
      </c>
      <c r="F313" s="1">
        <v>34894</v>
      </c>
      <c r="G313">
        <v>1</v>
      </c>
      <c r="H313">
        <v>8.0500000000000007</v>
      </c>
      <c r="I313" t="s">
        <v>96</v>
      </c>
      <c r="J313" t="s">
        <v>99</v>
      </c>
      <c r="K313" t="s">
        <v>100</v>
      </c>
      <c r="L313" t="s">
        <v>47</v>
      </c>
      <c r="M313" t="s">
        <v>101</v>
      </c>
      <c r="N313" t="str">
        <f>_xlfn.XLOOKUP(orders3[[#This Row],[CustomerID]], Customer_Summary[Row Labels], Customer_Summary[Segment], 0, 0)</f>
        <v>Repeat</v>
      </c>
      <c r="O313" t="str">
        <f>TEXT(orders3[[#This Row],[OrderDate]],"yyyy-mm")</f>
        <v>1995-07</v>
      </c>
      <c r="P313" t="s">
        <v>102</v>
      </c>
    </row>
    <row r="314" spans="1:16" x14ac:dyDescent="0.3">
      <c r="A314">
        <v>10560</v>
      </c>
      <c r="B314" t="s">
        <v>244</v>
      </c>
      <c r="C314">
        <v>8</v>
      </c>
      <c r="D314" s="1">
        <v>34887</v>
      </c>
      <c r="E314" s="1">
        <v>34915</v>
      </c>
      <c r="F314" s="1">
        <v>34890</v>
      </c>
      <c r="G314">
        <v>1</v>
      </c>
      <c r="H314">
        <v>36.65</v>
      </c>
      <c r="I314" t="s">
        <v>245</v>
      </c>
      <c r="J314" t="s">
        <v>247</v>
      </c>
      <c r="K314" t="s">
        <v>248</v>
      </c>
      <c r="L314" t="s">
        <v>47</v>
      </c>
      <c r="M314" t="s">
        <v>249</v>
      </c>
      <c r="N314" t="str">
        <f>_xlfn.XLOOKUP(orders3[[#This Row],[CustomerID]], Customer_Summary[Row Labels], Customer_Summary[Segment], 0, 0)</f>
        <v>Repeat</v>
      </c>
      <c r="O314" t="str">
        <f>TEXT(orders3[[#This Row],[OrderDate]],"yyyy-mm")</f>
        <v>1995-07</v>
      </c>
      <c r="P314" t="s">
        <v>49</v>
      </c>
    </row>
    <row r="315" spans="1:16" x14ac:dyDescent="0.3">
      <c r="A315">
        <v>10561</v>
      </c>
      <c r="B315" t="s">
        <v>237</v>
      </c>
      <c r="C315">
        <v>2</v>
      </c>
      <c r="D315" s="1">
        <v>34887</v>
      </c>
      <c r="E315" s="1">
        <v>34915</v>
      </c>
      <c r="F315" s="1">
        <v>34890</v>
      </c>
      <c r="G315">
        <v>2</v>
      </c>
      <c r="H315">
        <v>242.21</v>
      </c>
      <c r="I315" t="s">
        <v>238</v>
      </c>
      <c r="J315" t="s">
        <v>240</v>
      </c>
      <c r="K315" t="s">
        <v>241</v>
      </c>
      <c r="L315" t="s">
        <v>47</v>
      </c>
      <c r="M315" t="s">
        <v>242</v>
      </c>
      <c r="N315" t="str">
        <f>_xlfn.XLOOKUP(orders3[[#This Row],[CustomerID]], Customer_Summary[Row Labels], Customer_Summary[Segment], 0, 0)</f>
        <v>Repeat</v>
      </c>
      <c r="O315" t="str">
        <f>TEXT(orders3[[#This Row],[OrderDate]],"yyyy-mm")</f>
        <v>1995-07</v>
      </c>
      <c r="P315" t="s">
        <v>84</v>
      </c>
    </row>
    <row r="316" spans="1:16" x14ac:dyDescent="0.3">
      <c r="A316">
        <v>10562</v>
      </c>
      <c r="B316" t="s">
        <v>570</v>
      </c>
      <c r="C316">
        <v>1</v>
      </c>
      <c r="D316" s="1">
        <v>34890</v>
      </c>
      <c r="E316" s="1">
        <v>34918</v>
      </c>
      <c r="F316" s="1">
        <v>34893</v>
      </c>
      <c r="G316">
        <v>1</v>
      </c>
      <c r="H316">
        <v>22.95</v>
      </c>
      <c r="I316" t="s">
        <v>571</v>
      </c>
      <c r="J316" t="s">
        <v>573</v>
      </c>
      <c r="K316" t="s">
        <v>574</v>
      </c>
      <c r="L316" t="s">
        <v>47</v>
      </c>
      <c r="M316" t="s">
        <v>575</v>
      </c>
      <c r="N316" t="str">
        <f>_xlfn.XLOOKUP(orders3[[#This Row],[CustomerID]], Customer_Summary[Row Labels], Customer_Summary[Segment], 0, 0)</f>
        <v>Repeat</v>
      </c>
      <c r="O316" t="str">
        <f>TEXT(orders3[[#This Row],[OrderDate]],"yyyy-mm")</f>
        <v>1995-07</v>
      </c>
      <c r="P316" t="s">
        <v>264</v>
      </c>
    </row>
    <row r="317" spans="1:16" x14ac:dyDescent="0.3">
      <c r="A317">
        <v>10563</v>
      </c>
      <c r="B317" t="s">
        <v>578</v>
      </c>
      <c r="C317">
        <v>2</v>
      </c>
      <c r="D317" s="1">
        <v>34891</v>
      </c>
      <c r="E317" s="1">
        <v>34933</v>
      </c>
      <c r="F317" s="1">
        <v>34905</v>
      </c>
      <c r="G317">
        <v>2</v>
      </c>
      <c r="H317">
        <v>60.43</v>
      </c>
      <c r="I317" t="s">
        <v>579</v>
      </c>
      <c r="J317" t="s">
        <v>581</v>
      </c>
      <c r="K317" t="s">
        <v>321</v>
      </c>
      <c r="L317" t="s">
        <v>322</v>
      </c>
      <c r="M317" t="s">
        <v>582</v>
      </c>
      <c r="N317" t="str">
        <f>_xlfn.XLOOKUP(orders3[[#This Row],[CustomerID]], Customer_Summary[Row Labels], Customer_Summary[Segment], 0, 0)</f>
        <v>Repeat</v>
      </c>
      <c r="O317" t="str">
        <f>TEXT(orders3[[#This Row],[OrderDate]],"yyyy-mm")</f>
        <v>1995-07</v>
      </c>
      <c r="P317" t="s">
        <v>172</v>
      </c>
    </row>
    <row r="318" spans="1:16" x14ac:dyDescent="0.3">
      <c r="A318">
        <v>10564</v>
      </c>
      <c r="B318" t="s">
        <v>560</v>
      </c>
      <c r="C318">
        <v>4</v>
      </c>
      <c r="D318" s="1">
        <v>34891</v>
      </c>
      <c r="E318" s="1">
        <v>34919</v>
      </c>
      <c r="F318" s="1">
        <v>34897</v>
      </c>
      <c r="G318">
        <v>3</v>
      </c>
      <c r="H318">
        <v>13.75</v>
      </c>
      <c r="I318" t="s">
        <v>561</v>
      </c>
      <c r="J318" t="s">
        <v>564</v>
      </c>
      <c r="K318" t="s">
        <v>565</v>
      </c>
      <c r="L318" t="s">
        <v>566</v>
      </c>
      <c r="M318" t="s">
        <v>567</v>
      </c>
      <c r="N318" t="str">
        <f>_xlfn.XLOOKUP(orders3[[#This Row],[CustomerID]], Customer_Summary[Row Labels], Customer_Summary[Segment], 0, 0)</f>
        <v>Repeat</v>
      </c>
      <c r="O318" t="str">
        <f>TEXT(orders3[[#This Row],[OrderDate]],"yyyy-mm")</f>
        <v>1995-07</v>
      </c>
      <c r="P318" t="s">
        <v>305</v>
      </c>
    </row>
    <row r="319" spans="1:16" x14ac:dyDescent="0.3">
      <c r="A319">
        <v>10565</v>
      </c>
      <c r="B319" t="s">
        <v>459</v>
      </c>
      <c r="C319">
        <v>8</v>
      </c>
      <c r="D319" s="1">
        <v>34892</v>
      </c>
      <c r="E319" s="1">
        <v>34920</v>
      </c>
      <c r="F319" s="1">
        <v>34899</v>
      </c>
      <c r="G319">
        <v>2</v>
      </c>
      <c r="H319">
        <v>7.15</v>
      </c>
      <c r="I319" t="s">
        <v>460</v>
      </c>
      <c r="J319" t="s">
        <v>462</v>
      </c>
      <c r="K319" t="s">
        <v>463</v>
      </c>
      <c r="L319" t="s">
        <v>464</v>
      </c>
      <c r="M319" t="s">
        <v>465</v>
      </c>
      <c r="N319" t="str">
        <f>_xlfn.XLOOKUP(orders3[[#This Row],[CustomerID]], Customer_Summary[Row Labels], Customer_Summary[Segment], 0, 0)</f>
        <v>Repeat</v>
      </c>
      <c r="O319" t="str">
        <f>TEXT(orders3[[#This Row],[OrderDate]],"yyyy-mm")</f>
        <v>1995-07</v>
      </c>
      <c r="P319" t="s">
        <v>130</v>
      </c>
    </row>
    <row r="320" spans="1:16" x14ac:dyDescent="0.3">
      <c r="A320">
        <v>10566</v>
      </c>
      <c r="B320" t="s">
        <v>95</v>
      </c>
      <c r="C320">
        <v>9</v>
      </c>
      <c r="D320" s="1">
        <v>34893</v>
      </c>
      <c r="E320" s="1">
        <v>34921</v>
      </c>
      <c r="F320" s="1">
        <v>34899</v>
      </c>
      <c r="G320">
        <v>1</v>
      </c>
      <c r="H320">
        <v>88.4</v>
      </c>
      <c r="I320" t="s">
        <v>96</v>
      </c>
      <c r="J320" t="s">
        <v>99</v>
      </c>
      <c r="K320" t="s">
        <v>100</v>
      </c>
      <c r="L320" t="s">
        <v>47</v>
      </c>
      <c r="M320" t="s">
        <v>101</v>
      </c>
      <c r="N320" t="str">
        <f>_xlfn.XLOOKUP(orders3[[#This Row],[CustomerID]], Customer_Summary[Row Labels], Customer_Summary[Segment], 0, 0)</f>
        <v>Repeat</v>
      </c>
      <c r="O320" t="str">
        <f>TEXT(orders3[[#This Row],[OrderDate]],"yyyy-mm")</f>
        <v>1995-07</v>
      </c>
      <c r="P320" t="s">
        <v>102</v>
      </c>
    </row>
    <row r="321" spans="1:16" x14ac:dyDescent="0.3">
      <c r="A321">
        <v>10567</v>
      </c>
      <c r="B321" t="s">
        <v>343</v>
      </c>
      <c r="C321">
        <v>1</v>
      </c>
      <c r="D321" s="1">
        <v>34893</v>
      </c>
      <c r="E321" s="1">
        <v>34921</v>
      </c>
      <c r="F321" s="1">
        <v>34898</v>
      </c>
      <c r="G321">
        <v>1</v>
      </c>
      <c r="H321">
        <v>33.97</v>
      </c>
      <c r="I321" t="s">
        <v>344</v>
      </c>
      <c r="J321" t="s">
        <v>346</v>
      </c>
      <c r="K321" t="s">
        <v>347</v>
      </c>
      <c r="L321" t="s">
        <v>348</v>
      </c>
      <c r="M321" t="s">
        <v>47</v>
      </c>
      <c r="N321" t="str">
        <f>_xlfn.XLOOKUP(orders3[[#This Row],[CustomerID]], Customer_Summary[Row Labels], Customer_Summary[Segment], 0, 0)</f>
        <v>Repeat</v>
      </c>
      <c r="O321" t="str">
        <f>TEXT(orders3[[#This Row],[OrderDate]],"yyyy-mm")</f>
        <v>1995-07</v>
      </c>
      <c r="P321" t="s">
        <v>349</v>
      </c>
    </row>
    <row r="322" spans="1:16" x14ac:dyDescent="0.3">
      <c r="A322">
        <v>10568</v>
      </c>
      <c r="B322" t="s">
        <v>276</v>
      </c>
      <c r="C322">
        <v>3</v>
      </c>
      <c r="D322" s="1">
        <v>34894</v>
      </c>
      <c r="E322" s="1">
        <v>34922</v>
      </c>
      <c r="F322" s="1">
        <v>34920</v>
      </c>
      <c r="G322">
        <v>3</v>
      </c>
      <c r="H322">
        <v>6.54</v>
      </c>
      <c r="I322" t="s">
        <v>877</v>
      </c>
      <c r="J322" t="s">
        <v>279</v>
      </c>
      <c r="K322" t="s">
        <v>280</v>
      </c>
      <c r="L322" t="s">
        <v>47</v>
      </c>
      <c r="M322" t="s">
        <v>878</v>
      </c>
      <c r="N322" t="str">
        <f>_xlfn.XLOOKUP(orders3[[#This Row],[CustomerID]], Customer_Summary[Row Labels], Customer_Summary[Segment], 0, 0)</f>
        <v>Repeat</v>
      </c>
      <c r="O322" t="str">
        <f>TEXT(orders3[[#This Row],[OrderDate]],"yyyy-mm")</f>
        <v>1995-07</v>
      </c>
      <c r="P322" t="s">
        <v>111</v>
      </c>
    </row>
    <row r="323" spans="1:16" x14ac:dyDescent="0.3">
      <c r="A323">
        <v>10569</v>
      </c>
      <c r="B323" t="s">
        <v>560</v>
      </c>
      <c r="C323">
        <v>5</v>
      </c>
      <c r="D323" s="1">
        <v>34897</v>
      </c>
      <c r="E323" s="1">
        <v>34925</v>
      </c>
      <c r="F323" s="1">
        <v>34922</v>
      </c>
      <c r="G323">
        <v>1</v>
      </c>
      <c r="H323">
        <v>58.98</v>
      </c>
      <c r="I323" t="s">
        <v>561</v>
      </c>
      <c r="J323" t="s">
        <v>564</v>
      </c>
      <c r="K323" t="s">
        <v>565</v>
      </c>
      <c r="L323" t="s">
        <v>566</v>
      </c>
      <c r="M323" t="s">
        <v>567</v>
      </c>
      <c r="N323" t="str">
        <f>_xlfn.XLOOKUP(orders3[[#This Row],[CustomerID]], Customer_Summary[Row Labels], Customer_Summary[Segment], 0, 0)</f>
        <v>Repeat</v>
      </c>
      <c r="O323" t="str">
        <f>TEXT(orders3[[#This Row],[OrderDate]],"yyyy-mm")</f>
        <v>1995-07</v>
      </c>
      <c r="P323" t="s">
        <v>305</v>
      </c>
    </row>
    <row r="324" spans="1:16" x14ac:dyDescent="0.3">
      <c r="A324">
        <v>10570</v>
      </c>
      <c r="B324" t="s">
        <v>459</v>
      </c>
      <c r="C324">
        <v>3</v>
      </c>
      <c r="D324" s="1">
        <v>34898</v>
      </c>
      <c r="E324" s="1">
        <v>34926</v>
      </c>
      <c r="F324" s="1">
        <v>34900</v>
      </c>
      <c r="G324">
        <v>3</v>
      </c>
      <c r="H324">
        <v>188.99</v>
      </c>
      <c r="I324" t="s">
        <v>460</v>
      </c>
      <c r="J324" t="s">
        <v>462</v>
      </c>
      <c r="K324" t="s">
        <v>463</v>
      </c>
      <c r="L324" t="s">
        <v>464</v>
      </c>
      <c r="M324" t="s">
        <v>465</v>
      </c>
      <c r="N324" t="str">
        <f>_xlfn.XLOOKUP(orders3[[#This Row],[CustomerID]], Customer_Summary[Row Labels], Customer_Summary[Segment], 0, 0)</f>
        <v>Repeat</v>
      </c>
      <c r="O324" t="str">
        <f>TEXT(orders3[[#This Row],[OrderDate]],"yyyy-mm")</f>
        <v>1995-07</v>
      </c>
      <c r="P324" t="s">
        <v>130</v>
      </c>
    </row>
    <row r="325" spans="1:16" x14ac:dyDescent="0.3">
      <c r="A325">
        <v>10571</v>
      </c>
      <c r="B325" t="s">
        <v>204</v>
      </c>
      <c r="C325">
        <v>8</v>
      </c>
      <c r="D325" s="1">
        <v>34898</v>
      </c>
      <c r="E325" s="1">
        <v>34940</v>
      </c>
      <c r="F325" s="1">
        <v>34915</v>
      </c>
      <c r="G325">
        <v>3</v>
      </c>
      <c r="H325">
        <v>26.06</v>
      </c>
      <c r="I325" t="s">
        <v>205</v>
      </c>
      <c r="J325" t="s">
        <v>208</v>
      </c>
      <c r="K325" t="s">
        <v>209</v>
      </c>
      <c r="L325" t="s">
        <v>47</v>
      </c>
      <c r="M325" t="s">
        <v>210</v>
      </c>
      <c r="N325" t="str">
        <f>_xlfn.XLOOKUP(orders3[[#This Row],[CustomerID]], Customer_Summary[Row Labels], Customer_Summary[Segment], 0, 0)</f>
        <v>Repeat</v>
      </c>
      <c r="O325" t="str">
        <f>TEXT(orders3[[#This Row],[OrderDate]],"yyyy-mm")</f>
        <v>1995-07</v>
      </c>
      <c r="P325" t="s">
        <v>211</v>
      </c>
    </row>
    <row r="326" spans="1:16" x14ac:dyDescent="0.3">
      <c r="A326">
        <v>10572</v>
      </c>
      <c r="B326" t="s">
        <v>77</v>
      </c>
      <c r="C326">
        <v>3</v>
      </c>
      <c r="D326" s="1">
        <v>34899</v>
      </c>
      <c r="E326" s="1">
        <v>34927</v>
      </c>
      <c r="F326" s="1">
        <v>34906</v>
      </c>
      <c r="G326">
        <v>2</v>
      </c>
      <c r="H326">
        <v>116.43</v>
      </c>
      <c r="I326" t="s">
        <v>78</v>
      </c>
      <c r="J326" t="s">
        <v>81</v>
      </c>
      <c r="K326" t="s">
        <v>82</v>
      </c>
      <c r="L326" t="s">
        <v>47</v>
      </c>
      <c r="M326" t="s">
        <v>83</v>
      </c>
      <c r="N326" t="str">
        <f>_xlfn.XLOOKUP(orders3[[#This Row],[CustomerID]], Customer_Summary[Row Labels], Customer_Summary[Segment], 0, 0)</f>
        <v>Repeat</v>
      </c>
      <c r="O326" t="str">
        <f>TEXT(orders3[[#This Row],[OrderDate]],"yyyy-mm")</f>
        <v>1995-07</v>
      </c>
      <c r="P326" t="s">
        <v>84</v>
      </c>
    </row>
    <row r="327" spans="1:16" x14ac:dyDescent="0.3">
      <c r="A327">
        <v>10573</v>
      </c>
      <c r="B327" t="s">
        <v>62</v>
      </c>
      <c r="C327">
        <v>7</v>
      </c>
      <c r="D327" s="1">
        <v>34900</v>
      </c>
      <c r="E327" s="1">
        <v>34928</v>
      </c>
      <c r="F327" s="1">
        <v>34901</v>
      </c>
      <c r="G327">
        <v>3</v>
      </c>
      <c r="H327">
        <v>84.84</v>
      </c>
      <c r="I327" t="s">
        <v>63</v>
      </c>
      <c r="J327" t="s">
        <v>65</v>
      </c>
      <c r="K327" t="s">
        <v>57</v>
      </c>
      <c r="L327" t="s">
        <v>47</v>
      </c>
      <c r="M327" t="s">
        <v>66</v>
      </c>
      <c r="N327" t="str">
        <f>_xlfn.XLOOKUP(orders3[[#This Row],[CustomerID]], Customer_Summary[Row Labels], Customer_Summary[Segment], 0, 0)</f>
        <v>Repeat</v>
      </c>
      <c r="O327" t="str">
        <f>TEXT(orders3[[#This Row],[OrderDate]],"yyyy-mm")</f>
        <v>1995-07</v>
      </c>
      <c r="P327" t="s">
        <v>59</v>
      </c>
    </row>
    <row r="328" spans="1:16" x14ac:dyDescent="0.3">
      <c r="A328">
        <v>10574</v>
      </c>
      <c r="B328" t="s">
        <v>690</v>
      </c>
      <c r="C328">
        <v>4</v>
      </c>
      <c r="D328" s="1">
        <v>34900</v>
      </c>
      <c r="E328" s="1">
        <v>34928</v>
      </c>
      <c r="F328" s="1">
        <v>34911</v>
      </c>
      <c r="G328">
        <v>2</v>
      </c>
      <c r="H328">
        <v>37.6</v>
      </c>
      <c r="I328" t="s">
        <v>691</v>
      </c>
      <c r="J328" t="s">
        <v>693</v>
      </c>
      <c r="K328" t="s">
        <v>694</v>
      </c>
      <c r="L328" t="s">
        <v>396</v>
      </c>
      <c r="M328" t="s">
        <v>695</v>
      </c>
      <c r="N328" t="str">
        <f>_xlfn.XLOOKUP(orders3[[#This Row],[CustomerID]], Customer_Summary[Row Labels], Customer_Summary[Segment], 0, 0)</f>
        <v>New</v>
      </c>
      <c r="O328" t="str">
        <f>TEXT(orders3[[#This Row],[OrderDate]],"yyyy-mm")</f>
        <v>1995-07</v>
      </c>
      <c r="P328" t="s">
        <v>305</v>
      </c>
    </row>
    <row r="329" spans="1:16" x14ac:dyDescent="0.3">
      <c r="A329">
        <v>10575</v>
      </c>
      <c r="B329" t="s">
        <v>468</v>
      </c>
      <c r="C329">
        <v>5</v>
      </c>
      <c r="D329" s="1">
        <v>34901</v>
      </c>
      <c r="E329" s="1">
        <v>34915</v>
      </c>
      <c r="F329" s="1">
        <v>34911</v>
      </c>
      <c r="G329">
        <v>1</v>
      </c>
      <c r="H329">
        <v>127.34</v>
      </c>
      <c r="I329" t="s">
        <v>469</v>
      </c>
      <c r="J329" t="s">
        <v>471</v>
      </c>
      <c r="K329" t="s">
        <v>472</v>
      </c>
      <c r="L329" t="s">
        <v>47</v>
      </c>
      <c r="M329" t="s">
        <v>473</v>
      </c>
      <c r="N329" t="str">
        <f>_xlfn.XLOOKUP(orders3[[#This Row],[CustomerID]], Customer_Summary[Row Labels], Customer_Summary[Segment], 0, 0)</f>
        <v>Repeat</v>
      </c>
      <c r="O329" t="str">
        <f>TEXT(orders3[[#This Row],[OrderDate]],"yyyy-mm")</f>
        <v>1995-07</v>
      </c>
      <c r="P329" t="s">
        <v>49</v>
      </c>
    </row>
    <row r="330" spans="1:16" x14ac:dyDescent="0.3">
      <c r="A330">
        <v>10576</v>
      </c>
      <c r="B330" t="s">
        <v>678</v>
      </c>
      <c r="C330">
        <v>3</v>
      </c>
      <c r="D330" s="1">
        <v>34904</v>
      </c>
      <c r="E330" s="1">
        <v>34918</v>
      </c>
      <c r="F330" s="1">
        <v>34911</v>
      </c>
      <c r="G330">
        <v>3</v>
      </c>
      <c r="H330">
        <v>18.559999999999999</v>
      </c>
      <c r="I330" t="s">
        <v>679</v>
      </c>
      <c r="J330" t="s">
        <v>681</v>
      </c>
      <c r="K330" t="s">
        <v>57</v>
      </c>
      <c r="L330" t="s">
        <v>47</v>
      </c>
      <c r="M330" t="s">
        <v>517</v>
      </c>
      <c r="N330" t="str">
        <f>_xlfn.XLOOKUP(orders3[[#This Row],[CustomerID]], Customer_Summary[Row Labels], Customer_Summary[Segment], 0, 0)</f>
        <v>Repeat</v>
      </c>
      <c r="O330" t="str">
        <f>TEXT(orders3[[#This Row],[OrderDate]],"yyyy-mm")</f>
        <v>1995-07</v>
      </c>
      <c r="P330" t="s">
        <v>59</v>
      </c>
    </row>
    <row r="331" spans="1:16" x14ac:dyDescent="0.3">
      <c r="A331">
        <v>10577</v>
      </c>
      <c r="B331" t="s">
        <v>690</v>
      </c>
      <c r="C331">
        <v>9</v>
      </c>
      <c r="D331" s="1">
        <v>34904</v>
      </c>
      <c r="E331" s="1">
        <v>34946</v>
      </c>
      <c r="F331" s="1">
        <v>34911</v>
      </c>
      <c r="G331">
        <v>2</v>
      </c>
      <c r="H331">
        <v>25.41</v>
      </c>
      <c r="I331" t="s">
        <v>691</v>
      </c>
      <c r="J331" t="s">
        <v>693</v>
      </c>
      <c r="K331" t="s">
        <v>694</v>
      </c>
      <c r="L331" t="s">
        <v>396</v>
      </c>
      <c r="M331" t="s">
        <v>695</v>
      </c>
      <c r="N331" t="str">
        <f>_xlfn.XLOOKUP(orders3[[#This Row],[CustomerID]], Customer_Summary[Row Labels], Customer_Summary[Segment], 0, 0)</f>
        <v>New</v>
      </c>
      <c r="O331" t="str">
        <f>TEXT(orders3[[#This Row],[OrderDate]],"yyyy-mm")</f>
        <v>1995-07</v>
      </c>
      <c r="P331" t="s">
        <v>305</v>
      </c>
    </row>
    <row r="332" spans="1:16" x14ac:dyDescent="0.3">
      <c r="A332">
        <v>10578</v>
      </c>
      <c r="B332" t="s">
        <v>133</v>
      </c>
      <c r="C332">
        <v>4</v>
      </c>
      <c r="D332" s="1">
        <v>34905</v>
      </c>
      <c r="E332" s="1">
        <v>34933</v>
      </c>
      <c r="F332" s="1">
        <v>34936</v>
      </c>
      <c r="G332">
        <v>3</v>
      </c>
      <c r="H332">
        <v>29.6</v>
      </c>
      <c r="I332" t="s">
        <v>134</v>
      </c>
      <c r="J332" t="s">
        <v>136</v>
      </c>
      <c r="K332" t="s">
        <v>72</v>
      </c>
      <c r="L332" t="s">
        <v>47</v>
      </c>
      <c r="M332" t="s">
        <v>137</v>
      </c>
      <c r="N332" t="str">
        <f>_xlfn.XLOOKUP(orders3[[#This Row],[CustomerID]], Customer_Summary[Row Labels], Customer_Summary[Segment], 0, 0)</f>
        <v>Repeat</v>
      </c>
      <c r="O332" t="str">
        <f>TEXT(orders3[[#This Row],[OrderDate]],"yyyy-mm")</f>
        <v>1995-07</v>
      </c>
      <c r="P332" t="s">
        <v>74</v>
      </c>
    </row>
    <row r="333" spans="1:16" x14ac:dyDescent="0.3">
      <c r="A333">
        <v>10579</v>
      </c>
      <c r="B333" t="s">
        <v>408</v>
      </c>
      <c r="C333">
        <v>1</v>
      </c>
      <c r="D333" s="1">
        <v>34906</v>
      </c>
      <c r="E333" s="1">
        <v>34934</v>
      </c>
      <c r="F333" s="1">
        <v>34915</v>
      </c>
      <c r="G333">
        <v>2</v>
      </c>
      <c r="H333">
        <v>13.73</v>
      </c>
      <c r="I333" t="s">
        <v>409</v>
      </c>
      <c r="J333" t="s">
        <v>411</v>
      </c>
      <c r="K333" t="s">
        <v>412</v>
      </c>
      <c r="L333" t="s">
        <v>413</v>
      </c>
      <c r="M333" t="s">
        <v>414</v>
      </c>
      <c r="N333" t="str">
        <f>_xlfn.XLOOKUP(orders3[[#This Row],[CustomerID]], Customer_Summary[Row Labels], Customer_Summary[Segment], 0, 0)</f>
        <v>New</v>
      </c>
      <c r="O333" t="str">
        <f>TEXT(orders3[[#This Row],[OrderDate]],"yyyy-mm")</f>
        <v>1995-07</v>
      </c>
      <c r="P333" t="s">
        <v>305</v>
      </c>
    </row>
    <row r="334" spans="1:16" x14ac:dyDescent="0.3">
      <c r="A334">
        <v>10580</v>
      </c>
      <c r="B334" t="s">
        <v>497</v>
      </c>
      <c r="C334">
        <v>4</v>
      </c>
      <c r="D334" s="1">
        <v>34907</v>
      </c>
      <c r="E334" s="1">
        <v>34935</v>
      </c>
      <c r="F334" s="1">
        <v>34912</v>
      </c>
      <c r="G334">
        <v>3</v>
      </c>
      <c r="H334">
        <v>75.89</v>
      </c>
      <c r="I334" t="s">
        <v>498</v>
      </c>
      <c r="J334" t="s">
        <v>500</v>
      </c>
      <c r="K334" t="s">
        <v>501</v>
      </c>
      <c r="L334" t="s">
        <v>47</v>
      </c>
      <c r="M334" t="s">
        <v>502</v>
      </c>
      <c r="N334" t="str">
        <f>_xlfn.XLOOKUP(orders3[[#This Row],[CustomerID]], Customer_Summary[Row Labels], Customer_Summary[Segment], 0, 0)</f>
        <v>Repeat</v>
      </c>
      <c r="O334" t="str">
        <f>TEXT(orders3[[#This Row],[OrderDate]],"yyyy-mm")</f>
        <v>1995-07</v>
      </c>
      <c r="P334" t="s">
        <v>49</v>
      </c>
    </row>
    <row r="335" spans="1:16" x14ac:dyDescent="0.3">
      <c r="A335">
        <v>10581</v>
      </c>
      <c r="B335" t="s">
        <v>214</v>
      </c>
      <c r="C335">
        <v>3</v>
      </c>
      <c r="D335" s="1">
        <v>34907</v>
      </c>
      <c r="E335" s="1">
        <v>34935</v>
      </c>
      <c r="F335" s="1">
        <v>34913</v>
      </c>
      <c r="G335">
        <v>1</v>
      </c>
      <c r="H335">
        <v>3.01</v>
      </c>
      <c r="I335" t="s">
        <v>215</v>
      </c>
      <c r="J335" t="s">
        <v>218</v>
      </c>
      <c r="K335" t="s">
        <v>169</v>
      </c>
      <c r="L335" t="s">
        <v>170</v>
      </c>
      <c r="M335" t="s">
        <v>219</v>
      </c>
      <c r="N335" t="str">
        <f>_xlfn.XLOOKUP(orders3[[#This Row],[CustomerID]], Customer_Summary[Row Labels], Customer_Summary[Segment], 0, 0)</f>
        <v>Repeat</v>
      </c>
      <c r="O335" t="str">
        <f>TEXT(orders3[[#This Row],[OrderDate]],"yyyy-mm")</f>
        <v>1995-07</v>
      </c>
      <c r="P335" t="s">
        <v>172</v>
      </c>
    </row>
    <row r="336" spans="1:16" x14ac:dyDescent="0.3">
      <c r="A336">
        <v>10582</v>
      </c>
      <c r="B336" t="s">
        <v>87</v>
      </c>
      <c r="C336">
        <v>3</v>
      </c>
      <c r="D336" s="1">
        <v>34908</v>
      </c>
      <c r="E336" s="1">
        <v>34936</v>
      </c>
      <c r="F336" s="1">
        <v>34925</v>
      </c>
      <c r="G336">
        <v>2</v>
      </c>
      <c r="H336">
        <v>27.71</v>
      </c>
      <c r="I336" t="s">
        <v>88</v>
      </c>
      <c r="J336" t="s">
        <v>90</v>
      </c>
      <c r="K336" t="s">
        <v>91</v>
      </c>
      <c r="L336" t="s">
        <v>47</v>
      </c>
      <c r="M336" t="s">
        <v>92</v>
      </c>
      <c r="N336" t="str">
        <f>_xlfn.XLOOKUP(orders3[[#This Row],[CustomerID]], Customer_Summary[Row Labels], Customer_Summary[Segment], 0, 0)</f>
        <v>Repeat</v>
      </c>
      <c r="O336" t="str">
        <f>TEXT(orders3[[#This Row],[OrderDate]],"yyyy-mm")</f>
        <v>1995-07</v>
      </c>
      <c r="P336" t="s">
        <v>49</v>
      </c>
    </row>
    <row r="337" spans="1:16" x14ac:dyDescent="0.3">
      <c r="A337">
        <v>10583</v>
      </c>
      <c r="B337" t="s">
        <v>730</v>
      </c>
      <c r="C337">
        <v>2</v>
      </c>
      <c r="D337" s="1">
        <v>34911</v>
      </c>
      <c r="E337" s="1">
        <v>34939</v>
      </c>
      <c r="F337" s="1">
        <v>34915</v>
      </c>
      <c r="G337">
        <v>2</v>
      </c>
      <c r="H337">
        <v>7.28</v>
      </c>
      <c r="I337" t="s">
        <v>731</v>
      </c>
      <c r="J337" t="s">
        <v>733</v>
      </c>
      <c r="K337" t="s">
        <v>734</v>
      </c>
      <c r="L337" t="s">
        <v>47</v>
      </c>
      <c r="M337" t="s">
        <v>735</v>
      </c>
      <c r="N337" t="str">
        <f>_xlfn.XLOOKUP(orders3[[#This Row],[CustomerID]], Customer_Summary[Row Labels], Customer_Summary[Segment], 0, 0)</f>
        <v>Repeat</v>
      </c>
      <c r="O337" t="str">
        <f>TEXT(orders3[[#This Row],[OrderDate]],"yyyy-mm")</f>
        <v>1995-07</v>
      </c>
      <c r="P337" t="s">
        <v>736</v>
      </c>
    </row>
    <row r="338" spans="1:16" x14ac:dyDescent="0.3">
      <c r="A338">
        <v>10584</v>
      </c>
      <c r="B338" t="s">
        <v>95</v>
      </c>
      <c r="C338">
        <v>4</v>
      </c>
      <c r="D338" s="1">
        <v>34911</v>
      </c>
      <c r="E338" s="1">
        <v>34939</v>
      </c>
      <c r="F338" s="1">
        <v>34915</v>
      </c>
      <c r="G338">
        <v>1</v>
      </c>
      <c r="H338">
        <v>59.14</v>
      </c>
      <c r="I338" t="s">
        <v>96</v>
      </c>
      <c r="J338" t="s">
        <v>99</v>
      </c>
      <c r="K338" t="s">
        <v>100</v>
      </c>
      <c r="L338" t="s">
        <v>47</v>
      </c>
      <c r="M338" t="s">
        <v>101</v>
      </c>
      <c r="N338" t="str">
        <f>_xlfn.XLOOKUP(orders3[[#This Row],[CustomerID]], Customer_Summary[Row Labels], Customer_Summary[Segment], 0, 0)</f>
        <v>Repeat</v>
      </c>
      <c r="O338" t="str">
        <f>TEXT(orders3[[#This Row],[OrderDate]],"yyyy-mm")</f>
        <v>1995-07</v>
      </c>
      <c r="P338" t="s">
        <v>102</v>
      </c>
    </row>
    <row r="339" spans="1:16" x14ac:dyDescent="0.3">
      <c r="A339">
        <v>10585</v>
      </c>
      <c r="B339" t="s">
        <v>738</v>
      </c>
      <c r="C339">
        <v>7</v>
      </c>
      <c r="D339" s="1">
        <v>34912</v>
      </c>
      <c r="E339" s="1">
        <v>34940</v>
      </c>
      <c r="F339" s="1">
        <v>34921</v>
      </c>
      <c r="G339">
        <v>1</v>
      </c>
      <c r="H339">
        <v>13.41</v>
      </c>
      <c r="I339" t="s">
        <v>739</v>
      </c>
      <c r="J339" t="s">
        <v>741</v>
      </c>
      <c r="K339" t="s">
        <v>742</v>
      </c>
      <c r="L339" t="s">
        <v>170</v>
      </c>
      <c r="M339" t="s">
        <v>743</v>
      </c>
      <c r="N339" t="str">
        <f>_xlfn.XLOOKUP(orders3[[#This Row],[CustomerID]], Customer_Summary[Row Labels], Customer_Summary[Segment], 0, 0)</f>
        <v>Repeat</v>
      </c>
      <c r="O339" t="str">
        <f>TEXT(orders3[[#This Row],[OrderDate]],"yyyy-mm")</f>
        <v>1995-08</v>
      </c>
      <c r="P339" t="s">
        <v>172</v>
      </c>
    </row>
    <row r="340" spans="1:16" x14ac:dyDescent="0.3">
      <c r="A340">
        <v>10586</v>
      </c>
      <c r="B340" t="s">
        <v>570</v>
      </c>
      <c r="C340">
        <v>9</v>
      </c>
      <c r="D340" s="1">
        <v>34913</v>
      </c>
      <c r="E340" s="1">
        <v>34941</v>
      </c>
      <c r="F340" s="1">
        <v>34920</v>
      </c>
      <c r="G340">
        <v>1</v>
      </c>
      <c r="H340">
        <v>0.48</v>
      </c>
      <c r="I340" t="s">
        <v>571</v>
      </c>
      <c r="J340" t="s">
        <v>573</v>
      </c>
      <c r="K340" t="s">
        <v>574</v>
      </c>
      <c r="L340" t="s">
        <v>47</v>
      </c>
      <c r="M340" t="s">
        <v>575</v>
      </c>
      <c r="N340" t="str">
        <f>_xlfn.XLOOKUP(orders3[[#This Row],[CustomerID]], Customer_Summary[Row Labels], Customer_Summary[Segment], 0, 0)</f>
        <v>Repeat</v>
      </c>
      <c r="O340" t="str">
        <f>TEXT(orders3[[#This Row],[OrderDate]],"yyyy-mm")</f>
        <v>1995-08</v>
      </c>
      <c r="P340" t="s">
        <v>264</v>
      </c>
    </row>
    <row r="341" spans="1:16" x14ac:dyDescent="0.3">
      <c r="A341">
        <v>10587</v>
      </c>
      <c r="B341" t="s">
        <v>534</v>
      </c>
      <c r="C341">
        <v>1</v>
      </c>
      <c r="D341" s="1">
        <v>34913</v>
      </c>
      <c r="E341" s="1">
        <v>34941</v>
      </c>
      <c r="F341" s="1">
        <v>34920</v>
      </c>
      <c r="G341">
        <v>1</v>
      </c>
      <c r="H341">
        <v>62.52</v>
      </c>
      <c r="I341" t="s">
        <v>535</v>
      </c>
      <c r="J341" t="s">
        <v>537</v>
      </c>
      <c r="K341" t="s">
        <v>321</v>
      </c>
      <c r="L341" t="s">
        <v>322</v>
      </c>
      <c r="M341" t="s">
        <v>538</v>
      </c>
      <c r="N341" t="str">
        <f>_xlfn.XLOOKUP(orders3[[#This Row],[CustomerID]], Customer_Summary[Row Labels], Customer_Summary[Segment], 0, 0)</f>
        <v>Repeat</v>
      </c>
      <c r="O341" t="str">
        <f>TEXT(orders3[[#This Row],[OrderDate]],"yyyy-mm")</f>
        <v>1995-08</v>
      </c>
      <c r="P341" t="s">
        <v>172</v>
      </c>
    </row>
    <row r="342" spans="1:16" x14ac:dyDescent="0.3">
      <c r="A342">
        <v>10588</v>
      </c>
      <c r="B342" t="s">
        <v>547</v>
      </c>
      <c r="C342">
        <v>2</v>
      </c>
      <c r="D342" s="1">
        <v>34914</v>
      </c>
      <c r="E342" s="1">
        <v>34942</v>
      </c>
      <c r="F342" s="1">
        <v>34921</v>
      </c>
      <c r="G342">
        <v>3</v>
      </c>
      <c r="H342">
        <v>194.67</v>
      </c>
      <c r="I342" t="s">
        <v>548</v>
      </c>
      <c r="J342" t="s">
        <v>550</v>
      </c>
      <c r="K342" t="s">
        <v>551</v>
      </c>
      <c r="L342" t="s">
        <v>47</v>
      </c>
      <c r="M342" t="s">
        <v>552</v>
      </c>
      <c r="N342" t="str">
        <f>_xlfn.XLOOKUP(orders3[[#This Row],[CustomerID]], Customer_Summary[Row Labels], Customer_Summary[Segment], 0, 0)</f>
        <v>Repeat</v>
      </c>
      <c r="O342" t="str">
        <f>TEXT(orders3[[#This Row],[OrderDate]],"yyyy-mm")</f>
        <v>1995-08</v>
      </c>
      <c r="P342" t="s">
        <v>49</v>
      </c>
    </row>
    <row r="343" spans="1:16" x14ac:dyDescent="0.3">
      <c r="A343">
        <v>10589</v>
      </c>
      <c r="B343" t="s">
        <v>298</v>
      </c>
      <c r="C343">
        <v>8</v>
      </c>
      <c r="D343" s="1">
        <v>34915</v>
      </c>
      <c r="E343" s="1">
        <v>34943</v>
      </c>
      <c r="F343" s="1">
        <v>34925</v>
      </c>
      <c r="G343">
        <v>2</v>
      </c>
      <c r="H343">
        <v>4.42</v>
      </c>
      <c r="I343" t="s">
        <v>299</v>
      </c>
      <c r="J343" t="s">
        <v>301</v>
      </c>
      <c r="K343" t="s">
        <v>302</v>
      </c>
      <c r="L343" t="s">
        <v>303</v>
      </c>
      <c r="M343" t="s">
        <v>304</v>
      </c>
      <c r="N343" t="str">
        <f>_xlfn.XLOOKUP(orders3[[#This Row],[CustomerID]], Customer_Summary[Row Labels], Customer_Summary[Segment], 0, 0)</f>
        <v>Repeat</v>
      </c>
      <c r="O343" t="str">
        <f>TEXT(orders3[[#This Row],[OrderDate]],"yyyy-mm")</f>
        <v>1995-08</v>
      </c>
      <c r="P343" t="s">
        <v>305</v>
      </c>
    </row>
    <row r="344" spans="1:16" x14ac:dyDescent="0.3">
      <c r="A344">
        <v>10590</v>
      </c>
      <c r="B344" t="s">
        <v>459</v>
      </c>
      <c r="C344">
        <v>4</v>
      </c>
      <c r="D344" s="1">
        <v>34918</v>
      </c>
      <c r="E344" s="1">
        <v>34946</v>
      </c>
      <c r="F344" s="1">
        <v>34925</v>
      </c>
      <c r="G344">
        <v>3</v>
      </c>
      <c r="H344">
        <v>44.77</v>
      </c>
      <c r="I344" t="s">
        <v>460</v>
      </c>
      <c r="J344" t="s">
        <v>462</v>
      </c>
      <c r="K344" t="s">
        <v>463</v>
      </c>
      <c r="L344" t="s">
        <v>464</v>
      </c>
      <c r="M344" t="s">
        <v>465</v>
      </c>
      <c r="N344" t="str">
        <f>_xlfn.XLOOKUP(orders3[[#This Row],[CustomerID]], Customer_Summary[Row Labels], Customer_Summary[Segment], 0, 0)</f>
        <v>Repeat</v>
      </c>
      <c r="O344" t="str">
        <f>TEXT(orders3[[#This Row],[OrderDate]],"yyyy-mm")</f>
        <v>1995-08</v>
      </c>
      <c r="P344" t="s">
        <v>130</v>
      </c>
    </row>
    <row r="345" spans="1:16" x14ac:dyDescent="0.3">
      <c r="A345">
        <v>10591</v>
      </c>
      <c r="B345" t="s">
        <v>698</v>
      </c>
      <c r="C345">
        <v>1</v>
      </c>
      <c r="D345" s="1">
        <v>34918</v>
      </c>
      <c r="E345" s="1">
        <v>34932</v>
      </c>
      <c r="F345" s="1">
        <v>34927</v>
      </c>
      <c r="G345">
        <v>1</v>
      </c>
      <c r="H345">
        <v>55.92</v>
      </c>
      <c r="I345" t="s">
        <v>699</v>
      </c>
      <c r="J345" t="s">
        <v>701</v>
      </c>
      <c r="K345" t="s">
        <v>702</v>
      </c>
      <c r="L345" t="s">
        <v>47</v>
      </c>
      <c r="M345" t="s">
        <v>703</v>
      </c>
      <c r="N345" t="str">
        <f>_xlfn.XLOOKUP(orders3[[#This Row],[CustomerID]], Customer_Summary[Row Labels], Customer_Summary[Segment], 0, 0)</f>
        <v>Repeat</v>
      </c>
      <c r="O345" t="str">
        <f>TEXT(orders3[[#This Row],[OrderDate]],"yyyy-mm")</f>
        <v>1995-08</v>
      </c>
      <c r="P345" t="s">
        <v>628</v>
      </c>
    </row>
    <row r="346" spans="1:16" x14ac:dyDescent="0.3">
      <c r="A346">
        <v>10592</v>
      </c>
      <c r="B346" t="s">
        <v>400</v>
      </c>
      <c r="C346">
        <v>3</v>
      </c>
      <c r="D346" s="1">
        <v>34919</v>
      </c>
      <c r="E346" s="1">
        <v>34947</v>
      </c>
      <c r="F346" s="1">
        <v>34927</v>
      </c>
      <c r="G346">
        <v>1</v>
      </c>
      <c r="H346">
        <v>32.1</v>
      </c>
      <c r="I346" t="s">
        <v>401</v>
      </c>
      <c r="J346" t="s">
        <v>403</v>
      </c>
      <c r="K346" t="s">
        <v>404</v>
      </c>
      <c r="L346" t="s">
        <v>47</v>
      </c>
      <c r="M346" t="s">
        <v>405</v>
      </c>
      <c r="N346" t="str">
        <f>_xlfn.XLOOKUP(orders3[[#This Row],[CustomerID]], Customer_Summary[Row Labels], Customer_Summary[Segment], 0, 0)</f>
        <v>Repeat</v>
      </c>
      <c r="O346" t="str">
        <f>TEXT(orders3[[#This Row],[OrderDate]],"yyyy-mm")</f>
        <v>1995-08</v>
      </c>
      <c r="P346" t="s">
        <v>49</v>
      </c>
    </row>
    <row r="347" spans="1:16" x14ac:dyDescent="0.3">
      <c r="A347">
        <v>10593</v>
      </c>
      <c r="B347" t="s">
        <v>400</v>
      </c>
      <c r="C347">
        <v>7</v>
      </c>
      <c r="D347" s="1">
        <v>34920</v>
      </c>
      <c r="E347" s="1">
        <v>34948</v>
      </c>
      <c r="F347" s="1">
        <v>34955</v>
      </c>
      <c r="G347">
        <v>2</v>
      </c>
      <c r="H347">
        <v>174.2</v>
      </c>
      <c r="I347" t="s">
        <v>401</v>
      </c>
      <c r="J347" t="s">
        <v>403</v>
      </c>
      <c r="K347" t="s">
        <v>404</v>
      </c>
      <c r="L347" t="s">
        <v>47</v>
      </c>
      <c r="M347" t="s">
        <v>405</v>
      </c>
      <c r="N347" t="str">
        <f>_xlfn.XLOOKUP(orders3[[#This Row],[CustomerID]], Customer_Summary[Row Labels], Customer_Summary[Segment], 0, 0)</f>
        <v>Repeat</v>
      </c>
      <c r="O347" t="str">
        <f>TEXT(orders3[[#This Row],[OrderDate]],"yyyy-mm")</f>
        <v>1995-08</v>
      </c>
      <c r="P347" t="s">
        <v>49</v>
      </c>
    </row>
    <row r="348" spans="1:16" x14ac:dyDescent="0.3">
      <c r="A348">
        <v>10594</v>
      </c>
      <c r="B348" t="s">
        <v>488</v>
      </c>
      <c r="C348">
        <v>3</v>
      </c>
      <c r="D348" s="1">
        <v>34920</v>
      </c>
      <c r="E348" s="1">
        <v>34948</v>
      </c>
      <c r="F348" s="1">
        <v>34927</v>
      </c>
      <c r="G348">
        <v>2</v>
      </c>
      <c r="H348">
        <v>5.24</v>
      </c>
      <c r="I348" t="s">
        <v>489</v>
      </c>
      <c r="J348" t="s">
        <v>491</v>
      </c>
      <c r="K348" t="s">
        <v>492</v>
      </c>
      <c r="L348" t="s">
        <v>493</v>
      </c>
      <c r="M348" t="s">
        <v>494</v>
      </c>
      <c r="N348" t="str">
        <f>_xlfn.XLOOKUP(orders3[[#This Row],[CustomerID]], Customer_Summary[Row Labels], Customer_Summary[Segment], 0, 0)</f>
        <v>Repeat</v>
      </c>
      <c r="O348" t="str">
        <f>TEXT(orders3[[#This Row],[OrderDate]],"yyyy-mm")</f>
        <v>1995-08</v>
      </c>
      <c r="P348" t="s">
        <v>305</v>
      </c>
    </row>
    <row r="349" spans="1:16" x14ac:dyDescent="0.3">
      <c r="A349">
        <v>10595</v>
      </c>
      <c r="B349" t="s">
        <v>204</v>
      </c>
      <c r="C349">
        <v>2</v>
      </c>
      <c r="D349" s="1">
        <v>34921</v>
      </c>
      <c r="E349" s="1">
        <v>34949</v>
      </c>
      <c r="F349" s="1">
        <v>34925</v>
      </c>
      <c r="G349">
        <v>1</v>
      </c>
      <c r="H349">
        <v>96.78</v>
      </c>
      <c r="I349" t="s">
        <v>205</v>
      </c>
      <c r="J349" t="s">
        <v>208</v>
      </c>
      <c r="K349" t="s">
        <v>209</v>
      </c>
      <c r="L349" t="s">
        <v>47</v>
      </c>
      <c r="M349" t="s">
        <v>210</v>
      </c>
      <c r="N349" t="str">
        <f>_xlfn.XLOOKUP(orders3[[#This Row],[CustomerID]], Customer_Summary[Row Labels], Customer_Summary[Segment], 0, 0)</f>
        <v>Repeat</v>
      </c>
      <c r="O349" t="str">
        <f>TEXT(orders3[[#This Row],[OrderDate]],"yyyy-mm")</f>
        <v>1995-08</v>
      </c>
      <c r="P349" t="s">
        <v>211</v>
      </c>
    </row>
    <row r="350" spans="1:16" x14ac:dyDescent="0.3">
      <c r="A350">
        <v>10596</v>
      </c>
      <c r="B350" t="s">
        <v>745</v>
      </c>
      <c r="C350">
        <v>8</v>
      </c>
      <c r="D350" s="1">
        <v>34922</v>
      </c>
      <c r="E350" s="1">
        <v>34950</v>
      </c>
      <c r="F350" s="1">
        <v>34954</v>
      </c>
      <c r="G350">
        <v>1</v>
      </c>
      <c r="H350">
        <v>16.34</v>
      </c>
      <c r="I350" t="s">
        <v>746</v>
      </c>
      <c r="J350" t="s">
        <v>871</v>
      </c>
      <c r="K350" t="s">
        <v>749</v>
      </c>
      <c r="L350" t="s">
        <v>396</v>
      </c>
      <c r="M350" t="s">
        <v>872</v>
      </c>
      <c r="N350" t="str">
        <f>_xlfn.XLOOKUP(orders3[[#This Row],[CustomerID]], Customer_Summary[Row Labels], Customer_Summary[Segment], 0, 0)</f>
        <v>Repeat</v>
      </c>
      <c r="O350" t="str">
        <f>TEXT(orders3[[#This Row],[OrderDate]],"yyyy-mm")</f>
        <v>1995-08</v>
      </c>
      <c r="P350" t="s">
        <v>305</v>
      </c>
    </row>
    <row r="351" spans="1:16" x14ac:dyDescent="0.3">
      <c r="A351">
        <v>10597</v>
      </c>
      <c r="B351" t="s">
        <v>520</v>
      </c>
      <c r="C351">
        <v>7</v>
      </c>
      <c r="D351" s="1">
        <v>34922</v>
      </c>
      <c r="E351" s="1">
        <v>34950</v>
      </c>
      <c r="F351" s="1">
        <v>34929</v>
      </c>
      <c r="G351">
        <v>3</v>
      </c>
      <c r="H351">
        <v>35.119999999999997</v>
      </c>
      <c r="I351" t="s">
        <v>521</v>
      </c>
      <c r="J351" t="s">
        <v>523</v>
      </c>
      <c r="K351" t="s">
        <v>524</v>
      </c>
      <c r="L351" t="s">
        <v>47</v>
      </c>
      <c r="M351" t="s">
        <v>525</v>
      </c>
      <c r="N351" t="str">
        <f>_xlfn.XLOOKUP(orders3[[#This Row],[CustomerID]], Customer_Summary[Row Labels], Customer_Summary[Segment], 0, 0)</f>
        <v>Repeat</v>
      </c>
      <c r="O351" t="str">
        <f>TEXT(orders3[[#This Row],[OrderDate]],"yyyy-mm")</f>
        <v>1995-08</v>
      </c>
      <c r="P351" t="s">
        <v>211</v>
      </c>
    </row>
    <row r="352" spans="1:16" x14ac:dyDescent="0.3">
      <c r="A352">
        <v>10598</v>
      </c>
      <c r="B352" t="s">
        <v>560</v>
      </c>
      <c r="C352">
        <v>1</v>
      </c>
      <c r="D352" s="1">
        <v>34925</v>
      </c>
      <c r="E352" s="1">
        <v>34953</v>
      </c>
      <c r="F352" s="1">
        <v>34929</v>
      </c>
      <c r="G352">
        <v>3</v>
      </c>
      <c r="H352">
        <v>44.42</v>
      </c>
      <c r="I352" t="s">
        <v>561</v>
      </c>
      <c r="J352" t="s">
        <v>564</v>
      </c>
      <c r="K352" t="s">
        <v>565</v>
      </c>
      <c r="L352" t="s">
        <v>566</v>
      </c>
      <c r="M352" t="s">
        <v>567</v>
      </c>
      <c r="N352" t="str">
        <f>_xlfn.XLOOKUP(orders3[[#This Row],[CustomerID]], Customer_Summary[Row Labels], Customer_Summary[Segment], 0, 0)</f>
        <v>Repeat</v>
      </c>
      <c r="O352" t="str">
        <f>TEXT(orders3[[#This Row],[OrderDate]],"yyyy-mm")</f>
        <v>1995-08</v>
      </c>
      <c r="P352" t="s">
        <v>305</v>
      </c>
    </row>
    <row r="353" spans="1:16" x14ac:dyDescent="0.3">
      <c r="A353">
        <v>10599</v>
      </c>
      <c r="B353" t="s">
        <v>133</v>
      </c>
      <c r="C353">
        <v>6</v>
      </c>
      <c r="D353" s="1">
        <v>34926</v>
      </c>
      <c r="E353" s="1">
        <v>34968</v>
      </c>
      <c r="F353" s="1">
        <v>34932</v>
      </c>
      <c r="G353">
        <v>3</v>
      </c>
      <c r="H353">
        <v>29.98</v>
      </c>
      <c r="I353" t="s">
        <v>134</v>
      </c>
      <c r="J353" t="s">
        <v>136</v>
      </c>
      <c r="K353" t="s">
        <v>72</v>
      </c>
      <c r="L353" t="s">
        <v>47</v>
      </c>
      <c r="M353" t="s">
        <v>137</v>
      </c>
      <c r="N353" t="str">
        <f>_xlfn.XLOOKUP(orders3[[#This Row],[CustomerID]], Customer_Summary[Row Labels], Customer_Summary[Segment], 0, 0)</f>
        <v>Repeat</v>
      </c>
      <c r="O353" t="str">
        <f>TEXT(orders3[[#This Row],[OrderDate]],"yyyy-mm")</f>
        <v>1995-08</v>
      </c>
      <c r="P353" t="s">
        <v>74</v>
      </c>
    </row>
    <row r="354" spans="1:16" x14ac:dyDescent="0.3">
      <c r="A354">
        <v>10600</v>
      </c>
      <c r="B354" t="s">
        <v>335</v>
      </c>
      <c r="C354">
        <v>4</v>
      </c>
      <c r="D354" s="1">
        <v>34927</v>
      </c>
      <c r="E354" s="1">
        <v>34955</v>
      </c>
      <c r="F354" s="1">
        <v>34932</v>
      </c>
      <c r="G354">
        <v>1</v>
      </c>
      <c r="H354">
        <v>45.13</v>
      </c>
      <c r="I354" t="s">
        <v>336</v>
      </c>
      <c r="J354" t="s">
        <v>338</v>
      </c>
      <c r="K354" t="s">
        <v>339</v>
      </c>
      <c r="L354" t="s">
        <v>303</v>
      </c>
      <c r="M354" t="s">
        <v>340</v>
      </c>
      <c r="N354" t="str">
        <f>_xlfn.XLOOKUP(orders3[[#This Row],[CustomerID]], Customer_Summary[Row Labels], Customer_Summary[Segment], 0, 0)</f>
        <v>Repeat</v>
      </c>
      <c r="O354" t="str">
        <f>TEXT(orders3[[#This Row],[OrderDate]],"yyyy-mm")</f>
        <v>1995-08</v>
      </c>
      <c r="P354" t="s">
        <v>305</v>
      </c>
    </row>
    <row r="355" spans="1:16" x14ac:dyDescent="0.3">
      <c r="A355">
        <v>10601</v>
      </c>
      <c r="B355" t="s">
        <v>326</v>
      </c>
      <c r="C355">
        <v>7</v>
      </c>
      <c r="D355" s="1">
        <v>34927</v>
      </c>
      <c r="E355" s="1">
        <v>34969</v>
      </c>
      <c r="F355" s="1">
        <v>34933</v>
      </c>
      <c r="G355">
        <v>1</v>
      </c>
      <c r="H355">
        <v>58.3</v>
      </c>
      <c r="I355" t="s">
        <v>327</v>
      </c>
      <c r="J355" t="s">
        <v>329</v>
      </c>
      <c r="K355" t="s">
        <v>330</v>
      </c>
      <c r="L355" t="s">
        <v>331</v>
      </c>
      <c r="M355" t="s">
        <v>332</v>
      </c>
      <c r="N355" t="str">
        <f>_xlfn.XLOOKUP(orders3[[#This Row],[CustomerID]], Customer_Summary[Row Labels], Customer_Summary[Segment], 0, 0)</f>
        <v>Repeat</v>
      </c>
      <c r="O355" t="str">
        <f>TEXT(orders3[[#This Row],[OrderDate]],"yyyy-mm")</f>
        <v>1995-08</v>
      </c>
      <c r="P355" t="s">
        <v>314</v>
      </c>
    </row>
    <row r="356" spans="1:16" x14ac:dyDescent="0.3">
      <c r="A356">
        <v>10602</v>
      </c>
      <c r="B356" t="s">
        <v>698</v>
      </c>
      <c r="C356">
        <v>8</v>
      </c>
      <c r="D356" s="1">
        <v>34928</v>
      </c>
      <c r="E356" s="1">
        <v>34956</v>
      </c>
      <c r="F356" s="1">
        <v>34933</v>
      </c>
      <c r="G356">
        <v>2</v>
      </c>
      <c r="H356">
        <v>2.92</v>
      </c>
      <c r="I356" t="s">
        <v>699</v>
      </c>
      <c r="J356" t="s">
        <v>701</v>
      </c>
      <c r="K356" t="s">
        <v>702</v>
      </c>
      <c r="L356" t="s">
        <v>47</v>
      </c>
      <c r="M356" t="s">
        <v>703</v>
      </c>
      <c r="N356" t="str">
        <f>_xlfn.XLOOKUP(orders3[[#This Row],[CustomerID]], Customer_Summary[Row Labels], Customer_Summary[Segment], 0, 0)</f>
        <v>Repeat</v>
      </c>
      <c r="O356" t="str">
        <f>TEXT(orders3[[#This Row],[OrderDate]],"yyyy-mm")</f>
        <v>1995-08</v>
      </c>
      <c r="P356" t="s">
        <v>628</v>
      </c>
    </row>
    <row r="357" spans="1:16" x14ac:dyDescent="0.3">
      <c r="A357">
        <v>10603</v>
      </c>
      <c r="B357" t="s">
        <v>607</v>
      </c>
      <c r="C357">
        <v>8</v>
      </c>
      <c r="D357" s="1">
        <v>34929</v>
      </c>
      <c r="E357" s="1">
        <v>34957</v>
      </c>
      <c r="F357" s="1">
        <v>34950</v>
      </c>
      <c r="G357">
        <v>2</v>
      </c>
      <c r="H357">
        <v>48.77</v>
      </c>
      <c r="I357" t="s">
        <v>608</v>
      </c>
      <c r="J357" t="s">
        <v>610</v>
      </c>
      <c r="K357" t="s">
        <v>611</v>
      </c>
      <c r="L357" t="s">
        <v>612</v>
      </c>
      <c r="M357" t="s">
        <v>613</v>
      </c>
      <c r="N357" t="str">
        <f>_xlfn.XLOOKUP(orders3[[#This Row],[CustomerID]], Customer_Summary[Row Labels], Customer_Summary[Segment], 0, 0)</f>
        <v>Repeat</v>
      </c>
      <c r="O357" t="str">
        <f>TEXT(orders3[[#This Row],[OrderDate]],"yyyy-mm")</f>
        <v>1995-08</v>
      </c>
      <c r="P357" t="s">
        <v>305</v>
      </c>
    </row>
    <row r="358" spans="1:16" x14ac:dyDescent="0.3">
      <c r="A358">
        <v>10604</v>
      </c>
      <c r="B358" t="s">
        <v>267</v>
      </c>
      <c r="C358">
        <v>1</v>
      </c>
      <c r="D358" s="1">
        <v>34929</v>
      </c>
      <c r="E358" s="1">
        <v>34957</v>
      </c>
      <c r="F358" s="1">
        <v>34940</v>
      </c>
      <c r="G358">
        <v>1</v>
      </c>
      <c r="H358">
        <v>7.46</v>
      </c>
      <c r="I358" t="s">
        <v>268</v>
      </c>
      <c r="J358" t="s">
        <v>270</v>
      </c>
      <c r="K358" t="s">
        <v>271</v>
      </c>
      <c r="L358" t="s">
        <v>47</v>
      </c>
      <c r="M358" t="s">
        <v>272</v>
      </c>
      <c r="N358" t="str">
        <f>_xlfn.XLOOKUP(orders3[[#This Row],[CustomerID]], Customer_Summary[Row Labels], Customer_Summary[Segment], 0, 0)</f>
        <v>Repeat</v>
      </c>
      <c r="O358" t="str">
        <f>TEXT(orders3[[#This Row],[OrderDate]],"yyyy-mm")</f>
        <v>1995-08</v>
      </c>
      <c r="P358" t="s">
        <v>273</v>
      </c>
    </row>
    <row r="359" spans="1:16" x14ac:dyDescent="0.3">
      <c r="A359">
        <v>10605</v>
      </c>
      <c r="B359" t="s">
        <v>459</v>
      </c>
      <c r="C359">
        <v>1</v>
      </c>
      <c r="D359" s="1">
        <v>34932</v>
      </c>
      <c r="E359" s="1">
        <v>34960</v>
      </c>
      <c r="F359" s="1">
        <v>34940</v>
      </c>
      <c r="G359">
        <v>2</v>
      </c>
      <c r="H359">
        <v>379.13</v>
      </c>
      <c r="I359" t="s">
        <v>460</v>
      </c>
      <c r="J359" t="s">
        <v>462</v>
      </c>
      <c r="K359" t="s">
        <v>463</v>
      </c>
      <c r="L359" t="s">
        <v>464</v>
      </c>
      <c r="M359" t="s">
        <v>465</v>
      </c>
      <c r="N359" t="str">
        <f>_xlfn.XLOOKUP(orders3[[#This Row],[CustomerID]], Customer_Summary[Row Labels], Customer_Summary[Segment], 0, 0)</f>
        <v>Repeat</v>
      </c>
      <c r="O359" t="str">
        <f>TEXT(orders3[[#This Row],[OrderDate]],"yyyy-mm")</f>
        <v>1995-08</v>
      </c>
      <c r="P359" t="s">
        <v>130</v>
      </c>
    </row>
    <row r="360" spans="1:16" x14ac:dyDescent="0.3">
      <c r="A360">
        <v>10606</v>
      </c>
      <c r="B360" t="s">
        <v>683</v>
      </c>
      <c r="C360">
        <v>4</v>
      </c>
      <c r="D360" s="1">
        <v>34933</v>
      </c>
      <c r="E360" s="1">
        <v>34961</v>
      </c>
      <c r="F360" s="1">
        <v>34942</v>
      </c>
      <c r="G360">
        <v>3</v>
      </c>
      <c r="H360">
        <v>79.400000000000006</v>
      </c>
      <c r="I360" t="s">
        <v>684</v>
      </c>
      <c r="J360" t="s">
        <v>686</v>
      </c>
      <c r="K360" t="s">
        <v>169</v>
      </c>
      <c r="L360" t="s">
        <v>170</v>
      </c>
      <c r="M360" t="s">
        <v>687</v>
      </c>
      <c r="N360" t="str">
        <f>_xlfn.XLOOKUP(orders3[[#This Row],[CustomerID]], Customer_Summary[Row Labels], Customer_Summary[Segment], 0, 0)</f>
        <v>Repeat</v>
      </c>
      <c r="O360" t="str">
        <f>TEXT(orders3[[#This Row],[OrderDate]],"yyyy-mm")</f>
        <v>1995-08</v>
      </c>
      <c r="P360" t="s">
        <v>172</v>
      </c>
    </row>
    <row r="361" spans="1:16" x14ac:dyDescent="0.3">
      <c r="A361">
        <v>10607</v>
      </c>
      <c r="B361" t="s">
        <v>607</v>
      </c>
      <c r="C361">
        <v>5</v>
      </c>
      <c r="D361" s="1">
        <v>34933</v>
      </c>
      <c r="E361" s="1">
        <v>34961</v>
      </c>
      <c r="F361" s="1">
        <v>34936</v>
      </c>
      <c r="G361">
        <v>1</v>
      </c>
      <c r="H361">
        <v>200.24</v>
      </c>
      <c r="I361" t="s">
        <v>608</v>
      </c>
      <c r="J361" t="s">
        <v>610</v>
      </c>
      <c r="K361" t="s">
        <v>611</v>
      </c>
      <c r="L361" t="s">
        <v>612</v>
      </c>
      <c r="M361" t="s">
        <v>613</v>
      </c>
      <c r="N361" t="str">
        <f>_xlfn.XLOOKUP(orders3[[#This Row],[CustomerID]], Customer_Summary[Row Labels], Customer_Summary[Segment], 0, 0)</f>
        <v>Repeat</v>
      </c>
      <c r="O361" t="str">
        <f>TEXT(orders3[[#This Row],[OrderDate]],"yyyy-mm")</f>
        <v>1995-08</v>
      </c>
      <c r="P361" t="s">
        <v>305</v>
      </c>
    </row>
    <row r="362" spans="1:16" x14ac:dyDescent="0.3">
      <c r="A362">
        <v>10608</v>
      </c>
      <c r="B362" t="s">
        <v>670</v>
      </c>
      <c r="C362">
        <v>4</v>
      </c>
      <c r="D362" s="1">
        <v>34934</v>
      </c>
      <c r="E362" s="1">
        <v>34962</v>
      </c>
      <c r="F362" s="1">
        <v>34943</v>
      </c>
      <c r="G362">
        <v>2</v>
      </c>
      <c r="H362">
        <v>27.79</v>
      </c>
      <c r="I362" t="s">
        <v>671</v>
      </c>
      <c r="J362" t="s">
        <v>673</v>
      </c>
      <c r="K362" t="s">
        <v>674</v>
      </c>
      <c r="L362" t="s">
        <v>47</v>
      </c>
      <c r="M362" t="s">
        <v>675</v>
      </c>
      <c r="N362" t="str">
        <f>_xlfn.XLOOKUP(orders3[[#This Row],[CustomerID]], Customer_Summary[Row Labels], Customer_Summary[Segment], 0, 0)</f>
        <v>Repeat</v>
      </c>
      <c r="O362" t="str">
        <f>TEXT(orders3[[#This Row],[OrderDate]],"yyyy-mm")</f>
        <v>1995-08</v>
      </c>
      <c r="P362" t="s">
        <v>49</v>
      </c>
    </row>
    <row r="363" spans="1:16" x14ac:dyDescent="0.3">
      <c r="A363">
        <v>10609</v>
      </c>
      <c r="B363" t="s">
        <v>189</v>
      </c>
      <c r="C363">
        <v>7</v>
      </c>
      <c r="D363" s="1">
        <v>34935</v>
      </c>
      <c r="E363" s="1">
        <v>34963</v>
      </c>
      <c r="F363" s="1">
        <v>34941</v>
      </c>
      <c r="G363">
        <v>2</v>
      </c>
      <c r="H363">
        <v>1.85</v>
      </c>
      <c r="I363" t="s">
        <v>190</v>
      </c>
      <c r="J363" t="s">
        <v>192</v>
      </c>
      <c r="K363" t="s">
        <v>193</v>
      </c>
      <c r="L363" t="s">
        <v>47</v>
      </c>
      <c r="M363" t="s">
        <v>194</v>
      </c>
      <c r="N363" t="str">
        <f>_xlfn.XLOOKUP(orders3[[#This Row],[CustomerID]], Customer_Summary[Row Labels], Customer_Summary[Segment], 0, 0)</f>
        <v>New</v>
      </c>
      <c r="O363" t="str">
        <f>TEXT(orders3[[#This Row],[OrderDate]],"yyyy-mm")</f>
        <v>1995-08</v>
      </c>
      <c r="P363" t="s">
        <v>102</v>
      </c>
    </row>
    <row r="364" spans="1:16" x14ac:dyDescent="0.3">
      <c r="A364">
        <v>10610</v>
      </c>
      <c r="B364" t="s">
        <v>375</v>
      </c>
      <c r="C364">
        <v>8</v>
      </c>
      <c r="D364" s="1">
        <v>34936</v>
      </c>
      <c r="E364" s="1">
        <v>34964</v>
      </c>
      <c r="F364" s="1">
        <v>34948</v>
      </c>
      <c r="G364">
        <v>1</v>
      </c>
      <c r="H364">
        <v>26.78</v>
      </c>
      <c r="I364" t="s">
        <v>376</v>
      </c>
      <c r="J364" t="s">
        <v>378</v>
      </c>
      <c r="K364" t="s">
        <v>379</v>
      </c>
      <c r="L364" t="s">
        <v>47</v>
      </c>
      <c r="M364" t="s">
        <v>380</v>
      </c>
      <c r="N364" t="str">
        <f>_xlfn.XLOOKUP(orders3[[#This Row],[CustomerID]], Customer_Summary[Row Labels], Customer_Summary[Segment], 0, 0)</f>
        <v>Repeat</v>
      </c>
      <c r="O364" t="str">
        <f>TEXT(orders3[[#This Row],[OrderDate]],"yyyy-mm")</f>
        <v>1995-08</v>
      </c>
      <c r="P364" t="s">
        <v>102</v>
      </c>
    </row>
    <row r="365" spans="1:16" x14ac:dyDescent="0.3">
      <c r="A365">
        <v>10611</v>
      </c>
      <c r="B365" t="s">
        <v>761</v>
      </c>
      <c r="C365">
        <v>6</v>
      </c>
      <c r="D365" s="1">
        <v>34936</v>
      </c>
      <c r="E365" s="1">
        <v>34964</v>
      </c>
      <c r="F365" s="1">
        <v>34943</v>
      </c>
      <c r="G365">
        <v>2</v>
      </c>
      <c r="H365">
        <v>80.650000000000006</v>
      </c>
      <c r="I365" t="s">
        <v>879</v>
      </c>
      <c r="J365" t="s">
        <v>764</v>
      </c>
      <c r="K365" t="s">
        <v>765</v>
      </c>
      <c r="L365" t="s">
        <v>47</v>
      </c>
      <c r="M365" t="s">
        <v>766</v>
      </c>
      <c r="N365" t="str">
        <f>_xlfn.XLOOKUP(orders3[[#This Row],[CustomerID]], Customer_Summary[Row Labels], Customer_Summary[Segment], 0, 0)</f>
        <v>Repeat</v>
      </c>
      <c r="O365" t="str">
        <f>TEXT(orders3[[#This Row],[OrderDate]],"yyyy-mm")</f>
        <v>1995-08</v>
      </c>
      <c r="P365" t="s">
        <v>767</v>
      </c>
    </row>
    <row r="366" spans="1:16" x14ac:dyDescent="0.3">
      <c r="A366">
        <v>10612</v>
      </c>
      <c r="B366" t="s">
        <v>607</v>
      </c>
      <c r="C366">
        <v>1</v>
      </c>
      <c r="D366" s="1">
        <v>34939</v>
      </c>
      <c r="E366" s="1">
        <v>34967</v>
      </c>
      <c r="F366" s="1">
        <v>34943</v>
      </c>
      <c r="G366">
        <v>2</v>
      </c>
      <c r="H366">
        <v>544.08000000000004</v>
      </c>
      <c r="I366" t="s">
        <v>608</v>
      </c>
      <c r="J366" t="s">
        <v>610</v>
      </c>
      <c r="K366" t="s">
        <v>611</v>
      </c>
      <c r="L366" t="s">
        <v>612</v>
      </c>
      <c r="M366" t="s">
        <v>613</v>
      </c>
      <c r="N366" t="str">
        <f>_xlfn.XLOOKUP(orders3[[#This Row],[CustomerID]], Customer_Summary[Row Labels], Customer_Summary[Segment], 0, 0)</f>
        <v>Repeat</v>
      </c>
      <c r="O366" t="str">
        <f>TEXT(orders3[[#This Row],[OrderDate]],"yyyy-mm")</f>
        <v>1995-08</v>
      </c>
      <c r="P366" t="s">
        <v>305</v>
      </c>
    </row>
    <row r="367" spans="1:16" x14ac:dyDescent="0.3">
      <c r="A367">
        <v>10613</v>
      </c>
      <c r="B367" t="s">
        <v>326</v>
      </c>
      <c r="C367">
        <v>4</v>
      </c>
      <c r="D367" s="1">
        <v>34940</v>
      </c>
      <c r="E367" s="1">
        <v>34968</v>
      </c>
      <c r="F367" s="1">
        <v>34943</v>
      </c>
      <c r="G367">
        <v>2</v>
      </c>
      <c r="H367">
        <v>8.11</v>
      </c>
      <c r="I367" t="s">
        <v>327</v>
      </c>
      <c r="J367" t="s">
        <v>329</v>
      </c>
      <c r="K367" t="s">
        <v>330</v>
      </c>
      <c r="L367" t="s">
        <v>331</v>
      </c>
      <c r="M367" t="s">
        <v>332</v>
      </c>
      <c r="N367" t="str">
        <f>_xlfn.XLOOKUP(orders3[[#This Row],[CustomerID]], Customer_Summary[Row Labels], Customer_Summary[Segment], 0, 0)</f>
        <v>Repeat</v>
      </c>
      <c r="O367" t="str">
        <f>TEXT(orders3[[#This Row],[OrderDate]],"yyyy-mm")</f>
        <v>1995-08</v>
      </c>
      <c r="P367" t="s">
        <v>314</v>
      </c>
    </row>
    <row r="368" spans="1:16" x14ac:dyDescent="0.3">
      <c r="A368">
        <v>10614</v>
      </c>
      <c r="B368" t="s">
        <v>87</v>
      </c>
      <c r="C368">
        <v>8</v>
      </c>
      <c r="D368" s="1">
        <v>34940</v>
      </c>
      <c r="E368" s="1">
        <v>34968</v>
      </c>
      <c r="F368" s="1">
        <v>34943</v>
      </c>
      <c r="G368">
        <v>3</v>
      </c>
      <c r="H368">
        <v>1.93</v>
      </c>
      <c r="I368" t="s">
        <v>88</v>
      </c>
      <c r="J368" t="s">
        <v>90</v>
      </c>
      <c r="K368" t="s">
        <v>91</v>
      </c>
      <c r="L368" t="s">
        <v>47</v>
      </c>
      <c r="M368" t="s">
        <v>92</v>
      </c>
      <c r="N368" t="str">
        <f>_xlfn.XLOOKUP(orders3[[#This Row],[CustomerID]], Customer_Summary[Row Labels], Customer_Summary[Segment], 0, 0)</f>
        <v>Repeat</v>
      </c>
      <c r="O368" t="str">
        <f>TEXT(orders3[[#This Row],[OrderDate]],"yyyy-mm")</f>
        <v>1995-08</v>
      </c>
      <c r="P368" t="s">
        <v>49</v>
      </c>
    </row>
    <row r="369" spans="1:16" x14ac:dyDescent="0.3">
      <c r="A369">
        <v>10615</v>
      </c>
      <c r="B369" t="s">
        <v>753</v>
      </c>
      <c r="C369">
        <v>2</v>
      </c>
      <c r="D369" s="1">
        <v>34941</v>
      </c>
      <c r="E369" s="1">
        <v>34969</v>
      </c>
      <c r="F369" s="1">
        <v>34948</v>
      </c>
      <c r="G369">
        <v>3</v>
      </c>
      <c r="H369">
        <v>0.75</v>
      </c>
      <c r="I369" t="s">
        <v>754</v>
      </c>
      <c r="J369" t="s">
        <v>757</v>
      </c>
      <c r="K369" t="s">
        <v>758</v>
      </c>
      <c r="L369" t="s">
        <v>47</v>
      </c>
      <c r="M369" t="s">
        <v>759</v>
      </c>
      <c r="N369" t="str">
        <f>_xlfn.XLOOKUP(orders3[[#This Row],[CustomerID]], Customer_Summary[Row Labels], Customer_Summary[Segment], 0, 0)</f>
        <v>Repeat</v>
      </c>
      <c r="O369" t="str">
        <f>TEXT(orders3[[#This Row],[OrderDate]],"yyyy-mm")</f>
        <v>1995-08</v>
      </c>
      <c r="P369" t="s">
        <v>736</v>
      </c>
    </row>
    <row r="370" spans="1:16" x14ac:dyDescent="0.3">
      <c r="A370">
        <v>10616</v>
      </c>
      <c r="B370" t="s">
        <v>298</v>
      </c>
      <c r="C370">
        <v>1</v>
      </c>
      <c r="D370" s="1">
        <v>34942</v>
      </c>
      <c r="E370" s="1">
        <v>34970</v>
      </c>
      <c r="F370" s="1">
        <v>34947</v>
      </c>
      <c r="G370">
        <v>2</v>
      </c>
      <c r="H370">
        <v>116.53</v>
      </c>
      <c r="I370" t="s">
        <v>299</v>
      </c>
      <c r="J370" t="s">
        <v>301</v>
      </c>
      <c r="K370" t="s">
        <v>302</v>
      </c>
      <c r="L370" t="s">
        <v>303</v>
      </c>
      <c r="M370" t="s">
        <v>304</v>
      </c>
      <c r="N370" t="str">
        <f>_xlfn.XLOOKUP(orders3[[#This Row],[CustomerID]], Customer_Summary[Row Labels], Customer_Summary[Segment], 0, 0)</f>
        <v>Repeat</v>
      </c>
      <c r="O370" t="str">
        <f>TEXT(orders3[[#This Row],[OrderDate]],"yyyy-mm")</f>
        <v>1995-08</v>
      </c>
      <c r="P370" t="s">
        <v>305</v>
      </c>
    </row>
    <row r="371" spans="1:16" x14ac:dyDescent="0.3">
      <c r="A371">
        <v>10617</v>
      </c>
      <c r="B371" t="s">
        <v>298</v>
      </c>
      <c r="C371">
        <v>4</v>
      </c>
      <c r="D371" s="1">
        <v>34942</v>
      </c>
      <c r="E371" s="1">
        <v>34970</v>
      </c>
      <c r="F371" s="1">
        <v>34946</v>
      </c>
      <c r="G371">
        <v>2</v>
      </c>
      <c r="H371">
        <v>18.53</v>
      </c>
      <c r="I371" t="s">
        <v>299</v>
      </c>
      <c r="J371" t="s">
        <v>301</v>
      </c>
      <c r="K371" t="s">
        <v>302</v>
      </c>
      <c r="L371" t="s">
        <v>303</v>
      </c>
      <c r="M371" t="s">
        <v>304</v>
      </c>
      <c r="N371" t="str">
        <f>_xlfn.XLOOKUP(orders3[[#This Row],[CustomerID]], Customer_Summary[Row Labels], Customer_Summary[Segment], 0, 0)</f>
        <v>Repeat</v>
      </c>
      <c r="O371" t="str">
        <f>TEXT(orders3[[#This Row],[OrderDate]],"yyyy-mm")</f>
        <v>1995-08</v>
      </c>
      <c r="P371" t="s">
        <v>305</v>
      </c>
    </row>
    <row r="372" spans="1:16" x14ac:dyDescent="0.3">
      <c r="A372">
        <v>10618</v>
      </c>
      <c r="B372" t="s">
        <v>459</v>
      </c>
      <c r="C372">
        <v>1</v>
      </c>
      <c r="D372" s="1">
        <v>34943</v>
      </c>
      <c r="E372" s="1">
        <v>34985</v>
      </c>
      <c r="F372" s="1">
        <v>34950</v>
      </c>
      <c r="G372">
        <v>1</v>
      </c>
      <c r="H372">
        <v>154.68</v>
      </c>
      <c r="I372" t="s">
        <v>460</v>
      </c>
      <c r="J372" t="s">
        <v>462</v>
      </c>
      <c r="K372" t="s">
        <v>463</v>
      </c>
      <c r="L372" t="s">
        <v>464</v>
      </c>
      <c r="M372" t="s">
        <v>465</v>
      </c>
      <c r="N372" t="str">
        <f>_xlfn.XLOOKUP(orders3[[#This Row],[CustomerID]], Customer_Summary[Row Labels], Customer_Summary[Segment], 0, 0)</f>
        <v>Repeat</v>
      </c>
      <c r="O372" t="str">
        <f>TEXT(orders3[[#This Row],[OrderDate]],"yyyy-mm")</f>
        <v>1995-09</v>
      </c>
      <c r="P372" t="s">
        <v>130</v>
      </c>
    </row>
    <row r="373" spans="1:16" x14ac:dyDescent="0.3">
      <c r="A373">
        <v>10619</v>
      </c>
      <c r="B373" t="s">
        <v>459</v>
      </c>
      <c r="C373">
        <v>3</v>
      </c>
      <c r="D373" s="1">
        <v>34946</v>
      </c>
      <c r="E373" s="1">
        <v>34974</v>
      </c>
      <c r="F373" s="1">
        <v>34949</v>
      </c>
      <c r="G373">
        <v>3</v>
      </c>
      <c r="H373">
        <v>91.05</v>
      </c>
      <c r="I373" t="s">
        <v>460</v>
      </c>
      <c r="J373" t="s">
        <v>462</v>
      </c>
      <c r="K373" t="s">
        <v>463</v>
      </c>
      <c r="L373" t="s">
        <v>464</v>
      </c>
      <c r="M373" t="s">
        <v>465</v>
      </c>
      <c r="N373" t="str">
        <f>_xlfn.XLOOKUP(orders3[[#This Row],[CustomerID]], Customer_Summary[Row Labels], Customer_Summary[Segment], 0, 0)</f>
        <v>Repeat</v>
      </c>
      <c r="O373" t="str">
        <f>TEXT(orders3[[#This Row],[OrderDate]],"yyyy-mm")</f>
        <v>1995-09</v>
      </c>
      <c r="P373" t="s">
        <v>130</v>
      </c>
    </row>
    <row r="374" spans="1:16" x14ac:dyDescent="0.3">
      <c r="A374">
        <v>10620</v>
      </c>
      <c r="B374" t="s">
        <v>383</v>
      </c>
      <c r="C374">
        <v>2</v>
      </c>
      <c r="D374" s="1">
        <v>34947</v>
      </c>
      <c r="E374" s="1">
        <v>34975</v>
      </c>
      <c r="F374" s="1">
        <v>34956</v>
      </c>
      <c r="G374">
        <v>3</v>
      </c>
      <c r="H374">
        <v>0.94</v>
      </c>
      <c r="I374" t="s">
        <v>384</v>
      </c>
      <c r="J374" t="s">
        <v>880</v>
      </c>
      <c r="K374" t="s">
        <v>387</v>
      </c>
      <c r="L374" t="s">
        <v>128</v>
      </c>
      <c r="M374" t="s">
        <v>388</v>
      </c>
      <c r="N374" t="str">
        <f>_xlfn.XLOOKUP(orders3[[#This Row],[CustomerID]], Customer_Summary[Row Labels], Customer_Summary[Segment], 0, 0)</f>
        <v>New</v>
      </c>
      <c r="O374" t="str">
        <f>TEXT(orders3[[#This Row],[OrderDate]],"yyyy-mm")</f>
        <v>1995-09</v>
      </c>
      <c r="P374" t="s">
        <v>130</v>
      </c>
    </row>
    <row r="375" spans="1:16" x14ac:dyDescent="0.3">
      <c r="A375">
        <v>10621</v>
      </c>
      <c r="B375" t="s">
        <v>352</v>
      </c>
      <c r="C375">
        <v>4</v>
      </c>
      <c r="D375" s="1">
        <v>34947</v>
      </c>
      <c r="E375" s="1">
        <v>34975</v>
      </c>
      <c r="F375" s="1">
        <v>34953</v>
      </c>
      <c r="G375">
        <v>2</v>
      </c>
      <c r="H375">
        <v>23.73</v>
      </c>
      <c r="I375" t="s">
        <v>353</v>
      </c>
      <c r="J375" t="s">
        <v>355</v>
      </c>
      <c r="K375" t="s">
        <v>356</v>
      </c>
      <c r="L375" t="s">
        <v>357</v>
      </c>
      <c r="M375" t="s">
        <v>358</v>
      </c>
      <c r="N375" t="str">
        <f>_xlfn.XLOOKUP(orders3[[#This Row],[CustomerID]], Customer_Summary[Row Labels], Customer_Summary[Segment], 0, 0)</f>
        <v>Repeat</v>
      </c>
      <c r="O375" t="str">
        <f>TEXT(orders3[[#This Row],[OrderDate]],"yyyy-mm")</f>
        <v>1995-09</v>
      </c>
      <c r="P375" t="s">
        <v>74</v>
      </c>
    </row>
    <row r="376" spans="1:16" x14ac:dyDescent="0.3">
      <c r="A376">
        <v>10622</v>
      </c>
      <c r="B376" t="s">
        <v>578</v>
      </c>
      <c r="C376">
        <v>4</v>
      </c>
      <c r="D376" s="1">
        <v>34948</v>
      </c>
      <c r="E376" s="1">
        <v>34976</v>
      </c>
      <c r="F376" s="1">
        <v>34953</v>
      </c>
      <c r="G376">
        <v>3</v>
      </c>
      <c r="H376">
        <v>50.97</v>
      </c>
      <c r="I376" t="s">
        <v>579</v>
      </c>
      <c r="J376" t="s">
        <v>581</v>
      </c>
      <c r="K376" t="s">
        <v>321</v>
      </c>
      <c r="L376" t="s">
        <v>322</v>
      </c>
      <c r="M376" t="s">
        <v>582</v>
      </c>
      <c r="N376" t="str">
        <f>_xlfn.XLOOKUP(orders3[[#This Row],[CustomerID]], Customer_Summary[Row Labels], Customer_Summary[Segment], 0, 0)</f>
        <v>Repeat</v>
      </c>
      <c r="O376" t="str">
        <f>TEXT(orders3[[#This Row],[OrderDate]],"yyyy-mm")</f>
        <v>1995-09</v>
      </c>
      <c r="P376" t="s">
        <v>172</v>
      </c>
    </row>
    <row r="377" spans="1:16" x14ac:dyDescent="0.3">
      <c r="A377">
        <v>10623</v>
      </c>
      <c r="B377" t="s">
        <v>244</v>
      </c>
      <c r="C377">
        <v>8</v>
      </c>
      <c r="D377" s="1">
        <v>34949</v>
      </c>
      <c r="E377" s="1">
        <v>34977</v>
      </c>
      <c r="F377" s="1">
        <v>34954</v>
      </c>
      <c r="G377">
        <v>2</v>
      </c>
      <c r="H377">
        <v>97.18</v>
      </c>
      <c r="I377" t="s">
        <v>245</v>
      </c>
      <c r="J377" t="s">
        <v>247</v>
      </c>
      <c r="K377" t="s">
        <v>248</v>
      </c>
      <c r="L377" t="s">
        <v>47</v>
      </c>
      <c r="M377" t="s">
        <v>249</v>
      </c>
      <c r="N377" t="str">
        <f>_xlfn.XLOOKUP(orders3[[#This Row],[CustomerID]], Customer_Summary[Row Labels], Customer_Summary[Segment], 0, 0)</f>
        <v>Repeat</v>
      </c>
      <c r="O377" t="str">
        <f>TEXT(orders3[[#This Row],[OrderDate]],"yyyy-mm")</f>
        <v>1995-09</v>
      </c>
      <c r="P377" t="s">
        <v>49</v>
      </c>
    </row>
    <row r="378" spans="1:16" x14ac:dyDescent="0.3">
      <c r="A378">
        <v>10624</v>
      </c>
      <c r="B378" t="s">
        <v>661</v>
      </c>
      <c r="C378">
        <v>4</v>
      </c>
      <c r="D378" s="1">
        <v>34949</v>
      </c>
      <c r="E378" s="1">
        <v>34977</v>
      </c>
      <c r="F378" s="1">
        <v>34961</v>
      </c>
      <c r="G378">
        <v>2</v>
      </c>
      <c r="H378">
        <v>94.8</v>
      </c>
      <c r="I378" t="s">
        <v>662</v>
      </c>
      <c r="J378" t="s">
        <v>664</v>
      </c>
      <c r="K378" t="s">
        <v>665</v>
      </c>
      <c r="L378" t="s">
        <v>666</v>
      </c>
      <c r="M378" t="s">
        <v>667</v>
      </c>
      <c r="N378" t="str">
        <f>_xlfn.XLOOKUP(orders3[[#This Row],[CustomerID]], Customer_Summary[Row Labels], Customer_Summary[Segment], 0, 0)</f>
        <v>New</v>
      </c>
      <c r="O378" t="str">
        <f>TEXT(orders3[[#This Row],[OrderDate]],"yyyy-mm")</f>
        <v>1995-09</v>
      </c>
      <c r="P378" t="s">
        <v>305</v>
      </c>
    </row>
    <row r="379" spans="1:16" x14ac:dyDescent="0.3">
      <c r="A379">
        <v>10625</v>
      </c>
      <c r="B379" t="s">
        <v>52</v>
      </c>
      <c r="C379">
        <v>3</v>
      </c>
      <c r="D379" s="1">
        <v>34950</v>
      </c>
      <c r="E379" s="1">
        <v>34978</v>
      </c>
      <c r="F379" s="1">
        <v>34956</v>
      </c>
      <c r="G379">
        <v>1</v>
      </c>
      <c r="H379">
        <v>43.9</v>
      </c>
      <c r="I379" t="s">
        <v>53</v>
      </c>
      <c r="J379" t="s">
        <v>56</v>
      </c>
      <c r="K379" t="s">
        <v>57</v>
      </c>
      <c r="L379" t="s">
        <v>47</v>
      </c>
      <c r="M379" t="s">
        <v>58</v>
      </c>
      <c r="N379" t="str">
        <f>_xlfn.XLOOKUP(orders3[[#This Row],[CustomerID]], Customer_Summary[Row Labels], Customer_Summary[Segment], 0, 0)</f>
        <v>New</v>
      </c>
      <c r="O379" t="str">
        <f>TEXT(orders3[[#This Row],[OrderDate]],"yyyy-mm")</f>
        <v>1995-09</v>
      </c>
      <c r="P379" t="s">
        <v>59</v>
      </c>
    </row>
    <row r="380" spans="1:16" x14ac:dyDescent="0.3">
      <c r="A380">
        <v>10626</v>
      </c>
      <c r="B380" t="s">
        <v>77</v>
      </c>
      <c r="C380">
        <v>1</v>
      </c>
      <c r="D380" s="1">
        <v>34953</v>
      </c>
      <c r="E380" s="1">
        <v>34981</v>
      </c>
      <c r="F380" s="1">
        <v>34962</v>
      </c>
      <c r="G380">
        <v>2</v>
      </c>
      <c r="H380">
        <v>138.69</v>
      </c>
      <c r="I380" t="s">
        <v>78</v>
      </c>
      <c r="J380" t="s">
        <v>81</v>
      </c>
      <c r="K380" t="s">
        <v>82</v>
      </c>
      <c r="L380" t="s">
        <v>47</v>
      </c>
      <c r="M380" t="s">
        <v>83</v>
      </c>
      <c r="N380" t="str">
        <f>_xlfn.XLOOKUP(orders3[[#This Row],[CustomerID]], Customer_Summary[Row Labels], Customer_Summary[Segment], 0, 0)</f>
        <v>Repeat</v>
      </c>
      <c r="O380" t="str">
        <f>TEXT(orders3[[#This Row],[OrderDate]],"yyyy-mm")</f>
        <v>1995-09</v>
      </c>
      <c r="P380" t="s">
        <v>84</v>
      </c>
    </row>
    <row r="381" spans="1:16" x14ac:dyDescent="0.3">
      <c r="A381">
        <v>10627</v>
      </c>
      <c r="B381" t="s">
        <v>607</v>
      </c>
      <c r="C381">
        <v>8</v>
      </c>
      <c r="D381" s="1">
        <v>34953</v>
      </c>
      <c r="E381" s="1">
        <v>34995</v>
      </c>
      <c r="F381" s="1">
        <v>34963</v>
      </c>
      <c r="G381">
        <v>3</v>
      </c>
      <c r="H381">
        <v>107.46</v>
      </c>
      <c r="I381" t="s">
        <v>608</v>
      </c>
      <c r="J381" t="s">
        <v>610</v>
      </c>
      <c r="K381" t="s">
        <v>611</v>
      </c>
      <c r="L381" t="s">
        <v>612</v>
      </c>
      <c r="M381" t="s">
        <v>613</v>
      </c>
      <c r="N381" t="str">
        <f>_xlfn.XLOOKUP(orders3[[#This Row],[CustomerID]], Customer_Summary[Row Labels], Customer_Summary[Segment], 0, 0)</f>
        <v>Repeat</v>
      </c>
      <c r="O381" t="str">
        <f>TEXT(orders3[[#This Row],[OrderDate]],"yyyy-mm")</f>
        <v>1995-09</v>
      </c>
      <c r="P381" t="s">
        <v>305</v>
      </c>
    </row>
    <row r="382" spans="1:16" x14ac:dyDescent="0.3">
      <c r="A382">
        <v>10628</v>
      </c>
      <c r="B382" t="s">
        <v>95</v>
      </c>
      <c r="C382">
        <v>4</v>
      </c>
      <c r="D382" s="1">
        <v>34954</v>
      </c>
      <c r="E382" s="1">
        <v>34982</v>
      </c>
      <c r="F382" s="1">
        <v>34962</v>
      </c>
      <c r="G382">
        <v>3</v>
      </c>
      <c r="H382">
        <v>30.36</v>
      </c>
      <c r="I382" t="s">
        <v>96</v>
      </c>
      <c r="J382" t="s">
        <v>99</v>
      </c>
      <c r="K382" t="s">
        <v>100</v>
      </c>
      <c r="L382" t="s">
        <v>47</v>
      </c>
      <c r="M382" t="s">
        <v>101</v>
      </c>
      <c r="N382" t="str">
        <f>_xlfn.XLOOKUP(orders3[[#This Row],[CustomerID]], Customer_Summary[Row Labels], Customer_Summary[Segment], 0, 0)</f>
        <v>Repeat</v>
      </c>
      <c r="O382" t="str">
        <f>TEXT(orders3[[#This Row],[OrderDate]],"yyyy-mm")</f>
        <v>1995-09</v>
      </c>
      <c r="P382" t="s">
        <v>102</v>
      </c>
    </row>
    <row r="383" spans="1:16" x14ac:dyDescent="0.3">
      <c r="A383">
        <v>10629</v>
      </c>
      <c r="B383" t="s">
        <v>284</v>
      </c>
      <c r="C383">
        <v>4</v>
      </c>
      <c r="D383" s="1">
        <v>34954</v>
      </c>
      <c r="E383" s="1">
        <v>34982</v>
      </c>
      <c r="F383" s="1">
        <v>34962</v>
      </c>
      <c r="G383">
        <v>3</v>
      </c>
      <c r="H383">
        <v>85.46</v>
      </c>
      <c r="I383" t="s">
        <v>285</v>
      </c>
      <c r="J383" t="s">
        <v>287</v>
      </c>
      <c r="K383" t="s">
        <v>288</v>
      </c>
      <c r="L383" t="s">
        <v>47</v>
      </c>
      <c r="M383" t="s">
        <v>289</v>
      </c>
      <c r="N383" t="str">
        <f>_xlfn.XLOOKUP(orders3[[#This Row],[CustomerID]], Customer_Summary[Row Labels], Customer_Summary[Segment], 0, 0)</f>
        <v>Repeat</v>
      </c>
      <c r="O383" t="str">
        <f>TEXT(orders3[[#This Row],[OrderDate]],"yyyy-mm")</f>
        <v>1995-09</v>
      </c>
      <c r="P383" t="s">
        <v>111</v>
      </c>
    </row>
    <row r="384" spans="1:16" x14ac:dyDescent="0.3">
      <c r="A384">
        <v>10630</v>
      </c>
      <c r="B384" t="s">
        <v>360</v>
      </c>
      <c r="C384">
        <v>1</v>
      </c>
      <c r="D384" s="1">
        <v>34955</v>
      </c>
      <c r="E384" s="1">
        <v>34983</v>
      </c>
      <c r="F384" s="1">
        <v>34961</v>
      </c>
      <c r="G384">
        <v>2</v>
      </c>
      <c r="H384">
        <v>32.35</v>
      </c>
      <c r="I384" t="s">
        <v>361</v>
      </c>
      <c r="J384" t="s">
        <v>363</v>
      </c>
      <c r="K384" t="s">
        <v>364</v>
      </c>
      <c r="L384" t="s">
        <v>47</v>
      </c>
      <c r="M384" t="s">
        <v>365</v>
      </c>
      <c r="N384" t="str">
        <f>_xlfn.XLOOKUP(orders3[[#This Row],[CustomerID]], Customer_Summary[Row Labels], Customer_Summary[Segment], 0, 0)</f>
        <v>Repeat</v>
      </c>
      <c r="O384" t="str">
        <f>TEXT(orders3[[#This Row],[OrderDate]],"yyyy-mm")</f>
        <v>1995-09</v>
      </c>
      <c r="P384" t="s">
        <v>49</v>
      </c>
    </row>
    <row r="385" spans="1:16" x14ac:dyDescent="0.3">
      <c r="A385">
        <v>10631</v>
      </c>
      <c r="B385" t="s">
        <v>375</v>
      </c>
      <c r="C385">
        <v>8</v>
      </c>
      <c r="D385" s="1">
        <v>34956</v>
      </c>
      <c r="E385" s="1">
        <v>34984</v>
      </c>
      <c r="F385" s="1">
        <v>34957</v>
      </c>
      <c r="G385">
        <v>1</v>
      </c>
      <c r="H385">
        <v>0.87</v>
      </c>
      <c r="I385" t="s">
        <v>376</v>
      </c>
      <c r="J385" t="s">
        <v>378</v>
      </c>
      <c r="K385" t="s">
        <v>379</v>
      </c>
      <c r="L385" t="s">
        <v>47</v>
      </c>
      <c r="M385" t="s">
        <v>380</v>
      </c>
      <c r="N385" t="str">
        <f>_xlfn.XLOOKUP(orders3[[#This Row],[CustomerID]], Customer_Summary[Row Labels], Customer_Summary[Segment], 0, 0)</f>
        <v>Repeat</v>
      </c>
      <c r="O385" t="str">
        <f>TEXT(orders3[[#This Row],[OrderDate]],"yyyy-mm")</f>
        <v>1995-09</v>
      </c>
      <c r="P385" t="s">
        <v>102</v>
      </c>
    </row>
    <row r="386" spans="1:16" x14ac:dyDescent="0.3">
      <c r="A386">
        <v>10632</v>
      </c>
      <c r="B386" t="s">
        <v>722</v>
      </c>
      <c r="C386">
        <v>8</v>
      </c>
      <c r="D386" s="1">
        <v>34956</v>
      </c>
      <c r="E386" s="1">
        <v>34984</v>
      </c>
      <c r="F386" s="1">
        <v>34961</v>
      </c>
      <c r="G386">
        <v>1</v>
      </c>
      <c r="H386">
        <v>41.38</v>
      </c>
      <c r="I386" t="s">
        <v>723</v>
      </c>
      <c r="J386" t="s">
        <v>725</v>
      </c>
      <c r="K386" t="s">
        <v>726</v>
      </c>
      <c r="L386" t="s">
        <v>47</v>
      </c>
      <c r="M386" t="s">
        <v>727</v>
      </c>
      <c r="N386" t="str">
        <f>_xlfn.XLOOKUP(orders3[[#This Row],[CustomerID]], Customer_Summary[Row Labels], Customer_Summary[Segment], 0, 0)</f>
        <v>Repeat</v>
      </c>
      <c r="O386" t="str">
        <f>TEXT(orders3[[#This Row],[OrderDate]],"yyyy-mm")</f>
        <v>1995-09</v>
      </c>
      <c r="P386" t="s">
        <v>49</v>
      </c>
    </row>
    <row r="387" spans="1:16" x14ac:dyDescent="0.3">
      <c r="A387">
        <v>10633</v>
      </c>
      <c r="B387" t="s">
        <v>204</v>
      </c>
      <c r="C387">
        <v>7</v>
      </c>
      <c r="D387" s="1">
        <v>34957</v>
      </c>
      <c r="E387" s="1">
        <v>34985</v>
      </c>
      <c r="F387" s="1">
        <v>34960</v>
      </c>
      <c r="G387">
        <v>3</v>
      </c>
      <c r="H387">
        <v>477.9</v>
      </c>
      <c r="I387" t="s">
        <v>205</v>
      </c>
      <c r="J387" t="s">
        <v>208</v>
      </c>
      <c r="K387" t="s">
        <v>209</v>
      </c>
      <c r="L387" t="s">
        <v>47</v>
      </c>
      <c r="M387" t="s">
        <v>210</v>
      </c>
      <c r="N387" t="str">
        <f>_xlfn.XLOOKUP(orders3[[#This Row],[CustomerID]], Customer_Summary[Row Labels], Customer_Summary[Segment], 0, 0)</f>
        <v>Repeat</v>
      </c>
      <c r="O387" t="str">
        <f>TEXT(orders3[[#This Row],[OrderDate]],"yyyy-mm")</f>
        <v>1995-09</v>
      </c>
      <c r="P387" t="s">
        <v>211</v>
      </c>
    </row>
    <row r="388" spans="1:16" x14ac:dyDescent="0.3">
      <c r="A388">
        <v>10634</v>
      </c>
      <c r="B388" t="s">
        <v>228</v>
      </c>
      <c r="C388">
        <v>4</v>
      </c>
      <c r="D388" s="1">
        <v>34957</v>
      </c>
      <c r="E388" s="1">
        <v>34985</v>
      </c>
      <c r="F388" s="1">
        <v>34963</v>
      </c>
      <c r="G388">
        <v>3</v>
      </c>
      <c r="H388">
        <v>487.38</v>
      </c>
      <c r="I388" t="s">
        <v>229</v>
      </c>
      <c r="J388" t="s">
        <v>232</v>
      </c>
      <c r="K388" t="s">
        <v>233</v>
      </c>
      <c r="L388" t="s">
        <v>47</v>
      </c>
      <c r="M388" t="s">
        <v>234</v>
      </c>
      <c r="N388" t="str">
        <f>_xlfn.XLOOKUP(orders3[[#This Row],[CustomerID]], Customer_Summary[Row Labels], Customer_Summary[Segment], 0, 0)</f>
        <v>Repeat</v>
      </c>
      <c r="O388" t="str">
        <f>TEXT(orders3[[#This Row],[OrderDate]],"yyyy-mm")</f>
        <v>1995-09</v>
      </c>
      <c r="P388" t="s">
        <v>102</v>
      </c>
    </row>
    <row r="389" spans="1:16" x14ac:dyDescent="0.3">
      <c r="A389">
        <v>10635</v>
      </c>
      <c r="B389" t="s">
        <v>442</v>
      </c>
      <c r="C389">
        <v>8</v>
      </c>
      <c r="D389" s="1">
        <v>34960</v>
      </c>
      <c r="E389" s="1">
        <v>34988</v>
      </c>
      <c r="F389" s="1">
        <v>34963</v>
      </c>
      <c r="G389">
        <v>3</v>
      </c>
      <c r="H389">
        <v>47.46</v>
      </c>
      <c r="I389" t="s">
        <v>443</v>
      </c>
      <c r="J389" t="s">
        <v>445</v>
      </c>
      <c r="K389" t="s">
        <v>446</v>
      </c>
      <c r="L389" t="s">
        <v>47</v>
      </c>
      <c r="M389" t="s">
        <v>447</v>
      </c>
      <c r="N389" t="str">
        <f>_xlfn.XLOOKUP(orders3[[#This Row],[CustomerID]], Customer_Summary[Row Labels], Customer_Summary[Segment], 0, 0)</f>
        <v>Repeat</v>
      </c>
      <c r="O389" t="str">
        <f>TEXT(orders3[[#This Row],[OrderDate]],"yyyy-mm")</f>
        <v>1995-09</v>
      </c>
      <c r="P389" t="s">
        <v>264</v>
      </c>
    </row>
    <row r="390" spans="1:16" x14ac:dyDescent="0.3">
      <c r="A390">
        <v>10636</v>
      </c>
      <c r="B390" t="s">
        <v>730</v>
      </c>
      <c r="C390">
        <v>4</v>
      </c>
      <c r="D390" s="1">
        <v>34961</v>
      </c>
      <c r="E390" s="1">
        <v>34989</v>
      </c>
      <c r="F390" s="1">
        <v>34968</v>
      </c>
      <c r="G390">
        <v>1</v>
      </c>
      <c r="H390">
        <v>1.1499999999999999</v>
      </c>
      <c r="I390" t="s">
        <v>731</v>
      </c>
      <c r="J390" t="s">
        <v>733</v>
      </c>
      <c r="K390" t="s">
        <v>734</v>
      </c>
      <c r="L390" t="s">
        <v>47</v>
      </c>
      <c r="M390" t="s">
        <v>735</v>
      </c>
      <c r="N390" t="str">
        <f>_xlfn.XLOOKUP(orders3[[#This Row],[CustomerID]], Customer_Summary[Row Labels], Customer_Summary[Segment], 0, 0)</f>
        <v>Repeat</v>
      </c>
      <c r="O390" t="str">
        <f>TEXT(orders3[[#This Row],[OrderDate]],"yyyy-mm")</f>
        <v>1995-09</v>
      </c>
      <c r="P390" t="s">
        <v>736</v>
      </c>
    </row>
    <row r="391" spans="1:16" x14ac:dyDescent="0.3">
      <c r="A391">
        <v>10637</v>
      </c>
      <c r="B391" t="s">
        <v>541</v>
      </c>
      <c r="C391">
        <v>6</v>
      </c>
      <c r="D391" s="1">
        <v>34961</v>
      </c>
      <c r="E391" s="1">
        <v>34989</v>
      </c>
      <c r="F391" s="1">
        <v>34968</v>
      </c>
      <c r="G391">
        <v>1</v>
      </c>
      <c r="H391">
        <v>201.29</v>
      </c>
      <c r="I391" t="s">
        <v>542</v>
      </c>
      <c r="J391" t="s">
        <v>544</v>
      </c>
      <c r="K391" t="s">
        <v>169</v>
      </c>
      <c r="L391" t="s">
        <v>170</v>
      </c>
      <c r="M391" t="s">
        <v>545</v>
      </c>
      <c r="N391" t="str">
        <f>_xlfn.XLOOKUP(orders3[[#This Row],[CustomerID]], Customer_Summary[Row Labels], Customer_Summary[Segment], 0, 0)</f>
        <v>Repeat</v>
      </c>
      <c r="O391" t="str">
        <f>TEXT(orders3[[#This Row],[OrderDate]],"yyyy-mm")</f>
        <v>1995-09</v>
      </c>
      <c r="P391" t="s">
        <v>172</v>
      </c>
    </row>
    <row r="392" spans="1:16" x14ac:dyDescent="0.3">
      <c r="A392">
        <v>10638</v>
      </c>
      <c r="B392" t="s">
        <v>425</v>
      </c>
      <c r="C392">
        <v>3</v>
      </c>
      <c r="D392" s="1">
        <v>34962</v>
      </c>
      <c r="E392" s="1">
        <v>34990</v>
      </c>
      <c r="F392" s="1">
        <v>34974</v>
      </c>
      <c r="G392">
        <v>1</v>
      </c>
      <c r="H392">
        <v>158.44</v>
      </c>
      <c r="I392" t="s">
        <v>426</v>
      </c>
      <c r="J392" t="s">
        <v>428</v>
      </c>
      <c r="K392" t="s">
        <v>429</v>
      </c>
      <c r="L392" t="s">
        <v>430</v>
      </c>
      <c r="M392" t="s">
        <v>431</v>
      </c>
      <c r="N392" t="str">
        <f>_xlfn.XLOOKUP(orders3[[#This Row],[CustomerID]], Customer_Summary[Row Labels], Customer_Summary[Segment], 0, 0)</f>
        <v>Repeat</v>
      </c>
      <c r="O392" t="str">
        <f>TEXT(orders3[[#This Row],[OrderDate]],"yyyy-mm")</f>
        <v>1995-09</v>
      </c>
      <c r="P392" t="s">
        <v>314</v>
      </c>
    </row>
    <row r="393" spans="1:16" x14ac:dyDescent="0.3">
      <c r="A393">
        <v>10639</v>
      </c>
      <c r="B393" t="s">
        <v>598</v>
      </c>
      <c r="C393">
        <v>7</v>
      </c>
      <c r="D393" s="1">
        <v>34962</v>
      </c>
      <c r="E393" s="1">
        <v>34990</v>
      </c>
      <c r="F393" s="1">
        <v>34969</v>
      </c>
      <c r="G393">
        <v>3</v>
      </c>
      <c r="H393">
        <v>38.64</v>
      </c>
      <c r="I393" t="s">
        <v>599</v>
      </c>
      <c r="J393" t="s">
        <v>601</v>
      </c>
      <c r="K393" t="s">
        <v>602</v>
      </c>
      <c r="L393" t="s">
        <v>47</v>
      </c>
      <c r="M393" t="s">
        <v>603</v>
      </c>
      <c r="N393" t="str">
        <f>_xlfn.XLOOKUP(orders3[[#This Row],[CustomerID]], Customer_Summary[Row Labels], Customer_Summary[Segment], 0, 0)</f>
        <v>Repeat</v>
      </c>
      <c r="O393" t="str">
        <f>TEXT(orders3[[#This Row],[OrderDate]],"yyyy-mm")</f>
        <v>1995-09</v>
      </c>
      <c r="P393" t="s">
        <v>604</v>
      </c>
    </row>
    <row r="394" spans="1:16" x14ac:dyDescent="0.3">
      <c r="A394">
        <v>10640</v>
      </c>
      <c r="B394" t="s">
        <v>722</v>
      </c>
      <c r="C394">
        <v>4</v>
      </c>
      <c r="D394" s="1">
        <v>34963</v>
      </c>
      <c r="E394" s="1">
        <v>34991</v>
      </c>
      <c r="F394" s="1">
        <v>34970</v>
      </c>
      <c r="G394">
        <v>1</v>
      </c>
      <c r="H394">
        <v>23.55</v>
      </c>
      <c r="I394" t="s">
        <v>723</v>
      </c>
      <c r="J394" t="s">
        <v>725</v>
      </c>
      <c r="K394" t="s">
        <v>726</v>
      </c>
      <c r="L394" t="s">
        <v>47</v>
      </c>
      <c r="M394" t="s">
        <v>727</v>
      </c>
      <c r="N394" t="str">
        <f>_xlfn.XLOOKUP(orders3[[#This Row],[CustomerID]], Customer_Summary[Row Labels], Customer_Summary[Segment], 0, 0)</f>
        <v>Repeat</v>
      </c>
      <c r="O394" t="str">
        <f>TEXT(orders3[[#This Row],[OrderDate]],"yyyy-mm")</f>
        <v>1995-09</v>
      </c>
      <c r="P394" t="s">
        <v>49</v>
      </c>
    </row>
    <row r="395" spans="1:16" x14ac:dyDescent="0.3">
      <c r="A395">
        <v>10641</v>
      </c>
      <c r="B395" t="s">
        <v>326</v>
      </c>
      <c r="C395">
        <v>4</v>
      </c>
      <c r="D395" s="1">
        <v>34964</v>
      </c>
      <c r="E395" s="1">
        <v>34992</v>
      </c>
      <c r="F395" s="1">
        <v>34968</v>
      </c>
      <c r="G395">
        <v>2</v>
      </c>
      <c r="H395">
        <v>179.61</v>
      </c>
      <c r="I395" t="s">
        <v>327</v>
      </c>
      <c r="J395" t="s">
        <v>329</v>
      </c>
      <c r="K395" t="s">
        <v>330</v>
      </c>
      <c r="L395" t="s">
        <v>331</v>
      </c>
      <c r="M395" t="s">
        <v>332</v>
      </c>
      <c r="N395" t="str">
        <f>_xlfn.XLOOKUP(orders3[[#This Row],[CustomerID]], Customer_Summary[Row Labels], Customer_Summary[Segment], 0, 0)</f>
        <v>Repeat</v>
      </c>
      <c r="O395" t="str">
        <f>TEXT(orders3[[#This Row],[OrderDate]],"yyyy-mm")</f>
        <v>1995-09</v>
      </c>
      <c r="P395" t="s">
        <v>314</v>
      </c>
    </row>
    <row r="396" spans="1:16" x14ac:dyDescent="0.3">
      <c r="A396">
        <v>10642</v>
      </c>
      <c r="B396" t="s">
        <v>622</v>
      </c>
      <c r="C396">
        <v>7</v>
      </c>
      <c r="D396" s="1">
        <v>34964</v>
      </c>
      <c r="E396" s="1">
        <v>34992</v>
      </c>
      <c r="F396" s="1">
        <v>34978</v>
      </c>
      <c r="G396">
        <v>3</v>
      </c>
      <c r="H396">
        <v>41.89</v>
      </c>
      <c r="I396" t="s">
        <v>623</v>
      </c>
      <c r="J396" t="s">
        <v>625</v>
      </c>
      <c r="K396" t="s">
        <v>626</v>
      </c>
      <c r="L396" t="s">
        <v>47</v>
      </c>
      <c r="M396" t="s">
        <v>627</v>
      </c>
      <c r="N396" t="str">
        <f>_xlfn.XLOOKUP(orders3[[#This Row],[CustomerID]], Customer_Summary[Row Labels], Customer_Summary[Segment], 0, 0)</f>
        <v>Repeat</v>
      </c>
      <c r="O396" t="str">
        <f>TEXT(orders3[[#This Row],[OrderDate]],"yyyy-mm")</f>
        <v>1995-09</v>
      </c>
      <c r="P396" t="s">
        <v>628</v>
      </c>
    </row>
    <row r="397" spans="1:16" x14ac:dyDescent="0.3">
      <c r="A397">
        <v>10643</v>
      </c>
      <c r="B397" t="s">
        <v>41</v>
      </c>
      <c r="C397">
        <v>6</v>
      </c>
      <c r="D397" s="1">
        <v>34967</v>
      </c>
      <c r="E397" s="1">
        <v>34995</v>
      </c>
      <c r="F397" s="1">
        <v>34975</v>
      </c>
      <c r="G397">
        <v>1</v>
      </c>
      <c r="H397">
        <v>29.46</v>
      </c>
      <c r="I397" t="s">
        <v>42</v>
      </c>
      <c r="J397" t="s">
        <v>45</v>
      </c>
      <c r="K397" t="s">
        <v>46</v>
      </c>
      <c r="L397" t="s">
        <v>47</v>
      </c>
      <c r="M397" t="s">
        <v>48</v>
      </c>
      <c r="N397" t="str">
        <f>_xlfn.XLOOKUP(orders3[[#This Row],[CustomerID]], Customer_Summary[Row Labels], Customer_Summary[Segment], 0, 0)</f>
        <v>Repeat</v>
      </c>
      <c r="O397" t="str">
        <f>TEXT(orders3[[#This Row],[OrderDate]],"yyyy-mm")</f>
        <v>1995-09</v>
      </c>
      <c r="P397" t="s">
        <v>49</v>
      </c>
    </row>
    <row r="398" spans="1:16" x14ac:dyDescent="0.3">
      <c r="A398">
        <v>10644</v>
      </c>
      <c r="B398" t="s">
        <v>738</v>
      </c>
      <c r="C398">
        <v>3</v>
      </c>
      <c r="D398" s="1">
        <v>34967</v>
      </c>
      <c r="E398" s="1">
        <v>34995</v>
      </c>
      <c r="F398" s="1">
        <v>34974</v>
      </c>
      <c r="G398">
        <v>2</v>
      </c>
      <c r="H398">
        <v>0.14000000000000001</v>
      </c>
      <c r="I398" t="s">
        <v>739</v>
      </c>
      <c r="J398" t="s">
        <v>741</v>
      </c>
      <c r="K398" t="s">
        <v>742</v>
      </c>
      <c r="L398" t="s">
        <v>170</v>
      </c>
      <c r="M398" t="s">
        <v>743</v>
      </c>
      <c r="N398" t="str">
        <f>_xlfn.XLOOKUP(orders3[[#This Row],[CustomerID]], Customer_Summary[Row Labels], Customer_Summary[Segment], 0, 0)</f>
        <v>Repeat</v>
      </c>
      <c r="O398" t="str">
        <f>TEXT(orders3[[#This Row],[OrderDate]],"yyyy-mm")</f>
        <v>1995-09</v>
      </c>
      <c r="P398" t="s">
        <v>172</v>
      </c>
    </row>
    <row r="399" spans="1:16" x14ac:dyDescent="0.3">
      <c r="A399">
        <v>10645</v>
      </c>
      <c r="B399" t="s">
        <v>317</v>
      </c>
      <c r="C399">
        <v>4</v>
      </c>
      <c r="D399" s="1">
        <v>34968</v>
      </c>
      <c r="E399" s="1">
        <v>34996</v>
      </c>
      <c r="F399" s="1">
        <v>34975</v>
      </c>
      <c r="G399">
        <v>1</v>
      </c>
      <c r="H399">
        <v>12.41</v>
      </c>
      <c r="I399" t="s">
        <v>318</v>
      </c>
      <c r="J399" t="s">
        <v>320</v>
      </c>
      <c r="K399" t="s">
        <v>321</v>
      </c>
      <c r="L399" t="s">
        <v>322</v>
      </c>
      <c r="M399" t="s">
        <v>323</v>
      </c>
      <c r="N399" t="str">
        <f>_xlfn.XLOOKUP(orders3[[#This Row],[CustomerID]], Customer_Summary[Row Labels], Customer_Summary[Segment], 0, 0)</f>
        <v>Repeat</v>
      </c>
      <c r="O399" t="str">
        <f>TEXT(orders3[[#This Row],[OrderDate]],"yyyy-mm")</f>
        <v>1995-09</v>
      </c>
      <c r="P399" t="s">
        <v>172</v>
      </c>
    </row>
    <row r="400" spans="1:16" x14ac:dyDescent="0.3">
      <c r="A400">
        <v>10646</v>
      </c>
      <c r="B400" t="s">
        <v>343</v>
      </c>
      <c r="C400">
        <v>9</v>
      </c>
      <c r="D400" s="1">
        <v>34969</v>
      </c>
      <c r="E400" s="1">
        <v>35011</v>
      </c>
      <c r="F400" s="1">
        <v>34976</v>
      </c>
      <c r="G400">
        <v>3</v>
      </c>
      <c r="H400">
        <v>142.33000000000001</v>
      </c>
      <c r="I400" t="s">
        <v>344</v>
      </c>
      <c r="J400" t="s">
        <v>346</v>
      </c>
      <c r="K400" t="s">
        <v>347</v>
      </c>
      <c r="L400" t="s">
        <v>348</v>
      </c>
      <c r="M400" t="s">
        <v>47</v>
      </c>
      <c r="N400" t="str">
        <f>_xlfn.XLOOKUP(orders3[[#This Row],[CustomerID]], Customer_Summary[Row Labels], Customer_Summary[Segment], 0, 0)</f>
        <v>Repeat</v>
      </c>
      <c r="O400" t="str">
        <f>TEXT(orders3[[#This Row],[OrderDate]],"yyyy-mm")</f>
        <v>1995-09</v>
      </c>
      <c r="P400" t="s">
        <v>349</v>
      </c>
    </row>
    <row r="401" spans="1:16" x14ac:dyDescent="0.3">
      <c r="A401">
        <v>10647</v>
      </c>
      <c r="B401" t="s">
        <v>534</v>
      </c>
      <c r="C401">
        <v>4</v>
      </c>
      <c r="D401" s="1">
        <v>34969</v>
      </c>
      <c r="E401" s="1">
        <v>34983</v>
      </c>
      <c r="F401" s="1">
        <v>34976</v>
      </c>
      <c r="G401">
        <v>2</v>
      </c>
      <c r="H401">
        <v>45.54</v>
      </c>
      <c r="I401" t="s">
        <v>535</v>
      </c>
      <c r="J401" t="s">
        <v>537</v>
      </c>
      <c r="K401" t="s">
        <v>321</v>
      </c>
      <c r="L401" t="s">
        <v>322</v>
      </c>
      <c r="M401" t="s">
        <v>538</v>
      </c>
      <c r="N401" t="str">
        <f>_xlfn.XLOOKUP(orders3[[#This Row],[CustomerID]], Customer_Summary[Row Labels], Customer_Summary[Segment], 0, 0)</f>
        <v>Repeat</v>
      </c>
      <c r="O401" t="str">
        <f>TEXT(orders3[[#This Row],[OrderDate]],"yyyy-mm")</f>
        <v>1995-09</v>
      </c>
      <c r="P401" t="s">
        <v>172</v>
      </c>
    </row>
    <row r="402" spans="1:16" x14ac:dyDescent="0.3">
      <c r="A402">
        <v>10648</v>
      </c>
      <c r="B402" t="s">
        <v>578</v>
      </c>
      <c r="C402">
        <v>5</v>
      </c>
      <c r="D402" s="1">
        <v>34970</v>
      </c>
      <c r="E402" s="1">
        <v>35012</v>
      </c>
      <c r="F402" s="1">
        <v>34982</v>
      </c>
      <c r="G402">
        <v>2</v>
      </c>
      <c r="H402">
        <v>14.25</v>
      </c>
      <c r="I402" t="s">
        <v>579</v>
      </c>
      <c r="J402" t="s">
        <v>581</v>
      </c>
      <c r="K402" t="s">
        <v>321</v>
      </c>
      <c r="L402" t="s">
        <v>322</v>
      </c>
      <c r="M402" t="s">
        <v>582</v>
      </c>
      <c r="N402" t="str">
        <f>_xlfn.XLOOKUP(orders3[[#This Row],[CustomerID]], Customer_Summary[Row Labels], Customer_Summary[Segment], 0, 0)</f>
        <v>Repeat</v>
      </c>
      <c r="O402" t="str">
        <f>TEXT(orders3[[#This Row],[OrderDate]],"yyyy-mm")</f>
        <v>1995-09</v>
      </c>
      <c r="P402" t="s">
        <v>172</v>
      </c>
    </row>
    <row r="403" spans="1:16" x14ac:dyDescent="0.3">
      <c r="A403">
        <v>10649</v>
      </c>
      <c r="B403" t="s">
        <v>450</v>
      </c>
      <c r="C403">
        <v>5</v>
      </c>
      <c r="D403" s="1">
        <v>34970</v>
      </c>
      <c r="E403" s="1">
        <v>34998</v>
      </c>
      <c r="F403" s="1">
        <v>34971</v>
      </c>
      <c r="G403">
        <v>3</v>
      </c>
      <c r="H403">
        <v>6.2</v>
      </c>
      <c r="I403" t="s">
        <v>451</v>
      </c>
      <c r="J403" t="s">
        <v>453</v>
      </c>
      <c r="K403" t="s">
        <v>454</v>
      </c>
      <c r="L403" t="s">
        <v>47</v>
      </c>
      <c r="M403" t="s">
        <v>455</v>
      </c>
      <c r="N403" t="str">
        <f>_xlfn.XLOOKUP(orders3[[#This Row],[CustomerID]], Customer_Summary[Row Labels], Customer_Summary[Segment], 0, 0)</f>
        <v>Repeat</v>
      </c>
      <c r="O403" t="str">
        <f>TEXT(orders3[[#This Row],[OrderDate]],"yyyy-mm")</f>
        <v>1995-09</v>
      </c>
      <c r="P403" t="s">
        <v>456</v>
      </c>
    </row>
    <row r="404" spans="1:16" x14ac:dyDescent="0.3">
      <c r="A404">
        <v>10650</v>
      </c>
      <c r="B404" t="s">
        <v>214</v>
      </c>
      <c r="C404">
        <v>5</v>
      </c>
      <c r="D404" s="1">
        <v>34971</v>
      </c>
      <c r="E404" s="1">
        <v>34999</v>
      </c>
      <c r="F404" s="1">
        <v>34976</v>
      </c>
      <c r="G404">
        <v>3</v>
      </c>
      <c r="H404">
        <v>176.81</v>
      </c>
      <c r="I404" t="s">
        <v>215</v>
      </c>
      <c r="J404" t="s">
        <v>218</v>
      </c>
      <c r="K404" t="s">
        <v>169</v>
      </c>
      <c r="L404" t="s">
        <v>170</v>
      </c>
      <c r="M404" t="s">
        <v>219</v>
      </c>
      <c r="N404" t="str">
        <f>_xlfn.XLOOKUP(orders3[[#This Row],[CustomerID]], Customer_Summary[Row Labels], Customer_Summary[Segment], 0, 0)</f>
        <v>Repeat</v>
      </c>
      <c r="O404" t="str">
        <f>TEXT(orders3[[#This Row],[OrderDate]],"yyyy-mm")</f>
        <v>1995-09</v>
      </c>
      <c r="P404" t="s">
        <v>172</v>
      </c>
    </row>
    <row r="405" spans="1:16" x14ac:dyDescent="0.3">
      <c r="A405">
        <v>10651</v>
      </c>
      <c r="B405" t="s">
        <v>722</v>
      </c>
      <c r="C405">
        <v>8</v>
      </c>
      <c r="D405" s="1">
        <v>34974</v>
      </c>
      <c r="E405" s="1">
        <v>35002</v>
      </c>
      <c r="F405" s="1">
        <v>34984</v>
      </c>
      <c r="G405">
        <v>2</v>
      </c>
      <c r="H405">
        <v>20.6</v>
      </c>
      <c r="I405" t="s">
        <v>723</v>
      </c>
      <c r="J405" t="s">
        <v>725</v>
      </c>
      <c r="K405" t="s">
        <v>726</v>
      </c>
      <c r="L405" t="s">
        <v>47</v>
      </c>
      <c r="M405" t="s">
        <v>727</v>
      </c>
      <c r="N405" t="str">
        <f>_xlfn.XLOOKUP(orders3[[#This Row],[CustomerID]], Customer_Summary[Row Labels], Customer_Summary[Segment], 0, 0)</f>
        <v>Repeat</v>
      </c>
      <c r="O405" t="str">
        <f>TEXT(orders3[[#This Row],[OrderDate]],"yyyy-mm")</f>
        <v>1995-10</v>
      </c>
      <c r="P405" t="s">
        <v>49</v>
      </c>
    </row>
    <row r="406" spans="1:16" x14ac:dyDescent="0.3">
      <c r="A406">
        <v>10652</v>
      </c>
      <c r="B406" t="s">
        <v>291</v>
      </c>
      <c r="C406">
        <v>4</v>
      </c>
      <c r="D406" s="1">
        <v>34974</v>
      </c>
      <c r="E406" s="1">
        <v>35002</v>
      </c>
      <c r="F406" s="1">
        <v>34981</v>
      </c>
      <c r="G406">
        <v>2</v>
      </c>
      <c r="H406">
        <v>7.14</v>
      </c>
      <c r="I406" t="s">
        <v>292</v>
      </c>
      <c r="J406" t="s">
        <v>294</v>
      </c>
      <c r="K406" t="s">
        <v>295</v>
      </c>
      <c r="L406" t="s">
        <v>170</v>
      </c>
      <c r="M406" t="s">
        <v>296</v>
      </c>
      <c r="N406" t="str">
        <f>_xlfn.XLOOKUP(orders3[[#This Row],[CustomerID]], Customer_Summary[Row Labels], Customer_Summary[Segment], 0, 0)</f>
        <v>Repeat</v>
      </c>
      <c r="O406" t="str">
        <f>TEXT(orders3[[#This Row],[OrderDate]],"yyyy-mm")</f>
        <v>1995-10</v>
      </c>
      <c r="P406" t="s">
        <v>172</v>
      </c>
    </row>
    <row r="407" spans="1:16" x14ac:dyDescent="0.3">
      <c r="A407">
        <v>10653</v>
      </c>
      <c r="B407" t="s">
        <v>244</v>
      </c>
      <c r="C407">
        <v>1</v>
      </c>
      <c r="D407" s="1">
        <v>34975</v>
      </c>
      <c r="E407" s="1">
        <v>35003</v>
      </c>
      <c r="F407" s="1">
        <v>34992</v>
      </c>
      <c r="G407">
        <v>1</v>
      </c>
      <c r="H407">
        <v>93.25</v>
      </c>
      <c r="I407" t="s">
        <v>245</v>
      </c>
      <c r="J407" t="s">
        <v>247</v>
      </c>
      <c r="K407" t="s">
        <v>248</v>
      </c>
      <c r="L407" t="s">
        <v>47</v>
      </c>
      <c r="M407" t="s">
        <v>249</v>
      </c>
      <c r="N407" t="str">
        <f>_xlfn.XLOOKUP(orders3[[#This Row],[CustomerID]], Customer_Summary[Row Labels], Customer_Summary[Segment], 0, 0)</f>
        <v>Repeat</v>
      </c>
      <c r="O407" t="str">
        <f>TEXT(orders3[[#This Row],[OrderDate]],"yyyy-mm")</f>
        <v>1995-10</v>
      </c>
      <c r="P407" t="s">
        <v>49</v>
      </c>
    </row>
    <row r="408" spans="1:16" x14ac:dyDescent="0.3">
      <c r="A408">
        <v>10654</v>
      </c>
      <c r="B408" t="s">
        <v>77</v>
      </c>
      <c r="C408">
        <v>5</v>
      </c>
      <c r="D408" s="1">
        <v>34975</v>
      </c>
      <c r="E408" s="1">
        <v>35003</v>
      </c>
      <c r="F408" s="1">
        <v>34984</v>
      </c>
      <c r="G408">
        <v>1</v>
      </c>
      <c r="H408">
        <v>55.26</v>
      </c>
      <c r="I408" t="s">
        <v>78</v>
      </c>
      <c r="J408" t="s">
        <v>81</v>
      </c>
      <c r="K408" t="s">
        <v>82</v>
      </c>
      <c r="L408" t="s">
        <v>47</v>
      </c>
      <c r="M408" t="s">
        <v>83</v>
      </c>
      <c r="N408" t="str">
        <f>_xlfn.XLOOKUP(orders3[[#This Row],[CustomerID]], Customer_Summary[Row Labels], Customer_Summary[Segment], 0, 0)</f>
        <v>Repeat</v>
      </c>
      <c r="O408" t="str">
        <f>TEXT(orders3[[#This Row],[OrderDate]],"yyyy-mm")</f>
        <v>1995-10</v>
      </c>
      <c r="P408" t="s">
        <v>84</v>
      </c>
    </row>
    <row r="409" spans="1:16" x14ac:dyDescent="0.3">
      <c r="A409">
        <v>10655</v>
      </c>
      <c r="B409" t="s">
        <v>570</v>
      </c>
      <c r="C409">
        <v>1</v>
      </c>
      <c r="D409" s="1">
        <v>34976</v>
      </c>
      <c r="E409" s="1">
        <v>35004</v>
      </c>
      <c r="F409" s="1">
        <v>34984</v>
      </c>
      <c r="G409">
        <v>2</v>
      </c>
      <c r="H409">
        <v>4.41</v>
      </c>
      <c r="I409" t="s">
        <v>571</v>
      </c>
      <c r="J409" t="s">
        <v>573</v>
      </c>
      <c r="K409" t="s">
        <v>574</v>
      </c>
      <c r="L409" t="s">
        <v>47</v>
      </c>
      <c r="M409" t="s">
        <v>575</v>
      </c>
      <c r="N409" t="str">
        <f>_xlfn.XLOOKUP(orders3[[#This Row],[CustomerID]], Customer_Summary[Row Labels], Customer_Summary[Segment], 0, 0)</f>
        <v>Repeat</v>
      </c>
      <c r="O409" t="str">
        <f>TEXT(orders3[[#This Row],[OrderDate]],"yyyy-mm")</f>
        <v>1995-10</v>
      </c>
      <c r="P409" t="s">
        <v>264</v>
      </c>
    </row>
    <row r="410" spans="1:16" x14ac:dyDescent="0.3">
      <c r="A410">
        <v>10656</v>
      </c>
      <c r="B410" t="s">
        <v>298</v>
      </c>
      <c r="C410">
        <v>6</v>
      </c>
      <c r="D410" s="1">
        <v>34977</v>
      </c>
      <c r="E410" s="1">
        <v>35005</v>
      </c>
      <c r="F410" s="1">
        <v>34983</v>
      </c>
      <c r="G410">
        <v>1</v>
      </c>
      <c r="H410">
        <v>57.15</v>
      </c>
      <c r="I410" t="s">
        <v>299</v>
      </c>
      <c r="J410" t="s">
        <v>301</v>
      </c>
      <c r="K410" t="s">
        <v>302</v>
      </c>
      <c r="L410" t="s">
        <v>303</v>
      </c>
      <c r="M410" t="s">
        <v>304</v>
      </c>
      <c r="N410" t="str">
        <f>_xlfn.XLOOKUP(orders3[[#This Row],[CustomerID]], Customer_Summary[Row Labels], Customer_Summary[Segment], 0, 0)</f>
        <v>Repeat</v>
      </c>
      <c r="O410" t="str">
        <f>TEXT(orders3[[#This Row],[OrderDate]],"yyyy-mm")</f>
        <v>1995-10</v>
      </c>
      <c r="P410" t="s">
        <v>305</v>
      </c>
    </row>
    <row r="411" spans="1:16" x14ac:dyDescent="0.3">
      <c r="A411">
        <v>10657</v>
      </c>
      <c r="B411" t="s">
        <v>607</v>
      </c>
      <c r="C411">
        <v>2</v>
      </c>
      <c r="D411" s="1">
        <v>34977</v>
      </c>
      <c r="E411" s="1">
        <v>35005</v>
      </c>
      <c r="F411" s="1">
        <v>34988</v>
      </c>
      <c r="G411">
        <v>2</v>
      </c>
      <c r="H411">
        <v>352.69</v>
      </c>
      <c r="I411" t="s">
        <v>608</v>
      </c>
      <c r="J411" t="s">
        <v>610</v>
      </c>
      <c r="K411" t="s">
        <v>611</v>
      </c>
      <c r="L411" t="s">
        <v>612</v>
      </c>
      <c r="M411" t="s">
        <v>613</v>
      </c>
      <c r="N411" t="str">
        <f>_xlfn.XLOOKUP(orders3[[#This Row],[CustomerID]], Customer_Summary[Row Labels], Customer_Summary[Segment], 0, 0)</f>
        <v>Repeat</v>
      </c>
      <c r="O411" t="str">
        <f>TEXT(orders3[[#This Row],[OrderDate]],"yyyy-mm")</f>
        <v>1995-10</v>
      </c>
      <c r="P411" t="s">
        <v>305</v>
      </c>
    </row>
    <row r="412" spans="1:16" x14ac:dyDescent="0.3">
      <c r="A412">
        <v>10658</v>
      </c>
      <c r="B412" t="s">
        <v>547</v>
      </c>
      <c r="C412">
        <v>4</v>
      </c>
      <c r="D412" s="1">
        <v>34978</v>
      </c>
      <c r="E412" s="1">
        <v>35006</v>
      </c>
      <c r="F412" s="1">
        <v>34981</v>
      </c>
      <c r="G412">
        <v>1</v>
      </c>
      <c r="H412">
        <v>364.15</v>
      </c>
      <c r="I412" t="s">
        <v>548</v>
      </c>
      <c r="J412" t="s">
        <v>550</v>
      </c>
      <c r="K412" t="s">
        <v>551</v>
      </c>
      <c r="L412" t="s">
        <v>47</v>
      </c>
      <c r="M412" t="s">
        <v>552</v>
      </c>
      <c r="N412" t="str">
        <f>_xlfn.XLOOKUP(orders3[[#This Row],[CustomerID]], Customer_Summary[Row Labels], Customer_Summary[Segment], 0, 0)</f>
        <v>Repeat</v>
      </c>
      <c r="O412" t="str">
        <f>TEXT(orders3[[#This Row],[OrderDate]],"yyyy-mm")</f>
        <v>1995-10</v>
      </c>
      <c r="P412" t="s">
        <v>49</v>
      </c>
    </row>
    <row r="413" spans="1:16" x14ac:dyDescent="0.3">
      <c r="A413">
        <v>10659</v>
      </c>
      <c r="B413" t="s">
        <v>541</v>
      </c>
      <c r="C413">
        <v>7</v>
      </c>
      <c r="D413" s="1">
        <v>34978</v>
      </c>
      <c r="E413" s="1">
        <v>35006</v>
      </c>
      <c r="F413" s="1">
        <v>34983</v>
      </c>
      <c r="G413">
        <v>2</v>
      </c>
      <c r="H413">
        <v>105.81</v>
      </c>
      <c r="I413" t="s">
        <v>542</v>
      </c>
      <c r="J413" t="s">
        <v>544</v>
      </c>
      <c r="K413" t="s">
        <v>169</v>
      </c>
      <c r="L413" t="s">
        <v>170</v>
      </c>
      <c r="M413" t="s">
        <v>545</v>
      </c>
      <c r="N413" t="str">
        <f>_xlfn.XLOOKUP(orders3[[#This Row],[CustomerID]], Customer_Summary[Row Labels], Customer_Summary[Segment], 0, 0)</f>
        <v>Repeat</v>
      </c>
      <c r="O413" t="str">
        <f>TEXT(orders3[[#This Row],[OrderDate]],"yyyy-mm")</f>
        <v>1995-10</v>
      </c>
      <c r="P413" t="s">
        <v>172</v>
      </c>
    </row>
    <row r="414" spans="1:16" x14ac:dyDescent="0.3">
      <c r="A414">
        <v>10660</v>
      </c>
      <c r="B414" t="s">
        <v>335</v>
      </c>
      <c r="C414">
        <v>8</v>
      </c>
      <c r="D414" s="1">
        <v>34981</v>
      </c>
      <c r="E414" s="1">
        <v>35009</v>
      </c>
      <c r="F414" s="1">
        <v>35018</v>
      </c>
      <c r="G414">
        <v>1</v>
      </c>
      <c r="H414">
        <v>111.29</v>
      </c>
      <c r="I414" t="s">
        <v>336</v>
      </c>
      <c r="J414" t="s">
        <v>338</v>
      </c>
      <c r="K414" t="s">
        <v>339</v>
      </c>
      <c r="L414" t="s">
        <v>303</v>
      </c>
      <c r="M414" t="s">
        <v>340</v>
      </c>
      <c r="N414" t="str">
        <f>_xlfn.XLOOKUP(orders3[[#This Row],[CustomerID]], Customer_Summary[Row Labels], Customer_Summary[Segment], 0, 0)</f>
        <v>Repeat</v>
      </c>
      <c r="O414" t="str">
        <f>TEXT(orders3[[#This Row],[OrderDate]],"yyyy-mm")</f>
        <v>1995-10</v>
      </c>
      <c r="P414" t="s">
        <v>305</v>
      </c>
    </row>
    <row r="415" spans="1:16" x14ac:dyDescent="0.3">
      <c r="A415">
        <v>10661</v>
      </c>
      <c r="B415" t="s">
        <v>343</v>
      </c>
      <c r="C415">
        <v>7</v>
      </c>
      <c r="D415" s="1">
        <v>34982</v>
      </c>
      <c r="E415" s="1">
        <v>35010</v>
      </c>
      <c r="F415" s="1">
        <v>34988</v>
      </c>
      <c r="G415">
        <v>3</v>
      </c>
      <c r="H415">
        <v>17.55</v>
      </c>
      <c r="I415" t="s">
        <v>344</v>
      </c>
      <c r="J415" t="s">
        <v>346</v>
      </c>
      <c r="K415" t="s">
        <v>347</v>
      </c>
      <c r="L415" t="s">
        <v>348</v>
      </c>
      <c r="M415" t="s">
        <v>47</v>
      </c>
      <c r="N415" t="str">
        <f>_xlfn.XLOOKUP(orders3[[#This Row],[CustomerID]], Customer_Summary[Row Labels], Customer_Summary[Segment], 0, 0)</f>
        <v>Repeat</v>
      </c>
      <c r="O415" t="str">
        <f>TEXT(orders3[[#This Row],[OrderDate]],"yyyy-mm")</f>
        <v>1995-10</v>
      </c>
      <c r="P415" t="s">
        <v>349</v>
      </c>
    </row>
    <row r="416" spans="1:16" x14ac:dyDescent="0.3">
      <c r="A416">
        <v>10662</v>
      </c>
      <c r="B416" t="s">
        <v>434</v>
      </c>
      <c r="C416">
        <v>3</v>
      </c>
      <c r="D416" s="1">
        <v>34982</v>
      </c>
      <c r="E416" s="1">
        <v>35010</v>
      </c>
      <c r="F416" s="1">
        <v>34991</v>
      </c>
      <c r="G416">
        <v>2</v>
      </c>
      <c r="H416">
        <v>1.28</v>
      </c>
      <c r="I416" t="s">
        <v>435</v>
      </c>
      <c r="J416" t="s">
        <v>437</v>
      </c>
      <c r="K416" t="s">
        <v>438</v>
      </c>
      <c r="L416" t="s">
        <v>303</v>
      </c>
      <c r="M416" t="s">
        <v>439</v>
      </c>
      <c r="N416" t="str">
        <f>_xlfn.XLOOKUP(orders3[[#This Row],[CustomerID]], Customer_Summary[Row Labels], Customer_Summary[Segment], 0, 0)</f>
        <v>Repeat</v>
      </c>
      <c r="O416" t="str">
        <f>TEXT(orders3[[#This Row],[OrderDate]],"yyyy-mm")</f>
        <v>1995-10</v>
      </c>
      <c r="P416" t="s">
        <v>305</v>
      </c>
    </row>
    <row r="417" spans="1:16" x14ac:dyDescent="0.3">
      <c r="A417">
        <v>10663</v>
      </c>
      <c r="B417" t="s">
        <v>114</v>
      </c>
      <c r="C417">
        <v>2</v>
      </c>
      <c r="D417" s="1">
        <v>34983</v>
      </c>
      <c r="E417" s="1">
        <v>34997</v>
      </c>
      <c r="F417" s="1">
        <v>35006</v>
      </c>
      <c r="G417">
        <v>2</v>
      </c>
      <c r="H417">
        <v>113.15</v>
      </c>
      <c r="I417" t="s">
        <v>115</v>
      </c>
      <c r="J417" t="s">
        <v>117</v>
      </c>
      <c r="K417" t="s">
        <v>118</v>
      </c>
      <c r="L417" t="s">
        <v>47</v>
      </c>
      <c r="M417" t="s">
        <v>119</v>
      </c>
      <c r="N417" t="str">
        <f>_xlfn.XLOOKUP(orders3[[#This Row],[CustomerID]], Customer_Summary[Row Labels], Customer_Summary[Segment], 0, 0)</f>
        <v>Repeat</v>
      </c>
      <c r="O417" t="str">
        <f>TEXT(orders3[[#This Row],[OrderDate]],"yyyy-mm")</f>
        <v>1995-10</v>
      </c>
      <c r="P417" t="s">
        <v>102</v>
      </c>
    </row>
    <row r="418" spans="1:16" x14ac:dyDescent="0.3">
      <c r="A418">
        <v>10664</v>
      </c>
      <c r="B418" t="s">
        <v>267</v>
      </c>
      <c r="C418">
        <v>1</v>
      </c>
      <c r="D418" s="1">
        <v>34983</v>
      </c>
      <c r="E418" s="1">
        <v>35011</v>
      </c>
      <c r="F418" s="1">
        <v>34992</v>
      </c>
      <c r="G418">
        <v>3</v>
      </c>
      <c r="H418">
        <v>1.27</v>
      </c>
      <c r="I418" t="s">
        <v>268</v>
      </c>
      <c r="J418" t="s">
        <v>270</v>
      </c>
      <c r="K418" t="s">
        <v>271</v>
      </c>
      <c r="L418" t="s">
        <v>47</v>
      </c>
      <c r="M418" t="s">
        <v>272</v>
      </c>
      <c r="N418" t="str">
        <f>_xlfn.XLOOKUP(orders3[[#This Row],[CustomerID]], Customer_Summary[Row Labels], Customer_Summary[Segment], 0, 0)</f>
        <v>Repeat</v>
      </c>
      <c r="O418" t="str">
        <f>TEXT(orders3[[#This Row],[OrderDate]],"yyyy-mm")</f>
        <v>1995-10</v>
      </c>
      <c r="P418" t="s">
        <v>273</v>
      </c>
    </row>
    <row r="419" spans="1:16" x14ac:dyDescent="0.3">
      <c r="A419">
        <v>10665</v>
      </c>
      <c r="B419" t="s">
        <v>434</v>
      </c>
      <c r="C419">
        <v>1</v>
      </c>
      <c r="D419" s="1">
        <v>34984</v>
      </c>
      <c r="E419" s="1">
        <v>35012</v>
      </c>
      <c r="F419" s="1">
        <v>34990</v>
      </c>
      <c r="G419">
        <v>2</v>
      </c>
      <c r="H419">
        <v>26.31</v>
      </c>
      <c r="I419" t="s">
        <v>435</v>
      </c>
      <c r="J419" t="s">
        <v>437</v>
      </c>
      <c r="K419" t="s">
        <v>438</v>
      </c>
      <c r="L419" t="s">
        <v>303</v>
      </c>
      <c r="M419" t="s">
        <v>439</v>
      </c>
      <c r="N419" t="str">
        <f>_xlfn.XLOOKUP(orders3[[#This Row],[CustomerID]], Customer_Summary[Row Labels], Customer_Summary[Segment], 0, 0)</f>
        <v>Repeat</v>
      </c>
      <c r="O419" t="str">
        <f>TEXT(orders3[[#This Row],[OrderDate]],"yyyy-mm")</f>
        <v>1995-10</v>
      </c>
      <c r="P419" t="s">
        <v>305</v>
      </c>
    </row>
    <row r="420" spans="1:16" x14ac:dyDescent="0.3">
      <c r="A420">
        <v>10666</v>
      </c>
      <c r="B420" t="s">
        <v>584</v>
      </c>
      <c r="C420">
        <v>7</v>
      </c>
      <c r="D420" s="1">
        <v>34985</v>
      </c>
      <c r="E420" s="1">
        <v>35013</v>
      </c>
      <c r="F420" s="1">
        <v>34995</v>
      </c>
      <c r="G420">
        <v>2</v>
      </c>
      <c r="H420">
        <v>232.42</v>
      </c>
      <c r="I420" t="s">
        <v>585</v>
      </c>
      <c r="J420" t="s">
        <v>869</v>
      </c>
      <c r="K420" t="s">
        <v>588</v>
      </c>
      <c r="L420" t="s">
        <v>47</v>
      </c>
      <c r="M420" t="s">
        <v>870</v>
      </c>
      <c r="N420" t="str">
        <f>_xlfn.XLOOKUP(orders3[[#This Row],[CustomerID]], Customer_Summary[Row Labels], Customer_Summary[Segment], 0, 0)</f>
        <v>Repeat</v>
      </c>
      <c r="O420" t="str">
        <f>TEXT(orders3[[#This Row],[OrderDate]],"yyyy-mm")</f>
        <v>1995-10</v>
      </c>
      <c r="P420" t="s">
        <v>162</v>
      </c>
    </row>
    <row r="421" spans="1:16" x14ac:dyDescent="0.3">
      <c r="A421">
        <v>10667</v>
      </c>
      <c r="B421" t="s">
        <v>204</v>
      </c>
      <c r="C421">
        <v>7</v>
      </c>
      <c r="D421" s="1">
        <v>34985</v>
      </c>
      <c r="E421" s="1">
        <v>35013</v>
      </c>
      <c r="F421" s="1">
        <v>34992</v>
      </c>
      <c r="G421">
        <v>1</v>
      </c>
      <c r="H421">
        <v>78.09</v>
      </c>
      <c r="I421" t="s">
        <v>205</v>
      </c>
      <c r="J421" t="s">
        <v>208</v>
      </c>
      <c r="K421" t="s">
        <v>209</v>
      </c>
      <c r="L421" t="s">
        <v>47</v>
      </c>
      <c r="M421" t="s">
        <v>210</v>
      </c>
      <c r="N421" t="str">
        <f>_xlfn.XLOOKUP(orders3[[#This Row],[CustomerID]], Customer_Summary[Row Labels], Customer_Summary[Segment], 0, 0)</f>
        <v>Repeat</v>
      </c>
      <c r="O421" t="str">
        <f>TEXT(orders3[[#This Row],[OrderDate]],"yyyy-mm")</f>
        <v>1995-10</v>
      </c>
      <c r="P421" t="s">
        <v>211</v>
      </c>
    </row>
    <row r="422" spans="1:16" x14ac:dyDescent="0.3">
      <c r="A422">
        <v>10668</v>
      </c>
      <c r="B422" t="s">
        <v>722</v>
      </c>
      <c r="C422">
        <v>1</v>
      </c>
      <c r="D422" s="1">
        <v>34988</v>
      </c>
      <c r="E422" s="1">
        <v>35016</v>
      </c>
      <c r="F422" s="1">
        <v>34996</v>
      </c>
      <c r="G422">
        <v>2</v>
      </c>
      <c r="H422">
        <v>47.22</v>
      </c>
      <c r="I422" t="s">
        <v>723</v>
      </c>
      <c r="J422" t="s">
        <v>725</v>
      </c>
      <c r="K422" t="s">
        <v>726</v>
      </c>
      <c r="L422" t="s">
        <v>47</v>
      </c>
      <c r="M422" t="s">
        <v>727</v>
      </c>
      <c r="N422" t="str">
        <f>_xlfn.XLOOKUP(orders3[[#This Row],[CustomerID]], Customer_Summary[Row Labels], Customer_Summary[Segment], 0, 0)</f>
        <v>Repeat</v>
      </c>
      <c r="O422" t="str">
        <f>TEXT(orders3[[#This Row],[OrderDate]],"yyyy-mm")</f>
        <v>1995-10</v>
      </c>
      <c r="P422" t="s">
        <v>49</v>
      </c>
    </row>
    <row r="423" spans="1:16" x14ac:dyDescent="0.3">
      <c r="A423">
        <v>10669</v>
      </c>
      <c r="B423" t="s">
        <v>622</v>
      </c>
      <c r="C423">
        <v>2</v>
      </c>
      <c r="D423" s="1">
        <v>34988</v>
      </c>
      <c r="E423" s="1">
        <v>35016</v>
      </c>
      <c r="F423" s="1">
        <v>34995</v>
      </c>
      <c r="G423">
        <v>1</v>
      </c>
      <c r="H423">
        <v>24.39</v>
      </c>
      <c r="I423" t="s">
        <v>623</v>
      </c>
      <c r="J423" t="s">
        <v>625</v>
      </c>
      <c r="K423" t="s">
        <v>626</v>
      </c>
      <c r="L423" t="s">
        <v>47</v>
      </c>
      <c r="M423" t="s">
        <v>627</v>
      </c>
      <c r="N423" t="str">
        <f>_xlfn.XLOOKUP(orders3[[#This Row],[CustomerID]], Customer_Summary[Row Labels], Customer_Summary[Segment], 0, 0)</f>
        <v>Repeat</v>
      </c>
      <c r="O423" t="str">
        <f>TEXT(orders3[[#This Row],[OrderDate]],"yyyy-mm")</f>
        <v>1995-10</v>
      </c>
      <c r="P423" t="s">
        <v>628</v>
      </c>
    </row>
    <row r="424" spans="1:16" x14ac:dyDescent="0.3">
      <c r="A424">
        <v>10670</v>
      </c>
      <c r="B424" t="s">
        <v>244</v>
      </c>
      <c r="C424">
        <v>4</v>
      </c>
      <c r="D424" s="1">
        <v>34989</v>
      </c>
      <c r="E424" s="1">
        <v>35017</v>
      </c>
      <c r="F424" s="1">
        <v>34991</v>
      </c>
      <c r="G424">
        <v>1</v>
      </c>
      <c r="H424">
        <v>203.48</v>
      </c>
      <c r="I424" t="s">
        <v>245</v>
      </c>
      <c r="J424" t="s">
        <v>247</v>
      </c>
      <c r="K424" t="s">
        <v>248</v>
      </c>
      <c r="L424" t="s">
        <v>47</v>
      </c>
      <c r="M424" t="s">
        <v>249</v>
      </c>
      <c r="N424" t="str">
        <f>_xlfn.XLOOKUP(orders3[[#This Row],[CustomerID]], Customer_Summary[Row Labels], Customer_Summary[Segment], 0, 0)</f>
        <v>Repeat</v>
      </c>
      <c r="O424" t="str">
        <f>TEXT(orders3[[#This Row],[OrderDate]],"yyyy-mm")</f>
        <v>1995-10</v>
      </c>
      <c r="P424" t="s">
        <v>49</v>
      </c>
    </row>
    <row r="425" spans="1:16" x14ac:dyDescent="0.3">
      <c r="A425">
        <v>10671</v>
      </c>
      <c r="B425" t="s">
        <v>252</v>
      </c>
      <c r="C425">
        <v>1</v>
      </c>
      <c r="D425" s="1">
        <v>34990</v>
      </c>
      <c r="E425" s="1">
        <v>35018</v>
      </c>
      <c r="F425" s="1">
        <v>34997</v>
      </c>
      <c r="G425">
        <v>1</v>
      </c>
      <c r="H425">
        <v>30.34</v>
      </c>
      <c r="I425" t="s">
        <v>253</v>
      </c>
      <c r="J425" t="s">
        <v>255</v>
      </c>
      <c r="K425" t="s">
        <v>193</v>
      </c>
      <c r="L425" t="s">
        <v>47</v>
      </c>
      <c r="M425" t="s">
        <v>194</v>
      </c>
      <c r="N425" t="str">
        <f>_xlfn.XLOOKUP(orders3[[#This Row],[CustomerID]], Customer_Summary[Row Labels], Customer_Summary[Segment], 0, 0)</f>
        <v>New</v>
      </c>
      <c r="O425" t="str">
        <f>TEXT(orders3[[#This Row],[OrderDate]],"yyyy-mm")</f>
        <v>1995-10</v>
      </c>
      <c r="P425" t="s">
        <v>102</v>
      </c>
    </row>
    <row r="426" spans="1:16" x14ac:dyDescent="0.3">
      <c r="A426">
        <v>10672</v>
      </c>
      <c r="B426" t="s">
        <v>77</v>
      </c>
      <c r="C426">
        <v>9</v>
      </c>
      <c r="D426" s="1">
        <v>34990</v>
      </c>
      <c r="E426" s="1">
        <v>35004</v>
      </c>
      <c r="F426" s="1">
        <v>34999</v>
      </c>
      <c r="G426">
        <v>2</v>
      </c>
      <c r="H426">
        <v>95.75</v>
      </c>
      <c r="I426" t="s">
        <v>78</v>
      </c>
      <c r="J426" t="s">
        <v>81</v>
      </c>
      <c r="K426" t="s">
        <v>82</v>
      </c>
      <c r="L426" t="s">
        <v>47</v>
      </c>
      <c r="M426" t="s">
        <v>83</v>
      </c>
      <c r="N426" t="str">
        <f>_xlfn.XLOOKUP(orders3[[#This Row],[CustomerID]], Customer_Summary[Row Labels], Customer_Summary[Segment], 0, 0)</f>
        <v>Repeat</v>
      </c>
      <c r="O426" t="str">
        <f>TEXT(orders3[[#This Row],[OrderDate]],"yyyy-mm")</f>
        <v>1995-10</v>
      </c>
      <c r="P426" t="s">
        <v>84</v>
      </c>
    </row>
    <row r="427" spans="1:16" x14ac:dyDescent="0.3">
      <c r="A427">
        <v>10673</v>
      </c>
      <c r="B427" t="s">
        <v>753</v>
      </c>
      <c r="C427">
        <v>2</v>
      </c>
      <c r="D427" s="1">
        <v>34991</v>
      </c>
      <c r="E427" s="1">
        <v>35019</v>
      </c>
      <c r="F427" s="1">
        <v>34992</v>
      </c>
      <c r="G427">
        <v>1</v>
      </c>
      <c r="H427">
        <v>22.76</v>
      </c>
      <c r="I427" t="s">
        <v>754</v>
      </c>
      <c r="J427" t="s">
        <v>757</v>
      </c>
      <c r="K427" t="s">
        <v>758</v>
      </c>
      <c r="L427" t="s">
        <v>47</v>
      </c>
      <c r="M427" t="s">
        <v>759</v>
      </c>
      <c r="N427" t="str">
        <f>_xlfn.XLOOKUP(orders3[[#This Row],[CustomerID]], Customer_Summary[Row Labels], Customer_Summary[Segment], 0, 0)</f>
        <v>Repeat</v>
      </c>
      <c r="O427" t="str">
        <f>TEXT(orders3[[#This Row],[OrderDate]],"yyyy-mm")</f>
        <v>1995-10</v>
      </c>
      <c r="P427" t="s">
        <v>736</v>
      </c>
    </row>
    <row r="428" spans="1:16" x14ac:dyDescent="0.3">
      <c r="A428">
        <v>10674</v>
      </c>
      <c r="B428" t="s">
        <v>352</v>
      </c>
      <c r="C428">
        <v>4</v>
      </c>
      <c r="D428" s="1">
        <v>34991</v>
      </c>
      <c r="E428" s="1">
        <v>35019</v>
      </c>
      <c r="F428" s="1">
        <v>35003</v>
      </c>
      <c r="G428">
        <v>2</v>
      </c>
      <c r="H428">
        <v>0.9</v>
      </c>
      <c r="I428" t="s">
        <v>353</v>
      </c>
      <c r="J428" t="s">
        <v>355</v>
      </c>
      <c r="K428" t="s">
        <v>356</v>
      </c>
      <c r="L428" t="s">
        <v>357</v>
      </c>
      <c r="M428" t="s">
        <v>358</v>
      </c>
      <c r="N428" t="str">
        <f>_xlfn.XLOOKUP(orders3[[#This Row],[CustomerID]], Customer_Summary[Row Labels], Customer_Summary[Segment], 0, 0)</f>
        <v>Repeat</v>
      </c>
      <c r="O428" t="str">
        <f>TEXT(orders3[[#This Row],[OrderDate]],"yyyy-mm")</f>
        <v>1995-10</v>
      </c>
      <c r="P428" t="s">
        <v>74</v>
      </c>
    </row>
    <row r="429" spans="1:16" x14ac:dyDescent="0.3">
      <c r="A429">
        <v>10675</v>
      </c>
      <c r="B429" t="s">
        <v>244</v>
      </c>
      <c r="C429">
        <v>5</v>
      </c>
      <c r="D429" s="1">
        <v>34992</v>
      </c>
      <c r="E429" s="1">
        <v>35020</v>
      </c>
      <c r="F429" s="1">
        <v>34996</v>
      </c>
      <c r="G429">
        <v>2</v>
      </c>
      <c r="H429">
        <v>31.85</v>
      </c>
      <c r="I429" t="s">
        <v>245</v>
      </c>
      <c r="J429" t="s">
        <v>247</v>
      </c>
      <c r="K429" t="s">
        <v>248</v>
      </c>
      <c r="L429" t="s">
        <v>47</v>
      </c>
      <c r="M429" t="s">
        <v>249</v>
      </c>
      <c r="N429" t="str">
        <f>_xlfn.XLOOKUP(orders3[[#This Row],[CustomerID]], Customer_Summary[Row Labels], Customer_Summary[Segment], 0, 0)</f>
        <v>Repeat</v>
      </c>
      <c r="O429" t="str">
        <f>TEXT(orders3[[#This Row],[OrderDate]],"yyyy-mm")</f>
        <v>1995-10</v>
      </c>
      <c r="P429" t="s">
        <v>49</v>
      </c>
    </row>
    <row r="430" spans="1:16" x14ac:dyDescent="0.3">
      <c r="A430">
        <v>10676</v>
      </c>
      <c r="B430" t="s">
        <v>678</v>
      </c>
      <c r="C430">
        <v>2</v>
      </c>
      <c r="D430" s="1">
        <v>34995</v>
      </c>
      <c r="E430" s="1">
        <v>35023</v>
      </c>
      <c r="F430" s="1">
        <v>35002</v>
      </c>
      <c r="G430">
        <v>2</v>
      </c>
      <c r="H430">
        <v>2.0099999999999998</v>
      </c>
      <c r="I430" t="s">
        <v>679</v>
      </c>
      <c r="J430" t="s">
        <v>681</v>
      </c>
      <c r="K430" t="s">
        <v>57</v>
      </c>
      <c r="L430" t="s">
        <v>47</v>
      </c>
      <c r="M430" t="s">
        <v>517</v>
      </c>
      <c r="N430" t="str">
        <f>_xlfn.XLOOKUP(orders3[[#This Row],[CustomerID]], Customer_Summary[Row Labels], Customer_Summary[Segment], 0, 0)</f>
        <v>Repeat</v>
      </c>
      <c r="O430" t="str">
        <f>TEXT(orders3[[#This Row],[OrderDate]],"yyyy-mm")</f>
        <v>1995-10</v>
      </c>
      <c r="P430" t="s">
        <v>59</v>
      </c>
    </row>
    <row r="431" spans="1:16" x14ac:dyDescent="0.3">
      <c r="A431">
        <v>10677</v>
      </c>
      <c r="B431" t="s">
        <v>62</v>
      </c>
      <c r="C431">
        <v>1</v>
      </c>
      <c r="D431" s="1">
        <v>34995</v>
      </c>
      <c r="E431" s="1">
        <v>35023</v>
      </c>
      <c r="F431" s="1">
        <v>34999</v>
      </c>
      <c r="G431">
        <v>3</v>
      </c>
      <c r="H431">
        <v>4.03</v>
      </c>
      <c r="I431" t="s">
        <v>63</v>
      </c>
      <c r="J431" t="s">
        <v>65</v>
      </c>
      <c r="K431" t="s">
        <v>57</v>
      </c>
      <c r="L431" t="s">
        <v>47</v>
      </c>
      <c r="M431" t="s">
        <v>66</v>
      </c>
      <c r="N431" t="str">
        <f>_xlfn.XLOOKUP(orders3[[#This Row],[CustomerID]], Customer_Summary[Row Labels], Customer_Summary[Segment], 0, 0)</f>
        <v>Repeat</v>
      </c>
      <c r="O431" t="str">
        <f>TEXT(orders3[[#This Row],[OrderDate]],"yyyy-mm")</f>
        <v>1995-10</v>
      </c>
      <c r="P431" t="s">
        <v>59</v>
      </c>
    </row>
    <row r="432" spans="1:16" x14ac:dyDescent="0.3">
      <c r="A432">
        <v>10678</v>
      </c>
      <c r="B432" t="s">
        <v>607</v>
      </c>
      <c r="C432">
        <v>7</v>
      </c>
      <c r="D432" s="1">
        <v>34996</v>
      </c>
      <c r="E432" s="1">
        <v>35024</v>
      </c>
      <c r="F432" s="1">
        <v>35019</v>
      </c>
      <c r="G432">
        <v>3</v>
      </c>
      <c r="H432">
        <v>388.98</v>
      </c>
      <c r="I432" t="s">
        <v>608</v>
      </c>
      <c r="J432" t="s">
        <v>610</v>
      </c>
      <c r="K432" t="s">
        <v>611</v>
      </c>
      <c r="L432" t="s">
        <v>612</v>
      </c>
      <c r="M432" t="s">
        <v>613</v>
      </c>
      <c r="N432" t="str">
        <f>_xlfn.XLOOKUP(orders3[[#This Row],[CustomerID]], Customer_Summary[Row Labels], Customer_Summary[Segment], 0, 0)</f>
        <v>Repeat</v>
      </c>
      <c r="O432" t="str">
        <f>TEXT(orders3[[#This Row],[OrderDate]],"yyyy-mm")</f>
        <v>1995-10</v>
      </c>
      <c r="P432" t="s">
        <v>305</v>
      </c>
    </row>
    <row r="433" spans="1:16" x14ac:dyDescent="0.3">
      <c r="A433">
        <v>10679</v>
      </c>
      <c r="B433" t="s">
        <v>95</v>
      </c>
      <c r="C433">
        <v>8</v>
      </c>
      <c r="D433" s="1">
        <v>34996</v>
      </c>
      <c r="E433" s="1">
        <v>35024</v>
      </c>
      <c r="F433" s="1">
        <v>35003</v>
      </c>
      <c r="G433">
        <v>3</v>
      </c>
      <c r="H433">
        <v>27.94</v>
      </c>
      <c r="I433" t="s">
        <v>96</v>
      </c>
      <c r="J433" t="s">
        <v>99</v>
      </c>
      <c r="K433" t="s">
        <v>100</v>
      </c>
      <c r="L433" t="s">
        <v>47</v>
      </c>
      <c r="M433" t="s">
        <v>101</v>
      </c>
      <c r="N433" t="str">
        <f>_xlfn.XLOOKUP(orders3[[#This Row],[CustomerID]], Customer_Summary[Row Labels], Customer_Summary[Segment], 0, 0)</f>
        <v>Repeat</v>
      </c>
      <c r="O433" t="str">
        <f>TEXT(orders3[[#This Row],[OrderDate]],"yyyy-mm")</f>
        <v>1995-10</v>
      </c>
      <c r="P433" t="s">
        <v>102</v>
      </c>
    </row>
    <row r="434" spans="1:16" x14ac:dyDescent="0.3">
      <c r="A434">
        <v>10680</v>
      </c>
      <c r="B434" t="s">
        <v>488</v>
      </c>
      <c r="C434">
        <v>1</v>
      </c>
      <c r="D434" s="1">
        <v>34997</v>
      </c>
      <c r="E434" s="1">
        <v>35025</v>
      </c>
      <c r="F434" s="1">
        <v>34999</v>
      </c>
      <c r="G434">
        <v>1</v>
      </c>
      <c r="H434">
        <v>26.61</v>
      </c>
      <c r="I434" t="s">
        <v>489</v>
      </c>
      <c r="J434" t="s">
        <v>491</v>
      </c>
      <c r="K434" t="s">
        <v>492</v>
      </c>
      <c r="L434" t="s">
        <v>493</v>
      </c>
      <c r="M434" t="s">
        <v>494</v>
      </c>
      <c r="N434" t="str">
        <f>_xlfn.XLOOKUP(orders3[[#This Row],[CustomerID]], Customer_Summary[Row Labels], Customer_Summary[Segment], 0, 0)</f>
        <v>Repeat</v>
      </c>
      <c r="O434" t="str">
        <f>TEXT(orders3[[#This Row],[OrderDate]],"yyyy-mm")</f>
        <v>1995-10</v>
      </c>
      <c r="P434" t="s">
        <v>305</v>
      </c>
    </row>
    <row r="435" spans="1:16" x14ac:dyDescent="0.3">
      <c r="A435">
        <v>10681</v>
      </c>
      <c r="B435" t="s">
        <v>298</v>
      </c>
      <c r="C435">
        <v>3</v>
      </c>
      <c r="D435" s="1">
        <v>34998</v>
      </c>
      <c r="E435" s="1">
        <v>35026</v>
      </c>
      <c r="F435" s="1">
        <v>35003</v>
      </c>
      <c r="G435">
        <v>3</v>
      </c>
      <c r="H435">
        <v>76.13</v>
      </c>
      <c r="I435" t="s">
        <v>299</v>
      </c>
      <c r="J435" t="s">
        <v>301</v>
      </c>
      <c r="K435" t="s">
        <v>302</v>
      </c>
      <c r="L435" t="s">
        <v>303</v>
      </c>
      <c r="M435" t="s">
        <v>304</v>
      </c>
      <c r="N435" t="str">
        <f>_xlfn.XLOOKUP(orders3[[#This Row],[CustomerID]], Customer_Summary[Row Labels], Customer_Summary[Segment], 0, 0)</f>
        <v>Repeat</v>
      </c>
      <c r="O435" t="str">
        <f>TEXT(orders3[[#This Row],[OrderDate]],"yyyy-mm")</f>
        <v>1995-10</v>
      </c>
      <c r="P435" t="s">
        <v>305</v>
      </c>
    </row>
    <row r="436" spans="1:16" x14ac:dyDescent="0.3">
      <c r="A436">
        <v>10682</v>
      </c>
      <c r="B436" t="s">
        <v>62</v>
      </c>
      <c r="C436">
        <v>3</v>
      </c>
      <c r="D436" s="1">
        <v>34998</v>
      </c>
      <c r="E436" s="1">
        <v>35026</v>
      </c>
      <c r="F436" s="1">
        <v>35004</v>
      </c>
      <c r="G436">
        <v>2</v>
      </c>
      <c r="H436">
        <v>36.130000000000003</v>
      </c>
      <c r="I436" t="s">
        <v>63</v>
      </c>
      <c r="J436" t="s">
        <v>65</v>
      </c>
      <c r="K436" t="s">
        <v>57</v>
      </c>
      <c r="L436" t="s">
        <v>47</v>
      </c>
      <c r="M436" t="s">
        <v>66</v>
      </c>
      <c r="N436" t="str">
        <f>_xlfn.XLOOKUP(orders3[[#This Row],[CustomerID]], Customer_Summary[Row Labels], Customer_Summary[Segment], 0, 0)</f>
        <v>Repeat</v>
      </c>
      <c r="O436" t="str">
        <f>TEXT(orders3[[#This Row],[OrderDate]],"yyyy-mm")</f>
        <v>1995-10</v>
      </c>
      <c r="P436" t="s">
        <v>59</v>
      </c>
    </row>
    <row r="437" spans="1:16" x14ac:dyDescent="0.3">
      <c r="A437">
        <v>10683</v>
      </c>
      <c r="B437" t="s">
        <v>189</v>
      </c>
      <c r="C437">
        <v>2</v>
      </c>
      <c r="D437" s="1">
        <v>34999</v>
      </c>
      <c r="E437" s="1">
        <v>35027</v>
      </c>
      <c r="F437" s="1">
        <v>35004</v>
      </c>
      <c r="G437">
        <v>1</v>
      </c>
      <c r="H437">
        <v>4.4000000000000004</v>
      </c>
      <c r="I437" t="s">
        <v>190</v>
      </c>
      <c r="J437" t="s">
        <v>192</v>
      </c>
      <c r="K437" t="s">
        <v>193</v>
      </c>
      <c r="L437" t="s">
        <v>47</v>
      </c>
      <c r="M437" t="s">
        <v>194</v>
      </c>
      <c r="N437" t="str">
        <f>_xlfn.XLOOKUP(orders3[[#This Row],[CustomerID]], Customer_Summary[Row Labels], Customer_Summary[Segment], 0, 0)</f>
        <v>New</v>
      </c>
      <c r="O437" t="str">
        <f>TEXT(orders3[[#This Row],[OrderDate]],"yyyy-mm")</f>
        <v>1995-10</v>
      </c>
      <c r="P437" t="s">
        <v>102</v>
      </c>
    </row>
    <row r="438" spans="1:16" x14ac:dyDescent="0.3">
      <c r="A438">
        <v>10684</v>
      </c>
      <c r="B438" t="s">
        <v>497</v>
      </c>
      <c r="C438">
        <v>3</v>
      </c>
      <c r="D438" s="1">
        <v>34999</v>
      </c>
      <c r="E438" s="1">
        <v>35027</v>
      </c>
      <c r="F438" s="1">
        <v>35003</v>
      </c>
      <c r="G438">
        <v>1</v>
      </c>
      <c r="H438">
        <v>145.63</v>
      </c>
      <c r="I438" t="s">
        <v>498</v>
      </c>
      <c r="J438" t="s">
        <v>500</v>
      </c>
      <c r="K438" t="s">
        <v>501</v>
      </c>
      <c r="L438" t="s">
        <v>47</v>
      </c>
      <c r="M438" t="s">
        <v>502</v>
      </c>
      <c r="N438" t="str">
        <f>_xlfn.XLOOKUP(orders3[[#This Row],[CustomerID]], Customer_Summary[Row Labels], Customer_Summary[Segment], 0, 0)</f>
        <v>Repeat</v>
      </c>
      <c r="O438" t="str">
        <f>TEXT(orders3[[#This Row],[OrderDate]],"yyyy-mm")</f>
        <v>1995-10</v>
      </c>
      <c r="P438" t="s">
        <v>49</v>
      </c>
    </row>
    <row r="439" spans="1:16" x14ac:dyDescent="0.3">
      <c r="A439">
        <v>10685</v>
      </c>
      <c r="B439" t="s">
        <v>291</v>
      </c>
      <c r="C439">
        <v>4</v>
      </c>
      <c r="D439" s="1">
        <v>35002</v>
      </c>
      <c r="E439" s="1">
        <v>35016</v>
      </c>
      <c r="F439" s="1">
        <v>35006</v>
      </c>
      <c r="G439">
        <v>2</v>
      </c>
      <c r="H439">
        <v>33.75</v>
      </c>
      <c r="I439" t="s">
        <v>292</v>
      </c>
      <c r="J439" t="s">
        <v>294</v>
      </c>
      <c r="K439" t="s">
        <v>295</v>
      </c>
      <c r="L439" t="s">
        <v>170</v>
      </c>
      <c r="M439" t="s">
        <v>296</v>
      </c>
      <c r="N439" t="str">
        <f>_xlfn.XLOOKUP(orders3[[#This Row],[CustomerID]], Customer_Summary[Row Labels], Customer_Summary[Segment], 0, 0)</f>
        <v>Repeat</v>
      </c>
      <c r="O439" t="str">
        <f>TEXT(orders3[[#This Row],[OrderDate]],"yyyy-mm")</f>
        <v>1995-10</v>
      </c>
      <c r="P439" t="s">
        <v>172</v>
      </c>
    </row>
    <row r="440" spans="1:16" x14ac:dyDescent="0.3">
      <c r="A440">
        <v>10686</v>
      </c>
      <c r="B440" t="s">
        <v>520</v>
      </c>
      <c r="C440">
        <v>2</v>
      </c>
      <c r="D440" s="1">
        <v>35003</v>
      </c>
      <c r="E440" s="1">
        <v>35031</v>
      </c>
      <c r="F440" s="1">
        <v>35011</v>
      </c>
      <c r="G440">
        <v>1</v>
      </c>
      <c r="H440">
        <v>96.5</v>
      </c>
      <c r="I440" t="s">
        <v>521</v>
      </c>
      <c r="J440" t="s">
        <v>523</v>
      </c>
      <c r="K440" t="s">
        <v>524</v>
      </c>
      <c r="L440" t="s">
        <v>47</v>
      </c>
      <c r="M440" t="s">
        <v>525</v>
      </c>
      <c r="N440" t="str">
        <f>_xlfn.XLOOKUP(orders3[[#This Row],[CustomerID]], Customer_Summary[Row Labels], Customer_Summary[Segment], 0, 0)</f>
        <v>Repeat</v>
      </c>
      <c r="O440" t="str">
        <f>TEXT(orders3[[#This Row],[OrderDate]],"yyyy-mm")</f>
        <v>1995-10</v>
      </c>
      <c r="P440" t="s">
        <v>211</v>
      </c>
    </row>
    <row r="441" spans="1:16" x14ac:dyDescent="0.3">
      <c r="A441">
        <v>10687</v>
      </c>
      <c r="B441" t="s">
        <v>343</v>
      </c>
      <c r="C441">
        <v>9</v>
      </c>
      <c r="D441" s="1">
        <v>35003</v>
      </c>
      <c r="E441" s="1">
        <v>35031</v>
      </c>
      <c r="F441" s="1">
        <v>35033</v>
      </c>
      <c r="G441">
        <v>2</v>
      </c>
      <c r="H441">
        <v>296.43</v>
      </c>
      <c r="I441" t="s">
        <v>344</v>
      </c>
      <c r="J441" t="s">
        <v>346</v>
      </c>
      <c r="K441" t="s">
        <v>347</v>
      </c>
      <c r="L441" t="s">
        <v>348</v>
      </c>
      <c r="M441" t="s">
        <v>47</v>
      </c>
      <c r="N441" t="str">
        <f>_xlfn.XLOOKUP(orders3[[#This Row],[CustomerID]], Customer_Summary[Row Labels], Customer_Summary[Segment], 0, 0)</f>
        <v>Repeat</v>
      </c>
      <c r="O441" t="str">
        <f>TEXT(orders3[[#This Row],[OrderDate]],"yyyy-mm")</f>
        <v>1995-10</v>
      </c>
      <c r="P441" t="s">
        <v>349</v>
      </c>
    </row>
    <row r="442" spans="1:16" x14ac:dyDescent="0.3">
      <c r="A442">
        <v>10688</v>
      </c>
      <c r="B442" t="s">
        <v>698</v>
      </c>
      <c r="C442">
        <v>4</v>
      </c>
      <c r="D442" s="1">
        <v>35004</v>
      </c>
      <c r="E442" s="1">
        <v>35018</v>
      </c>
      <c r="F442" s="1">
        <v>35010</v>
      </c>
      <c r="G442">
        <v>2</v>
      </c>
      <c r="H442">
        <v>299.08999999999997</v>
      </c>
      <c r="I442" t="s">
        <v>699</v>
      </c>
      <c r="J442" t="s">
        <v>701</v>
      </c>
      <c r="K442" t="s">
        <v>702</v>
      </c>
      <c r="L442" t="s">
        <v>47</v>
      </c>
      <c r="M442" t="s">
        <v>703</v>
      </c>
      <c r="N442" t="str">
        <f>_xlfn.XLOOKUP(orders3[[#This Row],[CustomerID]], Customer_Summary[Row Labels], Customer_Summary[Segment], 0, 0)</f>
        <v>Repeat</v>
      </c>
      <c r="O442" t="str">
        <f>TEXT(orders3[[#This Row],[OrderDate]],"yyyy-mm")</f>
        <v>1995-11</v>
      </c>
      <c r="P442" t="s">
        <v>628</v>
      </c>
    </row>
    <row r="443" spans="1:16" x14ac:dyDescent="0.3">
      <c r="A443">
        <v>10689</v>
      </c>
      <c r="B443" t="s">
        <v>77</v>
      </c>
      <c r="C443">
        <v>1</v>
      </c>
      <c r="D443" s="1">
        <v>35004</v>
      </c>
      <c r="E443" s="1">
        <v>35032</v>
      </c>
      <c r="F443" s="1">
        <v>35010</v>
      </c>
      <c r="G443">
        <v>2</v>
      </c>
      <c r="H443">
        <v>13.42</v>
      </c>
      <c r="I443" t="s">
        <v>78</v>
      </c>
      <c r="J443" t="s">
        <v>81</v>
      </c>
      <c r="K443" t="s">
        <v>82</v>
      </c>
      <c r="L443" t="s">
        <v>47</v>
      </c>
      <c r="M443" t="s">
        <v>83</v>
      </c>
      <c r="N443" t="str">
        <f>_xlfn.XLOOKUP(orders3[[#This Row],[CustomerID]], Customer_Summary[Row Labels], Customer_Summary[Segment], 0, 0)</f>
        <v>Repeat</v>
      </c>
      <c r="O443" t="str">
        <f>TEXT(orders3[[#This Row],[OrderDate]],"yyyy-mm")</f>
        <v>1995-11</v>
      </c>
      <c r="P443" t="s">
        <v>84</v>
      </c>
    </row>
    <row r="444" spans="1:16" x14ac:dyDescent="0.3">
      <c r="A444">
        <v>10690</v>
      </c>
      <c r="B444" t="s">
        <v>317</v>
      </c>
      <c r="C444">
        <v>1</v>
      </c>
      <c r="D444" s="1">
        <v>35005</v>
      </c>
      <c r="E444" s="1">
        <v>35033</v>
      </c>
      <c r="F444" s="1">
        <v>35006</v>
      </c>
      <c r="G444">
        <v>1</v>
      </c>
      <c r="H444">
        <v>15.8</v>
      </c>
      <c r="I444" t="s">
        <v>318</v>
      </c>
      <c r="J444" t="s">
        <v>320</v>
      </c>
      <c r="K444" t="s">
        <v>321</v>
      </c>
      <c r="L444" t="s">
        <v>322</v>
      </c>
      <c r="M444" t="s">
        <v>323</v>
      </c>
      <c r="N444" t="str">
        <f>_xlfn.XLOOKUP(orders3[[#This Row],[CustomerID]], Customer_Summary[Row Labels], Customer_Summary[Segment], 0, 0)</f>
        <v>Repeat</v>
      </c>
      <c r="O444" t="str">
        <f>TEXT(orders3[[#This Row],[OrderDate]],"yyyy-mm")</f>
        <v>1995-11</v>
      </c>
      <c r="P444" t="s">
        <v>172</v>
      </c>
    </row>
    <row r="445" spans="1:16" x14ac:dyDescent="0.3">
      <c r="A445">
        <v>10691</v>
      </c>
      <c r="B445" t="s">
        <v>547</v>
      </c>
      <c r="C445">
        <v>2</v>
      </c>
      <c r="D445" s="1">
        <v>35006</v>
      </c>
      <c r="E445" s="1">
        <v>35048</v>
      </c>
      <c r="F445" s="1">
        <v>35025</v>
      </c>
      <c r="G445">
        <v>2</v>
      </c>
      <c r="H445">
        <v>810.05</v>
      </c>
      <c r="I445" t="s">
        <v>548</v>
      </c>
      <c r="J445" t="s">
        <v>550</v>
      </c>
      <c r="K445" t="s">
        <v>551</v>
      </c>
      <c r="L445" t="s">
        <v>47</v>
      </c>
      <c r="M445" t="s">
        <v>552</v>
      </c>
      <c r="N445" t="str">
        <f>_xlfn.XLOOKUP(orders3[[#This Row],[CustomerID]], Customer_Summary[Row Labels], Customer_Summary[Segment], 0, 0)</f>
        <v>Repeat</v>
      </c>
      <c r="O445" t="str">
        <f>TEXT(orders3[[#This Row],[OrderDate]],"yyyy-mm")</f>
        <v>1995-11</v>
      </c>
      <c r="P445" t="s">
        <v>49</v>
      </c>
    </row>
    <row r="446" spans="1:16" x14ac:dyDescent="0.3">
      <c r="A446">
        <v>10692</v>
      </c>
      <c r="B446" t="s">
        <v>41</v>
      </c>
      <c r="C446">
        <v>4</v>
      </c>
      <c r="D446" s="1">
        <v>35006</v>
      </c>
      <c r="E446" s="1">
        <v>35034</v>
      </c>
      <c r="F446" s="1">
        <v>35016</v>
      </c>
      <c r="G446">
        <v>2</v>
      </c>
      <c r="H446">
        <v>61.02</v>
      </c>
      <c r="I446" t="s">
        <v>881</v>
      </c>
      <c r="J446" t="s">
        <v>45</v>
      </c>
      <c r="K446" t="s">
        <v>46</v>
      </c>
      <c r="L446" t="s">
        <v>47</v>
      </c>
      <c r="M446" t="s">
        <v>48</v>
      </c>
      <c r="N446" t="str">
        <f>_xlfn.XLOOKUP(orders3[[#This Row],[CustomerID]], Customer_Summary[Row Labels], Customer_Summary[Segment], 0, 0)</f>
        <v>Repeat</v>
      </c>
      <c r="O446" t="str">
        <f>TEXT(orders3[[#This Row],[OrderDate]],"yyyy-mm")</f>
        <v>1995-11</v>
      </c>
      <c r="P446" t="s">
        <v>49</v>
      </c>
    </row>
    <row r="447" spans="1:16" x14ac:dyDescent="0.3">
      <c r="A447">
        <v>10693</v>
      </c>
      <c r="B447" t="s">
        <v>745</v>
      </c>
      <c r="C447">
        <v>3</v>
      </c>
      <c r="D447" s="1">
        <v>35009</v>
      </c>
      <c r="E447" s="1">
        <v>35023</v>
      </c>
      <c r="F447" s="1">
        <v>35013</v>
      </c>
      <c r="G447">
        <v>3</v>
      </c>
      <c r="H447">
        <v>139.34</v>
      </c>
      <c r="I447" t="s">
        <v>746</v>
      </c>
      <c r="J447" t="s">
        <v>871</v>
      </c>
      <c r="K447" t="s">
        <v>749</v>
      </c>
      <c r="L447" t="s">
        <v>396</v>
      </c>
      <c r="M447" t="s">
        <v>872</v>
      </c>
      <c r="N447" t="str">
        <f>_xlfn.XLOOKUP(orders3[[#This Row],[CustomerID]], Customer_Summary[Row Labels], Customer_Summary[Segment], 0, 0)</f>
        <v>Repeat</v>
      </c>
      <c r="O447" t="str">
        <f>TEXT(orders3[[#This Row],[OrderDate]],"yyyy-mm")</f>
        <v>1995-11</v>
      </c>
      <c r="P447" t="s">
        <v>305</v>
      </c>
    </row>
    <row r="448" spans="1:16" x14ac:dyDescent="0.3">
      <c r="A448">
        <v>10694</v>
      </c>
      <c r="B448" t="s">
        <v>547</v>
      </c>
      <c r="C448">
        <v>8</v>
      </c>
      <c r="D448" s="1">
        <v>35009</v>
      </c>
      <c r="E448" s="1">
        <v>35037</v>
      </c>
      <c r="F448" s="1">
        <v>35012</v>
      </c>
      <c r="G448">
        <v>3</v>
      </c>
      <c r="H448">
        <v>398.36</v>
      </c>
      <c r="I448" t="s">
        <v>548</v>
      </c>
      <c r="J448" t="s">
        <v>550</v>
      </c>
      <c r="K448" t="s">
        <v>551</v>
      </c>
      <c r="L448" t="s">
        <v>47</v>
      </c>
      <c r="M448" t="s">
        <v>552</v>
      </c>
      <c r="N448" t="str">
        <f>_xlfn.XLOOKUP(orders3[[#This Row],[CustomerID]], Customer_Summary[Row Labels], Customer_Summary[Segment], 0, 0)</f>
        <v>Repeat</v>
      </c>
      <c r="O448" t="str">
        <f>TEXT(orders3[[#This Row],[OrderDate]],"yyyy-mm")</f>
        <v>1995-11</v>
      </c>
      <c r="P448" t="s">
        <v>49</v>
      </c>
    </row>
    <row r="449" spans="1:16" x14ac:dyDescent="0.3">
      <c r="A449">
        <v>10695</v>
      </c>
      <c r="B449" t="s">
        <v>753</v>
      </c>
      <c r="C449">
        <v>7</v>
      </c>
      <c r="D449" s="1">
        <v>35010</v>
      </c>
      <c r="E449" s="1">
        <v>35052</v>
      </c>
      <c r="F449" s="1">
        <v>35017</v>
      </c>
      <c r="G449">
        <v>1</v>
      </c>
      <c r="H449">
        <v>16.72</v>
      </c>
      <c r="I449" t="s">
        <v>754</v>
      </c>
      <c r="J449" t="s">
        <v>757</v>
      </c>
      <c r="K449" t="s">
        <v>758</v>
      </c>
      <c r="L449" t="s">
        <v>47</v>
      </c>
      <c r="M449" t="s">
        <v>759</v>
      </c>
      <c r="N449" t="str">
        <f>_xlfn.XLOOKUP(orders3[[#This Row],[CustomerID]], Customer_Summary[Row Labels], Customer_Summary[Segment], 0, 0)</f>
        <v>Repeat</v>
      </c>
      <c r="O449" t="str">
        <f>TEXT(orders3[[#This Row],[OrderDate]],"yyyy-mm")</f>
        <v>1995-11</v>
      </c>
      <c r="P449" t="s">
        <v>736</v>
      </c>
    </row>
    <row r="450" spans="1:16" x14ac:dyDescent="0.3">
      <c r="A450">
        <v>10696</v>
      </c>
      <c r="B450" t="s">
        <v>745</v>
      </c>
      <c r="C450">
        <v>8</v>
      </c>
      <c r="D450" s="1">
        <v>35011</v>
      </c>
      <c r="E450" s="1">
        <v>35053</v>
      </c>
      <c r="F450" s="1">
        <v>35017</v>
      </c>
      <c r="G450">
        <v>3</v>
      </c>
      <c r="H450">
        <v>102.55</v>
      </c>
      <c r="I450" t="s">
        <v>746</v>
      </c>
      <c r="J450" t="s">
        <v>871</v>
      </c>
      <c r="K450" t="s">
        <v>749</v>
      </c>
      <c r="L450" t="s">
        <v>396</v>
      </c>
      <c r="M450" t="s">
        <v>872</v>
      </c>
      <c r="N450" t="str">
        <f>_xlfn.XLOOKUP(orders3[[#This Row],[CustomerID]], Customer_Summary[Row Labels], Customer_Summary[Segment], 0, 0)</f>
        <v>Repeat</v>
      </c>
      <c r="O450" t="str">
        <f>TEXT(orders3[[#This Row],[OrderDate]],"yyyy-mm")</f>
        <v>1995-11</v>
      </c>
      <c r="P450" t="s">
        <v>305</v>
      </c>
    </row>
    <row r="451" spans="1:16" x14ac:dyDescent="0.3">
      <c r="A451">
        <v>10697</v>
      </c>
      <c r="B451" t="s">
        <v>425</v>
      </c>
      <c r="C451">
        <v>3</v>
      </c>
      <c r="D451" s="1">
        <v>35011</v>
      </c>
      <c r="E451" s="1">
        <v>35039</v>
      </c>
      <c r="F451" s="1">
        <v>35017</v>
      </c>
      <c r="G451">
        <v>1</v>
      </c>
      <c r="H451">
        <v>45.52</v>
      </c>
      <c r="I451" t="s">
        <v>426</v>
      </c>
      <c r="J451" t="s">
        <v>428</v>
      </c>
      <c r="K451" t="s">
        <v>429</v>
      </c>
      <c r="L451" t="s">
        <v>430</v>
      </c>
      <c r="M451" t="s">
        <v>431</v>
      </c>
      <c r="N451" t="str">
        <f>_xlfn.XLOOKUP(orders3[[#This Row],[CustomerID]], Customer_Summary[Row Labels], Customer_Summary[Segment], 0, 0)</f>
        <v>Repeat</v>
      </c>
      <c r="O451" t="str">
        <f>TEXT(orders3[[#This Row],[OrderDate]],"yyyy-mm")</f>
        <v>1995-11</v>
      </c>
      <c r="P451" t="s">
        <v>314</v>
      </c>
    </row>
    <row r="452" spans="1:16" x14ac:dyDescent="0.3">
      <c r="A452">
        <v>10698</v>
      </c>
      <c r="B452" t="s">
        <v>204</v>
      </c>
      <c r="C452">
        <v>4</v>
      </c>
      <c r="D452" s="1">
        <v>35012</v>
      </c>
      <c r="E452" s="1">
        <v>35040</v>
      </c>
      <c r="F452" s="1">
        <v>35020</v>
      </c>
      <c r="G452">
        <v>1</v>
      </c>
      <c r="H452">
        <v>272.47000000000003</v>
      </c>
      <c r="I452" t="s">
        <v>205</v>
      </c>
      <c r="J452" t="s">
        <v>208</v>
      </c>
      <c r="K452" t="s">
        <v>209</v>
      </c>
      <c r="L452" t="s">
        <v>47</v>
      </c>
      <c r="M452" t="s">
        <v>210</v>
      </c>
      <c r="N452" t="str">
        <f>_xlfn.XLOOKUP(orders3[[#This Row],[CustomerID]], Customer_Summary[Row Labels], Customer_Summary[Segment], 0, 0)</f>
        <v>Repeat</v>
      </c>
      <c r="O452" t="str">
        <f>TEXT(orders3[[#This Row],[OrderDate]],"yyyy-mm")</f>
        <v>1995-11</v>
      </c>
      <c r="P452" t="s">
        <v>211</v>
      </c>
    </row>
    <row r="453" spans="1:16" x14ac:dyDescent="0.3">
      <c r="A453">
        <v>10699</v>
      </c>
      <c r="B453" t="s">
        <v>468</v>
      </c>
      <c r="C453">
        <v>3</v>
      </c>
      <c r="D453" s="1">
        <v>35012</v>
      </c>
      <c r="E453" s="1">
        <v>35040</v>
      </c>
      <c r="F453" s="1">
        <v>35016</v>
      </c>
      <c r="G453">
        <v>3</v>
      </c>
      <c r="H453">
        <v>0.57999999999999996</v>
      </c>
      <c r="I453" t="s">
        <v>469</v>
      </c>
      <c r="J453" t="s">
        <v>471</v>
      </c>
      <c r="K453" t="s">
        <v>472</v>
      </c>
      <c r="L453" t="s">
        <v>47</v>
      </c>
      <c r="M453" t="s">
        <v>473</v>
      </c>
      <c r="N453" t="str">
        <f>_xlfn.XLOOKUP(orders3[[#This Row],[CustomerID]], Customer_Summary[Row Labels], Customer_Summary[Segment], 0, 0)</f>
        <v>Repeat</v>
      </c>
      <c r="O453" t="str">
        <f>TEXT(orders3[[#This Row],[OrderDate]],"yyyy-mm")</f>
        <v>1995-11</v>
      </c>
      <c r="P453" t="s">
        <v>49</v>
      </c>
    </row>
    <row r="454" spans="1:16" x14ac:dyDescent="0.3">
      <c r="A454">
        <v>10700</v>
      </c>
      <c r="B454" t="s">
        <v>607</v>
      </c>
      <c r="C454">
        <v>3</v>
      </c>
      <c r="D454" s="1">
        <v>35013</v>
      </c>
      <c r="E454" s="1">
        <v>35041</v>
      </c>
      <c r="F454" s="1">
        <v>35019</v>
      </c>
      <c r="G454">
        <v>1</v>
      </c>
      <c r="H454">
        <v>65.099999999999994</v>
      </c>
      <c r="I454" t="s">
        <v>608</v>
      </c>
      <c r="J454" t="s">
        <v>610</v>
      </c>
      <c r="K454" t="s">
        <v>611</v>
      </c>
      <c r="L454" t="s">
        <v>612</v>
      </c>
      <c r="M454" t="s">
        <v>613</v>
      </c>
      <c r="N454" t="str">
        <f>_xlfn.XLOOKUP(orders3[[#This Row],[CustomerID]], Customer_Summary[Row Labels], Customer_Summary[Segment], 0, 0)</f>
        <v>Repeat</v>
      </c>
      <c r="O454" t="str">
        <f>TEXT(orders3[[#This Row],[OrderDate]],"yyyy-mm")</f>
        <v>1995-11</v>
      </c>
      <c r="P454" t="s">
        <v>305</v>
      </c>
    </row>
    <row r="455" spans="1:16" x14ac:dyDescent="0.3">
      <c r="A455">
        <v>10701</v>
      </c>
      <c r="B455" t="s">
        <v>343</v>
      </c>
      <c r="C455">
        <v>6</v>
      </c>
      <c r="D455" s="1">
        <v>35016</v>
      </c>
      <c r="E455" s="1">
        <v>35030</v>
      </c>
      <c r="F455" s="1">
        <v>35018</v>
      </c>
      <c r="G455">
        <v>3</v>
      </c>
      <c r="H455">
        <v>220.31</v>
      </c>
      <c r="I455" t="s">
        <v>344</v>
      </c>
      <c r="J455" t="s">
        <v>346</v>
      </c>
      <c r="K455" t="s">
        <v>347</v>
      </c>
      <c r="L455" t="s">
        <v>348</v>
      </c>
      <c r="M455" t="s">
        <v>47</v>
      </c>
      <c r="N455" t="str">
        <f>_xlfn.XLOOKUP(orders3[[#This Row],[CustomerID]], Customer_Summary[Row Labels], Customer_Summary[Segment], 0, 0)</f>
        <v>Repeat</v>
      </c>
      <c r="O455" t="str">
        <f>TEXT(orders3[[#This Row],[OrderDate]],"yyyy-mm")</f>
        <v>1995-11</v>
      </c>
      <c r="P455" t="s">
        <v>349</v>
      </c>
    </row>
    <row r="456" spans="1:16" x14ac:dyDescent="0.3">
      <c r="A456">
        <v>10702</v>
      </c>
      <c r="B456" t="s">
        <v>41</v>
      </c>
      <c r="C456">
        <v>4</v>
      </c>
      <c r="D456" s="1">
        <v>35016</v>
      </c>
      <c r="E456" s="1">
        <v>35058</v>
      </c>
      <c r="F456" s="1">
        <v>35024</v>
      </c>
      <c r="G456">
        <v>1</v>
      </c>
      <c r="H456">
        <v>23.94</v>
      </c>
      <c r="I456" t="s">
        <v>881</v>
      </c>
      <c r="J456" t="s">
        <v>45</v>
      </c>
      <c r="K456" t="s">
        <v>46</v>
      </c>
      <c r="L456" t="s">
        <v>47</v>
      </c>
      <c r="M456" t="s">
        <v>48</v>
      </c>
      <c r="N456" t="str">
        <f>_xlfn.XLOOKUP(orders3[[#This Row],[CustomerID]], Customer_Summary[Row Labels], Customer_Summary[Segment], 0, 0)</f>
        <v>Repeat</v>
      </c>
      <c r="O456" t="str">
        <f>TEXT(orders3[[#This Row],[OrderDate]],"yyyy-mm")</f>
        <v>1995-11</v>
      </c>
      <c r="P456" t="s">
        <v>49</v>
      </c>
    </row>
    <row r="457" spans="1:16" x14ac:dyDescent="0.3">
      <c r="A457">
        <v>10703</v>
      </c>
      <c r="B457" t="s">
        <v>237</v>
      </c>
      <c r="C457">
        <v>6</v>
      </c>
      <c r="D457" s="1">
        <v>35017</v>
      </c>
      <c r="E457" s="1">
        <v>35045</v>
      </c>
      <c r="F457" s="1">
        <v>35023</v>
      </c>
      <c r="G457">
        <v>2</v>
      </c>
      <c r="H457">
        <v>152.30000000000001</v>
      </c>
      <c r="I457" t="s">
        <v>238</v>
      </c>
      <c r="J457" t="s">
        <v>240</v>
      </c>
      <c r="K457" t="s">
        <v>241</v>
      </c>
      <c r="L457" t="s">
        <v>47</v>
      </c>
      <c r="M457" t="s">
        <v>242</v>
      </c>
      <c r="N457" t="str">
        <f>_xlfn.XLOOKUP(orders3[[#This Row],[CustomerID]], Customer_Summary[Row Labels], Customer_Summary[Segment], 0, 0)</f>
        <v>Repeat</v>
      </c>
      <c r="O457" t="str">
        <f>TEXT(orders3[[#This Row],[OrderDate]],"yyyy-mm")</f>
        <v>1995-11</v>
      </c>
      <c r="P457" t="s">
        <v>84</v>
      </c>
    </row>
    <row r="458" spans="1:16" x14ac:dyDescent="0.3">
      <c r="A458">
        <v>10704</v>
      </c>
      <c r="B458" t="s">
        <v>541</v>
      </c>
      <c r="C458">
        <v>6</v>
      </c>
      <c r="D458" s="1">
        <v>35017</v>
      </c>
      <c r="E458" s="1">
        <v>35045</v>
      </c>
      <c r="F458" s="1">
        <v>35041</v>
      </c>
      <c r="G458">
        <v>1</v>
      </c>
      <c r="H458">
        <v>4.78</v>
      </c>
      <c r="I458" t="s">
        <v>542</v>
      </c>
      <c r="J458" t="s">
        <v>544</v>
      </c>
      <c r="K458" t="s">
        <v>169</v>
      </c>
      <c r="L458" t="s">
        <v>170</v>
      </c>
      <c r="M458" t="s">
        <v>545</v>
      </c>
      <c r="N458" t="str">
        <f>_xlfn.XLOOKUP(orders3[[#This Row],[CustomerID]], Customer_Summary[Row Labels], Customer_Summary[Segment], 0, 0)</f>
        <v>Repeat</v>
      </c>
      <c r="O458" t="str">
        <f>TEXT(orders3[[#This Row],[OrderDate]],"yyyy-mm")</f>
        <v>1995-11</v>
      </c>
      <c r="P458" t="s">
        <v>172</v>
      </c>
    </row>
    <row r="459" spans="1:16" x14ac:dyDescent="0.3">
      <c r="A459">
        <v>10705</v>
      </c>
      <c r="B459" t="s">
        <v>326</v>
      </c>
      <c r="C459">
        <v>9</v>
      </c>
      <c r="D459" s="1">
        <v>35018</v>
      </c>
      <c r="E459" s="1">
        <v>35046</v>
      </c>
      <c r="F459" s="1">
        <v>35052</v>
      </c>
      <c r="G459">
        <v>2</v>
      </c>
      <c r="H459">
        <v>3.52</v>
      </c>
      <c r="I459" t="s">
        <v>327</v>
      </c>
      <c r="J459" t="s">
        <v>329</v>
      </c>
      <c r="K459" t="s">
        <v>330</v>
      </c>
      <c r="L459" t="s">
        <v>331</v>
      </c>
      <c r="M459" t="s">
        <v>332</v>
      </c>
      <c r="N459" t="str">
        <f>_xlfn.XLOOKUP(orders3[[#This Row],[CustomerID]], Customer_Summary[Row Labels], Customer_Summary[Segment], 0, 0)</f>
        <v>Repeat</v>
      </c>
      <c r="O459" t="str">
        <f>TEXT(orders3[[#This Row],[OrderDate]],"yyyy-mm")</f>
        <v>1995-11</v>
      </c>
      <c r="P459" t="s">
        <v>314</v>
      </c>
    </row>
    <row r="460" spans="1:16" x14ac:dyDescent="0.3">
      <c r="A460">
        <v>10706</v>
      </c>
      <c r="B460" t="s">
        <v>488</v>
      </c>
      <c r="C460">
        <v>8</v>
      </c>
      <c r="D460" s="1">
        <v>35019</v>
      </c>
      <c r="E460" s="1">
        <v>35047</v>
      </c>
      <c r="F460" s="1">
        <v>35024</v>
      </c>
      <c r="G460">
        <v>3</v>
      </c>
      <c r="H460">
        <v>135.63</v>
      </c>
      <c r="I460" t="s">
        <v>489</v>
      </c>
      <c r="J460" t="s">
        <v>491</v>
      </c>
      <c r="K460" t="s">
        <v>492</v>
      </c>
      <c r="L460" t="s">
        <v>493</v>
      </c>
      <c r="M460" t="s">
        <v>494</v>
      </c>
      <c r="N460" t="str">
        <f>_xlfn.XLOOKUP(orders3[[#This Row],[CustomerID]], Customer_Summary[Row Labels], Customer_Summary[Segment], 0, 0)</f>
        <v>Repeat</v>
      </c>
      <c r="O460" t="str">
        <f>TEXT(orders3[[#This Row],[OrderDate]],"yyyy-mm")</f>
        <v>1995-11</v>
      </c>
      <c r="P460" t="s">
        <v>305</v>
      </c>
    </row>
    <row r="461" spans="1:16" x14ac:dyDescent="0.3">
      <c r="A461">
        <v>10707</v>
      </c>
      <c r="B461" t="s">
        <v>68</v>
      </c>
      <c r="C461">
        <v>4</v>
      </c>
      <c r="D461" s="1">
        <v>35019</v>
      </c>
      <c r="E461" s="1">
        <v>35033</v>
      </c>
      <c r="F461" s="1">
        <v>35026</v>
      </c>
      <c r="G461">
        <v>3</v>
      </c>
      <c r="H461">
        <v>21.74</v>
      </c>
      <c r="I461" t="s">
        <v>69</v>
      </c>
      <c r="J461" t="s">
        <v>873</v>
      </c>
      <c r="K461" t="s">
        <v>874</v>
      </c>
      <c r="L461" t="s">
        <v>875</v>
      </c>
      <c r="M461" t="s">
        <v>876</v>
      </c>
      <c r="N461" t="str">
        <f>_xlfn.XLOOKUP(orders3[[#This Row],[CustomerID]], Customer_Summary[Row Labels], Customer_Summary[Segment], 0, 0)</f>
        <v>Repeat</v>
      </c>
      <c r="O461" t="str">
        <f>TEXT(orders3[[#This Row],[OrderDate]],"yyyy-mm")</f>
        <v>1995-11</v>
      </c>
      <c r="P461" t="s">
        <v>74</v>
      </c>
    </row>
    <row r="462" spans="1:16" x14ac:dyDescent="0.3">
      <c r="A462">
        <v>10708</v>
      </c>
      <c r="B462" t="s">
        <v>655</v>
      </c>
      <c r="C462">
        <v>6</v>
      </c>
      <c r="D462" s="1">
        <v>35020</v>
      </c>
      <c r="E462" s="1">
        <v>35062</v>
      </c>
      <c r="F462" s="1">
        <v>35039</v>
      </c>
      <c r="G462">
        <v>2</v>
      </c>
      <c r="H462">
        <v>2.96</v>
      </c>
      <c r="I462" t="s">
        <v>656</v>
      </c>
      <c r="J462" t="s">
        <v>658</v>
      </c>
      <c r="K462" t="s">
        <v>438</v>
      </c>
      <c r="L462" t="s">
        <v>303</v>
      </c>
      <c r="M462" t="s">
        <v>659</v>
      </c>
      <c r="N462" t="str">
        <f>_xlfn.XLOOKUP(orders3[[#This Row],[CustomerID]], Customer_Summary[Row Labels], Customer_Summary[Segment], 0, 0)</f>
        <v>New</v>
      </c>
      <c r="O462" t="str">
        <f>TEXT(orders3[[#This Row],[OrderDate]],"yyyy-mm")</f>
        <v>1995-11</v>
      </c>
      <c r="P462" t="s">
        <v>305</v>
      </c>
    </row>
    <row r="463" spans="1:16" x14ac:dyDescent="0.3">
      <c r="A463">
        <v>10709</v>
      </c>
      <c r="B463" t="s">
        <v>291</v>
      </c>
      <c r="C463">
        <v>1</v>
      </c>
      <c r="D463" s="1">
        <v>35020</v>
      </c>
      <c r="E463" s="1">
        <v>35048</v>
      </c>
      <c r="F463" s="1">
        <v>35054</v>
      </c>
      <c r="G463">
        <v>3</v>
      </c>
      <c r="H463">
        <v>210.8</v>
      </c>
      <c r="I463" t="s">
        <v>292</v>
      </c>
      <c r="J463" t="s">
        <v>294</v>
      </c>
      <c r="K463" t="s">
        <v>295</v>
      </c>
      <c r="L463" t="s">
        <v>170</v>
      </c>
      <c r="M463" t="s">
        <v>296</v>
      </c>
      <c r="N463" t="str">
        <f>_xlfn.XLOOKUP(orders3[[#This Row],[CustomerID]], Customer_Summary[Row Labels], Customer_Summary[Segment], 0, 0)</f>
        <v>Repeat</v>
      </c>
      <c r="O463" t="str">
        <f>TEXT(orders3[[#This Row],[OrderDate]],"yyyy-mm")</f>
        <v>1995-11</v>
      </c>
      <c r="P463" t="s">
        <v>172</v>
      </c>
    </row>
    <row r="464" spans="1:16" x14ac:dyDescent="0.3">
      <c r="A464">
        <v>10710</v>
      </c>
      <c r="B464" t="s">
        <v>258</v>
      </c>
      <c r="C464">
        <v>1</v>
      </c>
      <c r="D464" s="1">
        <v>35023</v>
      </c>
      <c r="E464" s="1">
        <v>35051</v>
      </c>
      <c r="F464" s="1">
        <v>35026</v>
      </c>
      <c r="G464">
        <v>1</v>
      </c>
      <c r="H464">
        <v>4.9800000000000004</v>
      </c>
      <c r="I464" t="s">
        <v>259</v>
      </c>
      <c r="J464" t="s">
        <v>261</v>
      </c>
      <c r="K464" t="s">
        <v>262</v>
      </c>
      <c r="L464" t="s">
        <v>47</v>
      </c>
      <c r="M464" t="s">
        <v>263</v>
      </c>
      <c r="N464" t="str">
        <f>_xlfn.XLOOKUP(orders3[[#This Row],[CustomerID]], Customer_Summary[Row Labels], Customer_Summary[Segment], 0, 0)</f>
        <v>Repeat</v>
      </c>
      <c r="O464" t="str">
        <f>TEXT(orders3[[#This Row],[OrderDate]],"yyyy-mm")</f>
        <v>1995-11</v>
      </c>
      <c r="P464" t="s">
        <v>264</v>
      </c>
    </row>
    <row r="465" spans="1:16" x14ac:dyDescent="0.3">
      <c r="A465">
        <v>10711</v>
      </c>
      <c r="B465" t="s">
        <v>607</v>
      </c>
      <c r="C465">
        <v>5</v>
      </c>
      <c r="D465" s="1">
        <v>35024</v>
      </c>
      <c r="E465" s="1">
        <v>35066</v>
      </c>
      <c r="F465" s="1">
        <v>35032</v>
      </c>
      <c r="G465">
        <v>2</v>
      </c>
      <c r="H465">
        <v>52.41</v>
      </c>
      <c r="I465" t="s">
        <v>608</v>
      </c>
      <c r="J465" t="s">
        <v>610</v>
      </c>
      <c r="K465" t="s">
        <v>611</v>
      </c>
      <c r="L465" t="s">
        <v>612</v>
      </c>
      <c r="M465" t="s">
        <v>613</v>
      </c>
      <c r="N465" t="str">
        <f>_xlfn.XLOOKUP(orders3[[#This Row],[CustomerID]], Customer_Summary[Row Labels], Customer_Summary[Segment], 0, 0)</f>
        <v>Repeat</v>
      </c>
      <c r="O465" t="str">
        <f>TEXT(orders3[[#This Row],[OrderDate]],"yyyy-mm")</f>
        <v>1995-11</v>
      </c>
      <c r="P465" t="s">
        <v>305</v>
      </c>
    </row>
    <row r="466" spans="1:16" x14ac:dyDescent="0.3">
      <c r="A466">
        <v>10712</v>
      </c>
      <c r="B466" t="s">
        <v>343</v>
      </c>
      <c r="C466">
        <v>3</v>
      </c>
      <c r="D466" s="1">
        <v>35024</v>
      </c>
      <c r="E466" s="1">
        <v>35052</v>
      </c>
      <c r="F466" s="1">
        <v>35034</v>
      </c>
      <c r="G466">
        <v>1</v>
      </c>
      <c r="H466">
        <v>89.93</v>
      </c>
      <c r="I466" t="s">
        <v>344</v>
      </c>
      <c r="J466" t="s">
        <v>346</v>
      </c>
      <c r="K466" t="s">
        <v>347</v>
      </c>
      <c r="L466" t="s">
        <v>348</v>
      </c>
      <c r="M466" t="s">
        <v>47</v>
      </c>
      <c r="N466" t="str">
        <f>_xlfn.XLOOKUP(orders3[[#This Row],[CustomerID]], Customer_Summary[Row Labels], Customer_Summary[Segment], 0, 0)</f>
        <v>Repeat</v>
      </c>
      <c r="O466" t="str">
        <f>TEXT(orders3[[#This Row],[OrderDate]],"yyyy-mm")</f>
        <v>1995-11</v>
      </c>
      <c r="P466" t="s">
        <v>349</v>
      </c>
    </row>
    <row r="467" spans="1:16" x14ac:dyDescent="0.3">
      <c r="A467">
        <v>10713</v>
      </c>
      <c r="B467" t="s">
        <v>607</v>
      </c>
      <c r="C467">
        <v>1</v>
      </c>
      <c r="D467" s="1">
        <v>35025</v>
      </c>
      <c r="E467" s="1">
        <v>35053</v>
      </c>
      <c r="F467" s="1">
        <v>35027</v>
      </c>
      <c r="G467">
        <v>1</v>
      </c>
      <c r="H467">
        <v>167.05</v>
      </c>
      <c r="I467" t="s">
        <v>608</v>
      </c>
      <c r="J467" t="s">
        <v>610</v>
      </c>
      <c r="K467" t="s">
        <v>611</v>
      </c>
      <c r="L467" t="s">
        <v>612</v>
      </c>
      <c r="M467" t="s">
        <v>613</v>
      </c>
      <c r="N467" t="str">
        <f>_xlfn.XLOOKUP(orders3[[#This Row],[CustomerID]], Customer_Summary[Row Labels], Customer_Summary[Segment], 0, 0)</f>
        <v>Repeat</v>
      </c>
      <c r="O467" t="str">
        <f>TEXT(orders3[[#This Row],[OrderDate]],"yyyy-mm")</f>
        <v>1995-11</v>
      </c>
      <c r="P467" t="s">
        <v>305</v>
      </c>
    </row>
    <row r="468" spans="1:16" x14ac:dyDescent="0.3">
      <c r="A468">
        <v>10714</v>
      </c>
      <c r="B468" t="s">
        <v>607</v>
      </c>
      <c r="C468">
        <v>5</v>
      </c>
      <c r="D468" s="1">
        <v>35025</v>
      </c>
      <c r="E468" s="1">
        <v>35053</v>
      </c>
      <c r="F468" s="1">
        <v>35030</v>
      </c>
      <c r="G468">
        <v>3</v>
      </c>
      <c r="H468">
        <v>24.49</v>
      </c>
      <c r="I468" t="s">
        <v>608</v>
      </c>
      <c r="J468" t="s">
        <v>610</v>
      </c>
      <c r="K468" t="s">
        <v>611</v>
      </c>
      <c r="L468" t="s">
        <v>612</v>
      </c>
      <c r="M468" t="s">
        <v>613</v>
      </c>
      <c r="N468" t="str">
        <f>_xlfn.XLOOKUP(orders3[[#This Row],[CustomerID]], Customer_Summary[Row Labels], Customer_Summary[Segment], 0, 0)</f>
        <v>Repeat</v>
      </c>
      <c r="O468" t="str">
        <f>TEXT(orders3[[#This Row],[OrderDate]],"yyyy-mm")</f>
        <v>1995-11</v>
      </c>
      <c r="P468" t="s">
        <v>305</v>
      </c>
    </row>
    <row r="469" spans="1:16" x14ac:dyDescent="0.3">
      <c r="A469">
        <v>10715</v>
      </c>
      <c r="B469" t="s">
        <v>114</v>
      </c>
      <c r="C469">
        <v>3</v>
      </c>
      <c r="D469" s="1">
        <v>35026</v>
      </c>
      <c r="E469" s="1">
        <v>35040</v>
      </c>
      <c r="F469" s="1">
        <v>35032</v>
      </c>
      <c r="G469">
        <v>1</v>
      </c>
      <c r="H469">
        <v>63.2</v>
      </c>
      <c r="I469" t="s">
        <v>115</v>
      </c>
      <c r="J469" t="s">
        <v>117</v>
      </c>
      <c r="K469" t="s">
        <v>118</v>
      </c>
      <c r="L469" t="s">
        <v>47</v>
      </c>
      <c r="M469" t="s">
        <v>119</v>
      </c>
      <c r="N469" t="str">
        <f>_xlfn.XLOOKUP(orders3[[#This Row],[CustomerID]], Customer_Summary[Row Labels], Customer_Summary[Segment], 0, 0)</f>
        <v>Repeat</v>
      </c>
      <c r="O469" t="str">
        <f>TEXT(orders3[[#This Row],[OrderDate]],"yyyy-mm")</f>
        <v>1995-11</v>
      </c>
      <c r="P469" t="s">
        <v>102</v>
      </c>
    </row>
    <row r="470" spans="1:16" x14ac:dyDescent="0.3">
      <c r="A470">
        <v>10716</v>
      </c>
      <c r="B470" t="s">
        <v>554</v>
      </c>
      <c r="C470">
        <v>4</v>
      </c>
      <c r="D470" s="1">
        <v>35027</v>
      </c>
      <c r="E470" s="1">
        <v>35055</v>
      </c>
      <c r="F470" s="1">
        <v>35030</v>
      </c>
      <c r="G470">
        <v>2</v>
      </c>
      <c r="H470">
        <v>22.57</v>
      </c>
      <c r="I470" t="s">
        <v>555</v>
      </c>
      <c r="J470" t="s">
        <v>557</v>
      </c>
      <c r="K470" t="s">
        <v>144</v>
      </c>
      <c r="L470" t="s">
        <v>47</v>
      </c>
      <c r="M470" t="s">
        <v>145</v>
      </c>
      <c r="N470" t="str">
        <f>_xlfn.XLOOKUP(orders3[[#This Row],[CustomerID]], Customer_Summary[Row Labels], Customer_Summary[Segment], 0, 0)</f>
        <v>Repeat</v>
      </c>
      <c r="O470" t="str">
        <f>TEXT(orders3[[#This Row],[OrderDate]],"yyyy-mm")</f>
        <v>1995-11</v>
      </c>
      <c r="P470" t="s">
        <v>146</v>
      </c>
    </row>
    <row r="471" spans="1:16" x14ac:dyDescent="0.3">
      <c r="A471">
        <v>10717</v>
      </c>
      <c r="B471" t="s">
        <v>244</v>
      </c>
      <c r="C471">
        <v>1</v>
      </c>
      <c r="D471" s="1">
        <v>35027</v>
      </c>
      <c r="E471" s="1">
        <v>35055</v>
      </c>
      <c r="F471" s="1">
        <v>35032</v>
      </c>
      <c r="G471">
        <v>2</v>
      </c>
      <c r="H471">
        <v>59.25</v>
      </c>
      <c r="I471" t="s">
        <v>245</v>
      </c>
      <c r="J471" t="s">
        <v>247</v>
      </c>
      <c r="K471" t="s">
        <v>248</v>
      </c>
      <c r="L471" t="s">
        <v>47</v>
      </c>
      <c r="M471" t="s">
        <v>249</v>
      </c>
      <c r="N471" t="str">
        <f>_xlfn.XLOOKUP(orders3[[#This Row],[CustomerID]], Customer_Summary[Row Labels], Customer_Summary[Segment], 0, 0)</f>
        <v>Repeat</v>
      </c>
      <c r="O471" t="str">
        <f>TEXT(orders3[[#This Row],[OrderDate]],"yyyy-mm")</f>
        <v>1995-11</v>
      </c>
      <c r="P471" t="s">
        <v>49</v>
      </c>
    </row>
    <row r="472" spans="1:16" x14ac:dyDescent="0.3">
      <c r="A472">
        <v>10718</v>
      </c>
      <c r="B472" t="s">
        <v>360</v>
      </c>
      <c r="C472">
        <v>1</v>
      </c>
      <c r="D472" s="1">
        <v>35030</v>
      </c>
      <c r="E472" s="1">
        <v>35058</v>
      </c>
      <c r="F472" s="1">
        <v>35032</v>
      </c>
      <c r="G472">
        <v>3</v>
      </c>
      <c r="H472">
        <v>170.88</v>
      </c>
      <c r="I472" t="s">
        <v>361</v>
      </c>
      <c r="J472" t="s">
        <v>363</v>
      </c>
      <c r="K472" t="s">
        <v>364</v>
      </c>
      <c r="L472" t="s">
        <v>47</v>
      </c>
      <c r="M472" t="s">
        <v>365</v>
      </c>
      <c r="N472" t="str">
        <f>_xlfn.XLOOKUP(orders3[[#This Row],[CustomerID]], Customer_Summary[Row Labels], Customer_Summary[Segment], 0, 0)</f>
        <v>Repeat</v>
      </c>
      <c r="O472" t="str">
        <f>TEXT(orders3[[#This Row],[OrderDate]],"yyyy-mm")</f>
        <v>1995-11</v>
      </c>
      <c r="P472" t="s">
        <v>49</v>
      </c>
    </row>
    <row r="473" spans="1:16" x14ac:dyDescent="0.3">
      <c r="A473">
        <v>10719</v>
      </c>
      <c r="B473" t="s">
        <v>408</v>
      </c>
      <c r="C473">
        <v>8</v>
      </c>
      <c r="D473" s="1">
        <v>35030</v>
      </c>
      <c r="E473" s="1">
        <v>35058</v>
      </c>
      <c r="F473" s="1">
        <v>35039</v>
      </c>
      <c r="G473">
        <v>2</v>
      </c>
      <c r="H473">
        <v>51.44</v>
      </c>
      <c r="I473" t="s">
        <v>409</v>
      </c>
      <c r="J473" t="s">
        <v>411</v>
      </c>
      <c r="K473" t="s">
        <v>412</v>
      </c>
      <c r="L473" t="s">
        <v>413</v>
      </c>
      <c r="M473" t="s">
        <v>414</v>
      </c>
      <c r="N473" t="str">
        <f>_xlfn.XLOOKUP(orders3[[#This Row],[CustomerID]], Customer_Summary[Row Labels], Customer_Summary[Segment], 0, 0)</f>
        <v>New</v>
      </c>
      <c r="O473" t="str">
        <f>TEXT(orders3[[#This Row],[OrderDate]],"yyyy-mm")</f>
        <v>1995-11</v>
      </c>
      <c r="P473" t="s">
        <v>305</v>
      </c>
    </row>
    <row r="474" spans="1:16" x14ac:dyDescent="0.3">
      <c r="A474">
        <v>10720</v>
      </c>
      <c r="B474" t="s">
        <v>534</v>
      </c>
      <c r="C474">
        <v>8</v>
      </c>
      <c r="D474" s="1">
        <v>35031</v>
      </c>
      <c r="E474" s="1">
        <v>35045</v>
      </c>
      <c r="F474" s="1">
        <v>35039</v>
      </c>
      <c r="G474">
        <v>2</v>
      </c>
      <c r="H474">
        <v>9.5299999999999994</v>
      </c>
      <c r="I474" t="s">
        <v>535</v>
      </c>
      <c r="J474" t="s">
        <v>537</v>
      </c>
      <c r="K474" t="s">
        <v>321</v>
      </c>
      <c r="L474" t="s">
        <v>322</v>
      </c>
      <c r="M474" t="s">
        <v>538</v>
      </c>
      <c r="N474" t="str">
        <f>_xlfn.XLOOKUP(orders3[[#This Row],[CustomerID]], Customer_Summary[Row Labels], Customer_Summary[Segment], 0, 0)</f>
        <v>Repeat</v>
      </c>
      <c r="O474" t="str">
        <f>TEXT(orders3[[#This Row],[OrderDate]],"yyyy-mm")</f>
        <v>1995-11</v>
      </c>
      <c r="P474" t="s">
        <v>172</v>
      </c>
    </row>
    <row r="475" spans="1:16" x14ac:dyDescent="0.3">
      <c r="A475">
        <v>10721</v>
      </c>
      <c r="B475" t="s">
        <v>547</v>
      </c>
      <c r="C475">
        <v>5</v>
      </c>
      <c r="D475" s="1">
        <v>35032</v>
      </c>
      <c r="E475" s="1">
        <v>35060</v>
      </c>
      <c r="F475" s="1">
        <v>35034</v>
      </c>
      <c r="G475">
        <v>3</v>
      </c>
      <c r="H475">
        <v>48.92</v>
      </c>
      <c r="I475" t="s">
        <v>548</v>
      </c>
      <c r="J475" t="s">
        <v>550</v>
      </c>
      <c r="K475" t="s">
        <v>551</v>
      </c>
      <c r="L475" t="s">
        <v>47</v>
      </c>
      <c r="M475" t="s">
        <v>552</v>
      </c>
      <c r="N475" t="str">
        <f>_xlfn.XLOOKUP(orders3[[#This Row],[CustomerID]], Customer_Summary[Row Labels], Customer_Summary[Segment], 0, 0)</f>
        <v>Repeat</v>
      </c>
      <c r="O475" t="str">
        <f>TEXT(orders3[[#This Row],[OrderDate]],"yyyy-mm")</f>
        <v>1995-11</v>
      </c>
      <c r="P475" t="s">
        <v>49</v>
      </c>
    </row>
    <row r="476" spans="1:16" x14ac:dyDescent="0.3">
      <c r="A476">
        <v>10722</v>
      </c>
      <c r="B476" t="s">
        <v>607</v>
      </c>
      <c r="C476">
        <v>8</v>
      </c>
      <c r="D476" s="1">
        <v>35032</v>
      </c>
      <c r="E476" s="1">
        <v>35074</v>
      </c>
      <c r="F476" s="1">
        <v>35038</v>
      </c>
      <c r="G476">
        <v>1</v>
      </c>
      <c r="H476">
        <v>74.58</v>
      </c>
      <c r="I476" t="s">
        <v>608</v>
      </c>
      <c r="J476" t="s">
        <v>610</v>
      </c>
      <c r="K476" t="s">
        <v>611</v>
      </c>
      <c r="L476" t="s">
        <v>612</v>
      </c>
      <c r="M476" t="s">
        <v>613</v>
      </c>
      <c r="N476" t="str">
        <f>_xlfn.XLOOKUP(orders3[[#This Row],[CustomerID]], Customer_Summary[Row Labels], Customer_Summary[Segment], 0, 0)</f>
        <v>Repeat</v>
      </c>
      <c r="O476" t="str">
        <f>TEXT(orders3[[#This Row],[OrderDate]],"yyyy-mm")</f>
        <v>1995-11</v>
      </c>
      <c r="P476" t="s">
        <v>305</v>
      </c>
    </row>
    <row r="477" spans="1:16" x14ac:dyDescent="0.3">
      <c r="A477">
        <v>10723</v>
      </c>
      <c r="B477" t="s">
        <v>745</v>
      </c>
      <c r="C477">
        <v>3</v>
      </c>
      <c r="D477" s="1">
        <v>35033</v>
      </c>
      <c r="E477" s="1">
        <v>35061</v>
      </c>
      <c r="F477" s="1">
        <v>35059</v>
      </c>
      <c r="G477">
        <v>1</v>
      </c>
      <c r="H477">
        <v>21.72</v>
      </c>
      <c r="I477" t="s">
        <v>746</v>
      </c>
      <c r="J477" t="s">
        <v>871</v>
      </c>
      <c r="K477" t="s">
        <v>749</v>
      </c>
      <c r="L477" t="s">
        <v>396</v>
      </c>
      <c r="M477" t="s">
        <v>872</v>
      </c>
      <c r="N477" t="str">
        <f>_xlfn.XLOOKUP(orders3[[#This Row],[CustomerID]], Customer_Summary[Row Labels], Customer_Summary[Segment], 0, 0)</f>
        <v>Repeat</v>
      </c>
      <c r="O477" t="str">
        <f>TEXT(orders3[[#This Row],[OrderDate]],"yyyy-mm")</f>
        <v>1995-11</v>
      </c>
      <c r="P477" t="s">
        <v>305</v>
      </c>
    </row>
    <row r="478" spans="1:16" x14ac:dyDescent="0.3">
      <c r="A478">
        <v>10724</v>
      </c>
      <c r="B478" t="s">
        <v>459</v>
      </c>
      <c r="C478">
        <v>8</v>
      </c>
      <c r="D478" s="1">
        <v>35033</v>
      </c>
      <c r="E478" s="1">
        <v>35075</v>
      </c>
      <c r="F478" s="1">
        <v>35039</v>
      </c>
      <c r="G478">
        <v>2</v>
      </c>
      <c r="H478">
        <v>57.75</v>
      </c>
      <c r="I478" t="s">
        <v>460</v>
      </c>
      <c r="J478" t="s">
        <v>462</v>
      </c>
      <c r="K478" t="s">
        <v>463</v>
      </c>
      <c r="L478" t="s">
        <v>464</v>
      </c>
      <c r="M478" t="s">
        <v>465</v>
      </c>
      <c r="N478" t="str">
        <f>_xlfn.XLOOKUP(orders3[[#This Row],[CustomerID]], Customer_Summary[Row Labels], Customer_Summary[Segment], 0, 0)</f>
        <v>Repeat</v>
      </c>
      <c r="O478" t="str">
        <f>TEXT(orders3[[#This Row],[OrderDate]],"yyyy-mm")</f>
        <v>1995-11</v>
      </c>
      <c r="P478" t="s">
        <v>130</v>
      </c>
    </row>
    <row r="479" spans="1:16" x14ac:dyDescent="0.3">
      <c r="A479">
        <v>10725</v>
      </c>
      <c r="B479" t="s">
        <v>214</v>
      </c>
      <c r="C479">
        <v>4</v>
      </c>
      <c r="D479" s="1">
        <v>35034</v>
      </c>
      <c r="E479" s="1">
        <v>35062</v>
      </c>
      <c r="F479" s="1">
        <v>35039</v>
      </c>
      <c r="G479">
        <v>3</v>
      </c>
      <c r="H479">
        <v>10.83</v>
      </c>
      <c r="I479" t="s">
        <v>215</v>
      </c>
      <c r="J479" t="s">
        <v>218</v>
      </c>
      <c r="K479" t="s">
        <v>169</v>
      </c>
      <c r="L479" t="s">
        <v>170</v>
      </c>
      <c r="M479" t="s">
        <v>219</v>
      </c>
      <c r="N479" t="str">
        <f>_xlfn.XLOOKUP(orders3[[#This Row],[CustomerID]], Customer_Summary[Row Labels], Customer_Summary[Segment], 0, 0)</f>
        <v>Repeat</v>
      </c>
      <c r="O479" t="str">
        <f>TEXT(orders3[[#This Row],[OrderDate]],"yyyy-mm")</f>
        <v>1995-12</v>
      </c>
      <c r="P479" t="s">
        <v>172</v>
      </c>
    </row>
    <row r="480" spans="1:16" x14ac:dyDescent="0.3">
      <c r="A480">
        <v>10726</v>
      </c>
      <c r="B480" t="s">
        <v>197</v>
      </c>
      <c r="C480">
        <v>4</v>
      </c>
      <c r="D480" s="1">
        <v>35037</v>
      </c>
      <c r="E480" s="1">
        <v>35051</v>
      </c>
      <c r="F480" s="1">
        <v>35069</v>
      </c>
      <c r="G480">
        <v>1</v>
      </c>
      <c r="H480">
        <v>16.559999999999999</v>
      </c>
      <c r="I480" t="s">
        <v>198</v>
      </c>
      <c r="J480" t="s">
        <v>200</v>
      </c>
      <c r="K480" t="s">
        <v>72</v>
      </c>
      <c r="L480" t="s">
        <v>47</v>
      </c>
      <c r="M480" t="s">
        <v>201</v>
      </c>
      <c r="N480" t="str">
        <f>_xlfn.XLOOKUP(orders3[[#This Row],[CustomerID]], Customer_Summary[Row Labels], Customer_Summary[Segment], 0, 0)</f>
        <v>Repeat</v>
      </c>
      <c r="O480" t="str">
        <f>TEXT(orders3[[#This Row],[OrderDate]],"yyyy-mm")</f>
        <v>1995-12</v>
      </c>
      <c r="P480" t="s">
        <v>74</v>
      </c>
    </row>
    <row r="481" spans="1:16" x14ac:dyDescent="0.3">
      <c r="A481">
        <v>10727</v>
      </c>
      <c r="B481" t="s">
        <v>570</v>
      </c>
      <c r="C481">
        <v>2</v>
      </c>
      <c r="D481" s="1">
        <v>35037</v>
      </c>
      <c r="E481" s="1">
        <v>35065</v>
      </c>
      <c r="F481" s="1">
        <v>35069</v>
      </c>
      <c r="G481">
        <v>1</v>
      </c>
      <c r="H481">
        <v>89.9</v>
      </c>
      <c r="I481" t="s">
        <v>571</v>
      </c>
      <c r="J481" t="s">
        <v>573</v>
      </c>
      <c r="K481" t="s">
        <v>574</v>
      </c>
      <c r="L481" t="s">
        <v>47</v>
      </c>
      <c r="M481" t="s">
        <v>575</v>
      </c>
      <c r="N481" t="str">
        <f>_xlfn.XLOOKUP(orders3[[#This Row],[CustomerID]], Customer_Summary[Row Labels], Customer_Summary[Segment], 0, 0)</f>
        <v>Repeat</v>
      </c>
      <c r="O481" t="str">
        <f>TEXT(orders3[[#This Row],[OrderDate]],"yyyy-mm")</f>
        <v>1995-12</v>
      </c>
      <c r="P481" t="s">
        <v>264</v>
      </c>
    </row>
    <row r="482" spans="1:16" x14ac:dyDescent="0.3">
      <c r="A482">
        <v>10728</v>
      </c>
      <c r="B482" t="s">
        <v>541</v>
      </c>
      <c r="C482">
        <v>4</v>
      </c>
      <c r="D482" s="1">
        <v>35038</v>
      </c>
      <c r="E482" s="1">
        <v>35066</v>
      </c>
      <c r="F482" s="1">
        <v>35045</v>
      </c>
      <c r="G482">
        <v>2</v>
      </c>
      <c r="H482">
        <v>58.33</v>
      </c>
      <c r="I482" t="s">
        <v>542</v>
      </c>
      <c r="J482" t="s">
        <v>544</v>
      </c>
      <c r="K482" t="s">
        <v>169</v>
      </c>
      <c r="L482" t="s">
        <v>170</v>
      </c>
      <c r="M482" t="s">
        <v>545</v>
      </c>
      <c r="N482" t="str">
        <f>_xlfn.XLOOKUP(orders3[[#This Row],[CustomerID]], Customer_Summary[Row Labels], Customer_Summary[Segment], 0, 0)</f>
        <v>Repeat</v>
      </c>
      <c r="O482" t="str">
        <f>TEXT(orders3[[#This Row],[OrderDate]],"yyyy-mm")</f>
        <v>1995-12</v>
      </c>
      <c r="P482" t="s">
        <v>172</v>
      </c>
    </row>
    <row r="483" spans="1:16" x14ac:dyDescent="0.3">
      <c r="A483">
        <v>10729</v>
      </c>
      <c r="B483" t="s">
        <v>425</v>
      </c>
      <c r="C483">
        <v>8</v>
      </c>
      <c r="D483" s="1">
        <v>35038</v>
      </c>
      <c r="E483" s="1">
        <v>35080</v>
      </c>
      <c r="F483" s="1">
        <v>35048</v>
      </c>
      <c r="G483">
        <v>3</v>
      </c>
      <c r="H483">
        <v>141.06</v>
      </c>
      <c r="I483" t="s">
        <v>426</v>
      </c>
      <c r="J483" t="s">
        <v>428</v>
      </c>
      <c r="K483" t="s">
        <v>429</v>
      </c>
      <c r="L483" t="s">
        <v>430</v>
      </c>
      <c r="M483" t="s">
        <v>431</v>
      </c>
      <c r="N483" t="str">
        <f>_xlfn.XLOOKUP(orders3[[#This Row],[CustomerID]], Customer_Summary[Row Labels], Customer_Summary[Segment], 0, 0)</f>
        <v>Repeat</v>
      </c>
      <c r="O483" t="str">
        <f>TEXT(orders3[[#This Row],[OrderDate]],"yyyy-mm")</f>
        <v>1995-12</v>
      </c>
      <c r="P483" t="s">
        <v>314</v>
      </c>
    </row>
    <row r="484" spans="1:16" x14ac:dyDescent="0.3">
      <c r="A484">
        <v>10730</v>
      </c>
      <c r="B484" t="s">
        <v>114</v>
      </c>
      <c r="C484">
        <v>5</v>
      </c>
      <c r="D484" s="1">
        <v>35039</v>
      </c>
      <c r="E484" s="1">
        <v>35067</v>
      </c>
      <c r="F484" s="1">
        <v>35048</v>
      </c>
      <c r="G484">
        <v>1</v>
      </c>
      <c r="H484">
        <v>20.12</v>
      </c>
      <c r="I484" t="s">
        <v>115</v>
      </c>
      <c r="J484" t="s">
        <v>117</v>
      </c>
      <c r="K484" t="s">
        <v>118</v>
      </c>
      <c r="L484" t="s">
        <v>47</v>
      </c>
      <c r="M484" t="s">
        <v>119</v>
      </c>
      <c r="N484" t="str">
        <f>_xlfn.XLOOKUP(orders3[[#This Row],[CustomerID]], Customer_Summary[Row Labels], Customer_Summary[Segment], 0, 0)</f>
        <v>Repeat</v>
      </c>
      <c r="O484" t="str">
        <f>TEXT(orders3[[#This Row],[OrderDate]],"yyyy-mm")</f>
        <v>1995-12</v>
      </c>
      <c r="P484" t="s">
        <v>102</v>
      </c>
    </row>
    <row r="485" spans="1:16" x14ac:dyDescent="0.3">
      <c r="A485">
        <v>10731</v>
      </c>
      <c r="B485" t="s">
        <v>156</v>
      </c>
      <c r="C485">
        <v>7</v>
      </c>
      <c r="D485" s="1">
        <v>35040</v>
      </c>
      <c r="E485" s="1">
        <v>35068</v>
      </c>
      <c r="F485" s="1">
        <v>35048</v>
      </c>
      <c r="G485">
        <v>1</v>
      </c>
      <c r="H485">
        <v>96.65</v>
      </c>
      <c r="I485" t="s">
        <v>157</v>
      </c>
      <c r="J485" t="s">
        <v>868</v>
      </c>
      <c r="K485" t="s">
        <v>160</v>
      </c>
      <c r="L485" t="s">
        <v>47</v>
      </c>
      <c r="M485" t="s">
        <v>161</v>
      </c>
      <c r="N485" t="str">
        <f>_xlfn.XLOOKUP(orders3[[#This Row],[CustomerID]], Customer_Summary[Row Labels], Customer_Summary[Segment], 0, 0)</f>
        <v>Repeat</v>
      </c>
      <c r="O485" t="str">
        <f>TEXT(orders3[[#This Row],[OrderDate]],"yyyy-mm")</f>
        <v>1995-12</v>
      </c>
      <c r="P485" t="s">
        <v>162</v>
      </c>
    </row>
    <row r="486" spans="1:16" x14ac:dyDescent="0.3">
      <c r="A486">
        <v>10732</v>
      </c>
      <c r="B486" t="s">
        <v>114</v>
      </c>
      <c r="C486">
        <v>3</v>
      </c>
      <c r="D486" s="1">
        <v>35040</v>
      </c>
      <c r="E486" s="1">
        <v>35068</v>
      </c>
      <c r="F486" s="1">
        <v>35041</v>
      </c>
      <c r="G486">
        <v>1</v>
      </c>
      <c r="H486">
        <v>16.97</v>
      </c>
      <c r="I486" t="s">
        <v>115</v>
      </c>
      <c r="J486" t="s">
        <v>117</v>
      </c>
      <c r="K486" t="s">
        <v>118</v>
      </c>
      <c r="L486" t="s">
        <v>47</v>
      </c>
      <c r="M486" t="s">
        <v>119</v>
      </c>
      <c r="N486" t="str">
        <f>_xlfn.XLOOKUP(orders3[[#This Row],[CustomerID]], Customer_Summary[Row Labels], Customer_Summary[Segment], 0, 0)</f>
        <v>Repeat</v>
      </c>
      <c r="O486" t="str">
        <f>TEXT(orders3[[#This Row],[OrderDate]],"yyyy-mm")</f>
        <v>1995-12</v>
      </c>
      <c r="P486" t="s">
        <v>102</v>
      </c>
    </row>
    <row r="487" spans="1:16" x14ac:dyDescent="0.3">
      <c r="A487">
        <v>10733</v>
      </c>
      <c r="B487" t="s">
        <v>77</v>
      </c>
      <c r="C487">
        <v>1</v>
      </c>
      <c r="D487" s="1">
        <v>35041</v>
      </c>
      <c r="E487" s="1">
        <v>35069</v>
      </c>
      <c r="F487" s="1">
        <v>35044</v>
      </c>
      <c r="G487">
        <v>3</v>
      </c>
      <c r="H487">
        <v>110.11</v>
      </c>
      <c r="I487" t="s">
        <v>78</v>
      </c>
      <c r="J487" t="s">
        <v>81</v>
      </c>
      <c r="K487" t="s">
        <v>82</v>
      </c>
      <c r="L487" t="s">
        <v>47</v>
      </c>
      <c r="M487" t="s">
        <v>83</v>
      </c>
      <c r="N487" t="str">
        <f>_xlfn.XLOOKUP(orders3[[#This Row],[CustomerID]], Customer_Summary[Row Labels], Customer_Summary[Segment], 0, 0)</f>
        <v>Repeat</v>
      </c>
      <c r="O487" t="str">
        <f>TEXT(orders3[[#This Row],[OrderDate]],"yyyy-mm")</f>
        <v>1995-12</v>
      </c>
      <c r="P487" t="s">
        <v>84</v>
      </c>
    </row>
    <row r="488" spans="1:16" x14ac:dyDescent="0.3">
      <c r="A488">
        <v>10734</v>
      </c>
      <c r="B488" t="s">
        <v>291</v>
      </c>
      <c r="C488">
        <v>2</v>
      </c>
      <c r="D488" s="1">
        <v>35041</v>
      </c>
      <c r="E488" s="1">
        <v>35069</v>
      </c>
      <c r="F488" s="1">
        <v>35046</v>
      </c>
      <c r="G488">
        <v>3</v>
      </c>
      <c r="H488">
        <v>1.63</v>
      </c>
      <c r="I488" t="s">
        <v>292</v>
      </c>
      <c r="J488" t="s">
        <v>294</v>
      </c>
      <c r="K488" t="s">
        <v>295</v>
      </c>
      <c r="L488" t="s">
        <v>170</v>
      </c>
      <c r="M488" t="s">
        <v>296</v>
      </c>
      <c r="N488" t="str">
        <f>_xlfn.XLOOKUP(orders3[[#This Row],[CustomerID]], Customer_Summary[Row Labels], Customer_Summary[Segment], 0, 0)</f>
        <v>Repeat</v>
      </c>
      <c r="O488" t="str">
        <f>TEXT(orders3[[#This Row],[OrderDate]],"yyyy-mm")</f>
        <v>1995-12</v>
      </c>
      <c r="P488" t="s">
        <v>172</v>
      </c>
    </row>
    <row r="489" spans="1:16" x14ac:dyDescent="0.3">
      <c r="A489">
        <v>10735</v>
      </c>
      <c r="B489" t="s">
        <v>408</v>
      </c>
      <c r="C489">
        <v>6</v>
      </c>
      <c r="D489" s="1">
        <v>35044</v>
      </c>
      <c r="E489" s="1">
        <v>35072</v>
      </c>
      <c r="F489" s="1">
        <v>35055</v>
      </c>
      <c r="G489">
        <v>2</v>
      </c>
      <c r="H489">
        <v>45.97</v>
      </c>
      <c r="I489" t="s">
        <v>409</v>
      </c>
      <c r="J489" t="s">
        <v>411</v>
      </c>
      <c r="K489" t="s">
        <v>412</v>
      </c>
      <c r="L489" t="s">
        <v>413</v>
      </c>
      <c r="M489" t="s">
        <v>414</v>
      </c>
      <c r="N489" t="str">
        <f>_xlfn.XLOOKUP(orders3[[#This Row],[CustomerID]], Customer_Summary[Row Labels], Customer_Summary[Segment], 0, 0)</f>
        <v>New</v>
      </c>
      <c r="O489" t="str">
        <f>TEXT(orders3[[#This Row],[OrderDate]],"yyyy-mm")</f>
        <v>1995-12</v>
      </c>
      <c r="P489" t="s">
        <v>305</v>
      </c>
    </row>
    <row r="490" spans="1:16" x14ac:dyDescent="0.3">
      <c r="A490">
        <v>10736</v>
      </c>
      <c r="B490" t="s">
        <v>343</v>
      </c>
      <c r="C490">
        <v>9</v>
      </c>
      <c r="D490" s="1">
        <v>35045</v>
      </c>
      <c r="E490" s="1">
        <v>35073</v>
      </c>
      <c r="F490" s="1">
        <v>35055</v>
      </c>
      <c r="G490">
        <v>2</v>
      </c>
      <c r="H490">
        <v>44.1</v>
      </c>
      <c r="I490" t="s">
        <v>344</v>
      </c>
      <c r="J490" t="s">
        <v>346</v>
      </c>
      <c r="K490" t="s">
        <v>347</v>
      </c>
      <c r="L490" t="s">
        <v>348</v>
      </c>
      <c r="M490" t="s">
        <v>47</v>
      </c>
      <c r="N490" t="str">
        <f>_xlfn.XLOOKUP(orders3[[#This Row],[CustomerID]], Customer_Summary[Row Labels], Customer_Summary[Segment], 0, 0)</f>
        <v>Repeat</v>
      </c>
      <c r="O490" t="str">
        <f>TEXT(orders3[[#This Row],[OrderDate]],"yyyy-mm")</f>
        <v>1995-12</v>
      </c>
      <c r="P490" t="s">
        <v>349</v>
      </c>
    </row>
    <row r="491" spans="1:16" x14ac:dyDescent="0.3">
      <c r="A491">
        <v>10737</v>
      </c>
      <c r="B491" t="s">
        <v>714</v>
      </c>
      <c r="C491">
        <v>2</v>
      </c>
      <c r="D491" s="1">
        <v>35045</v>
      </c>
      <c r="E491" s="1">
        <v>35073</v>
      </c>
      <c r="F491" s="1">
        <v>35052</v>
      </c>
      <c r="G491">
        <v>2</v>
      </c>
      <c r="H491">
        <v>7.79</v>
      </c>
      <c r="I491" t="s">
        <v>715</v>
      </c>
      <c r="J491" t="s">
        <v>717</v>
      </c>
      <c r="K491" t="s">
        <v>718</v>
      </c>
      <c r="L491" t="s">
        <v>47</v>
      </c>
      <c r="M491" t="s">
        <v>719</v>
      </c>
      <c r="N491" t="str">
        <f>_xlfn.XLOOKUP(orders3[[#This Row],[CustomerID]], Customer_Summary[Row Labels], Customer_Summary[Segment], 0, 0)</f>
        <v>Repeat</v>
      </c>
      <c r="O491" t="str">
        <f>TEXT(orders3[[#This Row],[OrderDate]],"yyyy-mm")</f>
        <v>1995-12</v>
      </c>
      <c r="P491" t="s">
        <v>102</v>
      </c>
    </row>
    <row r="492" spans="1:16" x14ac:dyDescent="0.3">
      <c r="A492">
        <v>10738</v>
      </c>
      <c r="B492" t="s">
        <v>631</v>
      </c>
      <c r="C492">
        <v>2</v>
      </c>
      <c r="D492" s="1">
        <v>35046</v>
      </c>
      <c r="E492" s="1">
        <v>35074</v>
      </c>
      <c r="F492" s="1">
        <v>35052</v>
      </c>
      <c r="G492">
        <v>1</v>
      </c>
      <c r="H492">
        <v>2.91</v>
      </c>
      <c r="I492" t="s">
        <v>632</v>
      </c>
      <c r="J492" t="s">
        <v>634</v>
      </c>
      <c r="K492" t="s">
        <v>509</v>
      </c>
      <c r="L492" t="s">
        <v>47</v>
      </c>
      <c r="M492" t="s">
        <v>635</v>
      </c>
      <c r="N492" t="str">
        <f>_xlfn.XLOOKUP(orders3[[#This Row],[CustomerID]], Customer_Summary[Row Labels], Customer_Summary[Segment], 0, 0)</f>
        <v>New</v>
      </c>
      <c r="O492" t="str">
        <f>TEXT(orders3[[#This Row],[OrderDate]],"yyyy-mm")</f>
        <v>1995-12</v>
      </c>
      <c r="P492" t="s">
        <v>102</v>
      </c>
    </row>
    <row r="493" spans="1:16" x14ac:dyDescent="0.3">
      <c r="A493">
        <v>10739</v>
      </c>
      <c r="B493" t="s">
        <v>714</v>
      </c>
      <c r="C493">
        <v>3</v>
      </c>
      <c r="D493" s="1">
        <v>35046</v>
      </c>
      <c r="E493" s="1">
        <v>35074</v>
      </c>
      <c r="F493" s="1">
        <v>35051</v>
      </c>
      <c r="G493">
        <v>3</v>
      </c>
      <c r="H493">
        <v>11.08</v>
      </c>
      <c r="I493" t="s">
        <v>715</v>
      </c>
      <c r="J493" t="s">
        <v>717</v>
      </c>
      <c r="K493" t="s">
        <v>718</v>
      </c>
      <c r="L493" t="s">
        <v>47</v>
      </c>
      <c r="M493" t="s">
        <v>719</v>
      </c>
      <c r="N493" t="str">
        <f>_xlfn.XLOOKUP(orders3[[#This Row],[CustomerID]], Customer_Summary[Row Labels], Customer_Summary[Segment], 0, 0)</f>
        <v>Repeat</v>
      </c>
      <c r="O493" t="str">
        <f>TEXT(orders3[[#This Row],[OrderDate]],"yyyy-mm")</f>
        <v>1995-12</v>
      </c>
      <c r="P493" t="s">
        <v>102</v>
      </c>
    </row>
    <row r="494" spans="1:16" x14ac:dyDescent="0.3">
      <c r="A494">
        <v>10740</v>
      </c>
      <c r="B494" t="s">
        <v>745</v>
      </c>
      <c r="C494">
        <v>4</v>
      </c>
      <c r="D494" s="1">
        <v>35047</v>
      </c>
      <c r="E494" s="1">
        <v>35075</v>
      </c>
      <c r="F494" s="1">
        <v>35059</v>
      </c>
      <c r="G494">
        <v>2</v>
      </c>
      <c r="H494">
        <v>81.88</v>
      </c>
      <c r="I494" t="s">
        <v>746</v>
      </c>
      <c r="J494" t="s">
        <v>871</v>
      </c>
      <c r="K494" t="s">
        <v>749</v>
      </c>
      <c r="L494" t="s">
        <v>396</v>
      </c>
      <c r="M494" t="s">
        <v>872</v>
      </c>
      <c r="N494" t="str">
        <f>_xlfn.XLOOKUP(orders3[[#This Row],[CustomerID]], Customer_Summary[Row Labels], Customer_Summary[Segment], 0, 0)</f>
        <v>Repeat</v>
      </c>
      <c r="O494" t="str">
        <f>TEXT(orders3[[#This Row],[OrderDate]],"yyyy-mm")</f>
        <v>1995-12</v>
      </c>
      <c r="P494" t="s">
        <v>305</v>
      </c>
    </row>
    <row r="495" spans="1:16" x14ac:dyDescent="0.3">
      <c r="A495">
        <v>10741</v>
      </c>
      <c r="B495" t="s">
        <v>68</v>
      </c>
      <c r="C495">
        <v>4</v>
      </c>
      <c r="D495" s="1">
        <v>35048</v>
      </c>
      <c r="E495" s="1">
        <v>35062</v>
      </c>
      <c r="F495" s="1">
        <v>35052</v>
      </c>
      <c r="G495">
        <v>3</v>
      </c>
      <c r="H495">
        <v>10.96</v>
      </c>
      <c r="I495" t="s">
        <v>69</v>
      </c>
      <c r="J495" t="s">
        <v>873</v>
      </c>
      <c r="K495" t="s">
        <v>874</v>
      </c>
      <c r="L495" t="s">
        <v>875</v>
      </c>
      <c r="M495" t="s">
        <v>876</v>
      </c>
      <c r="N495" t="str">
        <f>_xlfn.XLOOKUP(orders3[[#This Row],[CustomerID]], Customer_Summary[Row Labels], Customer_Summary[Segment], 0, 0)</f>
        <v>Repeat</v>
      </c>
      <c r="O495" t="str">
        <f>TEXT(orders3[[#This Row],[OrderDate]],"yyyy-mm")</f>
        <v>1995-12</v>
      </c>
      <c r="P495" t="s">
        <v>74</v>
      </c>
    </row>
    <row r="496" spans="1:16" x14ac:dyDescent="0.3">
      <c r="A496">
        <v>10742</v>
      </c>
      <c r="B496" t="s">
        <v>122</v>
      </c>
      <c r="C496">
        <v>3</v>
      </c>
      <c r="D496" s="1">
        <v>35048</v>
      </c>
      <c r="E496" s="1">
        <v>35076</v>
      </c>
      <c r="F496" s="1">
        <v>35052</v>
      </c>
      <c r="G496">
        <v>3</v>
      </c>
      <c r="H496">
        <v>243.73</v>
      </c>
      <c r="I496" t="s">
        <v>123</v>
      </c>
      <c r="J496" t="s">
        <v>126</v>
      </c>
      <c r="K496" t="s">
        <v>127</v>
      </c>
      <c r="L496" t="s">
        <v>128</v>
      </c>
      <c r="M496" t="s">
        <v>129</v>
      </c>
      <c r="N496" t="str">
        <f>_xlfn.XLOOKUP(orders3[[#This Row],[CustomerID]], Customer_Summary[Row Labels], Customer_Summary[Segment], 0, 0)</f>
        <v>Repeat</v>
      </c>
      <c r="O496" t="str">
        <f>TEXT(orders3[[#This Row],[OrderDate]],"yyyy-mm")</f>
        <v>1995-12</v>
      </c>
      <c r="P496" t="s">
        <v>130</v>
      </c>
    </row>
    <row r="497" spans="1:16" x14ac:dyDescent="0.3">
      <c r="A497">
        <v>10743</v>
      </c>
      <c r="B497" t="s">
        <v>68</v>
      </c>
      <c r="C497">
        <v>1</v>
      </c>
      <c r="D497" s="1">
        <v>35051</v>
      </c>
      <c r="E497" s="1">
        <v>35079</v>
      </c>
      <c r="F497" s="1">
        <v>35055</v>
      </c>
      <c r="G497">
        <v>2</v>
      </c>
      <c r="H497">
        <v>23.72</v>
      </c>
      <c r="I497" t="s">
        <v>69</v>
      </c>
      <c r="J497" t="s">
        <v>873</v>
      </c>
      <c r="K497" t="s">
        <v>874</v>
      </c>
      <c r="L497" t="s">
        <v>875</v>
      </c>
      <c r="M497" t="s">
        <v>876</v>
      </c>
      <c r="N497" t="str">
        <f>_xlfn.XLOOKUP(orders3[[#This Row],[CustomerID]], Customer_Summary[Row Labels], Customer_Summary[Segment], 0, 0)</f>
        <v>Repeat</v>
      </c>
      <c r="O497" t="str">
        <f>TEXT(orders3[[#This Row],[OrderDate]],"yyyy-mm")</f>
        <v>1995-12</v>
      </c>
      <c r="P497" t="s">
        <v>74</v>
      </c>
    </row>
    <row r="498" spans="1:16" x14ac:dyDescent="0.3">
      <c r="A498">
        <v>10744</v>
      </c>
      <c r="B498" t="s">
        <v>698</v>
      </c>
      <c r="C498">
        <v>6</v>
      </c>
      <c r="D498" s="1">
        <v>35051</v>
      </c>
      <c r="E498" s="1">
        <v>35079</v>
      </c>
      <c r="F498" s="1">
        <v>35058</v>
      </c>
      <c r="G498">
        <v>1</v>
      </c>
      <c r="H498">
        <v>69.19</v>
      </c>
      <c r="I498" t="s">
        <v>699</v>
      </c>
      <c r="J498" t="s">
        <v>701</v>
      </c>
      <c r="K498" t="s">
        <v>702</v>
      </c>
      <c r="L498" t="s">
        <v>47</v>
      </c>
      <c r="M498" t="s">
        <v>703</v>
      </c>
      <c r="N498" t="str">
        <f>_xlfn.XLOOKUP(orders3[[#This Row],[CustomerID]], Customer_Summary[Row Labels], Customer_Summary[Segment], 0, 0)</f>
        <v>Repeat</v>
      </c>
      <c r="O498" t="str">
        <f>TEXT(orders3[[#This Row],[OrderDate]],"yyyy-mm")</f>
        <v>1995-12</v>
      </c>
      <c r="P498" t="s">
        <v>628</v>
      </c>
    </row>
    <row r="499" spans="1:16" x14ac:dyDescent="0.3">
      <c r="A499">
        <v>10745</v>
      </c>
      <c r="B499" t="s">
        <v>547</v>
      </c>
      <c r="C499">
        <v>9</v>
      </c>
      <c r="D499" s="1">
        <v>35052</v>
      </c>
      <c r="E499" s="1">
        <v>35080</v>
      </c>
      <c r="F499" s="1">
        <v>35061</v>
      </c>
      <c r="G499">
        <v>1</v>
      </c>
      <c r="H499">
        <v>3.52</v>
      </c>
      <c r="I499" t="s">
        <v>548</v>
      </c>
      <c r="J499" t="s">
        <v>550</v>
      </c>
      <c r="K499" t="s">
        <v>551</v>
      </c>
      <c r="L499" t="s">
        <v>47</v>
      </c>
      <c r="M499" t="s">
        <v>552</v>
      </c>
      <c r="N499" t="str">
        <f>_xlfn.XLOOKUP(orders3[[#This Row],[CustomerID]], Customer_Summary[Row Labels], Customer_Summary[Segment], 0, 0)</f>
        <v>Repeat</v>
      </c>
      <c r="O499" t="str">
        <f>TEXT(orders3[[#This Row],[OrderDate]],"yyyy-mm")</f>
        <v>1995-12</v>
      </c>
      <c r="P499" t="s">
        <v>49</v>
      </c>
    </row>
    <row r="500" spans="1:16" x14ac:dyDescent="0.3">
      <c r="A500">
        <v>10746</v>
      </c>
      <c r="B500" t="s">
        <v>156</v>
      </c>
      <c r="C500">
        <v>1</v>
      </c>
      <c r="D500" s="1">
        <v>35053</v>
      </c>
      <c r="E500" s="1">
        <v>35081</v>
      </c>
      <c r="F500" s="1">
        <v>35055</v>
      </c>
      <c r="G500">
        <v>3</v>
      </c>
      <c r="H500">
        <v>31.43</v>
      </c>
      <c r="I500" t="s">
        <v>157</v>
      </c>
      <c r="J500" t="s">
        <v>868</v>
      </c>
      <c r="K500" t="s">
        <v>160</v>
      </c>
      <c r="L500" t="s">
        <v>47</v>
      </c>
      <c r="M500" t="s">
        <v>161</v>
      </c>
      <c r="N500" t="str">
        <f>_xlfn.XLOOKUP(orders3[[#This Row],[CustomerID]], Customer_Summary[Row Labels], Customer_Summary[Segment], 0, 0)</f>
        <v>Repeat</v>
      </c>
      <c r="O500" t="str">
        <f>TEXT(orders3[[#This Row],[OrderDate]],"yyyy-mm")</f>
        <v>1995-12</v>
      </c>
      <c r="P500" t="s">
        <v>162</v>
      </c>
    </row>
    <row r="501" spans="1:16" x14ac:dyDescent="0.3">
      <c r="A501">
        <v>10747</v>
      </c>
      <c r="B501" t="s">
        <v>520</v>
      </c>
      <c r="C501">
        <v>6</v>
      </c>
      <c r="D501" s="1">
        <v>35053</v>
      </c>
      <c r="E501" s="1">
        <v>35081</v>
      </c>
      <c r="F501" s="1">
        <v>35060</v>
      </c>
      <c r="G501">
        <v>1</v>
      </c>
      <c r="H501">
        <v>117.33</v>
      </c>
      <c r="I501" t="s">
        <v>521</v>
      </c>
      <c r="J501" t="s">
        <v>523</v>
      </c>
      <c r="K501" t="s">
        <v>524</v>
      </c>
      <c r="L501" t="s">
        <v>47</v>
      </c>
      <c r="M501" t="s">
        <v>525</v>
      </c>
      <c r="N501" t="str">
        <f>_xlfn.XLOOKUP(orders3[[#This Row],[CustomerID]], Customer_Summary[Row Labels], Customer_Summary[Segment], 0, 0)</f>
        <v>Repeat</v>
      </c>
      <c r="O501" t="str">
        <f>TEXT(orders3[[#This Row],[OrderDate]],"yyyy-mm")</f>
        <v>1995-12</v>
      </c>
      <c r="P501" t="s">
        <v>211</v>
      </c>
    </row>
    <row r="502" spans="1:16" x14ac:dyDescent="0.3">
      <c r="A502">
        <v>10748</v>
      </c>
      <c r="B502" t="s">
        <v>607</v>
      </c>
      <c r="C502">
        <v>3</v>
      </c>
      <c r="D502" s="1">
        <v>35054</v>
      </c>
      <c r="E502" s="1">
        <v>35082</v>
      </c>
      <c r="F502" s="1">
        <v>35062</v>
      </c>
      <c r="G502">
        <v>1</v>
      </c>
      <c r="H502">
        <v>232.55</v>
      </c>
      <c r="I502" t="s">
        <v>608</v>
      </c>
      <c r="J502" t="s">
        <v>610</v>
      </c>
      <c r="K502" t="s">
        <v>611</v>
      </c>
      <c r="L502" t="s">
        <v>612</v>
      </c>
      <c r="M502" t="s">
        <v>613</v>
      </c>
      <c r="N502" t="str">
        <f>_xlfn.XLOOKUP(orders3[[#This Row],[CustomerID]], Customer_Summary[Row Labels], Customer_Summary[Segment], 0, 0)</f>
        <v>Repeat</v>
      </c>
      <c r="O502" t="str">
        <f>TEXT(orders3[[#This Row],[OrderDate]],"yyyy-mm")</f>
        <v>1995-12</v>
      </c>
      <c r="P502" t="s">
        <v>305</v>
      </c>
    </row>
    <row r="503" spans="1:16" x14ac:dyDescent="0.3">
      <c r="A503">
        <v>10749</v>
      </c>
      <c r="B503" t="s">
        <v>352</v>
      </c>
      <c r="C503">
        <v>4</v>
      </c>
      <c r="D503" s="1">
        <v>35054</v>
      </c>
      <c r="E503" s="1">
        <v>35082</v>
      </c>
      <c r="F503" s="1">
        <v>35083</v>
      </c>
      <c r="G503">
        <v>2</v>
      </c>
      <c r="H503">
        <v>61.53</v>
      </c>
      <c r="I503" t="s">
        <v>353</v>
      </c>
      <c r="J503" t="s">
        <v>355</v>
      </c>
      <c r="K503" t="s">
        <v>356</v>
      </c>
      <c r="L503" t="s">
        <v>357</v>
      </c>
      <c r="M503" t="s">
        <v>358</v>
      </c>
      <c r="N503" t="str">
        <f>_xlfn.XLOOKUP(orders3[[#This Row],[CustomerID]], Customer_Summary[Row Labels], Customer_Summary[Segment], 0, 0)</f>
        <v>Repeat</v>
      </c>
      <c r="O503" t="str">
        <f>TEXT(orders3[[#This Row],[OrderDate]],"yyyy-mm")</f>
        <v>1995-12</v>
      </c>
      <c r="P503" t="s">
        <v>74</v>
      </c>
    </row>
    <row r="504" spans="1:16" x14ac:dyDescent="0.3">
      <c r="A504">
        <v>10750</v>
      </c>
      <c r="B504" t="s">
        <v>730</v>
      </c>
      <c r="C504">
        <v>9</v>
      </c>
      <c r="D504" s="1">
        <v>35055</v>
      </c>
      <c r="E504" s="1">
        <v>35083</v>
      </c>
      <c r="F504" s="1">
        <v>35058</v>
      </c>
      <c r="G504">
        <v>1</v>
      </c>
      <c r="H504">
        <v>79.3</v>
      </c>
      <c r="I504" t="s">
        <v>731</v>
      </c>
      <c r="J504" t="s">
        <v>733</v>
      </c>
      <c r="K504" t="s">
        <v>734</v>
      </c>
      <c r="L504" t="s">
        <v>47</v>
      </c>
      <c r="M504" t="s">
        <v>735</v>
      </c>
      <c r="N504" t="str">
        <f>_xlfn.XLOOKUP(orders3[[#This Row],[CustomerID]], Customer_Summary[Row Labels], Customer_Summary[Segment], 0, 0)</f>
        <v>Repeat</v>
      </c>
      <c r="O504" t="str">
        <f>TEXT(orders3[[#This Row],[OrderDate]],"yyyy-mm")</f>
        <v>1995-12</v>
      </c>
      <c r="P504" t="s">
        <v>736</v>
      </c>
    </row>
    <row r="505" spans="1:16" x14ac:dyDescent="0.3">
      <c r="A505">
        <v>10751</v>
      </c>
      <c r="B505" t="s">
        <v>584</v>
      </c>
      <c r="C505">
        <v>3</v>
      </c>
      <c r="D505" s="1">
        <v>35058</v>
      </c>
      <c r="E505" s="1">
        <v>35086</v>
      </c>
      <c r="F505" s="1">
        <v>35067</v>
      </c>
      <c r="G505">
        <v>3</v>
      </c>
      <c r="H505">
        <v>130.79</v>
      </c>
      <c r="I505" t="s">
        <v>585</v>
      </c>
      <c r="J505" t="s">
        <v>869</v>
      </c>
      <c r="K505" t="s">
        <v>588</v>
      </c>
      <c r="L505" t="s">
        <v>47</v>
      </c>
      <c r="M505" t="s">
        <v>870</v>
      </c>
      <c r="N505" t="str">
        <f>_xlfn.XLOOKUP(orders3[[#This Row],[CustomerID]], Customer_Summary[Row Labels], Customer_Summary[Segment], 0, 0)</f>
        <v>Repeat</v>
      </c>
      <c r="O505" t="str">
        <f>TEXT(orders3[[#This Row],[OrderDate]],"yyyy-mm")</f>
        <v>1995-12</v>
      </c>
      <c r="P505" t="s">
        <v>162</v>
      </c>
    </row>
    <row r="506" spans="1:16" x14ac:dyDescent="0.3">
      <c r="A506">
        <v>10752</v>
      </c>
      <c r="B506" t="s">
        <v>475</v>
      </c>
      <c r="C506">
        <v>2</v>
      </c>
      <c r="D506" s="1">
        <v>35058</v>
      </c>
      <c r="E506" s="1">
        <v>35086</v>
      </c>
      <c r="F506" s="1">
        <v>35062</v>
      </c>
      <c r="G506">
        <v>3</v>
      </c>
      <c r="H506">
        <v>1.39</v>
      </c>
      <c r="I506" t="s">
        <v>476</v>
      </c>
      <c r="J506" t="s">
        <v>478</v>
      </c>
      <c r="K506" t="s">
        <v>72</v>
      </c>
      <c r="L506" t="s">
        <v>47</v>
      </c>
      <c r="M506" t="s">
        <v>479</v>
      </c>
      <c r="N506" t="str">
        <f>_xlfn.XLOOKUP(orders3[[#This Row],[CustomerID]], Customer_Summary[Row Labels], Customer_Summary[Segment], 0, 0)</f>
        <v>New</v>
      </c>
      <c r="O506" t="str">
        <f>TEXT(orders3[[#This Row],[OrderDate]],"yyyy-mm")</f>
        <v>1995-12</v>
      </c>
      <c r="P506" t="s">
        <v>74</v>
      </c>
    </row>
    <row r="507" spans="1:16" x14ac:dyDescent="0.3">
      <c r="A507">
        <v>10753</v>
      </c>
      <c r="B507" t="s">
        <v>258</v>
      </c>
      <c r="C507">
        <v>3</v>
      </c>
      <c r="D507" s="1">
        <v>35059</v>
      </c>
      <c r="E507" s="1">
        <v>35087</v>
      </c>
      <c r="F507" s="1">
        <v>35061</v>
      </c>
      <c r="G507">
        <v>1</v>
      </c>
      <c r="H507">
        <v>7.7</v>
      </c>
      <c r="I507" t="s">
        <v>259</v>
      </c>
      <c r="J507" t="s">
        <v>261</v>
      </c>
      <c r="K507" t="s">
        <v>262</v>
      </c>
      <c r="L507" t="s">
        <v>47</v>
      </c>
      <c r="M507" t="s">
        <v>263</v>
      </c>
      <c r="N507" t="str">
        <f>_xlfn.XLOOKUP(orders3[[#This Row],[CustomerID]], Customer_Summary[Row Labels], Customer_Summary[Segment], 0, 0)</f>
        <v>Repeat</v>
      </c>
      <c r="O507" t="str">
        <f>TEXT(orders3[[#This Row],[OrderDate]],"yyyy-mm")</f>
        <v>1995-12</v>
      </c>
      <c r="P507" t="s">
        <v>264</v>
      </c>
    </row>
    <row r="508" spans="1:16" x14ac:dyDescent="0.3">
      <c r="A508">
        <v>10754</v>
      </c>
      <c r="B508" t="s">
        <v>442</v>
      </c>
      <c r="C508">
        <v>6</v>
      </c>
      <c r="D508" s="1">
        <v>35059</v>
      </c>
      <c r="E508" s="1">
        <v>35087</v>
      </c>
      <c r="F508" s="1">
        <v>35061</v>
      </c>
      <c r="G508">
        <v>3</v>
      </c>
      <c r="H508">
        <v>2.38</v>
      </c>
      <c r="I508" t="s">
        <v>443</v>
      </c>
      <c r="J508" t="s">
        <v>445</v>
      </c>
      <c r="K508" t="s">
        <v>446</v>
      </c>
      <c r="L508" t="s">
        <v>47</v>
      </c>
      <c r="M508" t="s">
        <v>447</v>
      </c>
      <c r="N508" t="str">
        <f>_xlfn.XLOOKUP(orders3[[#This Row],[CustomerID]], Customer_Summary[Row Labels], Customer_Summary[Segment], 0, 0)</f>
        <v>Repeat</v>
      </c>
      <c r="O508" t="str">
        <f>TEXT(orders3[[#This Row],[OrderDate]],"yyyy-mm")</f>
        <v>1995-12</v>
      </c>
      <c r="P508" t="s">
        <v>264</v>
      </c>
    </row>
    <row r="509" spans="1:16" x14ac:dyDescent="0.3">
      <c r="A509">
        <v>10755</v>
      </c>
      <c r="B509" t="s">
        <v>114</v>
      </c>
      <c r="C509">
        <v>4</v>
      </c>
      <c r="D509" s="1">
        <v>35060</v>
      </c>
      <c r="E509" s="1">
        <v>35088</v>
      </c>
      <c r="F509" s="1">
        <v>35062</v>
      </c>
      <c r="G509">
        <v>2</v>
      </c>
      <c r="H509">
        <v>16.71</v>
      </c>
      <c r="I509" t="s">
        <v>115</v>
      </c>
      <c r="J509" t="s">
        <v>117</v>
      </c>
      <c r="K509" t="s">
        <v>118</v>
      </c>
      <c r="L509" t="s">
        <v>47</v>
      </c>
      <c r="M509" t="s">
        <v>119</v>
      </c>
      <c r="N509" t="str">
        <f>_xlfn.XLOOKUP(orders3[[#This Row],[CustomerID]], Customer_Summary[Row Labels], Customer_Summary[Segment], 0, 0)</f>
        <v>Repeat</v>
      </c>
      <c r="O509" t="str">
        <f>TEXT(orders3[[#This Row],[OrderDate]],"yyyy-mm")</f>
        <v>1995-12</v>
      </c>
      <c r="P509" t="s">
        <v>102</v>
      </c>
    </row>
    <row r="510" spans="1:16" x14ac:dyDescent="0.3">
      <c r="A510">
        <v>10756</v>
      </c>
      <c r="B510" t="s">
        <v>638</v>
      </c>
      <c r="C510">
        <v>8</v>
      </c>
      <c r="D510" s="1">
        <v>35061</v>
      </c>
      <c r="E510" s="1">
        <v>35089</v>
      </c>
      <c r="F510" s="1">
        <v>35066</v>
      </c>
      <c r="G510">
        <v>2</v>
      </c>
      <c r="H510">
        <v>73.209999999999994</v>
      </c>
      <c r="I510" t="s">
        <v>639</v>
      </c>
      <c r="J510" t="s">
        <v>641</v>
      </c>
      <c r="K510" t="s">
        <v>642</v>
      </c>
      <c r="L510" t="s">
        <v>643</v>
      </c>
      <c r="M510" t="s">
        <v>644</v>
      </c>
      <c r="N510" t="str">
        <f>_xlfn.XLOOKUP(orders3[[#This Row],[CustomerID]], Customer_Summary[Row Labels], Customer_Summary[Segment], 0, 0)</f>
        <v>Repeat</v>
      </c>
      <c r="O510" t="str">
        <f>TEXT(orders3[[#This Row],[OrderDate]],"yyyy-mm")</f>
        <v>1995-12</v>
      </c>
      <c r="P510" t="s">
        <v>305</v>
      </c>
    </row>
    <row r="511" spans="1:16" x14ac:dyDescent="0.3">
      <c r="A511">
        <v>10757</v>
      </c>
      <c r="B511" t="s">
        <v>607</v>
      </c>
      <c r="C511">
        <v>6</v>
      </c>
      <c r="D511" s="1">
        <v>35061</v>
      </c>
      <c r="E511" s="1">
        <v>35089</v>
      </c>
      <c r="F511" s="1">
        <v>35079</v>
      </c>
      <c r="G511">
        <v>1</v>
      </c>
      <c r="H511">
        <v>8.19</v>
      </c>
      <c r="I511" t="s">
        <v>608</v>
      </c>
      <c r="J511" t="s">
        <v>610</v>
      </c>
      <c r="K511" t="s">
        <v>611</v>
      </c>
      <c r="L511" t="s">
        <v>612</v>
      </c>
      <c r="M511" t="s">
        <v>613</v>
      </c>
      <c r="N511" t="str">
        <f>_xlfn.XLOOKUP(orders3[[#This Row],[CustomerID]], Customer_Summary[Row Labels], Customer_Summary[Segment], 0, 0)</f>
        <v>Repeat</v>
      </c>
      <c r="O511" t="str">
        <f>TEXT(orders3[[#This Row],[OrderDate]],"yyyy-mm")</f>
        <v>1995-12</v>
      </c>
      <c r="P511" t="s">
        <v>305</v>
      </c>
    </row>
    <row r="512" spans="1:16" x14ac:dyDescent="0.3">
      <c r="A512">
        <v>10758</v>
      </c>
      <c r="B512" t="s">
        <v>584</v>
      </c>
      <c r="C512">
        <v>3</v>
      </c>
      <c r="D512" s="1">
        <v>35062</v>
      </c>
      <c r="E512" s="1">
        <v>35090</v>
      </c>
      <c r="F512" s="1">
        <v>35068</v>
      </c>
      <c r="G512">
        <v>3</v>
      </c>
      <c r="H512">
        <v>138.16999999999999</v>
      </c>
      <c r="I512" t="s">
        <v>585</v>
      </c>
      <c r="J512" t="s">
        <v>869</v>
      </c>
      <c r="K512" t="s">
        <v>588</v>
      </c>
      <c r="L512" t="s">
        <v>47</v>
      </c>
      <c r="M512" t="s">
        <v>870</v>
      </c>
      <c r="N512" t="str">
        <f>_xlfn.XLOOKUP(orders3[[#This Row],[CustomerID]], Customer_Summary[Row Labels], Customer_Summary[Segment], 0, 0)</f>
        <v>Repeat</v>
      </c>
      <c r="O512" t="str">
        <f>TEXT(orders3[[#This Row],[OrderDate]],"yyyy-mm")</f>
        <v>1995-12</v>
      </c>
      <c r="P512" t="s">
        <v>162</v>
      </c>
    </row>
    <row r="513" spans="1:16" x14ac:dyDescent="0.3">
      <c r="A513">
        <v>10759</v>
      </c>
      <c r="B513" t="s">
        <v>52</v>
      </c>
      <c r="C513">
        <v>3</v>
      </c>
      <c r="D513" s="1">
        <v>35062</v>
      </c>
      <c r="E513" s="1">
        <v>35090</v>
      </c>
      <c r="F513" s="1">
        <v>35076</v>
      </c>
      <c r="G513">
        <v>3</v>
      </c>
      <c r="H513">
        <v>11.99</v>
      </c>
      <c r="I513" t="s">
        <v>53</v>
      </c>
      <c r="J513" t="s">
        <v>56</v>
      </c>
      <c r="K513" t="s">
        <v>57</v>
      </c>
      <c r="L513" t="s">
        <v>47</v>
      </c>
      <c r="M513" t="s">
        <v>58</v>
      </c>
      <c r="N513" t="str">
        <f>_xlfn.XLOOKUP(orders3[[#This Row],[CustomerID]], Customer_Summary[Row Labels], Customer_Summary[Segment], 0, 0)</f>
        <v>New</v>
      </c>
      <c r="O513" t="str">
        <f>TEXT(orders3[[#This Row],[OrderDate]],"yyyy-mm")</f>
        <v>1995-12</v>
      </c>
      <c r="P513" t="s">
        <v>59</v>
      </c>
    </row>
    <row r="514" spans="1:16" x14ac:dyDescent="0.3">
      <c r="A514">
        <v>10760</v>
      </c>
      <c r="B514" t="s">
        <v>450</v>
      </c>
      <c r="C514">
        <v>4</v>
      </c>
      <c r="D514" s="1">
        <v>35065</v>
      </c>
      <c r="E514" s="1">
        <v>35093</v>
      </c>
      <c r="F514" s="1">
        <v>35074</v>
      </c>
      <c r="G514">
        <v>1</v>
      </c>
      <c r="H514">
        <v>155.63999999999999</v>
      </c>
      <c r="I514" t="s">
        <v>451</v>
      </c>
      <c r="J514" t="s">
        <v>453</v>
      </c>
      <c r="K514" t="s">
        <v>454</v>
      </c>
      <c r="L514" t="s">
        <v>47</v>
      </c>
      <c r="M514" t="s">
        <v>455</v>
      </c>
      <c r="N514" t="str">
        <f>_xlfn.XLOOKUP(orders3[[#This Row],[CustomerID]], Customer_Summary[Row Labels], Customer_Summary[Segment], 0, 0)</f>
        <v>Repeat</v>
      </c>
      <c r="O514" t="str">
        <f>TEXT(orders3[[#This Row],[OrderDate]],"yyyy-mm")</f>
        <v>1996-01</v>
      </c>
      <c r="P514" t="s">
        <v>456</v>
      </c>
    </row>
    <row r="515" spans="1:16" x14ac:dyDescent="0.3">
      <c r="A515">
        <v>10761</v>
      </c>
      <c r="B515" t="s">
        <v>560</v>
      </c>
      <c r="C515">
        <v>5</v>
      </c>
      <c r="D515" s="1">
        <v>35066</v>
      </c>
      <c r="E515" s="1">
        <v>35094</v>
      </c>
      <c r="F515" s="1">
        <v>35072</v>
      </c>
      <c r="G515">
        <v>2</v>
      </c>
      <c r="H515">
        <v>18.66</v>
      </c>
      <c r="I515" t="s">
        <v>561</v>
      </c>
      <c r="J515" t="s">
        <v>564</v>
      </c>
      <c r="K515" t="s">
        <v>565</v>
      </c>
      <c r="L515" t="s">
        <v>566</v>
      </c>
      <c r="M515" t="s">
        <v>567</v>
      </c>
      <c r="N515" t="str">
        <f>_xlfn.XLOOKUP(orders3[[#This Row],[CustomerID]], Customer_Summary[Row Labels], Customer_Summary[Segment], 0, 0)</f>
        <v>Repeat</v>
      </c>
      <c r="O515" t="str">
        <f>TEXT(orders3[[#This Row],[OrderDate]],"yyyy-mm")</f>
        <v>1996-01</v>
      </c>
      <c r="P515" t="s">
        <v>305</v>
      </c>
    </row>
    <row r="516" spans="1:16" x14ac:dyDescent="0.3">
      <c r="A516">
        <v>10762</v>
      </c>
      <c r="B516" t="s">
        <v>237</v>
      </c>
      <c r="C516">
        <v>3</v>
      </c>
      <c r="D516" s="1">
        <v>35066</v>
      </c>
      <c r="E516" s="1">
        <v>35094</v>
      </c>
      <c r="F516" s="1">
        <v>35073</v>
      </c>
      <c r="G516">
        <v>1</v>
      </c>
      <c r="H516">
        <v>328.74</v>
      </c>
      <c r="I516" t="s">
        <v>238</v>
      </c>
      <c r="J516" t="s">
        <v>240</v>
      </c>
      <c r="K516" t="s">
        <v>241</v>
      </c>
      <c r="L516" t="s">
        <v>47</v>
      </c>
      <c r="M516" t="s">
        <v>242</v>
      </c>
      <c r="N516" t="str">
        <f>_xlfn.XLOOKUP(orders3[[#This Row],[CustomerID]], Customer_Summary[Row Labels], Customer_Summary[Segment], 0, 0)</f>
        <v>Repeat</v>
      </c>
      <c r="O516" t="str">
        <f>TEXT(orders3[[#This Row],[OrderDate]],"yyyy-mm")</f>
        <v>1996-01</v>
      </c>
      <c r="P516" t="s">
        <v>84</v>
      </c>
    </row>
    <row r="517" spans="1:16" x14ac:dyDescent="0.3">
      <c r="A517">
        <v>10763</v>
      </c>
      <c r="B517" t="s">
        <v>228</v>
      </c>
      <c r="C517">
        <v>3</v>
      </c>
      <c r="D517" s="1">
        <v>35067</v>
      </c>
      <c r="E517" s="1">
        <v>35095</v>
      </c>
      <c r="F517" s="1">
        <v>35072</v>
      </c>
      <c r="G517">
        <v>3</v>
      </c>
      <c r="H517">
        <v>37.35</v>
      </c>
      <c r="I517" t="s">
        <v>229</v>
      </c>
      <c r="J517" t="s">
        <v>232</v>
      </c>
      <c r="K517" t="s">
        <v>233</v>
      </c>
      <c r="L517" t="s">
        <v>47</v>
      </c>
      <c r="M517" t="s">
        <v>234</v>
      </c>
      <c r="N517" t="str">
        <f>_xlfn.XLOOKUP(orders3[[#This Row],[CustomerID]], Customer_Summary[Row Labels], Customer_Summary[Segment], 0, 0)</f>
        <v>Repeat</v>
      </c>
      <c r="O517" t="str">
        <f>TEXT(orders3[[#This Row],[OrderDate]],"yyyy-mm")</f>
        <v>1996-01</v>
      </c>
      <c r="P517" t="s">
        <v>102</v>
      </c>
    </row>
    <row r="518" spans="1:16" x14ac:dyDescent="0.3">
      <c r="A518">
        <v>10764</v>
      </c>
      <c r="B518" t="s">
        <v>204</v>
      </c>
      <c r="C518">
        <v>6</v>
      </c>
      <c r="D518" s="1">
        <v>35067</v>
      </c>
      <c r="E518" s="1">
        <v>35095</v>
      </c>
      <c r="F518" s="1">
        <v>35072</v>
      </c>
      <c r="G518">
        <v>3</v>
      </c>
      <c r="H518">
        <v>145.44999999999999</v>
      </c>
      <c r="I518" t="s">
        <v>205</v>
      </c>
      <c r="J518" t="s">
        <v>208</v>
      </c>
      <c r="K518" t="s">
        <v>209</v>
      </c>
      <c r="L518" t="s">
        <v>47</v>
      </c>
      <c r="M518" t="s">
        <v>210</v>
      </c>
      <c r="N518" t="str">
        <f>_xlfn.XLOOKUP(orders3[[#This Row],[CustomerID]], Customer_Summary[Row Labels], Customer_Summary[Segment], 0, 0)</f>
        <v>Repeat</v>
      </c>
      <c r="O518" t="str">
        <f>TEXT(orders3[[#This Row],[OrderDate]],"yyyy-mm")</f>
        <v>1996-01</v>
      </c>
      <c r="P518" t="s">
        <v>211</v>
      </c>
    </row>
    <row r="519" spans="1:16" x14ac:dyDescent="0.3">
      <c r="A519">
        <v>10765</v>
      </c>
      <c r="B519" t="s">
        <v>547</v>
      </c>
      <c r="C519">
        <v>3</v>
      </c>
      <c r="D519" s="1">
        <v>35068</v>
      </c>
      <c r="E519" s="1">
        <v>35096</v>
      </c>
      <c r="F519" s="1">
        <v>35073</v>
      </c>
      <c r="G519">
        <v>3</v>
      </c>
      <c r="H519">
        <v>42.74</v>
      </c>
      <c r="I519" t="s">
        <v>548</v>
      </c>
      <c r="J519" t="s">
        <v>550</v>
      </c>
      <c r="K519" t="s">
        <v>551</v>
      </c>
      <c r="L519" t="s">
        <v>47</v>
      </c>
      <c r="M519" t="s">
        <v>552</v>
      </c>
      <c r="N519" t="str">
        <f>_xlfn.XLOOKUP(orders3[[#This Row],[CustomerID]], Customer_Summary[Row Labels], Customer_Summary[Segment], 0, 0)</f>
        <v>Repeat</v>
      </c>
      <c r="O519" t="str">
        <f>TEXT(orders3[[#This Row],[OrderDate]],"yyyy-mm")</f>
        <v>1996-01</v>
      </c>
      <c r="P519" t="s">
        <v>49</v>
      </c>
    </row>
    <row r="520" spans="1:16" x14ac:dyDescent="0.3">
      <c r="A520">
        <v>10766</v>
      </c>
      <c r="B520" t="s">
        <v>497</v>
      </c>
      <c r="C520">
        <v>4</v>
      </c>
      <c r="D520" s="1">
        <v>35069</v>
      </c>
      <c r="E520" s="1">
        <v>35097</v>
      </c>
      <c r="F520" s="1">
        <v>35073</v>
      </c>
      <c r="G520">
        <v>1</v>
      </c>
      <c r="H520">
        <v>157.55000000000001</v>
      </c>
      <c r="I520" t="s">
        <v>498</v>
      </c>
      <c r="J520" t="s">
        <v>500</v>
      </c>
      <c r="K520" t="s">
        <v>501</v>
      </c>
      <c r="L520" t="s">
        <v>47</v>
      </c>
      <c r="M520" t="s">
        <v>502</v>
      </c>
      <c r="N520" t="str">
        <f>_xlfn.XLOOKUP(orders3[[#This Row],[CustomerID]], Customer_Summary[Row Labels], Customer_Summary[Segment], 0, 0)</f>
        <v>Repeat</v>
      </c>
      <c r="O520" t="str">
        <f>TEXT(orders3[[#This Row],[OrderDate]],"yyyy-mm")</f>
        <v>1996-01</v>
      </c>
      <c r="P520" t="s">
        <v>49</v>
      </c>
    </row>
    <row r="521" spans="1:16" x14ac:dyDescent="0.3">
      <c r="A521">
        <v>10767</v>
      </c>
      <c r="B521" t="s">
        <v>647</v>
      </c>
      <c r="C521">
        <v>4</v>
      </c>
      <c r="D521" s="1">
        <v>35069</v>
      </c>
      <c r="E521" s="1">
        <v>35097</v>
      </c>
      <c r="F521" s="1">
        <v>35079</v>
      </c>
      <c r="G521">
        <v>3</v>
      </c>
      <c r="H521">
        <v>1.59</v>
      </c>
      <c r="I521" t="s">
        <v>648</v>
      </c>
      <c r="J521" t="s">
        <v>650</v>
      </c>
      <c r="K521" t="s">
        <v>651</v>
      </c>
      <c r="L521" t="s">
        <v>47</v>
      </c>
      <c r="M521" t="s">
        <v>652</v>
      </c>
      <c r="N521" t="str">
        <f>_xlfn.XLOOKUP(orders3[[#This Row],[CustomerID]], Customer_Summary[Row Labels], Customer_Summary[Segment], 0, 0)</f>
        <v>Repeat</v>
      </c>
      <c r="O521" t="str">
        <f>TEXT(orders3[[#This Row],[OrderDate]],"yyyy-mm")</f>
        <v>1996-01</v>
      </c>
      <c r="P521" t="s">
        <v>456</v>
      </c>
    </row>
    <row r="522" spans="1:16" x14ac:dyDescent="0.3">
      <c r="A522">
        <v>10768</v>
      </c>
      <c r="B522" t="s">
        <v>68</v>
      </c>
      <c r="C522">
        <v>3</v>
      </c>
      <c r="D522" s="1">
        <v>35072</v>
      </c>
      <c r="E522" s="1">
        <v>35100</v>
      </c>
      <c r="F522" s="1">
        <v>35079</v>
      </c>
      <c r="G522">
        <v>2</v>
      </c>
      <c r="H522">
        <v>146.32</v>
      </c>
      <c r="I522" t="s">
        <v>69</v>
      </c>
      <c r="J522" t="s">
        <v>873</v>
      </c>
      <c r="K522" t="s">
        <v>874</v>
      </c>
      <c r="L522" t="s">
        <v>875</v>
      </c>
      <c r="M522" t="s">
        <v>876</v>
      </c>
      <c r="N522" t="str">
        <f>_xlfn.XLOOKUP(orders3[[#This Row],[CustomerID]], Customer_Summary[Row Labels], Customer_Summary[Segment], 0, 0)</f>
        <v>Repeat</v>
      </c>
      <c r="O522" t="str">
        <f>TEXT(orders3[[#This Row],[OrderDate]],"yyyy-mm")</f>
        <v>1996-01</v>
      </c>
      <c r="P522" t="s">
        <v>74</v>
      </c>
    </row>
    <row r="523" spans="1:16" x14ac:dyDescent="0.3">
      <c r="A523">
        <v>10769</v>
      </c>
      <c r="B523" t="s">
        <v>698</v>
      </c>
      <c r="C523">
        <v>3</v>
      </c>
      <c r="D523" s="1">
        <v>35072</v>
      </c>
      <c r="E523" s="1">
        <v>35100</v>
      </c>
      <c r="F523" s="1">
        <v>35076</v>
      </c>
      <c r="G523">
        <v>1</v>
      </c>
      <c r="H523">
        <v>65.06</v>
      </c>
      <c r="I523" t="s">
        <v>699</v>
      </c>
      <c r="J523" t="s">
        <v>701</v>
      </c>
      <c r="K523" t="s">
        <v>702</v>
      </c>
      <c r="L523" t="s">
        <v>47</v>
      </c>
      <c r="M523" t="s">
        <v>703</v>
      </c>
      <c r="N523" t="str">
        <f>_xlfn.XLOOKUP(orders3[[#This Row],[CustomerID]], Customer_Summary[Row Labels], Customer_Summary[Segment], 0, 0)</f>
        <v>Repeat</v>
      </c>
      <c r="O523" t="str">
        <f>TEXT(orders3[[#This Row],[OrderDate]],"yyyy-mm")</f>
        <v>1996-01</v>
      </c>
      <c r="P523" t="s">
        <v>628</v>
      </c>
    </row>
    <row r="524" spans="1:16" x14ac:dyDescent="0.3">
      <c r="A524">
        <v>10770</v>
      </c>
      <c r="B524" t="s">
        <v>317</v>
      </c>
      <c r="C524">
        <v>8</v>
      </c>
      <c r="D524" s="1">
        <v>35073</v>
      </c>
      <c r="E524" s="1">
        <v>35101</v>
      </c>
      <c r="F524" s="1">
        <v>35081</v>
      </c>
      <c r="G524">
        <v>3</v>
      </c>
      <c r="H524">
        <v>5.32</v>
      </c>
      <c r="I524" t="s">
        <v>318</v>
      </c>
      <c r="J524" t="s">
        <v>320</v>
      </c>
      <c r="K524" t="s">
        <v>321</v>
      </c>
      <c r="L524" t="s">
        <v>322</v>
      </c>
      <c r="M524" t="s">
        <v>323</v>
      </c>
      <c r="N524" t="str">
        <f>_xlfn.XLOOKUP(orders3[[#This Row],[CustomerID]], Customer_Summary[Row Labels], Customer_Summary[Segment], 0, 0)</f>
        <v>Repeat</v>
      </c>
      <c r="O524" t="str">
        <f>TEXT(orders3[[#This Row],[OrderDate]],"yyyy-mm")</f>
        <v>1996-01</v>
      </c>
      <c r="P524" t="s">
        <v>172</v>
      </c>
    </row>
    <row r="525" spans="1:16" x14ac:dyDescent="0.3">
      <c r="A525">
        <v>10771</v>
      </c>
      <c r="B525" t="s">
        <v>204</v>
      </c>
      <c r="C525">
        <v>9</v>
      </c>
      <c r="D525" s="1">
        <v>35074</v>
      </c>
      <c r="E525" s="1">
        <v>35102</v>
      </c>
      <c r="F525" s="1">
        <v>35097</v>
      </c>
      <c r="G525">
        <v>2</v>
      </c>
      <c r="H525">
        <v>11.19</v>
      </c>
      <c r="I525" t="s">
        <v>205</v>
      </c>
      <c r="J525" t="s">
        <v>208</v>
      </c>
      <c r="K525" t="s">
        <v>209</v>
      </c>
      <c r="L525" t="s">
        <v>47</v>
      </c>
      <c r="M525" t="s">
        <v>210</v>
      </c>
      <c r="N525" t="str">
        <f>_xlfn.XLOOKUP(orders3[[#This Row],[CustomerID]], Customer_Summary[Row Labels], Customer_Summary[Segment], 0, 0)</f>
        <v>Repeat</v>
      </c>
      <c r="O525" t="str">
        <f>TEXT(orders3[[#This Row],[OrderDate]],"yyyy-mm")</f>
        <v>1996-01</v>
      </c>
      <c r="P525" t="s">
        <v>211</v>
      </c>
    </row>
    <row r="526" spans="1:16" x14ac:dyDescent="0.3">
      <c r="A526">
        <v>10772</v>
      </c>
      <c r="B526" t="s">
        <v>400</v>
      </c>
      <c r="C526">
        <v>3</v>
      </c>
      <c r="D526" s="1">
        <v>35074</v>
      </c>
      <c r="E526" s="1">
        <v>35102</v>
      </c>
      <c r="F526" s="1">
        <v>35083</v>
      </c>
      <c r="G526">
        <v>2</v>
      </c>
      <c r="H526">
        <v>91.28</v>
      </c>
      <c r="I526" t="s">
        <v>401</v>
      </c>
      <c r="J526" t="s">
        <v>403</v>
      </c>
      <c r="K526" t="s">
        <v>404</v>
      </c>
      <c r="L526" t="s">
        <v>47</v>
      </c>
      <c r="M526" t="s">
        <v>405</v>
      </c>
      <c r="N526" t="str">
        <f>_xlfn.XLOOKUP(orders3[[#This Row],[CustomerID]], Customer_Summary[Row Labels], Customer_Summary[Segment], 0, 0)</f>
        <v>Repeat</v>
      </c>
      <c r="O526" t="str">
        <f>TEXT(orders3[[#This Row],[OrderDate]],"yyyy-mm")</f>
        <v>1996-01</v>
      </c>
      <c r="P526" t="s">
        <v>49</v>
      </c>
    </row>
    <row r="527" spans="1:16" x14ac:dyDescent="0.3">
      <c r="A527">
        <v>10773</v>
      </c>
      <c r="B527" t="s">
        <v>204</v>
      </c>
      <c r="C527">
        <v>1</v>
      </c>
      <c r="D527" s="1">
        <v>35075</v>
      </c>
      <c r="E527" s="1">
        <v>35103</v>
      </c>
      <c r="F527" s="1">
        <v>35080</v>
      </c>
      <c r="G527">
        <v>3</v>
      </c>
      <c r="H527">
        <v>96.43</v>
      </c>
      <c r="I527" t="s">
        <v>205</v>
      </c>
      <c r="J527" t="s">
        <v>208</v>
      </c>
      <c r="K527" t="s">
        <v>209</v>
      </c>
      <c r="L527" t="s">
        <v>47</v>
      </c>
      <c r="M527" t="s">
        <v>210</v>
      </c>
      <c r="N527" t="str">
        <f>_xlfn.XLOOKUP(orders3[[#This Row],[CustomerID]], Customer_Summary[Row Labels], Customer_Summary[Segment], 0, 0)</f>
        <v>Repeat</v>
      </c>
      <c r="O527" t="str">
        <f>TEXT(orders3[[#This Row],[OrderDate]],"yyyy-mm")</f>
        <v>1996-01</v>
      </c>
      <c r="P527" t="s">
        <v>211</v>
      </c>
    </row>
    <row r="528" spans="1:16" x14ac:dyDescent="0.3">
      <c r="A528">
        <v>10774</v>
      </c>
      <c r="B528" t="s">
        <v>237</v>
      </c>
      <c r="C528">
        <v>4</v>
      </c>
      <c r="D528" s="1">
        <v>35075</v>
      </c>
      <c r="E528" s="1">
        <v>35089</v>
      </c>
      <c r="F528" s="1">
        <v>35076</v>
      </c>
      <c r="G528">
        <v>1</v>
      </c>
      <c r="H528">
        <v>48.2</v>
      </c>
      <c r="I528" t="s">
        <v>238</v>
      </c>
      <c r="J528" t="s">
        <v>240</v>
      </c>
      <c r="K528" t="s">
        <v>241</v>
      </c>
      <c r="L528" t="s">
        <v>47</v>
      </c>
      <c r="M528" t="s">
        <v>242</v>
      </c>
      <c r="N528" t="str">
        <f>_xlfn.XLOOKUP(orders3[[#This Row],[CustomerID]], Customer_Summary[Row Labels], Customer_Summary[Segment], 0, 0)</f>
        <v>Repeat</v>
      </c>
      <c r="O528" t="str">
        <f>TEXT(orders3[[#This Row],[OrderDate]],"yyyy-mm")</f>
        <v>1996-01</v>
      </c>
      <c r="P528" t="s">
        <v>84</v>
      </c>
    </row>
    <row r="529" spans="1:16" x14ac:dyDescent="0.3">
      <c r="A529">
        <v>10775</v>
      </c>
      <c r="B529" t="s">
        <v>661</v>
      </c>
      <c r="C529">
        <v>7</v>
      </c>
      <c r="D529" s="1">
        <v>35076</v>
      </c>
      <c r="E529" s="1">
        <v>35104</v>
      </c>
      <c r="F529" s="1">
        <v>35090</v>
      </c>
      <c r="G529">
        <v>1</v>
      </c>
      <c r="H529">
        <v>20.25</v>
      </c>
      <c r="I529" t="s">
        <v>662</v>
      </c>
      <c r="J529" t="s">
        <v>664</v>
      </c>
      <c r="K529" t="s">
        <v>665</v>
      </c>
      <c r="L529" t="s">
        <v>666</v>
      </c>
      <c r="M529" t="s">
        <v>667</v>
      </c>
      <c r="N529" t="str">
        <f>_xlfn.XLOOKUP(orders3[[#This Row],[CustomerID]], Customer_Summary[Row Labels], Customer_Summary[Segment], 0, 0)</f>
        <v>New</v>
      </c>
      <c r="O529" t="str">
        <f>TEXT(orders3[[#This Row],[OrderDate]],"yyyy-mm")</f>
        <v>1996-01</v>
      </c>
      <c r="P529" t="s">
        <v>305</v>
      </c>
    </row>
    <row r="530" spans="1:16" x14ac:dyDescent="0.3">
      <c r="A530">
        <v>10776</v>
      </c>
      <c r="B530" t="s">
        <v>204</v>
      </c>
      <c r="C530">
        <v>1</v>
      </c>
      <c r="D530" s="1">
        <v>35079</v>
      </c>
      <c r="E530" s="1">
        <v>35107</v>
      </c>
      <c r="F530" s="1">
        <v>35082</v>
      </c>
      <c r="G530">
        <v>3</v>
      </c>
      <c r="H530">
        <v>351.53</v>
      </c>
      <c r="I530" t="s">
        <v>205</v>
      </c>
      <c r="J530" t="s">
        <v>208</v>
      </c>
      <c r="K530" t="s">
        <v>209</v>
      </c>
      <c r="L530" t="s">
        <v>47</v>
      </c>
      <c r="M530" t="s">
        <v>210</v>
      </c>
      <c r="N530" t="str">
        <f>_xlfn.XLOOKUP(orders3[[#This Row],[CustomerID]], Customer_Summary[Row Labels], Customer_Summary[Segment], 0, 0)</f>
        <v>Repeat</v>
      </c>
      <c r="O530" t="str">
        <f>TEXT(orders3[[#This Row],[OrderDate]],"yyyy-mm")</f>
        <v>1996-01</v>
      </c>
      <c r="P530" t="s">
        <v>211</v>
      </c>
    </row>
    <row r="531" spans="1:16" x14ac:dyDescent="0.3">
      <c r="A531">
        <v>10777</v>
      </c>
      <c r="B531" t="s">
        <v>291</v>
      </c>
      <c r="C531">
        <v>7</v>
      </c>
      <c r="D531" s="1">
        <v>35079</v>
      </c>
      <c r="E531" s="1">
        <v>35093</v>
      </c>
      <c r="F531" s="1">
        <v>35116</v>
      </c>
      <c r="G531">
        <v>2</v>
      </c>
      <c r="H531">
        <v>3.01</v>
      </c>
      <c r="I531" t="s">
        <v>292</v>
      </c>
      <c r="J531" t="s">
        <v>294</v>
      </c>
      <c r="K531" t="s">
        <v>295</v>
      </c>
      <c r="L531" t="s">
        <v>170</v>
      </c>
      <c r="M531" t="s">
        <v>296</v>
      </c>
      <c r="N531" t="str">
        <f>_xlfn.XLOOKUP(orders3[[#This Row],[CustomerID]], Customer_Summary[Row Labels], Customer_Summary[Segment], 0, 0)</f>
        <v>Repeat</v>
      </c>
      <c r="O531" t="str">
        <f>TEXT(orders3[[#This Row],[OrderDate]],"yyyy-mm")</f>
        <v>1996-01</v>
      </c>
      <c r="P531" t="s">
        <v>172</v>
      </c>
    </row>
    <row r="532" spans="1:16" x14ac:dyDescent="0.3">
      <c r="A532">
        <v>10778</v>
      </c>
      <c r="B532" t="s">
        <v>77</v>
      </c>
      <c r="C532">
        <v>3</v>
      </c>
      <c r="D532" s="1">
        <v>35080</v>
      </c>
      <c r="E532" s="1">
        <v>35108</v>
      </c>
      <c r="F532" s="1">
        <v>35088</v>
      </c>
      <c r="G532">
        <v>1</v>
      </c>
      <c r="H532">
        <v>6.79</v>
      </c>
      <c r="I532" t="s">
        <v>78</v>
      </c>
      <c r="J532" t="s">
        <v>81</v>
      </c>
      <c r="K532" t="s">
        <v>82</v>
      </c>
      <c r="L532" t="s">
        <v>47</v>
      </c>
      <c r="M532" t="s">
        <v>83</v>
      </c>
      <c r="N532" t="str">
        <f>_xlfn.XLOOKUP(orders3[[#This Row],[CustomerID]], Customer_Summary[Row Labels], Customer_Summary[Segment], 0, 0)</f>
        <v>Repeat</v>
      </c>
      <c r="O532" t="str">
        <f>TEXT(orders3[[#This Row],[OrderDate]],"yyyy-mm")</f>
        <v>1996-01</v>
      </c>
      <c r="P532" t="s">
        <v>84</v>
      </c>
    </row>
    <row r="533" spans="1:16" x14ac:dyDescent="0.3">
      <c r="A533">
        <v>10779</v>
      </c>
      <c r="B533" t="s">
        <v>468</v>
      </c>
      <c r="C533">
        <v>3</v>
      </c>
      <c r="D533" s="1">
        <v>35080</v>
      </c>
      <c r="E533" s="1">
        <v>35108</v>
      </c>
      <c r="F533" s="1">
        <v>35109</v>
      </c>
      <c r="G533">
        <v>2</v>
      </c>
      <c r="H533">
        <v>58.13</v>
      </c>
      <c r="I533" t="s">
        <v>469</v>
      </c>
      <c r="J533" t="s">
        <v>471</v>
      </c>
      <c r="K533" t="s">
        <v>472</v>
      </c>
      <c r="L533" t="s">
        <v>47</v>
      </c>
      <c r="M533" t="s">
        <v>473</v>
      </c>
      <c r="N533" t="str">
        <f>_xlfn.XLOOKUP(orders3[[#This Row],[CustomerID]], Customer_Summary[Row Labels], Customer_Summary[Segment], 0, 0)</f>
        <v>Repeat</v>
      </c>
      <c r="O533" t="str">
        <f>TEXT(orders3[[#This Row],[OrderDate]],"yyyy-mm")</f>
        <v>1996-01</v>
      </c>
      <c r="P533" t="s">
        <v>49</v>
      </c>
    </row>
    <row r="534" spans="1:16" x14ac:dyDescent="0.3">
      <c r="A534">
        <v>10780</v>
      </c>
      <c r="B534" t="s">
        <v>416</v>
      </c>
      <c r="C534">
        <v>2</v>
      </c>
      <c r="D534" s="1">
        <v>35080</v>
      </c>
      <c r="E534" s="1">
        <v>35094</v>
      </c>
      <c r="F534" s="1">
        <v>35089</v>
      </c>
      <c r="G534">
        <v>1</v>
      </c>
      <c r="H534">
        <v>42.13</v>
      </c>
      <c r="I534" t="s">
        <v>417</v>
      </c>
      <c r="J534" t="s">
        <v>419</v>
      </c>
      <c r="K534" t="s">
        <v>420</v>
      </c>
      <c r="L534" t="s">
        <v>421</v>
      </c>
      <c r="M534" t="s">
        <v>422</v>
      </c>
      <c r="N534" t="str">
        <f>_xlfn.XLOOKUP(orders3[[#This Row],[CustomerID]], Customer_Summary[Row Labels], Customer_Summary[Segment], 0, 0)</f>
        <v>Repeat</v>
      </c>
      <c r="O534" t="str">
        <f>TEXT(orders3[[#This Row],[OrderDate]],"yyyy-mm")</f>
        <v>1996-01</v>
      </c>
      <c r="P534" t="s">
        <v>314</v>
      </c>
    </row>
    <row r="535" spans="1:16" x14ac:dyDescent="0.3">
      <c r="A535">
        <v>10781</v>
      </c>
      <c r="B535" t="s">
        <v>730</v>
      </c>
      <c r="C535">
        <v>2</v>
      </c>
      <c r="D535" s="1">
        <v>35081</v>
      </c>
      <c r="E535" s="1">
        <v>35109</v>
      </c>
      <c r="F535" s="1">
        <v>35083</v>
      </c>
      <c r="G535">
        <v>3</v>
      </c>
      <c r="H535">
        <v>73.16</v>
      </c>
      <c r="I535" t="s">
        <v>731</v>
      </c>
      <c r="J535" t="s">
        <v>733</v>
      </c>
      <c r="K535" t="s">
        <v>734</v>
      </c>
      <c r="L535" t="s">
        <v>47</v>
      </c>
      <c r="M535" t="s">
        <v>735</v>
      </c>
      <c r="N535" t="str">
        <f>_xlfn.XLOOKUP(orders3[[#This Row],[CustomerID]], Customer_Summary[Row Labels], Customer_Summary[Segment], 0, 0)</f>
        <v>Repeat</v>
      </c>
      <c r="O535" t="str">
        <f>TEXT(orders3[[#This Row],[OrderDate]],"yyyy-mm")</f>
        <v>1996-01</v>
      </c>
      <c r="P535" t="s">
        <v>736</v>
      </c>
    </row>
    <row r="536" spans="1:16" x14ac:dyDescent="0.3">
      <c r="A536">
        <v>10782</v>
      </c>
      <c r="B536" t="s">
        <v>139</v>
      </c>
      <c r="C536">
        <v>9</v>
      </c>
      <c r="D536" s="1">
        <v>35081</v>
      </c>
      <c r="E536" s="1">
        <v>35109</v>
      </c>
      <c r="F536" s="1">
        <v>35086</v>
      </c>
      <c r="G536">
        <v>3</v>
      </c>
      <c r="H536">
        <v>1.1000000000000001</v>
      </c>
      <c r="I536" t="s">
        <v>140</v>
      </c>
      <c r="J536" t="s">
        <v>143</v>
      </c>
      <c r="K536" t="s">
        <v>144</v>
      </c>
      <c r="L536" t="s">
        <v>47</v>
      </c>
      <c r="M536" t="s">
        <v>145</v>
      </c>
      <c r="N536" t="str">
        <f>_xlfn.XLOOKUP(orders3[[#This Row],[CustomerID]], Customer_Summary[Row Labels], Customer_Summary[Segment], 0, 0)</f>
        <v>Repeat</v>
      </c>
      <c r="O536" t="str">
        <f>TEXT(orders3[[#This Row],[OrderDate]],"yyyy-mm")</f>
        <v>1996-01</v>
      </c>
      <c r="P536" t="s">
        <v>146</v>
      </c>
    </row>
    <row r="537" spans="1:16" x14ac:dyDescent="0.3">
      <c r="A537">
        <v>10783</v>
      </c>
      <c r="B537" t="s">
        <v>317</v>
      </c>
      <c r="C537">
        <v>4</v>
      </c>
      <c r="D537" s="1">
        <v>35082</v>
      </c>
      <c r="E537" s="1">
        <v>35110</v>
      </c>
      <c r="F537" s="1">
        <v>35083</v>
      </c>
      <c r="G537">
        <v>2</v>
      </c>
      <c r="H537">
        <v>124.98</v>
      </c>
      <c r="I537" t="s">
        <v>318</v>
      </c>
      <c r="J537" t="s">
        <v>320</v>
      </c>
      <c r="K537" t="s">
        <v>321</v>
      </c>
      <c r="L537" t="s">
        <v>322</v>
      </c>
      <c r="M537" t="s">
        <v>323</v>
      </c>
      <c r="N537" t="str">
        <f>_xlfn.XLOOKUP(orders3[[#This Row],[CustomerID]], Customer_Summary[Row Labels], Customer_Summary[Segment], 0, 0)</f>
        <v>Repeat</v>
      </c>
      <c r="O537" t="str">
        <f>TEXT(orders3[[#This Row],[OrderDate]],"yyyy-mm")</f>
        <v>1996-01</v>
      </c>
      <c r="P537" t="s">
        <v>172</v>
      </c>
    </row>
    <row r="538" spans="1:16" x14ac:dyDescent="0.3">
      <c r="A538">
        <v>10784</v>
      </c>
      <c r="B538" t="s">
        <v>442</v>
      </c>
      <c r="C538">
        <v>4</v>
      </c>
      <c r="D538" s="1">
        <v>35082</v>
      </c>
      <c r="E538" s="1">
        <v>35110</v>
      </c>
      <c r="F538" s="1">
        <v>35086</v>
      </c>
      <c r="G538">
        <v>3</v>
      </c>
      <c r="H538">
        <v>70.09</v>
      </c>
      <c r="I538" t="s">
        <v>443</v>
      </c>
      <c r="J538" t="s">
        <v>445</v>
      </c>
      <c r="K538" t="s">
        <v>446</v>
      </c>
      <c r="L538" t="s">
        <v>47</v>
      </c>
      <c r="M538" t="s">
        <v>447</v>
      </c>
      <c r="N538" t="str">
        <f>_xlfn.XLOOKUP(orders3[[#This Row],[CustomerID]], Customer_Summary[Row Labels], Customer_Summary[Segment], 0, 0)</f>
        <v>Repeat</v>
      </c>
      <c r="O538" t="str">
        <f>TEXT(orders3[[#This Row],[OrderDate]],"yyyy-mm")</f>
        <v>1996-01</v>
      </c>
      <c r="P538" t="s">
        <v>264</v>
      </c>
    </row>
    <row r="539" spans="1:16" x14ac:dyDescent="0.3">
      <c r="A539">
        <v>10785</v>
      </c>
      <c r="B539" t="s">
        <v>307</v>
      </c>
      <c r="C539">
        <v>1</v>
      </c>
      <c r="D539" s="1">
        <v>35082</v>
      </c>
      <c r="E539" s="1">
        <v>35110</v>
      </c>
      <c r="F539" s="1">
        <v>35088</v>
      </c>
      <c r="G539">
        <v>3</v>
      </c>
      <c r="H539">
        <v>1.51</v>
      </c>
      <c r="I539" t="s">
        <v>308</v>
      </c>
      <c r="J539" t="s">
        <v>310</v>
      </c>
      <c r="K539" t="s">
        <v>311</v>
      </c>
      <c r="L539" t="s">
        <v>312</v>
      </c>
      <c r="M539" t="s">
        <v>313</v>
      </c>
      <c r="N539" t="str">
        <f>_xlfn.XLOOKUP(orders3[[#This Row],[CustomerID]], Customer_Summary[Row Labels], Customer_Summary[Segment], 0, 0)</f>
        <v>New</v>
      </c>
      <c r="O539" t="str">
        <f>TEXT(orders3[[#This Row],[OrderDate]],"yyyy-mm")</f>
        <v>1996-01</v>
      </c>
      <c r="P539" t="s">
        <v>314</v>
      </c>
    </row>
    <row r="540" spans="1:16" x14ac:dyDescent="0.3">
      <c r="A540">
        <v>10786</v>
      </c>
      <c r="B540" t="s">
        <v>541</v>
      </c>
      <c r="C540">
        <v>8</v>
      </c>
      <c r="D540" s="1">
        <v>35083</v>
      </c>
      <c r="E540" s="1">
        <v>35111</v>
      </c>
      <c r="F540" s="1">
        <v>35087</v>
      </c>
      <c r="G540">
        <v>1</v>
      </c>
      <c r="H540">
        <v>110.87</v>
      </c>
      <c r="I540" t="s">
        <v>542</v>
      </c>
      <c r="J540" t="s">
        <v>544</v>
      </c>
      <c r="K540" t="s">
        <v>169</v>
      </c>
      <c r="L540" t="s">
        <v>170</v>
      </c>
      <c r="M540" t="s">
        <v>545</v>
      </c>
      <c r="N540" t="str">
        <f>_xlfn.XLOOKUP(orders3[[#This Row],[CustomerID]], Customer_Summary[Row Labels], Customer_Summary[Segment], 0, 0)</f>
        <v>Repeat</v>
      </c>
      <c r="O540" t="str">
        <f>TEXT(orders3[[#This Row],[OrderDate]],"yyyy-mm")</f>
        <v>1996-01</v>
      </c>
      <c r="P540" t="s">
        <v>172</v>
      </c>
    </row>
    <row r="541" spans="1:16" x14ac:dyDescent="0.3">
      <c r="A541">
        <v>10787</v>
      </c>
      <c r="B541" t="s">
        <v>375</v>
      </c>
      <c r="C541">
        <v>2</v>
      </c>
      <c r="D541" s="1">
        <v>35083</v>
      </c>
      <c r="E541" s="1">
        <v>35097</v>
      </c>
      <c r="F541" s="1">
        <v>35090</v>
      </c>
      <c r="G541">
        <v>1</v>
      </c>
      <c r="H541">
        <v>249.93</v>
      </c>
      <c r="I541" t="s">
        <v>376</v>
      </c>
      <c r="J541" t="s">
        <v>378</v>
      </c>
      <c r="K541" t="s">
        <v>379</v>
      </c>
      <c r="L541" t="s">
        <v>47</v>
      </c>
      <c r="M541" t="s">
        <v>380</v>
      </c>
      <c r="N541" t="str">
        <f>_xlfn.XLOOKUP(orders3[[#This Row],[CustomerID]], Customer_Summary[Row Labels], Customer_Summary[Segment], 0, 0)</f>
        <v>Repeat</v>
      </c>
      <c r="O541" t="str">
        <f>TEXT(orders3[[#This Row],[OrderDate]],"yyyy-mm")</f>
        <v>1996-01</v>
      </c>
      <c r="P541" t="s">
        <v>102</v>
      </c>
    </row>
    <row r="542" spans="1:16" x14ac:dyDescent="0.3">
      <c r="A542">
        <v>10788</v>
      </c>
      <c r="B542" t="s">
        <v>547</v>
      </c>
      <c r="C542">
        <v>1</v>
      </c>
      <c r="D542" s="1">
        <v>35086</v>
      </c>
      <c r="E542" s="1">
        <v>35114</v>
      </c>
      <c r="F542" s="1">
        <v>35114</v>
      </c>
      <c r="G542">
        <v>2</v>
      </c>
      <c r="H542">
        <v>42.7</v>
      </c>
      <c r="I542" t="s">
        <v>548</v>
      </c>
      <c r="J542" t="s">
        <v>550</v>
      </c>
      <c r="K542" t="s">
        <v>551</v>
      </c>
      <c r="L542" t="s">
        <v>47</v>
      </c>
      <c r="M542" t="s">
        <v>552</v>
      </c>
      <c r="N542" t="str">
        <f>_xlfn.XLOOKUP(orders3[[#This Row],[CustomerID]], Customer_Summary[Row Labels], Customer_Summary[Segment], 0, 0)</f>
        <v>Repeat</v>
      </c>
      <c r="O542" t="str">
        <f>TEXT(orders3[[#This Row],[OrderDate]],"yyyy-mm")</f>
        <v>1996-01</v>
      </c>
      <c r="P542" t="s">
        <v>49</v>
      </c>
    </row>
    <row r="543" spans="1:16" x14ac:dyDescent="0.3">
      <c r="A543">
        <v>10789</v>
      </c>
      <c r="B543" t="s">
        <v>228</v>
      </c>
      <c r="C543">
        <v>1</v>
      </c>
      <c r="D543" s="1">
        <v>35086</v>
      </c>
      <c r="E543" s="1">
        <v>35114</v>
      </c>
      <c r="F543" s="1">
        <v>35095</v>
      </c>
      <c r="G543">
        <v>2</v>
      </c>
      <c r="H543">
        <v>100.6</v>
      </c>
      <c r="I543" t="s">
        <v>229</v>
      </c>
      <c r="J543" t="s">
        <v>232</v>
      </c>
      <c r="K543" t="s">
        <v>233</v>
      </c>
      <c r="L543" t="s">
        <v>47</v>
      </c>
      <c r="M543" t="s">
        <v>234</v>
      </c>
      <c r="N543" t="str">
        <f>_xlfn.XLOOKUP(orders3[[#This Row],[CustomerID]], Customer_Summary[Row Labels], Customer_Summary[Segment], 0, 0)</f>
        <v>Repeat</v>
      </c>
      <c r="O543" t="str">
        <f>TEXT(orders3[[#This Row],[OrderDate]],"yyyy-mm")</f>
        <v>1996-01</v>
      </c>
      <c r="P543" t="s">
        <v>102</v>
      </c>
    </row>
    <row r="544" spans="1:16" x14ac:dyDescent="0.3">
      <c r="A544">
        <v>10790</v>
      </c>
      <c r="B544" t="s">
        <v>291</v>
      </c>
      <c r="C544">
        <v>6</v>
      </c>
      <c r="D544" s="1">
        <v>35086</v>
      </c>
      <c r="E544" s="1">
        <v>35114</v>
      </c>
      <c r="F544" s="1">
        <v>35090</v>
      </c>
      <c r="G544">
        <v>1</v>
      </c>
      <c r="H544">
        <v>28.23</v>
      </c>
      <c r="I544" t="s">
        <v>292</v>
      </c>
      <c r="J544" t="s">
        <v>294</v>
      </c>
      <c r="K544" t="s">
        <v>295</v>
      </c>
      <c r="L544" t="s">
        <v>170</v>
      </c>
      <c r="M544" t="s">
        <v>296</v>
      </c>
      <c r="N544" t="str">
        <f>_xlfn.XLOOKUP(orders3[[#This Row],[CustomerID]], Customer_Summary[Row Labels], Customer_Summary[Segment], 0, 0)</f>
        <v>Repeat</v>
      </c>
      <c r="O544" t="str">
        <f>TEXT(orders3[[#This Row],[OrderDate]],"yyyy-mm")</f>
        <v>1996-01</v>
      </c>
      <c r="P544" t="s">
        <v>172</v>
      </c>
    </row>
    <row r="545" spans="1:16" x14ac:dyDescent="0.3">
      <c r="A545">
        <v>10791</v>
      </c>
      <c r="B545" t="s">
        <v>244</v>
      </c>
      <c r="C545">
        <v>6</v>
      </c>
      <c r="D545" s="1">
        <v>35087</v>
      </c>
      <c r="E545" s="1">
        <v>35115</v>
      </c>
      <c r="F545" s="1">
        <v>35096</v>
      </c>
      <c r="G545">
        <v>2</v>
      </c>
      <c r="H545">
        <v>16.850000000000001</v>
      </c>
      <c r="I545" t="s">
        <v>245</v>
      </c>
      <c r="J545" t="s">
        <v>247</v>
      </c>
      <c r="K545" t="s">
        <v>248</v>
      </c>
      <c r="L545" t="s">
        <v>47</v>
      </c>
      <c r="M545" t="s">
        <v>249</v>
      </c>
      <c r="N545" t="str">
        <f>_xlfn.XLOOKUP(orders3[[#This Row],[CustomerID]], Customer_Summary[Row Labels], Customer_Summary[Segment], 0, 0)</f>
        <v>Repeat</v>
      </c>
      <c r="O545" t="str">
        <f>TEXT(orders3[[#This Row],[OrderDate]],"yyyy-mm")</f>
        <v>1996-01</v>
      </c>
      <c r="P545" t="s">
        <v>49</v>
      </c>
    </row>
    <row r="546" spans="1:16" x14ac:dyDescent="0.3">
      <c r="A546">
        <v>10792</v>
      </c>
      <c r="B546" t="s">
        <v>761</v>
      </c>
      <c r="C546">
        <v>1</v>
      </c>
      <c r="D546" s="1">
        <v>35087</v>
      </c>
      <c r="E546" s="1">
        <v>35115</v>
      </c>
      <c r="F546" s="1">
        <v>35095</v>
      </c>
      <c r="G546">
        <v>3</v>
      </c>
      <c r="H546">
        <v>23.79</v>
      </c>
      <c r="I546" t="s">
        <v>879</v>
      </c>
      <c r="J546" t="s">
        <v>764</v>
      </c>
      <c r="K546" t="s">
        <v>765</v>
      </c>
      <c r="L546" t="s">
        <v>47</v>
      </c>
      <c r="M546" t="s">
        <v>766</v>
      </c>
      <c r="N546" t="str">
        <f>_xlfn.XLOOKUP(orders3[[#This Row],[CustomerID]], Customer_Summary[Row Labels], Customer_Summary[Segment], 0, 0)</f>
        <v>Repeat</v>
      </c>
      <c r="O546" t="str">
        <f>TEXT(orders3[[#This Row],[OrderDate]],"yyyy-mm")</f>
        <v>1996-01</v>
      </c>
      <c r="P546" t="s">
        <v>767</v>
      </c>
    </row>
    <row r="547" spans="1:16" x14ac:dyDescent="0.3">
      <c r="A547">
        <v>10793</v>
      </c>
      <c r="B547" t="s">
        <v>68</v>
      </c>
      <c r="C547">
        <v>3</v>
      </c>
      <c r="D547" s="1">
        <v>35088</v>
      </c>
      <c r="E547" s="1">
        <v>35116</v>
      </c>
      <c r="F547" s="1">
        <v>35103</v>
      </c>
      <c r="G547">
        <v>3</v>
      </c>
      <c r="H547">
        <v>4.5199999999999996</v>
      </c>
      <c r="I547" t="s">
        <v>69</v>
      </c>
      <c r="J547" t="s">
        <v>873</v>
      </c>
      <c r="K547" t="s">
        <v>874</v>
      </c>
      <c r="L547" t="s">
        <v>875</v>
      </c>
      <c r="M547" t="s">
        <v>876</v>
      </c>
      <c r="N547" t="str">
        <f>_xlfn.XLOOKUP(orders3[[#This Row],[CustomerID]], Customer_Summary[Row Labels], Customer_Summary[Segment], 0, 0)</f>
        <v>Repeat</v>
      </c>
      <c r="O547" t="str">
        <f>TEXT(orders3[[#This Row],[OrderDate]],"yyyy-mm")</f>
        <v>1996-01</v>
      </c>
      <c r="P547" t="s">
        <v>74</v>
      </c>
    </row>
    <row r="548" spans="1:16" x14ac:dyDescent="0.3">
      <c r="A548">
        <v>10794</v>
      </c>
      <c r="B548" t="s">
        <v>534</v>
      </c>
      <c r="C548">
        <v>6</v>
      </c>
      <c r="D548" s="1">
        <v>35088</v>
      </c>
      <c r="E548" s="1">
        <v>35116</v>
      </c>
      <c r="F548" s="1">
        <v>35097</v>
      </c>
      <c r="G548">
        <v>1</v>
      </c>
      <c r="H548">
        <v>21.49</v>
      </c>
      <c r="I548" t="s">
        <v>535</v>
      </c>
      <c r="J548" t="s">
        <v>537</v>
      </c>
      <c r="K548" t="s">
        <v>321</v>
      </c>
      <c r="L548" t="s">
        <v>322</v>
      </c>
      <c r="M548" t="s">
        <v>538</v>
      </c>
      <c r="N548" t="str">
        <f>_xlfn.XLOOKUP(orders3[[#This Row],[CustomerID]], Customer_Summary[Row Labels], Customer_Summary[Segment], 0, 0)</f>
        <v>Repeat</v>
      </c>
      <c r="O548" t="str">
        <f>TEXT(orders3[[#This Row],[OrderDate]],"yyyy-mm")</f>
        <v>1996-01</v>
      </c>
      <c r="P548" t="s">
        <v>172</v>
      </c>
    </row>
    <row r="549" spans="1:16" x14ac:dyDescent="0.3">
      <c r="A549">
        <v>10795</v>
      </c>
      <c r="B549" t="s">
        <v>204</v>
      </c>
      <c r="C549">
        <v>8</v>
      </c>
      <c r="D549" s="1">
        <v>35088</v>
      </c>
      <c r="E549" s="1">
        <v>35116</v>
      </c>
      <c r="F549" s="1">
        <v>35115</v>
      </c>
      <c r="G549">
        <v>2</v>
      </c>
      <c r="H549">
        <v>126.66</v>
      </c>
      <c r="I549" t="s">
        <v>205</v>
      </c>
      <c r="J549" t="s">
        <v>208</v>
      </c>
      <c r="K549" t="s">
        <v>209</v>
      </c>
      <c r="L549" t="s">
        <v>47</v>
      </c>
      <c r="M549" t="s">
        <v>210</v>
      </c>
      <c r="N549" t="str">
        <f>_xlfn.XLOOKUP(orders3[[#This Row],[CustomerID]], Customer_Summary[Row Labels], Customer_Summary[Segment], 0, 0)</f>
        <v>Repeat</v>
      </c>
      <c r="O549" t="str">
        <f>TEXT(orders3[[#This Row],[OrderDate]],"yyyy-mm")</f>
        <v>1996-01</v>
      </c>
      <c r="P549" t="s">
        <v>211</v>
      </c>
    </row>
    <row r="550" spans="1:16" x14ac:dyDescent="0.3">
      <c r="A550">
        <v>10796</v>
      </c>
      <c r="B550" t="s">
        <v>326</v>
      </c>
      <c r="C550">
        <v>3</v>
      </c>
      <c r="D550" s="1">
        <v>35089</v>
      </c>
      <c r="E550" s="1">
        <v>35117</v>
      </c>
      <c r="F550" s="1">
        <v>35109</v>
      </c>
      <c r="G550">
        <v>1</v>
      </c>
      <c r="H550">
        <v>26.52</v>
      </c>
      <c r="I550" t="s">
        <v>327</v>
      </c>
      <c r="J550" t="s">
        <v>329</v>
      </c>
      <c r="K550" t="s">
        <v>330</v>
      </c>
      <c r="L550" t="s">
        <v>331</v>
      </c>
      <c r="M550" t="s">
        <v>332</v>
      </c>
      <c r="N550" t="str">
        <f>_xlfn.XLOOKUP(orders3[[#This Row],[CustomerID]], Customer_Summary[Row Labels], Customer_Summary[Segment], 0, 0)</f>
        <v>Repeat</v>
      </c>
      <c r="O550" t="str">
        <f>TEXT(orders3[[#This Row],[OrderDate]],"yyyy-mm")</f>
        <v>1996-01</v>
      </c>
      <c r="P550" t="s">
        <v>314</v>
      </c>
    </row>
    <row r="551" spans="1:16" x14ac:dyDescent="0.3">
      <c r="A551">
        <v>10797</v>
      </c>
      <c r="B551" t="s">
        <v>181</v>
      </c>
      <c r="C551">
        <v>7</v>
      </c>
      <c r="D551" s="1">
        <v>35089</v>
      </c>
      <c r="E551" s="1">
        <v>35117</v>
      </c>
      <c r="F551" s="1">
        <v>35100</v>
      </c>
      <c r="G551">
        <v>2</v>
      </c>
      <c r="H551">
        <v>33.35</v>
      </c>
      <c r="I551" t="s">
        <v>182</v>
      </c>
      <c r="J551" t="s">
        <v>184</v>
      </c>
      <c r="K551" t="s">
        <v>185</v>
      </c>
      <c r="L551" t="s">
        <v>47</v>
      </c>
      <c r="M551" t="s">
        <v>186</v>
      </c>
      <c r="N551" t="str">
        <f>_xlfn.XLOOKUP(orders3[[#This Row],[CustomerID]], Customer_Summary[Row Labels], Customer_Summary[Segment], 0, 0)</f>
        <v>Repeat</v>
      </c>
      <c r="O551" t="str">
        <f>TEXT(orders3[[#This Row],[OrderDate]],"yyyy-mm")</f>
        <v>1996-01</v>
      </c>
      <c r="P551" t="s">
        <v>49</v>
      </c>
    </row>
    <row r="552" spans="1:16" x14ac:dyDescent="0.3">
      <c r="A552">
        <v>10798</v>
      </c>
      <c r="B552" t="s">
        <v>352</v>
      </c>
      <c r="C552">
        <v>2</v>
      </c>
      <c r="D552" s="1">
        <v>35090</v>
      </c>
      <c r="E552" s="1">
        <v>35118</v>
      </c>
      <c r="F552" s="1">
        <v>35100</v>
      </c>
      <c r="G552">
        <v>1</v>
      </c>
      <c r="H552">
        <v>2.33</v>
      </c>
      <c r="I552" t="s">
        <v>353</v>
      </c>
      <c r="J552" t="s">
        <v>355</v>
      </c>
      <c r="K552" t="s">
        <v>356</v>
      </c>
      <c r="L552" t="s">
        <v>357</v>
      </c>
      <c r="M552" t="s">
        <v>358</v>
      </c>
      <c r="N552" t="str">
        <f>_xlfn.XLOOKUP(orders3[[#This Row],[CustomerID]], Customer_Summary[Row Labels], Customer_Summary[Segment], 0, 0)</f>
        <v>Repeat</v>
      </c>
      <c r="O552" t="str">
        <f>TEXT(orders3[[#This Row],[OrderDate]],"yyyy-mm")</f>
        <v>1996-01</v>
      </c>
      <c r="P552" t="s">
        <v>74</v>
      </c>
    </row>
    <row r="553" spans="1:16" x14ac:dyDescent="0.3">
      <c r="A553">
        <v>10799</v>
      </c>
      <c r="B553" t="s">
        <v>360</v>
      </c>
      <c r="C553">
        <v>9</v>
      </c>
      <c r="D553" s="1">
        <v>35090</v>
      </c>
      <c r="E553" s="1">
        <v>35132</v>
      </c>
      <c r="F553" s="1">
        <v>35100</v>
      </c>
      <c r="G553">
        <v>3</v>
      </c>
      <c r="H553">
        <v>30.76</v>
      </c>
      <c r="I553" t="s">
        <v>361</v>
      </c>
      <c r="J553" t="s">
        <v>363</v>
      </c>
      <c r="K553" t="s">
        <v>364</v>
      </c>
      <c r="L553" t="s">
        <v>47</v>
      </c>
      <c r="M553" t="s">
        <v>365</v>
      </c>
      <c r="N553" t="str">
        <f>_xlfn.XLOOKUP(orders3[[#This Row],[CustomerID]], Customer_Summary[Row Labels], Customer_Summary[Segment], 0, 0)</f>
        <v>Repeat</v>
      </c>
      <c r="O553" t="str">
        <f>TEXT(orders3[[#This Row],[OrderDate]],"yyyy-mm")</f>
        <v>1996-01</v>
      </c>
      <c r="P553" t="s">
        <v>49</v>
      </c>
    </row>
    <row r="554" spans="1:16" x14ac:dyDescent="0.3">
      <c r="A554">
        <v>10800</v>
      </c>
      <c r="B554" t="s">
        <v>615</v>
      </c>
      <c r="C554">
        <v>1</v>
      </c>
      <c r="D554" s="1">
        <v>35090</v>
      </c>
      <c r="E554" s="1">
        <v>35118</v>
      </c>
      <c r="F554" s="1">
        <v>35100</v>
      </c>
      <c r="G554">
        <v>3</v>
      </c>
      <c r="H554">
        <v>137.44</v>
      </c>
      <c r="I554" t="s">
        <v>616</v>
      </c>
      <c r="J554" t="s">
        <v>618</v>
      </c>
      <c r="K554" t="s">
        <v>72</v>
      </c>
      <c r="L554" t="s">
        <v>47</v>
      </c>
      <c r="M554" t="s">
        <v>619</v>
      </c>
      <c r="N554" t="str">
        <f>_xlfn.XLOOKUP(orders3[[#This Row],[CustomerID]], Customer_Summary[Row Labels], Customer_Summary[Segment], 0, 0)</f>
        <v>Repeat</v>
      </c>
      <c r="O554" t="str">
        <f>TEXT(orders3[[#This Row],[OrderDate]],"yyyy-mm")</f>
        <v>1996-01</v>
      </c>
      <c r="P554" t="s">
        <v>74</v>
      </c>
    </row>
    <row r="555" spans="1:16" x14ac:dyDescent="0.3">
      <c r="A555">
        <v>10801</v>
      </c>
      <c r="B555" t="s">
        <v>105</v>
      </c>
      <c r="C555">
        <v>4</v>
      </c>
      <c r="D555" s="1">
        <v>35093</v>
      </c>
      <c r="E555" s="1">
        <v>35121</v>
      </c>
      <c r="F555" s="1">
        <v>35095</v>
      </c>
      <c r="G555">
        <v>2</v>
      </c>
      <c r="H555">
        <v>97.09</v>
      </c>
      <c r="I555" t="s">
        <v>106</v>
      </c>
      <c r="J555" t="s">
        <v>108</v>
      </c>
      <c r="K555" t="s">
        <v>109</v>
      </c>
      <c r="L555" t="s">
        <v>47</v>
      </c>
      <c r="M555" t="s">
        <v>110</v>
      </c>
      <c r="N555" t="str">
        <f>_xlfn.XLOOKUP(orders3[[#This Row],[CustomerID]], Customer_Summary[Row Labels], Customer_Summary[Segment], 0, 0)</f>
        <v>New</v>
      </c>
      <c r="O555" t="str">
        <f>TEXT(orders3[[#This Row],[OrderDate]],"yyyy-mm")</f>
        <v>1996-01</v>
      </c>
      <c r="P555" t="s">
        <v>111</v>
      </c>
    </row>
    <row r="556" spans="1:16" x14ac:dyDescent="0.3">
      <c r="A556">
        <v>10802</v>
      </c>
      <c r="B556" t="s">
        <v>622</v>
      </c>
      <c r="C556">
        <v>4</v>
      </c>
      <c r="D556" s="1">
        <v>35093</v>
      </c>
      <c r="E556" s="1">
        <v>35121</v>
      </c>
      <c r="F556" s="1">
        <v>35097</v>
      </c>
      <c r="G556">
        <v>2</v>
      </c>
      <c r="H556">
        <v>257.26</v>
      </c>
      <c r="I556" t="s">
        <v>623</v>
      </c>
      <c r="J556" t="s">
        <v>625</v>
      </c>
      <c r="K556" t="s">
        <v>626</v>
      </c>
      <c r="L556" t="s">
        <v>47</v>
      </c>
      <c r="M556" t="s">
        <v>627</v>
      </c>
      <c r="N556" t="str">
        <f>_xlfn.XLOOKUP(orders3[[#This Row],[CustomerID]], Customer_Summary[Row Labels], Customer_Summary[Segment], 0, 0)</f>
        <v>Repeat</v>
      </c>
      <c r="O556" t="str">
        <f>TEXT(orders3[[#This Row],[OrderDate]],"yyyy-mm")</f>
        <v>1996-01</v>
      </c>
      <c r="P556" t="s">
        <v>628</v>
      </c>
    </row>
    <row r="557" spans="1:16" x14ac:dyDescent="0.3">
      <c r="A557">
        <v>10803</v>
      </c>
      <c r="B557" t="s">
        <v>738</v>
      </c>
      <c r="C557">
        <v>4</v>
      </c>
      <c r="D557" s="1">
        <v>35094</v>
      </c>
      <c r="E557" s="1">
        <v>35122</v>
      </c>
      <c r="F557" s="1">
        <v>35101</v>
      </c>
      <c r="G557">
        <v>1</v>
      </c>
      <c r="H557">
        <v>55.23</v>
      </c>
      <c r="I557" t="s">
        <v>739</v>
      </c>
      <c r="J557" t="s">
        <v>741</v>
      </c>
      <c r="K557" t="s">
        <v>742</v>
      </c>
      <c r="L557" t="s">
        <v>170</v>
      </c>
      <c r="M557" t="s">
        <v>743</v>
      </c>
      <c r="N557" t="str">
        <f>_xlfn.XLOOKUP(orders3[[#This Row],[CustomerID]], Customer_Summary[Row Labels], Customer_Summary[Segment], 0, 0)</f>
        <v>Repeat</v>
      </c>
      <c r="O557" t="str">
        <f>TEXT(orders3[[#This Row],[OrderDate]],"yyyy-mm")</f>
        <v>1996-01</v>
      </c>
      <c r="P557" t="s">
        <v>172</v>
      </c>
    </row>
    <row r="558" spans="1:16" x14ac:dyDescent="0.3">
      <c r="A558">
        <v>10804</v>
      </c>
      <c r="B558" t="s">
        <v>615</v>
      </c>
      <c r="C558">
        <v>6</v>
      </c>
      <c r="D558" s="1">
        <v>35094</v>
      </c>
      <c r="E558" s="1">
        <v>35122</v>
      </c>
      <c r="F558" s="1">
        <v>35102</v>
      </c>
      <c r="G558">
        <v>2</v>
      </c>
      <c r="H558">
        <v>27.33</v>
      </c>
      <c r="I558" t="s">
        <v>616</v>
      </c>
      <c r="J558" t="s">
        <v>618</v>
      </c>
      <c r="K558" t="s">
        <v>72</v>
      </c>
      <c r="L558" t="s">
        <v>47</v>
      </c>
      <c r="M558" t="s">
        <v>619</v>
      </c>
      <c r="N558" t="str">
        <f>_xlfn.XLOOKUP(orders3[[#This Row],[CustomerID]], Customer_Summary[Row Labels], Customer_Summary[Segment], 0, 0)</f>
        <v>Repeat</v>
      </c>
      <c r="O558" t="str">
        <f>TEXT(orders3[[#This Row],[OrderDate]],"yyyy-mm")</f>
        <v>1996-01</v>
      </c>
      <c r="P558" t="s">
        <v>74</v>
      </c>
    </row>
    <row r="559" spans="1:16" x14ac:dyDescent="0.3">
      <c r="A559">
        <v>10805</v>
      </c>
      <c r="B559" t="s">
        <v>655</v>
      </c>
      <c r="C559">
        <v>2</v>
      </c>
      <c r="D559" s="1">
        <v>35094</v>
      </c>
      <c r="E559" s="1">
        <v>35122</v>
      </c>
      <c r="F559" s="1">
        <v>35104</v>
      </c>
      <c r="G559">
        <v>3</v>
      </c>
      <c r="H559">
        <v>237.34</v>
      </c>
      <c r="I559" t="s">
        <v>656</v>
      </c>
      <c r="J559" t="s">
        <v>658</v>
      </c>
      <c r="K559" t="s">
        <v>438</v>
      </c>
      <c r="L559" t="s">
        <v>303</v>
      </c>
      <c r="M559" t="s">
        <v>659</v>
      </c>
      <c r="N559" t="str">
        <f>_xlfn.XLOOKUP(orders3[[#This Row],[CustomerID]], Customer_Summary[Row Labels], Customer_Summary[Segment], 0, 0)</f>
        <v>New</v>
      </c>
      <c r="O559" t="str">
        <f>TEXT(orders3[[#This Row],[OrderDate]],"yyyy-mm")</f>
        <v>1996-01</v>
      </c>
      <c r="P559" t="s">
        <v>305</v>
      </c>
    </row>
    <row r="560" spans="1:16" x14ac:dyDescent="0.3">
      <c r="A560">
        <v>10806</v>
      </c>
      <c r="B560" t="s">
        <v>706</v>
      </c>
      <c r="C560">
        <v>3</v>
      </c>
      <c r="D560" s="1">
        <v>35095</v>
      </c>
      <c r="E560" s="1">
        <v>35123</v>
      </c>
      <c r="F560" s="1">
        <v>35100</v>
      </c>
      <c r="G560">
        <v>2</v>
      </c>
      <c r="H560">
        <v>22.11</v>
      </c>
      <c r="I560" t="s">
        <v>707</v>
      </c>
      <c r="J560" t="s">
        <v>709</v>
      </c>
      <c r="K560" t="s">
        <v>710</v>
      </c>
      <c r="L560" t="s">
        <v>47</v>
      </c>
      <c r="M560" t="s">
        <v>711</v>
      </c>
      <c r="N560" t="str">
        <f>_xlfn.XLOOKUP(orders3[[#This Row],[CustomerID]], Customer_Summary[Row Labels], Customer_Summary[Segment], 0, 0)</f>
        <v>Repeat</v>
      </c>
      <c r="O560" t="str">
        <f>TEXT(orders3[[#This Row],[OrderDate]],"yyyy-mm")</f>
        <v>1996-01</v>
      </c>
      <c r="P560" t="s">
        <v>102</v>
      </c>
    </row>
    <row r="561" spans="1:16" x14ac:dyDescent="0.3">
      <c r="A561">
        <v>10807</v>
      </c>
      <c r="B561" t="s">
        <v>258</v>
      </c>
      <c r="C561">
        <v>4</v>
      </c>
      <c r="D561" s="1">
        <v>35095</v>
      </c>
      <c r="E561" s="1">
        <v>35123</v>
      </c>
      <c r="F561" s="1">
        <v>35125</v>
      </c>
      <c r="G561">
        <v>1</v>
      </c>
      <c r="H561">
        <v>1.36</v>
      </c>
      <c r="I561" t="s">
        <v>259</v>
      </c>
      <c r="J561" t="s">
        <v>261</v>
      </c>
      <c r="K561" t="s">
        <v>262</v>
      </c>
      <c r="L561" t="s">
        <v>47</v>
      </c>
      <c r="M561" t="s">
        <v>263</v>
      </c>
      <c r="N561" t="str">
        <f>_xlfn.XLOOKUP(orders3[[#This Row],[CustomerID]], Customer_Summary[Row Labels], Customer_Summary[Segment], 0, 0)</f>
        <v>Repeat</v>
      </c>
      <c r="O561" t="str">
        <f>TEXT(orders3[[#This Row],[OrderDate]],"yyyy-mm")</f>
        <v>1996-01</v>
      </c>
      <c r="P561" t="s">
        <v>264</v>
      </c>
    </row>
    <row r="562" spans="1:16" x14ac:dyDescent="0.3">
      <c r="A562">
        <v>10808</v>
      </c>
      <c r="B562" t="s">
        <v>488</v>
      </c>
      <c r="C562">
        <v>2</v>
      </c>
      <c r="D562" s="1">
        <v>35096</v>
      </c>
      <c r="E562" s="1">
        <v>35124</v>
      </c>
      <c r="F562" s="1">
        <v>35104</v>
      </c>
      <c r="G562">
        <v>3</v>
      </c>
      <c r="H562">
        <v>45.53</v>
      </c>
      <c r="I562" t="s">
        <v>489</v>
      </c>
      <c r="J562" t="s">
        <v>491</v>
      </c>
      <c r="K562" t="s">
        <v>492</v>
      </c>
      <c r="L562" t="s">
        <v>493</v>
      </c>
      <c r="M562" t="s">
        <v>494</v>
      </c>
      <c r="N562" t="str">
        <f>_xlfn.XLOOKUP(orders3[[#This Row],[CustomerID]], Customer_Summary[Row Labels], Customer_Summary[Segment], 0, 0)</f>
        <v>Repeat</v>
      </c>
      <c r="O562" t="str">
        <f>TEXT(orders3[[#This Row],[OrderDate]],"yyyy-mm")</f>
        <v>1996-02</v>
      </c>
      <c r="P562" t="s">
        <v>305</v>
      </c>
    </row>
    <row r="563" spans="1:16" x14ac:dyDescent="0.3">
      <c r="A563">
        <v>10809</v>
      </c>
      <c r="B563" t="s">
        <v>738</v>
      </c>
      <c r="C563">
        <v>7</v>
      </c>
      <c r="D563" s="1">
        <v>35096</v>
      </c>
      <c r="E563" s="1">
        <v>35124</v>
      </c>
      <c r="F563" s="1">
        <v>35102</v>
      </c>
      <c r="G563">
        <v>1</v>
      </c>
      <c r="H563">
        <v>4.87</v>
      </c>
      <c r="I563" t="s">
        <v>739</v>
      </c>
      <c r="J563" t="s">
        <v>741</v>
      </c>
      <c r="K563" t="s">
        <v>742</v>
      </c>
      <c r="L563" t="s">
        <v>170</v>
      </c>
      <c r="M563" t="s">
        <v>743</v>
      </c>
      <c r="N563" t="str">
        <f>_xlfn.XLOOKUP(orders3[[#This Row],[CustomerID]], Customer_Summary[Row Labels], Customer_Summary[Segment], 0, 0)</f>
        <v>Repeat</v>
      </c>
      <c r="O563" t="str">
        <f>TEXT(orders3[[#This Row],[OrderDate]],"yyyy-mm")</f>
        <v>1996-02</v>
      </c>
      <c r="P563" t="s">
        <v>172</v>
      </c>
    </row>
    <row r="564" spans="1:16" x14ac:dyDescent="0.3">
      <c r="A564">
        <v>10810</v>
      </c>
      <c r="B564" t="s">
        <v>383</v>
      </c>
      <c r="C564">
        <v>2</v>
      </c>
      <c r="D564" s="1">
        <v>35096</v>
      </c>
      <c r="E564" s="1">
        <v>35124</v>
      </c>
      <c r="F564" s="1">
        <v>35102</v>
      </c>
      <c r="G564">
        <v>3</v>
      </c>
      <c r="H564">
        <v>4.33</v>
      </c>
      <c r="I564" t="s">
        <v>384</v>
      </c>
      <c r="J564" t="s">
        <v>880</v>
      </c>
      <c r="K564" t="s">
        <v>387</v>
      </c>
      <c r="L564" t="s">
        <v>128</v>
      </c>
      <c r="M564" t="s">
        <v>388</v>
      </c>
      <c r="N564" t="str">
        <f>_xlfn.XLOOKUP(orders3[[#This Row],[CustomerID]], Customer_Summary[Row Labels], Customer_Summary[Segment], 0, 0)</f>
        <v>New</v>
      </c>
      <c r="O564" t="str">
        <f>TEXT(orders3[[#This Row],[OrderDate]],"yyyy-mm")</f>
        <v>1996-02</v>
      </c>
      <c r="P564" t="s">
        <v>130</v>
      </c>
    </row>
    <row r="565" spans="1:16" x14ac:dyDescent="0.3">
      <c r="A565">
        <v>10811</v>
      </c>
      <c r="B565" t="s">
        <v>425</v>
      </c>
      <c r="C565">
        <v>8</v>
      </c>
      <c r="D565" s="1">
        <v>35097</v>
      </c>
      <c r="E565" s="1">
        <v>35125</v>
      </c>
      <c r="F565" s="1">
        <v>35103</v>
      </c>
      <c r="G565">
        <v>1</v>
      </c>
      <c r="H565">
        <v>31.22</v>
      </c>
      <c r="I565" t="s">
        <v>426</v>
      </c>
      <c r="J565" t="s">
        <v>428</v>
      </c>
      <c r="K565" t="s">
        <v>429</v>
      </c>
      <c r="L565" t="s">
        <v>430</v>
      </c>
      <c r="M565" t="s">
        <v>431</v>
      </c>
      <c r="N565" t="str">
        <f>_xlfn.XLOOKUP(orders3[[#This Row],[CustomerID]], Customer_Summary[Row Labels], Customer_Summary[Segment], 0, 0)</f>
        <v>Repeat</v>
      </c>
      <c r="O565" t="str">
        <f>TEXT(orders3[[#This Row],[OrderDate]],"yyyy-mm")</f>
        <v>1996-02</v>
      </c>
      <c r="P565" t="s">
        <v>314</v>
      </c>
    </row>
    <row r="566" spans="1:16" x14ac:dyDescent="0.3">
      <c r="A566">
        <v>10812</v>
      </c>
      <c r="B566" t="s">
        <v>570</v>
      </c>
      <c r="C566">
        <v>5</v>
      </c>
      <c r="D566" s="1">
        <v>35097</v>
      </c>
      <c r="E566" s="1">
        <v>35125</v>
      </c>
      <c r="F566" s="1">
        <v>35107</v>
      </c>
      <c r="G566">
        <v>1</v>
      </c>
      <c r="H566">
        <v>59.78</v>
      </c>
      <c r="I566" t="s">
        <v>571</v>
      </c>
      <c r="J566" t="s">
        <v>573</v>
      </c>
      <c r="K566" t="s">
        <v>574</v>
      </c>
      <c r="L566" t="s">
        <v>47</v>
      </c>
      <c r="M566" t="s">
        <v>575</v>
      </c>
      <c r="N566" t="str">
        <f>_xlfn.XLOOKUP(orders3[[#This Row],[CustomerID]], Customer_Summary[Row Labels], Customer_Summary[Segment], 0, 0)</f>
        <v>Repeat</v>
      </c>
      <c r="O566" t="str">
        <f>TEXT(orders3[[#This Row],[OrderDate]],"yyyy-mm")</f>
        <v>1996-02</v>
      </c>
      <c r="P566" t="s">
        <v>264</v>
      </c>
    </row>
    <row r="567" spans="1:16" x14ac:dyDescent="0.3">
      <c r="A567">
        <v>10813</v>
      </c>
      <c r="B567" t="s">
        <v>578</v>
      </c>
      <c r="C567">
        <v>1</v>
      </c>
      <c r="D567" s="1">
        <v>35100</v>
      </c>
      <c r="E567" s="1">
        <v>35128</v>
      </c>
      <c r="F567" s="1">
        <v>35104</v>
      </c>
      <c r="G567">
        <v>1</v>
      </c>
      <c r="H567">
        <v>47.38</v>
      </c>
      <c r="I567" t="s">
        <v>579</v>
      </c>
      <c r="J567" t="s">
        <v>581</v>
      </c>
      <c r="K567" t="s">
        <v>321</v>
      </c>
      <c r="L567" t="s">
        <v>322</v>
      </c>
      <c r="M567" t="s">
        <v>582</v>
      </c>
      <c r="N567" t="str">
        <f>_xlfn.XLOOKUP(orders3[[#This Row],[CustomerID]], Customer_Summary[Row Labels], Customer_Summary[Segment], 0, 0)</f>
        <v>Repeat</v>
      </c>
      <c r="O567" t="str">
        <f>TEXT(orders3[[#This Row],[OrderDate]],"yyyy-mm")</f>
        <v>1996-02</v>
      </c>
      <c r="P567" t="s">
        <v>172</v>
      </c>
    </row>
    <row r="568" spans="1:16" x14ac:dyDescent="0.3">
      <c r="A568">
        <v>10814</v>
      </c>
      <c r="B568" t="s">
        <v>706</v>
      </c>
      <c r="C568">
        <v>3</v>
      </c>
      <c r="D568" s="1">
        <v>35100</v>
      </c>
      <c r="E568" s="1">
        <v>35128</v>
      </c>
      <c r="F568" s="1">
        <v>35109</v>
      </c>
      <c r="G568">
        <v>3</v>
      </c>
      <c r="H568">
        <v>130.94</v>
      </c>
      <c r="I568" t="s">
        <v>707</v>
      </c>
      <c r="J568" t="s">
        <v>709</v>
      </c>
      <c r="K568" t="s">
        <v>710</v>
      </c>
      <c r="L568" t="s">
        <v>47</v>
      </c>
      <c r="M568" t="s">
        <v>711</v>
      </c>
      <c r="N568" t="str">
        <f>_xlfn.XLOOKUP(orders3[[#This Row],[CustomerID]], Customer_Summary[Row Labels], Customer_Summary[Segment], 0, 0)</f>
        <v>Repeat</v>
      </c>
      <c r="O568" t="str">
        <f>TEXT(orders3[[#This Row],[OrderDate]],"yyyy-mm")</f>
        <v>1996-02</v>
      </c>
      <c r="P568" t="s">
        <v>102</v>
      </c>
    </row>
    <row r="569" spans="1:16" x14ac:dyDescent="0.3">
      <c r="A569">
        <v>10815</v>
      </c>
      <c r="B569" t="s">
        <v>607</v>
      </c>
      <c r="C569">
        <v>2</v>
      </c>
      <c r="D569" s="1">
        <v>35100</v>
      </c>
      <c r="E569" s="1">
        <v>35128</v>
      </c>
      <c r="F569" s="1">
        <v>35109</v>
      </c>
      <c r="G569">
        <v>3</v>
      </c>
      <c r="H569">
        <v>14.62</v>
      </c>
      <c r="I569" t="s">
        <v>608</v>
      </c>
      <c r="J569" t="s">
        <v>610</v>
      </c>
      <c r="K569" t="s">
        <v>611</v>
      </c>
      <c r="L569" t="s">
        <v>612</v>
      </c>
      <c r="M569" t="s">
        <v>613</v>
      </c>
      <c r="N569" t="str">
        <f>_xlfn.XLOOKUP(orders3[[#This Row],[CustomerID]], Customer_Summary[Row Labels], Customer_Summary[Segment], 0, 0)</f>
        <v>Repeat</v>
      </c>
      <c r="O569" t="str">
        <f>TEXT(orders3[[#This Row],[OrderDate]],"yyyy-mm")</f>
        <v>1996-02</v>
      </c>
      <c r="P569" t="s">
        <v>305</v>
      </c>
    </row>
    <row r="570" spans="1:16" x14ac:dyDescent="0.3">
      <c r="A570">
        <v>10816</v>
      </c>
      <c r="B570" t="s">
        <v>298</v>
      </c>
      <c r="C570">
        <v>4</v>
      </c>
      <c r="D570" s="1">
        <v>35101</v>
      </c>
      <c r="E570" s="1">
        <v>35129</v>
      </c>
      <c r="F570" s="1">
        <v>35130</v>
      </c>
      <c r="G570">
        <v>2</v>
      </c>
      <c r="H570">
        <v>719.78</v>
      </c>
      <c r="I570" t="s">
        <v>299</v>
      </c>
      <c r="J570" t="s">
        <v>301</v>
      </c>
      <c r="K570" t="s">
        <v>302</v>
      </c>
      <c r="L570" t="s">
        <v>303</v>
      </c>
      <c r="M570" t="s">
        <v>304</v>
      </c>
      <c r="N570" t="str">
        <f>_xlfn.XLOOKUP(orders3[[#This Row],[CustomerID]], Customer_Summary[Row Labels], Customer_Summary[Segment], 0, 0)</f>
        <v>Repeat</v>
      </c>
      <c r="O570" t="str">
        <f>TEXT(orders3[[#This Row],[OrderDate]],"yyyy-mm")</f>
        <v>1996-02</v>
      </c>
      <c r="P570" t="s">
        <v>305</v>
      </c>
    </row>
    <row r="571" spans="1:16" x14ac:dyDescent="0.3">
      <c r="A571">
        <v>10817</v>
      </c>
      <c r="B571" t="s">
        <v>360</v>
      </c>
      <c r="C571">
        <v>3</v>
      </c>
      <c r="D571" s="1">
        <v>35101</v>
      </c>
      <c r="E571" s="1">
        <v>35115</v>
      </c>
      <c r="F571" s="1">
        <v>35108</v>
      </c>
      <c r="G571">
        <v>2</v>
      </c>
      <c r="H571">
        <v>306.07</v>
      </c>
      <c r="I571" t="s">
        <v>361</v>
      </c>
      <c r="J571" t="s">
        <v>363</v>
      </c>
      <c r="K571" t="s">
        <v>364</v>
      </c>
      <c r="L571" t="s">
        <v>47</v>
      </c>
      <c r="M571" t="s">
        <v>365</v>
      </c>
      <c r="N571" t="str">
        <f>_xlfn.XLOOKUP(orders3[[#This Row],[CustomerID]], Customer_Summary[Row Labels], Customer_Summary[Segment], 0, 0)</f>
        <v>Repeat</v>
      </c>
      <c r="O571" t="str">
        <f>TEXT(orders3[[#This Row],[OrderDate]],"yyyy-mm")</f>
        <v>1996-02</v>
      </c>
      <c r="P571" t="s">
        <v>49</v>
      </c>
    </row>
    <row r="572" spans="1:16" x14ac:dyDescent="0.3">
      <c r="A572">
        <v>10818</v>
      </c>
      <c r="B572" t="s">
        <v>442</v>
      </c>
      <c r="C572">
        <v>7</v>
      </c>
      <c r="D572" s="1">
        <v>35102</v>
      </c>
      <c r="E572" s="1">
        <v>35130</v>
      </c>
      <c r="F572" s="1">
        <v>35107</v>
      </c>
      <c r="G572">
        <v>3</v>
      </c>
      <c r="H572">
        <v>65.48</v>
      </c>
      <c r="I572" t="s">
        <v>443</v>
      </c>
      <c r="J572" t="s">
        <v>445</v>
      </c>
      <c r="K572" t="s">
        <v>446</v>
      </c>
      <c r="L572" t="s">
        <v>47</v>
      </c>
      <c r="M572" t="s">
        <v>447</v>
      </c>
      <c r="N572" t="str">
        <f>_xlfn.XLOOKUP(orders3[[#This Row],[CustomerID]], Customer_Summary[Row Labels], Customer_Summary[Segment], 0, 0)</f>
        <v>Repeat</v>
      </c>
      <c r="O572" t="str">
        <f>TEXT(orders3[[#This Row],[OrderDate]],"yyyy-mm")</f>
        <v>1996-02</v>
      </c>
      <c r="P572" t="s">
        <v>264</v>
      </c>
    </row>
    <row r="573" spans="1:16" x14ac:dyDescent="0.3">
      <c r="A573">
        <v>10819</v>
      </c>
      <c r="B573" t="s">
        <v>139</v>
      </c>
      <c r="C573">
        <v>2</v>
      </c>
      <c r="D573" s="1">
        <v>35102</v>
      </c>
      <c r="E573" s="1">
        <v>35130</v>
      </c>
      <c r="F573" s="1">
        <v>35111</v>
      </c>
      <c r="G573">
        <v>3</v>
      </c>
      <c r="H573">
        <v>19.760000000000002</v>
      </c>
      <c r="I573" t="s">
        <v>140</v>
      </c>
      <c r="J573" t="s">
        <v>143</v>
      </c>
      <c r="K573" t="s">
        <v>144</v>
      </c>
      <c r="L573" t="s">
        <v>47</v>
      </c>
      <c r="M573" t="s">
        <v>145</v>
      </c>
      <c r="N573" t="str">
        <f>_xlfn.XLOOKUP(orders3[[#This Row],[CustomerID]], Customer_Summary[Row Labels], Customer_Summary[Segment], 0, 0)</f>
        <v>Repeat</v>
      </c>
      <c r="O573" t="str">
        <f>TEXT(orders3[[#This Row],[OrderDate]],"yyyy-mm")</f>
        <v>1996-02</v>
      </c>
      <c r="P573" t="s">
        <v>146</v>
      </c>
    </row>
    <row r="574" spans="1:16" x14ac:dyDescent="0.3">
      <c r="A574">
        <v>10820</v>
      </c>
      <c r="B574" t="s">
        <v>560</v>
      </c>
      <c r="C574">
        <v>3</v>
      </c>
      <c r="D574" s="1">
        <v>35102</v>
      </c>
      <c r="E574" s="1">
        <v>35130</v>
      </c>
      <c r="F574" s="1">
        <v>35108</v>
      </c>
      <c r="G574">
        <v>2</v>
      </c>
      <c r="H574">
        <v>37.520000000000003</v>
      </c>
      <c r="I574" t="s">
        <v>561</v>
      </c>
      <c r="J574" t="s">
        <v>564</v>
      </c>
      <c r="K574" t="s">
        <v>565</v>
      </c>
      <c r="L574" t="s">
        <v>566</v>
      </c>
      <c r="M574" t="s">
        <v>567</v>
      </c>
      <c r="N574" t="str">
        <f>_xlfn.XLOOKUP(orders3[[#This Row],[CustomerID]], Customer_Summary[Row Labels], Customer_Summary[Segment], 0, 0)</f>
        <v>Repeat</v>
      </c>
      <c r="O574" t="str">
        <f>TEXT(orders3[[#This Row],[OrderDate]],"yyyy-mm")</f>
        <v>1996-02</v>
      </c>
      <c r="P574" t="s">
        <v>305</v>
      </c>
    </row>
    <row r="575" spans="1:16" x14ac:dyDescent="0.3">
      <c r="A575">
        <v>10821</v>
      </c>
      <c r="B575" t="s">
        <v>638</v>
      </c>
      <c r="C575">
        <v>1</v>
      </c>
      <c r="D575" s="1">
        <v>35103</v>
      </c>
      <c r="E575" s="1">
        <v>35131</v>
      </c>
      <c r="F575" s="1">
        <v>35110</v>
      </c>
      <c r="G575">
        <v>1</v>
      </c>
      <c r="H575">
        <v>36.68</v>
      </c>
      <c r="I575" t="s">
        <v>639</v>
      </c>
      <c r="J575" t="s">
        <v>641</v>
      </c>
      <c r="K575" t="s">
        <v>642</v>
      </c>
      <c r="L575" t="s">
        <v>643</v>
      </c>
      <c r="M575" t="s">
        <v>644</v>
      </c>
      <c r="N575" t="str">
        <f>_xlfn.XLOOKUP(orders3[[#This Row],[CustomerID]], Customer_Summary[Row Labels], Customer_Summary[Segment], 0, 0)</f>
        <v>Repeat</v>
      </c>
      <c r="O575" t="str">
        <f>TEXT(orders3[[#This Row],[OrderDate]],"yyyy-mm")</f>
        <v>1996-02</v>
      </c>
      <c r="P575" t="s">
        <v>305</v>
      </c>
    </row>
    <row r="576" spans="1:16" x14ac:dyDescent="0.3">
      <c r="A576">
        <v>10822</v>
      </c>
      <c r="B576" t="s">
        <v>690</v>
      </c>
      <c r="C576">
        <v>6</v>
      </c>
      <c r="D576" s="1">
        <v>35103</v>
      </c>
      <c r="E576" s="1">
        <v>35131</v>
      </c>
      <c r="F576" s="1">
        <v>35111</v>
      </c>
      <c r="G576">
        <v>3</v>
      </c>
      <c r="H576">
        <v>7</v>
      </c>
      <c r="I576" t="s">
        <v>691</v>
      </c>
      <c r="J576" t="s">
        <v>693</v>
      </c>
      <c r="K576" t="s">
        <v>694</v>
      </c>
      <c r="L576" t="s">
        <v>396</v>
      </c>
      <c r="M576" t="s">
        <v>695</v>
      </c>
      <c r="N576" t="str">
        <f>_xlfn.XLOOKUP(orders3[[#This Row],[CustomerID]], Customer_Summary[Row Labels], Customer_Summary[Segment], 0, 0)</f>
        <v>New</v>
      </c>
      <c r="O576" t="str">
        <f>TEXT(orders3[[#This Row],[OrderDate]],"yyyy-mm")</f>
        <v>1996-02</v>
      </c>
      <c r="P576" t="s">
        <v>305</v>
      </c>
    </row>
    <row r="577" spans="1:16" x14ac:dyDescent="0.3">
      <c r="A577">
        <v>10823</v>
      </c>
      <c r="B577" t="s">
        <v>416</v>
      </c>
      <c r="C577">
        <v>5</v>
      </c>
      <c r="D577" s="1">
        <v>35104</v>
      </c>
      <c r="E577" s="1">
        <v>35132</v>
      </c>
      <c r="F577" s="1">
        <v>35108</v>
      </c>
      <c r="G577">
        <v>2</v>
      </c>
      <c r="H577">
        <v>163.97</v>
      </c>
      <c r="I577" t="s">
        <v>417</v>
      </c>
      <c r="J577" t="s">
        <v>419</v>
      </c>
      <c r="K577" t="s">
        <v>420</v>
      </c>
      <c r="L577" t="s">
        <v>421</v>
      </c>
      <c r="M577" t="s">
        <v>422</v>
      </c>
      <c r="N577" t="str">
        <f>_xlfn.XLOOKUP(orders3[[#This Row],[CustomerID]], Customer_Summary[Row Labels], Customer_Summary[Segment], 0, 0)</f>
        <v>Repeat</v>
      </c>
      <c r="O577" t="str">
        <f>TEXT(orders3[[#This Row],[OrderDate]],"yyyy-mm")</f>
        <v>1996-02</v>
      </c>
      <c r="P577" t="s">
        <v>314</v>
      </c>
    </row>
    <row r="578" spans="1:16" x14ac:dyDescent="0.3">
      <c r="A578">
        <v>10824</v>
      </c>
      <c r="B578" t="s">
        <v>237</v>
      </c>
      <c r="C578">
        <v>8</v>
      </c>
      <c r="D578" s="1">
        <v>35104</v>
      </c>
      <c r="E578" s="1">
        <v>35132</v>
      </c>
      <c r="F578" s="1">
        <v>35125</v>
      </c>
      <c r="G578">
        <v>1</v>
      </c>
      <c r="H578">
        <v>1.23</v>
      </c>
      <c r="I578" t="s">
        <v>238</v>
      </c>
      <c r="J578" t="s">
        <v>240</v>
      </c>
      <c r="K578" t="s">
        <v>241</v>
      </c>
      <c r="L578" t="s">
        <v>47</v>
      </c>
      <c r="M578" t="s">
        <v>242</v>
      </c>
      <c r="N578" t="str">
        <f>_xlfn.XLOOKUP(orders3[[#This Row],[CustomerID]], Customer_Summary[Row Labels], Customer_Summary[Segment], 0, 0)</f>
        <v>Repeat</v>
      </c>
      <c r="O578" t="str">
        <f>TEXT(orders3[[#This Row],[OrderDate]],"yyyy-mm")</f>
        <v>1996-02</v>
      </c>
      <c r="P578" t="s">
        <v>84</v>
      </c>
    </row>
    <row r="579" spans="1:16" x14ac:dyDescent="0.3">
      <c r="A579">
        <v>10825</v>
      </c>
      <c r="B579" t="s">
        <v>181</v>
      </c>
      <c r="C579">
        <v>1</v>
      </c>
      <c r="D579" s="1">
        <v>35104</v>
      </c>
      <c r="E579" s="1">
        <v>35132</v>
      </c>
      <c r="F579" s="1">
        <v>35109</v>
      </c>
      <c r="G579">
        <v>1</v>
      </c>
      <c r="H579">
        <v>79.25</v>
      </c>
      <c r="I579" t="s">
        <v>182</v>
      </c>
      <c r="J579" t="s">
        <v>184</v>
      </c>
      <c r="K579" t="s">
        <v>185</v>
      </c>
      <c r="L579" t="s">
        <v>47</v>
      </c>
      <c r="M579" t="s">
        <v>186</v>
      </c>
      <c r="N579" t="str">
        <f>_xlfn.XLOOKUP(orders3[[#This Row],[CustomerID]], Customer_Summary[Row Labels], Customer_Summary[Segment], 0, 0)</f>
        <v>Repeat</v>
      </c>
      <c r="O579" t="str">
        <f>TEXT(orders3[[#This Row],[OrderDate]],"yyyy-mm")</f>
        <v>1996-02</v>
      </c>
      <c r="P579" t="s">
        <v>49</v>
      </c>
    </row>
    <row r="580" spans="1:16" x14ac:dyDescent="0.3">
      <c r="A580">
        <v>10826</v>
      </c>
      <c r="B580" t="s">
        <v>95</v>
      </c>
      <c r="C580">
        <v>6</v>
      </c>
      <c r="D580" s="1">
        <v>35107</v>
      </c>
      <c r="E580" s="1">
        <v>35135</v>
      </c>
      <c r="F580" s="1">
        <v>35132</v>
      </c>
      <c r="G580">
        <v>1</v>
      </c>
      <c r="H580">
        <v>7.09</v>
      </c>
      <c r="I580" t="s">
        <v>96</v>
      </c>
      <c r="J580" t="s">
        <v>99</v>
      </c>
      <c r="K580" t="s">
        <v>100</v>
      </c>
      <c r="L580" t="s">
        <v>47</v>
      </c>
      <c r="M580" t="s">
        <v>101</v>
      </c>
      <c r="N580" t="str">
        <f>_xlfn.XLOOKUP(orders3[[#This Row],[CustomerID]], Customer_Summary[Row Labels], Customer_Summary[Segment], 0, 0)</f>
        <v>Repeat</v>
      </c>
      <c r="O580" t="str">
        <f>TEXT(orders3[[#This Row],[OrderDate]],"yyyy-mm")</f>
        <v>1996-02</v>
      </c>
      <c r="P580" t="s">
        <v>102</v>
      </c>
    </row>
    <row r="581" spans="1:16" x14ac:dyDescent="0.3">
      <c r="A581">
        <v>10827</v>
      </c>
      <c r="B581" t="s">
        <v>114</v>
      </c>
      <c r="C581">
        <v>1</v>
      </c>
      <c r="D581" s="1">
        <v>35107</v>
      </c>
      <c r="E581" s="1">
        <v>35121</v>
      </c>
      <c r="F581" s="1">
        <v>35132</v>
      </c>
      <c r="G581">
        <v>2</v>
      </c>
      <c r="H581">
        <v>63.54</v>
      </c>
      <c r="I581" t="s">
        <v>115</v>
      </c>
      <c r="J581" t="s">
        <v>117</v>
      </c>
      <c r="K581" t="s">
        <v>118</v>
      </c>
      <c r="L581" t="s">
        <v>47</v>
      </c>
      <c r="M581" t="s">
        <v>119</v>
      </c>
      <c r="N581" t="str">
        <f>_xlfn.XLOOKUP(orders3[[#This Row],[CustomerID]], Customer_Summary[Row Labels], Customer_Summary[Segment], 0, 0)</f>
        <v>Repeat</v>
      </c>
      <c r="O581" t="str">
        <f>TEXT(orders3[[#This Row],[OrderDate]],"yyyy-mm")</f>
        <v>1996-02</v>
      </c>
      <c r="P581" t="s">
        <v>102</v>
      </c>
    </row>
    <row r="582" spans="1:16" x14ac:dyDescent="0.3">
      <c r="A582">
        <v>10828</v>
      </c>
      <c r="B582" t="s">
        <v>554</v>
      </c>
      <c r="C582">
        <v>9</v>
      </c>
      <c r="D582" s="1">
        <v>35108</v>
      </c>
      <c r="E582" s="1">
        <v>35122</v>
      </c>
      <c r="F582" s="1">
        <v>35130</v>
      </c>
      <c r="G582">
        <v>1</v>
      </c>
      <c r="H582">
        <v>90.85</v>
      </c>
      <c r="I582" t="s">
        <v>555</v>
      </c>
      <c r="J582" t="s">
        <v>557</v>
      </c>
      <c r="K582" t="s">
        <v>144</v>
      </c>
      <c r="L582" t="s">
        <v>47</v>
      </c>
      <c r="M582" t="s">
        <v>145</v>
      </c>
      <c r="N582" t="str">
        <f>_xlfn.XLOOKUP(orders3[[#This Row],[CustomerID]], Customer_Summary[Row Labels], Customer_Summary[Segment], 0, 0)</f>
        <v>Repeat</v>
      </c>
      <c r="O582" t="str">
        <f>TEXT(orders3[[#This Row],[OrderDate]],"yyyy-mm")</f>
        <v>1996-02</v>
      </c>
      <c r="P582" t="s">
        <v>146</v>
      </c>
    </row>
    <row r="583" spans="1:16" x14ac:dyDescent="0.3">
      <c r="A583">
        <v>10829</v>
      </c>
      <c r="B583" t="s">
        <v>352</v>
      </c>
      <c r="C583">
        <v>9</v>
      </c>
      <c r="D583" s="1">
        <v>35108</v>
      </c>
      <c r="E583" s="1">
        <v>35136</v>
      </c>
      <c r="F583" s="1">
        <v>35118</v>
      </c>
      <c r="G583">
        <v>1</v>
      </c>
      <c r="H583">
        <v>154.72</v>
      </c>
      <c r="I583" t="s">
        <v>353</v>
      </c>
      <c r="J583" t="s">
        <v>355</v>
      </c>
      <c r="K583" t="s">
        <v>356</v>
      </c>
      <c r="L583" t="s">
        <v>357</v>
      </c>
      <c r="M583" t="s">
        <v>358</v>
      </c>
      <c r="N583" t="str">
        <f>_xlfn.XLOOKUP(orders3[[#This Row],[CustomerID]], Customer_Summary[Row Labels], Customer_Summary[Segment], 0, 0)</f>
        <v>Repeat</v>
      </c>
      <c r="O583" t="str">
        <f>TEXT(orders3[[#This Row],[OrderDate]],"yyyy-mm")</f>
        <v>1996-02</v>
      </c>
      <c r="P583" t="s">
        <v>74</v>
      </c>
    </row>
    <row r="584" spans="1:16" x14ac:dyDescent="0.3">
      <c r="A584">
        <v>10830</v>
      </c>
      <c r="B584" t="s">
        <v>683</v>
      </c>
      <c r="C584">
        <v>4</v>
      </c>
      <c r="D584" s="1">
        <v>35108</v>
      </c>
      <c r="E584" s="1">
        <v>35150</v>
      </c>
      <c r="F584" s="1">
        <v>35116</v>
      </c>
      <c r="G584">
        <v>2</v>
      </c>
      <c r="H584">
        <v>81.83</v>
      </c>
      <c r="I584" t="s">
        <v>684</v>
      </c>
      <c r="J584" t="s">
        <v>686</v>
      </c>
      <c r="K584" t="s">
        <v>169</v>
      </c>
      <c r="L584" t="s">
        <v>170</v>
      </c>
      <c r="M584" t="s">
        <v>687</v>
      </c>
      <c r="N584" t="str">
        <f>_xlfn.XLOOKUP(orders3[[#This Row],[CustomerID]], Customer_Summary[Row Labels], Customer_Summary[Segment], 0, 0)</f>
        <v>Repeat</v>
      </c>
      <c r="O584" t="str">
        <f>TEXT(orders3[[#This Row],[OrderDate]],"yyyy-mm")</f>
        <v>1996-02</v>
      </c>
      <c r="P584" t="s">
        <v>172</v>
      </c>
    </row>
    <row r="585" spans="1:16" x14ac:dyDescent="0.3">
      <c r="A585">
        <v>10831</v>
      </c>
      <c r="B585" t="s">
        <v>598</v>
      </c>
      <c r="C585">
        <v>3</v>
      </c>
      <c r="D585" s="1">
        <v>35109</v>
      </c>
      <c r="E585" s="1">
        <v>35137</v>
      </c>
      <c r="F585" s="1">
        <v>35118</v>
      </c>
      <c r="G585">
        <v>2</v>
      </c>
      <c r="H585">
        <v>72.19</v>
      </c>
      <c r="I585" t="s">
        <v>599</v>
      </c>
      <c r="J585" t="s">
        <v>601</v>
      </c>
      <c r="K585" t="s">
        <v>602</v>
      </c>
      <c r="L585" t="s">
        <v>47</v>
      </c>
      <c r="M585" t="s">
        <v>603</v>
      </c>
      <c r="N585" t="str">
        <f>_xlfn.XLOOKUP(orders3[[#This Row],[CustomerID]], Customer_Summary[Row Labels], Customer_Summary[Segment], 0, 0)</f>
        <v>Repeat</v>
      </c>
      <c r="O585" t="str">
        <f>TEXT(orders3[[#This Row],[OrderDate]],"yyyy-mm")</f>
        <v>1996-02</v>
      </c>
      <c r="P585" t="s">
        <v>604</v>
      </c>
    </row>
    <row r="586" spans="1:16" x14ac:dyDescent="0.3">
      <c r="A586">
        <v>10832</v>
      </c>
      <c r="B586" t="s">
        <v>375</v>
      </c>
      <c r="C586">
        <v>2</v>
      </c>
      <c r="D586" s="1">
        <v>35109</v>
      </c>
      <c r="E586" s="1">
        <v>35137</v>
      </c>
      <c r="F586" s="1">
        <v>35114</v>
      </c>
      <c r="G586">
        <v>2</v>
      </c>
      <c r="H586">
        <v>43.26</v>
      </c>
      <c r="I586" t="s">
        <v>376</v>
      </c>
      <c r="J586" t="s">
        <v>378</v>
      </c>
      <c r="K586" t="s">
        <v>379</v>
      </c>
      <c r="L586" t="s">
        <v>47</v>
      </c>
      <c r="M586" t="s">
        <v>380</v>
      </c>
      <c r="N586" t="str">
        <f>_xlfn.XLOOKUP(orders3[[#This Row],[CustomerID]], Customer_Summary[Row Labels], Customer_Summary[Segment], 0, 0)</f>
        <v>Repeat</v>
      </c>
      <c r="O586" t="str">
        <f>TEXT(orders3[[#This Row],[OrderDate]],"yyyy-mm")</f>
        <v>1996-02</v>
      </c>
      <c r="P586" t="s">
        <v>102</v>
      </c>
    </row>
    <row r="587" spans="1:16" x14ac:dyDescent="0.3">
      <c r="A587">
        <v>10833</v>
      </c>
      <c r="B587" t="s">
        <v>497</v>
      </c>
      <c r="C587">
        <v>6</v>
      </c>
      <c r="D587" s="1">
        <v>35110</v>
      </c>
      <c r="E587" s="1">
        <v>35138</v>
      </c>
      <c r="F587" s="1">
        <v>35118</v>
      </c>
      <c r="G587">
        <v>2</v>
      </c>
      <c r="H587">
        <v>71.489999999999995</v>
      </c>
      <c r="I587" t="s">
        <v>498</v>
      </c>
      <c r="J587" t="s">
        <v>500</v>
      </c>
      <c r="K587" t="s">
        <v>501</v>
      </c>
      <c r="L587" t="s">
        <v>47</v>
      </c>
      <c r="M587" t="s">
        <v>502</v>
      </c>
      <c r="N587" t="str">
        <f>_xlfn.XLOOKUP(orders3[[#This Row],[CustomerID]], Customer_Summary[Row Labels], Customer_Summary[Segment], 0, 0)</f>
        <v>Repeat</v>
      </c>
      <c r="O587" t="str">
        <f>TEXT(orders3[[#This Row],[OrderDate]],"yyyy-mm")</f>
        <v>1996-02</v>
      </c>
      <c r="P587" t="s">
        <v>49</v>
      </c>
    </row>
    <row r="588" spans="1:16" x14ac:dyDescent="0.3">
      <c r="A588">
        <v>10834</v>
      </c>
      <c r="B588" t="s">
        <v>683</v>
      </c>
      <c r="C588">
        <v>1</v>
      </c>
      <c r="D588" s="1">
        <v>35110</v>
      </c>
      <c r="E588" s="1">
        <v>35138</v>
      </c>
      <c r="F588" s="1">
        <v>35114</v>
      </c>
      <c r="G588">
        <v>3</v>
      </c>
      <c r="H588">
        <v>29.78</v>
      </c>
      <c r="I588" t="s">
        <v>684</v>
      </c>
      <c r="J588" t="s">
        <v>686</v>
      </c>
      <c r="K588" t="s">
        <v>169</v>
      </c>
      <c r="L588" t="s">
        <v>170</v>
      </c>
      <c r="M588" t="s">
        <v>687</v>
      </c>
      <c r="N588" t="str">
        <f>_xlfn.XLOOKUP(orders3[[#This Row],[CustomerID]], Customer_Summary[Row Labels], Customer_Summary[Segment], 0, 0)</f>
        <v>Repeat</v>
      </c>
      <c r="O588" t="str">
        <f>TEXT(orders3[[#This Row],[OrderDate]],"yyyy-mm")</f>
        <v>1996-02</v>
      </c>
      <c r="P588" t="s">
        <v>172</v>
      </c>
    </row>
    <row r="589" spans="1:16" x14ac:dyDescent="0.3">
      <c r="A589">
        <v>10835</v>
      </c>
      <c r="B589" t="s">
        <v>41</v>
      </c>
      <c r="C589">
        <v>1</v>
      </c>
      <c r="D589" s="1">
        <v>35110</v>
      </c>
      <c r="E589" s="1">
        <v>35138</v>
      </c>
      <c r="F589" s="1">
        <v>35116</v>
      </c>
      <c r="G589">
        <v>3</v>
      </c>
      <c r="H589">
        <v>69.53</v>
      </c>
      <c r="I589" t="s">
        <v>881</v>
      </c>
      <c r="J589" t="s">
        <v>45</v>
      </c>
      <c r="K589" t="s">
        <v>46</v>
      </c>
      <c r="L589" t="s">
        <v>47</v>
      </c>
      <c r="M589" t="s">
        <v>48</v>
      </c>
      <c r="N589" t="str">
        <f>_xlfn.XLOOKUP(orders3[[#This Row],[CustomerID]], Customer_Summary[Row Labels], Customer_Summary[Segment], 0, 0)</f>
        <v>Repeat</v>
      </c>
      <c r="O589" t="str">
        <f>TEXT(orders3[[#This Row],[OrderDate]],"yyyy-mm")</f>
        <v>1996-02</v>
      </c>
      <c r="P589" t="s">
        <v>49</v>
      </c>
    </row>
    <row r="590" spans="1:16" x14ac:dyDescent="0.3">
      <c r="A590">
        <v>10836</v>
      </c>
      <c r="B590" t="s">
        <v>204</v>
      </c>
      <c r="C590">
        <v>7</v>
      </c>
      <c r="D590" s="1">
        <v>35111</v>
      </c>
      <c r="E590" s="1">
        <v>35139</v>
      </c>
      <c r="F590" s="1">
        <v>35116</v>
      </c>
      <c r="G590">
        <v>1</v>
      </c>
      <c r="H590">
        <v>411.88</v>
      </c>
      <c r="I590" t="s">
        <v>205</v>
      </c>
      <c r="J590" t="s">
        <v>208</v>
      </c>
      <c r="K590" t="s">
        <v>209</v>
      </c>
      <c r="L590" t="s">
        <v>47</v>
      </c>
      <c r="M590" t="s">
        <v>210</v>
      </c>
      <c r="N590" t="str">
        <f>_xlfn.XLOOKUP(orders3[[#This Row],[CustomerID]], Customer_Summary[Row Labels], Customer_Summary[Segment], 0, 0)</f>
        <v>Repeat</v>
      </c>
      <c r="O590" t="str">
        <f>TEXT(orders3[[#This Row],[OrderDate]],"yyyy-mm")</f>
        <v>1996-02</v>
      </c>
      <c r="P590" t="s">
        <v>211</v>
      </c>
    </row>
    <row r="591" spans="1:16" x14ac:dyDescent="0.3">
      <c r="A591">
        <v>10837</v>
      </c>
      <c r="B591" t="s">
        <v>77</v>
      </c>
      <c r="C591">
        <v>9</v>
      </c>
      <c r="D591" s="1">
        <v>35111</v>
      </c>
      <c r="E591" s="1">
        <v>35139</v>
      </c>
      <c r="F591" s="1">
        <v>35118</v>
      </c>
      <c r="G591">
        <v>3</v>
      </c>
      <c r="H591">
        <v>13.32</v>
      </c>
      <c r="I591" t="s">
        <v>78</v>
      </c>
      <c r="J591" t="s">
        <v>81</v>
      </c>
      <c r="K591" t="s">
        <v>82</v>
      </c>
      <c r="L591" t="s">
        <v>47</v>
      </c>
      <c r="M591" t="s">
        <v>83</v>
      </c>
      <c r="N591" t="str">
        <f>_xlfn.XLOOKUP(orders3[[#This Row],[CustomerID]], Customer_Summary[Row Labels], Customer_Summary[Segment], 0, 0)</f>
        <v>Repeat</v>
      </c>
      <c r="O591" t="str">
        <f>TEXT(orders3[[#This Row],[OrderDate]],"yyyy-mm")</f>
        <v>1996-02</v>
      </c>
      <c r="P591" t="s">
        <v>84</v>
      </c>
    </row>
    <row r="592" spans="1:16" x14ac:dyDescent="0.3">
      <c r="A592">
        <v>10838</v>
      </c>
      <c r="B592" t="s">
        <v>425</v>
      </c>
      <c r="C592">
        <v>3</v>
      </c>
      <c r="D592" s="1">
        <v>35114</v>
      </c>
      <c r="E592" s="1">
        <v>35142</v>
      </c>
      <c r="F592" s="1">
        <v>35118</v>
      </c>
      <c r="G592">
        <v>3</v>
      </c>
      <c r="H592">
        <v>59.28</v>
      </c>
      <c r="I592" t="s">
        <v>426</v>
      </c>
      <c r="J592" t="s">
        <v>428</v>
      </c>
      <c r="K592" t="s">
        <v>429</v>
      </c>
      <c r="L592" t="s">
        <v>430</v>
      </c>
      <c r="M592" t="s">
        <v>431</v>
      </c>
      <c r="N592" t="str">
        <f>_xlfn.XLOOKUP(orders3[[#This Row],[CustomerID]], Customer_Summary[Row Labels], Customer_Summary[Segment], 0, 0)</f>
        <v>Repeat</v>
      </c>
      <c r="O592" t="str">
        <f>TEXT(orders3[[#This Row],[OrderDate]],"yyyy-mm")</f>
        <v>1996-02</v>
      </c>
      <c r="P592" t="s">
        <v>314</v>
      </c>
    </row>
    <row r="593" spans="1:16" x14ac:dyDescent="0.3">
      <c r="A593">
        <v>10839</v>
      </c>
      <c r="B593" t="s">
        <v>683</v>
      </c>
      <c r="C593">
        <v>3</v>
      </c>
      <c r="D593" s="1">
        <v>35114</v>
      </c>
      <c r="E593" s="1">
        <v>35142</v>
      </c>
      <c r="F593" s="1">
        <v>35117</v>
      </c>
      <c r="G593">
        <v>3</v>
      </c>
      <c r="H593">
        <v>35.43</v>
      </c>
      <c r="I593" t="s">
        <v>684</v>
      </c>
      <c r="J593" t="s">
        <v>686</v>
      </c>
      <c r="K593" t="s">
        <v>169</v>
      </c>
      <c r="L593" t="s">
        <v>170</v>
      </c>
      <c r="M593" t="s">
        <v>687</v>
      </c>
      <c r="N593" t="str">
        <f>_xlfn.XLOOKUP(orders3[[#This Row],[CustomerID]], Customer_Summary[Row Labels], Customer_Summary[Segment], 0, 0)</f>
        <v>Repeat</v>
      </c>
      <c r="O593" t="str">
        <f>TEXT(orders3[[#This Row],[OrderDate]],"yyyy-mm")</f>
        <v>1996-02</v>
      </c>
      <c r="P593" t="s">
        <v>172</v>
      </c>
    </row>
    <row r="594" spans="1:16" x14ac:dyDescent="0.3">
      <c r="A594">
        <v>10840</v>
      </c>
      <c r="B594" t="s">
        <v>425</v>
      </c>
      <c r="C594">
        <v>4</v>
      </c>
      <c r="D594" s="1">
        <v>35114</v>
      </c>
      <c r="E594" s="1">
        <v>35156</v>
      </c>
      <c r="F594" s="1">
        <v>35142</v>
      </c>
      <c r="G594">
        <v>2</v>
      </c>
      <c r="H594">
        <v>2.71</v>
      </c>
      <c r="I594" t="s">
        <v>426</v>
      </c>
      <c r="J594" t="s">
        <v>428</v>
      </c>
      <c r="K594" t="s">
        <v>429</v>
      </c>
      <c r="L594" t="s">
        <v>430</v>
      </c>
      <c r="M594" t="s">
        <v>431</v>
      </c>
      <c r="N594" t="str">
        <f>_xlfn.XLOOKUP(orders3[[#This Row],[CustomerID]], Customer_Summary[Row Labels], Customer_Summary[Segment], 0, 0)</f>
        <v>Repeat</v>
      </c>
      <c r="O594" t="str">
        <f>TEXT(orders3[[#This Row],[OrderDate]],"yyyy-mm")</f>
        <v>1996-02</v>
      </c>
      <c r="P594" t="s">
        <v>314</v>
      </c>
    </row>
    <row r="595" spans="1:16" x14ac:dyDescent="0.3">
      <c r="A595">
        <v>10841</v>
      </c>
      <c r="B595" t="s">
        <v>647</v>
      </c>
      <c r="C595">
        <v>5</v>
      </c>
      <c r="D595" s="1">
        <v>35115</v>
      </c>
      <c r="E595" s="1">
        <v>35143</v>
      </c>
      <c r="F595" s="1">
        <v>35124</v>
      </c>
      <c r="G595">
        <v>2</v>
      </c>
      <c r="H595">
        <v>424.3</v>
      </c>
      <c r="I595" t="s">
        <v>648</v>
      </c>
      <c r="J595" t="s">
        <v>650</v>
      </c>
      <c r="K595" t="s">
        <v>651</v>
      </c>
      <c r="L595" t="s">
        <v>47</v>
      </c>
      <c r="M595" t="s">
        <v>652</v>
      </c>
      <c r="N595" t="str">
        <f>_xlfn.XLOOKUP(orders3[[#This Row],[CustomerID]], Customer_Summary[Row Labels], Customer_Summary[Segment], 0, 0)</f>
        <v>Repeat</v>
      </c>
      <c r="O595" t="str">
        <f>TEXT(orders3[[#This Row],[OrderDate]],"yyyy-mm")</f>
        <v>1996-02</v>
      </c>
      <c r="P595" t="s">
        <v>456</v>
      </c>
    </row>
    <row r="596" spans="1:16" x14ac:dyDescent="0.3">
      <c r="A596">
        <v>10842</v>
      </c>
      <c r="B596" t="s">
        <v>678</v>
      </c>
      <c r="C596">
        <v>1</v>
      </c>
      <c r="D596" s="1">
        <v>35115</v>
      </c>
      <c r="E596" s="1">
        <v>35143</v>
      </c>
      <c r="F596" s="1">
        <v>35124</v>
      </c>
      <c r="G596">
        <v>3</v>
      </c>
      <c r="H596">
        <v>54.42</v>
      </c>
      <c r="I596" t="s">
        <v>679</v>
      </c>
      <c r="J596" t="s">
        <v>681</v>
      </c>
      <c r="K596" t="s">
        <v>57</v>
      </c>
      <c r="L596" t="s">
        <v>47</v>
      </c>
      <c r="M596" t="s">
        <v>517</v>
      </c>
      <c r="N596" t="str">
        <f>_xlfn.XLOOKUP(orders3[[#This Row],[CustomerID]], Customer_Summary[Row Labels], Customer_Summary[Segment], 0, 0)</f>
        <v>Repeat</v>
      </c>
      <c r="O596" t="str">
        <f>TEXT(orders3[[#This Row],[OrderDate]],"yyyy-mm")</f>
        <v>1996-02</v>
      </c>
      <c r="P596" t="s">
        <v>59</v>
      </c>
    </row>
    <row r="597" spans="1:16" x14ac:dyDescent="0.3">
      <c r="A597">
        <v>10843</v>
      </c>
      <c r="B597" t="s">
        <v>706</v>
      </c>
      <c r="C597">
        <v>4</v>
      </c>
      <c r="D597" s="1">
        <v>35116</v>
      </c>
      <c r="E597" s="1">
        <v>35144</v>
      </c>
      <c r="F597" s="1">
        <v>35121</v>
      </c>
      <c r="G597">
        <v>2</v>
      </c>
      <c r="H597">
        <v>9.26</v>
      </c>
      <c r="I597" t="s">
        <v>707</v>
      </c>
      <c r="J597" t="s">
        <v>709</v>
      </c>
      <c r="K597" t="s">
        <v>710</v>
      </c>
      <c r="L597" t="s">
        <v>47</v>
      </c>
      <c r="M597" t="s">
        <v>711</v>
      </c>
      <c r="N597" t="str">
        <f>_xlfn.XLOOKUP(orders3[[#This Row],[CustomerID]], Customer_Summary[Row Labels], Customer_Summary[Segment], 0, 0)</f>
        <v>Repeat</v>
      </c>
      <c r="O597" t="str">
        <f>TEXT(orders3[[#This Row],[OrderDate]],"yyyy-mm")</f>
        <v>1996-02</v>
      </c>
      <c r="P597" t="s">
        <v>102</v>
      </c>
    </row>
    <row r="598" spans="1:16" x14ac:dyDescent="0.3">
      <c r="A598">
        <v>10844</v>
      </c>
      <c r="B598" t="s">
        <v>520</v>
      </c>
      <c r="C598">
        <v>8</v>
      </c>
      <c r="D598" s="1">
        <v>35116</v>
      </c>
      <c r="E598" s="1">
        <v>35144</v>
      </c>
      <c r="F598" s="1">
        <v>35121</v>
      </c>
      <c r="G598">
        <v>2</v>
      </c>
      <c r="H598">
        <v>25.22</v>
      </c>
      <c r="I598" t="s">
        <v>521</v>
      </c>
      <c r="J598" t="s">
        <v>523</v>
      </c>
      <c r="K598" t="s">
        <v>524</v>
      </c>
      <c r="L598" t="s">
        <v>47</v>
      </c>
      <c r="M598" t="s">
        <v>525</v>
      </c>
      <c r="N598" t="str">
        <f>_xlfn.XLOOKUP(orders3[[#This Row],[CustomerID]], Customer_Summary[Row Labels], Customer_Summary[Segment], 0, 0)</f>
        <v>Repeat</v>
      </c>
      <c r="O598" t="str">
        <f>TEXT(orders3[[#This Row],[OrderDate]],"yyyy-mm")</f>
        <v>1996-02</v>
      </c>
      <c r="P598" t="s">
        <v>211</v>
      </c>
    </row>
    <row r="599" spans="1:16" x14ac:dyDescent="0.3">
      <c r="A599">
        <v>10845</v>
      </c>
      <c r="B599" t="s">
        <v>547</v>
      </c>
      <c r="C599">
        <v>8</v>
      </c>
      <c r="D599" s="1">
        <v>35116</v>
      </c>
      <c r="E599" s="1">
        <v>35130</v>
      </c>
      <c r="F599" s="1">
        <v>35125</v>
      </c>
      <c r="G599">
        <v>1</v>
      </c>
      <c r="H599">
        <v>212.98</v>
      </c>
      <c r="I599" t="s">
        <v>548</v>
      </c>
      <c r="J599" t="s">
        <v>550</v>
      </c>
      <c r="K599" t="s">
        <v>551</v>
      </c>
      <c r="L599" t="s">
        <v>47</v>
      </c>
      <c r="M599" t="s">
        <v>552</v>
      </c>
      <c r="N599" t="str">
        <f>_xlfn.XLOOKUP(orders3[[#This Row],[CustomerID]], Customer_Summary[Row Labels], Customer_Summary[Segment], 0, 0)</f>
        <v>Repeat</v>
      </c>
      <c r="O599" t="str">
        <f>TEXT(orders3[[#This Row],[OrderDate]],"yyyy-mm")</f>
        <v>1996-02</v>
      </c>
      <c r="P599" t="s">
        <v>49</v>
      </c>
    </row>
    <row r="600" spans="1:16" x14ac:dyDescent="0.3">
      <c r="A600">
        <v>10846</v>
      </c>
      <c r="B600" t="s">
        <v>647</v>
      </c>
      <c r="C600">
        <v>2</v>
      </c>
      <c r="D600" s="1">
        <v>35117</v>
      </c>
      <c r="E600" s="1">
        <v>35159</v>
      </c>
      <c r="F600" s="1">
        <v>35118</v>
      </c>
      <c r="G600">
        <v>3</v>
      </c>
      <c r="H600">
        <v>56.46</v>
      </c>
      <c r="I600" t="s">
        <v>648</v>
      </c>
      <c r="J600" t="s">
        <v>650</v>
      </c>
      <c r="K600" t="s">
        <v>651</v>
      </c>
      <c r="L600" t="s">
        <v>47</v>
      </c>
      <c r="M600" t="s">
        <v>652</v>
      </c>
      <c r="N600" t="str">
        <f>_xlfn.XLOOKUP(orders3[[#This Row],[CustomerID]], Customer_Summary[Row Labels], Customer_Summary[Segment], 0, 0)</f>
        <v>Repeat</v>
      </c>
      <c r="O600" t="str">
        <f>TEXT(orders3[[#This Row],[OrderDate]],"yyyy-mm")</f>
        <v>1996-02</v>
      </c>
      <c r="P600" t="s">
        <v>456</v>
      </c>
    </row>
    <row r="601" spans="1:16" x14ac:dyDescent="0.3">
      <c r="A601">
        <v>10847</v>
      </c>
      <c r="B601" t="s">
        <v>607</v>
      </c>
      <c r="C601">
        <v>4</v>
      </c>
      <c r="D601" s="1">
        <v>35117</v>
      </c>
      <c r="E601" s="1">
        <v>35131</v>
      </c>
      <c r="F601" s="1">
        <v>35136</v>
      </c>
      <c r="G601">
        <v>3</v>
      </c>
      <c r="H601">
        <v>487.57</v>
      </c>
      <c r="I601" t="s">
        <v>608</v>
      </c>
      <c r="J601" t="s">
        <v>610</v>
      </c>
      <c r="K601" t="s">
        <v>611</v>
      </c>
      <c r="L601" t="s">
        <v>612</v>
      </c>
      <c r="M601" t="s">
        <v>613</v>
      </c>
      <c r="N601" t="str">
        <f>_xlfn.XLOOKUP(orders3[[#This Row],[CustomerID]], Customer_Summary[Row Labels], Customer_Summary[Segment], 0, 0)</f>
        <v>Repeat</v>
      </c>
      <c r="O601" t="str">
        <f>TEXT(orders3[[#This Row],[OrderDate]],"yyyy-mm")</f>
        <v>1996-02</v>
      </c>
      <c r="P601" t="s">
        <v>305</v>
      </c>
    </row>
    <row r="602" spans="1:16" x14ac:dyDescent="0.3">
      <c r="A602">
        <v>10848</v>
      </c>
      <c r="B602" t="s">
        <v>174</v>
      </c>
      <c r="C602">
        <v>7</v>
      </c>
      <c r="D602" s="1">
        <v>35118</v>
      </c>
      <c r="E602" s="1">
        <v>35146</v>
      </c>
      <c r="F602" s="1">
        <v>35124</v>
      </c>
      <c r="G602">
        <v>2</v>
      </c>
      <c r="H602">
        <v>38.24</v>
      </c>
      <c r="I602" t="s">
        <v>175</v>
      </c>
      <c r="J602" t="s">
        <v>177</v>
      </c>
      <c r="K602" t="s">
        <v>72</v>
      </c>
      <c r="L602" t="s">
        <v>47</v>
      </c>
      <c r="M602" t="s">
        <v>178</v>
      </c>
      <c r="N602" t="str">
        <f>_xlfn.XLOOKUP(orders3[[#This Row],[CustomerID]], Customer_Summary[Row Labels], Customer_Summary[Segment], 0, 0)</f>
        <v>New</v>
      </c>
      <c r="O602" t="str">
        <f>TEXT(orders3[[#This Row],[OrderDate]],"yyyy-mm")</f>
        <v>1996-02</v>
      </c>
      <c r="P602" t="s">
        <v>74</v>
      </c>
    </row>
    <row r="603" spans="1:16" x14ac:dyDescent="0.3">
      <c r="A603">
        <v>10849</v>
      </c>
      <c r="B603" t="s">
        <v>360</v>
      </c>
      <c r="C603">
        <v>9</v>
      </c>
      <c r="D603" s="1">
        <v>35118</v>
      </c>
      <c r="E603" s="1">
        <v>35146</v>
      </c>
      <c r="F603" s="1">
        <v>35125</v>
      </c>
      <c r="G603">
        <v>2</v>
      </c>
      <c r="H603">
        <v>0.56000000000000005</v>
      </c>
      <c r="I603" t="s">
        <v>361</v>
      </c>
      <c r="J603" t="s">
        <v>363</v>
      </c>
      <c r="K603" t="s">
        <v>364</v>
      </c>
      <c r="L603" t="s">
        <v>47</v>
      </c>
      <c r="M603" t="s">
        <v>365</v>
      </c>
      <c r="N603" t="str">
        <f>_xlfn.XLOOKUP(orders3[[#This Row],[CustomerID]], Customer_Summary[Row Labels], Customer_Summary[Segment], 0, 0)</f>
        <v>Repeat</v>
      </c>
      <c r="O603" t="str">
        <f>TEXT(orders3[[#This Row],[OrderDate]],"yyyy-mm")</f>
        <v>1996-02</v>
      </c>
      <c r="P603" t="s">
        <v>49</v>
      </c>
    </row>
    <row r="604" spans="1:16" x14ac:dyDescent="0.3">
      <c r="A604">
        <v>10850</v>
      </c>
      <c r="B604" t="s">
        <v>706</v>
      </c>
      <c r="C604">
        <v>1</v>
      </c>
      <c r="D604" s="1">
        <v>35118</v>
      </c>
      <c r="E604" s="1">
        <v>35160</v>
      </c>
      <c r="F604" s="1">
        <v>35125</v>
      </c>
      <c r="G604">
        <v>1</v>
      </c>
      <c r="H604">
        <v>49.19</v>
      </c>
      <c r="I604" t="s">
        <v>707</v>
      </c>
      <c r="J604" t="s">
        <v>709</v>
      </c>
      <c r="K604" t="s">
        <v>710</v>
      </c>
      <c r="L604" t="s">
        <v>47</v>
      </c>
      <c r="M604" t="s">
        <v>711</v>
      </c>
      <c r="N604" t="str">
        <f>_xlfn.XLOOKUP(orders3[[#This Row],[CustomerID]], Customer_Summary[Row Labels], Customer_Summary[Segment], 0, 0)</f>
        <v>Repeat</v>
      </c>
      <c r="O604" t="str">
        <f>TEXT(orders3[[#This Row],[OrderDate]],"yyyy-mm")</f>
        <v>1996-02</v>
      </c>
      <c r="P604" t="s">
        <v>102</v>
      </c>
    </row>
    <row r="605" spans="1:16" x14ac:dyDescent="0.3">
      <c r="A605">
        <v>10851</v>
      </c>
      <c r="B605" t="s">
        <v>578</v>
      </c>
      <c r="C605">
        <v>5</v>
      </c>
      <c r="D605" s="1">
        <v>35121</v>
      </c>
      <c r="E605" s="1">
        <v>35149</v>
      </c>
      <c r="F605" s="1">
        <v>35128</v>
      </c>
      <c r="G605">
        <v>1</v>
      </c>
      <c r="H605">
        <v>160.55000000000001</v>
      </c>
      <c r="I605" t="s">
        <v>579</v>
      </c>
      <c r="J605" t="s">
        <v>581</v>
      </c>
      <c r="K605" t="s">
        <v>321</v>
      </c>
      <c r="L605" t="s">
        <v>322</v>
      </c>
      <c r="M605" t="s">
        <v>582</v>
      </c>
      <c r="N605" t="str">
        <f>_xlfn.XLOOKUP(orders3[[#This Row],[CustomerID]], Customer_Summary[Row Labels], Customer_Summary[Segment], 0, 0)</f>
        <v>Repeat</v>
      </c>
      <c r="O605" t="str">
        <f>TEXT(orders3[[#This Row],[OrderDate]],"yyyy-mm")</f>
        <v>1996-02</v>
      </c>
      <c r="P605" t="s">
        <v>172</v>
      </c>
    </row>
    <row r="606" spans="1:16" x14ac:dyDescent="0.3">
      <c r="A606">
        <v>10852</v>
      </c>
      <c r="B606" t="s">
        <v>560</v>
      </c>
      <c r="C606">
        <v>8</v>
      </c>
      <c r="D606" s="1">
        <v>35121</v>
      </c>
      <c r="E606" s="1">
        <v>35135</v>
      </c>
      <c r="F606" s="1">
        <v>35125</v>
      </c>
      <c r="G606">
        <v>1</v>
      </c>
      <c r="H606">
        <v>174.05</v>
      </c>
      <c r="I606" t="s">
        <v>561</v>
      </c>
      <c r="J606" t="s">
        <v>564</v>
      </c>
      <c r="K606" t="s">
        <v>565</v>
      </c>
      <c r="L606" t="s">
        <v>566</v>
      </c>
      <c r="M606" t="s">
        <v>567</v>
      </c>
      <c r="N606" t="str">
        <f>_xlfn.XLOOKUP(orders3[[#This Row],[CustomerID]], Customer_Summary[Row Labels], Customer_Summary[Segment], 0, 0)</f>
        <v>Repeat</v>
      </c>
      <c r="O606" t="str">
        <f>TEXT(orders3[[#This Row],[OrderDate]],"yyyy-mm")</f>
        <v>1996-02</v>
      </c>
      <c r="P606" t="s">
        <v>305</v>
      </c>
    </row>
    <row r="607" spans="1:16" x14ac:dyDescent="0.3">
      <c r="A607">
        <v>10853</v>
      </c>
      <c r="B607" t="s">
        <v>87</v>
      </c>
      <c r="C607">
        <v>9</v>
      </c>
      <c r="D607" s="1">
        <v>35122</v>
      </c>
      <c r="E607" s="1">
        <v>35150</v>
      </c>
      <c r="F607" s="1">
        <v>35129</v>
      </c>
      <c r="G607">
        <v>2</v>
      </c>
      <c r="H607">
        <v>53.83</v>
      </c>
      <c r="I607" t="s">
        <v>88</v>
      </c>
      <c r="J607" t="s">
        <v>90</v>
      </c>
      <c r="K607" t="s">
        <v>91</v>
      </c>
      <c r="L607" t="s">
        <v>47</v>
      </c>
      <c r="M607" t="s">
        <v>92</v>
      </c>
      <c r="N607" t="str">
        <f>_xlfn.XLOOKUP(orders3[[#This Row],[CustomerID]], Customer_Summary[Row Labels], Customer_Summary[Segment], 0, 0)</f>
        <v>Repeat</v>
      </c>
      <c r="O607" t="str">
        <f>TEXT(orders3[[#This Row],[OrderDate]],"yyyy-mm")</f>
        <v>1996-02</v>
      </c>
      <c r="P607" t="s">
        <v>49</v>
      </c>
    </row>
    <row r="608" spans="1:16" x14ac:dyDescent="0.3">
      <c r="A608">
        <v>10854</v>
      </c>
      <c r="B608" t="s">
        <v>204</v>
      </c>
      <c r="C608">
        <v>3</v>
      </c>
      <c r="D608" s="1">
        <v>35122</v>
      </c>
      <c r="E608" s="1">
        <v>35150</v>
      </c>
      <c r="F608" s="1">
        <v>35131</v>
      </c>
      <c r="G608">
        <v>2</v>
      </c>
      <c r="H608">
        <v>100.22</v>
      </c>
      <c r="I608" t="s">
        <v>205</v>
      </c>
      <c r="J608" t="s">
        <v>208</v>
      </c>
      <c r="K608" t="s">
        <v>209</v>
      </c>
      <c r="L608" t="s">
        <v>47</v>
      </c>
      <c r="M608" t="s">
        <v>210</v>
      </c>
      <c r="N608" t="str">
        <f>_xlfn.XLOOKUP(orders3[[#This Row],[CustomerID]], Customer_Summary[Row Labels], Customer_Summary[Segment], 0, 0)</f>
        <v>Repeat</v>
      </c>
      <c r="O608" t="str">
        <f>TEXT(orders3[[#This Row],[OrderDate]],"yyyy-mm")</f>
        <v>1996-02</v>
      </c>
      <c r="P608" t="s">
        <v>211</v>
      </c>
    </row>
    <row r="609" spans="1:16" x14ac:dyDescent="0.3">
      <c r="A609">
        <v>10855</v>
      </c>
      <c r="B609" t="s">
        <v>488</v>
      </c>
      <c r="C609">
        <v>3</v>
      </c>
      <c r="D609" s="1">
        <v>35122</v>
      </c>
      <c r="E609" s="1">
        <v>35150</v>
      </c>
      <c r="F609" s="1">
        <v>35130</v>
      </c>
      <c r="G609">
        <v>1</v>
      </c>
      <c r="H609">
        <v>170.97</v>
      </c>
      <c r="I609" t="s">
        <v>489</v>
      </c>
      <c r="J609" t="s">
        <v>491</v>
      </c>
      <c r="K609" t="s">
        <v>492</v>
      </c>
      <c r="L609" t="s">
        <v>493</v>
      </c>
      <c r="M609" t="s">
        <v>494</v>
      </c>
      <c r="N609" t="str">
        <f>_xlfn.XLOOKUP(orders3[[#This Row],[CustomerID]], Customer_Summary[Row Labels], Customer_Summary[Segment], 0, 0)</f>
        <v>Repeat</v>
      </c>
      <c r="O609" t="str">
        <f>TEXT(orders3[[#This Row],[OrderDate]],"yyyy-mm")</f>
        <v>1996-02</v>
      </c>
      <c r="P609" t="s">
        <v>305</v>
      </c>
    </row>
    <row r="610" spans="1:16" x14ac:dyDescent="0.3">
      <c r="A610">
        <v>10856</v>
      </c>
      <c r="B610" t="s">
        <v>62</v>
      </c>
      <c r="C610">
        <v>3</v>
      </c>
      <c r="D610" s="1">
        <v>35123</v>
      </c>
      <c r="E610" s="1">
        <v>35151</v>
      </c>
      <c r="F610" s="1">
        <v>35136</v>
      </c>
      <c r="G610">
        <v>2</v>
      </c>
      <c r="H610">
        <v>58.43</v>
      </c>
      <c r="I610" t="s">
        <v>63</v>
      </c>
      <c r="J610" t="s">
        <v>65</v>
      </c>
      <c r="K610" t="s">
        <v>57</v>
      </c>
      <c r="L610" t="s">
        <v>47</v>
      </c>
      <c r="M610" t="s">
        <v>66</v>
      </c>
      <c r="N610" t="str">
        <f>_xlfn.XLOOKUP(orders3[[#This Row],[CustomerID]], Customer_Summary[Row Labels], Customer_Summary[Segment], 0, 0)</f>
        <v>Repeat</v>
      </c>
      <c r="O610" t="str">
        <f>TEXT(orders3[[#This Row],[OrderDate]],"yyyy-mm")</f>
        <v>1996-02</v>
      </c>
      <c r="P610" t="s">
        <v>59</v>
      </c>
    </row>
    <row r="611" spans="1:16" x14ac:dyDescent="0.3">
      <c r="A611">
        <v>10857</v>
      </c>
      <c r="B611" t="s">
        <v>77</v>
      </c>
      <c r="C611">
        <v>8</v>
      </c>
      <c r="D611" s="1">
        <v>35123</v>
      </c>
      <c r="E611" s="1">
        <v>35151</v>
      </c>
      <c r="F611" s="1">
        <v>35132</v>
      </c>
      <c r="G611">
        <v>2</v>
      </c>
      <c r="H611">
        <v>188.85</v>
      </c>
      <c r="I611" t="s">
        <v>78</v>
      </c>
      <c r="J611" t="s">
        <v>81</v>
      </c>
      <c r="K611" t="s">
        <v>82</v>
      </c>
      <c r="L611" t="s">
        <v>47</v>
      </c>
      <c r="M611" t="s">
        <v>83</v>
      </c>
      <c r="N611" t="str">
        <f>_xlfn.XLOOKUP(orders3[[#This Row],[CustomerID]], Customer_Summary[Row Labels], Customer_Summary[Segment], 0, 0)</f>
        <v>Repeat</v>
      </c>
      <c r="O611" t="str">
        <f>TEXT(orders3[[#This Row],[OrderDate]],"yyyy-mm")</f>
        <v>1996-02</v>
      </c>
      <c r="P611" t="s">
        <v>84</v>
      </c>
    </row>
    <row r="612" spans="1:16" x14ac:dyDescent="0.3">
      <c r="A612">
        <v>10858</v>
      </c>
      <c r="B612" t="s">
        <v>367</v>
      </c>
      <c r="C612">
        <v>2</v>
      </c>
      <c r="D612" s="1">
        <v>35124</v>
      </c>
      <c r="E612" s="1">
        <v>35152</v>
      </c>
      <c r="F612" s="1">
        <v>35129</v>
      </c>
      <c r="G612">
        <v>1</v>
      </c>
      <c r="H612">
        <v>52.51</v>
      </c>
      <c r="I612" t="s">
        <v>368</v>
      </c>
      <c r="J612" t="s">
        <v>370</v>
      </c>
      <c r="K612" t="s">
        <v>371</v>
      </c>
      <c r="L612" t="s">
        <v>47</v>
      </c>
      <c r="M612" t="s">
        <v>372</v>
      </c>
      <c r="N612" t="str">
        <f>_xlfn.XLOOKUP(orders3[[#This Row],[CustomerID]], Customer_Summary[Row Labels], Customer_Summary[Segment], 0, 0)</f>
        <v>New</v>
      </c>
      <c r="O612" t="str">
        <f>TEXT(orders3[[#This Row],[OrderDate]],"yyyy-mm")</f>
        <v>1996-02</v>
      </c>
      <c r="P612" t="s">
        <v>102</v>
      </c>
    </row>
    <row r="613" spans="1:16" x14ac:dyDescent="0.3">
      <c r="A613">
        <v>10859</v>
      </c>
      <c r="B613" t="s">
        <v>244</v>
      </c>
      <c r="C613">
        <v>1</v>
      </c>
      <c r="D613" s="1">
        <v>35124</v>
      </c>
      <c r="E613" s="1">
        <v>35152</v>
      </c>
      <c r="F613" s="1">
        <v>35128</v>
      </c>
      <c r="G613">
        <v>2</v>
      </c>
      <c r="H613">
        <v>76.099999999999994</v>
      </c>
      <c r="I613" t="s">
        <v>245</v>
      </c>
      <c r="J613" t="s">
        <v>247</v>
      </c>
      <c r="K613" t="s">
        <v>248</v>
      </c>
      <c r="L613" t="s">
        <v>47</v>
      </c>
      <c r="M613" t="s">
        <v>249</v>
      </c>
      <c r="N613" t="str">
        <f>_xlfn.XLOOKUP(orders3[[#This Row],[CustomerID]], Customer_Summary[Row Labels], Customer_Summary[Segment], 0, 0)</f>
        <v>Repeat</v>
      </c>
      <c r="O613" t="str">
        <f>TEXT(orders3[[#This Row],[OrderDate]],"yyyy-mm")</f>
        <v>1996-02</v>
      </c>
      <c r="P613" t="s">
        <v>49</v>
      </c>
    </row>
    <row r="614" spans="1:16" x14ac:dyDescent="0.3">
      <c r="A614">
        <v>10860</v>
      </c>
      <c r="B614" t="s">
        <v>252</v>
      </c>
      <c r="C614">
        <v>3</v>
      </c>
      <c r="D614" s="1">
        <v>35124</v>
      </c>
      <c r="E614" s="1">
        <v>35152</v>
      </c>
      <c r="F614" s="1">
        <v>35130</v>
      </c>
      <c r="G614">
        <v>3</v>
      </c>
      <c r="H614">
        <v>19.260000000000002</v>
      </c>
      <c r="I614" t="s">
        <v>253</v>
      </c>
      <c r="J614" t="s">
        <v>255</v>
      </c>
      <c r="K614" t="s">
        <v>193</v>
      </c>
      <c r="L614" t="s">
        <v>47</v>
      </c>
      <c r="M614" t="s">
        <v>194</v>
      </c>
      <c r="N614" t="str">
        <f>_xlfn.XLOOKUP(orders3[[#This Row],[CustomerID]], Customer_Summary[Row Labels], Customer_Summary[Segment], 0, 0)</f>
        <v>New</v>
      </c>
      <c r="O614" t="str">
        <f>TEXT(orders3[[#This Row],[OrderDate]],"yyyy-mm")</f>
        <v>1996-02</v>
      </c>
      <c r="P614" t="s">
        <v>102</v>
      </c>
    </row>
    <row r="615" spans="1:16" x14ac:dyDescent="0.3">
      <c r="A615">
        <v>10861</v>
      </c>
      <c r="B615" t="s">
        <v>745</v>
      </c>
      <c r="C615">
        <v>4</v>
      </c>
      <c r="D615" s="1">
        <v>35125</v>
      </c>
      <c r="E615" s="1">
        <v>35153</v>
      </c>
      <c r="F615" s="1">
        <v>35143</v>
      </c>
      <c r="G615">
        <v>2</v>
      </c>
      <c r="H615">
        <v>14.93</v>
      </c>
      <c r="I615" t="s">
        <v>746</v>
      </c>
      <c r="J615" t="s">
        <v>871</v>
      </c>
      <c r="K615" t="s">
        <v>749</v>
      </c>
      <c r="L615" t="s">
        <v>396</v>
      </c>
      <c r="M615" t="s">
        <v>872</v>
      </c>
      <c r="N615" t="str">
        <f>_xlfn.XLOOKUP(orders3[[#This Row],[CustomerID]], Customer_Summary[Row Labels], Customer_Summary[Segment], 0, 0)</f>
        <v>Repeat</v>
      </c>
      <c r="O615" t="str">
        <f>TEXT(orders3[[#This Row],[OrderDate]],"yyyy-mm")</f>
        <v>1996-03</v>
      </c>
      <c r="P615" t="s">
        <v>305</v>
      </c>
    </row>
    <row r="616" spans="1:16" x14ac:dyDescent="0.3">
      <c r="A616">
        <v>10862</v>
      </c>
      <c r="B616" t="s">
        <v>400</v>
      </c>
      <c r="C616">
        <v>8</v>
      </c>
      <c r="D616" s="1">
        <v>35125</v>
      </c>
      <c r="E616" s="1">
        <v>35167</v>
      </c>
      <c r="F616" s="1">
        <v>35128</v>
      </c>
      <c r="G616">
        <v>2</v>
      </c>
      <c r="H616">
        <v>53.23</v>
      </c>
      <c r="I616" t="s">
        <v>401</v>
      </c>
      <c r="J616" t="s">
        <v>403</v>
      </c>
      <c r="K616" t="s">
        <v>404</v>
      </c>
      <c r="L616" t="s">
        <v>47</v>
      </c>
      <c r="M616" t="s">
        <v>405</v>
      </c>
      <c r="N616" t="str">
        <f>_xlfn.XLOOKUP(orders3[[#This Row],[CustomerID]], Customer_Summary[Row Labels], Customer_Summary[Segment], 0, 0)</f>
        <v>Repeat</v>
      </c>
      <c r="O616" t="str">
        <f>TEXT(orders3[[#This Row],[OrderDate]],"yyyy-mm")</f>
        <v>1996-03</v>
      </c>
      <c r="P616" t="s">
        <v>49</v>
      </c>
    </row>
    <row r="617" spans="1:16" x14ac:dyDescent="0.3">
      <c r="A617">
        <v>10863</v>
      </c>
      <c r="B617" t="s">
        <v>326</v>
      </c>
      <c r="C617">
        <v>4</v>
      </c>
      <c r="D617" s="1">
        <v>35128</v>
      </c>
      <c r="E617" s="1">
        <v>35156</v>
      </c>
      <c r="F617" s="1">
        <v>35143</v>
      </c>
      <c r="G617">
        <v>2</v>
      </c>
      <c r="H617">
        <v>30.26</v>
      </c>
      <c r="I617" t="s">
        <v>327</v>
      </c>
      <c r="J617" t="s">
        <v>329</v>
      </c>
      <c r="K617" t="s">
        <v>330</v>
      </c>
      <c r="L617" t="s">
        <v>331</v>
      </c>
      <c r="M617" t="s">
        <v>332</v>
      </c>
      <c r="N617" t="str">
        <f>_xlfn.XLOOKUP(orders3[[#This Row],[CustomerID]], Customer_Summary[Row Labels], Customer_Summary[Segment], 0, 0)</f>
        <v>Repeat</v>
      </c>
      <c r="O617" t="str">
        <f>TEXT(orders3[[#This Row],[OrderDate]],"yyyy-mm")</f>
        <v>1996-03</v>
      </c>
      <c r="P617" t="s">
        <v>314</v>
      </c>
    </row>
    <row r="618" spans="1:16" x14ac:dyDescent="0.3">
      <c r="A618">
        <v>10864</v>
      </c>
      <c r="B618" t="s">
        <v>68</v>
      </c>
      <c r="C618">
        <v>4</v>
      </c>
      <c r="D618" s="1">
        <v>35128</v>
      </c>
      <c r="E618" s="1">
        <v>35156</v>
      </c>
      <c r="F618" s="1">
        <v>35135</v>
      </c>
      <c r="G618">
        <v>2</v>
      </c>
      <c r="H618">
        <v>3.04</v>
      </c>
      <c r="I618" t="s">
        <v>69</v>
      </c>
      <c r="J618" t="s">
        <v>873</v>
      </c>
      <c r="K618" t="s">
        <v>874</v>
      </c>
      <c r="L618" t="s">
        <v>875</v>
      </c>
      <c r="M618" t="s">
        <v>876</v>
      </c>
      <c r="N618" t="str">
        <f>_xlfn.XLOOKUP(orders3[[#This Row],[CustomerID]], Customer_Summary[Row Labels], Customer_Summary[Segment], 0, 0)</f>
        <v>Repeat</v>
      </c>
      <c r="O618" t="str">
        <f>TEXT(orders3[[#This Row],[OrderDate]],"yyyy-mm")</f>
        <v>1996-03</v>
      </c>
      <c r="P618" t="s">
        <v>74</v>
      </c>
    </row>
    <row r="619" spans="1:16" x14ac:dyDescent="0.3">
      <c r="A619">
        <v>10865</v>
      </c>
      <c r="B619" t="s">
        <v>547</v>
      </c>
      <c r="C619">
        <v>2</v>
      </c>
      <c r="D619" s="1">
        <v>35128</v>
      </c>
      <c r="E619" s="1">
        <v>35142</v>
      </c>
      <c r="F619" s="1">
        <v>35138</v>
      </c>
      <c r="G619">
        <v>1</v>
      </c>
      <c r="H619">
        <v>348.14</v>
      </c>
      <c r="I619" t="s">
        <v>548</v>
      </c>
      <c r="J619" t="s">
        <v>550</v>
      </c>
      <c r="K619" t="s">
        <v>551</v>
      </c>
      <c r="L619" t="s">
        <v>47</v>
      </c>
      <c r="M619" t="s">
        <v>552</v>
      </c>
      <c r="N619" t="str">
        <f>_xlfn.XLOOKUP(orders3[[#This Row],[CustomerID]], Customer_Summary[Row Labels], Customer_Summary[Segment], 0, 0)</f>
        <v>Repeat</v>
      </c>
      <c r="O619" t="str">
        <f>TEXT(orders3[[#This Row],[OrderDate]],"yyyy-mm")</f>
        <v>1996-03</v>
      </c>
      <c r="P619" t="s">
        <v>49</v>
      </c>
    </row>
    <row r="620" spans="1:16" x14ac:dyDescent="0.3">
      <c r="A620">
        <v>10866</v>
      </c>
      <c r="B620" t="s">
        <v>77</v>
      </c>
      <c r="C620">
        <v>5</v>
      </c>
      <c r="D620" s="1">
        <v>35129</v>
      </c>
      <c r="E620" s="1">
        <v>35157</v>
      </c>
      <c r="F620" s="1">
        <v>35138</v>
      </c>
      <c r="G620">
        <v>1</v>
      </c>
      <c r="H620">
        <v>109.11</v>
      </c>
      <c r="I620" t="s">
        <v>78</v>
      </c>
      <c r="J620" t="s">
        <v>81</v>
      </c>
      <c r="K620" t="s">
        <v>82</v>
      </c>
      <c r="L620" t="s">
        <v>47</v>
      </c>
      <c r="M620" t="s">
        <v>83</v>
      </c>
      <c r="N620" t="str">
        <f>_xlfn.XLOOKUP(orders3[[#This Row],[CustomerID]], Customer_Summary[Row Labels], Customer_Summary[Segment], 0, 0)</f>
        <v>Repeat</v>
      </c>
      <c r="O620" t="str">
        <f>TEXT(orders3[[#This Row],[OrderDate]],"yyyy-mm")</f>
        <v>1996-03</v>
      </c>
      <c r="P620" t="s">
        <v>84</v>
      </c>
    </row>
    <row r="621" spans="1:16" x14ac:dyDescent="0.3">
      <c r="A621">
        <v>10867</v>
      </c>
      <c r="B621" t="s">
        <v>434</v>
      </c>
      <c r="C621">
        <v>6</v>
      </c>
      <c r="D621" s="1">
        <v>35129</v>
      </c>
      <c r="E621" s="1">
        <v>35171</v>
      </c>
      <c r="F621" s="1">
        <v>35137</v>
      </c>
      <c r="G621">
        <v>1</v>
      </c>
      <c r="H621">
        <v>1.93</v>
      </c>
      <c r="I621" t="s">
        <v>435</v>
      </c>
      <c r="J621" t="s">
        <v>437</v>
      </c>
      <c r="K621" t="s">
        <v>438</v>
      </c>
      <c r="L621" t="s">
        <v>303</v>
      </c>
      <c r="M621" t="s">
        <v>439</v>
      </c>
      <c r="N621" t="str">
        <f>_xlfn.XLOOKUP(orders3[[#This Row],[CustomerID]], Customer_Summary[Row Labels], Customer_Summary[Segment], 0, 0)</f>
        <v>Repeat</v>
      </c>
      <c r="O621" t="str">
        <f>TEXT(orders3[[#This Row],[OrderDate]],"yyyy-mm")</f>
        <v>1996-03</v>
      </c>
      <c r="P621" t="s">
        <v>305</v>
      </c>
    </row>
    <row r="622" spans="1:16" x14ac:dyDescent="0.3">
      <c r="A622">
        <v>10868</v>
      </c>
      <c r="B622" t="s">
        <v>541</v>
      </c>
      <c r="C622">
        <v>7</v>
      </c>
      <c r="D622" s="1">
        <v>35130</v>
      </c>
      <c r="E622" s="1">
        <v>35158</v>
      </c>
      <c r="F622" s="1">
        <v>35149</v>
      </c>
      <c r="G622">
        <v>2</v>
      </c>
      <c r="H622">
        <v>191.27</v>
      </c>
      <c r="I622" t="s">
        <v>542</v>
      </c>
      <c r="J622" t="s">
        <v>544</v>
      </c>
      <c r="K622" t="s">
        <v>169</v>
      </c>
      <c r="L622" t="s">
        <v>170</v>
      </c>
      <c r="M622" t="s">
        <v>545</v>
      </c>
      <c r="N622" t="str">
        <f>_xlfn.XLOOKUP(orders3[[#This Row],[CustomerID]], Customer_Summary[Row Labels], Customer_Summary[Segment], 0, 0)</f>
        <v>Repeat</v>
      </c>
      <c r="O622" t="str">
        <f>TEXT(orders3[[#This Row],[OrderDate]],"yyyy-mm")</f>
        <v>1996-03</v>
      </c>
      <c r="P622" t="s">
        <v>172</v>
      </c>
    </row>
    <row r="623" spans="1:16" x14ac:dyDescent="0.3">
      <c r="A623">
        <v>10869</v>
      </c>
      <c r="B623" t="s">
        <v>615</v>
      </c>
      <c r="C623">
        <v>5</v>
      </c>
      <c r="D623" s="1">
        <v>35130</v>
      </c>
      <c r="E623" s="1">
        <v>35158</v>
      </c>
      <c r="F623" s="1">
        <v>35135</v>
      </c>
      <c r="G623">
        <v>1</v>
      </c>
      <c r="H623">
        <v>143.28</v>
      </c>
      <c r="I623" t="s">
        <v>616</v>
      </c>
      <c r="J623" t="s">
        <v>618</v>
      </c>
      <c r="K623" t="s">
        <v>72</v>
      </c>
      <c r="L623" t="s">
        <v>47</v>
      </c>
      <c r="M623" t="s">
        <v>619</v>
      </c>
      <c r="N623" t="str">
        <f>_xlfn.XLOOKUP(orders3[[#This Row],[CustomerID]], Customer_Summary[Row Labels], Customer_Summary[Segment], 0, 0)</f>
        <v>Repeat</v>
      </c>
      <c r="O623" t="str">
        <f>TEXT(orders3[[#This Row],[OrderDate]],"yyyy-mm")</f>
        <v>1996-03</v>
      </c>
      <c r="P623" t="s">
        <v>74</v>
      </c>
    </row>
    <row r="624" spans="1:16" x14ac:dyDescent="0.3">
      <c r="A624">
        <v>10870</v>
      </c>
      <c r="B624" t="s">
        <v>761</v>
      </c>
      <c r="C624">
        <v>5</v>
      </c>
      <c r="D624" s="1">
        <v>35130</v>
      </c>
      <c r="E624" s="1">
        <v>35158</v>
      </c>
      <c r="F624" s="1">
        <v>35139</v>
      </c>
      <c r="G624">
        <v>3</v>
      </c>
      <c r="H624">
        <v>12.04</v>
      </c>
      <c r="I624" t="s">
        <v>879</v>
      </c>
      <c r="J624" t="s">
        <v>764</v>
      </c>
      <c r="K624" t="s">
        <v>765</v>
      </c>
      <c r="L624" t="s">
        <v>47</v>
      </c>
      <c r="M624" t="s">
        <v>766</v>
      </c>
      <c r="N624" t="str">
        <f>_xlfn.XLOOKUP(orders3[[#This Row],[CustomerID]], Customer_Summary[Row Labels], Customer_Summary[Segment], 0, 0)</f>
        <v>Repeat</v>
      </c>
      <c r="O624" t="str">
        <f>TEXT(orders3[[#This Row],[OrderDate]],"yyyy-mm")</f>
        <v>1996-03</v>
      </c>
      <c r="P624" t="s">
        <v>767</v>
      </c>
    </row>
    <row r="625" spans="1:16" x14ac:dyDescent="0.3">
      <c r="A625">
        <v>10871</v>
      </c>
      <c r="B625" t="s">
        <v>114</v>
      </c>
      <c r="C625">
        <v>9</v>
      </c>
      <c r="D625" s="1">
        <v>35131</v>
      </c>
      <c r="E625" s="1">
        <v>35159</v>
      </c>
      <c r="F625" s="1">
        <v>35136</v>
      </c>
      <c r="G625">
        <v>2</v>
      </c>
      <c r="H625">
        <v>112.27</v>
      </c>
      <c r="I625" t="s">
        <v>115</v>
      </c>
      <c r="J625" t="s">
        <v>117</v>
      </c>
      <c r="K625" t="s">
        <v>118</v>
      </c>
      <c r="L625" t="s">
        <v>47</v>
      </c>
      <c r="M625" t="s">
        <v>119</v>
      </c>
      <c r="N625" t="str">
        <f>_xlfn.XLOOKUP(orders3[[#This Row],[CustomerID]], Customer_Summary[Row Labels], Customer_Summary[Segment], 0, 0)</f>
        <v>Repeat</v>
      </c>
      <c r="O625" t="str">
        <f>TEXT(orders3[[#This Row],[OrderDate]],"yyyy-mm")</f>
        <v>1996-03</v>
      </c>
      <c r="P625" t="s">
        <v>102</v>
      </c>
    </row>
    <row r="626" spans="1:16" x14ac:dyDescent="0.3">
      <c r="A626">
        <v>10872</v>
      </c>
      <c r="B626" t="s">
        <v>284</v>
      </c>
      <c r="C626">
        <v>5</v>
      </c>
      <c r="D626" s="1">
        <v>35131</v>
      </c>
      <c r="E626" s="1">
        <v>35159</v>
      </c>
      <c r="F626" s="1">
        <v>35135</v>
      </c>
      <c r="G626">
        <v>2</v>
      </c>
      <c r="H626">
        <v>175.32</v>
      </c>
      <c r="I626" t="s">
        <v>285</v>
      </c>
      <c r="J626" t="s">
        <v>287</v>
      </c>
      <c r="K626" t="s">
        <v>288</v>
      </c>
      <c r="L626" t="s">
        <v>47</v>
      </c>
      <c r="M626" t="s">
        <v>289</v>
      </c>
      <c r="N626" t="str">
        <f>_xlfn.XLOOKUP(orders3[[#This Row],[CustomerID]], Customer_Summary[Row Labels], Customer_Summary[Segment], 0, 0)</f>
        <v>Repeat</v>
      </c>
      <c r="O626" t="str">
        <f>TEXT(orders3[[#This Row],[OrderDate]],"yyyy-mm")</f>
        <v>1996-03</v>
      </c>
      <c r="P626" t="s">
        <v>111</v>
      </c>
    </row>
    <row r="627" spans="1:16" x14ac:dyDescent="0.3">
      <c r="A627">
        <v>10873</v>
      </c>
      <c r="B627" t="s">
        <v>753</v>
      </c>
      <c r="C627">
        <v>4</v>
      </c>
      <c r="D627" s="1">
        <v>35132</v>
      </c>
      <c r="E627" s="1">
        <v>35160</v>
      </c>
      <c r="F627" s="1">
        <v>35135</v>
      </c>
      <c r="G627">
        <v>1</v>
      </c>
      <c r="H627">
        <v>0.82</v>
      </c>
      <c r="I627" t="s">
        <v>754</v>
      </c>
      <c r="J627" t="s">
        <v>757</v>
      </c>
      <c r="K627" t="s">
        <v>758</v>
      </c>
      <c r="L627" t="s">
        <v>47</v>
      </c>
      <c r="M627" t="s">
        <v>759</v>
      </c>
      <c r="N627" t="str">
        <f>_xlfn.XLOOKUP(orders3[[#This Row],[CustomerID]], Customer_Summary[Row Labels], Customer_Summary[Segment], 0, 0)</f>
        <v>Repeat</v>
      </c>
      <c r="O627" t="str">
        <f>TEXT(orders3[[#This Row],[OrderDate]],"yyyy-mm")</f>
        <v>1996-03</v>
      </c>
      <c r="P627" t="s">
        <v>736</v>
      </c>
    </row>
    <row r="628" spans="1:16" x14ac:dyDescent="0.3">
      <c r="A628">
        <v>10874</v>
      </c>
      <c r="B628" t="s">
        <v>284</v>
      </c>
      <c r="C628">
        <v>5</v>
      </c>
      <c r="D628" s="1">
        <v>35132</v>
      </c>
      <c r="E628" s="1">
        <v>35160</v>
      </c>
      <c r="F628" s="1">
        <v>35137</v>
      </c>
      <c r="G628">
        <v>2</v>
      </c>
      <c r="H628">
        <v>19.579999999999998</v>
      </c>
      <c r="I628" t="s">
        <v>285</v>
      </c>
      <c r="J628" t="s">
        <v>287</v>
      </c>
      <c r="K628" t="s">
        <v>288</v>
      </c>
      <c r="L628" t="s">
        <v>47</v>
      </c>
      <c r="M628" t="s">
        <v>289</v>
      </c>
      <c r="N628" t="str">
        <f>_xlfn.XLOOKUP(orders3[[#This Row],[CustomerID]], Customer_Summary[Row Labels], Customer_Summary[Segment], 0, 0)</f>
        <v>Repeat</v>
      </c>
      <c r="O628" t="str">
        <f>TEXT(orders3[[#This Row],[OrderDate]],"yyyy-mm")</f>
        <v>1996-03</v>
      </c>
      <c r="P628" t="s">
        <v>111</v>
      </c>
    </row>
    <row r="629" spans="1:16" x14ac:dyDescent="0.3">
      <c r="A629">
        <v>10875</v>
      </c>
      <c r="B629" t="s">
        <v>77</v>
      </c>
      <c r="C629">
        <v>4</v>
      </c>
      <c r="D629" s="1">
        <v>35132</v>
      </c>
      <c r="E629" s="1">
        <v>35160</v>
      </c>
      <c r="F629" s="1">
        <v>35157</v>
      </c>
      <c r="G629">
        <v>2</v>
      </c>
      <c r="H629">
        <v>32.369999999999997</v>
      </c>
      <c r="I629" t="s">
        <v>78</v>
      </c>
      <c r="J629" t="s">
        <v>81</v>
      </c>
      <c r="K629" t="s">
        <v>82</v>
      </c>
      <c r="L629" t="s">
        <v>47</v>
      </c>
      <c r="M629" t="s">
        <v>83</v>
      </c>
      <c r="N629" t="str">
        <f>_xlfn.XLOOKUP(orders3[[#This Row],[CustomerID]], Customer_Summary[Row Labels], Customer_Summary[Segment], 0, 0)</f>
        <v>Repeat</v>
      </c>
      <c r="O629" t="str">
        <f>TEXT(orders3[[#This Row],[OrderDate]],"yyyy-mm")</f>
        <v>1996-03</v>
      </c>
      <c r="P629" t="s">
        <v>84</v>
      </c>
    </row>
    <row r="630" spans="1:16" x14ac:dyDescent="0.3">
      <c r="A630">
        <v>10876</v>
      </c>
      <c r="B630" t="s">
        <v>114</v>
      </c>
      <c r="C630">
        <v>7</v>
      </c>
      <c r="D630" s="1">
        <v>35135</v>
      </c>
      <c r="E630" s="1">
        <v>35163</v>
      </c>
      <c r="F630" s="1">
        <v>35138</v>
      </c>
      <c r="G630">
        <v>3</v>
      </c>
      <c r="H630">
        <v>60.42</v>
      </c>
      <c r="I630" t="s">
        <v>115</v>
      </c>
      <c r="J630" t="s">
        <v>117</v>
      </c>
      <c r="K630" t="s">
        <v>118</v>
      </c>
      <c r="L630" t="s">
        <v>47</v>
      </c>
      <c r="M630" t="s">
        <v>119</v>
      </c>
      <c r="N630" t="str">
        <f>_xlfn.XLOOKUP(orders3[[#This Row],[CustomerID]], Customer_Summary[Row Labels], Customer_Summary[Segment], 0, 0)</f>
        <v>Repeat</v>
      </c>
      <c r="O630" t="str">
        <f>TEXT(orders3[[#This Row],[OrderDate]],"yyyy-mm")</f>
        <v>1996-03</v>
      </c>
      <c r="P630" t="s">
        <v>102</v>
      </c>
    </row>
    <row r="631" spans="1:16" x14ac:dyDescent="0.3">
      <c r="A631">
        <v>10877</v>
      </c>
      <c r="B631" t="s">
        <v>578</v>
      </c>
      <c r="C631">
        <v>1</v>
      </c>
      <c r="D631" s="1">
        <v>35135</v>
      </c>
      <c r="E631" s="1">
        <v>35163</v>
      </c>
      <c r="F631" s="1">
        <v>35145</v>
      </c>
      <c r="G631">
        <v>1</v>
      </c>
      <c r="H631">
        <v>38.06</v>
      </c>
      <c r="I631" t="s">
        <v>579</v>
      </c>
      <c r="J631" t="s">
        <v>581</v>
      </c>
      <c r="K631" t="s">
        <v>321</v>
      </c>
      <c r="L631" t="s">
        <v>322</v>
      </c>
      <c r="M631" t="s">
        <v>582</v>
      </c>
      <c r="N631" t="str">
        <f>_xlfn.XLOOKUP(orders3[[#This Row],[CustomerID]], Customer_Summary[Row Labels], Customer_Summary[Segment], 0, 0)</f>
        <v>Repeat</v>
      </c>
      <c r="O631" t="str">
        <f>TEXT(orders3[[#This Row],[OrderDate]],"yyyy-mm")</f>
        <v>1996-03</v>
      </c>
      <c r="P631" t="s">
        <v>172</v>
      </c>
    </row>
    <row r="632" spans="1:16" x14ac:dyDescent="0.3">
      <c r="A632">
        <v>10878</v>
      </c>
      <c r="B632" t="s">
        <v>547</v>
      </c>
      <c r="C632">
        <v>4</v>
      </c>
      <c r="D632" s="1">
        <v>35136</v>
      </c>
      <c r="E632" s="1">
        <v>35164</v>
      </c>
      <c r="F632" s="1">
        <v>35138</v>
      </c>
      <c r="G632">
        <v>1</v>
      </c>
      <c r="H632">
        <v>46.69</v>
      </c>
      <c r="I632" t="s">
        <v>548</v>
      </c>
      <c r="J632" t="s">
        <v>550</v>
      </c>
      <c r="K632" t="s">
        <v>551</v>
      </c>
      <c r="L632" t="s">
        <v>47</v>
      </c>
      <c r="M632" t="s">
        <v>552</v>
      </c>
      <c r="N632" t="str">
        <f>_xlfn.XLOOKUP(orders3[[#This Row],[CustomerID]], Customer_Summary[Row Labels], Customer_Summary[Segment], 0, 0)</f>
        <v>Repeat</v>
      </c>
      <c r="O632" t="str">
        <f>TEXT(orders3[[#This Row],[OrderDate]],"yyyy-mm")</f>
        <v>1996-03</v>
      </c>
      <c r="P632" t="s">
        <v>49</v>
      </c>
    </row>
    <row r="633" spans="1:16" x14ac:dyDescent="0.3">
      <c r="A633">
        <v>10879</v>
      </c>
      <c r="B633" t="s">
        <v>753</v>
      </c>
      <c r="C633">
        <v>3</v>
      </c>
      <c r="D633" s="1">
        <v>35136</v>
      </c>
      <c r="E633" s="1">
        <v>35164</v>
      </c>
      <c r="F633" s="1">
        <v>35138</v>
      </c>
      <c r="G633">
        <v>3</v>
      </c>
      <c r="H633">
        <v>8.5</v>
      </c>
      <c r="I633" t="s">
        <v>754</v>
      </c>
      <c r="J633" t="s">
        <v>757</v>
      </c>
      <c r="K633" t="s">
        <v>758</v>
      </c>
      <c r="L633" t="s">
        <v>47</v>
      </c>
      <c r="M633" t="s">
        <v>759</v>
      </c>
      <c r="N633" t="str">
        <f>_xlfn.XLOOKUP(orders3[[#This Row],[CustomerID]], Customer_Summary[Row Labels], Customer_Summary[Segment], 0, 0)</f>
        <v>Repeat</v>
      </c>
      <c r="O633" t="str">
        <f>TEXT(orders3[[#This Row],[OrderDate]],"yyyy-mm")</f>
        <v>1996-03</v>
      </c>
      <c r="P633" t="s">
        <v>736</v>
      </c>
    </row>
    <row r="634" spans="1:16" x14ac:dyDescent="0.3">
      <c r="A634">
        <v>10880</v>
      </c>
      <c r="B634" t="s">
        <v>237</v>
      </c>
      <c r="C634">
        <v>7</v>
      </c>
      <c r="D634" s="1">
        <v>35136</v>
      </c>
      <c r="E634" s="1">
        <v>35178</v>
      </c>
      <c r="F634" s="1">
        <v>35144</v>
      </c>
      <c r="G634">
        <v>1</v>
      </c>
      <c r="H634">
        <v>88.01</v>
      </c>
      <c r="I634" t="s">
        <v>238</v>
      </c>
      <c r="J634" t="s">
        <v>240</v>
      </c>
      <c r="K634" t="s">
        <v>241</v>
      </c>
      <c r="L634" t="s">
        <v>47</v>
      </c>
      <c r="M634" t="s">
        <v>242</v>
      </c>
      <c r="N634" t="str">
        <f>_xlfn.XLOOKUP(orders3[[#This Row],[CustomerID]], Customer_Summary[Row Labels], Customer_Summary[Segment], 0, 0)</f>
        <v>Repeat</v>
      </c>
      <c r="O634" t="str">
        <f>TEXT(orders3[[#This Row],[OrderDate]],"yyyy-mm")</f>
        <v>1996-03</v>
      </c>
      <c r="P634" t="s">
        <v>84</v>
      </c>
    </row>
    <row r="635" spans="1:16" x14ac:dyDescent="0.3">
      <c r="A635">
        <v>10881</v>
      </c>
      <c r="B635" t="s">
        <v>139</v>
      </c>
      <c r="C635">
        <v>4</v>
      </c>
      <c r="D635" s="1">
        <v>35137</v>
      </c>
      <c r="E635" s="1">
        <v>35165</v>
      </c>
      <c r="F635" s="1">
        <v>35144</v>
      </c>
      <c r="G635">
        <v>1</v>
      </c>
      <c r="H635">
        <v>2.84</v>
      </c>
      <c r="I635" t="s">
        <v>140</v>
      </c>
      <c r="J635" t="s">
        <v>143</v>
      </c>
      <c r="K635" t="s">
        <v>144</v>
      </c>
      <c r="L635" t="s">
        <v>47</v>
      </c>
      <c r="M635" t="s">
        <v>145</v>
      </c>
      <c r="N635" t="str">
        <f>_xlfn.XLOOKUP(orders3[[#This Row],[CustomerID]], Customer_Summary[Row Labels], Customer_Summary[Segment], 0, 0)</f>
        <v>Repeat</v>
      </c>
      <c r="O635" t="str">
        <f>TEXT(orders3[[#This Row],[OrderDate]],"yyyy-mm")</f>
        <v>1996-03</v>
      </c>
      <c r="P635" t="s">
        <v>146</v>
      </c>
    </row>
    <row r="636" spans="1:16" x14ac:dyDescent="0.3">
      <c r="A636">
        <v>10882</v>
      </c>
      <c r="B636" t="s">
        <v>607</v>
      </c>
      <c r="C636">
        <v>4</v>
      </c>
      <c r="D636" s="1">
        <v>35137</v>
      </c>
      <c r="E636" s="1">
        <v>35165</v>
      </c>
      <c r="F636" s="1">
        <v>35146</v>
      </c>
      <c r="G636">
        <v>3</v>
      </c>
      <c r="H636">
        <v>23.1</v>
      </c>
      <c r="I636" t="s">
        <v>608</v>
      </c>
      <c r="J636" t="s">
        <v>610</v>
      </c>
      <c r="K636" t="s">
        <v>611</v>
      </c>
      <c r="L636" t="s">
        <v>612</v>
      </c>
      <c r="M636" t="s">
        <v>613</v>
      </c>
      <c r="N636" t="str">
        <f>_xlfn.XLOOKUP(orders3[[#This Row],[CustomerID]], Customer_Summary[Row Labels], Customer_Summary[Segment], 0, 0)</f>
        <v>Repeat</v>
      </c>
      <c r="O636" t="str">
        <f>TEXT(orders3[[#This Row],[OrderDate]],"yyyy-mm")</f>
        <v>1996-03</v>
      </c>
      <c r="P636" t="s">
        <v>305</v>
      </c>
    </row>
    <row r="637" spans="1:16" x14ac:dyDescent="0.3">
      <c r="A637">
        <v>10883</v>
      </c>
      <c r="B637" t="s">
        <v>434</v>
      </c>
      <c r="C637">
        <v>8</v>
      </c>
      <c r="D637" s="1">
        <v>35138</v>
      </c>
      <c r="E637" s="1">
        <v>35166</v>
      </c>
      <c r="F637" s="1">
        <v>35146</v>
      </c>
      <c r="G637">
        <v>3</v>
      </c>
      <c r="H637">
        <v>0.53</v>
      </c>
      <c r="I637" t="s">
        <v>435</v>
      </c>
      <c r="J637" t="s">
        <v>437</v>
      </c>
      <c r="K637" t="s">
        <v>438</v>
      </c>
      <c r="L637" t="s">
        <v>303</v>
      </c>
      <c r="M637" t="s">
        <v>439</v>
      </c>
      <c r="N637" t="str">
        <f>_xlfn.XLOOKUP(orders3[[#This Row],[CustomerID]], Customer_Summary[Row Labels], Customer_Summary[Segment], 0, 0)</f>
        <v>Repeat</v>
      </c>
      <c r="O637" t="str">
        <f>TEXT(orders3[[#This Row],[OrderDate]],"yyyy-mm")</f>
        <v>1996-03</v>
      </c>
      <c r="P637" t="s">
        <v>305</v>
      </c>
    </row>
    <row r="638" spans="1:16" x14ac:dyDescent="0.3">
      <c r="A638">
        <v>10884</v>
      </c>
      <c r="B638" t="s">
        <v>408</v>
      </c>
      <c r="C638">
        <v>4</v>
      </c>
      <c r="D638" s="1">
        <v>35138</v>
      </c>
      <c r="E638" s="1">
        <v>35166</v>
      </c>
      <c r="F638" s="1">
        <v>35139</v>
      </c>
      <c r="G638">
        <v>2</v>
      </c>
      <c r="H638">
        <v>90.97</v>
      </c>
      <c r="I638" t="s">
        <v>409</v>
      </c>
      <c r="J638" t="s">
        <v>411</v>
      </c>
      <c r="K638" t="s">
        <v>412</v>
      </c>
      <c r="L638" t="s">
        <v>413</v>
      </c>
      <c r="M638" t="s">
        <v>414</v>
      </c>
      <c r="N638" t="str">
        <f>_xlfn.XLOOKUP(orders3[[#This Row],[CustomerID]], Customer_Summary[Row Labels], Customer_Summary[Segment], 0, 0)</f>
        <v>New</v>
      </c>
      <c r="O638" t="str">
        <f>TEXT(orders3[[#This Row],[OrderDate]],"yyyy-mm")</f>
        <v>1996-03</v>
      </c>
      <c r="P638" t="s">
        <v>305</v>
      </c>
    </row>
    <row r="639" spans="1:16" x14ac:dyDescent="0.3">
      <c r="A639">
        <v>10885</v>
      </c>
      <c r="B639" t="s">
        <v>647</v>
      </c>
      <c r="C639">
        <v>6</v>
      </c>
      <c r="D639" s="1">
        <v>35138</v>
      </c>
      <c r="E639" s="1">
        <v>35166</v>
      </c>
      <c r="F639" s="1">
        <v>35144</v>
      </c>
      <c r="G639">
        <v>3</v>
      </c>
      <c r="H639">
        <v>5.64</v>
      </c>
      <c r="I639" t="s">
        <v>648</v>
      </c>
      <c r="J639" t="s">
        <v>650</v>
      </c>
      <c r="K639" t="s">
        <v>651</v>
      </c>
      <c r="L639" t="s">
        <v>47</v>
      </c>
      <c r="M639" t="s">
        <v>652</v>
      </c>
      <c r="N639" t="str">
        <f>_xlfn.XLOOKUP(orders3[[#This Row],[CustomerID]], Customer_Summary[Row Labels], Customer_Summary[Segment], 0, 0)</f>
        <v>Repeat</v>
      </c>
      <c r="O639" t="str">
        <f>TEXT(orders3[[#This Row],[OrderDate]],"yyyy-mm")</f>
        <v>1996-03</v>
      </c>
      <c r="P639" t="s">
        <v>456</v>
      </c>
    </row>
    <row r="640" spans="1:16" x14ac:dyDescent="0.3">
      <c r="A640">
        <v>10886</v>
      </c>
      <c r="B640" t="s">
        <v>317</v>
      </c>
      <c r="C640">
        <v>1</v>
      </c>
      <c r="D640" s="1">
        <v>35139</v>
      </c>
      <c r="E640" s="1">
        <v>35167</v>
      </c>
      <c r="F640" s="1">
        <v>35156</v>
      </c>
      <c r="G640">
        <v>1</v>
      </c>
      <c r="H640">
        <v>4.99</v>
      </c>
      <c r="I640" t="s">
        <v>318</v>
      </c>
      <c r="J640" t="s">
        <v>320</v>
      </c>
      <c r="K640" t="s">
        <v>321</v>
      </c>
      <c r="L640" t="s">
        <v>322</v>
      </c>
      <c r="M640" t="s">
        <v>323</v>
      </c>
      <c r="N640" t="str">
        <f>_xlfn.XLOOKUP(orders3[[#This Row],[CustomerID]], Customer_Summary[Row Labels], Customer_Summary[Segment], 0, 0)</f>
        <v>Repeat</v>
      </c>
      <c r="O640" t="str">
        <f>TEXT(orders3[[#This Row],[OrderDate]],"yyyy-mm")</f>
        <v>1996-03</v>
      </c>
      <c r="P640" t="s">
        <v>172</v>
      </c>
    </row>
    <row r="641" spans="1:16" x14ac:dyDescent="0.3">
      <c r="A641">
        <v>10887</v>
      </c>
      <c r="B641" t="s">
        <v>276</v>
      </c>
      <c r="C641">
        <v>8</v>
      </c>
      <c r="D641" s="1">
        <v>35139</v>
      </c>
      <c r="E641" s="1">
        <v>35167</v>
      </c>
      <c r="F641" s="1">
        <v>35142</v>
      </c>
      <c r="G641">
        <v>3</v>
      </c>
      <c r="H641">
        <v>1.25</v>
      </c>
      <c r="I641" t="s">
        <v>877</v>
      </c>
      <c r="J641" t="s">
        <v>279</v>
      </c>
      <c r="K641" t="s">
        <v>280</v>
      </c>
      <c r="L641" t="s">
        <v>47</v>
      </c>
      <c r="M641" t="s">
        <v>878</v>
      </c>
      <c r="N641" t="str">
        <f>_xlfn.XLOOKUP(orders3[[#This Row],[CustomerID]], Customer_Summary[Row Labels], Customer_Summary[Segment], 0, 0)</f>
        <v>Repeat</v>
      </c>
      <c r="O641" t="str">
        <f>TEXT(orders3[[#This Row],[OrderDate]],"yyyy-mm")</f>
        <v>1996-03</v>
      </c>
      <c r="P641" t="s">
        <v>111</v>
      </c>
    </row>
    <row r="642" spans="1:16" x14ac:dyDescent="0.3">
      <c r="A642">
        <v>10888</v>
      </c>
      <c r="B642" t="s">
        <v>284</v>
      </c>
      <c r="C642">
        <v>1</v>
      </c>
      <c r="D642" s="1">
        <v>35142</v>
      </c>
      <c r="E642" s="1">
        <v>35170</v>
      </c>
      <c r="F642" s="1">
        <v>35149</v>
      </c>
      <c r="G642">
        <v>2</v>
      </c>
      <c r="H642">
        <v>51.87</v>
      </c>
      <c r="I642" t="s">
        <v>285</v>
      </c>
      <c r="J642" t="s">
        <v>287</v>
      </c>
      <c r="K642" t="s">
        <v>288</v>
      </c>
      <c r="L642" t="s">
        <v>47</v>
      </c>
      <c r="M642" t="s">
        <v>289</v>
      </c>
      <c r="N642" t="str">
        <f>_xlfn.XLOOKUP(orders3[[#This Row],[CustomerID]], Customer_Summary[Row Labels], Customer_Summary[Segment], 0, 0)</f>
        <v>Repeat</v>
      </c>
      <c r="O642" t="str">
        <f>TEXT(orders3[[#This Row],[OrderDate]],"yyyy-mm")</f>
        <v>1996-03</v>
      </c>
      <c r="P642" t="s">
        <v>111</v>
      </c>
    </row>
    <row r="643" spans="1:16" x14ac:dyDescent="0.3">
      <c r="A643">
        <v>10889</v>
      </c>
      <c r="B643" t="s">
        <v>560</v>
      </c>
      <c r="C643">
        <v>9</v>
      </c>
      <c r="D643" s="1">
        <v>35142</v>
      </c>
      <c r="E643" s="1">
        <v>35170</v>
      </c>
      <c r="F643" s="1">
        <v>35149</v>
      </c>
      <c r="G643">
        <v>3</v>
      </c>
      <c r="H643">
        <v>280.61</v>
      </c>
      <c r="I643" t="s">
        <v>561</v>
      </c>
      <c r="J643" t="s">
        <v>564</v>
      </c>
      <c r="K643" t="s">
        <v>565</v>
      </c>
      <c r="L643" t="s">
        <v>566</v>
      </c>
      <c r="M643" t="s">
        <v>567</v>
      </c>
      <c r="N643" t="str">
        <f>_xlfn.XLOOKUP(orders3[[#This Row],[CustomerID]], Customer_Summary[Row Labels], Customer_Summary[Segment], 0, 0)</f>
        <v>Repeat</v>
      </c>
      <c r="O643" t="str">
        <f>TEXT(orders3[[#This Row],[OrderDate]],"yyyy-mm")</f>
        <v>1996-03</v>
      </c>
      <c r="P643" t="s">
        <v>305</v>
      </c>
    </row>
    <row r="644" spans="1:16" x14ac:dyDescent="0.3">
      <c r="A644">
        <v>10890</v>
      </c>
      <c r="B644" t="s">
        <v>189</v>
      </c>
      <c r="C644">
        <v>7</v>
      </c>
      <c r="D644" s="1">
        <v>35142</v>
      </c>
      <c r="E644" s="1">
        <v>35170</v>
      </c>
      <c r="F644" s="1">
        <v>35144</v>
      </c>
      <c r="G644">
        <v>1</v>
      </c>
      <c r="H644">
        <v>32.76</v>
      </c>
      <c r="I644" t="s">
        <v>190</v>
      </c>
      <c r="J644" t="s">
        <v>192</v>
      </c>
      <c r="K644" t="s">
        <v>193</v>
      </c>
      <c r="L644" t="s">
        <v>47</v>
      </c>
      <c r="M644" t="s">
        <v>194</v>
      </c>
      <c r="N644" t="str">
        <f>_xlfn.XLOOKUP(orders3[[#This Row],[CustomerID]], Customer_Summary[Row Labels], Customer_Summary[Segment], 0, 0)</f>
        <v>New</v>
      </c>
      <c r="O644" t="str">
        <f>TEXT(orders3[[#This Row],[OrderDate]],"yyyy-mm")</f>
        <v>1996-03</v>
      </c>
      <c r="P644" t="s">
        <v>102</v>
      </c>
    </row>
    <row r="645" spans="1:16" x14ac:dyDescent="0.3">
      <c r="A645">
        <v>10891</v>
      </c>
      <c r="B645" t="s">
        <v>400</v>
      </c>
      <c r="C645">
        <v>7</v>
      </c>
      <c r="D645" s="1">
        <v>35143</v>
      </c>
      <c r="E645" s="1">
        <v>35171</v>
      </c>
      <c r="F645" s="1">
        <v>35145</v>
      </c>
      <c r="G645">
        <v>2</v>
      </c>
      <c r="H645">
        <v>20.37</v>
      </c>
      <c r="I645" t="s">
        <v>401</v>
      </c>
      <c r="J645" t="s">
        <v>403</v>
      </c>
      <c r="K645" t="s">
        <v>404</v>
      </c>
      <c r="L645" t="s">
        <v>47</v>
      </c>
      <c r="M645" t="s">
        <v>405</v>
      </c>
      <c r="N645" t="str">
        <f>_xlfn.XLOOKUP(orders3[[#This Row],[CustomerID]], Customer_Summary[Row Labels], Customer_Summary[Segment], 0, 0)</f>
        <v>Repeat</v>
      </c>
      <c r="O645" t="str">
        <f>TEXT(orders3[[#This Row],[OrderDate]],"yyyy-mm")</f>
        <v>1996-03</v>
      </c>
      <c r="P645" t="s">
        <v>49</v>
      </c>
    </row>
    <row r="646" spans="1:16" x14ac:dyDescent="0.3">
      <c r="A646">
        <v>10892</v>
      </c>
      <c r="B646" t="s">
        <v>450</v>
      </c>
      <c r="C646">
        <v>4</v>
      </c>
      <c r="D646" s="1">
        <v>35143</v>
      </c>
      <c r="E646" s="1">
        <v>35171</v>
      </c>
      <c r="F646" s="1">
        <v>35145</v>
      </c>
      <c r="G646">
        <v>2</v>
      </c>
      <c r="H646">
        <v>120.27</v>
      </c>
      <c r="I646" t="s">
        <v>451</v>
      </c>
      <c r="J646" t="s">
        <v>453</v>
      </c>
      <c r="K646" t="s">
        <v>454</v>
      </c>
      <c r="L646" t="s">
        <v>47</v>
      </c>
      <c r="M646" t="s">
        <v>455</v>
      </c>
      <c r="N646" t="str">
        <f>_xlfn.XLOOKUP(orders3[[#This Row],[CustomerID]], Customer_Summary[Row Labels], Customer_Summary[Segment], 0, 0)</f>
        <v>Repeat</v>
      </c>
      <c r="O646" t="str">
        <f>TEXT(orders3[[#This Row],[OrderDate]],"yyyy-mm")</f>
        <v>1996-03</v>
      </c>
      <c r="P646" t="s">
        <v>456</v>
      </c>
    </row>
    <row r="647" spans="1:16" x14ac:dyDescent="0.3">
      <c r="A647">
        <v>10893</v>
      </c>
      <c r="B647" t="s">
        <v>360</v>
      </c>
      <c r="C647">
        <v>9</v>
      </c>
      <c r="D647" s="1">
        <v>35144</v>
      </c>
      <c r="E647" s="1">
        <v>35172</v>
      </c>
      <c r="F647" s="1">
        <v>35146</v>
      </c>
      <c r="G647">
        <v>2</v>
      </c>
      <c r="H647">
        <v>77.78</v>
      </c>
      <c r="I647" t="s">
        <v>361</v>
      </c>
      <c r="J647" t="s">
        <v>363</v>
      </c>
      <c r="K647" t="s">
        <v>364</v>
      </c>
      <c r="L647" t="s">
        <v>47</v>
      </c>
      <c r="M647" t="s">
        <v>365</v>
      </c>
      <c r="N647" t="str">
        <f>_xlfn.XLOOKUP(orders3[[#This Row],[CustomerID]], Customer_Summary[Row Labels], Customer_Summary[Segment], 0, 0)</f>
        <v>Repeat</v>
      </c>
      <c r="O647" t="str">
        <f>TEXT(orders3[[#This Row],[OrderDate]],"yyyy-mm")</f>
        <v>1996-03</v>
      </c>
      <c r="P647" t="s">
        <v>49</v>
      </c>
    </row>
    <row r="648" spans="1:16" x14ac:dyDescent="0.3">
      <c r="A648">
        <v>10894</v>
      </c>
      <c r="B648" t="s">
        <v>607</v>
      </c>
      <c r="C648">
        <v>1</v>
      </c>
      <c r="D648" s="1">
        <v>35144</v>
      </c>
      <c r="E648" s="1">
        <v>35172</v>
      </c>
      <c r="F648" s="1">
        <v>35146</v>
      </c>
      <c r="G648">
        <v>1</v>
      </c>
      <c r="H648">
        <v>116.13</v>
      </c>
      <c r="I648" t="s">
        <v>608</v>
      </c>
      <c r="J648" t="s">
        <v>610</v>
      </c>
      <c r="K648" t="s">
        <v>611</v>
      </c>
      <c r="L648" t="s">
        <v>612</v>
      </c>
      <c r="M648" t="s">
        <v>613</v>
      </c>
      <c r="N648" t="str">
        <f>_xlfn.XLOOKUP(orders3[[#This Row],[CustomerID]], Customer_Summary[Row Labels], Customer_Summary[Segment], 0, 0)</f>
        <v>Repeat</v>
      </c>
      <c r="O648" t="str">
        <f>TEXT(orders3[[#This Row],[OrderDate]],"yyyy-mm")</f>
        <v>1996-03</v>
      </c>
      <c r="P648" t="s">
        <v>305</v>
      </c>
    </row>
    <row r="649" spans="1:16" x14ac:dyDescent="0.3">
      <c r="A649">
        <v>10895</v>
      </c>
      <c r="B649" t="s">
        <v>204</v>
      </c>
      <c r="C649">
        <v>3</v>
      </c>
      <c r="D649" s="1">
        <v>35144</v>
      </c>
      <c r="E649" s="1">
        <v>35172</v>
      </c>
      <c r="F649" s="1">
        <v>35149</v>
      </c>
      <c r="G649">
        <v>1</v>
      </c>
      <c r="H649">
        <v>162.75</v>
      </c>
      <c r="I649" t="s">
        <v>205</v>
      </c>
      <c r="J649" t="s">
        <v>208</v>
      </c>
      <c r="K649" t="s">
        <v>209</v>
      </c>
      <c r="L649" t="s">
        <v>47</v>
      </c>
      <c r="M649" t="s">
        <v>210</v>
      </c>
      <c r="N649" t="str">
        <f>_xlfn.XLOOKUP(orders3[[#This Row],[CustomerID]], Customer_Summary[Row Labels], Customer_Summary[Segment], 0, 0)</f>
        <v>Repeat</v>
      </c>
      <c r="O649" t="str">
        <f>TEXT(orders3[[#This Row],[OrderDate]],"yyyy-mm")</f>
        <v>1996-03</v>
      </c>
      <c r="P649" t="s">
        <v>211</v>
      </c>
    </row>
    <row r="650" spans="1:16" x14ac:dyDescent="0.3">
      <c r="A650">
        <v>10896</v>
      </c>
      <c r="B650" t="s">
        <v>450</v>
      </c>
      <c r="C650">
        <v>7</v>
      </c>
      <c r="D650" s="1">
        <v>35145</v>
      </c>
      <c r="E650" s="1">
        <v>35173</v>
      </c>
      <c r="F650" s="1">
        <v>35153</v>
      </c>
      <c r="G650">
        <v>3</v>
      </c>
      <c r="H650">
        <v>32.450000000000003</v>
      </c>
      <c r="I650" t="s">
        <v>451</v>
      </c>
      <c r="J650" t="s">
        <v>453</v>
      </c>
      <c r="K650" t="s">
        <v>454</v>
      </c>
      <c r="L650" t="s">
        <v>47</v>
      </c>
      <c r="M650" t="s">
        <v>455</v>
      </c>
      <c r="N650" t="str">
        <f>_xlfn.XLOOKUP(orders3[[#This Row],[CustomerID]], Customer_Summary[Row Labels], Customer_Summary[Segment], 0, 0)</f>
        <v>Repeat</v>
      </c>
      <c r="O650" t="str">
        <f>TEXT(orders3[[#This Row],[OrderDate]],"yyyy-mm")</f>
        <v>1996-03</v>
      </c>
      <c r="P650" t="s">
        <v>456</v>
      </c>
    </row>
    <row r="651" spans="1:16" x14ac:dyDescent="0.3">
      <c r="A651">
        <v>10897</v>
      </c>
      <c r="B651" t="s">
        <v>343</v>
      </c>
      <c r="C651">
        <v>3</v>
      </c>
      <c r="D651" s="1">
        <v>35145</v>
      </c>
      <c r="E651" s="1">
        <v>35173</v>
      </c>
      <c r="F651" s="1">
        <v>35151</v>
      </c>
      <c r="G651">
        <v>2</v>
      </c>
      <c r="H651">
        <v>603.54</v>
      </c>
      <c r="I651" t="s">
        <v>344</v>
      </c>
      <c r="J651" t="s">
        <v>346</v>
      </c>
      <c r="K651" t="s">
        <v>347</v>
      </c>
      <c r="L651" t="s">
        <v>348</v>
      </c>
      <c r="M651" t="s">
        <v>47</v>
      </c>
      <c r="N651" t="str">
        <f>_xlfn.XLOOKUP(orders3[[#This Row],[CustomerID]], Customer_Summary[Row Labels], Customer_Summary[Segment], 0, 0)</f>
        <v>Repeat</v>
      </c>
      <c r="O651" t="str">
        <f>TEXT(orders3[[#This Row],[OrderDate]],"yyyy-mm")</f>
        <v>1996-03</v>
      </c>
      <c r="P651" t="s">
        <v>349</v>
      </c>
    </row>
    <row r="652" spans="1:16" x14ac:dyDescent="0.3">
      <c r="A652">
        <v>10898</v>
      </c>
      <c r="B652" t="s">
        <v>482</v>
      </c>
      <c r="C652">
        <v>4</v>
      </c>
      <c r="D652" s="1">
        <v>35146</v>
      </c>
      <c r="E652" s="1">
        <v>35174</v>
      </c>
      <c r="F652" s="1">
        <v>35160</v>
      </c>
      <c r="G652">
        <v>2</v>
      </c>
      <c r="H652">
        <v>1.27</v>
      </c>
      <c r="I652" t="s">
        <v>483</v>
      </c>
      <c r="J652" t="s">
        <v>485</v>
      </c>
      <c r="K652" t="s">
        <v>144</v>
      </c>
      <c r="L652" t="s">
        <v>47</v>
      </c>
      <c r="M652" t="s">
        <v>145</v>
      </c>
      <c r="N652" t="str">
        <f>_xlfn.XLOOKUP(orders3[[#This Row],[CustomerID]], Customer_Summary[Row Labels], Customer_Summary[Segment], 0, 0)</f>
        <v>Repeat</v>
      </c>
      <c r="O652" t="str">
        <f>TEXT(orders3[[#This Row],[OrderDate]],"yyyy-mm")</f>
        <v>1996-03</v>
      </c>
      <c r="P652" t="s">
        <v>146</v>
      </c>
    </row>
    <row r="653" spans="1:16" x14ac:dyDescent="0.3">
      <c r="A653">
        <v>10899</v>
      </c>
      <c r="B653" t="s">
        <v>416</v>
      </c>
      <c r="C653">
        <v>5</v>
      </c>
      <c r="D653" s="1">
        <v>35146</v>
      </c>
      <c r="E653" s="1">
        <v>35174</v>
      </c>
      <c r="F653" s="1">
        <v>35152</v>
      </c>
      <c r="G653">
        <v>3</v>
      </c>
      <c r="H653">
        <v>1.21</v>
      </c>
      <c r="I653" t="s">
        <v>417</v>
      </c>
      <c r="J653" t="s">
        <v>419</v>
      </c>
      <c r="K653" t="s">
        <v>420</v>
      </c>
      <c r="L653" t="s">
        <v>421</v>
      </c>
      <c r="M653" t="s">
        <v>422</v>
      </c>
      <c r="N653" t="str">
        <f>_xlfn.XLOOKUP(orders3[[#This Row],[CustomerID]], Customer_Summary[Row Labels], Customer_Summary[Segment], 0, 0)</f>
        <v>Repeat</v>
      </c>
      <c r="O653" t="str">
        <f>TEXT(orders3[[#This Row],[OrderDate]],"yyyy-mm")</f>
        <v>1996-03</v>
      </c>
      <c r="P653" t="s">
        <v>314</v>
      </c>
    </row>
    <row r="654" spans="1:16" x14ac:dyDescent="0.3">
      <c r="A654">
        <v>10900</v>
      </c>
      <c r="B654" t="s">
        <v>738</v>
      </c>
      <c r="C654">
        <v>1</v>
      </c>
      <c r="D654" s="1">
        <v>35146</v>
      </c>
      <c r="E654" s="1">
        <v>35174</v>
      </c>
      <c r="F654" s="1">
        <v>35158</v>
      </c>
      <c r="G654">
        <v>2</v>
      </c>
      <c r="H654">
        <v>1.66</v>
      </c>
      <c r="I654" t="s">
        <v>739</v>
      </c>
      <c r="J654" t="s">
        <v>741</v>
      </c>
      <c r="K654" t="s">
        <v>742</v>
      </c>
      <c r="L654" t="s">
        <v>170</v>
      </c>
      <c r="M654" t="s">
        <v>743</v>
      </c>
      <c r="N654" t="str">
        <f>_xlfn.XLOOKUP(orders3[[#This Row],[CustomerID]], Customer_Summary[Row Labels], Customer_Summary[Segment], 0, 0)</f>
        <v>Repeat</v>
      </c>
      <c r="O654" t="str">
        <f>TEXT(orders3[[#This Row],[OrderDate]],"yyyy-mm")</f>
        <v>1996-03</v>
      </c>
      <c r="P654" t="s">
        <v>172</v>
      </c>
    </row>
    <row r="655" spans="1:16" x14ac:dyDescent="0.3">
      <c r="A655">
        <v>10901</v>
      </c>
      <c r="B655" t="s">
        <v>326</v>
      </c>
      <c r="C655">
        <v>4</v>
      </c>
      <c r="D655" s="1">
        <v>35149</v>
      </c>
      <c r="E655" s="1">
        <v>35177</v>
      </c>
      <c r="F655" s="1">
        <v>35152</v>
      </c>
      <c r="G655">
        <v>1</v>
      </c>
      <c r="H655">
        <v>62.09</v>
      </c>
      <c r="I655" t="s">
        <v>327</v>
      </c>
      <c r="J655" t="s">
        <v>329</v>
      </c>
      <c r="K655" t="s">
        <v>330</v>
      </c>
      <c r="L655" t="s">
        <v>331</v>
      </c>
      <c r="M655" t="s">
        <v>332</v>
      </c>
      <c r="N655" t="str">
        <f>_xlfn.XLOOKUP(orders3[[#This Row],[CustomerID]], Customer_Summary[Row Labels], Customer_Summary[Segment], 0, 0)</f>
        <v>Repeat</v>
      </c>
      <c r="O655" t="str">
        <f>TEXT(orders3[[#This Row],[OrderDate]],"yyyy-mm")</f>
        <v>1996-03</v>
      </c>
      <c r="P655" t="s">
        <v>314</v>
      </c>
    </row>
    <row r="656" spans="1:16" x14ac:dyDescent="0.3">
      <c r="A656">
        <v>10902</v>
      </c>
      <c r="B656" t="s">
        <v>237</v>
      </c>
      <c r="C656">
        <v>1</v>
      </c>
      <c r="D656" s="1">
        <v>35149</v>
      </c>
      <c r="E656" s="1">
        <v>35177</v>
      </c>
      <c r="F656" s="1">
        <v>35157</v>
      </c>
      <c r="G656">
        <v>1</v>
      </c>
      <c r="H656">
        <v>44.15</v>
      </c>
      <c r="I656" t="s">
        <v>238</v>
      </c>
      <c r="J656" t="s">
        <v>240</v>
      </c>
      <c r="K656" t="s">
        <v>241</v>
      </c>
      <c r="L656" t="s">
        <v>47</v>
      </c>
      <c r="M656" t="s">
        <v>242</v>
      </c>
      <c r="N656" t="str">
        <f>_xlfn.XLOOKUP(orders3[[#This Row],[CustomerID]], Customer_Summary[Row Labels], Customer_Summary[Segment], 0, 0)</f>
        <v>Repeat</v>
      </c>
      <c r="O656" t="str">
        <f>TEXT(orders3[[#This Row],[OrderDate]],"yyyy-mm")</f>
        <v>1996-03</v>
      </c>
      <c r="P656" t="s">
        <v>84</v>
      </c>
    </row>
    <row r="657" spans="1:16" x14ac:dyDescent="0.3">
      <c r="A657">
        <v>10903</v>
      </c>
      <c r="B657" t="s">
        <v>317</v>
      </c>
      <c r="C657">
        <v>3</v>
      </c>
      <c r="D657" s="1">
        <v>35150</v>
      </c>
      <c r="E657" s="1">
        <v>35178</v>
      </c>
      <c r="F657" s="1">
        <v>35158</v>
      </c>
      <c r="G657">
        <v>3</v>
      </c>
      <c r="H657">
        <v>36.71</v>
      </c>
      <c r="I657" t="s">
        <v>318</v>
      </c>
      <c r="J657" t="s">
        <v>320</v>
      </c>
      <c r="K657" t="s">
        <v>321</v>
      </c>
      <c r="L657" t="s">
        <v>322</v>
      </c>
      <c r="M657" t="s">
        <v>323</v>
      </c>
      <c r="N657" t="str">
        <f>_xlfn.XLOOKUP(orders3[[#This Row],[CustomerID]], Customer_Summary[Row Labels], Customer_Summary[Segment], 0, 0)</f>
        <v>Repeat</v>
      </c>
      <c r="O657" t="str">
        <f>TEXT(orders3[[#This Row],[OrderDate]],"yyyy-mm")</f>
        <v>1996-03</v>
      </c>
      <c r="P657" t="s">
        <v>172</v>
      </c>
    </row>
    <row r="658" spans="1:16" x14ac:dyDescent="0.3">
      <c r="A658">
        <v>10904</v>
      </c>
      <c r="B658" t="s">
        <v>745</v>
      </c>
      <c r="C658">
        <v>3</v>
      </c>
      <c r="D658" s="1">
        <v>35150</v>
      </c>
      <c r="E658" s="1">
        <v>35178</v>
      </c>
      <c r="F658" s="1">
        <v>35153</v>
      </c>
      <c r="G658">
        <v>3</v>
      </c>
      <c r="H658">
        <v>162.94999999999999</v>
      </c>
      <c r="I658" t="s">
        <v>746</v>
      </c>
      <c r="J658" t="s">
        <v>871</v>
      </c>
      <c r="K658" t="s">
        <v>749</v>
      </c>
      <c r="L658" t="s">
        <v>396</v>
      </c>
      <c r="M658" t="s">
        <v>872</v>
      </c>
      <c r="N658" t="str">
        <f>_xlfn.XLOOKUP(orders3[[#This Row],[CustomerID]], Customer_Summary[Row Labels], Customer_Summary[Segment], 0, 0)</f>
        <v>Repeat</v>
      </c>
      <c r="O658" t="str">
        <f>TEXT(orders3[[#This Row],[OrderDate]],"yyyy-mm")</f>
        <v>1996-03</v>
      </c>
      <c r="P658" t="s">
        <v>305</v>
      </c>
    </row>
    <row r="659" spans="1:16" x14ac:dyDescent="0.3">
      <c r="A659">
        <v>10905</v>
      </c>
      <c r="B659" t="s">
        <v>738</v>
      </c>
      <c r="C659">
        <v>9</v>
      </c>
      <c r="D659" s="1">
        <v>35150</v>
      </c>
      <c r="E659" s="1">
        <v>35178</v>
      </c>
      <c r="F659" s="1">
        <v>35160</v>
      </c>
      <c r="G659">
        <v>2</v>
      </c>
      <c r="H659">
        <v>13.72</v>
      </c>
      <c r="I659" t="s">
        <v>739</v>
      </c>
      <c r="J659" t="s">
        <v>741</v>
      </c>
      <c r="K659" t="s">
        <v>742</v>
      </c>
      <c r="L659" t="s">
        <v>170</v>
      </c>
      <c r="M659" t="s">
        <v>743</v>
      </c>
      <c r="N659" t="str">
        <f>_xlfn.XLOOKUP(orders3[[#This Row],[CustomerID]], Customer_Summary[Row Labels], Customer_Summary[Segment], 0, 0)</f>
        <v>Repeat</v>
      </c>
      <c r="O659" t="str">
        <f>TEXT(orders3[[#This Row],[OrderDate]],"yyyy-mm")</f>
        <v>1996-03</v>
      </c>
      <c r="P659" t="s">
        <v>172</v>
      </c>
    </row>
    <row r="660" spans="1:16" x14ac:dyDescent="0.3">
      <c r="A660">
        <v>10906</v>
      </c>
      <c r="B660" t="s">
        <v>761</v>
      </c>
      <c r="C660">
        <v>4</v>
      </c>
      <c r="D660" s="1">
        <v>35151</v>
      </c>
      <c r="E660" s="1">
        <v>35165</v>
      </c>
      <c r="F660" s="1">
        <v>35157</v>
      </c>
      <c r="G660">
        <v>3</v>
      </c>
      <c r="H660">
        <v>26.29</v>
      </c>
      <c r="I660" t="s">
        <v>879</v>
      </c>
      <c r="J660" t="s">
        <v>764</v>
      </c>
      <c r="K660" t="s">
        <v>765</v>
      </c>
      <c r="L660" t="s">
        <v>47</v>
      </c>
      <c r="M660" t="s">
        <v>766</v>
      </c>
      <c r="N660" t="str">
        <f>_xlfn.XLOOKUP(orders3[[#This Row],[CustomerID]], Customer_Summary[Row Labels], Customer_Summary[Segment], 0, 0)</f>
        <v>Repeat</v>
      </c>
      <c r="O660" t="str">
        <f>TEXT(orders3[[#This Row],[OrderDate]],"yyyy-mm")</f>
        <v>1996-03</v>
      </c>
      <c r="P660" t="s">
        <v>767</v>
      </c>
    </row>
    <row r="661" spans="1:16" x14ac:dyDescent="0.3">
      <c r="A661">
        <v>10907</v>
      </c>
      <c r="B661" t="s">
        <v>631</v>
      </c>
      <c r="C661">
        <v>6</v>
      </c>
      <c r="D661" s="1">
        <v>35151</v>
      </c>
      <c r="E661" s="1">
        <v>35179</v>
      </c>
      <c r="F661" s="1">
        <v>35153</v>
      </c>
      <c r="G661">
        <v>3</v>
      </c>
      <c r="H661">
        <v>9.19</v>
      </c>
      <c r="I661" t="s">
        <v>632</v>
      </c>
      <c r="J661" t="s">
        <v>634</v>
      </c>
      <c r="K661" t="s">
        <v>509</v>
      </c>
      <c r="L661" t="s">
        <v>47</v>
      </c>
      <c r="M661" t="s">
        <v>635</v>
      </c>
      <c r="N661" t="str">
        <f>_xlfn.XLOOKUP(orders3[[#This Row],[CustomerID]], Customer_Summary[Row Labels], Customer_Summary[Segment], 0, 0)</f>
        <v>New</v>
      </c>
      <c r="O661" t="str">
        <f>TEXT(orders3[[#This Row],[OrderDate]],"yyyy-mm")</f>
        <v>1996-03</v>
      </c>
      <c r="P661" t="s">
        <v>102</v>
      </c>
    </row>
    <row r="662" spans="1:16" x14ac:dyDescent="0.3">
      <c r="A662">
        <v>10908</v>
      </c>
      <c r="B662" t="s">
        <v>570</v>
      </c>
      <c r="C662">
        <v>4</v>
      </c>
      <c r="D662" s="1">
        <v>35152</v>
      </c>
      <c r="E662" s="1">
        <v>35180</v>
      </c>
      <c r="F662" s="1">
        <v>35160</v>
      </c>
      <c r="G662">
        <v>2</v>
      </c>
      <c r="H662">
        <v>32.96</v>
      </c>
      <c r="I662" t="s">
        <v>571</v>
      </c>
      <c r="J662" t="s">
        <v>573</v>
      </c>
      <c r="K662" t="s">
        <v>574</v>
      </c>
      <c r="L662" t="s">
        <v>47</v>
      </c>
      <c r="M662" t="s">
        <v>575</v>
      </c>
      <c r="N662" t="str">
        <f>_xlfn.XLOOKUP(orders3[[#This Row],[CustomerID]], Customer_Summary[Row Labels], Customer_Summary[Segment], 0, 0)</f>
        <v>Repeat</v>
      </c>
      <c r="O662" t="str">
        <f>TEXT(orders3[[#This Row],[OrderDate]],"yyyy-mm")</f>
        <v>1996-03</v>
      </c>
      <c r="P662" t="s">
        <v>264</v>
      </c>
    </row>
    <row r="663" spans="1:16" x14ac:dyDescent="0.3">
      <c r="A663">
        <v>10909</v>
      </c>
      <c r="B663" t="s">
        <v>598</v>
      </c>
      <c r="C663">
        <v>1</v>
      </c>
      <c r="D663" s="1">
        <v>35152</v>
      </c>
      <c r="E663" s="1">
        <v>35180</v>
      </c>
      <c r="F663" s="1">
        <v>35164</v>
      </c>
      <c r="G663">
        <v>2</v>
      </c>
      <c r="H663">
        <v>53.05</v>
      </c>
      <c r="I663" t="s">
        <v>599</v>
      </c>
      <c r="J663" t="s">
        <v>601</v>
      </c>
      <c r="K663" t="s">
        <v>602</v>
      </c>
      <c r="L663" t="s">
        <v>47</v>
      </c>
      <c r="M663" t="s">
        <v>603</v>
      </c>
      <c r="N663" t="str">
        <f>_xlfn.XLOOKUP(orders3[[#This Row],[CustomerID]], Customer_Summary[Row Labels], Customer_Summary[Segment], 0, 0)</f>
        <v>Repeat</v>
      </c>
      <c r="O663" t="str">
        <f>TEXT(orders3[[#This Row],[OrderDate]],"yyyy-mm")</f>
        <v>1996-03</v>
      </c>
      <c r="P663" t="s">
        <v>604</v>
      </c>
    </row>
    <row r="664" spans="1:16" x14ac:dyDescent="0.3">
      <c r="A664">
        <v>10910</v>
      </c>
      <c r="B664" t="s">
        <v>753</v>
      </c>
      <c r="C664">
        <v>1</v>
      </c>
      <c r="D664" s="1">
        <v>35152</v>
      </c>
      <c r="E664" s="1">
        <v>35180</v>
      </c>
      <c r="F664" s="1">
        <v>35158</v>
      </c>
      <c r="G664">
        <v>3</v>
      </c>
      <c r="H664">
        <v>38.11</v>
      </c>
      <c r="I664" t="s">
        <v>754</v>
      </c>
      <c r="J664" t="s">
        <v>757</v>
      </c>
      <c r="K664" t="s">
        <v>758</v>
      </c>
      <c r="L664" t="s">
        <v>47</v>
      </c>
      <c r="M664" t="s">
        <v>759</v>
      </c>
      <c r="N664" t="str">
        <f>_xlfn.XLOOKUP(orders3[[#This Row],[CustomerID]], Customer_Summary[Row Labels], Customer_Summary[Segment], 0, 0)</f>
        <v>Repeat</v>
      </c>
      <c r="O664" t="str">
        <f>TEXT(orders3[[#This Row],[OrderDate]],"yyyy-mm")</f>
        <v>1996-03</v>
      </c>
      <c r="P664" t="s">
        <v>736</v>
      </c>
    </row>
    <row r="665" spans="1:16" x14ac:dyDescent="0.3">
      <c r="A665">
        <v>10911</v>
      </c>
      <c r="B665" t="s">
        <v>284</v>
      </c>
      <c r="C665">
        <v>3</v>
      </c>
      <c r="D665" s="1">
        <v>35152</v>
      </c>
      <c r="E665" s="1">
        <v>35180</v>
      </c>
      <c r="F665" s="1">
        <v>35159</v>
      </c>
      <c r="G665">
        <v>1</v>
      </c>
      <c r="H665">
        <v>38.19</v>
      </c>
      <c r="I665" t="s">
        <v>285</v>
      </c>
      <c r="J665" t="s">
        <v>287</v>
      </c>
      <c r="K665" t="s">
        <v>288</v>
      </c>
      <c r="L665" t="s">
        <v>47</v>
      </c>
      <c r="M665" t="s">
        <v>289</v>
      </c>
      <c r="N665" t="str">
        <f>_xlfn.XLOOKUP(orders3[[#This Row],[CustomerID]], Customer_Summary[Row Labels], Customer_Summary[Segment], 0, 0)</f>
        <v>Repeat</v>
      </c>
      <c r="O665" t="str">
        <f>TEXT(orders3[[#This Row],[OrderDate]],"yyyy-mm")</f>
        <v>1996-03</v>
      </c>
      <c r="P665" t="s">
        <v>111</v>
      </c>
    </row>
    <row r="666" spans="1:16" x14ac:dyDescent="0.3">
      <c r="A666">
        <v>10912</v>
      </c>
      <c r="B666" t="s">
        <v>343</v>
      </c>
      <c r="C666">
        <v>2</v>
      </c>
      <c r="D666" s="1">
        <v>35152</v>
      </c>
      <c r="E666" s="1">
        <v>35180</v>
      </c>
      <c r="F666" s="1">
        <v>35172</v>
      </c>
      <c r="G666">
        <v>2</v>
      </c>
      <c r="H666">
        <v>580.91</v>
      </c>
      <c r="I666" t="s">
        <v>344</v>
      </c>
      <c r="J666" t="s">
        <v>346</v>
      </c>
      <c r="K666" t="s">
        <v>347</v>
      </c>
      <c r="L666" t="s">
        <v>348</v>
      </c>
      <c r="M666" t="s">
        <v>47</v>
      </c>
      <c r="N666" t="str">
        <f>_xlfn.XLOOKUP(orders3[[#This Row],[CustomerID]], Customer_Summary[Row Labels], Customer_Summary[Segment], 0, 0)</f>
        <v>Repeat</v>
      </c>
      <c r="O666" t="str">
        <f>TEXT(orders3[[#This Row],[OrderDate]],"yyyy-mm")</f>
        <v>1996-03</v>
      </c>
      <c r="P666" t="s">
        <v>349</v>
      </c>
    </row>
    <row r="667" spans="1:16" x14ac:dyDescent="0.3">
      <c r="A667">
        <v>10913</v>
      </c>
      <c r="B667" t="s">
        <v>541</v>
      </c>
      <c r="C667">
        <v>4</v>
      </c>
      <c r="D667" s="1">
        <v>35152</v>
      </c>
      <c r="E667" s="1">
        <v>35180</v>
      </c>
      <c r="F667" s="1">
        <v>35158</v>
      </c>
      <c r="G667">
        <v>1</v>
      </c>
      <c r="H667">
        <v>33.049999999999997</v>
      </c>
      <c r="I667" t="s">
        <v>542</v>
      </c>
      <c r="J667" t="s">
        <v>544</v>
      </c>
      <c r="K667" t="s">
        <v>169</v>
      </c>
      <c r="L667" t="s">
        <v>170</v>
      </c>
      <c r="M667" t="s">
        <v>545</v>
      </c>
      <c r="N667" t="str">
        <f>_xlfn.XLOOKUP(orders3[[#This Row],[CustomerID]], Customer_Summary[Row Labels], Customer_Summary[Segment], 0, 0)</f>
        <v>Repeat</v>
      </c>
      <c r="O667" t="str">
        <f>TEXT(orders3[[#This Row],[OrderDate]],"yyyy-mm")</f>
        <v>1996-03</v>
      </c>
      <c r="P667" t="s">
        <v>172</v>
      </c>
    </row>
    <row r="668" spans="1:16" x14ac:dyDescent="0.3">
      <c r="A668">
        <v>10914</v>
      </c>
      <c r="B668" t="s">
        <v>541</v>
      </c>
      <c r="C668">
        <v>6</v>
      </c>
      <c r="D668" s="1">
        <v>35153</v>
      </c>
      <c r="E668" s="1">
        <v>35181</v>
      </c>
      <c r="F668" s="1">
        <v>35156</v>
      </c>
      <c r="G668">
        <v>1</v>
      </c>
      <c r="H668">
        <v>21.19</v>
      </c>
      <c r="I668" t="s">
        <v>542</v>
      </c>
      <c r="J668" t="s">
        <v>544</v>
      </c>
      <c r="K668" t="s">
        <v>169</v>
      </c>
      <c r="L668" t="s">
        <v>170</v>
      </c>
      <c r="M668" t="s">
        <v>545</v>
      </c>
      <c r="N668" t="str">
        <f>_xlfn.XLOOKUP(orders3[[#This Row],[CustomerID]], Customer_Summary[Row Labels], Customer_Summary[Segment], 0, 0)</f>
        <v>Repeat</v>
      </c>
      <c r="O668" t="str">
        <f>TEXT(orders3[[#This Row],[OrderDate]],"yyyy-mm")</f>
        <v>1996-03</v>
      </c>
      <c r="P668" t="s">
        <v>172</v>
      </c>
    </row>
    <row r="669" spans="1:16" x14ac:dyDescent="0.3">
      <c r="A669">
        <v>10915</v>
      </c>
      <c r="B669" t="s">
        <v>678</v>
      </c>
      <c r="C669">
        <v>2</v>
      </c>
      <c r="D669" s="1">
        <v>35153</v>
      </c>
      <c r="E669" s="1">
        <v>35181</v>
      </c>
      <c r="F669" s="1">
        <v>35156</v>
      </c>
      <c r="G669">
        <v>2</v>
      </c>
      <c r="H669">
        <v>3.51</v>
      </c>
      <c r="I669" t="s">
        <v>679</v>
      </c>
      <c r="J669" t="s">
        <v>681</v>
      </c>
      <c r="K669" t="s">
        <v>57</v>
      </c>
      <c r="L669" t="s">
        <v>47</v>
      </c>
      <c r="M669" t="s">
        <v>517</v>
      </c>
      <c r="N669" t="str">
        <f>_xlfn.XLOOKUP(orders3[[#This Row],[CustomerID]], Customer_Summary[Row Labels], Customer_Summary[Segment], 0, 0)</f>
        <v>Repeat</v>
      </c>
      <c r="O669" t="str">
        <f>TEXT(orders3[[#This Row],[OrderDate]],"yyyy-mm")</f>
        <v>1996-03</v>
      </c>
      <c r="P669" t="s">
        <v>59</v>
      </c>
    </row>
    <row r="670" spans="1:16" x14ac:dyDescent="0.3">
      <c r="A670">
        <v>10916</v>
      </c>
      <c r="B670" t="s">
        <v>554</v>
      </c>
      <c r="C670">
        <v>1</v>
      </c>
      <c r="D670" s="1">
        <v>35153</v>
      </c>
      <c r="E670" s="1">
        <v>35181</v>
      </c>
      <c r="F670" s="1">
        <v>35163</v>
      </c>
      <c r="G670">
        <v>2</v>
      </c>
      <c r="H670">
        <v>63.77</v>
      </c>
      <c r="I670" t="s">
        <v>555</v>
      </c>
      <c r="J670" t="s">
        <v>557</v>
      </c>
      <c r="K670" t="s">
        <v>144</v>
      </c>
      <c r="L670" t="s">
        <v>47</v>
      </c>
      <c r="M670" t="s">
        <v>145</v>
      </c>
      <c r="N670" t="str">
        <f>_xlfn.XLOOKUP(orders3[[#This Row],[CustomerID]], Customer_Summary[Row Labels], Customer_Summary[Segment], 0, 0)</f>
        <v>Repeat</v>
      </c>
      <c r="O670" t="str">
        <f>TEXT(orders3[[#This Row],[OrderDate]],"yyyy-mm")</f>
        <v>1996-03</v>
      </c>
      <c r="P670" t="s">
        <v>146</v>
      </c>
    </row>
    <row r="671" spans="1:16" x14ac:dyDescent="0.3">
      <c r="A671">
        <v>10917</v>
      </c>
      <c r="B671" t="s">
        <v>591</v>
      </c>
      <c r="C671">
        <v>4</v>
      </c>
      <c r="D671" s="1">
        <v>35156</v>
      </c>
      <c r="E671" s="1">
        <v>35184</v>
      </c>
      <c r="F671" s="1">
        <v>35165</v>
      </c>
      <c r="G671">
        <v>2</v>
      </c>
      <c r="H671">
        <v>8.2899999999999991</v>
      </c>
      <c r="I671" t="s">
        <v>592</v>
      </c>
      <c r="J671" t="s">
        <v>594</v>
      </c>
      <c r="K671" t="s">
        <v>109</v>
      </c>
      <c r="L671" t="s">
        <v>47</v>
      </c>
      <c r="M671" t="s">
        <v>595</v>
      </c>
      <c r="N671" t="str">
        <f>_xlfn.XLOOKUP(orders3[[#This Row],[CustomerID]], Customer_Summary[Row Labels], Customer_Summary[Segment], 0, 0)</f>
        <v>Repeat</v>
      </c>
      <c r="O671" t="str">
        <f>TEXT(orders3[[#This Row],[OrderDate]],"yyyy-mm")</f>
        <v>1996-04</v>
      </c>
      <c r="P671" t="s">
        <v>111</v>
      </c>
    </row>
    <row r="672" spans="1:16" x14ac:dyDescent="0.3">
      <c r="A672">
        <v>10918</v>
      </c>
      <c r="B672" t="s">
        <v>122</v>
      </c>
      <c r="C672">
        <v>3</v>
      </c>
      <c r="D672" s="1">
        <v>35156</v>
      </c>
      <c r="E672" s="1">
        <v>35184</v>
      </c>
      <c r="F672" s="1">
        <v>35165</v>
      </c>
      <c r="G672">
        <v>3</v>
      </c>
      <c r="H672">
        <v>48.83</v>
      </c>
      <c r="I672" t="s">
        <v>123</v>
      </c>
      <c r="J672" t="s">
        <v>126</v>
      </c>
      <c r="K672" t="s">
        <v>127</v>
      </c>
      <c r="L672" t="s">
        <v>128</v>
      </c>
      <c r="M672" t="s">
        <v>129</v>
      </c>
      <c r="N672" t="str">
        <f>_xlfn.XLOOKUP(orders3[[#This Row],[CustomerID]], Customer_Summary[Row Labels], Customer_Summary[Segment], 0, 0)</f>
        <v>Repeat</v>
      </c>
      <c r="O672" t="str">
        <f>TEXT(orders3[[#This Row],[OrderDate]],"yyyy-mm")</f>
        <v>1996-04</v>
      </c>
      <c r="P672" t="s">
        <v>130</v>
      </c>
    </row>
    <row r="673" spans="1:16" x14ac:dyDescent="0.3">
      <c r="A673">
        <v>10919</v>
      </c>
      <c r="B673" t="s">
        <v>425</v>
      </c>
      <c r="C673">
        <v>2</v>
      </c>
      <c r="D673" s="1">
        <v>35156</v>
      </c>
      <c r="E673" s="1">
        <v>35184</v>
      </c>
      <c r="F673" s="1">
        <v>35158</v>
      </c>
      <c r="G673">
        <v>2</v>
      </c>
      <c r="H673">
        <v>19.8</v>
      </c>
      <c r="I673" t="s">
        <v>426</v>
      </c>
      <c r="J673" t="s">
        <v>428</v>
      </c>
      <c r="K673" t="s">
        <v>429</v>
      </c>
      <c r="L673" t="s">
        <v>430</v>
      </c>
      <c r="M673" t="s">
        <v>431</v>
      </c>
      <c r="N673" t="str">
        <f>_xlfn.XLOOKUP(orders3[[#This Row],[CustomerID]], Customer_Summary[Row Labels], Customer_Summary[Segment], 0, 0)</f>
        <v>Repeat</v>
      </c>
      <c r="O673" t="str">
        <f>TEXT(orders3[[#This Row],[OrderDate]],"yyyy-mm")</f>
        <v>1996-04</v>
      </c>
      <c r="P673" t="s">
        <v>314</v>
      </c>
    </row>
    <row r="674" spans="1:16" x14ac:dyDescent="0.3">
      <c r="A674">
        <v>10920</v>
      </c>
      <c r="B674" t="s">
        <v>68</v>
      </c>
      <c r="C674">
        <v>4</v>
      </c>
      <c r="D674" s="1">
        <v>35157</v>
      </c>
      <c r="E674" s="1">
        <v>35185</v>
      </c>
      <c r="F674" s="1">
        <v>35163</v>
      </c>
      <c r="G674">
        <v>2</v>
      </c>
      <c r="H674">
        <v>29.61</v>
      </c>
      <c r="I674" t="s">
        <v>69</v>
      </c>
      <c r="J674" t="s">
        <v>873</v>
      </c>
      <c r="K674" t="s">
        <v>874</v>
      </c>
      <c r="L674" t="s">
        <v>875</v>
      </c>
      <c r="M674" t="s">
        <v>876</v>
      </c>
      <c r="N674" t="str">
        <f>_xlfn.XLOOKUP(orders3[[#This Row],[CustomerID]], Customer_Summary[Row Labels], Customer_Summary[Segment], 0, 0)</f>
        <v>Repeat</v>
      </c>
      <c r="O674" t="str">
        <f>TEXT(orders3[[#This Row],[OrderDate]],"yyyy-mm")</f>
        <v>1996-04</v>
      </c>
      <c r="P674" t="s">
        <v>74</v>
      </c>
    </row>
    <row r="675" spans="1:16" x14ac:dyDescent="0.3">
      <c r="A675">
        <v>10921</v>
      </c>
      <c r="B675" t="s">
        <v>698</v>
      </c>
      <c r="C675">
        <v>1</v>
      </c>
      <c r="D675" s="1">
        <v>35157</v>
      </c>
      <c r="E675" s="1">
        <v>35199</v>
      </c>
      <c r="F675" s="1">
        <v>35163</v>
      </c>
      <c r="G675">
        <v>1</v>
      </c>
      <c r="H675">
        <v>176.48</v>
      </c>
      <c r="I675" t="s">
        <v>699</v>
      </c>
      <c r="J675" t="s">
        <v>701</v>
      </c>
      <c r="K675" t="s">
        <v>702</v>
      </c>
      <c r="L675" t="s">
        <v>47</v>
      </c>
      <c r="M675" t="s">
        <v>703</v>
      </c>
      <c r="N675" t="str">
        <f>_xlfn.XLOOKUP(orders3[[#This Row],[CustomerID]], Customer_Summary[Row Labels], Customer_Summary[Segment], 0, 0)</f>
        <v>Repeat</v>
      </c>
      <c r="O675" t="str">
        <f>TEXT(orders3[[#This Row],[OrderDate]],"yyyy-mm")</f>
        <v>1996-04</v>
      </c>
      <c r="P675" t="s">
        <v>628</v>
      </c>
    </row>
    <row r="676" spans="1:16" x14ac:dyDescent="0.3">
      <c r="A676">
        <v>10922</v>
      </c>
      <c r="B676" t="s">
        <v>317</v>
      </c>
      <c r="C676">
        <v>5</v>
      </c>
      <c r="D676" s="1">
        <v>35157</v>
      </c>
      <c r="E676" s="1">
        <v>35185</v>
      </c>
      <c r="F676" s="1">
        <v>35159</v>
      </c>
      <c r="G676">
        <v>3</v>
      </c>
      <c r="H676">
        <v>62.74</v>
      </c>
      <c r="I676" t="s">
        <v>318</v>
      </c>
      <c r="J676" t="s">
        <v>320</v>
      </c>
      <c r="K676" t="s">
        <v>321</v>
      </c>
      <c r="L676" t="s">
        <v>322</v>
      </c>
      <c r="M676" t="s">
        <v>323</v>
      </c>
      <c r="N676" t="str">
        <f>_xlfn.XLOOKUP(orders3[[#This Row],[CustomerID]], Customer_Summary[Row Labels], Customer_Summary[Segment], 0, 0)</f>
        <v>Repeat</v>
      </c>
      <c r="O676" t="str">
        <f>TEXT(orders3[[#This Row],[OrderDate]],"yyyy-mm")</f>
        <v>1996-04</v>
      </c>
      <c r="P676" t="s">
        <v>172</v>
      </c>
    </row>
    <row r="677" spans="1:16" x14ac:dyDescent="0.3">
      <c r="A677">
        <v>10923</v>
      </c>
      <c r="B677" t="s">
        <v>375</v>
      </c>
      <c r="C677">
        <v>7</v>
      </c>
      <c r="D677" s="1">
        <v>35157</v>
      </c>
      <c r="E677" s="1">
        <v>35199</v>
      </c>
      <c r="F677" s="1">
        <v>35167</v>
      </c>
      <c r="G677">
        <v>3</v>
      </c>
      <c r="H677">
        <v>68.260000000000005</v>
      </c>
      <c r="I677" t="s">
        <v>376</v>
      </c>
      <c r="J677" t="s">
        <v>378</v>
      </c>
      <c r="K677" t="s">
        <v>379</v>
      </c>
      <c r="L677" t="s">
        <v>47</v>
      </c>
      <c r="M677" t="s">
        <v>380</v>
      </c>
      <c r="N677" t="str">
        <f>_xlfn.XLOOKUP(orders3[[#This Row],[CustomerID]], Customer_Summary[Row Labels], Customer_Summary[Segment], 0, 0)</f>
        <v>Repeat</v>
      </c>
      <c r="O677" t="str">
        <f>TEXT(orders3[[#This Row],[OrderDate]],"yyyy-mm")</f>
        <v>1996-04</v>
      </c>
      <c r="P677" t="s">
        <v>102</v>
      </c>
    </row>
    <row r="678" spans="1:16" x14ac:dyDescent="0.3">
      <c r="A678">
        <v>10924</v>
      </c>
      <c r="B678" t="s">
        <v>77</v>
      </c>
      <c r="C678">
        <v>3</v>
      </c>
      <c r="D678" s="1">
        <v>35158</v>
      </c>
      <c r="E678" s="1">
        <v>35186</v>
      </c>
      <c r="F678" s="1">
        <v>35193</v>
      </c>
      <c r="G678">
        <v>2</v>
      </c>
      <c r="H678">
        <v>151.52000000000001</v>
      </c>
      <c r="I678" t="s">
        <v>78</v>
      </c>
      <c r="J678" t="s">
        <v>81</v>
      </c>
      <c r="K678" t="s">
        <v>82</v>
      </c>
      <c r="L678" t="s">
        <v>47</v>
      </c>
      <c r="M678" t="s">
        <v>83</v>
      </c>
      <c r="N678" t="str">
        <f>_xlfn.XLOOKUP(orders3[[#This Row],[CustomerID]], Customer_Summary[Row Labels], Customer_Summary[Segment], 0, 0)</f>
        <v>Repeat</v>
      </c>
      <c r="O678" t="str">
        <f>TEXT(orders3[[#This Row],[OrderDate]],"yyyy-mm")</f>
        <v>1996-04</v>
      </c>
      <c r="P678" t="s">
        <v>84</v>
      </c>
    </row>
    <row r="679" spans="1:16" x14ac:dyDescent="0.3">
      <c r="A679">
        <v>10925</v>
      </c>
      <c r="B679" t="s">
        <v>317</v>
      </c>
      <c r="C679">
        <v>3</v>
      </c>
      <c r="D679" s="1">
        <v>35158</v>
      </c>
      <c r="E679" s="1">
        <v>35186</v>
      </c>
      <c r="F679" s="1">
        <v>35167</v>
      </c>
      <c r="G679">
        <v>1</v>
      </c>
      <c r="H679">
        <v>2.27</v>
      </c>
      <c r="I679" t="s">
        <v>318</v>
      </c>
      <c r="J679" t="s">
        <v>320</v>
      </c>
      <c r="K679" t="s">
        <v>321</v>
      </c>
      <c r="L679" t="s">
        <v>322</v>
      </c>
      <c r="M679" t="s">
        <v>323</v>
      </c>
      <c r="N679" t="str">
        <f>_xlfn.XLOOKUP(orders3[[#This Row],[CustomerID]], Customer_Summary[Row Labels], Customer_Summary[Segment], 0, 0)</f>
        <v>Repeat</v>
      </c>
      <c r="O679" t="str">
        <f>TEXT(orders3[[#This Row],[OrderDate]],"yyyy-mm")</f>
        <v>1996-04</v>
      </c>
      <c r="P679" t="s">
        <v>172</v>
      </c>
    </row>
    <row r="680" spans="1:16" x14ac:dyDescent="0.3">
      <c r="A680">
        <v>10926</v>
      </c>
      <c r="B680" t="s">
        <v>52</v>
      </c>
      <c r="C680">
        <v>4</v>
      </c>
      <c r="D680" s="1">
        <v>35158</v>
      </c>
      <c r="E680" s="1">
        <v>35186</v>
      </c>
      <c r="F680" s="1">
        <v>35165</v>
      </c>
      <c r="G680">
        <v>3</v>
      </c>
      <c r="H680">
        <v>39.92</v>
      </c>
      <c r="I680" t="s">
        <v>53</v>
      </c>
      <c r="J680" t="s">
        <v>56</v>
      </c>
      <c r="K680" t="s">
        <v>57</v>
      </c>
      <c r="L680" t="s">
        <v>47</v>
      </c>
      <c r="M680" t="s">
        <v>58</v>
      </c>
      <c r="N680" t="str">
        <f>_xlfn.XLOOKUP(orders3[[#This Row],[CustomerID]], Customer_Summary[Row Labels], Customer_Summary[Segment], 0, 0)</f>
        <v>New</v>
      </c>
      <c r="O680" t="str">
        <f>TEXT(orders3[[#This Row],[OrderDate]],"yyyy-mm")</f>
        <v>1996-04</v>
      </c>
      <c r="P680" t="s">
        <v>59</v>
      </c>
    </row>
    <row r="681" spans="1:16" x14ac:dyDescent="0.3">
      <c r="A681">
        <v>10927</v>
      </c>
      <c r="B681" t="s">
        <v>367</v>
      </c>
      <c r="C681">
        <v>4</v>
      </c>
      <c r="D681" s="1">
        <v>35159</v>
      </c>
      <c r="E681" s="1">
        <v>35187</v>
      </c>
      <c r="F681" s="1">
        <v>35193</v>
      </c>
      <c r="G681">
        <v>1</v>
      </c>
      <c r="H681">
        <v>19.79</v>
      </c>
      <c r="I681" t="s">
        <v>368</v>
      </c>
      <c r="J681" t="s">
        <v>370</v>
      </c>
      <c r="K681" t="s">
        <v>371</v>
      </c>
      <c r="L681" t="s">
        <v>47</v>
      </c>
      <c r="M681" t="s">
        <v>372</v>
      </c>
      <c r="N681" t="str">
        <f>_xlfn.XLOOKUP(orders3[[#This Row],[CustomerID]], Customer_Summary[Row Labels], Customer_Summary[Segment], 0, 0)</f>
        <v>New</v>
      </c>
      <c r="O681" t="str">
        <f>TEXT(orders3[[#This Row],[OrderDate]],"yyyy-mm")</f>
        <v>1996-04</v>
      </c>
      <c r="P681" t="s">
        <v>102</v>
      </c>
    </row>
    <row r="682" spans="1:16" x14ac:dyDescent="0.3">
      <c r="A682">
        <v>10928</v>
      </c>
      <c r="B682" t="s">
        <v>276</v>
      </c>
      <c r="C682">
        <v>1</v>
      </c>
      <c r="D682" s="1">
        <v>35159</v>
      </c>
      <c r="E682" s="1">
        <v>35187</v>
      </c>
      <c r="F682" s="1">
        <v>35172</v>
      </c>
      <c r="G682">
        <v>1</v>
      </c>
      <c r="H682">
        <v>1.36</v>
      </c>
      <c r="I682" t="s">
        <v>877</v>
      </c>
      <c r="J682" t="s">
        <v>279</v>
      </c>
      <c r="K682" t="s">
        <v>280</v>
      </c>
      <c r="L682" t="s">
        <v>47</v>
      </c>
      <c r="M682" t="s">
        <v>878</v>
      </c>
      <c r="N682" t="str">
        <f>_xlfn.XLOOKUP(orders3[[#This Row],[CustomerID]], Customer_Summary[Row Labels], Customer_Summary[Segment], 0, 0)</f>
        <v>Repeat</v>
      </c>
      <c r="O682" t="str">
        <f>TEXT(orders3[[#This Row],[OrderDate]],"yyyy-mm")</f>
        <v>1996-04</v>
      </c>
      <c r="P682" t="s">
        <v>111</v>
      </c>
    </row>
    <row r="683" spans="1:16" x14ac:dyDescent="0.3">
      <c r="A683">
        <v>10929</v>
      </c>
      <c r="B683" t="s">
        <v>244</v>
      </c>
      <c r="C683">
        <v>6</v>
      </c>
      <c r="D683" s="1">
        <v>35159</v>
      </c>
      <c r="E683" s="1">
        <v>35187</v>
      </c>
      <c r="F683" s="1">
        <v>35166</v>
      </c>
      <c r="G683">
        <v>1</v>
      </c>
      <c r="H683">
        <v>33.93</v>
      </c>
      <c r="I683" t="s">
        <v>245</v>
      </c>
      <c r="J683" t="s">
        <v>247</v>
      </c>
      <c r="K683" t="s">
        <v>248</v>
      </c>
      <c r="L683" t="s">
        <v>47</v>
      </c>
      <c r="M683" t="s">
        <v>249</v>
      </c>
      <c r="N683" t="str">
        <f>_xlfn.XLOOKUP(orders3[[#This Row],[CustomerID]], Customer_Summary[Row Labels], Customer_Summary[Segment], 0, 0)</f>
        <v>Repeat</v>
      </c>
      <c r="O683" t="str">
        <f>TEXT(orders3[[#This Row],[OrderDate]],"yyyy-mm")</f>
        <v>1996-04</v>
      </c>
      <c r="P683" t="s">
        <v>49</v>
      </c>
    </row>
    <row r="684" spans="1:16" x14ac:dyDescent="0.3">
      <c r="A684">
        <v>10930</v>
      </c>
      <c r="B684" t="s">
        <v>647</v>
      </c>
      <c r="C684">
        <v>4</v>
      </c>
      <c r="D684" s="1">
        <v>35160</v>
      </c>
      <c r="E684" s="1">
        <v>35202</v>
      </c>
      <c r="F684" s="1">
        <v>35172</v>
      </c>
      <c r="G684">
        <v>3</v>
      </c>
      <c r="H684">
        <v>15.55</v>
      </c>
      <c r="I684" t="s">
        <v>648</v>
      </c>
      <c r="J684" t="s">
        <v>650</v>
      </c>
      <c r="K684" t="s">
        <v>651</v>
      </c>
      <c r="L684" t="s">
        <v>47</v>
      </c>
      <c r="M684" t="s">
        <v>652</v>
      </c>
      <c r="N684" t="str">
        <f>_xlfn.XLOOKUP(orders3[[#This Row],[CustomerID]], Customer_Summary[Row Labels], Customer_Summary[Segment], 0, 0)</f>
        <v>Repeat</v>
      </c>
      <c r="O684" t="str">
        <f>TEXT(orders3[[#This Row],[OrderDate]],"yyyy-mm")</f>
        <v>1996-04</v>
      </c>
      <c r="P684" t="s">
        <v>456</v>
      </c>
    </row>
    <row r="685" spans="1:16" x14ac:dyDescent="0.3">
      <c r="A685">
        <v>10931</v>
      </c>
      <c r="B685" t="s">
        <v>584</v>
      </c>
      <c r="C685">
        <v>4</v>
      </c>
      <c r="D685" s="1">
        <v>35160</v>
      </c>
      <c r="E685" s="1">
        <v>35174</v>
      </c>
      <c r="F685" s="1">
        <v>35173</v>
      </c>
      <c r="G685">
        <v>2</v>
      </c>
      <c r="H685">
        <v>13.6</v>
      </c>
      <c r="I685" t="s">
        <v>585</v>
      </c>
      <c r="J685" t="s">
        <v>869</v>
      </c>
      <c r="K685" t="s">
        <v>588</v>
      </c>
      <c r="L685" t="s">
        <v>47</v>
      </c>
      <c r="M685" t="s">
        <v>870</v>
      </c>
      <c r="N685" t="str">
        <f>_xlfn.XLOOKUP(orders3[[#This Row],[CustomerID]], Customer_Summary[Row Labels], Customer_Summary[Segment], 0, 0)</f>
        <v>Repeat</v>
      </c>
      <c r="O685" t="str">
        <f>TEXT(orders3[[#This Row],[OrderDate]],"yyyy-mm")</f>
        <v>1996-04</v>
      </c>
      <c r="P685" t="s">
        <v>162</v>
      </c>
    </row>
    <row r="686" spans="1:16" x14ac:dyDescent="0.3">
      <c r="A686">
        <v>10932</v>
      </c>
      <c r="B686" t="s">
        <v>114</v>
      </c>
      <c r="C686">
        <v>8</v>
      </c>
      <c r="D686" s="1">
        <v>35160</v>
      </c>
      <c r="E686" s="1">
        <v>35188</v>
      </c>
      <c r="F686" s="1">
        <v>35178</v>
      </c>
      <c r="G686">
        <v>1</v>
      </c>
      <c r="H686">
        <v>134.63999999999999</v>
      </c>
      <c r="I686" t="s">
        <v>115</v>
      </c>
      <c r="J686" t="s">
        <v>117</v>
      </c>
      <c r="K686" t="s">
        <v>118</v>
      </c>
      <c r="L686" t="s">
        <v>47</v>
      </c>
      <c r="M686" t="s">
        <v>119</v>
      </c>
      <c r="N686" t="str">
        <f>_xlfn.XLOOKUP(orders3[[#This Row],[CustomerID]], Customer_Summary[Row Labels], Customer_Summary[Segment], 0, 0)</f>
        <v>Repeat</v>
      </c>
      <c r="O686" t="str">
        <f>TEXT(orders3[[#This Row],[OrderDate]],"yyyy-mm")</f>
        <v>1996-04</v>
      </c>
      <c r="P686" t="s">
        <v>102</v>
      </c>
    </row>
    <row r="687" spans="1:16" x14ac:dyDescent="0.3">
      <c r="A687">
        <v>10933</v>
      </c>
      <c r="B687" t="s">
        <v>352</v>
      </c>
      <c r="C687">
        <v>6</v>
      </c>
      <c r="D687" s="1">
        <v>35160</v>
      </c>
      <c r="E687" s="1">
        <v>35188</v>
      </c>
      <c r="F687" s="1">
        <v>35170</v>
      </c>
      <c r="G687">
        <v>3</v>
      </c>
      <c r="H687">
        <v>54.15</v>
      </c>
      <c r="I687" t="s">
        <v>353</v>
      </c>
      <c r="J687" t="s">
        <v>355</v>
      </c>
      <c r="K687" t="s">
        <v>356</v>
      </c>
      <c r="L687" t="s">
        <v>357</v>
      </c>
      <c r="M687" t="s">
        <v>358</v>
      </c>
      <c r="N687" t="str">
        <f>_xlfn.XLOOKUP(orders3[[#This Row],[CustomerID]], Customer_Summary[Row Labels], Customer_Summary[Segment], 0, 0)</f>
        <v>Repeat</v>
      </c>
      <c r="O687" t="str">
        <f>TEXT(orders3[[#This Row],[OrderDate]],"yyyy-mm")</f>
        <v>1996-04</v>
      </c>
      <c r="P687" t="s">
        <v>74</v>
      </c>
    </row>
    <row r="688" spans="1:16" x14ac:dyDescent="0.3">
      <c r="A688">
        <v>10934</v>
      </c>
      <c r="B688" t="s">
        <v>400</v>
      </c>
      <c r="C688">
        <v>3</v>
      </c>
      <c r="D688" s="1">
        <v>35163</v>
      </c>
      <c r="E688" s="1">
        <v>35191</v>
      </c>
      <c r="F688" s="1">
        <v>35166</v>
      </c>
      <c r="G688">
        <v>3</v>
      </c>
      <c r="H688">
        <v>32.01</v>
      </c>
      <c r="I688" t="s">
        <v>401</v>
      </c>
      <c r="J688" t="s">
        <v>403</v>
      </c>
      <c r="K688" t="s">
        <v>404</v>
      </c>
      <c r="L688" t="s">
        <v>47</v>
      </c>
      <c r="M688" t="s">
        <v>405</v>
      </c>
      <c r="N688" t="str">
        <f>_xlfn.XLOOKUP(orders3[[#This Row],[CustomerID]], Customer_Summary[Row Labels], Customer_Summary[Segment], 0, 0)</f>
        <v>Repeat</v>
      </c>
      <c r="O688" t="str">
        <f>TEXT(orders3[[#This Row],[OrderDate]],"yyyy-mm")</f>
        <v>1996-04</v>
      </c>
      <c r="P688" t="s">
        <v>49</v>
      </c>
    </row>
    <row r="689" spans="1:16" x14ac:dyDescent="0.3">
      <c r="A689">
        <v>10935</v>
      </c>
      <c r="B689" t="s">
        <v>738</v>
      </c>
      <c r="C689">
        <v>4</v>
      </c>
      <c r="D689" s="1">
        <v>35163</v>
      </c>
      <c r="E689" s="1">
        <v>35191</v>
      </c>
      <c r="F689" s="1">
        <v>35172</v>
      </c>
      <c r="G689">
        <v>3</v>
      </c>
      <c r="H689">
        <v>47.59</v>
      </c>
      <c r="I689" t="s">
        <v>739</v>
      </c>
      <c r="J689" t="s">
        <v>741</v>
      </c>
      <c r="K689" t="s">
        <v>742</v>
      </c>
      <c r="L689" t="s">
        <v>170</v>
      </c>
      <c r="M689" t="s">
        <v>743</v>
      </c>
      <c r="N689" t="str">
        <f>_xlfn.XLOOKUP(orders3[[#This Row],[CustomerID]], Customer_Summary[Row Labels], Customer_Summary[Segment], 0, 0)</f>
        <v>Repeat</v>
      </c>
      <c r="O689" t="str">
        <f>TEXT(orders3[[#This Row],[OrderDate]],"yyyy-mm")</f>
        <v>1996-04</v>
      </c>
      <c r="P689" t="s">
        <v>172</v>
      </c>
    </row>
    <row r="690" spans="1:16" x14ac:dyDescent="0.3">
      <c r="A690">
        <v>10936</v>
      </c>
      <c r="B690" t="s">
        <v>298</v>
      </c>
      <c r="C690">
        <v>3</v>
      </c>
      <c r="D690" s="1">
        <v>35163</v>
      </c>
      <c r="E690" s="1">
        <v>35191</v>
      </c>
      <c r="F690" s="1">
        <v>35172</v>
      </c>
      <c r="G690">
        <v>2</v>
      </c>
      <c r="H690">
        <v>33.68</v>
      </c>
      <c r="I690" t="s">
        <v>299</v>
      </c>
      <c r="J690" t="s">
        <v>301</v>
      </c>
      <c r="K690" t="s">
        <v>302</v>
      </c>
      <c r="L690" t="s">
        <v>303</v>
      </c>
      <c r="M690" t="s">
        <v>304</v>
      </c>
      <c r="N690" t="str">
        <f>_xlfn.XLOOKUP(orders3[[#This Row],[CustomerID]], Customer_Summary[Row Labels], Customer_Summary[Segment], 0, 0)</f>
        <v>Repeat</v>
      </c>
      <c r="O690" t="str">
        <f>TEXT(orders3[[#This Row],[OrderDate]],"yyyy-mm")</f>
        <v>1996-04</v>
      </c>
      <c r="P690" t="s">
        <v>305</v>
      </c>
    </row>
    <row r="691" spans="1:16" x14ac:dyDescent="0.3">
      <c r="A691">
        <v>10937</v>
      </c>
      <c r="B691" t="s">
        <v>139</v>
      </c>
      <c r="C691">
        <v>7</v>
      </c>
      <c r="D691" s="1">
        <v>35164</v>
      </c>
      <c r="E691" s="1">
        <v>35178</v>
      </c>
      <c r="F691" s="1">
        <v>35167</v>
      </c>
      <c r="G691">
        <v>3</v>
      </c>
      <c r="H691">
        <v>31.51</v>
      </c>
      <c r="I691" t="s">
        <v>140</v>
      </c>
      <c r="J691" t="s">
        <v>143</v>
      </c>
      <c r="K691" t="s">
        <v>144</v>
      </c>
      <c r="L691" t="s">
        <v>47</v>
      </c>
      <c r="M691" t="s">
        <v>145</v>
      </c>
      <c r="N691" t="str">
        <f>_xlfn.XLOOKUP(orders3[[#This Row],[CustomerID]], Customer_Summary[Row Labels], Customer_Summary[Segment], 0, 0)</f>
        <v>Repeat</v>
      </c>
      <c r="O691" t="str">
        <f>TEXT(orders3[[#This Row],[OrderDate]],"yyyy-mm")</f>
        <v>1996-04</v>
      </c>
      <c r="P691" t="s">
        <v>146</v>
      </c>
    </row>
    <row r="692" spans="1:16" x14ac:dyDescent="0.3">
      <c r="A692">
        <v>10938</v>
      </c>
      <c r="B692" t="s">
        <v>547</v>
      </c>
      <c r="C692">
        <v>3</v>
      </c>
      <c r="D692" s="1">
        <v>35164</v>
      </c>
      <c r="E692" s="1">
        <v>35192</v>
      </c>
      <c r="F692" s="1">
        <v>35170</v>
      </c>
      <c r="G692">
        <v>2</v>
      </c>
      <c r="H692">
        <v>31.89</v>
      </c>
      <c r="I692" t="s">
        <v>548</v>
      </c>
      <c r="J692" t="s">
        <v>550</v>
      </c>
      <c r="K692" t="s">
        <v>551</v>
      </c>
      <c r="L692" t="s">
        <v>47</v>
      </c>
      <c r="M692" t="s">
        <v>552</v>
      </c>
      <c r="N692" t="str">
        <f>_xlfn.XLOOKUP(orders3[[#This Row],[CustomerID]], Customer_Summary[Row Labels], Customer_Summary[Segment], 0, 0)</f>
        <v>Repeat</v>
      </c>
      <c r="O692" t="str">
        <f>TEXT(orders3[[#This Row],[OrderDate]],"yyyy-mm")</f>
        <v>1996-04</v>
      </c>
      <c r="P692" t="s">
        <v>49</v>
      </c>
    </row>
    <row r="693" spans="1:16" x14ac:dyDescent="0.3">
      <c r="A693">
        <v>10939</v>
      </c>
      <c r="B693" t="s">
        <v>442</v>
      </c>
      <c r="C693">
        <v>2</v>
      </c>
      <c r="D693" s="1">
        <v>35164</v>
      </c>
      <c r="E693" s="1">
        <v>35192</v>
      </c>
      <c r="F693" s="1">
        <v>35167</v>
      </c>
      <c r="G693">
        <v>2</v>
      </c>
      <c r="H693">
        <v>76.33</v>
      </c>
      <c r="I693" t="s">
        <v>443</v>
      </c>
      <c r="J693" t="s">
        <v>445</v>
      </c>
      <c r="K693" t="s">
        <v>446</v>
      </c>
      <c r="L693" t="s">
        <v>47</v>
      </c>
      <c r="M693" t="s">
        <v>447</v>
      </c>
      <c r="N693" t="str">
        <f>_xlfn.XLOOKUP(orders3[[#This Row],[CustomerID]], Customer_Summary[Row Labels], Customer_Summary[Segment], 0, 0)</f>
        <v>Repeat</v>
      </c>
      <c r="O693" t="str">
        <f>TEXT(orders3[[#This Row],[OrderDate]],"yyyy-mm")</f>
        <v>1996-04</v>
      </c>
      <c r="P693" t="s">
        <v>264</v>
      </c>
    </row>
    <row r="694" spans="1:16" x14ac:dyDescent="0.3">
      <c r="A694">
        <v>10940</v>
      </c>
      <c r="B694" t="s">
        <v>114</v>
      </c>
      <c r="C694">
        <v>8</v>
      </c>
      <c r="D694" s="1">
        <v>35165</v>
      </c>
      <c r="E694" s="1">
        <v>35193</v>
      </c>
      <c r="F694" s="1">
        <v>35177</v>
      </c>
      <c r="G694">
        <v>3</v>
      </c>
      <c r="H694">
        <v>19.77</v>
      </c>
      <c r="I694" t="s">
        <v>115</v>
      </c>
      <c r="J694" t="s">
        <v>117</v>
      </c>
      <c r="K694" t="s">
        <v>118</v>
      </c>
      <c r="L694" t="s">
        <v>47</v>
      </c>
      <c r="M694" t="s">
        <v>119</v>
      </c>
      <c r="N694" t="str">
        <f>_xlfn.XLOOKUP(orders3[[#This Row],[CustomerID]], Customer_Summary[Row Labels], Customer_Summary[Segment], 0, 0)</f>
        <v>Repeat</v>
      </c>
      <c r="O694" t="str">
        <f>TEXT(orders3[[#This Row],[OrderDate]],"yyyy-mm")</f>
        <v>1996-04</v>
      </c>
      <c r="P694" t="s">
        <v>102</v>
      </c>
    </row>
    <row r="695" spans="1:16" x14ac:dyDescent="0.3">
      <c r="A695">
        <v>10941</v>
      </c>
      <c r="B695" t="s">
        <v>607</v>
      </c>
      <c r="C695">
        <v>7</v>
      </c>
      <c r="D695" s="1">
        <v>35165</v>
      </c>
      <c r="E695" s="1">
        <v>35193</v>
      </c>
      <c r="F695" s="1">
        <v>35174</v>
      </c>
      <c r="G695">
        <v>2</v>
      </c>
      <c r="H695">
        <v>400.81</v>
      </c>
      <c r="I695" t="s">
        <v>608</v>
      </c>
      <c r="J695" t="s">
        <v>610</v>
      </c>
      <c r="K695" t="s">
        <v>611</v>
      </c>
      <c r="L695" t="s">
        <v>612</v>
      </c>
      <c r="M695" t="s">
        <v>613</v>
      </c>
      <c r="N695" t="str">
        <f>_xlfn.XLOOKUP(orders3[[#This Row],[CustomerID]], Customer_Summary[Row Labels], Customer_Summary[Segment], 0, 0)</f>
        <v>Repeat</v>
      </c>
      <c r="O695" t="str">
        <f>TEXT(orders3[[#This Row],[OrderDate]],"yyyy-mm")</f>
        <v>1996-04</v>
      </c>
      <c r="P695" t="s">
        <v>305</v>
      </c>
    </row>
    <row r="696" spans="1:16" x14ac:dyDescent="0.3">
      <c r="A696">
        <v>10942</v>
      </c>
      <c r="B696" t="s">
        <v>570</v>
      </c>
      <c r="C696">
        <v>9</v>
      </c>
      <c r="D696" s="1">
        <v>35165</v>
      </c>
      <c r="E696" s="1">
        <v>35193</v>
      </c>
      <c r="F696" s="1">
        <v>35172</v>
      </c>
      <c r="G696">
        <v>3</v>
      </c>
      <c r="H696">
        <v>17.95</v>
      </c>
      <c r="I696" t="s">
        <v>571</v>
      </c>
      <c r="J696" t="s">
        <v>573</v>
      </c>
      <c r="K696" t="s">
        <v>574</v>
      </c>
      <c r="L696" t="s">
        <v>47</v>
      </c>
      <c r="M696" t="s">
        <v>575</v>
      </c>
      <c r="N696" t="str">
        <f>_xlfn.XLOOKUP(orders3[[#This Row],[CustomerID]], Customer_Summary[Row Labels], Customer_Summary[Segment], 0, 0)</f>
        <v>Repeat</v>
      </c>
      <c r="O696" t="str">
        <f>TEXT(orders3[[#This Row],[OrderDate]],"yyyy-mm")</f>
        <v>1996-04</v>
      </c>
      <c r="P696" t="s">
        <v>264</v>
      </c>
    </row>
    <row r="697" spans="1:16" x14ac:dyDescent="0.3">
      <c r="A697">
        <v>10943</v>
      </c>
      <c r="B697" t="s">
        <v>133</v>
      </c>
      <c r="C697">
        <v>4</v>
      </c>
      <c r="D697" s="1">
        <v>35165</v>
      </c>
      <c r="E697" s="1">
        <v>35193</v>
      </c>
      <c r="F697" s="1">
        <v>35173</v>
      </c>
      <c r="G697">
        <v>2</v>
      </c>
      <c r="H697">
        <v>2.17</v>
      </c>
      <c r="I697" t="s">
        <v>134</v>
      </c>
      <c r="J697" t="s">
        <v>136</v>
      </c>
      <c r="K697" t="s">
        <v>72</v>
      </c>
      <c r="L697" t="s">
        <v>47</v>
      </c>
      <c r="M697" t="s">
        <v>137</v>
      </c>
      <c r="N697" t="str">
        <f>_xlfn.XLOOKUP(orders3[[#This Row],[CustomerID]], Customer_Summary[Row Labels], Customer_Summary[Segment], 0, 0)</f>
        <v>Repeat</v>
      </c>
      <c r="O697" t="str">
        <f>TEXT(orders3[[#This Row],[OrderDate]],"yyyy-mm")</f>
        <v>1996-04</v>
      </c>
      <c r="P697" t="s">
        <v>74</v>
      </c>
    </row>
    <row r="698" spans="1:16" x14ac:dyDescent="0.3">
      <c r="A698">
        <v>10944</v>
      </c>
      <c r="B698" t="s">
        <v>122</v>
      </c>
      <c r="C698">
        <v>6</v>
      </c>
      <c r="D698" s="1">
        <v>35166</v>
      </c>
      <c r="E698" s="1">
        <v>35180</v>
      </c>
      <c r="F698" s="1">
        <v>35167</v>
      </c>
      <c r="G698">
        <v>3</v>
      </c>
      <c r="H698">
        <v>52.92</v>
      </c>
      <c r="I698" t="s">
        <v>123</v>
      </c>
      <c r="J698" t="s">
        <v>126</v>
      </c>
      <c r="K698" t="s">
        <v>127</v>
      </c>
      <c r="L698" t="s">
        <v>128</v>
      </c>
      <c r="M698" t="s">
        <v>129</v>
      </c>
      <c r="N698" t="str">
        <f>_xlfn.XLOOKUP(orders3[[#This Row],[CustomerID]], Customer_Summary[Row Labels], Customer_Summary[Segment], 0, 0)</f>
        <v>Repeat</v>
      </c>
      <c r="O698" t="str">
        <f>TEXT(orders3[[#This Row],[OrderDate]],"yyyy-mm")</f>
        <v>1996-04</v>
      </c>
      <c r="P698" t="s">
        <v>130</v>
      </c>
    </row>
    <row r="699" spans="1:16" x14ac:dyDescent="0.3">
      <c r="A699">
        <v>10945</v>
      </c>
      <c r="B699" t="s">
        <v>468</v>
      </c>
      <c r="C699">
        <v>4</v>
      </c>
      <c r="D699" s="1">
        <v>35166</v>
      </c>
      <c r="E699" s="1">
        <v>35194</v>
      </c>
      <c r="F699" s="1">
        <v>35172</v>
      </c>
      <c r="G699">
        <v>1</v>
      </c>
      <c r="H699">
        <v>10.220000000000001</v>
      </c>
      <c r="I699" t="s">
        <v>469</v>
      </c>
      <c r="J699" t="s">
        <v>471</v>
      </c>
      <c r="K699" t="s">
        <v>472</v>
      </c>
      <c r="L699" t="s">
        <v>47</v>
      </c>
      <c r="M699" t="s">
        <v>473</v>
      </c>
      <c r="N699" t="str">
        <f>_xlfn.XLOOKUP(orders3[[#This Row],[CustomerID]], Customer_Summary[Row Labels], Customer_Summary[Segment], 0, 0)</f>
        <v>Repeat</v>
      </c>
      <c r="O699" t="str">
        <f>TEXT(orders3[[#This Row],[OrderDate]],"yyyy-mm")</f>
        <v>1996-04</v>
      </c>
      <c r="P699" t="s">
        <v>49</v>
      </c>
    </row>
    <row r="700" spans="1:16" x14ac:dyDescent="0.3">
      <c r="A700">
        <v>10946</v>
      </c>
      <c r="B700" t="s">
        <v>698</v>
      </c>
      <c r="C700">
        <v>1</v>
      </c>
      <c r="D700" s="1">
        <v>35166</v>
      </c>
      <c r="E700" s="1">
        <v>35194</v>
      </c>
      <c r="F700" s="1">
        <v>35173</v>
      </c>
      <c r="G700">
        <v>2</v>
      </c>
      <c r="H700">
        <v>27.2</v>
      </c>
      <c r="I700" t="s">
        <v>699</v>
      </c>
      <c r="J700" t="s">
        <v>701</v>
      </c>
      <c r="K700" t="s">
        <v>702</v>
      </c>
      <c r="L700" t="s">
        <v>47</v>
      </c>
      <c r="M700" t="s">
        <v>703</v>
      </c>
      <c r="N700" t="str">
        <f>_xlfn.XLOOKUP(orders3[[#This Row],[CustomerID]], Customer_Summary[Row Labels], Customer_Summary[Segment], 0, 0)</f>
        <v>Repeat</v>
      </c>
      <c r="O700" t="str">
        <f>TEXT(orders3[[#This Row],[OrderDate]],"yyyy-mm")</f>
        <v>1996-04</v>
      </c>
      <c r="P700" t="s">
        <v>628</v>
      </c>
    </row>
    <row r="701" spans="1:16" x14ac:dyDescent="0.3">
      <c r="A701">
        <v>10947</v>
      </c>
      <c r="B701" t="s">
        <v>133</v>
      </c>
      <c r="C701">
        <v>3</v>
      </c>
      <c r="D701" s="1">
        <v>35167</v>
      </c>
      <c r="E701" s="1">
        <v>35195</v>
      </c>
      <c r="F701" s="1">
        <v>35170</v>
      </c>
      <c r="G701">
        <v>2</v>
      </c>
      <c r="H701">
        <v>3.26</v>
      </c>
      <c r="I701" t="s">
        <v>134</v>
      </c>
      <c r="J701" t="s">
        <v>136</v>
      </c>
      <c r="K701" t="s">
        <v>72</v>
      </c>
      <c r="L701" t="s">
        <v>47</v>
      </c>
      <c r="M701" t="s">
        <v>137</v>
      </c>
      <c r="N701" t="str">
        <f>_xlfn.XLOOKUP(orders3[[#This Row],[CustomerID]], Customer_Summary[Row Labels], Customer_Summary[Segment], 0, 0)</f>
        <v>Repeat</v>
      </c>
      <c r="O701" t="str">
        <f>TEXT(orders3[[#This Row],[OrderDate]],"yyyy-mm")</f>
        <v>1996-04</v>
      </c>
      <c r="P701" t="s">
        <v>74</v>
      </c>
    </row>
    <row r="702" spans="1:16" x14ac:dyDescent="0.3">
      <c r="A702">
        <v>10948</v>
      </c>
      <c r="B702" t="s">
        <v>284</v>
      </c>
      <c r="C702">
        <v>3</v>
      </c>
      <c r="D702" s="1">
        <v>35167</v>
      </c>
      <c r="E702" s="1">
        <v>35195</v>
      </c>
      <c r="F702" s="1">
        <v>35173</v>
      </c>
      <c r="G702">
        <v>3</v>
      </c>
      <c r="H702">
        <v>23.39</v>
      </c>
      <c r="I702" t="s">
        <v>285</v>
      </c>
      <c r="J702" t="s">
        <v>287</v>
      </c>
      <c r="K702" t="s">
        <v>288</v>
      </c>
      <c r="L702" t="s">
        <v>47</v>
      </c>
      <c r="M702" t="s">
        <v>289</v>
      </c>
      <c r="N702" t="str">
        <f>_xlfn.XLOOKUP(orders3[[#This Row],[CustomerID]], Customer_Summary[Row Labels], Customer_Summary[Segment], 0, 0)</f>
        <v>Repeat</v>
      </c>
      <c r="O702" t="str">
        <f>TEXT(orders3[[#This Row],[OrderDate]],"yyyy-mm")</f>
        <v>1996-04</v>
      </c>
      <c r="P702" t="s">
        <v>111</v>
      </c>
    </row>
    <row r="703" spans="1:16" x14ac:dyDescent="0.3">
      <c r="A703">
        <v>10949</v>
      </c>
      <c r="B703" t="s">
        <v>122</v>
      </c>
      <c r="C703">
        <v>2</v>
      </c>
      <c r="D703" s="1">
        <v>35167</v>
      </c>
      <c r="E703" s="1">
        <v>35195</v>
      </c>
      <c r="F703" s="1">
        <v>35171</v>
      </c>
      <c r="G703">
        <v>3</v>
      </c>
      <c r="H703">
        <v>74.44</v>
      </c>
      <c r="I703" t="s">
        <v>123</v>
      </c>
      <c r="J703" t="s">
        <v>126</v>
      </c>
      <c r="K703" t="s">
        <v>127</v>
      </c>
      <c r="L703" t="s">
        <v>128</v>
      </c>
      <c r="M703" t="s">
        <v>129</v>
      </c>
      <c r="N703" t="str">
        <f>_xlfn.XLOOKUP(orders3[[#This Row],[CustomerID]], Customer_Summary[Row Labels], Customer_Summary[Segment], 0, 0)</f>
        <v>Repeat</v>
      </c>
      <c r="O703" t="str">
        <f>TEXT(orders3[[#This Row],[OrderDate]],"yyyy-mm")</f>
        <v>1996-04</v>
      </c>
      <c r="P703" t="s">
        <v>130</v>
      </c>
    </row>
    <row r="704" spans="1:16" x14ac:dyDescent="0.3">
      <c r="A704">
        <v>10950</v>
      </c>
      <c r="B704" t="s">
        <v>442</v>
      </c>
      <c r="C704">
        <v>1</v>
      </c>
      <c r="D704" s="1">
        <v>35170</v>
      </c>
      <c r="E704" s="1">
        <v>35198</v>
      </c>
      <c r="F704" s="1">
        <v>35177</v>
      </c>
      <c r="G704">
        <v>2</v>
      </c>
      <c r="H704">
        <v>2.5</v>
      </c>
      <c r="I704" t="s">
        <v>443</v>
      </c>
      <c r="J704" t="s">
        <v>445</v>
      </c>
      <c r="K704" t="s">
        <v>446</v>
      </c>
      <c r="L704" t="s">
        <v>47</v>
      </c>
      <c r="M704" t="s">
        <v>447</v>
      </c>
      <c r="N704" t="str">
        <f>_xlfn.XLOOKUP(orders3[[#This Row],[CustomerID]], Customer_Summary[Row Labels], Customer_Summary[Segment], 0, 0)</f>
        <v>Repeat</v>
      </c>
      <c r="O704" t="str">
        <f>TEXT(orders3[[#This Row],[OrderDate]],"yyyy-mm")</f>
        <v>1996-04</v>
      </c>
      <c r="P704" t="s">
        <v>264</v>
      </c>
    </row>
    <row r="705" spans="1:16" x14ac:dyDescent="0.3">
      <c r="A705">
        <v>10951</v>
      </c>
      <c r="B705" t="s">
        <v>584</v>
      </c>
      <c r="C705">
        <v>9</v>
      </c>
      <c r="D705" s="1">
        <v>35170</v>
      </c>
      <c r="E705" s="1">
        <v>35212</v>
      </c>
      <c r="F705" s="1">
        <v>35192</v>
      </c>
      <c r="G705">
        <v>2</v>
      </c>
      <c r="H705">
        <v>30.85</v>
      </c>
      <c r="I705" t="s">
        <v>585</v>
      </c>
      <c r="J705" t="s">
        <v>869</v>
      </c>
      <c r="K705" t="s">
        <v>588</v>
      </c>
      <c r="L705" t="s">
        <v>47</v>
      </c>
      <c r="M705" t="s">
        <v>870</v>
      </c>
      <c r="N705" t="str">
        <f>_xlfn.XLOOKUP(orders3[[#This Row],[CustomerID]], Customer_Summary[Row Labels], Customer_Summary[Segment], 0, 0)</f>
        <v>Repeat</v>
      </c>
      <c r="O705" t="str">
        <f>TEXT(orders3[[#This Row],[OrderDate]],"yyyy-mm")</f>
        <v>1996-04</v>
      </c>
      <c r="P705" t="s">
        <v>162</v>
      </c>
    </row>
    <row r="706" spans="1:16" x14ac:dyDescent="0.3">
      <c r="A706">
        <v>10952</v>
      </c>
      <c r="B706" t="s">
        <v>41</v>
      </c>
      <c r="C706">
        <v>1</v>
      </c>
      <c r="D706" s="1">
        <v>35170</v>
      </c>
      <c r="E706" s="1">
        <v>35212</v>
      </c>
      <c r="F706" s="1">
        <v>35178</v>
      </c>
      <c r="G706">
        <v>1</v>
      </c>
      <c r="H706">
        <v>40.42</v>
      </c>
      <c r="I706" t="s">
        <v>881</v>
      </c>
      <c r="J706" t="s">
        <v>45</v>
      </c>
      <c r="K706" t="s">
        <v>46</v>
      </c>
      <c r="L706" t="s">
        <v>47</v>
      </c>
      <c r="M706" t="s">
        <v>48</v>
      </c>
      <c r="N706" t="str">
        <f>_xlfn.XLOOKUP(orders3[[#This Row],[CustomerID]], Customer_Summary[Row Labels], Customer_Summary[Segment], 0, 0)</f>
        <v>Repeat</v>
      </c>
      <c r="O706" t="str">
        <f>TEXT(orders3[[#This Row],[OrderDate]],"yyyy-mm")</f>
        <v>1996-04</v>
      </c>
      <c r="P706" t="s">
        <v>49</v>
      </c>
    </row>
    <row r="707" spans="1:16" x14ac:dyDescent="0.3">
      <c r="A707">
        <v>10953</v>
      </c>
      <c r="B707" t="s">
        <v>68</v>
      </c>
      <c r="C707">
        <v>9</v>
      </c>
      <c r="D707" s="1">
        <v>35170</v>
      </c>
      <c r="E707" s="1">
        <v>35184</v>
      </c>
      <c r="F707" s="1">
        <v>35179</v>
      </c>
      <c r="G707">
        <v>2</v>
      </c>
      <c r="H707">
        <v>23.72</v>
      </c>
      <c r="I707" t="s">
        <v>69</v>
      </c>
      <c r="J707" t="s">
        <v>873</v>
      </c>
      <c r="K707" t="s">
        <v>874</v>
      </c>
      <c r="L707" t="s">
        <v>875</v>
      </c>
      <c r="M707" t="s">
        <v>876</v>
      </c>
      <c r="N707" t="str">
        <f>_xlfn.XLOOKUP(orders3[[#This Row],[CustomerID]], Customer_Summary[Row Labels], Customer_Summary[Segment], 0, 0)</f>
        <v>Repeat</v>
      </c>
      <c r="O707" t="str">
        <f>TEXT(orders3[[#This Row],[OrderDate]],"yyyy-mm")</f>
        <v>1996-04</v>
      </c>
      <c r="P707" t="s">
        <v>74</v>
      </c>
    </row>
    <row r="708" spans="1:16" x14ac:dyDescent="0.3">
      <c r="A708">
        <v>10954</v>
      </c>
      <c r="B708" t="s">
        <v>425</v>
      </c>
      <c r="C708">
        <v>5</v>
      </c>
      <c r="D708" s="1">
        <v>35171</v>
      </c>
      <c r="E708" s="1">
        <v>35213</v>
      </c>
      <c r="F708" s="1">
        <v>35174</v>
      </c>
      <c r="G708">
        <v>1</v>
      </c>
      <c r="H708">
        <v>27.91</v>
      </c>
      <c r="I708" t="s">
        <v>426</v>
      </c>
      <c r="J708" t="s">
        <v>428</v>
      </c>
      <c r="K708" t="s">
        <v>429</v>
      </c>
      <c r="L708" t="s">
        <v>430</v>
      </c>
      <c r="M708" t="s">
        <v>431</v>
      </c>
      <c r="N708" t="str">
        <f>_xlfn.XLOOKUP(orders3[[#This Row],[CustomerID]], Customer_Summary[Row Labels], Customer_Summary[Segment], 0, 0)</f>
        <v>Repeat</v>
      </c>
      <c r="O708" t="str">
        <f>TEXT(orders3[[#This Row],[OrderDate]],"yyyy-mm")</f>
        <v>1996-04</v>
      </c>
      <c r="P708" t="s">
        <v>314</v>
      </c>
    </row>
    <row r="709" spans="1:16" x14ac:dyDescent="0.3">
      <c r="A709">
        <v>10955</v>
      </c>
      <c r="B709" t="s">
        <v>237</v>
      </c>
      <c r="C709">
        <v>8</v>
      </c>
      <c r="D709" s="1">
        <v>35171</v>
      </c>
      <c r="E709" s="1">
        <v>35199</v>
      </c>
      <c r="F709" s="1">
        <v>35174</v>
      </c>
      <c r="G709">
        <v>2</v>
      </c>
      <c r="H709">
        <v>3.26</v>
      </c>
      <c r="I709" t="s">
        <v>238</v>
      </c>
      <c r="J709" t="s">
        <v>240</v>
      </c>
      <c r="K709" t="s">
        <v>241</v>
      </c>
      <c r="L709" t="s">
        <v>47</v>
      </c>
      <c r="M709" t="s">
        <v>242</v>
      </c>
      <c r="N709" t="str">
        <f>_xlfn.XLOOKUP(orders3[[#This Row],[CustomerID]], Customer_Summary[Row Labels], Customer_Summary[Segment], 0, 0)</f>
        <v>Repeat</v>
      </c>
      <c r="O709" t="str">
        <f>TEXT(orders3[[#This Row],[OrderDate]],"yyyy-mm")</f>
        <v>1996-04</v>
      </c>
      <c r="P709" t="s">
        <v>84</v>
      </c>
    </row>
    <row r="710" spans="1:16" x14ac:dyDescent="0.3">
      <c r="A710">
        <v>10956</v>
      </c>
      <c r="B710" t="s">
        <v>87</v>
      </c>
      <c r="C710">
        <v>6</v>
      </c>
      <c r="D710" s="1">
        <v>35171</v>
      </c>
      <c r="E710" s="1">
        <v>35213</v>
      </c>
      <c r="F710" s="1">
        <v>35174</v>
      </c>
      <c r="G710">
        <v>2</v>
      </c>
      <c r="H710">
        <v>44.65</v>
      </c>
      <c r="I710" t="s">
        <v>88</v>
      </c>
      <c r="J710" t="s">
        <v>90</v>
      </c>
      <c r="K710" t="s">
        <v>91</v>
      </c>
      <c r="L710" t="s">
        <v>47</v>
      </c>
      <c r="M710" t="s">
        <v>92</v>
      </c>
      <c r="N710" t="str">
        <f>_xlfn.XLOOKUP(orders3[[#This Row],[CustomerID]], Customer_Summary[Row Labels], Customer_Summary[Segment], 0, 0)</f>
        <v>Repeat</v>
      </c>
      <c r="O710" t="str">
        <f>TEXT(orders3[[#This Row],[OrderDate]],"yyyy-mm")</f>
        <v>1996-04</v>
      </c>
      <c r="P710" t="s">
        <v>49</v>
      </c>
    </row>
    <row r="711" spans="1:16" x14ac:dyDescent="0.3">
      <c r="A711">
        <v>10957</v>
      </c>
      <c r="B711" t="s">
        <v>326</v>
      </c>
      <c r="C711">
        <v>8</v>
      </c>
      <c r="D711" s="1">
        <v>35172</v>
      </c>
      <c r="E711" s="1">
        <v>35200</v>
      </c>
      <c r="F711" s="1">
        <v>35181</v>
      </c>
      <c r="G711">
        <v>3</v>
      </c>
      <c r="H711">
        <v>105.36</v>
      </c>
      <c r="I711" t="s">
        <v>327</v>
      </c>
      <c r="J711" t="s">
        <v>329</v>
      </c>
      <c r="K711" t="s">
        <v>330</v>
      </c>
      <c r="L711" t="s">
        <v>331</v>
      </c>
      <c r="M711" t="s">
        <v>332</v>
      </c>
      <c r="N711" t="str">
        <f>_xlfn.XLOOKUP(orders3[[#This Row],[CustomerID]], Customer_Summary[Row Labels], Customer_Summary[Segment], 0, 0)</f>
        <v>Repeat</v>
      </c>
      <c r="O711" t="str">
        <f>TEXT(orders3[[#This Row],[OrderDate]],"yyyy-mm")</f>
        <v>1996-04</v>
      </c>
      <c r="P711" t="s">
        <v>314</v>
      </c>
    </row>
    <row r="712" spans="1:16" x14ac:dyDescent="0.3">
      <c r="A712">
        <v>10958</v>
      </c>
      <c r="B712" t="s">
        <v>482</v>
      </c>
      <c r="C712">
        <v>7</v>
      </c>
      <c r="D712" s="1">
        <v>35172</v>
      </c>
      <c r="E712" s="1">
        <v>35200</v>
      </c>
      <c r="F712" s="1">
        <v>35181</v>
      </c>
      <c r="G712">
        <v>2</v>
      </c>
      <c r="H712">
        <v>49.56</v>
      </c>
      <c r="I712" t="s">
        <v>483</v>
      </c>
      <c r="J712" t="s">
        <v>485</v>
      </c>
      <c r="K712" t="s">
        <v>144</v>
      </c>
      <c r="L712" t="s">
        <v>47</v>
      </c>
      <c r="M712" t="s">
        <v>145</v>
      </c>
      <c r="N712" t="str">
        <f>_xlfn.XLOOKUP(orders3[[#This Row],[CustomerID]], Customer_Summary[Row Labels], Customer_Summary[Segment], 0, 0)</f>
        <v>Repeat</v>
      </c>
      <c r="O712" t="str">
        <f>TEXT(orders3[[#This Row],[OrderDate]],"yyyy-mm")</f>
        <v>1996-04</v>
      </c>
      <c r="P712" t="s">
        <v>146</v>
      </c>
    </row>
    <row r="713" spans="1:16" x14ac:dyDescent="0.3">
      <c r="A713">
        <v>10959</v>
      </c>
      <c r="B713" t="s">
        <v>291</v>
      </c>
      <c r="C713">
        <v>6</v>
      </c>
      <c r="D713" s="1">
        <v>35172</v>
      </c>
      <c r="E713" s="1">
        <v>35214</v>
      </c>
      <c r="F713" s="1">
        <v>35177</v>
      </c>
      <c r="G713">
        <v>2</v>
      </c>
      <c r="H713">
        <v>4.9800000000000004</v>
      </c>
      <c r="I713" t="s">
        <v>292</v>
      </c>
      <c r="J713" t="s">
        <v>294</v>
      </c>
      <c r="K713" t="s">
        <v>295</v>
      </c>
      <c r="L713" t="s">
        <v>170</v>
      </c>
      <c r="M713" t="s">
        <v>296</v>
      </c>
      <c r="N713" t="str">
        <f>_xlfn.XLOOKUP(orders3[[#This Row],[CustomerID]], Customer_Summary[Row Labels], Customer_Summary[Segment], 0, 0)</f>
        <v>Repeat</v>
      </c>
      <c r="O713" t="str">
        <f>TEXT(orders3[[#This Row],[OrderDate]],"yyyy-mm")</f>
        <v>1996-04</v>
      </c>
      <c r="P713" t="s">
        <v>172</v>
      </c>
    </row>
    <row r="714" spans="1:16" x14ac:dyDescent="0.3">
      <c r="A714">
        <v>10960</v>
      </c>
      <c r="B714" t="s">
        <v>326</v>
      </c>
      <c r="C714">
        <v>3</v>
      </c>
      <c r="D714" s="1">
        <v>35173</v>
      </c>
      <c r="E714" s="1">
        <v>35187</v>
      </c>
      <c r="F714" s="1">
        <v>35193</v>
      </c>
      <c r="G714">
        <v>1</v>
      </c>
      <c r="H714">
        <v>2.08</v>
      </c>
      <c r="I714" t="s">
        <v>327</v>
      </c>
      <c r="J714" t="s">
        <v>329</v>
      </c>
      <c r="K714" t="s">
        <v>330</v>
      </c>
      <c r="L714" t="s">
        <v>331</v>
      </c>
      <c r="M714" t="s">
        <v>332</v>
      </c>
      <c r="N714" t="str">
        <f>_xlfn.XLOOKUP(orders3[[#This Row],[CustomerID]], Customer_Summary[Row Labels], Customer_Summary[Segment], 0, 0)</f>
        <v>Repeat</v>
      </c>
      <c r="O714" t="str">
        <f>TEXT(orders3[[#This Row],[OrderDate]],"yyyy-mm")</f>
        <v>1996-04</v>
      </c>
      <c r="P714" t="s">
        <v>314</v>
      </c>
    </row>
    <row r="715" spans="1:16" x14ac:dyDescent="0.3">
      <c r="A715">
        <v>10961</v>
      </c>
      <c r="B715" t="s">
        <v>541</v>
      </c>
      <c r="C715">
        <v>8</v>
      </c>
      <c r="D715" s="1">
        <v>35173</v>
      </c>
      <c r="E715" s="1">
        <v>35201</v>
      </c>
      <c r="F715" s="1">
        <v>35184</v>
      </c>
      <c r="G715">
        <v>1</v>
      </c>
      <c r="H715">
        <v>104.47</v>
      </c>
      <c r="I715" t="s">
        <v>542</v>
      </c>
      <c r="J715" t="s">
        <v>544</v>
      </c>
      <c r="K715" t="s">
        <v>169</v>
      </c>
      <c r="L715" t="s">
        <v>170</v>
      </c>
      <c r="M715" t="s">
        <v>545</v>
      </c>
      <c r="N715" t="str">
        <f>_xlfn.XLOOKUP(orders3[[#This Row],[CustomerID]], Customer_Summary[Row Labels], Customer_Summary[Segment], 0, 0)</f>
        <v>Repeat</v>
      </c>
      <c r="O715" t="str">
        <f>TEXT(orders3[[#This Row],[OrderDate]],"yyyy-mm")</f>
        <v>1996-04</v>
      </c>
      <c r="P715" t="s">
        <v>172</v>
      </c>
    </row>
    <row r="716" spans="1:16" x14ac:dyDescent="0.3">
      <c r="A716">
        <v>10962</v>
      </c>
      <c r="B716" t="s">
        <v>547</v>
      </c>
      <c r="C716">
        <v>8</v>
      </c>
      <c r="D716" s="1">
        <v>35173</v>
      </c>
      <c r="E716" s="1">
        <v>35201</v>
      </c>
      <c r="F716" s="1">
        <v>35177</v>
      </c>
      <c r="G716">
        <v>2</v>
      </c>
      <c r="H716">
        <v>275.79000000000002</v>
      </c>
      <c r="I716" t="s">
        <v>548</v>
      </c>
      <c r="J716" t="s">
        <v>550</v>
      </c>
      <c r="K716" t="s">
        <v>551</v>
      </c>
      <c r="L716" t="s">
        <v>47</v>
      </c>
      <c r="M716" t="s">
        <v>552</v>
      </c>
      <c r="N716" t="str">
        <f>_xlfn.XLOOKUP(orders3[[#This Row],[CustomerID]], Customer_Summary[Row Labels], Customer_Summary[Segment], 0, 0)</f>
        <v>Repeat</v>
      </c>
      <c r="O716" t="str">
        <f>TEXT(orders3[[#This Row],[OrderDate]],"yyyy-mm")</f>
        <v>1996-04</v>
      </c>
      <c r="P716" t="s">
        <v>49</v>
      </c>
    </row>
    <row r="717" spans="1:16" x14ac:dyDescent="0.3">
      <c r="A717">
        <v>10963</v>
      </c>
      <c r="B717" t="s">
        <v>267</v>
      </c>
      <c r="C717">
        <v>9</v>
      </c>
      <c r="D717" s="1">
        <v>35173</v>
      </c>
      <c r="E717" s="1">
        <v>35201</v>
      </c>
      <c r="F717" s="1">
        <v>35180</v>
      </c>
      <c r="G717">
        <v>3</v>
      </c>
      <c r="H717">
        <v>2.7</v>
      </c>
      <c r="I717" t="s">
        <v>268</v>
      </c>
      <c r="J717" t="s">
        <v>270</v>
      </c>
      <c r="K717" t="s">
        <v>271</v>
      </c>
      <c r="L717" t="s">
        <v>47</v>
      </c>
      <c r="M717" t="s">
        <v>272</v>
      </c>
      <c r="N717" t="str">
        <f>_xlfn.XLOOKUP(orders3[[#This Row],[CustomerID]], Customer_Summary[Row Labels], Customer_Summary[Segment], 0, 0)</f>
        <v>Repeat</v>
      </c>
      <c r="O717" t="str">
        <f>TEXT(orders3[[#This Row],[OrderDate]],"yyyy-mm")</f>
        <v>1996-04</v>
      </c>
      <c r="P717" t="s">
        <v>273</v>
      </c>
    </row>
    <row r="718" spans="1:16" x14ac:dyDescent="0.3">
      <c r="A718">
        <v>10964</v>
      </c>
      <c r="B718" t="s">
        <v>631</v>
      </c>
      <c r="C718">
        <v>3</v>
      </c>
      <c r="D718" s="1">
        <v>35174</v>
      </c>
      <c r="E718" s="1">
        <v>35202</v>
      </c>
      <c r="F718" s="1">
        <v>35178</v>
      </c>
      <c r="G718">
        <v>2</v>
      </c>
      <c r="H718">
        <v>87.38</v>
      </c>
      <c r="I718" t="s">
        <v>632</v>
      </c>
      <c r="J718" t="s">
        <v>634</v>
      </c>
      <c r="K718" t="s">
        <v>509</v>
      </c>
      <c r="L718" t="s">
        <v>47</v>
      </c>
      <c r="M718" t="s">
        <v>635</v>
      </c>
      <c r="N718" t="str">
        <f>_xlfn.XLOOKUP(orders3[[#This Row],[CustomerID]], Customer_Summary[Row Labels], Customer_Summary[Segment], 0, 0)</f>
        <v>New</v>
      </c>
      <c r="O718" t="str">
        <f>TEXT(orders3[[#This Row],[OrderDate]],"yyyy-mm")</f>
        <v>1996-04</v>
      </c>
      <c r="P718" t="s">
        <v>102</v>
      </c>
    </row>
    <row r="719" spans="1:16" x14ac:dyDescent="0.3">
      <c r="A719">
        <v>10965</v>
      </c>
      <c r="B719" t="s">
        <v>488</v>
      </c>
      <c r="C719">
        <v>6</v>
      </c>
      <c r="D719" s="1">
        <v>35174</v>
      </c>
      <c r="E719" s="1">
        <v>35202</v>
      </c>
      <c r="F719" s="1">
        <v>35184</v>
      </c>
      <c r="G719">
        <v>3</v>
      </c>
      <c r="H719">
        <v>144.38</v>
      </c>
      <c r="I719" t="s">
        <v>489</v>
      </c>
      <c r="J719" t="s">
        <v>491</v>
      </c>
      <c r="K719" t="s">
        <v>492</v>
      </c>
      <c r="L719" t="s">
        <v>493</v>
      </c>
      <c r="M719" t="s">
        <v>494</v>
      </c>
      <c r="N719" t="str">
        <f>_xlfn.XLOOKUP(orders3[[#This Row],[CustomerID]], Customer_Summary[Row Labels], Customer_Summary[Segment], 0, 0)</f>
        <v>Repeat</v>
      </c>
      <c r="O719" t="str">
        <f>TEXT(orders3[[#This Row],[OrderDate]],"yyyy-mm")</f>
        <v>1996-04</v>
      </c>
      <c r="P719" t="s">
        <v>305</v>
      </c>
    </row>
    <row r="720" spans="1:16" x14ac:dyDescent="0.3">
      <c r="A720">
        <v>10966</v>
      </c>
      <c r="B720" t="s">
        <v>156</v>
      </c>
      <c r="C720">
        <v>4</v>
      </c>
      <c r="D720" s="1">
        <v>35174</v>
      </c>
      <c r="E720" s="1">
        <v>35202</v>
      </c>
      <c r="F720" s="1">
        <v>35193</v>
      </c>
      <c r="G720">
        <v>1</v>
      </c>
      <c r="H720">
        <v>27.19</v>
      </c>
      <c r="I720" t="s">
        <v>157</v>
      </c>
      <c r="J720" t="s">
        <v>868</v>
      </c>
      <c r="K720" t="s">
        <v>160</v>
      </c>
      <c r="L720" t="s">
        <v>47</v>
      </c>
      <c r="M720" t="s">
        <v>161</v>
      </c>
      <c r="N720" t="str">
        <f>_xlfn.XLOOKUP(orders3[[#This Row],[CustomerID]], Customer_Summary[Row Labels], Customer_Summary[Segment], 0, 0)</f>
        <v>Repeat</v>
      </c>
      <c r="O720" t="str">
        <f>TEXT(orders3[[#This Row],[OrderDate]],"yyyy-mm")</f>
        <v>1996-04</v>
      </c>
      <c r="P720" t="s">
        <v>162</v>
      </c>
    </row>
    <row r="721" spans="1:16" x14ac:dyDescent="0.3">
      <c r="A721">
        <v>10967</v>
      </c>
      <c r="B721" t="s">
        <v>670</v>
      </c>
      <c r="C721">
        <v>2</v>
      </c>
      <c r="D721" s="1">
        <v>35177</v>
      </c>
      <c r="E721" s="1">
        <v>35205</v>
      </c>
      <c r="F721" s="1">
        <v>35187</v>
      </c>
      <c r="G721">
        <v>2</v>
      </c>
      <c r="H721">
        <v>62.22</v>
      </c>
      <c r="I721" t="s">
        <v>671</v>
      </c>
      <c r="J721" t="s">
        <v>673</v>
      </c>
      <c r="K721" t="s">
        <v>674</v>
      </c>
      <c r="L721" t="s">
        <v>47</v>
      </c>
      <c r="M721" t="s">
        <v>675</v>
      </c>
      <c r="N721" t="str">
        <f>_xlfn.XLOOKUP(orders3[[#This Row],[CustomerID]], Customer_Summary[Row Labels], Customer_Summary[Segment], 0, 0)</f>
        <v>Repeat</v>
      </c>
      <c r="O721" t="str">
        <f>TEXT(orders3[[#This Row],[OrderDate]],"yyyy-mm")</f>
        <v>1996-04</v>
      </c>
      <c r="P721" t="s">
        <v>49</v>
      </c>
    </row>
    <row r="722" spans="1:16" x14ac:dyDescent="0.3">
      <c r="A722">
        <v>10968</v>
      </c>
      <c r="B722" t="s">
        <v>204</v>
      </c>
      <c r="C722">
        <v>1</v>
      </c>
      <c r="D722" s="1">
        <v>35177</v>
      </c>
      <c r="E722" s="1">
        <v>35205</v>
      </c>
      <c r="F722" s="1">
        <v>35186</v>
      </c>
      <c r="G722">
        <v>3</v>
      </c>
      <c r="H722">
        <v>74.599999999999994</v>
      </c>
      <c r="I722" t="s">
        <v>205</v>
      </c>
      <c r="J722" t="s">
        <v>208</v>
      </c>
      <c r="K722" t="s">
        <v>209</v>
      </c>
      <c r="L722" t="s">
        <v>47</v>
      </c>
      <c r="M722" t="s">
        <v>210</v>
      </c>
      <c r="N722" t="str">
        <f>_xlfn.XLOOKUP(orders3[[#This Row],[CustomerID]], Customer_Summary[Row Labels], Customer_Summary[Segment], 0, 0)</f>
        <v>Repeat</v>
      </c>
      <c r="O722" t="str">
        <f>TEXT(orders3[[#This Row],[OrderDate]],"yyyy-mm")</f>
        <v>1996-04</v>
      </c>
      <c r="P722" t="s">
        <v>211</v>
      </c>
    </row>
    <row r="723" spans="1:16" x14ac:dyDescent="0.3">
      <c r="A723">
        <v>10969</v>
      </c>
      <c r="B723" t="s">
        <v>164</v>
      </c>
      <c r="C723">
        <v>1</v>
      </c>
      <c r="D723" s="1">
        <v>35177</v>
      </c>
      <c r="E723" s="1">
        <v>35205</v>
      </c>
      <c r="F723" s="1">
        <v>35184</v>
      </c>
      <c r="G723">
        <v>2</v>
      </c>
      <c r="H723">
        <v>0.21</v>
      </c>
      <c r="I723" t="s">
        <v>165</v>
      </c>
      <c r="J723" t="s">
        <v>168</v>
      </c>
      <c r="K723" t="s">
        <v>169</v>
      </c>
      <c r="L723" t="s">
        <v>170</v>
      </c>
      <c r="M723" t="s">
        <v>171</v>
      </c>
      <c r="N723" t="str">
        <f>_xlfn.XLOOKUP(orders3[[#This Row],[CustomerID]], Customer_Summary[Row Labels], Customer_Summary[Segment], 0, 0)</f>
        <v>Repeat</v>
      </c>
      <c r="O723" t="str">
        <f>TEXT(orders3[[#This Row],[OrderDate]],"yyyy-mm")</f>
        <v>1996-04</v>
      </c>
      <c r="P723" t="s">
        <v>172</v>
      </c>
    </row>
    <row r="724" spans="1:16" x14ac:dyDescent="0.3">
      <c r="A724">
        <v>10970</v>
      </c>
      <c r="B724" t="s">
        <v>105</v>
      </c>
      <c r="C724">
        <v>9</v>
      </c>
      <c r="D724" s="1">
        <v>35178</v>
      </c>
      <c r="E724" s="1">
        <v>35192</v>
      </c>
      <c r="F724" s="1">
        <v>35209</v>
      </c>
      <c r="G724">
        <v>1</v>
      </c>
      <c r="H724">
        <v>16.16</v>
      </c>
      <c r="I724" t="s">
        <v>106</v>
      </c>
      <c r="J724" t="s">
        <v>108</v>
      </c>
      <c r="K724" t="s">
        <v>109</v>
      </c>
      <c r="L724" t="s">
        <v>47</v>
      </c>
      <c r="M724" t="s">
        <v>110</v>
      </c>
      <c r="N724" t="str">
        <f>_xlfn.XLOOKUP(orders3[[#This Row],[CustomerID]], Customer_Summary[Row Labels], Customer_Summary[Segment], 0, 0)</f>
        <v>New</v>
      </c>
      <c r="O724" t="str">
        <f>TEXT(orders3[[#This Row],[OrderDate]],"yyyy-mm")</f>
        <v>1996-04</v>
      </c>
      <c r="P724" t="s">
        <v>111</v>
      </c>
    </row>
    <row r="725" spans="1:16" x14ac:dyDescent="0.3">
      <c r="A725">
        <v>10971</v>
      </c>
      <c r="B725" t="s">
        <v>252</v>
      </c>
      <c r="C725">
        <v>2</v>
      </c>
      <c r="D725" s="1">
        <v>35178</v>
      </c>
      <c r="E725" s="1">
        <v>35206</v>
      </c>
      <c r="F725" s="1">
        <v>35187</v>
      </c>
      <c r="G725">
        <v>2</v>
      </c>
      <c r="H725">
        <v>121.82</v>
      </c>
      <c r="I725" t="s">
        <v>253</v>
      </c>
      <c r="J725" t="s">
        <v>255</v>
      </c>
      <c r="K725" t="s">
        <v>193</v>
      </c>
      <c r="L725" t="s">
        <v>47</v>
      </c>
      <c r="M725" t="s">
        <v>194</v>
      </c>
      <c r="N725" t="str">
        <f>_xlfn.XLOOKUP(orders3[[#This Row],[CustomerID]], Customer_Summary[Row Labels], Customer_Summary[Segment], 0, 0)</f>
        <v>New</v>
      </c>
      <c r="O725" t="str">
        <f>TEXT(orders3[[#This Row],[OrderDate]],"yyyy-mm")</f>
        <v>1996-04</v>
      </c>
      <c r="P725" t="s">
        <v>102</v>
      </c>
    </row>
    <row r="726" spans="1:16" x14ac:dyDescent="0.3">
      <c r="A726">
        <v>10972</v>
      </c>
      <c r="B726" t="s">
        <v>367</v>
      </c>
      <c r="C726">
        <v>4</v>
      </c>
      <c r="D726" s="1">
        <v>35178</v>
      </c>
      <c r="E726" s="1">
        <v>35206</v>
      </c>
      <c r="F726" s="1">
        <v>35180</v>
      </c>
      <c r="G726">
        <v>2</v>
      </c>
      <c r="H726">
        <v>0.02</v>
      </c>
      <c r="I726" t="s">
        <v>368</v>
      </c>
      <c r="J726" t="s">
        <v>370</v>
      </c>
      <c r="K726" t="s">
        <v>371</v>
      </c>
      <c r="L726" t="s">
        <v>47</v>
      </c>
      <c r="M726" t="s">
        <v>372</v>
      </c>
      <c r="N726" t="str">
        <f>_xlfn.XLOOKUP(orders3[[#This Row],[CustomerID]], Customer_Summary[Row Labels], Customer_Summary[Segment], 0, 0)</f>
        <v>New</v>
      </c>
      <c r="O726" t="str">
        <f>TEXT(orders3[[#This Row],[OrderDate]],"yyyy-mm")</f>
        <v>1996-04</v>
      </c>
      <c r="P726" t="s">
        <v>102</v>
      </c>
    </row>
    <row r="727" spans="1:16" x14ac:dyDescent="0.3">
      <c r="A727">
        <v>10973</v>
      </c>
      <c r="B727" t="s">
        <v>367</v>
      </c>
      <c r="C727">
        <v>6</v>
      </c>
      <c r="D727" s="1">
        <v>35178</v>
      </c>
      <c r="E727" s="1">
        <v>35206</v>
      </c>
      <c r="F727" s="1">
        <v>35181</v>
      </c>
      <c r="G727">
        <v>2</v>
      </c>
      <c r="H727">
        <v>15.17</v>
      </c>
      <c r="I727" t="s">
        <v>368</v>
      </c>
      <c r="J727" t="s">
        <v>370</v>
      </c>
      <c r="K727" t="s">
        <v>371</v>
      </c>
      <c r="L727" t="s">
        <v>47</v>
      </c>
      <c r="M727" t="s">
        <v>372</v>
      </c>
      <c r="N727" t="str">
        <f>_xlfn.XLOOKUP(orders3[[#This Row],[CustomerID]], Customer_Summary[Row Labels], Customer_Summary[Segment], 0, 0)</f>
        <v>New</v>
      </c>
      <c r="O727" t="str">
        <f>TEXT(orders3[[#This Row],[OrderDate]],"yyyy-mm")</f>
        <v>1996-04</v>
      </c>
      <c r="P727" t="s">
        <v>102</v>
      </c>
    </row>
    <row r="728" spans="1:16" x14ac:dyDescent="0.3">
      <c r="A728">
        <v>10974</v>
      </c>
      <c r="B728" t="s">
        <v>638</v>
      </c>
      <c r="C728">
        <v>3</v>
      </c>
      <c r="D728" s="1">
        <v>35179</v>
      </c>
      <c r="E728" s="1">
        <v>35193</v>
      </c>
      <c r="F728" s="1">
        <v>35188</v>
      </c>
      <c r="G728">
        <v>3</v>
      </c>
      <c r="H728">
        <v>12.96</v>
      </c>
      <c r="I728" t="s">
        <v>639</v>
      </c>
      <c r="J728" t="s">
        <v>641</v>
      </c>
      <c r="K728" t="s">
        <v>642</v>
      </c>
      <c r="L728" t="s">
        <v>643</v>
      </c>
      <c r="M728" t="s">
        <v>644</v>
      </c>
      <c r="N728" t="str">
        <f>_xlfn.XLOOKUP(orders3[[#This Row],[CustomerID]], Customer_Summary[Row Labels], Customer_Summary[Segment], 0, 0)</f>
        <v>Repeat</v>
      </c>
      <c r="O728" t="str">
        <f>TEXT(orders3[[#This Row],[OrderDate]],"yyyy-mm")</f>
        <v>1996-04</v>
      </c>
      <c r="P728" t="s">
        <v>305</v>
      </c>
    </row>
    <row r="729" spans="1:16" x14ac:dyDescent="0.3">
      <c r="A729">
        <v>10975</v>
      </c>
      <c r="B729" t="s">
        <v>122</v>
      </c>
      <c r="C729">
        <v>1</v>
      </c>
      <c r="D729" s="1">
        <v>35179</v>
      </c>
      <c r="E729" s="1">
        <v>35207</v>
      </c>
      <c r="F729" s="1">
        <v>35181</v>
      </c>
      <c r="G729">
        <v>3</v>
      </c>
      <c r="H729">
        <v>32.270000000000003</v>
      </c>
      <c r="I729" t="s">
        <v>123</v>
      </c>
      <c r="J729" t="s">
        <v>126</v>
      </c>
      <c r="K729" t="s">
        <v>127</v>
      </c>
      <c r="L729" t="s">
        <v>128</v>
      </c>
      <c r="M729" t="s">
        <v>129</v>
      </c>
      <c r="N729" t="str">
        <f>_xlfn.XLOOKUP(orders3[[#This Row],[CustomerID]], Customer_Summary[Row Labels], Customer_Summary[Segment], 0, 0)</f>
        <v>Repeat</v>
      </c>
      <c r="O729" t="str">
        <f>TEXT(orders3[[#This Row],[OrderDate]],"yyyy-mm")</f>
        <v>1996-04</v>
      </c>
      <c r="P729" t="s">
        <v>130</v>
      </c>
    </row>
    <row r="730" spans="1:16" x14ac:dyDescent="0.3">
      <c r="A730">
        <v>10976</v>
      </c>
      <c r="B730" t="s">
        <v>326</v>
      </c>
      <c r="C730">
        <v>1</v>
      </c>
      <c r="D730" s="1">
        <v>35179</v>
      </c>
      <c r="E730" s="1">
        <v>35221</v>
      </c>
      <c r="F730" s="1">
        <v>35188</v>
      </c>
      <c r="G730">
        <v>1</v>
      </c>
      <c r="H730">
        <v>37.97</v>
      </c>
      <c r="I730" t="s">
        <v>327</v>
      </c>
      <c r="J730" t="s">
        <v>329</v>
      </c>
      <c r="K730" t="s">
        <v>330</v>
      </c>
      <c r="L730" t="s">
        <v>331</v>
      </c>
      <c r="M730" t="s">
        <v>332</v>
      </c>
      <c r="N730" t="str">
        <f>_xlfn.XLOOKUP(orders3[[#This Row],[CustomerID]], Customer_Summary[Row Labels], Customer_Summary[Segment], 0, 0)</f>
        <v>Repeat</v>
      </c>
      <c r="O730" t="str">
        <f>TEXT(orders3[[#This Row],[OrderDate]],"yyyy-mm")</f>
        <v>1996-04</v>
      </c>
      <c r="P730" t="s">
        <v>314</v>
      </c>
    </row>
    <row r="731" spans="1:16" x14ac:dyDescent="0.3">
      <c r="A731">
        <v>10977</v>
      </c>
      <c r="B731" t="s">
        <v>237</v>
      </c>
      <c r="C731">
        <v>8</v>
      </c>
      <c r="D731" s="1">
        <v>35180</v>
      </c>
      <c r="E731" s="1">
        <v>35208</v>
      </c>
      <c r="F731" s="1">
        <v>35195</v>
      </c>
      <c r="G731">
        <v>3</v>
      </c>
      <c r="H731">
        <v>208.5</v>
      </c>
      <c r="I731" t="s">
        <v>238</v>
      </c>
      <c r="J731" t="s">
        <v>240</v>
      </c>
      <c r="K731" t="s">
        <v>241</v>
      </c>
      <c r="L731" t="s">
        <v>47</v>
      </c>
      <c r="M731" t="s">
        <v>242</v>
      </c>
      <c r="N731" t="str">
        <f>_xlfn.XLOOKUP(orders3[[#This Row],[CustomerID]], Customer_Summary[Row Labels], Customer_Summary[Segment], 0, 0)</f>
        <v>Repeat</v>
      </c>
      <c r="O731" t="str">
        <f>TEXT(orders3[[#This Row],[OrderDate]],"yyyy-mm")</f>
        <v>1996-04</v>
      </c>
      <c r="P731" t="s">
        <v>84</v>
      </c>
    </row>
    <row r="732" spans="1:16" x14ac:dyDescent="0.3">
      <c r="A732">
        <v>10978</v>
      </c>
      <c r="B732" t="s">
        <v>450</v>
      </c>
      <c r="C732">
        <v>9</v>
      </c>
      <c r="D732" s="1">
        <v>35180</v>
      </c>
      <c r="E732" s="1">
        <v>35208</v>
      </c>
      <c r="F732" s="1">
        <v>35208</v>
      </c>
      <c r="G732">
        <v>2</v>
      </c>
      <c r="H732">
        <v>32.82</v>
      </c>
      <c r="I732" t="s">
        <v>451</v>
      </c>
      <c r="J732" t="s">
        <v>453</v>
      </c>
      <c r="K732" t="s">
        <v>454</v>
      </c>
      <c r="L732" t="s">
        <v>47</v>
      </c>
      <c r="M732" t="s">
        <v>455</v>
      </c>
      <c r="N732" t="str">
        <f>_xlfn.XLOOKUP(orders3[[#This Row],[CustomerID]], Customer_Summary[Row Labels], Customer_Summary[Segment], 0, 0)</f>
        <v>Repeat</v>
      </c>
      <c r="O732" t="str">
        <f>TEXT(orders3[[#This Row],[OrderDate]],"yyyy-mm")</f>
        <v>1996-04</v>
      </c>
      <c r="P732" t="s">
        <v>456</v>
      </c>
    </row>
    <row r="733" spans="1:16" x14ac:dyDescent="0.3">
      <c r="A733">
        <v>10979</v>
      </c>
      <c r="B733" t="s">
        <v>204</v>
      </c>
      <c r="C733">
        <v>8</v>
      </c>
      <c r="D733" s="1">
        <v>35180</v>
      </c>
      <c r="E733" s="1">
        <v>35208</v>
      </c>
      <c r="F733" s="1">
        <v>35185</v>
      </c>
      <c r="G733">
        <v>2</v>
      </c>
      <c r="H733">
        <v>353.07</v>
      </c>
      <c r="I733" t="s">
        <v>205</v>
      </c>
      <c r="J733" t="s">
        <v>208</v>
      </c>
      <c r="K733" t="s">
        <v>209</v>
      </c>
      <c r="L733" t="s">
        <v>47</v>
      </c>
      <c r="M733" t="s">
        <v>210</v>
      </c>
      <c r="N733" t="str">
        <f>_xlfn.XLOOKUP(orders3[[#This Row],[CustomerID]], Customer_Summary[Row Labels], Customer_Summary[Segment], 0, 0)</f>
        <v>Repeat</v>
      </c>
      <c r="O733" t="str">
        <f>TEXT(orders3[[#This Row],[OrderDate]],"yyyy-mm")</f>
        <v>1996-04</v>
      </c>
      <c r="P733" t="s">
        <v>211</v>
      </c>
    </row>
    <row r="734" spans="1:16" x14ac:dyDescent="0.3">
      <c r="A734">
        <v>10980</v>
      </c>
      <c r="B734" t="s">
        <v>237</v>
      </c>
      <c r="C734">
        <v>4</v>
      </c>
      <c r="D734" s="1">
        <v>35181</v>
      </c>
      <c r="E734" s="1">
        <v>35223</v>
      </c>
      <c r="F734" s="1">
        <v>35202</v>
      </c>
      <c r="G734">
        <v>1</v>
      </c>
      <c r="H734">
        <v>1.26</v>
      </c>
      <c r="I734" t="s">
        <v>238</v>
      </c>
      <c r="J734" t="s">
        <v>240</v>
      </c>
      <c r="K734" t="s">
        <v>241</v>
      </c>
      <c r="L734" t="s">
        <v>47</v>
      </c>
      <c r="M734" t="s">
        <v>242</v>
      </c>
      <c r="N734" t="str">
        <f>_xlfn.XLOOKUP(orders3[[#This Row],[CustomerID]], Customer_Summary[Row Labels], Customer_Summary[Segment], 0, 0)</f>
        <v>Repeat</v>
      </c>
      <c r="O734" t="str">
        <f>TEXT(orders3[[#This Row],[OrderDate]],"yyyy-mm")</f>
        <v>1996-04</v>
      </c>
      <c r="P734" t="s">
        <v>84</v>
      </c>
    </row>
    <row r="735" spans="1:16" x14ac:dyDescent="0.3">
      <c r="A735">
        <v>10981</v>
      </c>
      <c r="B735" t="s">
        <v>317</v>
      </c>
      <c r="C735">
        <v>1</v>
      </c>
      <c r="D735" s="1">
        <v>35181</v>
      </c>
      <c r="E735" s="1">
        <v>35209</v>
      </c>
      <c r="F735" s="1">
        <v>35187</v>
      </c>
      <c r="G735">
        <v>2</v>
      </c>
      <c r="H735">
        <v>193.37</v>
      </c>
      <c r="I735" t="s">
        <v>318</v>
      </c>
      <c r="J735" t="s">
        <v>320</v>
      </c>
      <c r="K735" t="s">
        <v>321</v>
      </c>
      <c r="L735" t="s">
        <v>322</v>
      </c>
      <c r="M735" t="s">
        <v>323</v>
      </c>
      <c r="N735" t="str">
        <f>_xlfn.XLOOKUP(orders3[[#This Row],[CustomerID]], Customer_Summary[Row Labels], Customer_Summary[Segment], 0, 0)</f>
        <v>Repeat</v>
      </c>
      <c r="O735" t="str">
        <f>TEXT(orders3[[#This Row],[OrderDate]],"yyyy-mm")</f>
        <v>1996-04</v>
      </c>
      <c r="P735" t="s">
        <v>172</v>
      </c>
    </row>
    <row r="736" spans="1:16" x14ac:dyDescent="0.3">
      <c r="A736">
        <v>10982</v>
      </c>
      <c r="B736" t="s">
        <v>122</v>
      </c>
      <c r="C736">
        <v>2</v>
      </c>
      <c r="D736" s="1">
        <v>35181</v>
      </c>
      <c r="E736" s="1">
        <v>35209</v>
      </c>
      <c r="F736" s="1">
        <v>35193</v>
      </c>
      <c r="G736">
        <v>1</v>
      </c>
      <c r="H736">
        <v>14.01</v>
      </c>
      <c r="I736" t="s">
        <v>123</v>
      </c>
      <c r="J736" t="s">
        <v>126</v>
      </c>
      <c r="K736" t="s">
        <v>127</v>
      </c>
      <c r="L736" t="s">
        <v>128</v>
      </c>
      <c r="M736" t="s">
        <v>129</v>
      </c>
      <c r="N736" t="str">
        <f>_xlfn.XLOOKUP(orders3[[#This Row],[CustomerID]], Customer_Summary[Row Labels], Customer_Summary[Segment], 0, 0)</f>
        <v>Repeat</v>
      </c>
      <c r="O736" t="str">
        <f>TEXT(orders3[[#This Row],[OrderDate]],"yyyy-mm")</f>
        <v>1996-04</v>
      </c>
      <c r="P736" t="s">
        <v>130</v>
      </c>
    </row>
    <row r="737" spans="1:16" x14ac:dyDescent="0.3">
      <c r="A737">
        <v>10983</v>
      </c>
      <c r="B737" t="s">
        <v>607</v>
      </c>
      <c r="C737">
        <v>2</v>
      </c>
      <c r="D737" s="1">
        <v>35181</v>
      </c>
      <c r="E737" s="1">
        <v>35209</v>
      </c>
      <c r="F737" s="1">
        <v>35191</v>
      </c>
      <c r="G737">
        <v>2</v>
      </c>
      <c r="H737">
        <v>657.54</v>
      </c>
      <c r="I737" t="s">
        <v>608</v>
      </c>
      <c r="J737" t="s">
        <v>610</v>
      </c>
      <c r="K737" t="s">
        <v>611</v>
      </c>
      <c r="L737" t="s">
        <v>612</v>
      </c>
      <c r="M737" t="s">
        <v>613</v>
      </c>
      <c r="N737" t="str">
        <f>_xlfn.XLOOKUP(orders3[[#This Row],[CustomerID]], Customer_Summary[Row Labels], Customer_Summary[Segment], 0, 0)</f>
        <v>Repeat</v>
      </c>
      <c r="O737" t="str">
        <f>TEXT(orders3[[#This Row],[OrderDate]],"yyyy-mm")</f>
        <v>1996-04</v>
      </c>
      <c r="P737" t="s">
        <v>305</v>
      </c>
    </row>
    <row r="738" spans="1:16" x14ac:dyDescent="0.3">
      <c r="A738">
        <v>10984</v>
      </c>
      <c r="B738" t="s">
        <v>607</v>
      </c>
      <c r="C738">
        <v>1</v>
      </c>
      <c r="D738" s="1">
        <v>35184</v>
      </c>
      <c r="E738" s="1">
        <v>35212</v>
      </c>
      <c r="F738" s="1">
        <v>35188</v>
      </c>
      <c r="G738">
        <v>3</v>
      </c>
      <c r="H738">
        <v>211.22</v>
      </c>
      <c r="I738" t="s">
        <v>608</v>
      </c>
      <c r="J738" t="s">
        <v>610</v>
      </c>
      <c r="K738" t="s">
        <v>611</v>
      </c>
      <c r="L738" t="s">
        <v>612</v>
      </c>
      <c r="M738" t="s">
        <v>613</v>
      </c>
      <c r="N738" t="str">
        <f>_xlfn.XLOOKUP(orders3[[#This Row],[CustomerID]], Customer_Summary[Row Labels], Customer_Summary[Segment], 0, 0)</f>
        <v>Repeat</v>
      </c>
      <c r="O738" t="str">
        <f>TEXT(orders3[[#This Row],[OrderDate]],"yyyy-mm")</f>
        <v>1996-04</v>
      </c>
      <c r="P738" t="s">
        <v>305</v>
      </c>
    </row>
    <row r="739" spans="1:16" x14ac:dyDescent="0.3">
      <c r="A739">
        <v>10985</v>
      </c>
      <c r="B739" t="s">
        <v>343</v>
      </c>
      <c r="C739">
        <v>2</v>
      </c>
      <c r="D739" s="1">
        <v>35184</v>
      </c>
      <c r="E739" s="1">
        <v>35212</v>
      </c>
      <c r="F739" s="1">
        <v>35187</v>
      </c>
      <c r="G739">
        <v>1</v>
      </c>
      <c r="H739">
        <v>91.51</v>
      </c>
      <c r="I739" t="s">
        <v>344</v>
      </c>
      <c r="J739" t="s">
        <v>346</v>
      </c>
      <c r="K739" t="s">
        <v>347</v>
      </c>
      <c r="L739" t="s">
        <v>348</v>
      </c>
      <c r="M739" t="s">
        <v>47</v>
      </c>
      <c r="N739" t="str">
        <f>_xlfn.XLOOKUP(orders3[[#This Row],[CustomerID]], Customer_Summary[Row Labels], Customer_Summary[Segment], 0, 0)</f>
        <v>Repeat</v>
      </c>
      <c r="O739" t="str">
        <f>TEXT(orders3[[#This Row],[OrderDate]],"yyyy-mm")</f>
        <v>1996-04</v>
      </c>
      <c r="P739" t="s">
        <v>349</v>
      </c>
    </row>
    <row r="740" spans="1:16" x14ac:dyDescent="0.3">
      <c r="A740">
        <v>10986</v>
      </c>
      <c r="B740" t="s">
        <v>482</v>
      </c>
      <c r="C740">
        <v>8</v>
      </c>
      <c r="D740" s="1">
        <v>35184</v>
      </c>
      <c r="E740" s="1">
        <v>35212</v>
      </c>
      <c r="F740" s="1">
        <v>35206</v>
      </c>
      <c r="G740">
        <v>2</v>
      </c>
      <c r="H740">
        <v>217.86</v>
      </c>
      <c r="I740" t="s">
        <v>483</v>
      </c>
      <c r="J740" t="s">
        <v>485</v>
      </c>
      <c r="K740" t="s">
        <v>144</v>
      </c>
      <c r="L740" t="s">
        <v>47</v>
      </c>
      <c r="M740" t="s">
        <v>145</v>
      </c>
      <c r="N740" t="str">
        <f>_xlfn.XLOOKUP(orders3[[#This Row],[CustomerID]], Customer_Summary[Row Labels], Customer_Summary[Segment], 0, 0)</f>
        <v>Repeat</v>
      </c>
      <c r="O740" t="str">
        <f>TEXT(orders3[[#This Row],[OrderDate]],"yyyy-mm")</f>
        <v>1996-04</v>
      </c>
      <c r="P740" t="s">
        <v>146</v>
      </c>
    </row>
    <row r="741" spans="1:16" x14ac:dyDescent="0.3">
      <c r="A741">
        <v>10987</v>
      </c>
      <c r="B741" t="s">
        <v>197</v>
      </c>
      <c r="C741">
        <v>8</v>
      </c>
      <c r="D741" s="1">
        <v>35185</v>
      </c>
      <c r="E741" s="1">
        <v>35213</v>
      </c>
      <c r="F741" s="1">
        <v>35191</v>
      </c>
      <c r="G741">
        <v>1</v>
      </c>
      <c r="H741">
        <v>185.48</v>
      </c>
      <c r="I741" t="s">
        <v>198</v>
      </c>
      <c r="J741" t="s">
        <v>200</v>
      </c>
      <c r="K741" t="s">
        <v>72</v>
      </c>
      <c r="L741" t="s">
        <v>47</v>
      </c>
      <c r="M741" t="s">
        <v>201</v>
      </c>
      <c r="N741" t="str">
        <f>_xlfn.XLOOKUP(orders3[[#This Row],[CustomerID]], Customer_Summary[Row Labels], Customer_Summary[Segment], 0, 0)</f>
        <v>Repeat</v>
      </c>
      <c r="O741" t="str">
        <f>TEXT(orders3[[#This Row],[OrderDate]],"yyyy-mm")</f>
        <v>1996-04</v>
      </c>
      <c r="P741" t="s">
        <v>74</v>
      </c>
    </row>
    <row r="742" spans="1:16" x14ac:dyDescent="0.3">
      <c r="A742">
        <v>10988</v>
      </c>
      <c r="B742" t="s">
        <v>560</v>
      </c>
      <c r="C742">
        <v>3</v>
      </c>
      <c r="D742" s="1">
        <v>35185</v>
      </c>
      <c r="E742" s="1">
        <v>35213</v>
      </c>
      <c r="F742" s="1">
        <v>35195</v>
      </c>
      <c r="G742">
        <v>2</v>
      </c>
      <c r="H742">
        <v>61.14</v>
      </c>
      <c r="I742" t="s">
        <v>561</v>
      </c>
      <c r="J742" t="s">
        <v>564</v>
      </c>
      <c r="K742" t="s">
        <v>565</v>
      </c>
      <c r="L742" t="s">
        <v>566</v>
      </c>
      <c r="M742" t="s">
        <v>567</v>
      </c>
      <c r="N742" t="str">
        <f>_xlfn.XLOOKUP(orders3[[#This Row],[CustomerID]], Customer_Summary[Row Labels], Customer_Summary[Segment], 0, 0)</f>
        <v>Repeat</v>
      </c>
      <c r="O742" t="str">
        <f>TEXT(orders3[[#This Row],[OrderDate]],"yyyy-mm")</f>
        <v>1996-04</v>
      </c>
      <c r="P742" t="s">
        <v>305</v>
      </c>
    </row>
    <row r="743" spans="1:16" x14ac:dyDescent="0.3">
      <c r="A743">
        <v>10989</v>
      </c>
      <c r="B743" t="s">
        <v>534</v>
      </c>
      <c r="C743">
        <v>2</v>
      </c>
      <c r="D743" s="1">
        <v>35185</v>
      </c>
      <c r="E743" s="1">
        <v>35213</v>
      </c>
      <c r="F743" s="1">
        <v>35187</v>
      </c>
      <c r="G743">
        <v>1</v>
      </c>
      <c r="H743">
        <v>34.76</v>
      </c>
      <c r="I743" t="s">
        <v>535</v>
      </c>
      <c r="J743" t="s">
        <v>537</v>
      </c>
      <c r="K743" t="s">
        <v>321</v>
      </c>
      <c r="L743" t="s">
        <v>322</v>
      </c>
      <c r="M743" t="s">
        <v>538</v>
      </c>
      <c r="N743" t="str">
        <f>_xlfn.XLOOKUP(orders3[[#This Row],[CustomerID]], Customer_Summary[Row Labels], Customer_Summary[Segment], 0, 0)</f>
        <v>Repeat</v>
      </c>
      <c r="O743" t="str">
        <f>TEXT(orders3[[#This Row],[OrderDate]],"yyyy-mm")</f>
        <v>1996-04</v>
      </c>
      <c r="P743" t="s">
        <v>172</v>
      </c>
    </row>
    <row r="744" spans="1:16" x14ac:dyDescent="0.3">
      <c r="A744">
        <v>10990</v>
      </c>
      <c r="B744" t="s">
        <v>204</v>
      </c>
      <c r="C744">
        <v>2</v>
      </c>
      <c r="D744" s="1">
        <v>35186</v>
      </c>
      <c r="E744" s="1">
        <v>35228</v>
      </c>
      <c r="F744" s="1">
        <v>35192</v>
      </c>
      <c r="G744">
        <v>3</v>
      </c>
      <c r="H744">
        <v>117.61</v>
      </c>
      <c r="I744" t="s">
        <v>205</v>
      </c>
      <c r="J744" t="s">
        <v>208</v>
      </c>
      <c r="K744" t="s">
        <v>209</v>
      </c>
      <c r="L744" t="s">
        <v>47</v>
      </c>
      <c r="M744" t="s">
        <v>210</v>
      </c>
      <c r="N744" t="str">
        <f>_xlfn.XLOOKUP(orders3[[#This Row],[CustomerID]], Customer_Summary[Row Labels], Customer_Summary[Segment], 0, 0)</f>
        <v>Repeat</v>
      </c>
      <c r="O744" t="str">
        <f>TEXT(orders3[[#This Row],[OrderDate]],"yyyy-mm")</f>
        <v>1996-05</v>
      </c>
      <c r="P744" t="s">
        <v>211</v>
      </c>
    </row>
    <row r="745" spans="1:16" x14ac:dyDescent="0.3">
      <c r="A745">
        <v>10991</v>
      </c>
      <c r="B745" t="s">
        <v>547</v>
      </c>
      <c r="C745">
        <v>1</v>
      </c>
      <c r="D745" s="1">
        <v>35186</v>
      </c>
      <c r="E745" s="1">
        <v>35214</v>
      </c>
      <c r="F745" s="1">
        <v>35192</v>
      </c>
      <c r="G745">
        <v>1</v>
      </c>
      <c r="H745">
        <v>38.51</v>
      </c>
      <c r="I745" t="s">
        <v>548</v>
      </c>
      <c r="J745" t="s">
        <v>550</v>
      </c>
      <c r="K745" t="s">
        <v>551</v>
      </c>
      <c r="L745" t="s">
        <v>47</v>
      </c>
      <c r="M745" t="s">
        <v>552</v>
      </c>
      <c r="N745" t="str">
        <f>_xlfn.XLOOKUP(orders3[[#This Row],[CustomerID]], Customer_Summary[Row Labels], Customer_Summary[Segment], 0, 0)</f>
        <v>Repeat</v>
      </c>
      <c r="O745" t="str">
        <f>TEXT(orders3[[#This Row],[OrderDate]],"yyyy-mm")</f>
        <v>1996-05</v>
      </c>
      <c r="P745" t="s">
        <v>49</v>
      </c>
    </row>
    <row r="746" spans="1:16" x14ac:dyDescent="0.3">
      <c r="A746">
        <v>10992</v>
      </c>
      <c r="B746" t="s">
        <v>655</v>
      </c>
      <c r="C746">
        <v>1</v>
      </c>
      <c r="D746" s="1">
        <v>35186</v>
      </c>
      <c r="E746" s="1">
        <v>35214</v>
      </c>
      <c r="F746" s="1">
        <v>35188</v>
      </c>
      <c r="G746">
        <v>3</v>
      </c>
      <c r="H746">
        <v>4.2699999999999996</v>
      </c>
      <c r="I746" t="s">
        <v>656</v>
      </c>
      <c r="J746" t="s">
        <v>658</v>
      </c>
      <c r="K746" t="s">
        <v>438</v>
      </c>
      <c r="L746" t="s">
        <v>303</v>
      </c>
      <c r="M746" t="s">
        <v>659</v>
      </c>
      <c r="N746" t="str">
        <f>_xlfn.XLOOKUP(orders3[[#This Row],[CustomerID]], Customer_Summary[Row Labels], Customer_Summary[Segment], 0, 0)</f>
        <v>New</v>
      </c>
      <c r="O746" t="str">
        <f>TEXT(orders3[[#This Row],[OrderDate]],"yyyy-mm")</f>
        <v>1996-05</v>
      </c>
      <c r="P746" t="s">
        <v>305</v>
      </c>
    </row>
    <row r="747" spans="1:16" x14ac:dyDescent="0.3">
      <c r="A747">
        <v>10993</v>
      </c>
      <c r="B747" t="s">
        <v>237</v>
      </c>
      <c r="C747">
        <v>7</v>
      </c>
      <c r="D747" s="1">
        <v>35186</v>
      </c>
      <c r="E747" s="1">
        <v>35214</v>
      </c>
      <c r="F747" s="1">
        <v>35195</v>
      </c>
      <c r="G747">
        <v>3</v>
      </c>
      <c r="H747">
        <v>8.81</v>
      </c>
      <c r="I747" t="s">
        <v>238</v>
      </c>
      <c r="J747" t="s">
        <v>240</v>
      </c>
      <c r="K747" t="s">
        <v>241</v>
      </c>
      <c r="L747" t="s">
        <v>47</v>
      </c>
      <c r="M747" t="s">
        <v>242</v>
      </c>
      <c r="N747" t="str">
        <f>_xlfn.XLOOKUP(orders3[[#This Row],[CustomerID]], Customer_Summary[Row Labels], Customer_Summary[Segment], 0, 0)</f>
        <v>Repeat</v>
      </c>
      <c r="O747" t="str">
        <f>TEXT(orders3[[#This Row],[OrderDate]],"yyyy-mm")</f>
        <v>1996-05</v>
      </c>
      <c r="P747" t="s">
        <v>84</v>
      </c>
    </row>
    <row r="748" spans="1:16" x14ac:dyDescent="0.3">
      <c r="A748">
        <v>10994</v>
      </c>
      <c r="B748" t="s">
        <v>698</v>
      </c>
      <c r="C748">
        <v>2</v>
      </c>
      <c r="D748" s="1">
        <v>35187</v>
      </c>
      <c r="E748" s="1">
        <v>35201</v>
      </c>
      <c r="F748" s="1">
        <v>35194</v>
      </c>
      <c r="G748">
        <v>3</v>
      </c>
      <c r="H748">
        <v>65.53</v>
      </c>
      <c r="I748" t="s">
        <v>699</v>
      </c>
      <c r="J748" t="s">
        <v>701</v>
      </c>
      <c r="K748" t="s">
        <v>702</v>
      </c>
      <c r="L748" t="s">
        <v>47</v>
      </c>
      <c r="M748" t="s">
        <v>703</v>
      </c>
      <c r="N748" t="str">
        <f>_xlfn.XLOOKUP(orders3[[#This Row],[CustomerID]], Customer_Summary[Row Labels], Customer_Summary[Segment], 0, 0)</f>
        <v>Repeat</v>
      </c>
      <c r="O748" t="str">
        <f>TEXT(orders3[[#This Row],[OrderDate]],"yyyy-mm")</f>
        <v>1996-05</v>
      </c>
      <c r="P748" t="s">
        <v>628</v>
      </c>
    </row>
    <row r="749" spans="1:16" x14ac:dyDescent="0.3">
      <c r="A749">
        <v>10995</v>
      </c>
      <c r="B749" t="s">
        <v>513</v>
      </c>
      <c r="C749">
        <v>1</v>
      </c>
      <c r="D749" s="1">
        <v>35187</v>
      </c>
      <c r="E749" s="1">
        <v>35215</v>
      </c>
      <c r="F749" s="1">
        <v>35191</v>
      </c>
      <c r="G749">
        <v>3</v>
      </c>
      <c r="H749">
        <v>46</v>
      </c>
      <c r="I749" t="s">
        <v>514</v>
      </c>
      <c r="J749" t="s">
        <v>516</v>
      </c>
      <c r="K749" t="s">
        <v>57</v>
      </c>
      <c r="L749" t="s">
        <v>47</v>
      </c>
      <c r="M749" t="s">
        <v>517</v>
      </c>
      <c r="N749" t="str">
        <f>_xlfn.XLOOKUP(orders3[[#This Row],[CustomerID]], Customer_Summary[Row Labels], Customer_Summary[Segment], 0, 0)</f>
        <v>Repeat</v>
      </c>
      <c r="O749" t="str">
        <f>TEXT(orders3[[#This Row],[OrderDate]],"yyyy-mm")</f>
        <v>1996-05</v>
      </c>
      <c r="P749" t="s">
        <v>59</v>
      </c>
    </row>
    <row r="750" spans="1:16" x14ac:dyDescent="0.3">
      <c r="A750">
        <v>10996</v>
      </c>
      <c r="B750" t="s">
        <v>547</v>
      </c>
      <c r="C750">
        <v>4</v>
      </c>
      <c r="D750" s="1">
        <v>35187</v>
      </c>
      <c r="E750" s="1">
        <v>35215</v>
      </c>
      <c r="F750" s="1">
        <v>35195</v>
      </c>
      <c r="G750">
        <v>2</v>
      </c>
      <c r="H750">
        <v>1.1200000000000001</v>
      </c>
      <c r="I750" t="s">
        <v>548</v>
      </c>
      <c r="J750" t="s">
        <v>550</v>
      </c>
      <c r="K750" t="s">
        <v>551</v>
      </c>
      <c r="L750" t="s">
        <v>47</v>
      </c>
      <c r="M750" t="s">
        <v>552</v>
      </c>
      <c r="N750" t="str">
        <f>_xlfn.XLOOKUP(orders3[[#This Row],[CustomerID]], Customer_Summary[Row Labels], Customer_Summary[Segment], 0, 0)</f>
        <v>Repeat</v>
      </c>
      <c r="O750" t="str">
        <f>TEXT(orders3[[#This Row],[OrderDate]],"yyyy-mm")</f>
        <v>1996-05</v>
      </c>
      <c r="P750" t="s">
        <v>49</v>
      </c>
    </row>
    <row r="751" spans="1:16" x14ac:dyDescent="0.3">
      <c r="A751">
        <v>10997</v>
      </c>
      <c r="B751" t="s">
        <v>416</v>
      </c>
      <c r="C751">
        <v>8</v>
      </c>
      <c r="D751" s="1">
        <v>35188</v>
      </c>
      <c r="E751" s="1">
        <v>35230</v>
      </c>
      <c r="F751" s="1">
        <v>35198</v>
      </c>
      <c r="G751">
        <v>2</v>
      </c>
      <c r="H751">
        <v>73.91</v>
      </c>
      <c r="I751" t="s">
        <v>417</v>
      </c>
      <c r="J751" t="s">
        <v>419</v>
      </c>
      <c r="K751" t="s">
        <v>420</v>
      </c>
      <c r="L751" t="s">
        <v>421</v>
      </c>
      <c r="M751" t="s">
        <v>422</v>
      </c>
      <c r="N751" t="str">
        <f>_xlfn.XLOOKUP(orders3[[#This Row],[CustomerID]], Customer_Summary[Row Labels], Customer_Summary[Segment], 0, 0)</f>
        <v>Repeat</v>
      </c>
      <c r="O751" t="str">
        <f>TEXT(orders3[[#This Row],[OrderDate]],"yyyy-mm")</f>
        <v>1996-05</v>
      </c>
      <c r="P751" t="s">
        <v>314</v>
      </c>
    </row>
    <row r="752" spans="1:16" x14ac:dyDescent="0.3">
      <c r="A752">
        <v>10998</v>
      </c>
      <c r="B752" t="s">
        <v>761</v>
      </c>
      <c r="C752">
        <v>8</v>
      </c>
      <c r="D752" s="1">
        <v>35188</v>
      </c>
      <c r="E752" s="1">
        <v>35202</v>
      </c>
      <c r="F752" s="1">
        <v>35202</v>
      </c>
      <c r="G752">
        <v>2</v>
      </c>
      <c r="H752">
        <v>20.309999999999999</v>
      </c>
      <c r="I752" t="s">
        <v>879</v>
      </c>
      <c r="J752" t="s">
        <v>764</v>
      </c>
      <c r="K752" t="s">
        <v>765</v>
      </c>
      <c r="L752" t="s">
        <v>47</v>
      </c>
      <c r="M752" t="s">
        <v>766</v>
      </c>
      <c r="N752" t="str">
        <f>_xlfn.XLOOKUP(orders3[[#This Row],[CustomerID]], Customer_Summary[Row Labels], Customer_Summary[Segment], 0, 0)</f>
        <v>Repeat</v>
      </c>
      <c r="O752" t="str">
        <f>TEXT(orders3[[#This Row],[OrderDate]],"yyyy-mm")</f>
        <v>1996-05</v>
      </c>
      <c r="P752" t="s">
        <v>767</v>
      </c>
    </row>
    <row r="753" spans="1:16" x14ac:dyDescent="0.3">
      <c r="A753">
        <v>10999</v>
      </c>
      <c r="B753" t="s">
        <v>497</v>
      </c>
      <c r="C753">
        <v>6</v>
      </c>
      <c r="D753" s="1">
        <v>35188</v>
      </c>
      <c r="E753" s="1">
        <v>35216</v>
      </c>
      <c r="F753" s="1">
        <v>35195</v>
      </c>
      <c r="G753">
        <v>2</v>
      </c>
      <c r="H753">
        <v>96.35</v>
      </c>
      <c r="I753" t="s">
        <v>498</v>
      </c>
      <c r="J753" t="s">
        <v>500</v>
      </c>
      <c r="K753" t="s">
        <v>501</v>
      </c>
      <c r="L753" t="s">
        <v>47</v>
      </c>
      <c r="M753" t="s">
        <v>502</v>
      </c>
      <c r="N753" t="str">
        <f>_xlfn.XLOOKUP(orders3[[#This Row],[CustomerID]], Customer_Summary[Row Labels], Customer_Summary[Segment], 0, 0)</f>
        <v>Repeat</v>
      </c>
      <c r="O753" t="str">
        <f>TEXT(orders3[[#This Row],[OrderDate]],"yyyy-mm")</f>
        <v>1996-05</v>
      </c>
      <c r="P753" t="s">
        <v>49</v>
      </c>
    </row>
    <row r="754" spans="1:16" x14ac:dyDescent="0.3">
      <c r="A754">
        <v>11000</v>
      </c>
      <c r="B754" t="s">
        <v>560</v>
      </c>
      <c r="C754">
        <v>2</v>
      </c>
      <c r="D754" s="1">
        <v>35191</v>
      </c>
      <c r="E754" s="1">
        <v>35219</v>
      </c>
      <c r="F754" s="1">
        <v>35199</v>
      </c>
      <c r="G754">
        <v>3</v>
      </c>
      <c r="H754">
        <v>55.12</v>
      </c>
      <c r="I754" t="s">
        <v>561</v>
      </c>
      <c r="J754" t="s">
        <v>564</v>
      </c>
      <c r="K754" t="s">
        <v>565</v>
      </c>
      <c r="L754" t="s">
        <v>566</v>
      </c>
      <c r="M754" t="s">
        <v>567</v>
      </c>
      <c r="N754" t="str">
        <f>_xlfn.XLOOKUP(orders3[[#This Row],[CustomerID]], Customer_Summary[Row Labels], Customer_Summary[Segment], 0, 0)</f>
        <v>Repeat</v>
      </c>
      <c r="O754" t="str">
        <f>TEXT(orders3[[#This Row],[OrderDate]],"yyyy-mm")</f>
        <v>1996-05</v>
      </c>
      <c r="P754" t="s">
        <v>305</v>
      </c>
    </row>
    <row r="755" spans="1:16" x14ac:dyDescent="0.3">
      <c r="A755">
        <v>11001</v>
      </c>
      <c r="B755" t="s">
        <v>237</v>
      </c>
      <c r="C755">
        <v>2</v>
      </c>
      <c r="D755" s="1">
        <v>35191</v>
      </c>
      <c r="E755" s="1">
        <v>35219</v>
      </c>
      <c r="F755" s="1">
        <v>35199</v>
      </c>
      <c r="G755">
        <v>2</v>
      </c>
      <c r="H755">
        <v>197.3</v>
      </c>
      <c r="I755" t="s">
        <v>238</v>
      </c>
      <c r="J755" t="s">
        <v>240</v>
      </c>
      <c r="K755" t="s">
        <v>241</v>
      </c>
      <c r="L755" t="s">
        <v>47</v>
      </c>
      <c r="M755" t="s">
        <v>242</v>
      </c>
      <c r="N755" t="str">
        <f>_xlfn.XLOOKUP(orders3[[#This Row],[CustomerID]], Customer_Summary[Row Labels], Customer_Summary[Segment], 0, 0)</f>
        <v>Repeat</v>
      </c>
      <c r="O755" t="str">
        <f>TEXT(orders3[[#This Row],[OrderDate]],"yyyy-mm")</f>
        <v>1996-05</v>
      </c>
      <c r="P755" t="s">
        <v>84</v>
      </c>
    </row>
    <row r="756" spans="1:16" x14ac:dyDescent="0.3">
      <c r="A756">
        <v>11002</v>
      </c>
      <c r="B756" t="s">
        <v>607</v>
      </c>
      <c r="C756">
        <v>4</v>
      </c>
      <c r="D756" s="1">
        <v>35191</v>
      </c>
      <c r="E756" s="1">
        <v>35219</v>
      </c>
      <c r="F756" s="1">
        <v>35201</v>
      </c>
      <c r="G756">
        <v>1</v>
      </c>
      <c r="H756">
        <v>141.16</v>
      </c>
      <c r="I756" t="s">
        <v>608</v>
      </c>
      <c r="J756" t="s">
        <v>610</v>
      </c>
      <c r="K756" t="s">
        <v>611</v>
      </c>
      <c r="L756" t="s">
        <v>612</v>
      </c>
      <c r="M756" t="s">
        <v>613</v>
      </c>
      <c r="N756" t="str">
        <f>_xlfn.XLOOKUP(orders3[[#This Row],[CustomerID]], Customer_Summary[Row Labels], Customer_Summary[Segment], 0, 0)</f>
        <v>Repeat</v>
      </c>
      <c r="O756" t="str">
        <f>TEXT(orders3[[#This Row],[OrderDate]],"yyyy-mm")</f>
        <v>1996-05</v>
      </c>
      <c r="P756" t="s">
        <v>305</v>
      </c>
    </row>
    <row r="757" spans="1:16" x14ac:dyDescent="0.3">
      <c r="A757">
        <v>11003</v>
      </c>
      <c r="B757" t="s">
        <v>661</v>
      </c>
      <c r="C757">
        <v>3</v>
      </c>
      <c r="D757" s="1">
        <v>35191</v>
      </c>
      <c r="E757" s="1">
        <v>35219</v>
      </c>
      <c r="F757" s="1">
        <v>35193</v>
      </c>
      <c r="G757">
        <v>3</v>
      </c>
      <c r="H757">
        <v>14.91</v>
      </c>
      <c r="I757" t="s">
        <v>662</v>
      </c>
      <c r="J757" t="s">
        <v>664</v>
      </c>
      <c r="K757" t="s">
        <v>665</v>
      </c>
      <c r="L757" t="s">
        <v>666</v>
      </c>
      <c r="M757" t="s">
        <v>667</v>
      </c>
      <c r="N757" t="str">
        <f>_xlfn.XLOOKUP(orders3[[#This Row],[CustomerID]], Customer_Summary[Row Labels], Customer_Summary[Segment], 0, 0)</f>
        <v>New</v>
      </c>
      <c r="O757" t="str">
        <f>TEXT(orders3[[#This Row],[OrderDate]],"yyyy-mm")</f>
        <v>1996-05</v>
      </c>
      <c r="P757" t="s">
        <v>305</v>
      </c>
    </row>
    <row r="758" spans="1:16" x14ac:dyDescent="0.3">
      <c r="A758">
        <v>11004</v>
      </c>
      <c r="B758" t="s">
        <v>450</v>
      </c>
      <c r="C758">
        <v>3</v>
      </c>
      <c r="D758" s="1">
        <v>35192</v>
      </c>
      <c r="E758" s="1">
        <v>35220</v>
      </c>
      <c r="F758" s="1">
        <v>35205</v>
      </c>
      <c r="G758">
        <v>1</v>
      </c>
      <c r="H758">
        <v>44.84</v>
      </c>
      <c r="I758" t="s">
        <v>451</v>
      </c>
      <c r="J758" t="s">
        <v>453</v>
      </c>
      <c r="K758" t="s">
        <v>454</v>
      </c>
      <c r="L758" t="s">
        <v>47</v>
      </c>
      <c r="M758" t="s">
        <v>455</v>
      </c>
      <c r="N758" t="str">
        <f>_xlfn.XLOOKUP(orders3[[#This Row],[CustomerID]], Customer_Summary[Row Labels], Customer_Summary[Segment], 0, 0)</f>
        <v>Repeat</v>
      </c>
      <c r="O758" t="str">
        <f>TEXT(orders3[[#This Row],[OrderDate]],"yyyy-mm")</f>
        <v>1996-05</v>
      </c>
      <c r="P758" t="s">
        <v>456</v>
      </c>
    </row>
    <row r="759" spans="1:16" x14ac:dyDescent="0.3">
      <c r="A759">
        <v>11005</v>
      </c>
      <c r="B759" t="s">
        <v>753</v>
      </c>
      <c r="C759">
        <v>2</v>
      </c>
      <c r="D759" s="1">
        <v>35192</v>
      </c>
      <c r="E759" s="1">
        <v>35220</v>
      </c>
      <c r="F759" s="1">
        <v>35195</v>
      </c>
      <c r="G759">
        <v>1</v>
      </c>
      <c r="H759">
        <v>0.75</v>
      </c>
      <c r="I759" t="s">
        <v>754</v>
      </c>
      <c r="J759" t="s">
        <v>757</v>
      </c>
      <c r="K759" t="s">
        <v>758</v>
      </c>
      <c r="L759" t="s">
        <v>47</v>
      </c>
      <c r="M759" t="s">
        <v>759</v>
      </c>
      <c r="N759" t="str">
        <f>_xlfn.XLOOKUP(orders3[[#This Row],[CustomerID]], Customer_Summary[Row Labels], Customer_Summary[Segment], 0, 0)</f>
        <v>Repeat</v>
      </c>
      <c r="O759" t="str">
        <f>TEXT(orders3[[#This Row],[OrderDate]],"yyyy-mm")</f>
        <v>1996-05</v>
      </c>
      <c r="P759" t="s">
        <v>736</v>
      </c>
    </row>
    <row r="760" spans="1:16" x14ac:dyDescent="0.3">
      <c r="A760">
        <v>11006</v>
      </c>
      <c r="B760" t="s">
        <v>298</v>
      </c>
      <c r="C760">
        <v>3</v>
      </c>
      <c r="D760" s="1">
        <v>35192</v>
      </c>
      <c r="E760" s="1">
        <v>35220</v>
      </c>
      <c r="F760" s="1">
        <v>35200</v>
      </c>
      <c r="G760">
        <v>2</v>
      </c>
      <c r="H760">
        <v>25.19</v>
      </c>
      <c r="I760" t="s">
        <v>299</v>
      </c>
      <c r="J760" t="s">
        <v>301</v>
      </c>
      <c r="K760" t="s">
        <v>302</v>
      </c>
      <c r="L760" t="s">
        <v>303</v>
      </c>
      <c r="M760" t="s">
        <v>304</v>
      </c>
      <c r="N760" t="str">
        <f>_xlfn.XLOOKUP(orders3[[#This Row],[CustomerID]], Customer_Summary[Row Labels], Customer_Summary[Segment], 0, 0)</f>
        <v>Repeat</v>
      </c>
      <c r="O760" t="str">
        <f>TEXT(orders3[[#This Row],[OrderDate]],"yyyy-mm")</f>
        <v>1996-05</v>
      </c>
      <c r="P760" t="s">
        <v>305</v>
      </c>
    </row>
    <row r="761" spans="1:16" x14ac:dyDescent="0.3">
      <c r="A761">
        <v>11007</v>
      </c>
      <c r="B761" t="s">
        <v>528</v>
      </c>
      <c r="C761">
        <v>8</v>
      </c>
      <c r="D761" s="1">
        <v>35193</v>
      </c>
      <c r="E761" s="1">
        <v>35221</v>
      </c>
      <c r="F761" s="1">
        <v>35198</v>
      </c>
      <c r="G761">
        <v>2</v>
      </c>
      <c r="H761">
        <v>202.24</v>
      </c>
      <c r="I761" t="s">
        <v>529</v>
      </c>
      <c r="J761" t="s">
        <v>531</v>
      </c>
      <c r="K761" t="s">
        <v>271</v>
      </c>
      <c r="L761" t="s">
        <v>47</v>
      </c>
      <c r="M761" t="s">
        <v>532</v>
      </c>
      <c r="N761" t="str">
        <f>_xlfn.XLOOKUP(orders3[[#This Row],[CustomerID]], Customer_Summary[Row Labels], Customer_Summary[Segment], 0, 0)</f>
        <v>Repeat</v>
      </c>
      <c r="O761" t="str">
        <f>TEXT(orders3[[#This Row],[OrderDate]],"yyyy-mm")</f>
        <v>1996-05</v>
      </c>
      <c r="P761" t="s">
        <v>273</v>
      </c>
    </row>
    <row r="762" spans="1:16" x14ac:dyDescent="0.3">
      <c r="A762">
        <v>11008</v>
      </c>
      <c r="B762" t="s">
        <v>204</v>
      </c>
      <c r="C762">
        <v>7</v>
      </c>
      <c r="D762" s="1">
        <v>35193</v>
      </c>
      <c r="E762" s="1">
        <v>35221</v>
      </c>
      <c r="F762" s="1"/>
      <c r="G762">
        <v>3</v>
      </c>
      <c r="H762">
        <v>79.459999999999994</v>
      </c>
      <c r="I762" t="s">
        <v>205</v>
      </c>
      <c r="J762" t="s">
        <v>208</v>
      </c>
      <c r="K762" t="s">
        <v>209</v>
      </c>
      <c r="L762" t="s">
        <v>47</v>
      </c>
      <c r="M762" t="s">
        <v>210</v>
      </c>
      <c r="N762" t="str">
        <f>_xlfn.XLOOKUP(orders3[[#This Row],[CustomerID]], Customer_Summary[Row Labels], Customer_Summary[Segment], 0, 0)</f>
        <v>Repeat</v>
      </c>
      <c r="O762" t="str">
        <f>TEXT(orders3[[#This Row],[OrderDate]],"yyyy-mm")</f>
        <v>1996-05</v>
      </c>
      <c r="P762" t="s">
        <v>211</v>
      </c>
    </row>
    <row r="763" spans="1:16" x14ac:dyDescent="0.3">
      <c r="A763">
        <v>11009</v>
      </c>
      <c r="B763" t="s">
        <v>284</v>
      </c>
      <c r="C763">
        <v>2</v>
      </c>
      <c r="D763" s="1">
        <v>35193</v>
      </c>
      <c r="E763" s="1">
        <v>35221</v>
      </c>
      <c r="F763" s="1">
        <v>35195</v>
      </c>
      <c r="G763">
        <v>1</v>
      </c>
      <c r="H763">
        <v>59.11</v>
      </c>
      <c r="I763" t="s">
        <v>285</v>
      </c>
      <c r="J763" t="s">
        <v>287</v>
      </c>
      <c r="K763" t="s">
        <v>288</v>
      </c>
      <c r="L763" t="s">
        <v>47</v>
      </c>
      <c r="M763" t="s">
        <v>289</v>
      </c>
      <c r="N763" t="str">
        <f>_xlfn.XLOOKUP(orders3[[#This Row],[CustomerID]], Customer_Summary[Row Labels], Customer_Summary[Segment], 0, 0)</f>
        <v>Repeat</v>
      </c>
      <c r="O763" t="str">
        <f>TEXT(orders3[[#This Row],[OrderDate]],"yyyy-mm")</f>
        <v>1996-05</v>
      </c>
      <c r="P763" t="s">
        <v>111</v>
      </c>
    </row>
    <row r="764" spans="1:16" x14ac:dyDescent="0.3">
      <c r="A764">
        <v>11010</v>
      </c>
      <c r="B764" t="s">
        <v>570</v>
      </c>
      <c r="C764">
        <v>2</v>
      </c>
      <c r="D764" s="1">
        <v>35194</v>
      </c>
      <c r="E764" s="1">
        <v>35222</v>
      </c>
      <c r="F764" s="1">
        <v>35206</v>
      </c>
      <c r="G764">
        <v>2</v>
      </c>
      <c r="H764">
        <v>28.71</v>
      </c>
      <c r="I764" t="s">
        <v>571</v>
      </c>
      <c r="J764" t="s">
        <v>573</v>
      </c>
      <c r="K764" t="s">
        <v>574</v>
      </c>
      <c r="L764" t="s">
        <v>47</v>
      </c>
      <c r="M764" t="s">
        <v>575</v>
      </c>
      <c r="N764" t="str">
        <f>_xlfn.XLOOKUP(orders3[[#This Row],[CustomerID]], Customer_Summary[Row Labels], Customer_Summary[Segment], 0, 0)</f>
        <v>Repeat</v>
      </c>
      <c r="O764" t="str">
        <f>TEXT(orders3[[#This Row],[OrderDate]],"yyyy-mm")</f>
        <v>1996-05</v>
      </c>
      <c r="P764" t="s">
        <v>264</v>
      </c>
    </row>
    <row r="765" spans="1:16" x14ac:dyDescent="0.3">
      <c r="A765">
        <v>11011</v>
      </c>
      <c r="B765" t="s">
        <v>41</v>
      </c>
      <c r="C765">
        <v>3</v>
      </c>
      <c r="D765" s="1">
        <v>35194</v>
      </c>
      <c r="E765" s="1">
        <v>35222</v>
      </c>
      <c r="F765" s="1">
        <v>35198</v>
      </c>
      <c r="G765">
        <v>1</v>
      </c>
      <c r="H765">
        <v>1.21</v>
      </c>
      <c r="I765" t="s">
        <v>881</v>
      </c>
      <c r="J765" t="s">
        <v>45</v>
      </c>
      <c r="K765" t="s">
        <v>46</v>
      </c>
      <c r="L765" t="s">
        <v>47</v>
      </c>
      <c r="M765" t="s">
        <v>48</v>
      </c>
      <c r="N765" t="str">
        <f>_xlfn.XLOOKUP(orders3[[#This Row],[CustomerID]], Customer_Summary[Row Labels], Customer_Summary[Segment], 0, 0)</f>
        <v>Repeat</v>
      </c>
      <c r="O765" t="str">
        <f>TEXT(orders3[[#This Row],[OrderDate]],"yyyy-mm")</f>
        <v>1996-05</v>
      </c>
      <c r="P765" t="s">
        <v>49</v>
      </c>
    </row>
    <row r="766" spans="1:16" x14ac:dyDescent="0.3">
      <c r="A766">
        <v>11012</v>
      </c>
      <c r="B766" t="s">
        <v>244</v>
      </c>
      <c r="C766">
        <v>1</v>
      </c>
      <c r="D766" s="1">
        <v>35194</v>
      </c>
      <c r="E766" s="1">
        <v>35208</v>
      </c>
      <c r="F766" s="1">
        <v>35202</v>
      </c>
      <c r="G766">
        <v>3</v>
      </c>
      <c r="H766">
        <v>242.95</v>
      </c>
      <c r="I766" t="s">
        <v>245</v>
      </c>
      <c r="J766" t="s">
        <v>247</v>
      </c>
      <c r="K766" t="s">
        <v>248</v>
      </c>
      <c r="L766" t="s">
        <v>47</v>
      </c>
      <c r="M766" t="s">
        <v>249</v>
      </c>
      <c r="N766" t="str">
        <f>_xlfn.XLOOKUP(orders3[[#This Row],[CustomerID]], Customer_Summary[Row Labels], Customer_Summary[Segment], 0, 0)</f>
        <v>Repeat</v>
      </c>
      <c r="O766" t="str">
        <f>TEXT(orders3[[#This Row],[OrderDate]],"yyyy-mm")</f>
        <v>1996-05</v>
      </c>
      <c r="P766" t="s">
        <v>49</v>
      </c>
    </row>
    <row r="767" spans="1:16" x14ac:dyDescent="0.3">
      <c r="A767">
        <v>11013</v>
      </c>
      <c r="B767" t="s">
        <v>591</v>
      </c>
      <c r="C767">
        <v>2</v>
      </c>
      <c r="D767" s="1">
        <v>35194</v>
      </c>
      <c r="E767" s="1">
        <v>35222</v>
      </c>
      <c r="F767" s="1">
        <v>35195</v>
      </c>
      <c r="G767">
        <v>1</v>
      </c>
      <c r="H767">
        <v>32.99</v>
      </c>
      <c r="I767" t="s">
        <v>592</v>
      </c>
      <c r="J767" t="s">
        <v>594</v>
      </c>
      <c r="K767" t="s">
        <v>109</v>
      </c>
      <c r="L767" t="s">
        <v>47</v>
      </c>
      <c r="M767" t="s">
        <v>595</v>
      </c>
      <c r="N767" t="str">
        <f>_xlfn.XLOOKUP(orders3[[#This Row],[CustomerID]], Customer_Summary[Row Labels], Customer_Summary[Segment], 0, 0)</f>
        <v>Repeat</v>
      </c>
      <c r="O767" t="str">
        <f>TEXT(orders3[[#This Row],[OrderDate]],"yyyy-mm")</f>
        <v>1996-05</v>
      </c>
      <c r="P767" t="s">
        <v>111</v>
      </c>
    </row>
    <row r="768" spans="1:16" x14ac:dyDescent="0.3">
      <c r="A768">
        <v>11014</v>
      </c>
      <c r="B768" t="s">
        <v>425</v>
      </c>
      <c r="C768">
        <v>2</v>
      </c>
      <c r="D768" s="1">
        <v>35195</v>
      </c>
      <c r="E768" s="1">
        <v>35223</v>
      </c>
      <c r="F768" s="1">
        <v>35200</v>
      </c>
      <c r="G768">
        <v>3</v>
      </c>
      <c r="H768">
        <v>23.6</v>
      </c>
      <c r="I768" t="s">
        <v>426</v>
      </c>
      <c r="J768" t="s">
        <v>428</v>
      </c>
      <c r="K768" t="s">
        <v>429</v>
      </c>
      <c r="L768" t="s">
        <v>430</v>
      </c>
      <c r="M768" t="s">
        <v>431</v>
      </c>
      <c r="N768" t="str">
        <f>_xlfn.XLOOKUP(orders3[[#This Row],[CustomerID]], Customer_Summary[Row Labels], Customer_Summary[Segment], 0, 0)</f>
        <v>Repeat</v>
      </c>
      <c r="O768" t="str">
        <f>TEXT(orders3[[#This Row],[OrderDate]],"yyyy-mm")</f>
        <v>1996-05</v>
      </c>
      <c r="P768" t="s">
        <v>314</v>
      </c>
    </row>
    <row r="769" spans="1:16" x14ac:dyDescent="0.3">
      <c r="A769">
        <v>11015</v>
      </c>
      <c r="B769" t="s">
        <v>598</v>
      </c>
      <c r="C769">
        <v>2</v>
      </c>
      <c r="D769" s="1">
        <v>35195</v>
      </c>
      <c r="E769" s="1">
        <v>35209</v>
      </c>
      <c r="F769" s="1">
        <v>35205</v>
      </c>
      <c r="G769">
        <v>2</v>
      </c>
      <c r="H769">
        <v>4.62</v>
      </c>
      <c r="I769" t="s">
        <v>599</v>
      </c>
      <c r="J769" t="s">
        <v>601</v>
      </c>
      <c r="K769" t="s">
        <v>602</v>
      </c>
      <c r="L769" t="s">
        <v>47</v>
      </c>
      <c r="M769" t="s">
        <v>603</v>
      </c>
      <c r="N769" t="str">
        <f>_xlfn.XLOOKUP(orders3[[#This Row],[CustomerID]], Customer_Summary[Row Labels], Customer_Summary[Segment], 0, 0)</f>
        <v>Repeat</v>
      </c>
      <c r="O769" t="str">
        <f>TEXT(orders3[[#This Row],[OrderDate]],"yyyy-mm")</f>
        <v>1996-05</v>
      </c>
      <c r="P769" t="s">
        <v>604</v>
      </c>
    </row>
    <row r="770" spans="1:16" x14ac:dyDescent="0.3">
      <c r="A770">
        <v>11016</v>
      </c>
      <c r="B770" t="s">
        <v>68</v>
      </c>
      <c r="C770">
        <v>9</v>
      </c>
      <c r="D770" s="1">
        <v>35195</v>
      </c>
      <c r="E770" s="1">
        <v>35223</v>
      </c>
      <c r="F770" s="1">
        <v>35198</v>
      </c>
      <c r="G770">
        <v>2</v>
      </c>
      <c r="H770">
        <v>33.799999999999997</v>
      </c>
      <c r="I770" t="s">
        <v>69</v>
      </c>
      <c r="J770" t="s">
        <v>873</v>
      </c>
      <c r="K770" t="s">
        <v>874</v>
      </c>
      <c r="L770" t="s">
        <v>875</v>
      </c>
      <c r="M770" t="s">
        <v>876</v>
      </c>
      <c r="N770" t="str">
        <f>_xlfn.XLOOKUP(orders3[[#This Row],[CustomerID]], Customer_Summary[Row Labels], Customer_Summary[Segment], 0, 0)</f>
        <v>Repeat</v>
      </c>
      <c r="O770" t="str">
        <f>TEXT(orders3[[#This Row],[OrderDate]],"yyyy-mm")</f>
        <v>1996-05</v>
      </c>
      <c r="P770" t="s">
        <v>74</v>
      </c>
    </row>
    <row r="771" spans="1:16" x14ac:dyDescent="0.3">
      <c r="A771">
        <v>11017</v>
      </c>
      <c r="B771" t="s">
        <v>204</v>
      </c>
      <c r="C771">
        <v>9</v>
      </c>
      <c r="D771" s="1">
        <v>35198</v>
      </c>
      <c r="E771" s="1">
        <v>35226</v>
      </c>
      <c r="F771" s="1">
        <v>35205</v>
      </c>
      <c r="G771">
        <v>2</v>
      </c>
      <c r="H771">
        <v>754.26</v>
      </c>
      <c r="I771" t="s">
        <v>205</v>
      </c>
      <c r="J771" t="s">
        <v>208</v>
      </c>
      <c r="K771" t="s">
        <v>209</v>
      </c>
      <c r="L771" t="s">
        <v>47</v>
      </c>
      <c r="M771" t="s">
        <v>210</v>
      </c>
      <c r="N771" t="str">
        <f>_xlfn.XLOOKUP(orders3[[#This Row],[CustomerID]], Customer_Summary[Row Labels], Customer_Summary[Segment], 0, 0)</f>
        <v>Repeat</v>
      </c>
      <c r="O771" t="str">
        <f>TEXT(orders3[[#This Row],[OrderDate]],"yyyy-mm")</f>
        <v>1996-05</v>
      </c>
      <c r="P771" t="s">
        <v>211</v>
      </c>
    </row>
    <row r="772" spans="1:16" x14ac:dyDescent="0.3">
      <c r="A772">
        <v>11018</v>
      </c>
      <c r="B772" t="s">
        <v>434</v>
      </c>
      <c r="C772">
        <v>4</v>
      </c>
      <c r="D772" s="1">
        <v>35198</v>
      </c>
      <c r="E772" s="1">
        <v>35226</v>
      </c>
      <c r="F772" s="1">
        <v>35201</v>
      </c>
      <c r="G772">
        <v>2</v>
      </c>
      <c r="H772">
        <v>11.65</v>
      </c>
      <c r="I772" t="s">
        <v>435</v>
      </c>
      <c r="J772" t="s">
        <v>437</v>
      </c>
      <c r="K772" t="s">
        <v>438</v>
      </c>
      <c r="L772" t="s">
        <v>303</v>
      </c>
      <c r="M772" t="s">
        <v>439</v>
      </c>
      <c r="N772" t="str">
        <f>_xlfn.XLOOKUP(orders3[[#This Row],[CustomerID]], Customer_Summary[Row Labels], Customer_Summary[Segment], 0, 0)</f>
        <v>Repeat</v>
      </c>
      <c r="O772" t="str">
        <f>TEXT(orders3[[#This Row],[OrderDate]],"yyyy-mm")</f>
        <v>1996-05</v>
      </c>
      <c r="P772" t="s">
        <v>305</v>
      </c>
    </row>
    <row r="773" spans="1:16" x14ac:dyDescent="0.3">
      <c r="A773">
        <v>11019</v>
      </c>
      <c r="B773" t="s">
        <v>554</v>
      </c>
      <c r="C773">
        <v>6</v>
      </c>
      <c r="D773" s="1">
        <v>35198</v>
      </c>
      <c r="E773" s="1">
        <v>35226</v>
      </c>
      <c r="F773" s="1"/>
      <c r="G773">
        <v>3</v>
      </c>
      <c r="H773">
        <v>3.17</v>
      </c>
      <c r="I773" t="s">
        <v>555</v>
      </c>
      <c r="J773" t="s">
        <v>557</v>
      </c>
      <c r="K773" t="s">
        <v>144</v>
      </c>
      <c r="L773" t="s">
        <v>47</v>
      </c>
      <c r="M773" t="s">
        <v>145</v>
      </c>
      <c r="N773" t="str">
        <f>_xlfn.XLOOKUP(orders3[[#This Row],[CustomerID]], Customer_Summary[Row Labels], Customer_Summary[Segment], 0, 0)</f>
        <v>Repeat</v>
      </c>
      <c r="O773" t="str">
        <f>TEXT(orders3[[#This Row],[OrderDate]],"yyyy-mm")</f>
        <v>1996-05</v>
      </c>
      <c r="P773" t="s">
        <v>146</v>
      </c>
    </row>
    <row r="774" spans="1:16" x14ac:dyDescent="0.3">
      <c r="A774">
        <v>11020</v>
      </c>
      <c r="B774" t="s">
        <v>497</v>
      </c>
      <c r="C774">
        <v>2</v>
      </c>
      <c r="D774" s="1">
        <v>35199</v>
      </c>
      <c r="E774" s="1">
        <v>35227</v>
      </c>
      <c r="F774" s="1">
        <v>35201</v>
      </c>
      <c r="G774">
        <v>2</v>
      </c>
      <c r="H774">
        <v>43.3</v>
      </c>
      <c r="I774" t="s">
        <v>498</v>
      </c>
      <c r="J774" t="s">
        <v>500</v>
      </c>
      <c r="K774" t="s">
        <v>501</v>
      </c>
      <c r="L774" t="s">
        <v>47</v>
      </c>
      <c r="M774" t="s">
        <v>502</v>
      </c>
      <c r="N774" t="str">
        <f>_xlfn.XLOOKUP(orders3[[#This Row],[CustomerID]], Customer_Summary[Row Labels], Customer_Summary[Segment], 0, 0)</f>
        <v>Repeat</v>
      </c>
      <c r="O774" t="str">
        <f>TEXT(orders3[[#This Row],[OrderDate]],"yyyy-mm")</f>
        <v>1996-05</v>
      </c>
      <c r="P774" t="s">
        <v>49</v>
      </c>
    </row>
    <row r="775" spans="1:16" x14ac:dyDescent="0.3">
      <c r="A775">
        <v>11021</v>
      </c>
      <c r="B775" t="s">
        <v>547</v>
      </c>
      <c r="C775">
        <v>3</v>
      </c>
      <c r="D775" s="1">
        <v>35199</v>
      </c>
      <c r="E775" s="1">
        <v>35227</v>
      </c>
      <c r="F775" s="1">
        <v>35206</v>
      </c>
      <c r="G775">
        <v>1</v>
      </c>
      <c r="H775">
        <v>297.18</v>
      </c>
      <c r="I775" t="s">
        <v>548</v>
      </c>
      <c r="J775" t="s">
        <v>550</v>
      </c>
      <c r="K775" t="s">
        <v>551</v>
      </c>
      <c r="L775" t="s">
        <v>47</v>
      </c>
      <c r="M775" t="s">
        <v>552</v>
      </c>
      <c r="N775" t="str">
        <f>_xlfn.XLOOKUP(orders3[[#This Row],[CustomerID]], Customer_Summary[Row Labels], Customer_Summary[Segment], 0, 0)</f>
        <v>Repeat</v>
      </c>
      <c r="O775" t="str">
        <f>TEXT(orders3[[#This Row],[OrderDate]],"yyyy-mm")</f>
        <v>1996-05</v>
      </c>
      <c r="P775" t="s">
        <v>49</v>
      </c>
    </row>
    <row r="776" spans="1:16" x14ac:dyDescent="0.3">
      <c r="A776">
        <v>11022</v>
      </c>
      <c r="B776" t="s">
        <v>317</v>
      </c>
      <c r="C776">
        <v>9</v>
      </c>
      <c r="D776" s="1">
        <v>35199</v>
      </c>
      <c r="E776" s="1">
        <v>35227</v>
      </c>
      <c r="F776" s="1">
        <v>35219</v>
      </c>
      <c r="G776">
        <v>2</v>
      </c>
      <c r="H776">
        <v>6.27</v>
      </c>
      <c r="I776" t="s">
        <v>318</v>
      </c>
      <c r="J776" t="s">
        <v>320</v>
      </c>
      <c r="K776" t="s">
        <v>321</v>
      </c>
      <c r="L776" t="s">
        <v>322</v>
      </c>
      <c r="M776" t="s">
        <v>323</v>
      </c>
      <c r="N776" t="str">
        <f>_xlfn.XLOOKUP(orders3[[#This Row],[CustomerID]], Customer_Summary[Row Labels], Customer_Summary[Segment], 0, 0)</f>
        <v>Repeat</v>
      </c>
      <c r="O776" t="str">
        <f>TEXT(orders3[[#This Row],[OrderDate]],"yyyy-mm")</f>
        <v>1996-05</v>
      </c>
      <c r="P776" t="s">
        <v>172</v>
      </c>
    </row>
    <row r="777" spans="1:16" x14ac:dyDescent="0.3">
      <c r="A777">
        <v>11023</v>
      </c>
      <c r="B777" t="s">
        <v>133</v>
      </c>
      <c r="C777">
        <v>1</v>
      </c>
      <c r="D777" s="1">
        <v>35199</v>
      </c>
      <c r="E777" s="1">
        <v>35213</v>
      </c>
      <c r="F777" s="1">
        <v>35209</v>
      </c>
      <c r="G777">
        <v>2</v>
      </c>
      <c r="H777">
        <v>123.83</v>
      </c>
      <c r="I777" t="s">
        <v>134</v>
      </c>
      <c r="J777" t="s">
        <v>136</v>
      </c>
      <c r="K777" t="s">
        <v>72</v>
      </c>
      <c r="L777" t="s">
        <v>47</v>
      </c>
      <c r="M777" t="s">
        <v>137</v>
      </c>
      <c r="N777" t="str">
        <f>_xlfn.XLOOKUP(orders3[[#This Row],[CustomerID]], Customer_Summary[Row Labels], Customer_Summary[Segment], 0, 0)</f>
        <v>Repeat</v>
      </c>
      <c r="O777" t="str">
        <f>TEXT(orders3[[#This Row],[OrderDate]],"yyyy-mm")</f>
        <v>1996-05</v>
      </c>
      <c r="P777" t="s">
        <v>74</v>
      </c>
    </row>
    <row r="778" spans="1:16" x14ac:dyDescent="0.3">
      <c r="A778">
        <v>11024</v>
      </c>
      <c r="B778" t="s">
        <v>197</v>
      </c>
      <c r="C778">
        <v>4</v>
      </c>
      <c r="D778" s="1">
        <v>35200</v>
      </c>
      <c r="E778" s="1">
        <v>35228</v>
      </c>
      <c r="F778" s="1">
        <v>35205</v>
      </c>
      <c r="G778">
        <v>1</v>
      </c>
      <c r="H778">
        <v>74.36</v>
      </c>
      <c r="I778" t="s">
        <v>198</v>
      </c>
      <c r="J778" t="s">
        <v>200</v>
      </c>
      <c r="K778" t="s">
        <v>72</v>
      </c>
      <c r="L778" t="s">
        <v>47</v>
      </c>
      <c r="M778" t="s">
        <v>201</v>
      </c>
      <c r="N778" t="str">
        <f>_xlfn.XLOOKUP(orders3[[#This Row],[CustomerID]], Customer_Summary[Row Labels], Customer_Summary[Segment], 0, 0)</f>
        <v>Repeat</v>
      </c>
      <c r="O778" t="str">
        <f>TEXT(orders3[[#This Row],[OrderDate]],"yyyy-mm")</f>
        <v>1996-05</v>
      </c>
      <c r="P778" t="s">
        <v>74</v>
      </c>
    </row>
    <row r="779" spans="1:16" x14ac:dyDescent="0.3">
      <c r="A779">
        <v>11025</v>
      </c>
      <c r="B779" t="s">
        <v>730</v>
      </c>
      <c r="C779">
        <v>6</v>
      </c>
      <c r="D779" s="1">
        <v>35200</v>
      </c>
      <c r="E779" s="1">
        <v>35228</v>
      </c>
      <c r="F779" s="1">
        <v>35209</v>
      </c>
      <c r="G779">
        <v>3</v>
      </c>
      <c r="H779">
        <v>29.17</v>
      </c>
      <c r="I779" t="s">
        <v>731</v>
      </c>
      <c r="J779" t="s">
        <v>733</v>
      </c>
      <c r="K779" t="s">
        <v>734</v>
      </c>
      <c r="L779" t="s">
        <v>47</v>
      </c>
      <c r="M779" t="s">
        <v>735</v>
      </c>
      <c r="N779" t="str">
        <f>_xlfn.XLOOKUP(orders3[[#This Row],[CustomerID]], Customer_Summary[Row Labels], Customer_Summary[Segment], 0, 0)</f>
        <v>Repeat</v>
      </c>
      <c r="O779" t="str">
        <f>TEXT(orders3[[#This Row],[OrderDate]],"yyyy-mm")</f>
        <v>1996-05</v>
      </c>
      <c r="P779" t="s">
        <v>736</v>
      </c>
    </row>
    <row r="780" spans="1:16" x14ac:dyDescent="0.3">
      <c r="A780">
        <v>11026</v>
      </c>
      <c r="B780" t="s">
        <v>258</v>
      </c>
      <c r="C780">
        <v>4</v>
      </c>
      <c r="D780" s="1">
        <v>35200</v>
      </c>
      <c r="E780" s="1">
        <v>35228</v>
      </c>
      <c r="F780" s="1">
        <v>35213</v>
      </c>
      <c r="G780">
        <v>1</v>
      </c>
      <c r="H780">
        <v>47.09</v>
      </c>
      <c r="I780" t="s">
        <v>259</v>
      </c>
      <c r="J780" t="s">
        <v>261</v>
      </c>
      <c r="K780" t="s">
        <v>262</v>
      </c>
      <c r="L780" t="s">
        <v>47</v>
      </c>
      <c r="M780" t="s">
        <v>263</v>
      </c>
      <c r="N780" t="str">
        <f>_xlfn.XLOOKUP(orders3[[#This Row],[CustomerID]], Customer_Summary[Row Labels], Customer_Summary[Segment], 0, 0)</f>
        <v>Repeat</v>
      </c>
      <c r="O780" t="str">
        <f>TEXT(orders3[[#This Row],[OrderDate]],"yyyy-mm")</f>
        <v>1996-05</v>
      </c>
      <c r="P780" t="s">
        <v>264</v>
      </c>
    </row>
    <row r="781" spans="1:16" x14ac:dyDescent="0.3">
      <c r="A781">
        <v>11027</v>
      </c>
      <c r="B781" t="s">
        <v>122</v>
      </c>
      <c r="C781">
        <v>1</v>
      </c>
      <c r="D781" s="1">
        <v>35201</v>
      </c>
      <c r="E781" s="1">
        <v>35229</v>
      </c>
      <c r="F781" s="1">
        <v>35205</v>
      </c>
      <c r="G781">
        <v>1</v>
      </c>
      <c r="H781">
        <v>52.52</v>
      </c>
      <c r="I781" t="s">
        <v>123</v>
      </c>
      <c r="J781" t="s">
        <v>126</v>
      </c>
      <c r="K781" t="s">
        <v>127</v>
      </c>
      <c r="L781" t="s">
        <v>128</v>
      </c>
      <c r="M781" t="s">
        <v>129</v>
      </c>
      <c r="N781" t="str">
        <f>_xlfn.XLOOKUP(orders3[[#This Row],[CustomerID]], Customer_Summary[Row Labels], Customer_Summary[Segment], 0, 0)</f>
        <v>Repeat</v>
      </c>
      <c r="O781" t="str">
        <f>TEXT(orders3[[#This Row],[OrderDate]],"yyyy-mm")</f>
        <v>1996-05</v>
      </c>
      <c r="P781" t="s">
        <v>130</v>
      </c>
    </row>
    <row r="782" spans="1:16" x14ac:dyDescent="0.3">
      <c r="A782">
        <v>11028</v>
      </c>
      <c r="B782" t="s">
        <v>360</v>
      </c>
      <c r="C782">
        <v>2</v>
      </c>
      <c r="D782" s="1">
        <v>35201</v>
      </c>
      <c r="E782" s="1">
        <v>35229</v>
      </c>
      <c r="F782" s="1">
        <v>35207</v>
      </c>
      <c r="G782">
        <v>1</v>
      </c>
      <c r="H782">
        <v>29.59</v>
      </c>
      <c r="I782" t="s">
        <v>361</v>
      </c>
      <c r="J782" t="s">
        <v>363</v>
      </c>
      <c r="K782" t="s">
        <v>364</v>
      </c>
      <c r="L782" t="s">
        <v>47</v>
      </c>
      <c r="M782" t="s">
        <v>365</v>
      </c>
      <c r="N782" t="str">
        <f>_xlfn.XLOOKUP(orders3[[#This Row],[CustomerID]], Customer_Summary[Row Labels], Customer_Summary[Segment], 0, 0)</f>
        <v>Repeat</v>
      </c>
      <c r="O782" t="str">
        <f>TEXT(orders3[[#This Row],[OrderDate]],"yyyy-mm")</f>
        <v>1996-05</v>
      </c>
      <c r="P782" t="s">
        <v>49</v>
      </c>
    </row>
    <row r="783" spans="1:16" x14ac:dyDescent="0.3">
      <c r="A783">
        <v>11029</v>
      </c>
      <c r="B783" t="s">
        <v>156</v>
      </c>
      <c r="C783">
        <v>4</v>
      </c>
      <c r="D783" s="1">
        <v>35201</v>
      </c>
      <c r="E783" s="1">
        <v>35229</v>
      </c>
      <c r="F783" s="1">
        <v>35212</v>
      </c>
      <c r="G783">
        <v>1</v>
      </c>
      <c r="H783">
        <v>47.84</v>
      </c>
      <c r="I783" t="s">
        <v>157</v>
      </c>
      <c r="J783" t="s">
        <v>868</v>
      </c>
      <c r="K783" t="s">
        <v>160</v>
      </c>
      <c r="L783" t="s">
        <v>47</v>
      </c>
      <c r="M783" t="s">
        <v>161</v>
      </c>
      <c r="N783" t="str">
        <f>_xlfn.XLOOKUP(orders3[[#This Row],[CustomerID]], Customer_Summary[Row Labels], Customer_Summary[Segment], 0, 0)</f>
        <v>Repeat</v>
      </c>
      <c r="O783" t="str">
        <f>TEXT(orders3[[#This Row],[OrderDate]],"yyyy-mm")</f>
        <v>1996-05</v>
      </c>
      <c r="P783" t="s">
        <v>162</v>
      </c>
    </row>
    <row r="784" spans="1:16" x14ac:dyDescent="0.3">
      <c r="A784">
        <v>11030</v>
      </c>
      <c r="B784" t="s">
        <v>607</v>
      </c>
      <c r="C784">
        <v>7</v>
      </c>
      <c r="D784" s="1">
        <v>35202</v>
      </c>
      <c r="E784" s="1">
        <v>35230</v>
      </c>
      <c r="F784" s="1">
        <v>35212</v>
      </c>
      <c r="G784">
        <v>2</v>
      </c>
      <c r="H784">
        <v>830.75</v>
      </c>
      <c r="I784" t="s">
        <v>608</v>
      </c>
      <c r="J784" t="s">
        <v>610</v>
      </c>
      <c r="K784" t="s">
        <v>611</v>
      </c>
      <c r="L784" t="s">
        <v>612</v>
      </c>
      <c r="M784" t="s">
        <v>613</v>
      </c>
      <c r="N784" t="str">
        <f>_xlfn.XLOOKUP(orders3[[#This Row],[CustomerID]], Customer_Summary[Row Labels], Customer_Summary[Segment], 0, 0)</f>
        <v>Repeat</v>
      </c>
      <c r="O784" t="str">
        <f>TEXT(orders3[[#This Row],[OrderDate]],"yyyy-mm")</f>
        <v>1996-05</v>
      </c>
      <c r="P784" t="s">
        <v>305</v>
      </c>
    </row>
    <row r="785" spans="1:16" x14ac:dyDescent="0.3">
      <c r="A785">
        <v>11031</v>
      </c>
      <c r="B785" t="s">
        <v>607</v>
      </c>
      <c r="C785">
        <v>6</v>
      </c>
      <c r="D785" s="1">
        <v>35202</v>
      </c>
      <c r="E785" s="1">
        <v>35230</v>
      </c>
      <c r="F785" s="1">
        <v>35209</v>
      </c>
      <c r="G785">
        <v>2</v>
      </c>
      <c r="H785">
        <v>227.22</v>
      </c>
      <c r="I785" t="s">
        <v>608</v>
      </c>
      <c r="J785" t="s">
        <v>610</v>
      </c>
      <c r="K785" t="s">
        <v>611</v>
      </c>
      <c r="L785" t="s">
        <v>612</v>
      </c>
      <c r="M785" t="s">
        <v>613</v>
      </c>
      <c r="N785" t="str">
        <f>_xlfn.XLOOKUP(orders3[[#This Row],[CustomerID]], Customer_Summary[Row Labels], Customer_Summary[Segment], 0, 0)</f>
        <v>Repeat</v>
      </c>
      <c r="O785" t="str">
        <f>TEXT(orders3[[#This Row],[OrderDate]],"yyyy-mm")</f>
        <v>1996-05</v>
      </c>
      <c r="P785" t="s">
        <v>305</v>
      </c>
    </row>
    <row r="786" spans="1:16" x14ac:dyDescent="0.3">
      <c r="A786">
        <v>11032</v>
      </c>
      <c r="B786" t="s">
        <v>745</v>
      </c>
      <c r="C786">
        <v>2</v>
      </c>
      <c r="D786" s="1">
        <v>35202</v>
      </c>
      <c r="E786" s="1">
        <v>35230</v>
      </c>
      <c r="F786" s="1">
        <v>35208</v>
      </c>
      <c r="G786">
        <v>3</v>
      </c>
      <c r="H786">
        <v>606.19000000000005</v>
      </c>
      <c r="I786" t="s">
        <v>746</v>
      </c>
      <c r="J786" t="s">
        <v>871</v>
      </c>
      <c r="K786" t="s">
        <v>749</v>
      </c>
      <c r="L786" t="s">
        <v>396</v>
      </c>
      <c r="M786" t="s">
        <v>872</v>
      </c>
      <c r="N786" t="str">
        <f>_xlfn.XLOOKUP(orders3[[#This Row],[CustomerID]], Customer_Summary[Row Labels], Customer_Summary[Segment], 0, 0)</f>
        <v>Repeat</v>
      </c>
      <c r="O786" t="str">
        <f>TEXT(orders3[[#This Row],[OrderDate]],"yyyy-mm")</f>
        <v>1996-05</v>
      </c>
      <c r="P786" t="s">
        <v>305</v>
      </c>
    </row>
    <row r="787" spans="1:16" x14ac:dyDescent="0.3">
      <c r="A787">
        <v>11033</v>
      </c>
      <c r="B787" t="s">
        <v>584</v>
      </c>
      <c r="C787">
        <v>7</v>
      </c>
      <c r="D787" s="1">
        <v>35202</v>
      </c>
      <c r="E787" s="1">
        <v>35230</v>
      </c>
      <c r="F787" s="1">
        <v>35208</v>
      </c>
      <c r="G787">
        <v>3</v>
      </c>
      <c r="H787">
        <v>84.74</v>
      </c>
      <c r="I787" t="s">
        <v>585</v>
      </c>
      <c r="J787" t="s">
        <v>869</v>
      </c>
      <c r="K787" t="s">
        <v>588</v>
      </c>
      <c r="L787" t="s">
        <v>47</v>
      </c>
      <c r="M787" t="s">
        <v>870</v>
      </c>
      <c r="N787" t="str">
        <f>_xlfn.XLOOKUP(orders3[[#This Row],[CustomerID]], Customer_Summary[Row Labels], Customer_Summary[Segment], 0, 0)</f>
        <v>Repeat</v>
      </c>
      <c r="O787" t="str">
        <f>TEXT(orders3[[#This Row],[OrderDate]],"yyyy-mm")</f>
        <v>1996-05</v>
      </c>
      <c r="P787" t="s">
        <v>162</v>
      </c>
    </row>
    <row r="788" spans="1:16" x14ac:dyDescent="0.3">
      <c r="A788">
        <v>11034</v>
      </c>
      <c r="B788" t="s">
        <v>488</v>
      </c>
      <c r="C788">
        <v>8</v>
      </c>
      <c r="D788" s="1">
        <v>35205</v>
      </c>
      <c r="E788" s="1">
        <v>35247</v>
      </c>
      <c r="F788" s="1">
        <v>35212</v>
      </c>
      <c r="G788">
        <v>1</v>
      </c>
      <c r="H788">
        <v>40.32</v>
      </c>
      <c r="I788" t="s">
        <v>489</v>
      </c>
      <c r="J788" t="s">
        <v>491</v>
      </c>
      <c r="K788" t="s">
        <v>492</v>
      </c>
      <c r="L788" t="s">
        <v>493</v>
      </c>
      <c r="M788" t="s">
        <v>494</v>
      </c>
      <c r="N788" t="str">
        <f>_xlfn.XLOOKUP(orders3[[#This Row],[CustomerID]], Customer_Summary[Row Labels], Customer_Summary[Segment], 0, 0)</f>
        <v>Repeat</v>
      </c>
      <c r="O788" t="str">
        <f>TEXT(orders3[[#This Row],[OrderDate]],"yyyy-mm")</f>
        <v>1996-05</v>
      </c>
      <c r="P788" t="s">
        <v>305</v>
      </c>
    </row>
    <row r="789" spans="1:16" x14ac:dyDescent="0.3">
      <c r="A789">
        <v>11035</v>
      </c>
      <c r="B789" t="s">
        <v>647</v>
      </c>
      <c r="C789">
        <v>2</v>
      </c>
      <c r="D789" s="1">
        <v>35205</v>
      </c>
      <c r="E789" s="1">
        <v>35233</v>
      </c>
      <c r="F789" s="1">
        <v>35209</v>
      </c>
      <c r="G789">
        <v>2</v>
      </c>
      <c r="H789">
        <v>0.17</v>
      </c>
      <c r="I789" t="s">
        <v>648</v>
      </c>
      <c r="J789" t="s">
        <v>650</v>
      </c>
      <c r="K789" t="s">
        <v>651</v>
      </c>
      <c r="L789" t="s">
        <v>47</v>
      </c>
      <c r="M789" t="s">
        <v>652</v>
      </c>
      <c r="N789" t="str">
        <f>_xlfn.XLOOKUP(orders3[[#This Row],[CustomerID]], Customer_Summary[Row Labels], Customer_Summary[Segment], 0, 0)</f>
        <v>Repeat</v>
      </c>
      <c r="O789" t="str">
        <f>TEXT(orders3[[#This Row],[OrderDate]],"yyyy-mm")</f>
        <v>1996-05</v>
      </c>
      <c r="P789" t="s">
        <v>456</v>
      </c>
    </row>
    <row r="790" spans="1:16" x14ac:dyDescent="0.3">
      <c r="A790">
        <v>11036</v>
      </c>
      <c r="B790" t="s">
        <v>181</v>
      </c>
      <c r="C790">
        <v>8</v>
      </c>
      <c r="D790" s="1">
        <v>35205</v>
      </c>
      <c r="E790" s="1">
        <v>35233</v>
      </c>
      <c r="F790" s="1">
        <v>35207</v>
      </c>
      <c r="G790">
        <v>3</v>
      </c>
      <c r="H790">
        <v>149.47</v>
      </c>
      <c r="I790" t="s">
        <v>182</v>
      </c>
      <c r="J790" t="s">
        <v>184</v>
      </c>
      <c r="K790" t="s">
        <v>185</v>
      </c>
      <c r="L790" t="s">
        <v>47</v>
      </c>
      <c r="M790" t="s">
        <v>186</v>
      </c>
      <c r="N790" t="str">
        <f>_xlfn.XLOOKUP(orders3[[#This Row],[CustomerID]], Customer_Summary[Row Labels], Customer_Summary[Segment], 0, 0)</f>
        <v>Repeat</v>
      </c>
      <c r="O790" t="str">
        <f>TEXT(orders3[[#This Row],[OrderDate]],"yyyy-mm")</f>
        <v>1996-05</v>
      </c>
      <c r="P790" t="s">
        <v>49</v>
      </c>
    </row>
    <row r="791" spans="1:16" x14ac:dyDescent="0.3">
      <c r="A791">
        <v>11037</v>
      </c>
      <c r="B791" t="s">
        <v>284</v>
      </c>
      <c r="C791">
        <v>7</v>
      </c>
      <c r="D791" s="1">
        <v>35206</v>
      </c>
      <c r="E791" s="1">
        <v>35234</v>
      </c>
      <c r="F791" s="1">
        <v>35212</v>
      </c>
      <c r="G791">
        <v>1</v>
      </c>
      <c r="H791">
        <v>3.2</v>
      </c>
      <c r="I791" t="s">
        <v>285</v>
      </c>
      <c r="J791" t="s">
        <v>287</v>
      </c>
      <c r="K791" t="s">
        <v>288</v>
      </c>
      <c r="L791" t="s">
        <v>47</v>
      </c>
      <c r="M791" t="s">
        <v>289</v>
      </c>
      <c r="N791" t="str">
        <f>_xlfn.XLOOKUP(orders3[[#This Row],[CustomerID]], Customer_Summary[Row Labels], Customer_Summary[Segment], 0, 0)</f>
        <v>Repeat</v>
      </c>
      <c r="O791" t="str">
        <f>TEXT(orders3[[#This Row],[OrderDate]],"yyyy-mm")</f>
        <v>1996-05</v>
      </c>
      <c r="P791" t="s">
        <v>111</v>
      </c>
    </row>
    <row r="792" spans="1:16" x14ac:dyDescent="0.3">
      <c r="A792">
        <v>11038</v>
      </c>
      <c r="B792" t="s">
        <v>647</v>
      </c>
      <c r="C792">
        <v>1</v>
      </c>
      <c r="D792" s="1">
        <v>35206</v>
      </c>
      <c r="E792" s="1">
        <v>35234</v>
      </c>
      <c r="F792" s="1">
        <v>35215</v>
      </c>
      <c r="G792">
        <v>2</v>
      </c>
      <c r="H792">
        <v>29.59</v>
      </c>
      <c r="I792" t="s">
        <v>648</v>
      </c>
      <c r="J792" t="s">
        <v>650</v>
      </c>
      <c r="K792" t="s">
        <v>651</v>
      </c>
      <c r="L792" t="s">
        <v>47</v>
      </c>
      <c r="M792" t="s">
        <v>652</v>
      </c>
      <c r="N792" t="str">
        <f>_xlfn.XLOOKUP(orders3[[#This Row],[CustomerID]], Customer_Summary[Row Labels], Customer_Summary[Segment], 0, 0)</f>
        <v>Repeat</v>
      </c>
      <c r="O792" t="str">
        <f>TEXT(orders3[[#This Row],[OrderDate]],"yyyy-mm")</f>
        <v>1996-05</v>
      </c>
      <c r="P792" t="s">
        <v>456</v>
      </c>
    </row>
    <row r="793" spans="1:16" x14ac:dyDescent="0.3">
      <c r="A793">
        <v>11039</v>
      </c>
      <c r="B793" t="s">
        <v>425</v>
      </c>
      <c r="C793">
        <v>1</v>
      </c>
      <c r="D793" s="1">
        <v>35206</v>
      </c>
      <c r="E793" s="1">
        <v>35234</v>
      </c>
      <c r="F793" s="1"/>
      <c r="G793">
        <v>2</v>
      </c>
      <c r="H793">
        <v>65</v>
      </c>
      <c r="I793" t="s">
        <v>426</v>
      </c>
      <c r="J793" t="s">
        <v>428</v>
      </c>
      <c r="K793" t="s">
        <v>429</v>
      </c>
      <c r="L793" t="s">
        <v>430</v>
      </c>
      <c r="M793" t="s">
        <v>431</v>
      </c>
      <c r="N793" t="str">
        <f>_xlfn.XLOOKUP(orders3[[#This Row],[CustomerID]], Customer_Summary[Row Labels], Customer_Summary[Segment], 0, 0)</f>
        <v>Repeat</v>
      </c>
      <c r="O793" t="str">
        <f>TEXT(orders3[[#This Row],[OrderDate]],"yyyy-mm")</f>
        <v>1996-05</v>
      </c>
      <c r="P793" t="s">
        <v>314</v>
      </c>
    </row>
    <row r="794" spans="1:16" x14ac:dyDescent="0.3">
      <c r="A794">
        <v>11040</v>
      </c>
      <c r="B794" t="s">
        <v>298</v>
      </c>
      <c r="C794">
        <v>4</v>
      </c>
      <c r="D794" s="1">
        <v>35207</v>
      </c>
      <c r="E794" s="1">
        <v>35235</v>
      </c>
      <c r="F794" s="1"/>
      <c r="G794">
        <v>3</v>
      </c>
      <c r="H794">
        <v>18.84</v>
      </c>
      <c r="I794" t="s">
        <v>299</v>
      </c>
      <c r="J794" t="s">
        <v>301</v>
      </c>
      <c r="K794" t="s">
        <v>302</v>
      </c>
      <c r="L794" t="s">
        <v>303</v>
      </c>
      <c r="M794" t="s">
        <v>304</v>
      </c>
      <c r="N794" t="str">
        <f>_xlfn.XLOOKUP(orders3[[#This Row],[CustomerID]], Customer_Summary[Row Labels], Customer_Summary[Segment], 0, 0)</f>
        <v>Repeat</v>
      </c>
      <c r="O794" t="str">
        <f>TEXT(orders3[[#This Row],[OrderDate]],"yyyy-mm")</f>
        <v>1996-05</v>
      </c>
      <c r="P794" t="s">
        <v>305</v>
      </c>
    </row>
    <row r="795" spans="1:16" x14ac:dyDescent="0.3">
      <c r="A795">
        <v>11041</v>
      </c>
      <c r="B795" t="s">
        <v>156</v>
      </c>
      <c r="C795">
        <v>3</v>
      </c>
      <c r="D795" s="1">
        <v>35207</v>
      </c>
      <c r="E795" s="1">
        <v>35235</v>
      </c>
      <c r="F795" s="1">
        <v>35213</v>
      </c>
      <c r="G795">
        <v>2</v>
      </c>
      <c r="H795">
        <v>48.22</v>
      </c>
      <c r="I795" t="s">
        <v>157</v>
      </c>
      <c r="J795" t="s">
        <v>868</v>
      </c>
      <c r="K795" t="s">
        <v>160</v>
      </c>
      <c r="L795" t="s">
        <v>47</v>
      </c>
      <c r="M795" t="s">
        <v>161</v>
      </c>
      <c r="N795" t="str">
        <f>_xlfn.XLOOKUP(orders3[[#This Row],[CustomerID]], Customer_Summary[Row Labels], Customer_Summary[Segment], 0, 0)</f>
        <v>Repeat</v>
      </c>
      <c r="O795" t="str">
        <f>TEXT(orders3[[#This Row],[OrderDate]],"yyyy-mm")</f>
        <v>1996-05</v>
      </c>
      <c r="P795" t="s">
        <v>162</v>
      </c>
    </row>
    <row r="796" spans="1:16" x14ac:dyDescent="0.3">
      <c r="A796">
        <v>11042</v>
      </c>
      <c r="B796" t="s">
        <v>164</v>
      </c>
      <c r="C796">
        <v>2</v>
      </c>
      <c r="D796" s="1">
        <v>35207</v>
      </c>
      <c r="E796" s="1">
        <v>35221</v>
      </c>
      <c r="F796" s="1">
        <v>35216</v>
      </c>
      <c r="G796">
        <v>1</v>
      </c>
      <c r="H796">
        <v>29.99</v>
      </c>
      <c r="I796" t="s">
        <v>165</v>
      </c>
      <c r="J796" t="s">
        <v>168</v>
      </c>
      <c r="K796" t="s">
        <v>169</v>
      </c>
      <c r="L796" t="s">
        <v>170</v>
      </c>
      <c r="M796" t="s">
        <v>171</v>
      </c>
      <c r="N796" t="str">
        <f>_xlfn.XLOOKUP(orders3[[#This Row],[CustomerID]], Customer_Summary[Row Labels], Customer_Summary[Segment], 0, 0)</f>
        <v>Repeat</v>
      </c>
      <c r="O796" t="str">
        <f>TEXT(orders3[[#This Row],[OrderDate]],"yyyy-mm")</f>
        <v>1996-05</v>
      </c>
      <c r="P796" t="s">
        <v>172</v>
      </c>
    </row>
    <row r="797" spans="1:16" x14ac:dyDescent="0.3">
      <c r="A797">
        <v>11043</v>
      </c>
      <c r="B797" t="s">
        <v>631</v>
      </c>
      <c r="C797">
        <v>5</v>
      </c>
      <c r="D797" s="1">
        <v>35207</v>
      </c>
      <c r="E797" s="1">
        <v>35235</v>
      </c>
      <c r="F797" s="1">
        <v>35214</v>
      </c>
      <c r="G797">
        <v>2</v>
      </c>
      <c r="H797">
        <v>8.8000000000000007</v>
      </c>
      <c r="I797" t="s">
        <v>632</v>
      </c>
      <c r="J797" t="s">
        <v>634</v>
      </c>
      <c r="K797" t="s">
        <v>509</v>
      </c>
      <c r="L797" t="s">
        <v>47</v>
      </c>
      <c r="M797" t="s">
        <v>635</v>
      </c>
      <c r="N797" t="str">
        <f>_xlfn.XLOOKUP(orders3[[#This Row],[CustomerID]], Customer_Summary[Row Labels], Customer_Summary[Segment], 0, 0)</f>
        <v>New</v>
      </c>
      <c r="O797" t="str">
        <f>TEXT(orders3[[#This Row],[OrderDate]],"yyyy-mm")</f>
        <v>1996-05</v>
      </c>
      <c r="P797" t="s">
        <v>102</v>
      </c>
    </row>
    <row r="798" spans="1:16" x14ac:dyDescent="0.3">
      <c r="A798">
        <v>11044</v>
      </c>
      <c r="B798" t="s">
        <v>761</v>
      </c>
      <c r="C798">
        <v>4</v>
      </c>
      <c r="D798" s="1">
        <v>35208</v>
      </c>
      <c r="E798" s="1">
        <v>35236</v>
      </c>
      <c r="F798" s="1">
        <v>35216</v>
      </c>
      <c r="G798">
        <v>1</v>
      </c>
      <c r="H798">
        <v>8.7200000000000006</v>
      </c>
      <c r="I798" t="s">
        <v>879</v>
      </c>
      <c r="J798" t="s">
        <v>764</v>
      </c>
      <c r="K798" t="s">
        <v>765</v>
      </c>
      <c r="L798" t="s">
        <v>47</v>
      </c>
      <c r="M798" t="s">
        <v>766</v>
      </c>
      <c r="N798" t="str">
        <f>_xlfn.XLOOKUP(orders3[[#This Row],[CustomerID]], Customer_Summary[Row Labels], Customer_Summary[Segment], 0, 0)</f>
        <v>Repeat</v>
      </c>
      <c r="O798" t="str">
        <f>TEXT(orders3[[#This Row],[OrderDate]],"yyyy-mm")</f>
        <v>1996-05</v>
      </c>
      <c r="P798" t="s">
        <v>767</v>
      </c>
    </row>
    <row r="799" spans="1:16" x14ac:dyDescent="0.3">
      <c r="A799">
        <v>11045</v>
      </c>
      <c r="B799" t="s">
        <v>122</v>
      </c>
      <c r="C799">
        <v>6</v>
      </c>
      <c r="D799" s="1">
        <v>35208</v>
      </c>
      <c r="E799" s="1">
        <v>35236</v>
      </c>
      <c r="F799" s="1"/>
      <c r="G799">
        <v>2</v>
      </c>
      <c r="H799">
        <v>70.58</v>
      </c>
      <c r="I799" t="s">
        <v>123</v>
      </c>
      <c r="J799" t="s">
        <v>126</v>
      </c>
      <c r="K799" t="s">
        <v>127</v>
      </c>
      <c r="L799" t="s">
        <v>128</v>
      </c>
      <c r="M799" t="s">
        <v>129</v>
      </c>
      <c r="N799" t="str">
        <f>_xlfn.XLOOKUP(orders3[[#This Row],[CustomerID]], Customer_Summary[Row Labels], Customer_Summary[Segment], 0, 0)</f>
        <v>Repeat</v>
      </c>
      <c r="O799" t="str">
        <f>TEXT(orders3[[#This Row],[OrderDate]],"yyyy-mm")</f>
        <v>1996-05</v>
      </c>
      <c r="P799" t="s">
        <v>130</v>
      </c>
    </row>
    <row r="800" spans="1:16" x14ac:dyDescent="0.3">
      <c r="A800">
        <v>11046</v>
      </c>
      <c r="B800" t="s">
        <v>722</v>
      </c>
      <c r="C800">
        <v>8</v>
      </c>
      <c r="D800" s="1">
        <v>35208</v>
      </c>
      <c r="E800" s="1">
        <v>35236</v>
      </c>
      <c r="F800" s="1">
        <v>35209</v>
      </c>
      <c r="G800">
        <v>2</v>
      </c>
      <c r="H800">
        <v>71.64</v>
      </c>
      <c r="I800" t="s">
        <v>723</v>
      </c>
      <c r="J800" t="s">
        <v>725</v>
      </c>
      <c r="K800" t="s">
        <v>726</v>
      </c>
      <c r="L800" t="s">
        <v>47</v>
      </c>
      <c r="M800" t="s">
        <v>727</v>
      </c>
      <c r="N800" t="str">
        <f>_xlfn.XLOOKUP(orders3[[#This Row],[CustomerID]], Customer_Summary[Row Labels], Customer_Summary[Segment], 0, 0)</f>
        <v>Repeat</v>
      </c>
      <c r="O800" t="str">
        <f>TEXT(orders3[[#This Row],[OrderDate]],"yyyy-mm")</f>
        <v>1996-05</v>
      </c>
      <c r="P800" t="s">
        <v>49</v>
      </c>
    </row>
    <row r="801" spans="1:16" x14ac:dyDescent="0.3">
      <c r="A801">
        <v>11047</v>
      </c>
      <c r="B801" t="s">
        <v>197</v>
      </c>
      <c r="C801">
        <v>7</v>
      </c>
      <c r="D801" s="1">
        <v>35209</v>
      </c>
      <c r="E801" s="1">
        <v>35237</v>
      </c>
      <c r="F801" s="1">
        <v>35216</v>
      </c>
      <c r="G801">
        <v>3</v>
      </c>
      <c r="H801">
        <v>46.62</v>
      </c>
      <c r="I801" t="s">
        <v>198</v>
      </c>
      <c r="J801" t="s">
        <v>200</v>
      </c>
      <c r="K801" t="s">
        <v>72</v>
      </c>
      <c r="L801" t="s">
        <v>47</v>
      </c>
      <c r="M801" t="s">
        <v>201</v>
      </c>
      <c r="N801" t="str">
        <f>_xlfn.XLOOKUP(orders3[[#This Row],[CustomerID]], Customer_Summary[Row Labels], Customer_Summary[Segment], 0, 0)</f>
        <v>Repeat</v>
      </c>
      <c r="O801" t="str">
        <f>TEXT(orders3[[#This Row],[OrderDate]],"yyyy-mm")</f>
        <v>1996-05</v>
      </c>
      <c r="P801" t="s">
        <v>74</v>
      </c>
    </row>
    <row r="802" spans="1:16" x14ac:dyDescent="0.3">
      <c r="A802">
        <v>11048</v>
      </c>
      <c r="B802" t="s">
        <v>122</v>
      </c>
      <c r="C802">
        <v>7</v>
      </c>
      <c r="D802" s="1">
        <v>35209</v>
      </c>
      <c r="E802" s="1">
        <v>35237</v>
      </c>
      <c r="F802" s="1">
        <v>35215</v>
      </c>
      <c r="G802">
        <v>3</v>
      </c>
      <c r="H802">
        <v>24.12</v>
      </c>
      <c r="I802" t="s">
        <v>123</v>
      </c>
      <c r="J802" t="s">
        <v>126</v>
      </c>
      <c r="K802" t="s">
        <v>127</v>
      </c>
      <c r="L802" t="s">
        <v>128</v>
      </c>
      <c r="M802" t="s">
        <v>129</v>
      </c>
      <c r="N802" t="str">
        <f>_xlfn.XLOOKUP(orders3[[#This Row],[CustomerID]], Customer_Summary[Row Labels], Customer_Summary[Segment], 0, 0)</f>
        <v>Repeat</v>
      </c>
      <c r="O802" t="str">
        <f>TEXT(orders3[[#This Row],[OrderDate]],"yyyy-mm")</f>
        <v>1996-05</v>
      </c>
      <c r="P802" t="s">
        <v>130</v>
      </c>
    </row>
    <row r="803" spans="1:16" x14ac:dyDescent="0.3">
      <c r="A803">
        <v>11049</v>
      </c>
      <c r="B803" t="s">
        <v>291</v>
      </c>
      <c r="C803">
        <v>3</v>
      </c>
      <c r="D803" s="1">
        <v>35209</v>
      </c>
      <c r="E803" s="1">
        <v>35237</v>
      </c>
      <c r="F803" s="1">
        <v>35219</v>
      </c>
      <c r="G803">
        <v>1</v>
      </c>
      <c r="H803">
        <v>8.34</v>
      </c>
      <c r="I803" t="s">
        <v>292</v>
      </c>
      <c r="J803" t="s">
        <v>294</v>
      </c>
      <c r="K803" t="s">
        <v>295</v>
      </c>
      <c r="L803" t="s">
        <v>170</v>
      </c>
      <c r="M803" t="s">
        <v>296</v>
      </c>
      <c r="N803" t="str">
        <f>_xlfn.XLOOKUP(orders3[[#This Row],[CustomerID]], Customer_Summary[Row Labels], Customer_Summary[Segment], 0, 0)</f>
        <v>Repeat</v>
      </c>
      <c r="O803" t="str">
        <f>TEXT(orders3[[#This Row],[OrderDate]],"yyyy-mm")</f>
        <v>1996-05</v>
      </c>
      <c r="P803" t="s">
        <v>172</v>
      </c>
    </row>
    <row r="804" spans="1:16" x14ac:dyDescent="0.3">
      <c r="A804">
        <v>11050</v>
      </c>
      <c r="B804" t="s">
        <v>237</v>
      </c>
      <c r="C804">
        <v>8</v>
      </c>
      <c r="D804" s="1">
        <v>35212</v>
      </c>
      <c r="E804" s="1">
        <v>35240</v>
      </c>
      <c r="F804" s="1">
        <v>35220</v>
      </c>
      <c r="G804">
        <v>2</v>
      </c>
      <c r="H804">
        <v>59.41</v>
      </c>
      <c r="I804" t="s">
        <v>238</v>
      </c>
      <c r="J804" t="s">
        <v>240</v>
      </c>
      <c r="K804" t="s">
        <v>241</v>
      </c>
      <c r="L804" t="s">
        <v>47</v>
      </c>
      <c r="M804" t="s">
        <v>242</v>
      </c>
      <c r="N804" t="str">
        <f>_xlfn.XLOOKUP(orders3[[#This Row],[CustomerID]], Customer_Summary[Row Labels], Customer_Summary[Segment], 0, 0)</f>
        <v>Repeat</v>
      </c>
      <c r="O804" t="str">
        <f>TEXT(orders3[[#This Row],[OrderDate]],"yyyy-mm")</f>
        <v>1996-05</v>
      </c>
      <c r="P804" t="s">
        <v>84</v>
      </c>
    </row>
    <row r="805" spans="1:16" x14ac:dyDescent="0.3">
      <c r="A805">
        <v>11051</v>
      </c>
      <c r="B805" t="s">
        <v>375</v>
      </c>
      <c r="C805">
        <v>7</v>
      </c>
      <c r="D805" s="1">
        <v>35212</v>
      </c>
      <c r="E805" s="1">
        <v>35240</v>
      </c>
      <c r="F805" s="1"/>
      <c r="G805">
        <v>3</v>
      </c>
      <c r="H805">
        <v>2.79</v>
      </c>
      <c r="I805" t="s">
        <v>376</v>
      </c>
      <c r="J805" t="s">
        <v>378</v>
      </c>
      <c r="K805" t="s">
        <v>379</v>
      </c>
      <c r="L805" t="s">
        <v>47</v>
      </c>
      <c r="M805" t="s">
        <v>380</v>
      </c>
      <c r="N805" t="str">
        <f>_xlfn.XLOOKUP(orders3[[#This Row],[CustomerID]], Customer_Summary[Row Labels], Customer_Summary[Segment], 0, 0)</f>
        <v>Repeat</v>
      </c>
      <c r="O805" t="str">
        <f>TEXT(orders3[[#This Row],[OrderDate]],"yyyy-mm")</f>
        <v>1996-05</v>
      </c>
      <c r="P805" t="s">
        <v>102</v>
      </c>
    </row>
    <row r="806" spans="1:16" x14ac:dyDescent="0.3">
      <c r="A806">
        <v>11052</v>
      </c>
      <c r="B806" t="s">
        <v>317</v>
      </c>
      <c r="C806">
        <v>3</v>
      </c>
      <c r="D806" s="1">
        <v>35212</v>
      </c>
      <c r="E806" s="1">
        <v>35240</v>
      </c>
      <c r="F806" s="1">
        <v>35216</v>
      </c>
      <c r="G806">
        <v>1</v>
      </c>
      <c r="H806">
        <v>67.260000000000005</v>
      </c>
      <c r="I806" t="s">
        <v>318</v>
      </c>
      <c r="J806" t="s">
        <v>320</v>
      </c>
      <c r="K806" t="s">
        <v>321</v>
      </c>
      <c r="L806" t="s">
        <v>322</v>
      </c>
      <c r="M806" t="s">
        <v>323</v>
      </c>
      <c r="N806" t="str">
        <f>_xlfn.XLOOKUP(orders3[[#This Row],[CustomerID]], Customer_Summary[Row Labels], Customer_Summary[Segment], 0, 0)</f>
        <v>Repeat</v>
      </c>
      <c r="O806" t="str">
        <f>TEXT(orders3[[#This Row],[OrderDate]],"yyyy-mm")</f>
        <v>1996-05</v>
      </c>
      <c r="P806" t="s">
        <v>172</v>
      </c>
    </row>
    <row r="807" spans="1:16" x14ac:dyDescent="0.3">
      <c r="A807">
        <v>11053</v>
      </c>
      <c r="B807" t="s">
        <v>520</v>
      </c>
      <c r="C807">
        <v>2</v>
      </c>
      <c r="D807" s="1">
        <v>35212</v>
      </c>
      <c r="E807" s="1">
        <v>35240</v>
      </c>
      <c r="F807" s="1">
        <v>35214</v>
      </c>
      <c r="G807">
        <v>2</v>
      </c>
      <c r="H807">
        <v>53.05</v>
      </c>
      <c r="I807" t="s">
        <v>521</v>
      </c>
      <c r="J807" t="s">
        <v>523</v>
      </c>
      <c r="K807" t="s">
        <v>524</v>
      </c>
      <c r="L807" t="s">
        <v>47</v>
      </c>
      <c r="M807" t="s">
        <v>525</v>
      </c>
      <c r="N807" t="str">
        <f>_xlfn.XLOOKUP(orders3[[#This Row],[CustomerID]], Customer_Summary[Row Labels], Customer_Summary[Segment], 0, 0)</f>
        <v>Repeat</v>
      </c>
      <c r="O807" t="str">
        <f>TEXT(orders3[[#This Row],[OrderDate]],"yyyy-mm")</f>
        <v>1996-05</v>
      </c>
      <c r="P807" t="s">
        <v>211</v>
      </c>
    </row>
    <row r="808" spans="1:16" x14ac:dyDescent="0.3">
      <c r="A808">
        <v>11054</v>
      </c>
      <c r="B808" t="s">
        <v>139</v>
      </c>
      <c r="C808">
        <v>8</v>
      </c>
      <c r="D808" s="1">
        <v>35213</v>
      </c>
      <c r="E808" s="1">
        <v>35241</v>
      </c>
      <c r="F808" s="1"/>
      <c r="G808">
        <v>1</v>
      </c>
      <c r="H808">
        <v>0.33</v>
      </c>
      <c r="I808" t="s">
        <v>140</v>
      </c>
      <c r="J808" t="s">
        <v>143</v>
      </c>
      <c r="K808" t="s">
        <v>144</v>
      </c>
      <c r="L808" t="s">
        <v>47</v>
      </c>
      <c r="M808" t="s">
        <v>145</v>
      </c>
      <c r="N808" t="str">
        <f>_xlfn.XLOOKUP(orders3[[#This Row],[CustomerID]], Customer_Summary[Row Labels], Customer_Summary[Segment], 0, 0)</f>
        <v>Repeat</v>
      </c>
      <c r="O808" t="str">
        <f>TEXT(orders3[[#This Row],[OrderDate]],"yyyy-mm")</f>
        <v>1996-05</v>
      </c>
      <c r="P808" t="s">
        <v>146</v>
      </c>
    </row>
    <row r="809" spans="1:16" x14ac:dyDescent="0.3">
      <c r="A809">
        <v>11055</v>
      </c>
      <c r="B809" t="s">
        <v>326</v>
      </c>
      <c r="C809">
        <v>7</v>
      </c>
      <c r="D809" s="1">
        <v>35213</v>
      </c>
      <c r="E809" s="1">
        <v>35241</v>
      </c>
      <c r="F809" s="1">
        <v>35220</v>
      </c>
      <c r="G809">
        <v>2</v>
      </c>
      <c r="H809">
        <v>120.92</v>
      </c>
      <c r="I809" t="s">
        <v>327</v>
      </c>
      <c r="J809" t="s">
        <v>329</v>
      </c>
      <c r="K809" t="s">
        <v>330</v>
      </c>
      <c r="L809" t="s">
        <v>331</v>
      </c>
      <c r="M809" t="s">
        <v>332</v>
      </c>
      <c r="N809" t="str">
        <f>_xlfn.XLOOKUP(orders3[[#This Row],[CustomerID]], Customer_Summary[Row Labels], Customer_Summary[Segment], 0, 0)</f>
        <v>Repeat</v>
      </c>
      <c r="O809" t="str">
        <f>TEXT(orders3[[#This Row],[OrderDate]],"yyyy-mm")</f>
        <v>1996-05</v>
      </c>
      <c r="P809" t="s">
        <v>314</v>
      </c>
    </row>
    <row r="810" spans="1:16" x14ac:dyDescent="0.3">
      <c r="A810">
        <v>11056</v>
      </c>
      <c r="B810" t="s">
        <v>197</v>
      </c>
      <c r="C810">
        <v>8</v>
      </c>
      <c r="D810" s="1">
        <v>35213</v>
      </c>
      <c r="E810" s="1">
        <v>35227</v>
      </c>
      <c r="F810" s="1">
        <v>35216</v>
      </c>
      <c r="G810">
        <v>2</v>
      </c>
      <c r="H810">
        <v>278.95999999999998</v>
      </c>
      <c r="I810" t="s">
        <v>198</v>
      </c>
      <c r="J810" t="s">
        <v>200</v>
      </c>
      <c r="K810" t="s">
        <v>72</v>
      </c>
      <c r="L810" t="s">
        <v>47</v>
      </c>
      <c r="M810" t="s">
        <v>201</v>
      </c>
      <c r="N810" t="str">
        <f>_xlfn.XLOOKUP(orders3[[#This Row],[CustomerID]], Customer_Summary[Row Labels], Customer_Summary[Segment], 0, 0)</f>
        <v>Repeat</v>
      </c>
      <c r="O810" t="str">
        <f>TEXT(orders3[[#This Row],[OrderDate]],"yyyy-mm")</f>
        <v>1996-05</v>
      </c>
      <c r="P810" t="s">
        <v>74</v>
      </c>
    </row>
    <row r="811" spans="1:16" x14ac:dyDescent="0.3">
      <c r="A811">
        <v>11057</v>
      </c>
      <c r="B811" t="s">
        <v>475</v>
      </c>
      <c r="C811">
        <v>3</v>
      </c>
      <c r="D811" s="1">
        <v>35214</v>
      </c>
      <c r="E811" s="1">
        <v>35242</v>
      </c>
      <c r="F811" s="1">
        <v>35216</v>
      </c>
      <c r="G811">
        <v>3</v>
      </c>
      <c r="H811">
        <v>4.13</v>
      </c>
      <c r="I811" t="s">
        <v>476</v>
      </c>
      <c r="J811" t="s">
        <v>478</v>
      </c>
      <c r="K811" t="s">
        <v>72</v>
      </c>
      <c r="L811" t="s">
        <v>47</v>
      </c>
      <c r="M811" t="s">
        <v>479</v>
      </c>
      <c r="N811" t="str">
        <f>_xlfn.XLOOKUP(orders3[[#This Row],[CustomerID]], Customer_Summary[Row Labels], Customer_Summary[Segment], 0, 0)</f>
        <v>New</v>
      </c>
      <c r="O811" t="str">
        <f>TEXT(orders3[[#This Row],[OrderDate]],"yyyy-mm")</f>
        <v>1996-05</v>
      </c>
      <c r="P811" t="s">
        <v>74</v>
      </c>
    </row>
    <row r="812" spans="1:16" x14ac:dyDescent="0.3">
      <c r="A812">
        <v>11058</v>
      </c>
      <c r="B812" t="s">
        <v>87</v>
      </c>
      <c r="C812">
        <v>9</v>
      </c>
      <c r="D812" s="1">
        <v>35214</v>
      </c>
      <c r="E812" s="1">
        <v>35242</v>
      </c>
      <c r="F812" s="1"/>
      <c r="G812">
        <v>3</v>
      </c>
      <c r="H812">
        <v>31.14</v>
      </c>
      <c r="I812" t="s">
        <v>88</v>
      </c>
      <c r="J812" t="s">
        <v>90</v>
      </c>
      <c r="K812" t="s">
        <v>91</v>
      </c>
      <c r="L812" t="s">
        <v>47</v>
      </c>
      <c r="M812" t="s">
        <v>92</v>
      </c>
      <c r="N812" t="str">
        <f>_xlfn.XLOOKUP(orders3[[#This Row],[CustomerID]], Customer_Summary[Row Labels], Customer_Summary[Segment], 0, 0)</f>
        <v>Repeat</v>
      </c>
      <c r="O812" t="str">
        <f>TEXT(orders3[[#This Row],[OrderDate]],"yyyy-mm")</f>
        <v>1996-05</v>
      </c>
      <c r="P812" t="s">
        <v>49</v>
      </c>
    </row>
    <row r="813" spans="1:16" x14ac:dyDescent="0.3">
      <c r="A813">
        <v>11059</v>
      </c>
      <c r="B813" t="s">
        <v>578</v>
      </c>
      <c r="C813">
        <v>2</v>
      </c>
      <c r="D813" s="1">
        <v>35214</v>
      </c>
      <c r="E813" s="1">
        <v>35256</v>
      </c>
      <c r="F813" s="1"/>
      <c r="G813">
        <v>2</v>
      </c>
      <c r="H813">
        <v>85.8</v>
      </c>
      <c r="I813" t="s">
        <v>579</v>
      </c>
      <c r="J813" t="s">
        <v>581</v>
      </c>
      <c r="K813" t="s">
        <v>321</v>
      </c>
      <c r="L813" t="s">
        <v>322</v>
      </c>
      <c r="M813" t="s">
        <v>582</v>
      </c>
      <c r="N813" t="str">
        <f>_xlfn.XLOOKUP(orders3[[#This Row],[CustomerID]], Customer_Summary[Row Labels], Customer_Summary[Segment], 0, 0)</f>
        <v>Repeat</v>
      </c>
      <c r="O813" t="str">
        <f>TEXT(orders3[[#This Row],[OrderDate]],"yyyy-mm")</f>
        <v>1996-05</v>
      </c>
      <c r="P813" t="s">
        <v>172</v>
      </c>
    </row>
    <row r="814" spans="1:16" x14ac:dyDescent="0.3">
      <c r="A814">
        <v>11060</v>
      </c>
      <c r="B814" t="s">
        <v>258</v>
      </c>
      <c r="C814">
        <v>2</v>
      </c>
      <c r="D814" s="1">
        <v>35215</v>
      </c>
      <c r="E814" s="1">
        <v>35243</v>
      </c>
      <c r="F814" s="1">
        <v>35219</v>
      </c>
      <c r="G814">
        <v>2</v>
      </c>
      <c r="H814">
        <v>10.98</v>
      </c>
      <c r="I814" t="s">
        <v>259</v>
      </c>
      <c r="J814" t="s">
        <v>261</v>
      </c>
      <c r="K814" t="s">
        <v>262</v>
      </c>
      <c r="L814" t="s">
        <v>47</v>
      </c>
      <c r="M814" t="s">
        <v>263</v>
      </c>
      <c r="N814" t="str">
        <f>_xlfn.XLOOKUP(orders3[[#This Row],[CustomerID]], Customer_Summary[Row Labels], Customer_Summary[Segment], 0, 0)</f>
        <v>Repeat</v>
      </c>
      <c r="O814" t="str">
        <f>TEXT(orders3[[#This Row],[OrderDate]],"yyyy-mm")</f>
        <v>1996-05</v>
      </c>
      <c r="P814" t="s">
        <v>264</v>
      </c>
    </row>
    <row r="815" spans="1:16" x14ac:dyDescent="0.3">
      <c r="A815">
        <v>11061</v>
      </c>
      <c r="B815" t="s">
        <v>298</v>
      </c>
      <c r="C815">
        <v>4</v>
      </c>
      <c r="D815" s="1">
        <v>35215</v>
      </c>
      <c r="E815" s="1">
        <v>35257</v>
      </c>
      <c r="F815" s="1"/>
      <c r="G815">
        <v>3</v>
      </c>
      <c r="H815">
        <v>14.01</v>
      </c>
      <c r="I815" t="s">
        <v>299</v>
      </c>
      <c r="J815" t="s">
        <v>301</v>
      </c>
      <c r="K815" t="s">
        <v>302</v>
      </c>
      <c r="L815" t="s">
        <v>303</v>
      </c>
      <c r="M815" t="s">
        <v>304</v>
      </c>
      <c r="N815" t="str">
        <f>_xlfn.XLOOKUP(orders3[[#This Row],[CustomerID]], Customer_Summary[Row Labels], Customer_Summary[Segment], 0, 0)</f>
        <v>Repeat</v>
      </c>
      <c r="O815" t="str">
        <f>TEXT(orders3[[#This Row],[OrderDate]],"yyyy-mm")</f>
        <v>1996-05</v>
      </c>
      <c r="P815" t="s">
        <v>305</v>
      </c>
    </row>
    <row r="816" spans="1:16" x14ac:dyDescent="0.3">
      <c r="A816">
        <v>11062</v>
      </c>
      <c r="B816" t="s">
        <v>570</v>
      </c>
      <c r="C816">
        <v>4</v>
      </c>
      <c r="D816" s="1">
        <v>35215</v>
      </c>
      <c r="E816" s="1">
        <v>35243</v>
      </c>
      <c r="F816" s="1"/>
      <c r="G816">
        <v>2</v>
      </c>
      <c r="H816">
        <v>29.93</v>
      </c>
      <c r="I816" t="s">
        <v>571</v>
      </c>
      <c r="J816" t="s">
        <v>573</v>
      </c>
      <c r="K816" t="s">
        <v>574</v>
      </c>
      <c r="L816" t="s">
        <v>47</v>
      </c>
      <c r="M816" t="s">
        <v>575</v>
      </c>
      <c r="N816" t="str">
        <f>_xlfn.XLOOKUP(orders3[[#This Row],[CustomerID]], Customer_Summary[Row Labels], Customer_Summary[Segment], 0, 0)</f>
        <v>Repeat</v>
      </c>
      <c r="O816" t="str">
        <f>TEXT(orders3[[#This Row],[OrderDate]],"yyyy-mm")</f>
        <v>1996-05</v>
      </c>
      <c r="P816" t="s">
        <v>264</v>
      </c>
    </row>
    <row r="817" spans="1:16" x14ac:dyDescent="0.3">
      <c r="A817">
        <v>11063</v>
      </c>
      <c r="B817" t="s">
        <v>343</v>
      </c>
      <c r="C817">
        <v>3</v>
      </c>
      <c r="D817" s="1">
        <v>35215</v>
      </c>
      <c r="E817" s="1">
        <v>35243</v>
      </c>
      <c r="F817" s="1">
        <v>35221</v>
      </c>
      <c r="G817">
        <v>2</v>
      </c>
      <c r="H817">
        <v>81.73</v>
      </c>
      <c r="I817" t="s">
        <v>344</v>
      </c>
      <c r="J817" t="s">
        <v>346</v>
      </c>
      <c r="K817" t="s">
        <v>347</v>
      </c>
      <c r="L817" t="s">
        <v>348</v>
      </c>
      <c r="M817" t="s">
        <v>47</v>
      </c>
      <c r="N817" t="str">
        <f>_xlfn.XLOOKUP(orders3[[#This Row],[CustomerID]], Customer_Summary[Row Labels], Customer_Summary[Segment], 0, 0)</f>
        <v>Repeat</v>
      </c>
      <c r="O817" t="str">
        <f>TEXT(orders3[[#This Row],[OrderDate]],"yyyy-mm")</f>
        <v>1996-05</v>
      </c>
      <c r="P817" t="s">
        <v>349</v>
      </c>
    </row>
    <row r="818" spans="1:16" x14ac:dyDescent="0.3">
      <c r="A818">
        <v>11064</v>
      </c>
      <c r="B818" t="s">
        <v>607</v>
      </c>
      <c r="C818">
        <v>1</v>
      </c>
      <c r="D818" s="1">
        <v>35216</v>
      </c>
      <c r="E818" s="1">
        <v>35244</v>
      </c>
      <c r="F818" s="1">
        <v>35219</v>
      </c>
      <c r="G818">
        <v>1</v>
      </c>
      <c r="H818">
        <v>30.09</v>
      </c>
      <c r="I818" t="s">
        <v>608</v>
      </c>
      <c r="J818" t="s">
        <v>610</v>
      </c>
      <c r="K818" t="s">
        <v>611</v>
      </c>
      <c r="L818" t="s">
        <v>612</v>
      </c>
      <c r="M818" t="s">
        <v>613</v>
      </c>
      <c r="N818" t="str">
        <f>_xlfn.XLOOKUP(orders3[[#This Row],[CustomerID]], Customer_Summary[Row Labels], Customer_Summary[Segment], 0, 0)</f>
        <v>Repeat</v>
      </c>
      <c r="O818" t="str">
        <f>TEXT(orders3[[#This Row],[OrderDate]],"yyyy-mm")</f>
        <v>1996-05</v>
      </c>
      <c r="P818" t="s">
        <v>305</v>
      </c>
    </row>
    <row r="819" spans="1:16" x14ac:dyDescent="0.3">
      <c r="A819">
        <v>11065</v>
      </c>
      <c r="B819" t="s">
        <v>416</v>
      </c>
      <c r="C819">
        <v>8</v>
      </c>
      <c r="D819" s="1">
        <v>35216</v>
      </c>
      <c r="E819" s="1">
        <v>35244</v>
      </c>
      <c r="F819" s="1"/>
      <c r="G819">
        <v>1</v>
      </c>
      <c r="H819">
        <v>12.91</v>
      </c>
      <c r="I819" t="s">
        <v>417</v>
      </c>
      <c r="J819" t="s">
        <v>419</v>
      </c>
      <c r="K819" t="s">
        <v>420</v>
      </c>
      <c r="L819" t="s">
        <v>421</v>
      </c>
      <c r="M819" t="s">
        <v>422</v>
      </c>
      <c r="N819" t="str">
        <f>_xlfn.XLOOKUP(orders3[[#This Row],[CustomerID]], Customer_Summary[Row Labels], Customer_Summary[Segment], 0, 0)</f>
        <v>Repeat</v>
      </c>
      <c r="O819" t="str">
        <f>TEXT(orders3[[#This Row],[OrderDate]],"yyyy-mm")</f>
        <v>1996-05</v>
      </c>
      <c r="P819" t="s">
        <v>314</v>
      </c>
    </row>
    <row r="820" spans="1:16" x14ac:dyDescent="0.3">
      <c r="A820">
        <v>11066</v>
      </c>
      <c r="B820" t="s">
        <v>745</v>
      </c>
      <c r="C820">
        <v>7</v>
      </c>
      <c r="D820" s="1">
        <v>35216</v>
      </c>
      <c r="E820" s="1">
        <v>35244</v>
      </c>
      <c r="F820" s="1">
        <v>35219</v>
      </c>
      <c r="G820">
        <v>2</v>
      </c>
      <c r="H820">
        <v>44.72</v>
      </c>
      <c r="I820" t="s">
        <v>746</v>
      </c>
      <c r="J820" t="s">
        <v>871</v>
      </c>
      <c r="K820" t="s">
        <v>749</v>
      </c>
      <c r="L820" t="s">
        <v>396</v>
      </c>
      <c r="M820" t="s">
        <v>872</v>
      </c>
      <c r="N820" t="str">
        <f>_xlfn.XLOOKUP(orders3[[#This Row],[CustomerID]], Customer_Summary[Row Labels], Customer_Summary[Segment], 0, 0)</f>
        <v>Repeat</v>
      </c>
      <c r="O820" t="str">
        <f>TEXT(orders3[[#This Row],[OrderDate]],"yyyy-mm")</f>
        <v>1996-05</v>
      </c>
      <c r="P820" t="s">
        <v>305</v>
      </c>
    </row>
    <row r="821" spans="1:16" x14ac:dyDescent="0.3">
      <c r="A821">
        <v>11067</v>
      </c>
      <c r="B821" t="s">
        <v>181</v>
      </c>
      <c r="C821">
        <v>1</v>
      </c>
      <c r="D821" s="1">
        <v>35219</v>
      </c>
      <c r="E821" s="1">
        <v>35233</v>
      </c>
      <c r="F821" s="1">
        <v>35221</v>
      </c>
      <c r="G821">
        <v>2</v>
      </c>
      <c r="H821">
        <v>7.98</v>
      </c>
      <c r="I821" t="s">
        <v>182</v>
      </c>
      <c r="J821" t="s">
        <v>184</v>
      </c>
      <c r="K821" t="s">
        <v>185</v>
      </c>
      <c r="L821" t="s">
        <v>47</v>
      </c>
      <c r="M821" t="s">
        <v>186</v>
      </c>
      <c r="N821" t="str">
        <f>_xlfn.XLOOKUP(orders3[[#This Row],[CustomerID]], Customer_Summary[Row Labels], Customer_Summary[Segment], 0, 0)</f>
        <v>Repeat</v>
      </c>
      <c r="O821" t="str">
        <f>TEXT(orders3[[#This Row],[OrderDate]],"yyyy-mm")</f>
        <v>1996-06</v>
      </c>
      <c r="P821" t="s">
        <v>49</v>
      </c>
    </row>
    <row r="822" spans="1:16" x14ac:dyDescent="0.3">
      <c r="A822">
        <v>11068</v>
      </c>
      <c r="B822" t="s">
        <v>541</v>
      </c>
      <c r="C822">
        <v>8</v>
      </c>
      <c r="D822" s="1">
        <v>35219</v>
      </c>
      <c r="E822" s="1">
        <v>35247</v>
      </c>
      <c r="F822" s="1"/>
      <c r="G822">
        <v>2</v>
      </c>
      <c r="H822">
        <v>81.75</v>
      </c>
      <c r="I822" t="s">
        <v>542</v>
      </c>
      <c r="J822" t="s">
        <v>544</v>
      </c>
      <c r="K822" t="s">
        <v>169</v>
      </c>
      <c r="L822" t="s">
        <v>170</v>
      </c>
      <c r="M822" t="s">
        <v>545</v>
      </c>
      <c r="N822" t="str">
        <f>_xlfn.XLOOKUP(orders3[[#This Row],[CustomerID]], Customer_Summary[Row Labels], Customer_Summary[Segment], 0, 0)</f>
        <v>Repeat</v>
      </c>
      <c r="O822" t="str">
        <f>TEXT(orders3[[#This Row],[OrderDate]],"yyyy-mm")</f>
        <v>1996-06</v>
      </c>
      <c r="P822" t="s">
        <v>172</v>
      </c>
    </row>
    <row r="823" spans="1:16" x14ac:dyDescent="0.3">
      <c r="A823">
        <v>11069</v>
      </c>
      <c r="B823" t="s">
        <v>678</v>
      </c>
      <c r="C823">
        <v>1</v>
      </c>
      <c r="D823" s="1">
        <v>35219</v>
      </c>
      <c r="E823" s="1">
        <v>35247</v>
      </c>
      <c r="F823" s="1">
        <v>35221</v>
      </c>
      <c r="G823">
        <v>2</v>
      </c>
      <c r="H823">
        <v>15.67</v>
      </c>
      <c r="I823" t="s">
        <v>679</v>
      </c>
      <c r="J823" t="s">
        <v>681</v>
      </c>
      <c r="K823" t="s">
        <v>57</v>
      </c>
      <c r="L823" t="s">
        <v>47</v>
      </c>
      <c r="M823" t="s">
        <v>517</v>
      </c>
      <c r="N823" t="str">
        <f>_xlfn.XLOOKUP(orders3[[#This Row],[CustomerID]], Customer_Summary[Row Labels], Customer_Summary[Segment], 0, 0)</f>
        <v>Repeat</v>
      </c>
      <c r="O823" t="str">
        <f>TEXT(orders3[[#This Row],[OrderDate]],"yyyy-mm")</f>
        <v>1996-06</v>
      </c>
      <c r="P823" t="s">
        <v>59</v>
      </c>
    </row>
    <row r="824" spans="1:16" x14ac:dyDescent="0.3">
      <c r="A824">
        <v>11070</v>
      </c>
      <c r="B824" t="s">
        <v>400</v>
      </c>
      <c r="C824">
        <v>2</v>
      </c>
      <c r="D824" s="1">
        <v>35220</v>
      </c>
      <c r="E824" s="1">
        <v>35248</v>
      </c>
      <c r="F824" s="1"/>
      <c r="G824">
        <v>1</v>
      </c>
      <c r="H824">
        <v>136</v>
      </c>
      <c r="I824" t="s">
        <v>401</v>
      </c>
      <c r="J824" t="s">
        <v>403</v>
      </c>
      <c r="K824" t="s">
        <v>404</v>
      </c>
      <c r="L824" t="s">
        <v>47</v>
      </c>
      <c r="M824" t="s">
        <v>405</v>
      </c>
      <c r="N824" t="str">
        <f>_xlfn.XLOOKUP(orders3[[#This Row],[CustomerID]], Customer_Summary[Row Labels], Customer_Summary[Segment], 0, 0)</f>
        <v>Repeat</v>
      </c>
      <c r="O824" t="str">
        <f>TEXT(orders3[[#This Row],[OrderDate]],"yyyy-mm")</f>
        <v>1996-06</v>
      </c>
      <c r="P824" t="s">
        <v>49</v>
      </c>
    </row>
    <row r="825" spans="1:16" x14ac:dyDescent="0.3">
      <c r="A825">
        <v>11071</v>
      </c>
      <c r="B825" t="s">
        <v>416</v>
      </c>
      <c r="C825">
        <v>1</v>
      </c>
      <c r="D825" s="1">
        <v>35220</v>
      </c>
      <c r="E825" s="1">
        <v>35248</v>
      </c>
      <c r="F825" s="1"/>
      <c r="G825">
        <v>1</v>
      </c>
      <c r="H825">
        <v>0.93</v>
      </c>
      <c r="I825" t="s">
        <v>417</v>
      </c>
      <c r="J825" t="s">
        <v>419</v>
      </c>
      <c r="K825" t="s">
        <v>420</v>
      </c>
      <c r="L825" t="s">
        <v>421</v>
      </c>
      <c r="M825" t="s">
        <v>422</v>
      </c>
      <c r="N825" t="str">
        <f>_xlfn.XLOOKUP(orders3[[#This Row],[CustomerID]], Customer_Summary[Row Labels], Customer_Summary[Segment], 0, 0)</f>
        <v>Repeat</v>
      </c>
      <c r="O825" t="str">
        <f>TEXT(orders3[[#This Row],[OrderDate]],"yyyy-mm")</f>
        <v>1996-06</v>
      </c>
      <c r="P825" t="s">
        <v>314</v>
      </c>
    </row>
    <row r="826" spans="1:16" x14ac:dyDescent="0.3">
      <c r="A826">
        <v>11072</v>
      </c>
      <c r="B826" t="s">
        <v>204</v>
      </c>
      <c r="C826">
        <v>4</v>
      </c>
      <c r="D826" s="1">
        <v>35220</v>
      </c>
      <c r="E826" s="1">
        <v>35248</v>
      </c>
      <c r="F826" s="1"/>
      <c r="G826">
        <v>2</v>
      </c>
      <c r="H826">
        <v>258.64</v>
      </c>
      <c r="I826" t="s">
        <v>205</v>
      </c>
      <c r="J826" t="s">
        <v>208</v>
      </c>
      <c r="K826" t="s">
        <v>209</v>
      </c>
      <c r="L826" t="s">
        <v>47</v>
      </c>
      <c r="M826" t="s">
        <v>210</v>
      </c>
      <c r="N826" t="str">
        <f>_xlfn.XLOOKUP(orders3[[#This Row],[CustomerID]], Customer_Summary[Row Labels], Customer_Summary[Segment], 0, 0)</f>
        <v>Repeat</v>
      </c>
      <c r="O826" t="str">
        <f>TEXT(orders3[[#This Row],[OrderDate]],"yyyy-mm")</f>
        <v>1996-06</v>
      </c>
      <c r="P826" t="s">
        <v>211</v>
      </c>
    </row>
    <row r="827" spans="1:16" x14ac:dyDescent="0.3">
      <c r="A827">
        <v>11073</v>
      </c>
      <c r="B827" t="s">
        <v>513</v>
      </c>
      <c r="C827">
        <v>2</v>
      </c>
      <c r="D827" s="1">
        <v>35220</v>
      </c>
      <c r="E827" s="1">
        <v>35248</v>
      </c>
      <c r="F827" s="1"/>
      <c r="G827">
        <v>2</v>
      </c>
      <c r="H827">
        <v>24.95</v>
      </c>
      <c r="I827" t="s">
        <v>514</v>
      </c>
      <c r="J827" t="s">
        <v>516</v>
      </c>
      <c r="K827" t="s">
        <v>57</v>
      </c>
      <c r="L827" t="s">
        <v>47</v>
      </c>
      <c r="M827" t="s">
        <v>517</v>
      </c>
      <c r="N827" t="str">
        <f>_xlfn.XLOOKUP(orders3[[#This Row],[CustomerID]], Customer_Summary[Row Labels], Customer_Summary[Segment], 0, 0)</f>
        <v>Repeat</v>
      </c>
      <c r="O827" t="str">
        <f>TEXT(orders3[[#This Row],[OrderDate]],"yyyy-mm")</f>
        <v>1996-06</v>
      </c>
      <c r="P827" t="s">
        <v>59</v>
      </c>
    </row>
    <row r="828" spans="1:16" x14ac:dyDescent="0.3">
      <c r="A828">
        <v>11074</v>
      </c>
      <c r="B828" t="s">
        <v>622</v>
      </c>
      <c r="C828">
        <v>7</v>
      </c>
      <c r="D828" s="1">
        <v>35221</v>
      </c>
      <c r="E828" s="1">
        <v>35249</v>
      </c>
      <c r="F828" s="1"/>
      <c r="G828">
        <v>2</v>
      </c>
      <c r="H828">
        <v>18.440000000000001</v>
      </c>
      <c r="I828" t="s">
        <v>623</v>
      </c>
      <c r="J828" t="s">
        <v>625</v>
      </c>
      <c r="K828" t="s">
        <v>626</v>
      </c>
      <c r="L828" t="s">
        <v>47</v>
      </c>
      <c r="M828" t="s">
        <v>627</v>
      </c>
      <c r="N828" t="str">
        <f>_xlfn.XLOOKUP(orders3[[#This Row],[CustomerID]], Customer_Summary[Row Labels], Customer_Summary[Segment], 0, 0)</f>
        <v>Repeat</v>
      </c>
      <c r="O828" t="str">
        <f>TEXT(orders3[[#This Row],[OrderDate]],"yyyy-mm")</f>
        <v>1996-06</v>
      </c>
      <c r="P828" t="s">
        <v>628</v>
      </c>
    </row>
    <row r="829" spans="1:16" x14ac:dyDescent="0.3">
      <c r="A829">
        <v>11075</v>
      </c>
      <c r="B829" t="s">
        <v>584</v>
      </c>
      <c r="C829">
        <v>8</v>
      </c>
      <c r="D829" s="1">
        <v>35221</v>
      </c>
      <c r="E829" s="1">
        <v>35249</v>
      </c>
      <c r="F829" s="1"/>
      <c r="G829">
        <v>2</v>
      </c>
      <c r="H829">
        <v>6.19</v>
      </c>
      <c r="I829" t="s">
        <v>585</v>
      </c>
      <c r="J829" t="s">
        <v>869</v>
      </c>
      <c r="K829" t="s">
        <v>588</v>
      </c>
      <c r="L829" t="s">
        <v>47</v>
      </c>
      <c r="M829" t="s">
        <v>870</v>
      </c>
      <c r="N829" t="str">
        <f>_xlfn.XLOOKUP(orders3[[#This Row],[CustomerID]], Customer_Summary[Row Labels], Customer_Summary[Segment], 0, 0)</f>
        <v>Repeat</v>
      </c>
      <c r="O829" t="str">
        <f>TEXT(orders3[[#This Row],[OrderDate]],"yyyy-mm")</f>
        <v>1996-06</v>
      </c>
      <c r="P829" t="s">
        <v>162</v>
      </c>
    </row>
    <row r="830" spans="1:16" x14ac:dyDescent="0.3">
      <c r="A830">
        <v>11076</v>
      </c>
      <c r="B830" t="s">
        <v>114</v>
      </c>
      <c r="C830">
        <v>4</v>
      </c>
      <c r="D830" s="1">
        <v>35221</v>
      </c>
      <c r="E830" s="1">
        <v>35249</v>
      </c>
      <c r="F830" s="1"/>
      <c r="G830">
        <v>2</v>
      </c>
      <c r="H830">
        <v>38.28</v>
      </c>
      <c r="I830" t="s">
        <v>115</v>
      </c>
      <c r="J830" t="s">
        <v>117</v>
      </c>
      <c r="K830" t="s">
        <v>118</v>
      </c>
      <c r="L830" t="s">
        <v>47</v>
      </c>
      <c r="M830" t="s">
        <v>119</v>
      </c>
      <c r="N830" t="str">
        <f>_xlfn.XLOOKUP(orders3[[#This Row],[CustomerID]], Customer_Summary[Row Labels], Customer_Summary[Segment], 0, 0)</f>
        <v>Repeat</v>
      </c>
      <c r="O830" t="str">
        <f>TEXT(orders3[[#This Row],[OrderDate]],"yyyy-mm")</f>
        <v>1996-06</v>
      </c>
      <c r="P830" t="s">
        <v>102</v>
      </c>
    </row>
    <row r="831" spans="1:16" x14ac:dyDescent="0.3">
      <c r="A831">
        <v>11077</v>
      </c>
      <c r="B831" t="s">
        <v>560</v>
      </c>
      <c r="C831">
        <v>1</v>
      </c>
      <c r="D831" s="1">
        <v>35221</v>
      </c>
      <c r="E831" s="1">
        <v>35249</v>
      </c>
      <c r="F831" s="1"/>
      <c r="G831">
        <v>2</v>
      </c>
      <c r="H831">
        <v>8.5299999999999994</v>
      </c>
      <c r="I831" t="s">
        <v>561</v>
      </c>
      <c r="J831" t="s">
        <v>564</v>
      </c>
      <c r="K831" t="s">
        <v>565</v>
      </c>
      <c r="L831" t="s">
        <v>566</v>
      </c>
      <c r="M831" t="s">
        <v>567</v>
      </c>
      <c r="N831" t="str">
        <f>_xlfn.XLOOKUP(orders3[[#This Row],[CustomerID]], Customer_Summary[Row Labels], Customer_Summary[Segment], 0, 0)</f>
        <v>Repeat</v>
      </c>
      <c r="O831" t="str">
        <f>TEXT(orders3[[#This Row],[OrderDate]],"yyyy-mm")</f>
        <v>1996-06</v>
      </c>
      <c r="P831" t="s">
        <v>305</v>
      </c>
    </row>
  </sheetData>
  <pageMargins left="0.7" right="0.7" top="0.75" bottom="0.75" header="0.3" footer="0.3"/>
  <drawing r:id="rId3"/>
  <tableParts count="2">
    <tablePart r:id="rId4"/>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2B52E-B78A-4445-AE6E-1D43919D00DA}">
  <dimension ref="A1:Q21"/>
  <sheetViews>
    <sheetView topLeftCell="A7" workbookViewId="0">
      <selection activeCell="O14" sqref="O14"/>
    </sheetView>
  </sheetViews>
  <sheetFormatPr defaultRowHeight="14.4" x14ac:dyDescent="0.3"/>
  <cols>
    <col min="1" max="1" width="13.21875" bestFit="1" customWidth="1"/>
    <col min="2" max="2" width="11.6640625" bestFit="1" customWidth="1"/>
    <col min="3" max="3" width="12" bestFit="1" customWidth="1"/>
    <col min="4" max="4" width="20.5546875" bestFit="1" customWidth="1"/>
    <col min="5" max="5" width="16.21875" bestFit="1" customWidth="1"/>
    <col min="6" max="6" width="11.109375" bestFit="1" customWidth="1"/>
    <col min="7" max="7" width="10.6640625" bestFit="1" customWidth="1"/>
    <col min="8" max="8" width="28.6640625" bestFit="1" customWidth="1"/>
    <col min="9" max="9" width="8.6640625" bestFit="1" customWidth="1"/>
    <col min="10" max="10" width="8.77734375" bestFit="1" customWidth="1"/>
    <col min="11" max="11" width="12.77734375" bestFit="1" customWidth="1"/>
    <col min="12" max="12" width="9.6640625" bestFit="1" customWidth="1"/>
    <col min="13" max="13" width="13.33203125" bestFit="1" customWidth="1"/>
    <col min="14" max="14" width="11.21875" bestFit="1" customWidth="1"/>
    <col min="15" max="16" width="80.88671875" bestFit="1" customWidth="1"/>
    <col min="17" max="17" width="11.5546875" bestFit="1" customWidth="1"/>
  </cols>
  <sheetData>
    <row r="1" spans="1:17" x14ac:dyDescent="0.3">
      <c r="A1" t="s">
        <v>769</v>
      </c>
      <c r="B1" t="s">
        <v>770</v>
      </c>
      <c r="C1" t="s">
        <v>771</v>
      </c>
      <c r="D1" t="s">
        <v>772</v>
      </c>
      <c r="E1" t="s">
        <v>773</v>
      </c>
      <c r="F1" t="s">
        <v>774</v>
      </c>
      <c r="G1" t="s">
        <v>775</v>
      </c>
      <c r="H1" t="s">
        <v>32</v>
      </c>
      <c r="I1" t="s">
        <v>33</v>
      </c>
      <c r="J1" t="s">
        <v>34</v>
      </c>
      <c r="K1" t="s">
        <v>35</v>
      </c>
      <c r="L1" t="s">
        <v>36</v>
      </c>
      <c r="M1" t="s">
        <v>776</v>
      </c>
      <c r="N1" t="s">
        <v>777</v>
      </c>
      <c r="O1" t="s">
        <v>778</v>
      </c>
      <c r="P1" t="s">
        <v>779</v>
      </c>
      <c r="Q1" t="s">
        <v>780</v>
      </c>
    </row>
    <row r="2" spans="1:17" x14ac:dyDescent="0.3">
      <c r="A2">
        <v>1</v>
      </c>
      <c r="B2" t="s">
        <v>781</v>
      </c>
      <c r="C2" t="s">
        <v>782</v>
      </c>
      <c r="D2" t="s">
        <v>44</v>
      </c>
      <c r="E2" t="s">
        <v>783</v>
      </c>
      <c r="F2" s="1">
        <v>17875</v>
      </c>
      <c r="G2" s="1">
        <v>33725</v>
      </c>
      <c r="H2" t="s">
        <v>784</v>
      </c>
      <c r="I2" t="s">
        <v>749</v>
      </c>
      <c r="J2" t="s">
        <v>396</v>
      </c>
      <c r="K2" t="s">
        <v>785</v>
      </c>
      <c r="L2" t="s">
        <v>305</v>
      </c>
      <c r="M2" t="s">
        <v>786</v>
      </c>
      <c r="N2">
        <v>5467</v>
      </c>
      <c r="O2" t="s">
        <v>787</v>
      </c>
      <c r="P2" t="s">
        <v>788</v>
      </c>
      <c r="Q2">
        <v>2</v>
      </c>
    </row>
    <row r="3" spans="1:17" x14ac:dyDescent="0.3">
      <c r="A3">
        <v>2</v>
      </c>
      <c r="B3" t="s">
        <v>789</v>
      </c>
      <c r="C3" t="s">
        <v>790</v>
      </c>
      <c r="D3" t="s">
        <v>791</v>
      </c>
      <c r="E3" t="s">
        <v>792</v>
      </c>
      <c r="F3" s="1">
        <v>19043</v>
      </c>
      <c r="G3" s="1">
        <v>33830</v>
      </c>
      <c r="H3" t="s">
        <v>793</v>
      </c>
      <c r="I3" t="s">
        <v>794</v>
      </c>
      <c r="J3" t="s">
        <v>396</v>
      </c>
      <c r="K3" t="s">
        <v>795</v>
      </c>
      <c r="L3" t="s">
        <v>305</v>
      </c>
      <c r="M3" t="s">
        <v>796</v>
      </c>
      <c r="N3">
        <v>3457</v>
      </c>
      <c r="O3" t="s">
        <v>797</v>
      </c>
      <c r="P3" t="s">
        <v>798</v>
      </c>
    </row>
    <row r="4" spans="1:17" x14ac:dyDescent="0.3">
      <c r="A4">
        <v>3</v>
      </c>
      <c r="B4" t="s">
        <v>799</v>
      </c>
      <c r="C4" t="s">
        <v>800</v>
      </c>
      <c r="D4" t="s">
        <v>44</v>
      </c>
      <c r="E4" t="s">
        <v>783</v>
      </c>
      <c r="F4" s="1">
        <v>23253</v>
      </c>
      <c r="G4" s="1">
        <v>33695</v>
      </c>
      <c r="H4" t="s">
        <v>801</v>
      </c>
      <c r="I4" t="s">
        <v>694</v>
      </c>
      <c r="J4" t="s">
        <v>396</v>
      </c>
      <c r="K4" t="s">
        <v>802</v>
      </c>
      <c r="L4" t="s">
        <v>305</v>
      </c>
      <c r="M4" t="s">
        <v>803</v>
      </c>
      <c r="N4">
        <v>3355</v>
      </c>
      <c r="O4" t="s">
        <v>804</v>
      </c>
      <c r="P4" t="s">
        <v>805</v>
      </c>
      <c r="Q4">
        <v>2</v>
      </c>
    </row>
    <row r="5" spans="1:17" x14ac:dyDescent="0.3">
      <c r="A5">
        <v>4</v>
      </c>
      <c r="B5" t="s">
        <v>806</v>
      </c>
      <c r="C5" t="s">
        <v>807</v>
      </c>
      <c r="D5" t="s">
        <v>44</v>
      </c>
      <c r="E5" t="s">
        <v>808</v>
      </c>
      <c r="F5" s="1">
        <v>13777</v>
      </c>
      <c r="G5" s="1">
        <v>34092</v>
      </c>
      <c r="H5" t="s">
        <v>809</v>
      </c>
      <c r="I5" t="s">
        <v>810</v>
      </c>
      <c r="J5" t="s">
        <v>396</v>
      </c>
      <c r="K5" t="s">
        <v>811</v>
      </c>
      <c r="L5" t="s">
        <v>305</v>
      </c>
      <c r="M5" t="s">
        <v>812</v>
      </c>
      <c r="N5">
        <v>5176</v>
      </c>
      <c r="O5" t="s">
        <v>813</v>
      </c>
      <c r="P5" t="s">
        <v>814</v>
      </c>
      <c r="Q5">
        <v>2</v>
      </c>
    </row>
    <row r="6" spans="1:17" x14ac:dyDescent="0.3">
      <c r="A6">
        <v>5</v>
      </c>
      <c r="B6" t="s">
        <v>815</v>
      </c>
      <c r="C6" t="s">
        <v>816</v>
      </c>
      <c r="D6" t="s">
        <v>207</v>
      </c>
      <c r="E6" t="s">
        <v>817</v>
      </c>
      <c r="F6" s="1">
        <v>20152</v>
      </c>
      <c r="G6" s="1">
        <v>34259</v>
      </c>
      <c r="H6" t="s">
        <v>818</v>
      </c>
      <c r="I6" t="s">
        <v>72</v>
      </c>
      <c r="J6" t="s">
        <v>47</v>
      </c>
      <c r="K6" t="s">
        <v>819</v>
      </c>
      <c r="L6" t="s">
        <v>74</v>
      </c>
      <c r="M6" t="s">
        <v>820</v>
      </c>
      <c r="N6">
        <v>3453</v>
      </c>
      <c r="O6" t="s">
        <v>821</v>
      </c>
      <c r="P6" t="s">
        <v>822</v>
      </c>
      <c r="Q6">
        <v>2</v>
      </c>
    </row>
    <row r="7" spans="1:17" x14ac:dyDescent="0.3">
      <c r="A7">
        <v>6</v>
      </c>
      <c r="B7" t="s">
        <v>823</v>
      </c>
      <c r="C7" t="s">
        <v>824</v>
      </c>
      <c r="D7" t="s">
        <v>44</v>
      </c>
      <c r="E7" t="s">
        <v>817</v>
      </c>
      <c r="F7" s="1">
        <v>23194</v>
      </c>
      <c r="G7" s="1">
        <v>34259</v>
      </c>
      <c r="H7" t="s">
        <v>825</v>
      </c>
      <c r="I7" t="s">
        <v>72</v>
      </c>
      <c r="J7" t="s">
        <v>47</v>
      </c>
      <c r="K7" t="s">
        <v>826</v>
      </c>
      <c r="L7" t="s">
        <v>74</v>
      </c>
      <c r="M7" t="s">
        <v>827</v>
      </c>
      <c r="N7">
        <v>428</v>
      </c>
      <c r="O7" t="s">
        <v>828</v>
      </c>
      <c r="P7" t="s">
        <v>829</v>
      </c>
      <c r="Q7">
        <v>5</v>
      </c>
    </row>
    <row r="8" spans="1:17" x14ac:dyDescent="0.3">
      <c r="A8">
        <v>7</v>
      </c>
      <c r="B8" t="s">
        <v>830</v>
      </c>
      <c r="C8" t="s">
        <v>831</v>
      </c>
      <c r="D8" t="s">
        <v>44</v>
      </c>
      <c r="E8" t="s">
        <v>817</v>
      </c>
      <c r="F8" s="1">
        <v>22065</v>
      </c>
      <c r="G8" s="1">
        <v>34336</v>
      </c>
      <c r="H8" t="s">
        <v>832</v>
      </c>
      <c r="I8" t="s">
        <v>72</v>
      </c>
      <c r="J8" t="s">
        <v>47</v>
      </c>
      <c r="K8" t="s">
        <v>833</v>
      </c>
      <c r="L8" t="s">
        <v>74</v>
      </c>
      <c r="M8" t="s">
        <v>834</v>
      </c>
      <c r="N8">
        <v>465</v>
      </c>
      <c r="O8" t="s">
        <v>835</v>
      </c>
      <c r="P8" t="s">
        <v>836</v>
      </c>
      <c r="Q8">
        <v>5</v>
      </c>
    </row>
    <row r="9" spans="1:17" x14ac:dyDescent="0.3">
      <c r="A9">
        <v>8</v>
      </c>
      <c r="B9" t="s">
        <v>837</v>
      </c>
      <c r="C9" t="s">
        <v>838</v>
      </c>
      <c r="D9" t="s">
        <v>839</v>
      </c>
      <c r="E9" t="s">
        <v>783</v>
      </c>
      <c r="F9" s="1">
        <v>21194</v>
      </c>
      <c r="G9" s="1">
        <v>34398</v>
      </c>
      <c r="H9" t="s">
        <v>840</v>
      </c>
      <c r="I9" t="s">
        <v>749</v>
      </c>
      <c r="J9" t="s">
        <v>396</v>
      </c>
      <c r="K9" t="s">
        <v>841</v>
      </c>
      <c r="L9" t="s">
        <v>305</v>
      </c>
      <c r="M9" t="s">
        <v>842</v>
      </c>
      <c r="N9">
        <v>2344</v>
      </c>
      <c r="O9" t="s">
        <v>843</v>
      </c>
      <c r="P9" t="s">
        <v>844</v>
      </c>
      <c r="Q9">
        <v>2</v>
      </c>
    </row>
    <row r="10" spans="1:17" x14ac:dyDescent="0.3">
      <c r="A10">
        <v>9</v>
      </c>
      <c r="B10" t="s">
        <v>845</v>
      </c>
      <c r="C10" t="s">
        <v>846</v>
      </c>
      <c r="D10" t="s">
        <v>44</v>
      </c>
      <c r="E10" t="s">
        <v>783</v>
      </c>
      <c r="F10" s="1">
        <v>24134</v>
      </c>
      <c r="G10" s="1">
        <v>34653</v>
      </c>
      <c r="H10" t="s">
        <v>847</v>
      </c>
      <c r="I10" t="s">
        <v>72</v>
      </c>
      <c r="J10" t="s">
        <v>47</v>
      </c>
      <c r="K10" t="s">
        <v>848</v>
      </c>
      <c r="L10" t="s">
        <v>74</v>
      </c>
      <c r="M10" t="s">
        <v>849</v>
      </c>
      <c r="N10">
        <v>452</v>
      </c>
      <c r="O10" t="s">
        <v>850</v>
      </c>
      <c r="P10" t="s">
        <v>851</v>
      </c>
      <c r="Q10">
        <v>5</v>
      </c>
    </row>
    <row r="13" spans="1:17" x14ac:dyDescent="0.3">
      <c r="B13" s="2" t="s">
        <v>1247</v>
      </c>
      <c r="C13" t="s">
        <v>1290</v>
      </c>
    </row>
    <row r="14" spans="1:17" x14ac:dyDescent="0.3">
      <c r="B14" s="3" t="s">
        <v>305</v>
      </c>
      <c r="C14" s="15">
        <v>0.55555555555555558</v>
      </c>
    </row>
    <row r="15" spans="1:17" x14ac:dyDescent="0.3">
      <c r="B15" s="6" t="s">
        <v>694</v>
      </c>
      <c r="C15" s="15">
        <v>0.2</v>
      </c>
    </row>
    <row r="16" spans="1:17" x14ac:dyDescent="0.3">
      <c r="B16" s="6" t="s">
        <v>810</v>
      </c>
      <c r="C16" s="15">
        <v>0.2</v>
      </c>
      <c r="J16" s="2" t="s">
        <v>1247</v>
      </c>
      <c r="K16" t="s">
        <v>1290</v>
      </c>
    </row>
    <row r="17" spans="2:11" x14ac:dyDescent="0.3">
      <c r="B17" s="6" t="s">
        <v>749</v>
      </c>
      <c r="C17" s="15">
        <v>0.4</v>
      </c>
      <c r="J17" s="3" t="s">
        <v>44</v>
      </c>
      <c r="K17">
        <v>6</v>
      </c>
    </row>
    <row r="18" spans="2:11" x14ac:dyDescent="0.3">
      <c r="B18" s="6" t="s">
        <v>794</v>
      </c>
      <c r="C18" s="15">
        <v>0.2</v>
      </c>
      <c r="J18" s="3" t="s">
        <v>791</v>
      </c>
      <c r="K18">
        <v>1</v>
      </c>
    </row>
    <row r="19" spans="2:11" x14ac:dyDescent="0.3">
      <c r="B19" s="3" t="s">
        <v>74</v>
      </c>
      <c r="C19" s="15">
        <v>0.44444444444444442</v>
      </c>
      <c r="J19" s="3" t="s">
        <v>839</v>
      </c>
      <c r="K19">
        <v>1</v>
      </c>
    </row>
    <row r="20" spans="2:11" x14ac:dyDescent="0.3">
      <c r="B20" s="6" t="s">
        <v>72</v>
      </c>
      <c r="C20" s="15">
        <v>1</v>
      </c>
      <c r="J20" s="3" t="s">
        <v>207</v>
      </c>
      <c r="K20">
        <v>1</v>
      </c>
    </row>
    <row r="21" spans="2:11" x14ac:dyDescent="0.3">
      <c r="B21" s="3" t="s">
        <v>1248</v>
      </c>
      <c r="C21" s="15">
        <v>1</v>
      </c>
      <c r="J21" s="3" t="s">
        <v>1248</v>
      </c>
      <c r="K21">
        <v>9</v>
      </c>
    </row>
  </sheetData>
  <pageMargins left="0.7" right="0.7" top="0.75" bottom="0.75" header="0.3" footer="0.3"/>
  <drawing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D2D04-6082-47BD-9379-0115E61503E4}">
  <dimension ref="A1:Q24"/>
  <sheetViews>
    <sheetView topLeftCell="C10" workbookViewId="0">
      <selection activeCell="C1" sqref="C1:C10"/>
    </sheetView>
  </sheetViews>
  <sheetFormatPr defaultRowHeight="14.4" x14ac:dyDescent="0.3"/>
  <cols>
    <col min="1" max="1" width="13.21875" bestFit="1" customWidth="1"/>
    <col min="2" max="2" width="11.6640625" bestFit="1" customWidth="1"/>
    <col min="3" max="3" width="12" bestFit="1" customWidth="1"/>
    <col min="4" max="4" width="20.5546875" bestFit="1" customWidth="1"/>
    <col min="5" max="5" width="16.21875" bestFit="1" customWidth="1"/>
    <col min="6" max="6" width="11.109375" bestFit="1" customWidth="1"/>
    <col min="7" max="7" width="10.6640625" bestFit="1" customWidth="1"/>
    <col min="8" max="8" width="28.6640625" bestFit="1" customWidth="1"/>
    <col min="9" max="9" width="8.6640625" bestFit="1" customWidth="1"/>
    <col min="10" max="10" width="8.77734375" bestFit="1" customWidth="1"/>
    <col min="11" max="11" width="12.77734375" bestFit="1" customWidth="1"/>
    <col min="12" max="12" width="9.6640625" bestFit="1" customWidth="1"/>
    <col min="13" max="13" width="13.33203125" bestFit="1" customWidth="1"/>
    <col min="14" max="14" width="11.21875" bestFit="1" customWidth="1"/>
    <col min="15" max="16" width="80.88671875" bestFit="1" customWidth="1"/>
    <col min="17" max="17" width="11.5546875" bestFit="1" customWidth="1"/>
  </cols>
  <sheetData>
    <row r="1" spans="1:17" x14ac:dyDescent="0.3">
      <c r="A1" t="s">
        <v>769</v>
      </c>
      <c r="B1" t="s">
        <v>770</v>
      </c>
      <c r="C1" t="s">
        <v>771</v>
      </c>
      <c r="D1" t="s">
        <v>772</v>
      </c>
      <c r="E1" t="s">
        <v>773</v>
      </c>
      <c r="F1" t="s">
        <v>774</v>
      </c>
      <c r="G1" t="s">
        <v>775</v>
      </c>
      <c r="H1" t="s">
        <v>32</v>
      </c>
      <c r="I1" t="s">
        <v>33</v>
      </c>
      <c r="J1" t="s">
        <v>34</v>
      </c>
      <c r="K1" t="s">
        <v>35</v>
      </c>
      <c r="L1" t="s">
        <v>36</v>
      </c>
      <c r="M1" t="s">
        <v>776</v>
      </c>
      <c r="N1" t="s">
        <v>777</v>
      </c>
      <c r="O1" t="s">
        <v>778</v>
      </c>
      <c r="P1" t="s">
        <v>779</v>
      </c>
      <c r="Q1" t="s">
        <v>780</v>
      </c>
    </row>
    <row r="2" spans="1:17" x14ac:dyDescent="0.3">
      <c r="A2">
        <v>1</v>
      </c>
      <c r="B2" t="s">
        <v>781</v>
      </c>
      <c r="C2" t="s">
        <v>782</v>
      </c>
      <c r="D2" t="s">
        <v>44</v>
      </c>
      <c r="E2" t="s">
        <v>783</v>
      </c>
      <c r="F2" s="1">
        <v>17875</v>
      </c>
      <c r="G2" s="1">
        <v>33725</v>
      </c>
      <c r="H2" t="s">
        <v>784</v>
      </c>
      <c r="I2" t="s">
        <v>749</v>
      </c>
      <c r="J2" t="s">
        <v>396</v>
      </c>
      <c r="K2" t="s">
        <v>785</v>
      </c>
      <c r="L2" t="s">
        <v>305</v>
      </c>
      <c r="M2" t="s">
        <v>786</v>
      </c>
      <c r="N2">
        <v>5467</v>
      </c>
      <c r="O2" t="s">
        <v>787</v>
      </c>
      <c r="P2" t="s">
        <v>788</v>
      </c>
      <c r="Q2">
        <v>2</v>
      </c>
    </row>
    <row r="3" spans="1:17" x14ac:dyDescent="0.3">
      <c r="A3">
        <v>2</v>
      </c>
      <c r="B3" t="s">
        <v>789</v>
      </c>
      <c r="C3" t="s">
        <v>790</v>
      </c>
      <c r="D3" t="s">
        <v>791</v>
      </c>
      <c r="E3" t="s">
        <v>792</v>
      </c>
      <c r="F3" s="1">
        <v>19043</v>
      </c>
      <c r="G3" s="1">
        <v>33830</v>
      </c>
      <c r="H3" t="s">
        <v>793</v>
      </c>
      <c r="I3" t="s">
        <v>794</v>
      </c>
      <c r="J3" t="s">
        <v>396</v>
      </c>
      <c r="K3" t="s">
        <v>795</v>
      </c>
      <c r="L3" t="s">
        <v>305</v>
      </c>
      <c r="M3" t="s">
        <v>796</v>
      </c>
      <c r="N3">
        <v>3457</v>
      </c>
      <c r="O3" t="s">
        <v>797</v>
      </c>
      <c r="P3" t="s">
        <v>798</v>
      </c>
    </row>
    <row r="4" spans="1:17" x14ac:dyDescent="0.3">
      <c r="A4">
        <v>3</v>
      </c>
      <c r="B4" t="s">
        <v>799</v>
      </c>
      <c r="C4" t="s">
        <v>800</v>
      </c>
      <c r="D4" t="s">
        <v>44</v>
      </c>
      <c r="E4" t="s">
        <v>783</v>
      </c>
      <c r="F4" s="1">
        <v>23253</v>
      </c>
      <c r="G4" s="1">
        <v>33695</v>
      </c>
      <c r="H4" t="s">
        <v>801</v>
      </c>
      <c r="I4" t="s">
        <v>694</v>
      </c>
      <c r="J4" t="s">
        <v>396</v>
      </c>
      <c r="K4" t="s">
        <v>802</v>
      </c>
      <c r="L4" t="s">
        <v>305</v>
      </c>
      <c r="M4" t="s">
        <v>803</v>
      </c>
      <c r="N4">
        <v>3355</v>
      </c>
      <c r="O4" t="s">
        <v>804</v>
      </c>
      <c r="P4" t="s">
        <v>805</v>
      </c>
      <c r="Q4">
        <v>2</v>
      </c>
    </row>
    <row r="5" spans="1:17" x14ac:dyDescent="0.3">
      <c r="A5">
        <v>4</v>
      </c>
      <c r="B5" t="s">
        <v>806</v>
      </c>
      <c r="C5" t="s">
        <v>807</v>
      </c>
      <c r="D5" t="s">
        <v>44</v>
      </c>
      <c r="E5" t="s">
        <v>808</v>
      </c>
      <c r="F5" s="1">
        <v>13777</v>
      </c>
      <c r="G5" s="1">
        <v>34092</v>
      </c>
      <c r="H5" t="s">
        <v>809</v>
      </c>
      <c r="I5" t="s">
        <v>810</v>
      </c>
      <c r="J5" t="s">
        <v>396</v>
      </c>
      <c r="K5" t="s">
        <v>811</v>
      </c>
      <c r="L5" t="s">
        <v>305</v>
      </c>
      <c r="M5" t="s">
        <v>812</v>
      </c>
      <c r="N5">
        <v>5176</v>
      </c>
      <c r="O5" t="s">
        <v>813</v>
      </c>
      <c r="P5" t="s">
        <v>814</v>
      </c>
      <c r="Q5">
        <v>2</v>
      </c>
    </row>
    <row r="6" spans="1:17" x14ac:dyDescent="0.3">
      <c r="A6">
        <v>5</v>
      </c>
      <c r="B6" t="s">
        <v>815</v>
      </c>
      <c r="C6" t="s">
        <v>816</v>
      </c>
      <c r="D6" t="s">
        <v>207</v>
      </c>
      <c r="E6" t="s">
        <v>817</v>
      </c>
      <c r="F6" s="1">
        <v>20152</v>
      </c>
      <c r="G6" s="1">
        <v>34259</v>
      </c>
      <c r="H6" t="s">
        <v>818</v>
      </c>
      <c r="I6" t="s">
        <v>72</v>
      </c>
      <c r="J6" t="s">
        <v>47</v>
      </c>
      <c r="K6" t="s">
        <v>819</v>
      </c>
      <c r="L6" t="s">
        <v>74</v>
      </c>
      <c r="M6" t="s">
        <v>820</v>
      </c>
      <c r="N6">
        <v>3453</v>
      </c>
      <c r="O6" t="s">
        <v>821</v>
      </c>
      <c r="P6" t="s">
        <v>822</v>
      </c>
      <c r="Q6">
        <v>2</v>
      </c>
    </row>
    <row r="7" spans="1:17" x14ac:dyDescent="0.3">
      <c r="A7">
        <v>6</v>
      </c>
      <c r="B7" t="s">
        <v>823</v>
      </c>
      <c r="C7" t="s">
        <v>824</v>
      </c>
      <c r="D7" t="s">
        <v>44</v>
      </c>
      <c r="E7" t="s">
        <v>817</v>
      </c>
      <c r="F7" s="1">
        <v>23194</v>
      </c>
      <c r="G7" s="1">
        <v>34259</v>
      </c>
      <c r="H7" t="s">
        <v>825</v>
      </c>
      <c r="I7" t="s">
        <v>72</v>
      </c>
      <c r="J7" t="s">
        <v>47</v>
      </c>
      <c r="K7" t="s">
        <v>826</v>
      </c>
      <c r="L7" t="s">
        <v>74</v>
      </c>
      <c r="M7" t="s">
        <v>827</v>
      </c>
      <c r="N7">
        <v>428</v>
      </c>
      <c r="O7" t="s">
        <v>828</v>
      </c>
      <c r="P7" t="s">
        <v>829</v>
      </c>
      <c r="Q7">
        <v>5</v>
      </c>
    </row>
    <row r="8" spans="1:17" x14ac:dyDescent="0.3">
      <c r="A8">
        <v>7</v>
      </c>
      <c r="B8" t="s">
        <v>830</v>
      </c>
      <c r="C8" t="s">
        <v>831</v>
      </c>
      <c r="D8" t="s">
        <v>44</v>
      </c>
      <c r="E8" t="s">
        <v>817</v>
      </c>
      <c r="F8" s="1">
        <v>22065</v>
      </c>
      <c r="G8" s="1">
        <v>34336</v>
      </c>
      <c r="H8" t="s">
        <v>832</v>
      </c>
      <c r="I8" t="s">
        <v>72</v>
      </c>
      <c r="J8" t="s">
        <v>47</v>
      </c>
      <c r="K8" t="s">
        <v>833</v>
      </c>
      <c r="L8" t="s">
        <v>74</v>
      </c>
      <c r="M8" t="s">
        <v>834</v>
      </c>
      <c r="N8">
        <v>465</v>
      </c>
      <c r="O8" t="s">
        <v>835</v>
      </c>
      <c r="P8" t="s">
        <v>836</v>
      </c>
      <c r="Q8">
        <v>5</v>
      </c>
    </row>
    <row r="9" spans="1:17" x14ac:dyDescent="0.3">
      <c r="A9">
        <v>8</v>
      </c>
      <c r="B9" t="s">
        <v>837</v>
      </c>
      <c r="C9" t="s">
        <v>838</v>
      </c>
      <c r="D9" t="s">
        <v>839</v>
      </c>
      <c r="E9" t="s">
        <v>783</v>
      </c>
      <c r="F9" s="1">
        <v>21194</v>
      </c>
      <c r="G9" s="1">
        <v>34398</v>
      </c>
      <c r="H9" t="s">
        <v>840</v>
      </c>
      <c r="I9" t="s">
        <v>749</v>
      </c>
      <c r="J9" t="s">
        <v>396</v>
      </c>
      <c r="K9" t="s">
        <v>841</v>
      </c>
      <c r="L9" t="s">
        <v>305</v>
      </c>
      <c r="M9" t="s">
        <v>842</v>
      </c>
      <c r="N9">
        <v>2344</v>
      </c>
      <c r="O9" t="s">
        <v>843</v>
      </c>
      <c r="P9" t="s">
        <v>844</v>
      </c>
      <c r="Q9">
        <v>2</v>
      </c>
    </row>
    <row r="10" spans="1:17" x14ac:dyDescent="0.3">
      <c r="A10">
        <v>9</v>
      </c>
      <c r="B10" t="s">
        <v>845</v>
      </c>
      <c r="C10" t="s">
        <v>846</v>
      </c>
      <c r="D10" t="s">
        <v>44</v>
      </c>
      <c r="E10" t="s">
        <v>783</v>
      </c>
      <c r="F10" s="1">
        <v>24134</v>
      </c>
      <c r="G10" s="1">
        <v>34653</v>
      </c>
      <c r="H10" t="s">
        <v>847</v>
      </c>
      <c r="I10" t="s">
        <v>72</v>
      </c>
      <c r="J10" t="s">
        <v>47</v>
      </c>
      <c r="K10" t="s">
        <v>848</v>
      </c>
      <c r="L10" t="s">
        <v>74</v>
      </c>
      <c r="M10" t="s">
        <v>849</v>
      </c>
      <c r="N10">
        <v>452</v>
      </c>
      <c r="O10" t="s">
        <v>850</v>
      </c>
      <c r="P10" t="s">
        <v>851</v>
      </c>
      <c r="Q10">
        <v>5</v>
      </c>
    </row>
    <row r="13" spans="1:17" x14ac:dyDescent="0.3">
      <c r="B13" s="2" t="s">
        <v>1290</v>
      </c>
      <c r="C13" s="2" t="s">
        <v>1280</v>
      </c>
    </row>
    <row r="14" spans="1:17" x14ac:dyDescent="0.3">
      <c r="B14" s="2" t="s">
        <v>1247</v>
      </c>
      <c r="C14" t="s">
        <v>839</v>
      </c>
      <c r="D14" t="s">
        <v>207</v>
      </c>
      <c r="E14" t="s">
        <v>44</v>
      </c>
      <c r="F14" t="s">
        <v>791</v>
      </c>
      <c r="G14" t="s">
        <v>1248</v>
      </c>
    </row>
    <row r="15" spans="1:17" x14ac:dyDescent="0.3">
      <c r="B15" s="3" t="s">
        <v>1291</v>
      </c>
      <c r="C15" s="15">
        <v>0</v>
      </c>
      <c r="D15" s="15">
        <v>0</v>
      </c>
      <c r="E15" s="15">
        <v>0.66666666666666663</v>
      </c>
      <c r="F15" s="15">
        <v>0.33333333333333331</v>
      </c>
      <c r="G15" s="15">
        <v>1</v>
      </c>
    </row>
    <row r="16" spans="1:17" x14ac:dyDescent="0.3">
      <c r="B16" s="6" t="s">
        <v>1293</v>
      </c>
      <c r="C16" s="15">
        <v>0</v>
      </c>
      <c r="D16" s="15">
        <v>0</v>
      </c>
      <c r="E16" s="15">
        <v>1</v>
      </c>
      <c r="F16" s="15">
        <v>0</v>
      </c>
      <c r="G16" s="15">
        <v>1</v>
      </c>
    </row>
    <row r="17" spans="2:7" x14ac:dyDescent="0.3">
      <c r="B17" s="6" t="s">
        <v>1296</v>
      </c>
      <c r="C17" s="15">
        <v>0</v>
      </c>
      <c r="D17" s="15">
        <v>0</v>
      </c>
      <c r="E17" s="15">
        <v>0</v>
      </c>
      <c r="F17" s="15">
        <v>1</v>
      </c>
      <c r="G17" s="15">
        <v>1</v>
      </c>
    </row>
    <row r="18" spans="2:7" x14ac:dyDescent="0.3">
      <c r="B18" s="3" t="s">
        <v>1292</v>
      </c>
      <c r="C18" s="15">
        <v>0</v>
      </c>
      <c r="D18" s="15">
        <v>0.33333333333333331</v>
      </c>
      <c r="E18" s="15">
        <v>0.66666666666666663</v>
      </c>
      <c r="F18" s="15">
        <v>0</v>
      </c>
      <c r="G18" s="15">
        <v>1</v>
      </c>
    </row>
    <row r="19" spans="2:7" x14ac:dyDescent="0.3">
      <c r="B19" s="6" t="s">
        <v>1293</v>
      </c>
      <c r="C19" s="15">
        <v>0</v>
      </c>
      <c r="D19" s="15">
        <v>0</v>
      </c>
      <c r="E19" s="15">
        <v>1</v>
      </c>
      <c r="F19" s="15">
        <v>0</v>
      </c>
      <c r="G19" s="15">
        <v>1</v>
      </c>
    </row>
    <row r="20" spans="2:7" x14ac:dyDescent="0.3">
      <c r="B20" s="6" t="s">
        <v>1298</v>
      </c>
      <c r="C20" s="15">
        <v>0</v>
      </c>
      <c r="D20" s="15">
        <v>0.5</v>
      </c>
      <c r="E20" s="15">
        <v>0.5</v>
      </c>
      <c r="F20" s="15">
        <v>0</v>
      </c>
      <c r="G20" s="15">
        <v>1</v>
      </c>
    </row>
    <row r="21" spans="2:7" x14ac:dyDescent="0.3">
      <c r="B21" s="3" t="s">
        <v>1284</v>
      </c>
      <c r="C21" s="15">
        <v>0.33333333333333331</v>
      </c>
      <c r="D21" s="15">
        <v>0</v>
      </c>
      <c r="E21" s="15">
        <v>0.66666666666666663</v>
      </c>
      <c r="F21" s="15">
        <v>0</v>
      </c>
      <c r="G21" s="15">
        <v>1</v>
      </c>
    </row>
    <row r="22" spans="2:7" x14ac:dyDescent="0.3">
      <c r="B22" s="6" t="s">
        <v>1300</v>
      </c>
      <c r="C22" s="15">
        <v>0.5</v>
      </c>
      <c r="D22" s="15">
        <v>0</v>
      </c>
      <c r="E22" s="15">
        <v>0.5</v>
      </c>
      <c r="F22" s="15">
        <v>0</v>
      </c>
      <c r="G22" s="15">
        <v>1</v>
      </c>
    </row>
    <row r="23" spans="2:7" x14ac:dyDescent="0.3">
      <c r="B23" s="6" t="s">
        <v>1298</v>
      </c>
      <c r="C23" s="15">
        <v>0</v>
      </c>
      <c r="D23" s="15">
        <v>0</v>
      </c>
      <c r="E23" s="15">
        <v>1</v>
      </c>
      <c r="F23" s="15">
        <v>0</v>
      </c>
      <c r="G23" s="15">
        <v>1</v>
      </c>
    </row>
    <row r="24" spans="2:7" x14ac:dyDescent="0.3">
      <c r="B24" s="3" t="s">
        <v>1248</v>
      </c>
      <c r="C24" s="15">
        <v>0.1111111111111111</v>
      </c>
      <c r="D24" s="15">
        <v>0.1111111111111111</v>
      </c>
      <c r="E24" s="15">
        <v>0.66666666666666663</v>
      </c>
      <c r="F24" s="15">
        <v>0.1111111111111111</v>
      </c>
      <c r="G24" s="15">
        <v>1</v>
      </c>
    </row>
  </sheetData>
  <pageMargins left="0.7" right="0.7" top="0.75" bottom="0.75" header="0.3" footer="0.3"/>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A98E5-2730-44F4-9C60-AFA43029206C}">
  <dimension ref="A1:Q44"/>
  <sheetViews>
    <sheetView topLeftCell="F13" workbookViewId="0">
      <selection activeCell="C43" sqref="C43"/>
    </sheetView>
  </sheetViews>
  <sheetFormatPr defaultRowHeight="14.4" x14ac:dyDescent="0.3"/>
  <cols>
    <col min="1" max="1" width="13.21875" bestFit="1" customWidth="1"/>
    <col min="2" max="2" width="11.6640625" bestFit="1" customWidth="1"/>
    <col min="3" max="3" width="12" bestFit="1" customWidth="1"/>
    <col min="4" max="4" width="20.5546875" bestFit="1" customWidth="1"/>
    <col min="5" max="5" width="16.21875" bestFit="1" customWidth="1"/>
    <col min="6" max="6" width="11.109375" bestFit="1" customWidth="1"/>
    <col min="7" max="7" width="10.6640625" bestFit="1" customWidth="1"/>
    <col min="8" max="8" width="28.6640625" bestFit="1" customWidth="1"/>
    <col min="9" max="9" width="8.6640625" bestFit="1" customWidth="1"/>
    <col min="10" max="10" width="8.77734375" bestFit="1" customWidth="1"/>
    <col min="11" max="11" width="12.77734375" bestFit="1" customWidth="1"/>
    <col min="12" max="12" width="9.6640625" bestFit="1" customWidth="1"/>
    <col min="13" max="13" width="13.33203125" bestFit="1" customWidth="1"/>
    <col min="14" max="14" width="11.21875" bestFit="1" customWidth="1"/>
    <col min="15" max="16" width="80.88671875" bestFit="1" customWidth="1"/>
    <col min="17" max="17" width="11.5546875" bestFit="1" customWidth="1"/>
  </cols>
  <sheetData>
    <row r="1" spans="1:17" x14ac:dyDescent="0.3">
      <c r="A1" t="s">
        <v>769</v>
      </c>
      <c r="B1" t="s">
        <v>770</v>
      </c>
      <c r="C1" t="s">
        <v>771</v>
      </c>
      <c r="D1" t="s">
        <v>772</v>
      </c>
      <c r="E1" t="s">
        <v>773</v>
      </c>
      <c r="F1" t="s">
        <v>774</v>
      </c>
      <c r="G1" t="s">
        <v>775</v>
      </c>
      <c r="H1" t="s">
        <v>32</v>
      </c>
      <c r="I1" t="s">
        <v>33</v>
      </c>
      <c r="J1" t="s">
        <v>34</v>
      </c>
      <c r="K1" t="s">
        <v>35</v>
      </c>
      <c r="L1" t="s">
        <v>36</v>
      </c>
      <c r="M1" t="s">
        <v>776</v>
      </c>
      <c r="N1" t="s">
        <v>777</v>
      </c>
      <c r="O1" t="s">
        <v>778</v>
      </c>
      <c r="P1" t="s">
        <v>779</v>
      </c>
      <c r="Q1" t="s">
        <v>780</v>
      </c>
    </row>
    <row r="2" spans="1:17" x14ac:dyDescent="0.3">
      <c r="A2">
        <v>1</v>
      </c>
      <c r="B2" t="s">
        <v>781</v>
      </c>
      <c r="C2" t="s">
        <v>782</v>
      </c>
      <c r="D2" t="s">
        <v>44</v>
      </c>
      <c r="E2" t="s">
        <v>783</v>
      </c>
      <c r="F2" s="1">
        <v>17875</v>
      </c>
      <c r="G2" s="1">
        <v>33725</v>
      </c>
      <c r="H2" t="s">
        <v>784</v>
      </c>
      <c r="I2" t="s">
        <v>749</v>
      </c>
      <c r="J2" t="s">
        <v>396</v>
      </c>
      <c r="K2" t="s">
        <v>785</v>
      </c>
      <c r="L2" t="s">
        <v>305</v>
      </c>
      <c r="M2" t="s">
        <v>786</v>
      </c>
      <c r="N2">
        <v>5467</v>
      </c>
      <c r="O2" t="s">
        <v>787</v>
      </c>
      <c r="P2" t="s">
        <v>788</v>
      </c>
      <c r="Q2">
        <v>2</v>
      </c>
    </row>
    <row r="3" spans="1:17" x14ac:dyDescent="0.3">
      <c r="A3">
        <v>2</v>
      </c>
      <c r="B3" t="s">
        <v>789</v>
      </c>
      <c r="C3" t="s">
        <v>790</v>
      </c>
      <c r="D3" t="s">
        <v>791</v>
      </c>
      <c r="E3" t="s">
        <v>792</v>
      </c>
      <c r="F3" s="1">
        <v>19043</v>
      </c>
      <c r="G3" s="1">
        <v>33830</v>
      </c>
      <c r="H3" t="s">
        <v>793</v>
      </c>
      <c r="I3" t="s">
        <v>794</v>
      </c>
      <c r="J3" t="s">
        <v>396</v>
      </c>
      <c r="K3" t="s">
        <v>795</v>
      </c>
      <c r="L3" t="s">
        <v>305</v>
      </c>
      <c r="M3" t="s">
        <v>796</v>
      </c>
      <c r="N3">
        <v>3457</v>
      </c>
      <c r="O3" t="s">
        <v>797</v>
      </c>
      <c r="P3" t="s">
        <v>798</v>
      </c>
    </row>
    <row r="4" spans="1:17" x14ac:dyDescent="0.3">
      <c r="A4">
        <v>3</v>
      </c>
      <c r="B4" t="s">
        <v>799</v>
      </c>
      <c r="C4" t="s">
        <v>800</v>
      </c>
      <c r="D4" t="s">
        <v>44</v>
      </c>
      <c r="E4" t="s">
        <v>783</v>
      </c>
      <c r="F4" s="1">
        <v>23253</v>
      </c>
      <c r="G4" s="1">
        <v>33695</v>
      </c>
      <c r="H4" t="s">
        <v>801</v>
      </c>
      <c r="I4" t="s">
        <v>694</v>
      </c>
      <c r="J4" t="s">
        <v>396</v>
      </c>
      <c r="K4" t="s">
        <v>802</v>
      </c>
      <c r="L4" t="s">
        <v>305</v>
      </c>
      <c r="M4" t="s">
        <v>803</v>
      </c>
      <c r="N4">
        <v>3355</v>
      </c>
      <c r="O4" t="s">
        <v>804</v>
      </c>
      <c r="P4" t="s">
        <v>805</v>
      </c>
      <c r="Q4">
        <v>2</v>
      </c>
    </row>
    <row r="5" spans="1:17" x14ac:dyDescent="0.3">
      <c r="A5">
        <v>4</v>
      </c>
      <c r="B5" t="s">
        <v>806</v>
      </c>
      <c r="C5" t="s">
        <v>807</v>
      </c>
      <c r="D5" t="s">
        <v>44</v>
      </c>
      <c r="E5" t="s">
        <v>808</v>
      </c>
      <c r="F5" s="1">
        <v>13777</v>
      </c>
      <c r="G5" s="1">
        <v>34092</v>
      </c>
      <c r="H5" t="s">
        <v>809</v>
      </c>
      <c r="I5" t="s">
        <v>810</v>
      </c>
      <c r="J5" t="s">
        <v>396</v>
      </c>
      <c r="K5" t="s">
        <v>811</v>
      </c>
      <c r="L5" t="s">
        <v>305</v>
      </c>
      <c r="M5" t="s">
        <v>812</v>
      </c>
      <c r="N5">
        <v>5176</v>
      </c>
      <c r="O5" t="s">
        <v>813</v>
      </c>
      <c r="P5" t="s">
        <v>814</v>
      </c>
      <c r="Q5">
        <v>2</v>
      </c>
    </row>
    <row r="6" spans="1:17" x14ac:dyDescent="0.3">
      <c r="A6">
        <v>5</v>
      </c>
      <c r="B6" t="s">
        <v>815</v>
      </c>
      <c r="C6" t="s">
        <v>816</v>
      </c>
      <c r="D6" t="s">
        <v>207</v>
      </c>
      <c r="E6" t="s">
        <v>817</v>
      </c>
      <c r="F6" s="1">
        <v>20152</v>
      </c>
      <c r="G6" s="1">
        <v>34259</v>
      </c>
      <c r="H6" t="s">
        <v>818</v>
      </c>
      <c r="I6" t="s">
        <v>72</v>
      </c>
      <c r="J6" t="s">
        <v>47</v>
      </c>
      <c r="K6" t="s">
        <v>819</v>
      </c>
      <c r="L6" t="s">
        <v>74</v>
      </c>
      <c r="M6" t="s">
        <v>820</v>
      </c>
      <c r="N6">
        <v>3453</v>
      </c>
      <c r="O6" t="s">
        <v>821</v>
      </c>
      <c r="P6" t="s">
        <v>822</v>
      </c>
      <c r="Q6">
        <v>2</v>
      </c>
    </row>
    <row r="7" spans="1:17" x14ac:dyDescent="0.3">
      <c r="A7">
        <v>6</v>
      </c>
      <c r="B7" t="s">
        <v>823</v>
      </c>
      <c r="C7" t="s">
        <v>824</v>
      </c>
      <c r="D7" t="s">
        <v>44</v>
      </c>
      <c r="E7" t="s">
        <v>817</v>
      </c>
      <c r="F7" s="1">
        <v>23194</v>
      </c>
      <c r="G7" s="1">
        <v>34259</v>
      </c>
      <c r="H7" t="s">
        <v>825</v>
      </c>
      <c r="I7" t="s">
        <v>72</v>
      </c>
      <c r="J7" t="s">
        <v>47</v>
      </c>
      <c r="K7" t="s">
        <v>826</v>
      </c>
      <c r="L7" t="s">
        <v>74</v>
      </c>
      <c r="M7" t="s">
        <v>827</v>
      </c>
      <c r="N7">
        <v>428</v>
      </c>
      <c r="O7" t="s">
        <v>828</v>
      </c>
      <c r="P7" t="s">
        <v>829</v>
      </c>
      <c r="Q7">
        <v>5</v>
      </c>
    </row>
    <row r="8" spans="1:17" x14ac:dyDescent="0.3">
      <c r="A8">
        <v>7</v>
      </c>
      <c r="B8" t="s">
        <v>830</v>
      </c>
      <c r="C8" t="s">
        <v>831</v>
      </c>
      <c r="D8" t="s">
        <v>44</v>
      </c>
      <c r="E8" t="s">
        <v>817</v>
      </c>
      <c r="F8" s="1">
        <v>22065</v>
      </c>
      <c r="G8" s="1">
        <v>34336</v>
      </c>
      <c r="H8" t="s">
        <v>832</v>
      </c>
      <c r="I8" t="s">
        <v>72</v>
      </c>
      <c r="J8" t="s">
        <v>47</v>
      </c>
      <c r="K8" t="s">
        <v>833</v>
      </c>
      <c r="L8" t="s">
        <v>74</v>
      </c>
      <c r="M8" t="s">
        <v>834</v>
      </c>
      <c r="N8">
        <v>465</v>
      </c>
      <c r="O8" t="s">
        <v>835</v>
      </c>
      <c r="P8" t="s">
        <v>836</v>
      </c>
      <c r="Q8">
        <v>5</v>
      </c>
    </row>
    <row r="9" spans="1:17" x14ac:dyDescent="0.3">
      <c r="A9">
        <v>8</v>
      </c>
      <c r="B9" t="s">
        <v>837</v>
      </c>
      <c r="C9" t="s">
        <v>838</v>
      </c>
      <c r="D9" t="s">
        <v>839</v>
      </c>
      <c r="E9" t="s">
        <v>783</v>
      </c>
      <c r="F9" s="1">
        <v>21194</v>
      </c>
      <c r="G9" s="1">
        <v>34398</v>
      </c>
      <c r="H9" t="s">
        <v>840</v>
      </c>
      <c r="I9" t="s">
        <v>749</v>
      </c>
      <c r="J9" t="s">
        <v>396</v>
      </c>
      <c r="K9" t="s">
        <v>841</v>
      </c>
      <c r="L9" t="s">
        <v>305</v>
      </c>
      <c r="M9" t="s">
        <v>842</v>
      </c>
      <c r="N9">
        <v>2344</v>
      </c>
      <c r="O9" t="s">
        <v>843</v>
      </c>
      <c r="P9" t="s">
        <v>844</v>
      </c>
      <c r="Q9">
        <v>2</v>
      </c>
    </row>
    <row r="10" spans="1:17" x14ac:dyDescent="0.3">
      <c r="A10">
        <v>9</v>
      </c>
      <c r="B10" t="s">
        <v>845</v>
      </c>
      <c r="C10" t="s">
        <v>846</v>
      </c>
      <c r="D10" t="s">
        <v>44</v>
      </c>
      <c r="E10" t="s">
        <v>783</v>
      </c>
      <c r="F10" s="1">
        <v>24134</v>
      </c>
      <c r="G10" s="1">
        <v>34653</v>
      </c>
      <c r="H10" t="s">
        <v>847</v>
      </c>
      <c r="I10" t="s">
        <v>72</v>
      </c>
      <c r="J10" t="s">
        <v>47</v>
      </c>
      <c r="K10" t="s">
        <v>848</v>
      </c>
      <c r="L10" t="s">
        <v>74</v>
      </c>
      <c r="M10" t="s">
        <v>849</v>
      </c>
      <c r="N10">
        <v>452</v>
      </c>
      <c r="O10" t="s">
        <v>850</v>
      </c>
      <c r="P10" t="s">
        <v>851</v>
      </c>
      <c r="Q10">
        <v>5</v>
      </c>
    </row>
    <row r="13" spans="1:17" x14ac:dyDescent="0.3">
      <c r="B13" s="2" t="s">
        <v>1247</v>
      </c>
      <c r="C13" t="s">
        <v>1290</v>
      </c>
    </row>
    <row r="14" spans="1:17" x14ac:dyDescent="0.3">
      <c r="B14" s="3" t="s">
        <v>207</v>
      </c>
      <c r="C14">
        <v>1</v>
      </c>
      <c r="I14" s="2" t="s">
        <v>1247</v>
      </c>
      <c r="J14" t="s">
        <v>1290</v>
      </c>
    </row>
    <row r="15" spans="1:17" x14ac:dyDescent="0.3">
      <c r="B15" s="3" t="s">
        <v>791</v>
      </c>
      <c r="C15">
        <v>1</v>
      </c>
      <c r="I15" s="3" t="s">
        <v>808</v>
      </c>
      <c r="J15">
        <v>1</v>
      </c>
    </row>
    <row r="16" spans="1:17" x14ac:dyDescent="0.3">
      <c r="B16" s="3" t="s">
        <v>839</v>
      </c>
      <c r="C16">
        <v>1</v>
      </c>
      <c r="I16" s="3" t="s">
        <v>792</v>
      </c>
      <c r="J16">
        <v>1</v>
      </c>
    </row>
    <row r="17" spans="2:10" x14ac:dyDescent="0.3">
      <c r="B17" s="3" t="s">
        <v>44</v>
      </c>
      <c r="C17">
        <v>6</v>
      </c>
      <c r="I17" s="3" t="s">
        <v>817</v>
      </c>
      <c r="J17">
        <v>3</v>
      </c>
    </row>
    <row r="18" spans="2:10" x14ac:dyDescent="0.3">
      <c r="B18" s="3" t="s">
        <v>1248</v>
      </c>
      <c r="C18">
        <v>9</v>
      </c>
      <c r="I18" s="3" t="s">
        <v>783</v>
      </c>
      <c r="J18">
        <v>4</v>
      </c>
    </row>
    <row r="19" spans="2:10" x14ac:dyDescent="0.3">
      <c r="I19" s="3" t="s">
        <v>1248</v>
      </c>
      <c r="J19">
        <v>9</v>
      </c>
    </row>
    <row r="38" spans="4:9" x14ac:dyDescent="0.3">
      <c r="D38" s="2" t="s">
        <v>1290</v>
      </c>
      <c r="E38" s="2" t="s">
        <v>773</v>
      </c>
    </row>
    <row r="39" spans="4:9" x14ac:dyDescent="0.3">
      <c r="D39" s="2" t="s">
        <v>772</v>
      </c>
      <c r="E39" t="s">
        <v>792</v>
      </c>
      <c r="F39" t="s">
        <v>817</v>
      </c>
      <c r="G39" t="s">
        <v>808</v>
      </c>
      <c r="H39" t="s">
        <v>783</v>
      </c>
      <c r="I39" t="s">
        <v>1248</v>
      </c>
    </row>
    <row r="40" spans="4:9" x14ac:dyDescent="0.3">
      <c r="D40" t="s">
        <v>839</v>
      </c>
      <c r="H40">
        <v>1</v>
      </c>
      <c r="I40">
        <v>1</v>
      </c>
    </row>
    <row r="41" spans="4:9" x14ac:dyDescent="0.3">
      <c r="D41" t="s">
        <v>207</v>
      </c>
      <c r="F41">
        <v>1</v>
      </c>
      <c r="I41">
        <v>1</v>
      </c>
    </row>
    <row r="42" spans="4:9" x14ac:dyDescent="0.3">
      <c r="D42" t="s">
        <v>44</v>
      </c>
      <c r="F42">
        <v>2</v>
      </c>
      <c r="G42">
        <v>1</v>
      </c>
      <c r="H42">
        <v>3</v>
      </c>
      <c r="I42">
        <v>6</v>
      </c>
    </row>
    <row r="43" spans="4:9" x14ac:dyDescent="0.3">
      <c r="D43" t="s">
        <v>791</v>
      </c>
      <c r="E43">
        <v>1</v>
      </c>
      <c r="I43">
        <v>1</v>
      </c>
    </row>
    <row r="44" spans="4:9" x14ac:dyDescent="0.3">
      <c r="D44" t="s">
        <v>1248</v>
      </c>
      <c r="E44">
        <v>1</v>
      </c>
      <c r="F44">
        <v>3</v>
      </c>
      <c r="G44">
        <v>1</v>
      </c>
      <c r="H44">
        <v>4</v>
      </c>
      <c r="I44">
        <v>9</v>
      </c>
    </row>
  </sheetData>
  <conditionalFormatting pivot="1" sqref="E40:I43">
    <cfRule type="colorScale" priority="1">
      <colorScale>
        <cfvo type="min"/>
        <cfvo type="percentile" val="50"/>
        <cfvo type="max"/>
        <color rgb="FF63BE7B"/>
        <color rgb="FFFCFCFF"/>
        <color rgb="FFF8696B"/>
      </colorScale>
    </cfRule>
  </conditionalFormatting>
  <pageMargins left="0.7" right="0.7" top="0.75" bottom="0.75" header="0.3" footer="0.3"/>
  <drawing r:id="rId4"/>
  <tableParts count="1">
    <tablePart r:id="rId5"/>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001A8-5CF1-4DFD-B5A0-9E41CC20D28B}">
  <dimension ref="A4:AE2159"/>
  <sheetViews>
    <sheetView topLeftCell="N1" zoomScale="58" workbookViewId="0">
      <selection activeCell="AE37" sqref="AE37"/>
    </sheetView>
  </sheetViews>
  <sheetFormatPr defaultRowHeight="14.4" x14ac:dyDescent="0.3"/>
  <cols>
    <col min="1" max="1" width="12.5546875" bestFit="1" customWidth="1"/>
    <col min="2" max="2" width="11.5546875" bestFit="1" customWidth="1"/>
    <col min="3" max="3" width="12" bestFit="1" customWidth="1"/>
    <col min="4" max="4" width="17.109375" bestFit="1" customWidth="1"/>
    <col min="5" max="5" width="18.6640625" bestFit="1" customWidth="1"/>
    <col min="6" max="6" width="37.6640625" bestFit="1" customWidth="1"/>
    <col min="7" max="7" width="16.77734375" bestFit="1" customWidth="1"/>
    <col min="8" max="8" width="18.109375" bestFit="1" customWidth="1"/>
    <col min="9" max="9" width="17.33203125" bestFit="1" customWidth="1"/>
    <col min="10" max="10" width="11.77734375" bestFit="1" customWidth="1"/>
    <col min="12" max="12" width="37.6640625" bestFit="1" customWidth="1"/>
    <col min="13" max="13" width="21.21875" bestFit="1" customWidth="1"/>
    <col min="14" max="14" width="21.33203125" bestFit="1" customWidth="1"/>
    <col min="16" max="16" width="29" bestFit="1" customWidth="1"/>
    <col min="17" max="18" width="16" customWidth="1"/>
    <col min="19" max="20" width="14.6640625" customWidth="1"/>
    <col min="21" max="21" width="15.88671875" customWidth="1"/>
    <col min="25" max="25" width="22.5546875" bestFit="1" customWidth="1"/>
    <col min="26" max="26" width="33.109375" bestFit="1" customWidth="1"/>
    <col min="27" max="27" width="22.88671875" bestFit="1" customWidth="1"/>
    <col min="29" max="29" width="22.5546875" bestFit="1" customWidth="1"/>
    <col min="30" max="30" width="33.109375" bestFit="1" customWidth="1"/>
    <col min="31" max="31" width="22.88671875" bestFit="1" customWidth="1"/>
  </cols>
  <sheetData>
    <row r="4" spans="1:31" x14ac:dyDescent="0.3">
      <c r="A4" t="s">
        <v>854</v>
      </c>
      <c r="B4" t="s">
        <v>855</v>
      </c>
      <c r="C4" t="s">
        <v>856</v>
      </c>
      <c r="D4" t="s">
        <v>1304</v>
      </c>
      <c r="E4" t="s">
        <v>1</v>
      </c>
      <c r="F4" t="s">
        <v>882</v>
      </c>
      <c r="G4" t="s">
        <v>885</v>
      </c>
      <c r="H4" t="s">
        <v>886</v>
      </c>
      <c r="I4" t="s">
        <v>887</v>
      </c>
      <c r="J4" t="s">
        <v>1278</v>
      </c>
      <c r="L4" s="2" t="s">
        <v>1247</v>
      </c>
      <c r="M4" t="s">
        <v>1305</v>
      </c>
      <c r="N4" t="s">
        <v>1279</v>
      </c>
      <c r="P4" s="29" t="s">
        <v>1306</v>
      </c>
      <c r="Q4" s="20" t="s">
        <v>1305</v>
      </c>
      <c r="R4" s="30" t="s">
        <v>885</v>
      </c>
      <c r="S4" s="30" t="s">
        <v>886</v>
      </c>
      <c r="T4" s="30" t="s">
        <v>887</v>
      </c>
      <c r="U4" s="30" t="s">
        <v>1279</v>
      </c>
    </row>
    <row r="5" spans="1:31" x14ac:dyDescent="0.3">
      <c r="A5">
        <v>14</v>
      </c>
      <c r="B5">
        <v>12</v>
      </c>
      <c r="C5">
        <v>0</v>
      </c>
      <c r="D5">
        <v>21</v>
      </c>
      <c r="E5" t="s">
        <v>13</v>
      </c>
      <c r="F5" t="s">
        <v>909</v>
      </c>
      <c r="G5">
        <f>_xlfn.XLOOKUP(Product_summary[[#This Row],[ProductName]], products[ProductName], products[UnitsInStock])</f>
        <v>22</v>
      </c>
      <c r="H5">
        <f>_xlfn.XLOOKUP(Product_summary[[#This Row],[ProductName]], products[ProductName], products[UnitsOnOrder])</f>
        <v>30</v>
      </c>
      <c r="I5">
        <f>_xlfn.XLOOKUP(Product_summary[[#This Row],[ProductName]], products[ProductName], products[ReorderLevel])</f>
        <v>30</v>
      </c>
      <c r="J5">
        <v>168</v>
      </c>
      <c r="L5" s="3" t="s">
        <v>921</v>
      </c>
      <c r="M5">
        <v>978</v>
      </c>
      <c r="N5">
        <v>32698.379999999997</v>
      </c>
      <c r="P5" s="27" t="s">
        <v>921</v>
      </c>
      <c r="Q5" s="11">
        <v>978</v>
      </c>
      <c r="R5" s="28">
        <f>_xlfn.XLOOKUP(Summary_of_product[[#This Row],[RowLabels]], products[ProductName], products[UnitsInStock], "Not found", 0)</f>
        <v>0</v>
      </c>
      <c r="S5" s="28">
        <f>_xlfn.XLOOKUP(Summary_of_product[[#This Row],[RowLabels]], products[ProductName], products[UnitsOnOrder], "Not found", 0)</f>
        <v>0</v>
      </c>
      <c r="T5" s="28">
        <f>_xlfn.XLOOKUP(Summary_of_product[[#This Row],[RowLabels]], products[ProductName], products[ReorderLevel], "Not found", 0)</f>
        <v>0</v>
      </c>
      <c r="U5" s="28">
        <v>32698.379999999997</v>
      </c>
      <c r="Y5" s="29" t="s">
        <v>1282</v>
      </c>
      <c r="Z5" s="20" t="s">
        <v>1310</v>
      </c>
      <c r="AA5" s="30" t="s">
        <v>1311</v>
      </c>
    </row>
    <row r="6" spans="1:31" x14ac:dyDescent="0.3">
      <c r="A6">
        <v>34.799999999999997</v>
      </c>
      <c r="B6">
        <v>5</v>
      </c>
      <c r="C6">
        <v>0</v>
      </c>
      <c r="D6">
        <v>34.799999999999997</v>
      </c>
      <c r="E6" t="s">
        <v>13</v>
      </c>
      <c r="F6" t="s">
        <v>1026</v>
      </c>
      <c r="G6">
        <f>_xlfn.XLOOKUP(Product_summary[[#This Row],[ProductName]], products[ProductName], products[UnitsInStock])</f>
        <v>14</v>
      </c>
      <c r="H6">
        <f>_xlfn.XLOOKUP(Product_summary[[#This Row],[ProductName]], products[ProductName], products[UnitsOnOrder])</f>
        <v>0</v>
      </c>
      <c r="I6">
        <f>_xlfn.XLOOKUP(Product_summary[[#This Row],[ProductName]], products[ProductName], products[ReorderLevel])</f>
        <v>0</v>
      </c>
      <c r="J6">
        <v>174</v>
      </c>
      <c r="L6" s="3" t="s">
        <v>893</v>
      </c>
      <c r="M6">
        <v>328</v>
      </c>
      <c r="N6">
        <v>3044</v>
      </c>
      <c r="P6" s="27" t="s">
        <v>893</v>
      </c>
      <c r="Q6" s="11">
        <v>328</v>
      </c>
      <c r="R6">
        <f>_xlfn.XLOOKUP(Summary_of_product[[#This Row],[RowLabels]], products[ProductName], products[UnitsInStock], "Not found", 0)</f>
        <v>13</v>
      </c>
      <c r="S6">
        <f>_xlfn.XLOOKUP(Summary_of_product[[#This Row],[RowLabels]], products[ProductName], products[UnitsOnOrder], "Not found", 0)</f>
        <v>70</v>
      </c>
      <c r="T6">
        <f>_xlfn.XLOOKUP(Summary_of_product[[#This Row],[RowLabels]], products[ProductName], products[ReorderLevel], "Not found", 0)</f>
        <v>25</v>
      </c>
      <c r="U6" s="28">
        <v>3044</v>
      </c>
      <c r="Y6" s="26" t="s">
        <v>1307</v>
      </c>
      <c r="Z6" s="11" t="s">
        <v>1308</v>
      </c>
      <c r="AA6" s="28" t="s">
        <v>1309</v>
      </c>
    </row>
    <row r="7" spans="1:31" x14ac:dyDescent="0.3">
      <c r="A7">
        <v>27.8</v>
      </c>
      <c r="B7">
        <v>4</v>
      </c>
      <c r="C7">
        <v>0</v>
      </c>
      <c r="D7">
        <v>34.799999999999997</v>
      </c>
      <c r="E7" t="s">
        <v>13</v>
      </c>
      <c r="F7" t="s">
        <v>1026</v>
      </c>
      <c r="G7">
        <f>_xlfn.XLOOKUP(Product_summary[[#This Row],[ProductName]], products[ProductName], products[UnitsInStock])</f>
        <v>14</v>
      </c>
      <c r="H7">
        <f>_xlfn.XLOOKUP(Product_summary[[#This Row],[ProductName]], products[ProductName], products[UnitsOnOrder])</f>
        <v>0</v>
      </c>
      <c r="I7">
        <f>_xlfn.XLOOKUP(Product_summary[[#This Row],[ProductName]], products[ProductName], products[ReorderLevel])</f>
        <v>0</v>
      </c>
      <c r="J7">
        <v>111.2</v>
      </c>
      <c r="L7" s="3" t="s">
        <v>965</v>
      </c>
      <c r="M7">
        <v>1103</v>
      </c>
      <c r="N7">
        <v>17910.63</v>
      </c>
      <c r="P7" s="27" t="s">
        <v>965</v>
      </c>
      <c r="Q7" s="11">
        <v>1103</v>
      </c>
      <c r="R7" s="28">
        <f>_xlfn.XLOOKUP(Summary_of_product[[#This Row],[RowLabels]], products[ProductName], products[UnitsInStock], "Not found", 0)</f>
        <v>123</v>
      </c>
      <c r="S7" s="28">
        <f>_xlfn.XLOOKUP(Summary_of_product[[#This Row],[RowLabels]], products[ProductName], products[UnitsOnOrder], "Not found", 0)</f>
        <v>0</v>
      </c>
      <c r="T7" s="28">
        <f>_xlfn.XLOOKUP(Summary_of_product[[#This Row],[RowLabels]], products[ProductName], products[ReorderLevel], "Not found", 0)</f>
        <v>30</v>
      </c>
      <c r="U7" s="28">
        <v>17910.63</v>
      </c>
      <c r="Y7" s="33">
        <f>CORREL(Product_summary[ProductPrice], Product_summary[Revenue])</f>
        <v>0.70574911947454433</v>
      </c>
      <c r="Z7" s="34">
        <f>CORREL(Product_summary[UnitsOnOrder], Product_summary[Revenue])</f>
        <v>-7.6010808668862173E-2</v>
      </c>
      <c r="AA7" s="35">
        <f>CORREL(Product_summary[UnitsInStock], Product_summary[Revenue])</f>
        <v>-0.1108966405786098</v>
      </c>
    </row>
    <row r="8" spans="1:31" x14ac:dyDescent="0.3">
      <c r="A8">
        <v>27.8</v>
      </c>
      <c r="B8">
        <v>20</v>
      </c>
      <c r="C8">
        <v>0.05</v>
      </c>
      <c r="D8">
        <v>34.799999999999997</v>
      </c>
      <c r="E8" t="s">
        <v>13</v>
      </c>
      <c r="F8" t="s">
        <v>1026</v>
      </c>
      <c r="G8">
        <f>_xlfn.XLOOKUP(Product_summary[[#This Row],[ProductName]], products[ProductName], products[UnitsInStock])</f>
        <v>14</v>
      </c>
      <c r="H8">
        <f>_xlfn.XLOOKUP(Product_summary[[#This Row],[ProductName]], products[ProductName], products[UnitsOnOrder])</f>
        <v>0</v>
      </c>
      <c r="I8">
        <f>_xlfn.XLOOKUP(Product_summary[[#This Row],[ProductName]], products[ProductName], products[ReorderLevel])</f>
        <v>0</v>
      </c>
      <c r="J8">
        <v>528.19999999999993</v>
      </c>
      <c r="L8" s="3" t="s">
        <v>1004</v>
      </c>
      <c r="M8">
        <v>1577</v>
      </c>
      <c r="N8">
        <v>46825.48</v>
      </c>
      <c r="P8" s="27" t="s">
        <v>1004</v>
      </c>
      <c r="Q8" s="11">
        <v>1577</v>
      </c>
      <c r="R8" s="28">
        <f>_xlfn.XLOOKUP(Summary_of_product[[#This Row],[RowLabels]], products[ProductName], products[UnitsInStock], "Not found", 0)</f>
        <v>19</v>
      </c>
      <c r="S8" s="28">
        <f>_xlfn.XLOOKUP(Summary_of_product[[#This Row],[RowLabels]], products[ProductName], products[UnitsOnOrder], "Not found", 0)</f>
        <v>0</v>
      </c>
      <c r="T8" s="28">
        <f>_xlfn.XLOOKUP(Summary_of_product[[#This Row],[RowLabels]], products[ProductName], products[ReorderLevel], "Not found", 0)</f>
        <v>0</v>
      </c>
      <c r="U8" s="28">
        <v>46825.48</v>
      </c>
    </row>
    <row r="9" spans="1:31" x14ac:dyDescent="0.3">
      <c r="A9">
        <v>27.8</v>
      </c>
      <c r="B9">
        <v>24</v>
      </c>
      <c r="C9">
        <v>0</v>
      </c>
      <c r="D9">
        <v>34.799999999999997</v>
      </c>
      <c r="E9" t="s">
        <v>13</v>
      </c>
      <c r="F9" t="s">
        <v>1026</v>
      </c>
      <c r="G9">
        <f>_xlfn.XLOOKUP(Product_summary[[#This Row],[ProductName]], products[ProductName], products[UnitsInStock])</f>
        <v>14</v>
      </c>
      <c r="H9">
        <f>_xlfn.XLOOKUP(Product_summary[[#This Row],[ProductName]], products[ProductName], products[UnitsOnOrder])</f>
        <v>0</v>
      </c>
      <c r="I9">
        <f>_xlfn.XLOOKUP(Product_summary[[#This Row],[ProductName]], products[ProductName], products[ReorderLevel])</f>
        <v>0</v>
      </c>
      <c r="J9">
        <v>667.2</v>
      </c>
      <c r="L9" s="3" t="s">
        <v>923</v>
      </c>
      <c r="M9">
        <v>539</v>
      </c>
      <c r="N9">
        <v>29171.875</v>
      </c>
      <c r="P9" s="27" t="s">
        <v>923</v>
      </c>
      <c r="Q9" s="11">
        <v>539</v>
      </c>
      <c r="R9" s="28">
        <f>_xlfn.XLOOKUP(Summary_of_product[[#This Row],[RowLabels]], products[ProductName], products[UnitsInStock], "Not found", 0)</f>
        <v>42</v>
      </c>
      <c r="S9" s="28">
        <f>_xlfn.XLOOKUP(Summary_of_product[[#This Row],[RowLabels]], products[ProductName], products[UnitsOnOrder], "Not found", 0)</f>
        <v>0</v>
      </c>
      <c r="T9" s="28">
        <f>_xlfn.XLOOKUP(Summary_of_product[[#This Row],[RowLabels]], products[ProductName], products[ReorderLevel], "Not found", 0)</f>
        <v>0</v>
      </c>
      <c r="U9" s="28">
        <v>29171.875</v>
      </c>
    </row>
    <row r="10" spans="1:31" x14ac:dyDescent="0.3">
      <c r="A10">
        <v>15.2</v>
      </c>
      <c r="B10">
        <v>20</v>
      </c>
      <c r="C10">
        <v>0</v>
      </c>
      <c r="D10">
        <v>19</v>
      </c>
      <c r="E10" t="s">
        <v>4</v>
      </c>
      <c r="F10" t="s">
        <v>891</v>
      </c>
      <c r="G10">
        <f>_xlfn.XLOOKUP(Product_summary[[#This Row],[ProductName]], products[ProductName], products[UnitsInStock])</f>
        <v>17</v>
      </c>
      <c r="H10">
        <f>_xlfn.XLOOKUP(Product_summary[[#This Row],[ProductName]], products[ProductName], products[UnitsOnOrder])</f>
        <v>40</v>
      </c>
      <c r="I10">
        <f>_xlfn.XLOOKUP(Product_summary[[#This Row],[ProductName]], products[ProductName], products[ReorderLevel])</f>
        <v>25</v>
      </c>
      <c r="J10">
        <v>304</v>
      </c>
      <c r="L10" s="3" t="s">
        <v>889</v>
      </c>
      <c r="M10">
        <v>828</v>
      </c>
      <c r="N10">
        <v>12788.1</v>
      </c>
      <c r="P10" s="27" t="s">
        <v>889</v>
      </c>
      <c r="Q10" s="11">
        <v>828</v>
      </c>
      <c r="R10" s="28">
        <f>_xlfn.XLOOKUP(Summary_of_product[[#This Row],[RowLabels]], products[ProductName], products[UnitsInStock], "Not found", 0)</f>
        <v>39</v>
      </c>
      <c r="S10" s="28">
        <f>_xlfn.XLOOKUP(Summary_of_product[[#This Row],[RowLabels]], products[ProductName], products[UnitsOnOrder], "Not found", 0)</f>
        <v>0</v>
      </c>
      <c r="T10" s="28">
        <f>_xlfn.XLOOKUP(Summary_of_product[[#This Row],[RowLabels]], products[ProductName], products[ReorderLevel], "Not found", 0)</f>
        <v>10</v>
      </c>
      <c r="U10" s="28">
        <v>12788.1</v>
      </c>
      <c r="Y10" t="s">
        <v>1307</v>
      </c>
      <c r="Z10" t="s">
        <v>1308</v>
      </c>
      <c r="AA10" t="s">
        <v>1309</v>
      </c>
      <c r="AC10" t="s">
        <v>1307</v>
      </c>
      <c r="AD10" t="s">
        <v>1308</v>
      </c>
      <c r="AE10" t="s">
        <v>1309</v>
      </c>
    </row>
    <row r="11" spans="1:31" x14ac:dyDescent="0.3">
      <c r="A11">
        <v>15.2</v>
      </c>
      <c r="B11">
        <v>50</v>
      </c>
      <c r="C11">
        <v>0.2</v>
      </c>
      <c r="D11">
        <v>19</v>
      </c>
      <c r="E11" t="s">
        <v>4</v>
      </c>
      <c r="F11" t="s">
        <v>891</v>
      </c>
      <c r="G11">
        <f>_xlfn.XLOOKUP(Product_summary[[#This Row],[ProductName]], products[ProductName], products[UnitsInStock])</f>
        <v>17</v>
      </c>
      <c r="H11">
        <f>_xlfn.XLOOKUP(Product_summary[[#This Row],[ProductName]], products[ProductName], products[UnitsOnOrder])</f>
        <v>40</v>
      </c>
      <c r="I11">
        <f>_xlfn.XLOOKUP(Product_summary[[#This Row],[ProductName]], products[ProductName], products[ReorderLevel])</f>
        <v>25</v>
      </c>
      <c r="J11">
        <v>608</v>
      </c>
      <c r="L11" s="3" t="s">
        <v>891</v>
      </c>
      <c r="M11">
        <v>1057</v>
      </c>
      <c r="N11">
        <v>16355.96</v>
      </c>
      <c r="P11" s="27" t="s">
        <v>891</v>
      </c>
      <c r="Q11" s="11">
        <v>1057</v>
      </c>
      <c r="R11" s="28">
        <f>_xlfn.XLOOKUP(Summary_of_product[[#This Row],[RowLabels]], products[ProductName], products[UnitsInStock], "Not found", 0)</f>
        <v>17</v>
      </c>
      <c r="S11" s="28">
        <f>_xlfn.XLOOKUP(Summary_of_product[[#This Row],[RowLabels]], products[ProductName], products[UnitsOnOrder], "Not found", 0)</f>
        <v>40</v>
      </c>
      <c r="T11" s="28">
        <f>_xlfn.XLOOKUP(Summary_of_product[[#This Row],[RowLabels]], products[ProductName], products[ReorderLevel], "Not found", 0)</f>
        <v>25</v>
      </c>
      <c r="U11" s="28">
        <v>16355.96</v>
      </c>
      <c r="Y11" s="14">
        <v>0.70574911947454433</v>
      </c>
      <c r="Z11" s="14">
        <v>-7.6010808668862173E-2</v>
      </c>
      <c r="AA11" s="14">
        <v>-0.1108966405786098</v>
      </c>
      <c r="AC11" s="14">
        <v>0.70574911947454433</v>
      </c>
      <c r="AD11" s="14">
        <v>-7.6010808668862173E-2</v>
      </c>
      <c r="AE11" s="14">
        <v>-0.1108966405786098</v>
      </c>
    </row>
    <row r="12" spans="1:31" x14ac:dyDescent="0.3">
      <c r="A12">
        <v>15.2</v>
      </c>
      <c r="B12">
        <v>35</v>
      </c>
      <c r="C12">
        <v>0</v>
      </c>
      <c r="D12">
        <v>19</v>
      </c>
      <c r="E12" t="s">
        <v>4</v>
      </c>
      <c r="F12" t="s">
        <v>891</v>
      </c>
      <c r="G12">
        <f>_xlfn.XLOOKUP(Product_summary[[#This Row],[ProductName]], products[ProductName], products[UnitsInStock])</f>
        <v>17</v>
      </c>
      <c r="H12">
        <f>_xlfn.XLOOKUP(Product_summary[[#This Row],[ProductName]], products[ProductName], products[UnitsOnOrder])</f>
        <v>40</v>
      </c>
      <c r="I12">
        <f>_xlfn.XLOOKUP(Product_summary[[#This Row],[ProductName]], products[ProductName], products[ReorderLevel])</f>
        <v>25</v>
      </c>
      <c r="J12">
        <v>532</v>
      </c>
      <c r="L12" s="3" t="s">
        <v>963</v>
      </c>
      <c r="M12">
        <v>793</v>
      </c>
      <c r="N12">
        <v>12294.54</v>
      </c>
      <c r="P12" s="27" t="s">
        <v>963</v>
      </c>
      <c r="Q12" s="11">
        <v>793</v>
      </c>
      <c r="R12" s="28">
        <f>_xlfn.XLOOKUP(Summary_of_product[[#This Row],[RowLabels]], products[ProductName], products[UnitsInStock], "Not found", 0)</f>
        <v>69</v>
      </c>
      <c r="S12" s="28">
        <f>_xlfn.XLOOKUP(Summary_of_product[[#This Row],[RowLabels]], products[ProductName], products[UnitsOnOrder], "Not found", 0)</f>
        <v>0</v>
      </c>
      <c r="T12" s="28">
        <f>_xlfn.XLOOKUP(Summary_of_product[[#This Row],[RowLabels]], products[ProductName], products[ReorderLevel], "Not found", 0)</f>
        <v>5</v>
      </c>
      <c r="U12" s="28">
        <v>12294.54</v>
      </c>
    </row>
    <row r="13" spans="1:31" x14ac:dyDescent="0.3">
      <c r="A13">
        <v>9.8000000000000007</v>
      </c>
      <c r="B13">
        <v>10</v>
      </c>
      <c r="C13">
        <v>0</v>
      </c>
      <c r="D13">
        <v>14</v>
      </c>
      <c r="E13" t="s">
        <v>16</v>
      </c>
      <c r="F13" t="s">
        <v>969</v>
      </c>
      <c r="G13">
        <f>_xlfn.XLOOKUP(Product_summary[[#This Row],[ProductName]], products[ProductName], products[UnitsInStock])</f>
        <v>26</v>
      </c>
      <c r="H13">
        <f>_xlfn.XLOOKUP(Product_summary[[#This Row],[ProductName]], products[ProductName], products[UnitsOnOrder])</f>
        <v>0</v>
      </c>
      <c r="I13">
        <f>_xlfn.XLOOKUP(Product_summary[[#This Row],[ProductName]], products[ProductName], products[ReorderLevel])</f>
        <v>0</v>
      </c>
      <c r="J13">
        <v>98</v>
      </c>
      <c r="L13" s="3" t="s">
        <v>895</v>
      </c>
      <c r="M13">
        <v>453</v>
      </c>
      <c r="N13">
        <v>8567.9000000000015</v>
      </c>
      <c r="P13" s="27" t="s">
        <v>895</v>
      </c>
      <c r="Q13" s="11">
        <v>453</v>
      </c>
      <c r="R13" s="28">
        <f>_xlfn.XLOOKUP(Summary_of_product[[#This Row],[RowLabels]], products[ProductName], products[UnitsInStock], "Not found", 0)</f>
        <v>53</v>
      </c>
      <c r="S13" s="28">
        <f>_xlfn.XLOOKUP(Summary_of_product[[#This Row],[RowLabels]], products[ProductName], products[UnitsOnOrder], "Not found", 0)</f>
        <v>0</v>
      </c>
      <c r="T13" s="28">
        <f>_xlfn.XLOOKUP(Summary_of_product[[#This Row],[RowLabels]], products[ProductName], products[ReorderLevel], "Not found", 0)</f>
        <v>0</v>
      </c>
      <c r="U13" s="28">
        <v>8567.9000000000015</v>
      </c>
    </row>
    <row r="14" spans="1:31" x14ac:dyDescent="0.3">
      <c r="A14">
        <v>27.8</v>
      </c>
      <c r="B14">
        <v>7</v>
      </c>
      <c r="C14">
        <v>0</v>
      </c>
      <c r="D14">
        <v>34.799999999999997</v>
      </c>
      <c r="E14" t="s">
        <v>13</v>
      </c>
      <c r="F14" t="s">
        <v>1026</v>
      </c>
      <c r="G14">
        <f>_xlfn.XLOOKUP(Product_summary[[#This Row],[ProductName]], products[ProductName], products[UnitsInStock])</f>
        <v>14</v>
      </c>
      <c r="H14">
        <f>_xlfn.XLOOKUP(Product_summary[[#This Row],[ProductName]], products[ProductName], products[UnitsOnOrder])</f>
        <v>0</v>
      </c>
      <c r="I14">
        <f>_xlfn.XLOOKUP(Product_summary[[#This Row],[ProductName]], products[ProductName], products[ReorderLevel])</f>
        <v>0</v>
      </c>
      <c r="J14">
        <v>194.6</v>
      </c>
      <c r="L14" s="3" t="s">
        <v>897</v>
      </c>
      <c r="M14">
        <v>298</v>
      </c>
      <c r="N14">
        <v>5347.2000000000007</v>
      </c>
      <c r="P14" s="27" t="s">
        <v>897</v>
      </c>
      <c r="Q14" s="11">
        <v>298</v>
      </c>
      <c r="R14" s="28">
        <f>_xlfn.XLOOKUP(Summary_of_product[[#This Row],[RowLabels]], products[ProductName], products[UnitsInStock], "Not found", 0)</f>
        <v>0</v>
      </c>
      <c r="S14" s="28">
        <f>_xlfn.XLOOKUP(Summary_of_product[[#This Row],[RowLabels]], products[ProductName], products[UnitsOnOrder], "Not found", 0)</f>
        <v>0</v>
      </c>
      <c r="T14" s="28">
        <f>_xlfn.XLOOKUP(Summary_of_product[[#This Row],[RowLabels]], products[ProductName], products[ReorderLevel], "Not found", 0)</f>
        <v>0</v>
      </c>
      <c r="U14" s="28">
        <v>5347.2000000000007</v>
      </c>
    </row>
    <row r="15" spans="1:31" x14ac:dyDescent="0.3">
      <c r="A15">
        <v>18.600000000000001</v>
      </c>
      <c r="B15">
        <v>9</v>
      </c>
      <c r="C15">
        <v>0</v>
      </c>
      <c r="D15">
        <v>23.25</v>
      </c>
      <c r="E15" t="s">
        <v>22</v>
      </c>
      <c r="F15" t="s">
        <v>915</v>
      </c>
      <c r="G15">
        <f>_xlfn.XLOOKUP(Product_summary[[#This Row],[ProductName]], products[ProductName], products[UnitsInStock])</f>
        <v>35</v>
      </c>
      <c r="H15">
        <f>_xlfn.XLOOKUP(Product_summary[[#This Row],[ProductName]], products[ProductName], products[UnitsOnOrder])</f>
        <v>0</v>
      </c>
      <c r="I15">
        <f>_xlfn.XLOOKUP(Product_summary[[#This Row],[ProductName]], products[ProductName], products[ReorderLevel])</f>
        <v>0</v>
      </c>
      <c r="J15">
        <v>167.4</v>
      </c>
      <c r="L15" s="3" t="s">
        <v>981</v>
      </c>
      <c r="M15">
        <v>138</v>
      </c>
      <c r="N15">
        <v>1368.7125000000001</v>
      </c>
      <c r="P15" s="27" t="s">
        <v>981</v>
      </c>
      <c r="Q15" s="11">
        <v>138</v>
      </c>
      <c r="R15" s="28">
        <f>_xlfn.XLOOKUP(Summary_of_product[[#This Row],[RowLabels]], products[ProductName], products[UnitsInStock], "Not found", 0)</f>
        <v>15</v>
      </c>
      <c r="S15" s="28">
        <f>_xlfn.XLOOKUP(Summary_of_product[[#This Row],[RowLabels]], products[ProductName], products[UnitsOnOrder], "Not found", 0)</f>
        <v>70</v>
      </c>
      <c r="T15" s="28">
        <f>_xlfn.XLOOKUP(Summary_of_product[[#This Row],[RowLabels]], products[ProductName], products[ReorderLevel], "Not found", 0)</f>
        <v>25</v>
      </c>
      <c r="U15" s="28">
        <v>1368.7125000000001</v>
      </c>
    </row>
    <row r="16" spans="1:31" x14ac:dyDescent="0.3">
      <c r="A16">
        <v>42.4</v>
      </c>
      <c r="B16">
        <v>40</v>
      </c>
      <c r="C16">
        <v>0</v>
      </c>
      <c r="D16">
        <v>53</v>
      </c>
      <c r="E16" t="s">
        <v>22</v>
      </c>
      <c r="F16" t="s">
        <v>987</v>
      </c>
      <c r="G16">
        <f>_xlfn.XLOOKUP(Product_summary[[#This Row],[ProductName]], products[ProductName], products[UnitsInStock])</f>
        <v>20</v>
      </c>
      <c r="H16">
        <f>_xlfn.XLOOKUP(Product_summary[[#This Row],[ProductName]], products[ProductName], products[UnitsOnOrder])</f>
        <v>0</v>
      </c>
      <c r="I16">
        <f>_xlfn.XLOOKUP(Product_summary[[#This Row],[ProductName]], products[ProductName], products[ReorderLevel])</f>
        <v>10</v>
      </c>
      <c r="J16">
        <v>1696</v>
      </c>
      <c r="L16" s="3" t="s">
        <v>961</v>
      </c>
      <c r="M16">
        <v>623</v>
      </c>
      <c r="N16">
        <v>141396.73499999999</v>
      </c>
      <c r="P16" s="27" t="s">
        <v>961</v>
      </c>
      <c r="Q16" s="11">
        <v>623</v>
      </c>
      <c r="R16" s="28">
        <f>_xlfn.XLOOKUP(Summary_of_product[[#This Row],[RowLabels]], products[ProductName], products[UnitsInStock], "Not found", 0)</f>
        <v>17</v>
      </c>
      <c r="S16" s="28">
        <f>_xlfn.XLOOKUP(Summary_of_product[[#This Row],[RowLabels]], products[ProductName], products[UnitsOnOrder], "Not found", 0)</f>
        <v>0</v>
      </c>
      <c r="T16" s="28">
        <f>_xlfn.XLOOKUP(Summary_of_product[[#This Row],[RowLabels]], products[ProductName], products[ReorderLevel], "Not found", 0)</f>
        <v>15</v>
      </c>
      <c r="U16" s="28">
        <v>141396.73499999999</v>
      </c>
    </row>
    <row r="17" spans="1:21" x14ac:dyDescent="0.3">
      <c r="A17">
        <v>42.4</v>
      </c>
      <c r="B17">
        <v>35</v>
      </c>
      <c r="C17">
        <v>0.15</v>
      </c>
      <c r="D17">
        <v>53</v>
      </c>
      <c r="E17" t="s">
        <v>22</v>
      </c>
      <c r="F17" t="s">
        <v>987</v>
      </c>
      <c r="G17">
        <f>_xlfn.XLOOKUP(Product_summary[[#This Row],[ProductName]], products[ProductName], products[UnitsInStock])</f>
        <v>20</v>
      </c>
      <c r="H17">
        <f>_xlfn.XLOOKUP(Product_summary[[#This Row],[ProductName]], products[ProductName], products[UnitsOnOrder])</f>
        <v>0</v>
      </c>
      <c r="I17">
        <f>_xlfn.XLOOKUP(Product_summary[[#This Row],[ProductName]], products[ProductName], products[ReorderLevel])</f>
        <v>10</v>
      </c>
      <c r="J17">
        <v>1261.3999999999999</v>
      </c>
      <c r="L17" s="3" t="s">
        <v>1000</v>
      </c>
      <c r="M17">
        <v>534</v>
      </c>
      <c r="N17">
        <v>5881.6749999999993</v>
      </c>
      <c r="P17" s="27" t="s">
        <v>1000</v>
      </c>
      <c r="Q17" s="11">
        <v>534</v>
      </c>
      <c r="R17" s="28">
        <f>_xlfn.XLOOKUP(Summary_of_product[[#This Row],[RowLabels]], products[ProductName], products[UnitsInStock], "Not found", 0)</f>
        <v>62</v>
      </c>
      <c r="S17" s="28">
        <f>_xlfn.XLOOKUP(Summary_of_product[[#This Row],[RowLabels]], products[ProductName], products[UnitsOnOrder], "Not found", 0)</f>
        <v>0</v>
      </c>
      <c r="T17" s="28">
        <f>_xlfn.XLOOKUP(Summary_of_product[[#This Row],[RowLabels]], products[ProductName], products[ReorderLevel], "Not found", 0)</f>
        <v>20</v>
      </c>
      <c r="U17" s="28">
        <v>5881.6749999999993</v>
      </c>
    </row>
    <row r="18" spans="1:21" x14ac:dyDescent="0.3">
      <c r="A18">
        <v>17</v>
      </c>
      <c r="B18">
        <v>65</v>
      </c>
      <c r="C18">
        <v>0.2</v>
      </c>
      <c r="D18">
        <v>21.35</v>
      </c>
      <c r="E18" t="s">
        <v>7</v>
      </c>
      <c r="F18" t="s">
        <v>897</v>
      </c>
      <c r="G18">
        <f>_xlfn.XLOOKUP(Product_summary[[#This Row],[ProductName]], products[ProductName], products[UnitsInStock])</f>
        <v>0</v>
      </c>
      <c r="H18">
        <f>_xlfn.XLOOKUP(Product_summary[[#This Row],[ProductName]], products[ProductName], products[UnitsOnOrder])</f>
        <v>0</v>
      </c>
      <c r="I18">
        <f>_xlfn.XLOOKUP(Product_summary[[#This Row],[ProductName]], products[ProductName], products[ReorderLevel])</f>
        <v>0</v>
      </c>
      <c r="J18">
        <v>884</v>
      </c>
      <c r="L18" s="3" t="s">
        <v>989</v>
      </c>
      <c r="M18">
        <v>500</v>
      </c>
      <c r="N18">
        <v>3232.9500000000003</v>
      </c>
      <c r="P18" s="27" t="s">
        <v>989</v>
      </c>
      <c r="Q18" s="11">
        <v>500</v>
      </c>
      <c r="R18" s="28">
        <f>_xlfn.XLOOKUP(Summary_of_product[[#This Row],[RowLabels]], products[ProductName], products[UnitsInStock], "Not found", 0)</f>
        <v>38</v>
      </c>
      <c r="S18" s="28">
        <f>_xlfn.XLOOKUP(Summary_of_product[[#This Row],[RowLabels]], products[ProductName], products[UnitsOnOrder], "Not found", 0)</f>
        <v>0</v>
      </c>
      <c r="T18" s="28">
        <f>_xlfn.XLOOKUP(Summary_of_product[[#This Row],[RowLabels]], products[ProductName], products[ReorderLevel], "Not found", 0)</f>
        <v>25</v>
      </c>
      <c r="U18" s="28">
        <v>3232.9500000000003</v>
      </c>
    </row>
    <row r="19" spans="1:21" x14ac:dyDescent="0.3">
      <c r="A19">
        <v>17</v>
      </c>
      <c r="B19">
        <v>12</v>
      </c>
      <c r="C19">
        <v>0.2</v>
      </c>
      <c r="D19">
        <v>21.35</v>
      </c>
      <c r="E19" t="s">
        <v>7</v>
      </c>
      <c r="F19" t="s">
        <v>897</v>
      </c>
      <c r="G19">
        <f>_xlfn.XLOOKUP(Product_summary[[#This Row],[ProductName]], products[ProductName], products[UnitsInStock])</f>
        <v>0</v>
      </c>
      <c r="H19">
        <f>_xlfn.XLOOKUP(Product_summary[[#This Row],[ProductName]], products[ProductName], products[UnitsOnOrder])</f>
        <v>0</v>
      </c>
      <c r="I19">
        <f>_xlfn.XLOOKUP(Product_summary[[#This Row],[ProductName]], products[ProductName], products[ReorderLevel])</f>
        <v>0</v>
      </c>
      <c r="J19">
        <v>163.20000000000002</v>
      </c>
      <c r="L19" s="3" t="s">
        <v>1025</v>
      </c>
      <c r="M19">
        <v>1057</v>
      </c>
      <c r="N19">
        <v>19551.024999999998</v>
      </c>
      <c r="P19" s="27" t="s">
        <v>1025</v>
      </c>
      <c r="Q19" s="11">
        <v>1057</v>
      </c>
      <c r="R19" s="28">
        <f>_xlfn.XLOOKUP(Summary_of_product[[#This Row],[RowLabels]], products[ProductName], products[UnitsInStock], "Not found", 0)</f>
        <v>26</v>
      </c>
      <c r="S19" s="28">
        <f>_xlfn.XLOOKUP(Summary_of_product[[#This Row],[RowLabels]], products[ProductName], products[UnitsOnOrder], "Not found", 0)</f>
        <v>0</v>
      </c>
      <c r="T19" s="28">
        <f>_xlfn.XLOOKUP(Summary_of_product[[#This Row],[RowLabels]], products[ProductName], products[ReorderLevel], "Not found", 0)</f>
        <v>0</v>
      </c>
      <c r="U19" s="28">
        <v>19551.024999999998</v>
      </c>
    </row>
    <row r="20" spans="1:21" x14ac:dyDescent="0.3">
      <c r="A20">
        <v>7.7</v>
      </c>
      <c r="B20">
        <v>10</v>
      </c>
      <c r="C20">
        <v>0</v>
      </c>
      <c r="D20">
        <v>9.65</v>
      </c>
      <c r="E20" t="s">
        <v>25</v>
      </c>
      <c r="F20" t="s">
        <v>967</v>
      </c>
      <c r="G20">
        <f>_xlfn.XLOOKUP(Product_summary[[#This Row],[ProductName]], products[ProductName], products[UnitsInStock])</f>
        <v>85</v>
      </c>
      <c r="H20">
        <f>_xlfn.XLOOKUP(Product_summary[[#This Row],[ProductName]], products[ProductName], products[UnitsOnOrder])</f>
        <v>0</v>
      </c>
      <c r="I20">
        <f>_xlfn.XLOOKUP(Product_summary[[#This Row],[ProductName]], products[ProductName], products[ReorderLevel])</f>
        <v>10</v>
      </c>
      <c r="J20">
        <v>77</v>
      </c>
      <c r="L20" s="3" t="s">
        <v>953</v>
      </c>
      <c r="M20">
        <v>755</v>
      </c>
      <c r="N20">
        <v>1648.125</v>
      </c>
      <c r="P20" s="27" t="s">
        <v>953</v>
      </c>
      <c r="Q20" s="11">
        <v>755</v>
      </c>
      <c r="R20" s="28">
        <f>_xlfn.XLOOKUP(Summary_of_product[[#This Row],[RowLabels]], products[ProductName], products[UnitsInStock], "Not found", 0)</f>
        <v>112</v>
      </c>
      <c r="S20" s="28">
        <f>_xlfn.XLOOKUP(Summary_of_product[[#This Row],[RowLabels]], products[ProductName], products[UnitsOnOrder], "Not found", 0)</f>
        <v>0</v>
      </c>
      <c r="T20" s="28">
        <f>_xlfn.XLOOKUP(Summary_of_product[[#This Row],[RowLabels]], products[ProductName], products[ReorderLevel], "Not found", 0)</f>
        <v>20</v>
      </c>
      <c r="U20" s="28">
        <v>1648.125</v>
      </c>
    </row>
    <row r="21" spans="1:21" x14ac:dyDescent="0.3">
      <c r="A21">
        <v>7.7</v>
      </c>
      <c r="B21">
        <v>16</v>
      </c>
      <c r="C21">
        <v>0.25</v>
      </c>
      <c r="D21">
        <v>9.65</v>
      </c>
      <c r="E21" t="s">
        <v>25</v>
      </c>
      <c r="F21" t="s">
        <v>967</v>
      </c>
      <c r="G21">
        <f>_xlfn.XLOOKUP(Product_summary[[#This Row],[ProductName]], products[ProductName], products[UnitsInStock])</f>
        <v>85</v>
      </c>
      <c r="H21">
        <f>_xlfn.XLOOKUP(Product_summary[[#This Row],[ProductName]], products[ProductName], products[UnitsOnOrder])</f>
        <v>0</v>
      </c>
      <c r="I21">
        <f>_xlfn.XLOOKUP(Product_summary[[#This Row],[ProductName]], products[ProductName], products[ReorderLevel])</f>
        <v>10</v>
      </c>
      <c r="J21">
        <v>92.4</v>
      </c>
      <c r="L21" s="3" t="s">
        <v>917</v>
      </c>
      <c r="M21">
        <v>122</v>
      </c>
      <c r="N21">
        <v>1784.825</v>
      </c>
      <c r="P21" s="27" t="s">
        <v>917</v>
      </c>
      <c r="Q21" s="11">
        <v>122</v>
      </c>
      <c r="R21" s="28">
        <f>_xlfn.XLOOKUP(Summary_of_product[[#This Row],[RowLabels]], products[ProductName], products[UnitsInStock], "Not found", 0)</f>
        <v>39</v>
      </c>
      <c r="S21" s="28">
        <f>_xlfn.XLOOKUP(Summary_of_product[[#This Row],[RowLabels]], products[ProductName], products[UnitsOnOrder], "Not found", 0)</f>
        <v>0</v>
      </c>
      <c r="T21" s="28">
        <f>_xlfn.XLOOKUP(Summary_of_product[[#This Row],[RowLabels]], products[ProductName], products[ReorderLevel], "Not found", 0)</f>
        <v>5</v>
      </c>
      <c r="U21" s="28">
        <v>1784.825</v>
      </c>
    </row>
    <row r="22" spans="1:21" x14ac:dyDescent="0.3">
      <c r="A22">
        <v>7.7</v>
      </c>
      <c r="B22">
        <v>25</v>
      </c>
      <c r="C22">
        <v>0.15</v>
      </c>
      <c r="D22">
        <v>9.65</v>
      </c>
      <c r="E22" t="s">
        <v>25</v>
      </c>
      <c r="F22" t="s">
        <v>967</v>
      </c>
      <c r="G22">
        <f>_xlfn.XLOOKUP(Product_summary[[#This Row],[ProductName]], products[ProductName], products[UnitsInStock])</f>
        <v>85</v>
      </c>
      <c r="H22">
        <f>_xlfn.XLOOKUP(Product_summary[[#This Row],[ProductName]], products[ProductName], products[UnitsOnOrder])</f>
        <v>0</v>
      </c>
      <c r="I22">
        <f>_xlfn.XLOOKUP(Product_summary[[#This Row],[ProductName]], products[ProductName], products[ReorderLevel])</f>
        <v>10</v>
      </c>
      <c r="J22">
        <v>163.625</v>
      </c>
      <c r="L22" s="3" t="s">
        <v>997</v>
      </c>
      <c r="M22">
        <v>1263</v>
      </c>
      <c r="N22">
        <v>42593.06</v>
      </c>
      <c r="P22" s="27" t="s">
        <v>997</v>
      </c>
      <c r="Q22" s="11">
        <v>1263</v>
      </c>
      <c r="R22" s="28">
        <f>_xlfn.XLOOKUP(Summary_of_product[[#This Row],[RowLabels]], products[ProductName], products[UnitsInStock], "Not found", 0)</f>
        <v>21</v>
      </c>
      <c r="S22" s="28">
        <f>_xlfn.XLOOKUP(Summary_of_product[[#This Row],[RowLabels]], products[ProductName], products[UnitsOnOrder], "Not found", 0)</f>
        <v>10</v>
      </c>
      <c r="T22" s="28">
        <f>_xlfn.XLOOKUP(Summary_of_product[[#This Row],[RowLabels]], products[ProductName], products[ReorderLevel], "Not found", 0)</f>
        <v>30</v>
      </c>
      <c r="U22" s="28">
        <v>42593.06</v>
      </c>
    </row>
    <row r="23" spans="1:21" x14ac:dyDescent="0.3">
      <c r="A23">
        <v>24</v>
      </c>
      <c r="B23">
        <v>15</v>
      </c>
      <c r="C23">
        <v>0</v>
      </c>
      <c r="D23">
        <v>30</v>
      </c>
      <c r="E23" t="s">
        <v>22</v>
      </c>
      <c r="F23" t="s">
        <v>901</v>
      </c>
      <c r="G23">
        <f>_xlfn.XLOOKUP(Product_summary[[#This Row],[ProductName]], products[ProductName], products[UnitsInStock])</f>
        <v>15</v>
      </c>
      <c r="H23">
        <f>_xlfn.XLOOKUP(Product_summary[[#This Row],[ProductName]], products[ProductName], products[UnitsOnOrder])</f>
        <v>0</v>
      </c>
      <c r="I23">
        <f>_xlfn.XLOOKUP(Product_summary[[#This Row],[ProductName]], products[ProductName], products[ReorderLevel])</f>
        <v>10</v>
      </c>
      <c r="J23">
        <v>360</v>
      </c>
      <c r="L23" s="3" t="s">
        <v>949</v>
      </c>
      <c r="M23">
        <v>1397</v>
      </c>
      <c r="N23">
        <v>14920.875</v>
      </c>
      <c r="P23" s="27" t="s">
        <v>949</v>
      </c>
      <c r="Q23" s="11">
        <v>1397</v>
      </c>
      <c r="R23" s="28">
        <f>_xlfn.XLOOKUP(Summary_of_product[[#This Row],[RowLabels]], products[ProductName], products[UnitsInStock], "Not found", 0)</f>
        <v>0</v>
      </c>
      <c r="S23" s="28">
        <f>_xlfn.XLOOKUP(Summary_of_product[[#This Row],[RowLabels]], products[ProductName], products[UnitsOnOrder], "Not found", 0)</f>
        <v>70</v>
      </c>
      <c r="T23" s="28">
        <f>_xlfn.XLOOKUP(Summary_of_product[[#This Row],[RowLabels]], products[ProductName], products[ReorderLevel], "Not found", 0)</f>
        <v>20</v>
      </c>
      <c r="U23" s="28">
        <v>14920.875</v>
      </c>
    </row>
    <row r="24" spans="1:21" x14ac:dyDescent="0.3">
      <c r="A24">
        <v>16.8</v>
      </c>
      <c r="B24">
        <v>15</v>
      </c>
      <c r="C24">
        <v>0.15</v>
      </c>
      <c r="D24">
        <v>21.05</v>
      </c>
      <c r="E24" t="s">
        <v>7</v>
      </c>
      <c r="F24" t="s">
        <v>1014</v>
      </c>
      <c r="G24">
        <f>_xlfn.XLOOKUP(Product_summary[[#This Row],[ProductName]], products[ProductName], products[UnitsInStock])</f>
        <v>76</v>
      </c>
      <c r="H24">
        <f>_xlfn.XLOOKUP(Product_summary[[#This Row],[ProductName]], products[ProductName], products[UnitsOnOrder])</f>
        <v>0</v>
      </c>
      <c r="I24">
        <f>_xlfn.XLOOKUP(Product_summary[[#This Row],[ProductName]], products[ProductName], products[ReorderLevel])</f>
        <v>0</v>
      </c>
      <c r="J24">
        <v>214.2</v>
      </c>
      <c r="L24" s="3" t="s">
        <v>899</v>
      </c>
      <c r="M24">
        <v>301</v>
      </c>
      <c r="N24">
        <v>7137</v>
      </c>
      <c r="P24" s="27" t="s">
        <v>899</v>
      </c>
      <c r="Q24" s="11">
        <v>301</v>
      </c>
      <c r="R24" s="28">
        <f>_xlfn.XLOOKUP(Summary_of_product[[#This Row],[RowLabels]], products[ProductName], products[UnitsInStock], "Not found", 0)</f>
        <v>120</v>
      </c>
      <c r="S24" s="28">
        <f>_xlfn.XLOOKUP(Summary_of_product[[#This Row],[RowLabels]], products[ProductName], products[UnitsOnOrder], "Not found", 0)</f>
        <v>0</v>
      </c>
      <c r="T24" s="28">
        <f>_xlfn.XLOOKUP(Summary_of_product[[#This Row],[RowLabels]], products[ProductName], products[ReorderLevel], "Not found", 0)</f>
        <v>25</v>
      </c>
      <c r="U24" s="28">
        <v>7137</v>
      </c>
    </row>
    <row r="25" spans="1:21" x14ac:dyDescent="0.3">
      <c r="A25">
        <v>16.8</v>
      </c>
      <c r="B25">
        <v>20</v>
      </c>
      <c r="C25">
        <v>0</v>
      </c>
      <c r="D25">
        <v>21.05</v>
      </c>
      <c r="E25" t="s">
        <v>7</v>
      </c>
      <c r="F25" t="s">
        <v>1014</v>
      </c>
      <c r="G25">
        <f>_xlfn.XLOOKUP(Product_summary[[#This Row],[ProductName]], products[ProductName], products[UnitsInStock])</f>
        <v>76</v>
      </c>
      <c r="H25">
        <f>_xlfn.XLOOKUP(Product_summary[[#This Row],[ProductName]], products[ProductName], products[UnitsOnOrder])</f>
        <v>0</v>
      </c>
      <c r="I25">
        <f>_xlfn.XLOOKUP(Product_summary[[#This Row],[ProductName]], products[ProductName], products[ReorderLevel])</f>
        <v>0</v>
      </c>
      <c r="J25">
        <v>336</v>
      </c>
      <c r="L25" s="3" t="s">
        <v>959</v>
      </c>
      <c r="M25">
        <v>125</v>
      </c>
      <c r="N25">
        <v>2688.3999999999996</v>
      </c>
      <c r="P25" s="27" t="s">
        <v>959</v>
      </c>
      <c r="Q25" s="11">
        <v>125</v>
      </c>
      <c r="R25" s="28">
        <f>_xlfn.XLOOKUP(Summary_of_product[[#This Row],[RowLabels]], products[ProductName], products[UnitsInStock], "Not found", 0)</f>
        <v>11</v>
      </c>
      <c r="S25" s="28">
        <f>_xlfn.XLOOKUP(Summary_of_product[[#This Row],[RowLabels]], products[ProductName], products[UnitsOnOrder], "Not found", 0)</f>
        <v>50</v>
      </c>
      <c r="T25" s="28">
        <f>_xlfn.XLOOKUP(Summary_of_product[[#This Row],[RowLabels]], products[ProductName], products[ReorderLevel], "Not found", 0)</f>
        <v>25</v>
      </c>
      <c r="U25" s="28">
        <v>2688.3999999999996</v>
      </c>
    </row>
    <row r="26" spans="1:21" x14ac:dyDescent="0.3">
      <c r="A26">
        <v>16.8</v>
      </c>
      <c r="B26">
        <v>6</v>
      </c>
      <c r="C26">
        <v>0.05</v>
      </c>
      <c r="D26">
        <v>21</v>
      </c>
      <c r="E26" t="s">
        <v>16</v>
      </c>
      <c r="F26" t="s">
        <v>931</v>
      </c>
      <c r="G26">
        <f>_xlfn.XLOOKUP(Product_summary[[#This Row],[ProductName]], products[ProductName], products[UnitsInStock])</f>
        <v>104</v>
      </c>
      <c r="H26">
        <f>_xlfn.XLOOKUP(Product_summary[[#This Row],[ProductName]], products[ProductName], products[UnitsOnOrder])</f>
        <v>0</v>
      </c>
      <c r="I26">
        <f>_xlfn.XLOOKUP(Product_summary[[#This Row],[ProductName]], products[ProductName], products[ReorderLevel])</f>
        <v>25</v>
      </c>
      <c r="J26">
        <v>95.76</v>
      </c>
      <c r="L26" s="3" t="s">
        <v>935</v>
      </c>
      <c r="M26">
        <v>1125</v>
      </c>
      <c r="N26">
        <v>4504.3649999999998</v>
      </c>
      <c r="P26" s="27" t="s">
        <v>935</v>
      </c>
      <c r="Q26" s="11">
        <v>1125</v>
      </c>
      <c r="R26" s="28">
        <f>_xlfn.XLOOKUP(Summary_of_product[[#This Row],[RowLabels]], products[ProductName], products[UnitsInStock], "Not found", 0)</f>
        <v>20</v>
      </c>
      <c r="S26" s="28">
        <f>_xlfn.XLOOKUP(Summary_of_product[[#This Row],[RowLabels]], products[ProductName], products[UnitsOnOrder], "Not found", 0)</f>
        <v>0</v>
      </c>
      <c r="T26" s="28">
        <f>_xlfn.XLOOKUP(Summary_of_product[[#This Row],[RowLabels]], products[ProductName], products[ReorderLevel], "Not found", 0)</f>
        <v>0</v>
      </c>
      <c r="U26" s="28">
        <v>4504.3649999999998</v>
      </c>
    </row>
    <row r="27" spans="1:21" x14ac:dyDescent="0.3">
      <c r="A27">
        <v>15.6</v>
      </c>
      <c r="B27">
        <v>15</v>
      </c>
      <c r="C27">
        <v>0.05</v>
      </c>
      <c r="D27">
        <v>19.5</v>
      </c>
      <c r="E27" t="s">
        <v>16</v>
      </c>
      <c r="F27" t="s">
        <v>999</v>
      </c>
      <c r="G27">
        <f>_xlfn.XLOOKUP(Product_summary[[#This Row],[ProductName]], products[ProductName], products[UnitsInStock])</f>
        <v>36</v>
      </c>
      <c r="H27">
        <f>_xlfn.XLOOKUP(Product_summary[[#This Row],[ProductName]], products[ProductName], products[UnitsOnOrder])</f>
        <v>0</v>
      </c>
      <c r="I27">
        <f>_xlfn.XLOOKUP(Product_summary[[#This Row],[ProductName]], products[ProductName], products[ReorderLevel])</f>
        <v>20</v>
      </c>
      <c r="J27">
        <v>222.29999999999998</v>
      </c>
      <c r="L27" s="3" t="s">
        <v>1021</v>
      </c>
      <c r="M27">
        <v>714</v>
      </c>
      <c r="N27">
        <v>21942.36</v>
      </c>
      <c r="P27" s="27" t="s">
        <v>1021</v>
      </c>
      <c r="Q27" s="11">
        <v>714</v>
      </c>
      <c r="R27" s="28">
        <f>_xlfn.XLOOKUP(Summary_of_product[[#This Row],[RowLabels]], products[ProductName], products[UnitsInStock], "Not found", 0)</f>
        <v>26</v>
      </c>
      <c r="S27" s="28">
        <f>_xlfn.XLOOKUP(Summary_of_product[[#This Row],[RowLabels]], products[ProductName], products[UnitsOnOrder], "Not found", 0)</f>
        <v>0</v>
      </c>
      <c r="T27" s="28">
        <f>_xlfn.XLOOKUP(Summary_of_product[[#This Row],[RowLabels]], products[ProductName], products[ReorderLevel], "Not found", 0)</f>
        <v>15</v>
      </c>
      <c r="U27" s="28">
        <v>21942.36</v>
      </c>
    </row>
    <row r="28" spans="1:21" x14ac:dyDescent="0.3">
      <c r="A28">
        <v>15.6</v>
      </c>
      <c r="B28">
        <v>50</v>
      </c>
      <c r="C28">
        <v>0</v>
      </c>
      <c r="D28">
        <v>19.5</v>
      </c>
      <c r="E28" t="s">
        <v>16</v>
      </c>
      <c r="F28" t="s">
        <v>999</v>
      </c>
      <c r="G28">
        <f>_xlfn.XLOOKUP(Product_summary[[#This Row],[ProductName]], products[ProductName], products[UnitsInStock])</f>
        <v>36</v>
      </c>
      <c r="H28">
        <f>_xlfn.XLOOKUP(Product_summary[[#This Row],[ProductName]], products[ProductName], products[UnitsOnOrder])</f>
        <v>0</v>
      </c>
      <c r="I28">
        <f>_xlfn.XLOOKUP(Product_summary[[#This Row],[ProductName]], products[ProductName], products[ReorderLevel])</f>
        <v>20</v>
      </c>
      <c r="J28">
        <v>780</v>
      </c>
      <c r="L28" s="3" t="s">
        <v>973</v>
      </c>
      <c r="M28">
        <v>601</v>
      </c>
      <c r="N28">
        <v>9915.9450000000015</v>
      </c>
      <c r="P28" s="27" t="s">
        <v>973</v>
      </c>
      <c r="Q28" s="11">
        <v>601</v>
      </c>
      <c r="R28" s="28">
        <f>_xlfn.XLOOKUP(Summary_of_product[[#This Row],[RowLabels]], products[ProductName], products[UnitsInStock], "Not found", 0)</f>
        <v>27</v>
      </c>
      <c r="S28" s="28">
        <f>_xlfn.XLOOKUP(Summary_of_product[[#This Row],[RowLabels]], products[ProductName], products[UnitsOnOrder], "Not found", 0)</f>
        <v>0</v>
      </c>
      <c r="T28" s="28">
        <f>_xlfn.XLOOKUP(Summary_of_product[[#This Row],[RowLabels]], products[ProductName], products[ReorderLevel], "Not found", 0)</f>
        <v>15</v>
      </c>
      <c r="U28" s="28">
        <v>9915.9450000000015</v>
      </c>
    </row>
    <row r="29" spans="1:21" x14ac:dyDescent="0.3">
      <c r="A29">
        <v>24.8</v>
      </c>
      <c r="B29">
        <v>24</v>
      </c>
      <c r="C29">
        <v>0.05</v>
      </c>
      <c r="D29">
        <v>31</v>
      </c>
      <c r="E29" t="s">
        <v>25</v>
      </c>
      <c r="F29" t="s">
        <v>907</v>
      </c>
      <c r="G29">
        <f>_xlfn.XLOOKUP(Product_summary[[#This Row],[ProductName]], products[ProductName], products[UnitsInStock])</f>
        <v>31</v>
      </c>
      <c r="H29">
        <f>_xlfn.XLOOKUP(Product_summary[[#This Row],[ProductName]], products[ProductName], products[UnitsOnOrder])</f>
        <v>0</v>
      </c>
      <c r="I29">
        <f>_xlfn.XLOOKUP(Product_summary[[#This Row],[ProductName]], products[ProductName], products[ReorderLevel])</f>
        <v>0</v>
      </c>
      <c r="J29">
        <v>565.44000000000005</v>
      </c>
      <c r="L29" s="3" t="s">
        <v>939</v>
      </c>
      <c r="M29">
        <v>753</v>
      </c>
      <c r="N29">
        <v>19849.144500000002</v>
      </c>
      <c r="P29" s="27" t="s">
        <v>939</v>
      </c>
      <c r="Q29" s="11">
        <v>753</v>
      </c>
      <c r="R29" s="28">
        <f>_xlfn.XLOOKUP(Summary_of_product[[#This Row],[RowLabels]], products[ProductName], products[UnitsInStock], "Not found", 0)</f>
        <v>15</v>
      </c>
      <c r="S29" s="28">
        <f>_xlfn.XLOOKUP(Summary_of_product[[#This Row],[RowLabels]], products[ProductName], products[UnitsOnOrder], "Not found", 0)</f>
        <v>0</v>
      </c>
      <c r="T29" s="28">
        <f>_xlfn.XLOOKUP(Summary_of_product[[#This Row],[RowLabels]], products[ProductName], products[ReorderLevel], "Not found", 0)</f>
        <v>0</v>
      </c>
      <c r="U29" s="28">
        <v>19849.144500000002</v>
      </c>
    </row>
    <row r="30" spans="1:21" x14ac:dyDescent="0.3">
      <c r="A30">
        <v>24.8</v>
      </c>
      <c r="B30">
        <v>15</v>
      </c>
      <c r="C30">
        <v>0</v>
      </c>
      <c r="D30">
        <v>31</v>
      </c>
      <c r="E30" t="s">
        <v>25</v>
      </c>
      <c r="F30" t="s">
        <v>907</v>
      </c>
      <c r="G30">
        <f>_xlfn.XLOOKUP(Product_summary[[#This Row],[ProductName]], products[ProductName], products[UnitsInStock])</f>
        <v>31</v>
      </c>
      <c r="H30">
        <f>_xlfn.XLOOKUP(Product_summary[[#This Row],[ProductName]], products[ProductName], products[UnitsOnOrder])</f>
        <v>0</v>
      </c>
      <c r="I30">
        <f>_xlfn.XLOOKUP(Product_summary[[#This Row],[ProductName]], products[ProductName], products[ReorderLevel])</f>
        <v>0</v>
      </c>
      <c r="J30">
        <v>372</v>
      </c>
      <c r="L30" s="3" t="s">
        <v>931</v>
      </c>
      <c r="M30">
        <v>348</v>
      </c>
      <c r="N30">
        <v>7122.3600000000006</v>
      </c>
      <c r="P30" s="27" t="s">
        <v>931</v>
      </c>
      <c r="Q30" s="11">
        <v>348</v>
      </c>
      <c r="R30" s="28">
        <f>_xlfn.XLOOKUP(Summary_of_product[[#This Row],[RowLabels]], products[ProductName], products[UnitsInStock], "Not found", 0)</f>
        <v>104</v>
      </c>
      <c r="S30" s="28">
        <f>_xlfn.XLOOKUP(Summary_of_product[[#This Row],[RowLabels]], products[ProductName], products[UnitsOnOrder], "Not found", 0)</f>
        <v>0</v>
      </c>
      <c r="T30" s="28">
        <f>_xlfn.XLOOKUP(Summary_of_product[[#This Row],[RowLabels]], products[ProductName], products[ReorderLevel], "Not found", 0)</f>
        <v>25</v>
      </c>
      <c r="U30" s="28">
        <v>7122.3600000000006</v>
      </c>
    </row>
    <row r="31" spans="1:21" x14ac:dyDescent="0.3">
      <c r="A31">
        <v>64.8</v>
      </c>
      <c r="B31">
        <v>40</v>
      </c>
      <c r="C31">
        <v>0.05</v>
      </c>
      <c r="D31">
        <v>81</v>
      </c>
      <c r="E31" t="s">
        <v>10</v>
      </c>
      <c r="F31" t="s">
        <v>927</v>
      </c>
      <c r="G31">
        <f>_xlfn.XLOOKUP(Product_summary[[#This Row],[ProductName]], products[ProductName], products[UnitsInStock])</f>
        <v>40</v>
      </c>
      <c r="H31">
        <f>_xlfn.XLOOKUP(Product_summary[[#This Row],[ProductName]], products[ProductName], products[UnitsOnOrder])</f>
        <v>0</v>
      </c>
      <c r="I31">
        <f>_xlfn.XLOOKUP(Product_summary[[#This Row],[ProductName]], products[ProductName], products[ReorderLevel])</f>
        <v>0</v>
      </c>
      <c r="J31">
        <v>2462.4</v>
      </c>
      <c r="L31" s="3" t="s">
        <v>907</v>
      </c>
      <c r="M31">
        <v>742</v>
      </c>
      <c r="N31">
        <v>20867.340000000004</v>
      </c>
      <c r="P31" s="27" t="s">
        <v>907</v>
      </c>
      <c r="Q31" s="11">
        <v>742</v>
      </c>
      <c r="R31" s="28">
        <f>_xlfn.XLOOKUP(Summary_of_product[[#This Row],[RowLabels]], products[ProductName], products[UnitsInStock], "Not found", 0)</f>
        <v>31</v>
      </c>
      <c r="S31" s="28">
        <f>_xlfn.XLOOKUP(Summary_of_product[[#This Row],[RowLabels]], products[ProductName], products[UnitsOnOrder], "Not found", 0)</f>
        <v>0</v>
      </c>
      <c r="T31" s="28">
        <f>_xlfn.XLOOKUP(Summary_of_product[[#This Row],[RowLabels]], products[ProductName], products[ReorderLevel], "Not found", 0)</f>
        <v>0</v>
      </c>
      <c r="U31" s="28">
        <v>20867.340000000004</v>
      </c>
    </row>
    <row r="32" spans="1:21" x14ac:dyDescent="0.3">
      <c r="A32">
        <v>64.8</v>
      </c>
      <c r="B32">
        <v>6</v>
      </c>
      <c r="C32">
        <v>0</v>
      </c>
      <c r="D32">
        <v>81</v>
      </c>
      <c r="E32" t="s">
        <v>10</v>
      </c>
      <c r="F32" t="s">
        <v>927</v>
      </c>
      <c r="G32">
        <f>_xlfn.XLOOKUP(Product_summary[[#This Row],[ProductName]], products[ProductName], products[UnitsInStock])</f>
        <v>40</v>
      </c>
      <c r="H32">
        <f>_xlfn.XLOOKUP(Product_summary[[#This Row],[ProductName]], products[ProductName], products[UnitsOnOrder])</f>
        <v>0</v>
      </c>
      <c r="I32">
        <f>_xlfn.XLOOKUP(Product_summary[[#This Row],[ProductName]], products[ProductName], products[ReorderLevel])</f>
        <v>0</v>
      </c>
      <c r="J32">
        <v>388.79999999999995</v>
      </c>
      <c r="L32" s="3" t="s">
        <v>957</v>
      </c>
      <c r="M32">
        <v>805</v>
      </c>
      <c r="N32">
        <v>13458.460000000001</v>
      </c>
      <c r="P32" s="27" t="s">
        <v>957</v>
      </c>
      <c r="Q32" s="11">
        <v>805</v>
      </c>
      <c r="R32" s="28">
        <f>_xlfn.XLOOKUP(Summary_of_product[[#This Row],[RowLabels]], products[ProductName], products[UnitsInStock], "Not found", 0)</f>
        <v>112</v>
      </c>
      <c r="S32" s="28">
        <f>_xlfn.XLOOKUP(Summary_of_product[[#This Row],[RowLabels]], products[ProductName], products[UnitsOnOrder], "Not found", 0)</f>
        <v>0</v>
      </c>
      <c r="T32" s="28">
        <f>_xlfn.XLOOKUP(Summary_of_product[[#This Row],[RowLabels]], products[ProductName], products[ReorderLevel], "Not found", 0)</f>
        <v>20</v>
      </c>
      <c r="U32" s="28">
        <v>13458.460000000001</v>
      </c>
    </row>
    <row r="33" spans="1:21" x14ac:dyDescent="0.3">
      <c r="A33">
        <v>30.4</v>
      </c>
      <c r="B33">
        <v>12</v>
      </c>
      <c r="C33">
        <v>0.05</v>
      </c>
      <c r="D33">
        <v>38</v>
      </c>
      <c r="E33" t="s">
        <v>13</v>
      </c>
      <c r="F33" t="s">
        <v>911</v>
      </c>
      <c r="G33">
        <f>_xlfn.XLOOKUP(Product_summary[[#This Row],[ProductName]], products[ProductName], products[UnitsInStock])</f>
        <v>86</v>
      </c>
      <c r="H33">
        <f>_xlfn.XLOOKUP(Product_summary[[#This Row],[ProductName]], products[ProductName], products[UnitsOnOrder])</f>
        <v>0</v>
      </c>
      <c r="I33">
        <f>_xlfn.XLOOKUP(Product_summary[[#This Row],[ProductName]], products[ProductName], products[ReorderLevel])</f>
        <v>0</v>
      </c>
      <c r="J33">
        <v>346.55999999999995</v>
      </c>
      <c r="L33" s="3" t="s">
        <v>971</v>
      </c>
      <c r="M33">
        <v>580</v>
      </c>
      <c r="N33">
        <v>23526.699999999997</v>
      </c>
      <c r="P33" s="27" t="s">
        <v>971</v>
      </c>
      <c r="Q33" s="11">
        <v>580</v>
      </c>
      <c r="R33" s="28">
        <f>_xlfn.XLOOKUP(Summary_of_product[[#This Row],[RowLabels]], products[ProductName], products[UnitsInStock], "Not found", 0)</f>
        <v>17</v>
      </c>
      <c r="S33" s="28">
        <f>_xlfn.XLOOKUP(Summary_of_product[[#This Row],[RowLabels]], products[ProductName], products[UnitsOnOrder], "Not found", 0)</f>
        <v>10</v>
      </c>
      <c r="T33" s="28">
        <f>_xlfn.XLOOKUP(Summary_of_product[[#This Row],[RowLabels]], products[ProductName], products[ReorderLevel], "Not found", 0)</f>
        <v>25</v>
      </c>
      <c r="U33" s="28">
        <v>23526.699999999997</v>
      </c>
    </row>
    <row r="34" spans="1:21" x14ac:dyDescent="0.3">
      <c r="A34">
        <v>2</v>
      </c>
      <c r="B34">
        <v>25</v>
      </c>
      <c r="C34">
        <v>0.05</v>
      </c>
      <c r="D34">
        <v>2.5</v>
      </c>
      <c r="E34" t="s">
        <v>13</v>
      </c>
      <c r="F34" t="s">
        <v>953</v>
      </c>
      <c r="G34">
        <f>_xlfn.XLOOKUP(Product_summary[[#This Row],[ProductName]], products[ProductName], products[UnitsInStock])</f>
        <v>112</v>
      </c>
      <c r="H34">
        <f>_xlfn.XLOOKUP(Product_summary[[#This Row],[ProductName]], products[ProductName], products[UnitsOnOrder])</f>
        <v>0</v>
      </c>
      <c r="I34">
        <f>_xlfn.XLOOKUP(Product_summary[[#This Row],[ProductName]], products[ProductName], products[ReorderLevel])</f>
        <v>20</v>
      </c>
      <c r="J34">
        <v>47.5</v>
      </c>
      <c r="L34" s="3" t="s">
        <v>967</v>
      </c>
      <c r="M34">
        <v>981</v>
      </c>
      <c r="N34">
        <v>8680.3450000000048</v>
      </c>
      <c r="P34" s="27" t="s">
        <v>967</v>
      </c>
      <c r="Q34" s="11">
        <v>981</v>
      </c>
      <c r="R34" s="28">
        <f>_xlfn.XLOOKUP(Summary_of_product[[#This Row],[RowLabels]], products[ProductName], products[UnitsInStock], "Not found", 0)</f>
        <v>85</v>
      </c>
      <c r="S34" s="28">
        <f>_xlfn.XLOOKUP(Summary_of_product[[#This Row],[RowLabels]], products[ProductName], products[UnitsOnOrder], "Not found", 0)</f>
        <v>0</v>
      </c>
      <c r="T34" s="28">
        <f>_xlfn.XLOOKUP(Summary_of_product[[#This Row],[RowLabels]], products[ProductName], products[ReorderLevel], "Not found", 0)</f>
        <v>10</v>
      </c>
      <c r="U34" s="28">
        <v>8680.3450000000048</v>
      </c>
    </row>
    <row r="35" spans="1:21" x14ac:dyDescent="0.3">
      <c r="A35">
        <v>2</v>
      </c>
      <c r="B35">
        <v>60</v>
      </c>
      <c r="C35">
        <v>0.05</v>
      </c>
      <c r="D35">
        <v>2.5</v>
      </c>
      <c r="E35" t="s">
        <v>13</v>
      </c>
      <c r="F35" t="s">
        <v>953</v>
      </c>
      <c r="G35">
        <f>_xlfn.XLOOKUP(Product_summary[[#This Row],[ProductName]], products[ProductName], products[UnitsInStock])</f>
        <v>112</v>
      </c>
      <c r="H35">
        <f>_xlfn.XLOOKUP(Product_summary[[#This Row],[ProductName]], products[ProductName], products[UnitsOnOrder])</f>
        <v>0</v>
      </c>
      <c r="I35">
        <f>_xlfn.XLOOKUP(Product_summary[[#This Row],[ProductName]], products[ProductName], products[ReorderLevel])</f>
        <v>20</v>
      </c>
      <c r="J35">
        <v>114</v>
      </c>
      <c r="L35" s="3" t="s">
        <v>913</v>
      </c>
      <c r="M35">
        <v>891</v>
      </c>
      <c r="N35">
        <v>4960.4400000000005</v>
      </c>
      <c r="P35" s="27" t="s">
        <v>913</v>
      </c>
      <c r="Q35" s="11">
        <v>891</v>
      </c>
      <c r="R35" s="28">
        <f>_xlfn.XLOOKUP(Summary_of_product[[#This Row],[RowLabels]], products[ProductName], products[UnitsInStock], "Not found", 0)</f>
        <v>24</v>
      </c>
      <c r="S35" s="28">
        <f>_xlfn.XLOOKUP(Summary_of_product[[#This Row],[RowLabels]], products[ProductName], products[UnitsOnOrder], "Not found", 0)</f>
        <v>0</v>
      </c>
      <c r="T35" s="28">
        <f>_xlfn.XLOOKUP(Summary_of_product[[#This Row],[RowLabels]], products[ProductName], products[ReorderLevel], "Not found", 0)</f>
        <v>5</v>
      </c>
      <c r="U35" s="28">
        <v>4960.4400000000005</v>
      </c>
    </row>
    <row r="36" spans="1:21" x14ac:dyDescent="0.3">
      <c r="A36">
        <v>2</v>
      </c>
      <c r="B36">
        <v>24</v>
      </c>
      <c r="C36">
        <v>0</v>
      </c>
      <c r="D36">
        <v>2.5</v>
      </c>
      <c r="E36" t="s">
        <v>13</v>
      </c>
      <c r="F36" t="s">
        <v>953</v>
      </c>
      <c r="G36">
        <f>_xlfn.XLOOKUP(Product_summary[[#This Row],[ProductName]], products[ProductName], products[UnitsInStock])</f>
        <v>112</v>
      </c>
      <c r="H36">
        <f>_xlfn.XLOOKUP(Product_summary[[#This Row],[ProductName]], products[ProductName], products[UnitsOnOrder])</f>
        <v>0</v>
      </c>
      <c r="I36">
        <f>_xlfn.XLOOKUP(Product_summary[[#This Row],[ProductName]], products[ProductName], products[ReorderLevel])</f>
        <v>20</v>
      </c>
      <c r="J36">
        <v>48</v>
      </c>
      <c r="L36" s="3" t="s">
        <v>1032</v>
      </c>
      <c r="M36">
        <v>981</v>
      </c>
      <c r="N36">
        <v>15760.44</v>
      </c>
      <c r="P36" s="27" t="s">
        <v>1032</v>
      </c>
      <c r="Q36" s="11">
        <v>981</v>
      </c>
      <c r="R36" s="28">
        <f>_xlfn.XLOOKUP(Summary_of_product[[#This Row],[RowLabels]], products[ProductName], products[UnitsInStock], "Not found", 0)</f>
        <v>57</v>
      </c>
      <c r="S36" s="28">
        <f>_xlfn.XLOOKUP(Summary_of_product[[#This Row],[RowLabels]], products[ProductName], products[UnitsOnOrder], "Not found", 0)</f>
        <v>0</v>
      </c>
      <c r="T36" s="28">
        <f>_xlfn.XLOOKUP(Summary_of_product[[#This Row],[RowLabels]], products[ProductName], products[ReorderLevel], "Not found", 0)</f>
        <v>20</v>
      </c>
      <c r="U36" s="28">
        <v>15760.44</v>
      </c>
    </row>
    <row r="37" spans="1:21" x14ac:dyDescent="0.3">
      <c r="A37">
        <v>2</v>
      </c>
      <c r="B37">
        <v>20</v>
      </c>
      <c r="C37">
        <v>0</v>
      </c>
      <c r="D37">
        <v>2.5</v>
      </c>
      <c r="E37" t="s">
        <v>13</v>
      </c>
      <c r="F37" t="s">
        <v>953</v>
      </c>
      <c r="G37">
        <f>_xlfn.XLOOKUP(Product_summary[[#This Row],[ProductName]], products[ProductName], products[UnitsInStock])</f>
        <v>112</v>
      </c>
      <c r="H37">
        <f>_xlfn.XLOOKUP(Product_summary[[#This Row],[ProductName]], products[ProductName], products[UnitsOnOrder])</f>
        <v>0</v>
      </c>
      <c r="I37">
        <f>_xlfn.XLOOKUP(Product_summary[[#This Row],[ProductName]], products[ProductName], products[ReorderLevel])</f>
        <v>20</v>
      </c>
      <c r="J37">
        <v>40</v>
      </c>
      <c r="L37" s="3" t="s">
        <v>1018</v>
      </c>
      <c r="M37">
        <v>184</v>
      </c>
      <c r="N37">
        <v>2396.8000000000002</v>
      </c>
      <c r="P37" s="27" t="s">
        <v>1018</v>
      </c>
      <c r="Q37" s="11">
        <v>184</v>
      </c>
      <c r="R37" s="28">
        <f>_xlfn.XLOOKUP(Summary_of_product[[#This Row],[RowLabels]], products[ProductName], products[UnitsInStock], "Not found", 0)</f>
        <v>52</v>
      </c>
      <c r="S37" s="28">
        <f>_xlfn.XLOOKUP(Summary_of_product[[#This Row],[RowLabels]], products[ProductName], products[UnitsOnOrder], "Not found", 0)</f>
        <v>0</v>
      </c>
      <c r="T37" s="28">
        <f>_xlfn.XLOOKUP(Summary_of_product[[#This Row],[RowLabels]], products[ProductName], products[ReorderLevel], "Not found", 0)</f>
        <v>10</v>
      </c>
      <c r="U37" s="28">
        <v>2396.8000000000002</v>
      </c>
    </row>
    <row r="38" spans="1:21" x14ac:dyDescent="0.3">
      <c r="A38">
        <v>4.8</v>
      </c>
      <c r="B38">
        <v>10</v>
      </c>
      <c r="C38">
        <v>0</v>
      </c>
      <c r="D38">
        <v>6</v>
      </c>
      <c r="E38" t="s">
        <v>25</v>
      </c>
      <c r="F38" t="s">
        <v>913</v>
      </c>
      <c r="G38">
        <f>_xlfn.XLOOKUP(Product_summary[[#This Row],[ProductName]], products[ProductName], products[UnitsInStock])</f>
        <v>24</v>
      </c>
      <c r="H38">
        <f>_xlfn.XLOOKUP(Product_summary[[#This Row],[ProductName]], products[ProductName], products[UnitsOnOrder])</f>
        <v>0</v>
      </c>
      <c r="I38">
        <f>_xlfn.XLOOKUP(Product_summary[[#This Row],[ProductName]], products[ProductName], products[ReorderLevel])</f>
        <v>5</v>
      </c>
      <c r="J38">
        <v>48</v>
      </c>
      <c r="L38" s="3" t="s">
        <v>1029</v>
      </c>
      <c r="M38">
        <v>297</v>
      </c>
      <c r="N38">
        <v>2432.5</v>
      </c>
      <c r="P38" s="27" t="s">
        <v>1029</v>
      </c>
      <c r="Q38" s="11">
        <v>297</v>
      </c>
      <c r="R38" s="28">
        <f>_xlfn.XLOOKUP(Summary_of_product[[#This Row],[RowLabels]], products[ProductName], products[UnitsInStock], "Not found", 0)</f>
        <v>4</v>
      </c>
      <c r="S38" s="28">
        <f>_xlfn.XLOOKUP(Summary_of_product[[#This Row],[RowLabels]], products[ProductName], products[UnitsOnOrder], "Not found", 0)</f>
        <v>20</v>
      </c>
      <c r="T38" s="28">
        <f>_xlfn.XLOOKUP(Summary_of_product[[#This Row],[RowLabels]], products[ProductName], products[ReorderLevel], "Not found", 0)</f>
        <v>5</v>
      </c>
      <c r="U38" s="28">
        <v>2432.5</v>
      </c>
    </row>
    <row r="39" spans="1:21" x14ac:dyDescent="0.3">
      <c r="A39">
        <v>27.2</v>
      </c>
      <c r="B39">
        <v>40</v>
      </c>
      <c r="C39">
        <v>0</v>
      </c>
      <c r="D39">
        <v>34</v>
      </c>
      <c r="E39" t="s">
        <v>13</v>
      </c>
      <c r="F39" t="s">
        <v>1004</v>
      </c>
      <c r="G39">
        <f>_xlfn.XLOOKUP(Product_summary[[#This Row],[ProductName]], products[ProductName], products[UnitsInStock])</f>
        <v>19</v>
      </c>
      <c r="H39">
        <f>_xlfn.XLOOKUP(Product_summary[[#This Row],[ProductName]], products[ProductName], products[UnitsOnOrder])</f>
        <v>0</v>
      </c>
      <c r="I39">
        <f>_xlfn.XLOOKUP(Product_summary[[#This Row],[ProductName]], products[ProductName], products[ReorderLevel])</f>
        <v>0</v>
      </c>
      <c r="J39">
        <v>1088</v>
      </c>
      <c r="L39" s="3" t="s">
        <v>1014</v>
      </c>
      <c r="M39">
        <v>745</v>
      </c>
      <c r="N39">
        <v>13869.890000000001</v>
      </c>
      <c r="P39" s="27" t="s">
        <v>1014</v>
      </c>
      <c r="Q39" s="11">
        <v>745</v>
      </c>
      <c r="R39" s="28">
        <f>_xlfn.XLOOKUP(Summary_of_product[[#This Row],[RowLabels]], products[ProductName], products[UnitsInStock], "Not found", 0)</f>
        <v>76</v>
      </c>
      <c r="S39" s="28">
        <f>_xlfn.XLOOKUP(Summary_of_product[[#This Row],[RowLabels]], products[ProductName], products[UnitsOnOrder], "Not found", 0)</f>
        <v>0</v>
      </c>
      <c r="T39" s="28">
        <f>_xlfn.XLOOKUP(Summary_of_product[[#This Row],[RowLabels]], products[ProductName], products[ReorderLevel], "Not found", 0)</f>
        <v>0</v>
      </c>
      <c r="U39" s="28">
        <v>13869.890000000001</v>
      </c>
    </row>
    <row r="40" spans="1:21" x14ac:dyDescent="0.3">
      <c r="A40">
        <v>10</v>
      </c>
      <c r="B40">
        <v>20</v>
      </c>
      <c r="C40">
        <v>0</v>
      </c>
      <c r="D40">
        <v>12.5</v>
      </c>
      <c r="E40" t="s">
        <v>13</v>
      </c>
      <c r="F40" t="s">
        <v>949</v>
      </c>
      <c r="G40">
        <f>_xlfn.XLOOKUP(Product_summary[[#This Row],[ProductName]], products[ProductName], products[UnitsInStock])</f>
        <v>0</v>
      </c>
      <c r="H40">
        <f>_xlfn.XLOOKUP(Product_summary[[#This Row],[ProductName]], products[ProductName], products[UnitsOnOrder])</f>
        <v>70</v>
      </c>
      <c r="I40">
        <f>_xlfn.XLOOKUP(Product_summary[[#This Row],[ProductName]], products[ProductName], products[ReorderLevel])</f>
        <v>20</v>
      </c>
      <c r="J40">
        <v>200</v>
      </c>
      <c r="L40" s="3" t="s">
        <v>1016</v>
      </c>
      <c r="M40">
        <v>239</v>
      </c>
      <c r="N40">
        <v>3383</v>
      </c>
      <c r="P40" s="27" t="s">
        <v>1016</v>
      </c>
      <c r="Q40" s="11">
        <v>239</v>
      </c>
      <c r="R40" s="28">
        <f>_xlfn.XLOOKUP(Summary_of_product[[#This Row],[RowLabels]], products[ProductName], products[UnitsInStock], "Not found", 0)</f>
        <v>4</v>
      </c>
      <c r="S40" s="28">
        <f>_xlfn.XLOOKUP(Summary_of_product[[#This Row],[RowLabels]], products[ProductName], products[UnitsOnOrder], "Not found", 0)</f>
        <v>100</v>
      </c>
      <c r="T40" s="28">
        <f>_xlfn.XLOOKUP(Summary_of_product[[#This Row],[RowLabels]], products[ProductName], products[ReorderLevel], "Not found", 0)</f>
        <v>20</v>
      </c>
      <c r="U40" s="28">
        <v>3383</v>
      </c>
    </row>
    <row r="41" spans="1:21" x14ac:dyDescent="0.3">
      <c r="A41">
        <v>10</v>
      </c>
      <c r="B41">
        <v>40</v>
      </c>
      <c r="C41">
        <v>0</v>
      </c>
      <c r="D41">
        <v>12.5</v>
      </c>
      <c r="E41" t="s">
        <v>13</v>
      </c>
      <c r="F41" t="s">
        <v>949</v>
      </c>
      <c r="G41">
        <f>_xlfn.XLOOKUP(Product_summary[[#This Row],[ProductName]], products[ProductName], products[UnitsInStock])</f>
        <v>0</v>
      </c>
      <c r="H41">
        <f>_xlfn.XLOOKUP(Product_summary[[#This Row],[ProductName]], products[ProductName], products[UnitsOnOrder])</f>
        <v>70</v>
      </c>
      <c r="I41">
        <f>_xlfn.XLOOKUP(Product_summary[[#This Row],[ProductName]], products[ProductName], products[ReorderLevel])</f>
        <v>20</v>
      </c>
      <c r="J41">
        <v>400</v>
      </c>
      <c r="L41" s="3" t="s">
        <v>987</v>
      </c>
      <c r="M41">
        <v>886</v>
      </c>
      <c r="N41">
        <v>41819.65</v>
      </c>
      <c r="P41" s="27" t="s">
        <v>987</v>
      </c>
      <c r="Q41" s="11">
        <v>886</v>
      </c>
      <c r="R41" s="28">
        <f>_xlfn.XLOOKUP(Summary_of_product[[#This Row],[RowLabels]], products[ProductName], products[UnitsInStock], "Not found", 0)</f>
        <v>20</v>
      </c>
      <c r="S41" s="28">
        <f>_xlfn.XLOOKUP(Summary_of_product[[#This Row],[RowLabels]], products[ProductName], products[UnitsOnOrder], "Not found", 0)</f>
        <v>0</v>
      </c>
      <c r="T41" s="28">
        <f>_xlfn.XLOOKUP(Summary_of_product[[#This Row],[RowLabels]], products[ProductName], products[ReorderLevel], "Not found", 0)</f>
        <v>10</v>
      </c>
      <c r="U41" s="28">
        <v>41819.65</v>
      </c>
    </row>
    <row r="42" spans="1:21" x14ac:dyDescent="0.3">
      <c r="A42">
        <v>10</v>
      </c>
      <c r="B42">
        <v>15</v>
      </c>
      <c r="C42">
        <v>0.05</v>
      </c>
      <c r="D42">
        <v>12.5</v>
      </c>
      <c r="E42" t="s">
        <v>13</v>
      </c>
      <c r="F42" t="s">
        <v>949</v>
      </c>
      <c r="G42">
        <f>_xlfn.XLOOKUP(Product_summary[[#This Row],[ProductName]], products[ProductName], products[UnitsInStock])</f>
        <v>0</v>
      </c>
      <c r="H42">
        <f>_xlfn.XLOOKUP(Product_summary[[#This Row],[ProductName]], products[ProductName], products[UnitsOnOrder])</f>
        <v>70</v>
      </c>
      <c r="I42">
        <f>_xlfn.XLOOKUP(Product_summary[[#This Row],[ProductName]], products[ProductName], products[ReorderLevel])</f>
        <v>20</v>
      </c>
      <c r="J42">
        <v>142.5</v>
      </c>
      <c r="L42" s="3" t="s">
        <v>951</v>
      </c>
      <c r="M42">
        <v>297</v>
      </c>
      <c r="N42">
        <v>8404.16</v>
      </c>
      <c r="P42" s="27" t="s">
        <v>951</v>
      </c>
      <c r="Q42" s="11">
        <v>297</v>
      </c>
      <c r="R42" s="28">
        <f>_xlfn.XLOOKUP(Summary_of_product[[#This Row],[RowLabels]], products[ProductName], products[UnitsInStock], "Not found", 0)</f>
        <v>9</v>
      </c>
      <c r="S42" s="28">
        <f>_xlfn.XLOOKUP(Summary_of_product[[#This Row],[RowLabels]], products[ProductName], products[UnitsOnOrder], "Not found", 0)</f>
        <v>40</v>
      </c>
      <c r="T42" s="28">
        <f>_xlfn.XLOOKUP(Summary_of_product[[#This Row],[RowLabels]], products[ProductName], products[ReorderLevel], "Not found", 0)</f>
        <v>25</v>
      </c>
      <c r="U42" s="28">
        <v>8404.16</v>
      </c>
    </row>
    <row r="43" spans="1:21" x14ac:dyDescent="0.3">
      <c r="A43">
        <v>14.4</v>
      </c>
      <c r="B43">
        <v>42</v>
      </c>
      <c r="C43">
        <v>0</v>
      </c>
      <c r="D43">
        <v>18</v>
      </c>
      <c r="E43" t="s">
        <v>4</v>
      </c>
      <c r="F43" t="s">
        <v>963</v>
      </c>
      <c r="G43">
        <f>_xlfn.XLOOKUP(Product_summary[[#This Row],[ProductName]], products[ProductName], products[UnitsInStock])</f>
        <v>69</v>
      </c>
      <c r="H43">
        <f>_xlfn.XLOOKUP(Product_summary[[#This Row],[ProductName]], products[ProductName], products[UnitsOnOrder])</f>
        <v>0</v>
      </c>
      <c r="I43">
        <f>_xlfn.XLOOKUP(Product_summary[[#This Row],[ProductName]], products[ProductName], products[ReorderLevel])</f>
        <v>5</v>
      </c>
      <c r="J43">
        <v>604.80000000000007</v>
      </c>
      <c r="L43" s="3" t="s">
        <v>983</v>
      </c>
      <c r="M43">
        <v>520</v>
      </c>
      <c r="N43">
        <v>9244.6</v>
      </c>
      <c r="P43" s="27" t="s">
        <v>983</v>
      </c>
      <c r="Q43" s="11">
        <v>520</v>
      </c>
      <c r="R43" s="28">
        <f>_xlfn.XLOOKUP(Summary_of_product[[#This Row],[RowLabels]], products[ProductName], products[UnitsInStock], "Not found", 0)</f>
        <v>10</v>
      </c>
      <c r="S43" s="28">
        <f>_xlfn.XLOOKUP(Summary_of_product[[#This Row],[RowLabels]], products[ProductName], products[UnitsOnOrder], "Not found", 0)</f>
        <v>60</v>
      </c>
      <c r="T43" s="28">
        <f>_xlfn.XLOOKUP(Summary_of_product[[#This Row],[RowLabels]], products[ProductName], products[ReorderLevel], "Not found", 0)</f>
        <v>15</v>
      </c>
      <c r="U43" s="28">
        <v>9244.6</v>
      </c>
    </row>
    <row r="44" spans="1:21" x14ac:dyDescent="0.3">
      <c r="A44">
        <v>14.4</v>
      </c>
      <c r="B44">
        <v>6</v>
      </c>
      <c r="C44">
        <v>0</v>
      </c>
      <c r="D44">
        <v>18</v>
      </c>
      <c r="E44" t="s">
        <v>4</v>
      </c>
      <c r="F44" t="s">
        <v>963</v>
      </c>
      <c r="G44">
        <f>_xlfn.XLOOKUP(Product_summary[[#This Row],[ProductName]], products[ProductName], products[UnitsInStock])</f>
        <v>69</v>
      </c>
      <c r="H44">
        <f>_xlfn.XLOOKUP(Product_summary[[#This Row],[ProductName]], products[ProductName], products[UnitsOnOrder])</f>
        <v>0</v>
      </c>
      <c r="I44">
        <f>_xlfn.XLOOKUP(Product_summary[[#This Row],[ProductName]], products[ProductName], products[ReorderLevel])</f>
        <v>5</v>
      </c>
      <c r="J44">
        <v>86.4</v>
      </c>
      <c r="L44" s="3" t="s">
        <v>905</v>
      </c>
      <c r="M44">
        <v>95</v>
      </c>
      <c r="N44">
        <v>7226.5</v>
      </c>
      <c r="P44" s="27" t="s">
        <v>905</v>
      </c>
      <c r="Q44" s="11">
        <v>95</v>
      </c>
      <c r="R44" s="28">
        <f>_xlfn.XLOOKUP(Summary_of_product[[#This Row],[RowLabels]], products[ProductName], products[UnitsInStock], "Not found", 0)</f>
        <v>29</v>
      </c>
      <c r="S44" s="28">
        <f>_xlfn.XLOOKUP(Summary_of_product[[#This Row],[RowLabels]], products[ProductName], products[UnitsOnOrder], "Not found", 0)</f>
        <v>0</v>
      </c>
      <c r="T44" s="28">
        <f>_xlfn.XLOOKUP(Summary_of_product[[#This Row],[RowLabels]], products[ProductName], products[ReorderLevel], "Not found", 0)</f>
        <v>0</v>
      </c>
      <c r="U44" s="28">
        <v>7226.5</v>
      </c>
    </row>
    <row r="45" spans="1:21" x14ac:dyDescent="0.3">
      <c r="A45">
        <v>13.9</v>
      </c>
      <c r="B45">
        <v>35</v>
      </c>
      <c r="C45">
        <v>0</v>
      </c>
      <c r="D45">
        <v>17.45</v>
      </c>
      <c r="E45" t="s">
        <v>10</v>
      </c>
      <c r="F45" t="s">
        <v>919</v>
      </c>
      <c r="G45">
        <f>_xlfn.XLOOKUP(Product_summary[[#This Row],[ProductName]], products[ProductName], products[UnitsInStock])</f>
        <v>29</v>
      </c>
      <c r="H45">
        <f>_xlfn.XLOOKUP(Product_summary[[#This Row],[ProductName]], products[ProductName], products[UnitsOnOrder])</f>
        <v>0</v>
      </c>
      <c r="I45">
        <f>_xlfn.XLOOKUP(Product_summary[[#This Row],[ProductName]], products[ProductName], products[ReorderLevel])</f>
        <v>10</v>
      </c>
      <c r="J45">
        <v>486.5</v>
      </c>
      <c r="L45" s="3" t="s">
        <v>1026</v>
      </c>
      <c r="M45">
        <v>806</v>
      </c>
      <c r="N45">
        <v>24900.13</v>
      </c>
      <c r="P45" s="27" t="s">
        <v>1026</v>
      </c>
      <c r="Q45" s="11">
        <v>806</v>
      </c>
      <c r="R45" s="28">
        <f>_xlfn.XLOOKUP(Summary_of_product[[#This Row],[RowLabels]], products[ProductName], products[UnitsInStock], "Not found", 0)</f>
        <v>14</v>
      </c>
      <c r="S45" s="28">
        <f>_xlfn.XLOOKUP(Summary_of_product[[#This Row],[RowLabels]], products[ProductName], products[UnitsOnOrder], "Not found", 0)</f>
        <v>0</v>
      </c>
      <c r="T45" s="28">
        <f>_xlfn.XLOOKUP(Summary_of_product[[#This Row],[RowLabels]], products[ProductName], products[ReorderLevel], "Not found", 0)</f>
        <v>0</v>
      </c>
      <c r="U45" s="28">
        <v>24900.13</v>
      </c>
    </row>
    <row r="46" spans="1:21" x14ac:dyDescent="0.3">
      <c r="A46">
        <v>13.9</v>
      </c>
      <c r="B46">
        <v>60</v>
      </c>
      <c r="C46">
        <v>0.25</v>
      </c>
      <c r="D46">
        <v>17.45</v>
      </c>
      <c r="E46" t="s">
        <v>10</v>
      </c>
      <c r="F46" t="s">
        <v>919</v>
      </c>
      <c r="G46">
        <f>_xlfn.XLOOKUP(Product_summary[[#This Row],[ProductName]], products[ProductName], products[UnitsInStock])</f>
        <v>29</v>
      </c>
      <c r="H46">
        <f>_xlfn.XLOOKUP(Product_summary[[#This Row],[ProductName]], products[ProductName], products[UnitsOnOrder])</f>
        <v>0</v>
      </c>
      <c r="I46">
        <f>_xlfn.XLOOKUP(Product_summary[[#This Row],[ProductName]], products[ProductName], products[ReorderLevel])</f>
        <v>10</v>
      </c>
      <c r="J46">
        <v>625.5</v>
      </c>
      <c r="L46" s="3" t="s">
        <v>947</v>
      </c>
      <c r="M46">
        <v>612</v>
      </c>
      <c r="N46">
        <v>13424.197500000002</v>
      </c>
      <c r="P46" s="27" t="s">
        <v>947</v>
      </c>
      <c r="Q46" s="11">
        <v>612</v>
      </c>
      <c r="R46" s="28">
        <f>_xlfn.XLOOKUP(Summary_of_product[[#This Row],[RowLabels]], products[ProductName], products[UnitsInStock], "Not found", 0)</f>
        <v>10</v>
      </c>
      <c r="S46" s="28">
        <f>_xlfn.XLOOKUP(Summary_of_product[[#This Row],[RowLabels]], products[ProductName], products[UnitsOnOrder], "Not found", 0)</f>
        <v>0</v>
      </c>
      <c r="T46" s="28">
        <f>_xlfn.XLOOKUP(Summary_of_product[[#This Row],[RowLabels]], products[ProductName], products[ReorderLevel], "Not found", 0)</f>
        <v>15</v>
      </c>
      <c r="U46" s="28">
        <v>13424.197500000002</v>
      </c>
    </row>
    <row r="47" spans="1:21" x14ac:dyDescent="0.3">
      <c r="A47">
        <v>16</v>
      </c>
      <c r="B47">
        <v>40</v>
      </c>
      <c r="C47">
        <v>0</v>
      </c>
      <c r="D47">
        <v>20</v>
      </c>
      <c r="E47" t="s">
        <v>10</v>
      </c>
      <c r="F47" t="s">
        <v>983</v>
      </c>
      <c r="G47">
        <f>_xlfn.XLOOKUP(Product_summary[[#This Row],[ProductName]], products[ProductName], products[UnitsInStock])</f>
        <v>10</v>
      </c>
      <c r="H47">
        <f>_xlfn.XLOOKUP(Product_summary[[#This Row],[ProductName]], products[ProductName], products[UnitsOnOrder])</f>
        <v>60</v>
      </c>
      <c r="I47">
        <f>_xlfn.XLOOKUP(Product_summary[[#This Row],[ProductName]], products[ProductName], products[ReorderLevel])</f>
        <v>15</v>
      </c>
      <c r="J47">
        <v>640</v>
      </c>
      <c r="L47" s="3" t="s">
        <v>903</v>
      </c>
      <c r="M47">
        <v>372</v>
      </c>
      <c r="N47">
        <v>12772</v>
      </c>
      <c r="P47" s="27" t="s">
        <v>903</v>
      </c>
      <c r="Q47" s="11">
        <v>372</v>
      </c>
      <c r="R47" s="28">
        <f>_xlfn.XLOOKUP(Summary_of_product[[#This Row],[RowLabels]], products[ProductName], products[UnitsInStock], "Not found", 0)</f>
        <v>6</v>
      </c>
      <c r="S47" s="28">
        <f>_xlfn.XLOOKUP(Summary_of_product[[#This Row],[RowLabels]], products[ProductName], products[UnitsOnOrder], "Not found", 0)</f>
        <v>0</v>
      </c>
      <c r="T47" s="28">
        <f>_xlfn.XLOOKUP(Summary_of_product[[#This Row],[RowLabels]], products[ProductName], products[ReorderLevel], "Not found", 0)</f>
        <v>0</v>
      </c>
      <c r="U47" s="28">
        <v>12772</v>
      </c>
    </row>
    <row r="48" spans="1:21" x14ac:dyDescent="0.3">
      <c r="A48">
        <v>31.2</v>
      </c>
      <c r="B48">
        <v>30</v>
      </c>
      <c r="C48">
        <v>0</v>
      </c>
      <c r="D48">
        <v>39</v>
      </c>
      <c r="E48" t="s">
        <v>19</v>
      </c>
      <c r="F48" t="s">
        <v>921</v>
      </c>
      <c r="G48">
        <f>_xlfn.XLOOKUP(Product_summary[[#This Row],[ProductName]], products[ProductName], products[UnitsInStock])</f>
        <v>0</v>
      </c>
      <c r="H48">
        <f>_xlfn.XLOOKUP(Product_summary[[#This Row],[ProductName]], products[ProductName], products[UnitsOnOrder])</f>
        <v>0</v>
      </c>
      <c r="I48">
        <f>_xlfn.XLOOKUP(Product_summary[[#This Row],[ProductName]], products[ProductName], products[ReorderLevel])</f>
        <v>0</v>
      </c>
      <c r="J48">
        <v>936</v>
      </c>
      <c r="L48" s="3" t="s">
        <v>937</v>
      </c>
      <c r="M48">
        <v>318</v>
      </c>
      <c r="N48">
        <v>3704.3999999999996</v>
      </c>
      <c r="P48" s="27" t="s">
        <v>937</v>
      </c>
      <c r="Q48" s="11">
        <v>318</v>
      </c>
      <c r="R48" s="28">
        <f>_xlfn.XLOOKUP(Summary_of_product[[#This Row],[RowLabels]], products[ProductName], products[UnitsInStock], "Not found", 0)</f>
        <v>76</v>
      </c>
      <c r="S48" s="28">
        <f>_xlfn.XLOOKUP(Summary_of_product[[#This Row],[RowLabels]], products[ProductName], products[UnitsOnOrder], "Not found", 0)</f>
        <v>0</v>
      </c>
      <c r="T48" s="28">
        <f>_xlfn.XLOOKUP(Summary_of_product[[#This Row],[RowLabels]], products[ProductName], products[ReorderLevel], "Not found", 0)</f>
        <v>30</v>
      </c>
      <c r="U48" s="28">
        <v>3704.3999999999996</v>
      </c>
    </row>
    <row r="49" spans="1:21" x14ac:dyDescent="0.3">
      <c r="A49">
        <v>3.6</v>
      </c>
      <c r="B49">
        <v>15</v>
      </c>
      <c r="C49">
        <v>0.15</v>
      </c>
      <c r="D49">
        <v>4.5</v>
      </c>
      <c r="E49" t="s">
        <v>4</v>
      </c>
      <c r="F49" t="s">
        <v>935</v>
      </c>
      <c r="G49">
        <f>_xlfn.XLOOKUP(Product_summary[[#This Row],[ProductName]], products[ProductName], products[UnitsInStock])</f>
        <v>20</v>
      </c>
      <c r="H49">
        <f>_xlfn.XLOOKUP(Product_summary[[#This Row],[ProductName]], products[ProductName], products[UnitsOnOrder])</f>
        <v>0</v>
      </c>
      <c r="I49">
        <f>_xlfn.XLOOKUP(Product_summary[[#This Row],[ProductName]], products[ProductName], products[ReorderLevel])</f>
        <v>0</v>
      </c>
      <c r="J49">
        <v>45.9</v>
      </c>
      <c r="L49" s="3" t="s">
        <v>1034</v>
      </c>
      <c r="M49">
        <v>791</v>
      </c>
      <c r="N49">
        <v>9171.6299999999992</v>
      </c>
      <c r="P49" s="27" t="s">
        <v>1034</v>
      </c>
      <c r="Q49" s="11">
        <v>791</v>
      </c>
      <c r="R49" s="28">
        <f>_xlfn.XLOOKUP(Summary_of_product[[#This Row],[RowLabels]], products[ProductName], products[UnitsInStock], "Not found", 0)</f>
        <v>32</v>
      </c>
      <c r="S49" s="28">
        <f>_xlfn.XLOOKUP(Summary_of_product[[#This Row],[RowLabels]], products[ProductName], products[UnitsOnOrder], "Not found", 0)</f>
        <v>0</v>
      </c>
      <c r="T49" s="28">
        <f>_xlfn.XLOOKUP(Summary_of_product[[#This Row],[RowLabels]], products[ProductName], products[ReorderLevel], "Not found", 0)</f>
        <v>15</v>
      </c>
      <c r="U49" s="28">
        <v>9171.6299999999992</v>
      </c>
    </row>
    <row r="50" spans="1:21" x14ac:dyDescent="0.3">
      <c r="A50">
        <v>3.6</v>
      </c>
      <c r="B50">
        <v>28</v>
      </c>
      <c r="C50">
        <v>0</v>
      </c>
      <c r="D50">
        <v>4.5</v>
      </c>
      <c r="E50" t="s">
        <v>4</v>
      </c>
      <c r="F50" t="s">
        <v>935</v>
      </c>
      <c r="G50">
        <f>_xlfn.XLOOKUP(Product_summary[[#This Row],[ProductName]], products[ProductName], products[UnitsInStock])</f>
        <v>20</v>
      </c>
      <c r="H50">
        <f>_xlfn.XLOOKUP(Product_summary[[#This Row],[ProductName]], products[ProductName], products[UnitsOnOrder])</f>
        <v>0</v>
      </c>
      <c r="I50">
        <f>_xlfn.XLOOKUP(Product_summary[[#This Row],[ProductName]], products[ProductName], products[ReorderLevel])</f>
        <v>0</v>
      </c>
      <c r="J50">
        <v>100.8</v>
      </c>
      <c r="L50" s="3" t="s">
        <v>1023</v>
      </c>
      <c r="M50">
        <v>817</v>
      </c>
      <c r="N50">
        <v>10672.65</v>
      </c>
      <c r="P50" s="27" t="s">
        <v>1023</v>
      </c>
      <c r="Q50" s="11">
        <v>817</v>
      </c>
      <c r="R50" s="28">
        <f>_xlfn.XLOOKUP(Summary_of_product[[#This Row],[RowLabels]], products[ProductName], products[UnitsInStock], "Not found", 0)</f>
        <v>15</v>
      </c>
      <c r="S50" s="28">
        <f>_xlfn.XLOOKUP(Summary_of_product[[#This Row],[RowLabels]], products[ProductName], products[UnitsOnOrder], "Not found", 0)</f>
        <v>10</v>
      </c>
      <c r="T50" s="28">
        <f>_xlfn.XLOOKUP(Summary_of_product[[#This Row],[RowLabels]], products[ProductName], products[ReorderLevel], "Not found", 0)</f>
        <v>30</v>
      </c>
      <c r="U50" s="28">
        <v>10672.65</v>
      </c>
    </row>
    <row r="51" spans="1:21" x14ac:dyDescent="0.3">
      <c r="A51">
        <v>3.6</v>
      </c>
      <c r="B51">
        <v>12</v>
      </c>
      <c r="C51">
        <v>0.05</v>
      </c>
      <c r="D51">
        <v>4.5</v>
      </c>
      <c r="E51" t="s">
        <v>4</v>
      </c>
      <c r="F51" t="s">
        <v>935</v>
      </c>
      <c r="G51">
        <f>_xlfn.XLOOKUP(Product_summary[[#This Row],[ProductName]], products[ProductName], products[UnitsInStock])</f>
        <v>20</v>
      </c>
      <c r="H51">
        <f>_xlfn.XLOOKUP(Product_summary[[#This Row],[ProductName]], products[ProductName], products[UnitsOnOrder])</f>
        <v>0</v>
      </c>
      <c r="I51">
        <f>_xlfn.XLOOKUP(Product_summary[[#This Row],[ProductName]], products[ProductName], products[ReorderLevel])</f>
        <v>0</v>
      </c>
      <c r="J51">
        <v>41.04</v>
      </c>
      <c r="L51" s="3" t="s">
        <v>995</v>
      </c>
      <c r="M51">
        <v>903</v>
      </c>
      <c r="N51">
        <v>17426.400000000001</v>
      </c>
      <c r="P51" s="27" t="s">
        <v>995</v>
      </c>
      <c r="Q51" s="11">
        <v>903</v>
      </c>
      <c r="R51" s="28">
        <f>_xlfn.XLOOKUP(Summary_of_product[[#This Row],[RowLabels]], products[ProductName], products[UnitsInStock], "Not found", 0)</f>
        <v>115</v>
      </c>
      <c r="S51" s="28">
        <f>_xlfn.XLOOKUP(Summary_of_product[[#This Row],[RowLabels]], products[ProductName], products[UnitsOnOrder], "Not found", 0)</f>
        <v>0</v>
      </c>
      <c r="T51" s="28">
        <f>_xlfn.XLOOKUP(Summary_of_product[[#This Row],[RowLabels]], products[ProductName], products[ReorderLevel], "Not found", 0)</f>
        <v>20</v>
      </c>
      <c r="U51" s="28">
        <v>17426.400000000001</v>
      </c>
    </row>
    <row r="52" spans="1:21" x14ac:dyDescent="0.3">
      <c r="A52">
        <v>19.2</v>
      </c>
      <c r="B52">
        <v>21</v>
      </c>
      <c r="C52">
        <v>0.15</v>
      </c>
      <c r="D52">
        <v>24</v>
      </c>
      <c r="E52" t="s">
        <v>19</v>
      </c>
      <c r="F52" t="s">
        <v>995</v>
      </c>
      <c r="G52">
        <f>_xlfn.XLOOKUP(Product_summary[[#This Row],[ProductName]], products[ProductName], products[UnitsInStock])</f>
        <v>115</v>
      </c>
      <c r="H52">
        <f>_xlfn.XLOOKUP(Product_summary[[#This Row],[ProductName]], products[ProductName], products[UnitsOnOrder])</f>
        <v>0</v>
      </c>
      <c r="I52">
        <f>_xlfn.XLOOKUP(Product_summary[[#This Row],[ProductName]], products[ProductName], products[ReorderLevel])</f>
        <v>20</v>
      </c>
      <c r="J52">
        <v>342.71999999999997</v>
      </c>
      <c r="L52" s="3" t="s">
        <v>919</v>
      </c>
      <c r="M52">
        <v>1158</v>
      </c>
      <c r="N52">
        <v>17215.775499999996</v>
      </c>
      <c r="P52" s="27" t="s">
        <v>919</v>
      </c>
      <c r="Q52" s="11">
        <v>1158</v>
      </c>
      <c r="R52" s="28">
        <f>_xlfn.XLOOKUP(Summary_of_product[[#This Row],[RowLabels]], products[ProductName], products[UnitsInStock], "Not found", 0)</f>
        <v>29</v>
      </c>
      <c r="S52" s="28">
        <f>_xlfn.XLOOKUP(Summary_of_product[[#This Row],[RowLabels]], products[ProductName], products[UnitsOnOrder], "Not found", 0)</f>
        <v>0</v>
      </c>
      <c r="T52" s="28">
        <f>_xlfn.XLOOKUP(Summary_of_product[[#This Row],[RowLabels]], products[ProductName], products[ReorderLevel], "Not found", 0)</f>
        <v>10</v>
      </c>
      <c r="U52" s="28">
        <v>17215.775499999996</v>
      </c>
    </row>
    <row r="53" spans="1:21" x14ac:dyDescent="0.3">
      <c r="A53">
        <v>8</v>
      </c>
      <c r="B53">
        <v>21</v>
      </c>
      <c r="C53">
        <v>0</v>
      </c>
      <c r="D53">
        <v>10</v>
      </c>
      <c r="E53" t="s">
        <v>22</v>
      </c>
      <c r="F53" t="s">
        <v>1029</v>
      </c>
      <c r="G53">
        <f>_xlfn.XLOOKUP(Product_summary[[#This Row],[ProductName]], products[ProductName], products[UnitsInStock])</f>
        <v>4</v>
      </c>
      <c r="H53">
        <f>_xlfn.XLOOKUP(Product_summary[[#This Row],[ProductName]], products[ProductName], products[UnitsOnOrder])</f>
        <v>20</v>
      </c>
      <c r="I53">
        <f>_xlfn.XLOOKUP(Product_summary[[#This Row],[ProductName]], products[ProductName], products[ReorderLevel])</f>
        <v>5</v>
      </c>
      <c r="J53">
        <v>168</v>
      </c>
      <c r="L53" s="3" t="s">
        <v>991</v>
      </c>
      <c r="M53">
        <v>722</v>
      </c>
      <c r="N53">
        <v>20574.170000000006</v>
      </c>
      <c r="P53" s="27" t="s">
        <v>991</v>
      </c>
      <c r="Q53" s="11">
        <v>722</v>
      </c>
      <c r="R53" s="28">
        <f>_xlfn.XLOOKUP(Summary_of_product[[#This Row],[RowLabels]], products[ProductName], products[UnitsInStock], "Not found", 0)</f>
        <v>0</v>
      </c>
      <c r="S53" s="28">
        <f>_xlfn.XLOOKUP(Summary_of_product[[#This Row],[RowLabels]], products[ProductName], products[UnitsOnOrder], "Not found", 0)</f>
        <v>0</v>
      </c>
      <c r="T53" s="28">
        <f>_xlfn.XLOOKUP(Summary_of_product[[#This Row],[RowLabels]], products[ProductName], products[ReorderLevel], "Not found", 0)</f>
        <v>0</v>
      </c>
      <c r="U53" s="28">
        <v>20574.170000000006</v>
      </c>
    </row>
    <row r="54" spans="1:21" x14ac:dyDescent="0.3">
      <c r="A54">
        <v>8</v>
      </c>
      <c r="B54">
        <v>36</v>
      </c>
      <c r="C54">
        <v>0.25</v>
      </c>
      <c r="D54">
        <v>10</v>
      </c>
      <c r="E54" t="s">
        <v>22</v>
      </c>
      <c r="F54" t="s">
        <v>1029</v>
      </c>
      <c r="G54">
        <f>_xlfn.XLOOKUP(Product_summary[[#This Row],[ProductName]], products[ProductName], products[UnitsInStock])</f>
        <v>4</v>
      </c>
      <c r="H54">
        <f>_xlfn.XLOOKUP(Product_summary[[#This Row],[ProductName]], products[ProductName], products[UnitsOnOrder])</f>
        <v>20</v>
      </c>
      <c r="I54">
        <f>_xlfn.XLOOKUP(Product_summary[[#This Row],[ProductName]], products[ProductName], products[ReorderLevel])</f>
        <v>5</v>
      </c>
      <c r="J54">
        <v>216</v>
      </c>
      <c r="L54" s="3" t="s">
        <v>909</v>
      </c>
      <c r="M54">
        <v>706</v>
      </c>
      <c r="N54">
        <v>12901.77</v>
      </c>
      <c r="P54" s="27" t="s">
        <v>909</v>
      </c>
      <c r="Q54" s="11">
        <v>706</v>
      </c>
      <c r="R54" s="28">
        <f>_xlfn.XLOOKUP(Summary_of_product[[#This Row],[RowLabels]], products[ProductName], products[UnitsInStock], "Not found", 0)</f>
        <v>22</v>
      </c>
      <c r="S54" s="28">
        <f>_xlfn.XLOOKUP(Summary_of_product[[#This Row],[RowLabels]], products[ProductName], products[UnitsOnOrder], "Not found", 0)</f>
        <v>30</v>
      </c>
      <c r="T54" s="28">
        <f>_xlfn.XLOOKUP(Summary_of_product[[#This Row],[RowLabels]], products[ProductName], products[ReorderLevel], "Not found", 0)</f>
        <v>30</v>
      </c>
      <c r="U54" s="28">
        <v>12901.77</v>
      </c>
    </row>
    <row r="55" spans="1:21" x14ac:dyDescent="0.3">
      <c r="A55">
        <v>8</v>
      </c>
      <c r="B55">
        <v>10</v>
      </c>
      <c r="C55">
        <v>0</v>
      </c>
      <c r="D55">
        <v>10</v>
      </c>
      <c r="E55" t="s">
        <v>10</v>
      </c>
      <c r="F55" t="s">
        <v>929</v>
      </c>
      <c r="G55">
        <f>_xlfn.XLOOKUP(Product_summary[[#This Row],[ProductName]], products[ProductName], products[UnitsInStock])</f>
        <v>3</v>
      </c>
      <c r="H55">
        <f>_xlfn.XLOOKUP(Product_summary[[#This Row],[ProductName]], products[ProductName], products[UnitsOnOrder])</f>
        <v>40</v>
      </c>
      <c r="I55">
        <f>_xlfn.XLOOKUP(Product_summary[[#This Row],[ProductName]], products[ProductName], products[ReorderLevel])</f>
        <v>5</v>
      </c>
      <c r="J55">
        <v>80</v>
      </c>
      <c r="L55" s="3" t="s">
        <v>911</v>
      </c>
      <c r="M55">
        <v>344</v>
      </c>
      <c r="N55">
        <v>12257.660000000002</v>
      </c>
      <c r="P55" s="27" t="s">
        <v>911</v>
      </c>
      <c r="Q55" s="11">
        <v>344</v>
      </c>
      <c r="R55" s="28">
        <f>_xlfn.XLOOKUP(Summary_of_product[[#This Row],[RowLabels]], products[ProductName], products[UnitsInStock], "Not found", 0)</f>
        <v>86</v>
      </c>
      <c r="S55" s="28">
        <f>_xlfn.XLOOKUP(Summary_of_product[[#This Row],[RowLabels]], products[ProductName], products[UnitsOnOrder], "Not found", 0)</f>
        <v>0</v>
      </c>
      <c r="T55" s="28">
        <f>_xlfn.XLOOKUP(Summary_of_product[[#This Row],[RowLabels]], products[ProductName], products[ReorderLevel], "Not found", 0)</f>
        <v>0</v>
      </c>
      <c r="U55" s="28">
        <v>12257.660000000002</v>
      </c>
    </row>
    <row r="56" spans="1:21" x14ac:dyDescent="0.3">
      <c r="A56">
        <v>8</v>
      </c>
      <c r="B56">
        <v>20</v>
      </c>
      <c r="C56">
        <v>0</v>
      </c>
      <c r="D56">
        <v>10</v>
      </c>
      <c r="E56" t="s">
        <v>10</v>
      </c>
      <c r="F56" t="s">
        <v>929</v>
      </c>
      <c r="G56">
        <f>_xlfn.XLOOKUP(Product_summary[[#This Row],[ProductName]], products[ProductName], products[UnitsInStock])</f>
        <v>3</v>
      </c>
      <c r="H56">
        <f>_xlfn.XLOOKUP(Product_summary[[#This Row],[ProductName]], products[ProductName], products[UnitsOnOrder])</f>
        <v>40</v>
      </c>
      <c r="I56">
        <f>_xlfn.XLOOKUP(Product_summary[[#This Row],[ProductName]], products[ProductName], products[ReorderLevel])</f>
        <v>5</v>
      </c>
      <c r="J56">
        <v>160</v>
      </c>
      <c r="L56" s="3" t="s">
        <v>1002</v>
      </c>
      <c r="M56">
        <v>1496</v>
      </c>
      <c r="N56">
        <v>71155.7</v>
      </c>
      <c r="P56" s="27" t="s">
        <v>1002</v>
      </c>
      <c r="Q56" s="11">
        <v>1496</v>
      </c>
      <c r="R56" s="28">
        <f>_xlfn.XLOOKUP(Summary_of_product[[#This Row],[RowLabels]], products[ProductName], products[UnitsInStock], "Not found", 0)</f>
        <v>79</v>
      </c>
      <c r="S56" s="28">
        <f>_xlfn.XLOOKUP(Summary_of_product[[#This Row],[RowLabels]], products[ProductName], products[UnitsOnOrder], "Not found", 0)</f>
        <v>0</v>
      </c>
      <c r="T56" s="28">
        <f>_xlfn.XLOOKUP(Summary_of_product[[#This Row],[RowLabels]], products[ProductName], products[ReorderLevel], "Not found", 0)</f>
        <v>0</v>
      </c>
      <c r="U56" s="28">
        <v>71155.7</v>
      </c>
    </row>
    <row r="57" spans="1:21" x14ac:dyDescent="0.3">
      <c r="A57">
        <v>15.2</v>
      </c>
      <c r="B57">
        <v>25</v>
      </c>
      <c r="C57">
        <v>0</v>
      </c>
      <c r="D57">
        <v>19</v>
      </c>
      <c r="E57" t="s">
        <v>25</v>
      </c>
      <c r="F57" t="s">
        <v>957</v>
      </c>
      <c r="G57">
        <f>_xlfn.XLOOKUP(Product_summary[[#This Row],[ProductName]], products[ProductName], products[UnitsInStock])</f>
        <v>112</v>
      </c>
      <c r="H57">
        <f>_xlfn.XLOOKUP(Product_summary[[#This Row],[ProductName]], products[ProductName], products[UnitsOnOrder])</f>
        <v>0</v>
      </c>
      <c r="I57">
        <f>_xlfn.XLOOKUP(Product_summary[[#This Row],[ProductName]], products[ProductName], products[ReorderLevel])</f>
        <v>20</v>
      </c>
      <c r="J57">
        <v>380</v>
      </c>
      <c r="L57" s="3" t="s">
        <v>999</v>
      </c>
      <c r="M57">
        <v>434</v>
      </c>
      <c r="N57">
        <v>7661.5499999999993</v>
      </c>
      <c r="P57" s="27" t="s">
        <v>999</v>
      </c>
      <c r="Q57" s="11">
        <v>434</v>
      </c>
      <c r="R57" s="28">
        <f>_xlfn.XLOOKUP(Summary_of_product[[#This Row],[RowLabels]], products[ProductName], products[UnitsInStock], "Not found", 0)</f>
        <v>36</v>
      </c>
      <c r="S57" s="28">
        <f>_xlfn.XLOOKUP(Summary_of_product[[#This Row],[RowLabels]], products[ProductName], products[UnitsOnOrder], "Not found", 0)</f>
        <v>0</v>
      </c>
      <c r="T57" s="28">
        <f>_xlfn.XLOOKUP(Summary_of_product[[#This Row],[RowLabels]], products[ProductName], products[ReorderLevel], "Not found", 0)</f>
        <v>20</v>
      </c>
      <c r="U57" s="28">
        <v>7661.5499999999993</v>
      </c>
    </row>
    <row r="58" spans="1:21" x14ac:dyDescent="0.3">
      <c r="A58">
        <v>15.2</v>
      </c>
      <c r="B58">
        <v>30</v>
      </c>
      <c r="C58">
        <v>0</v>
      </c>
      <c r="D58">
        <v>19</v>
      </c>
      <c r="E58" t="s">
        <v>25</v>
      </c>
      <c r="F58" t="s">
        <v>957</v>
      </c>
      <c r="G58">
        <f>_xlfn.XLOOKUP(Product_summary[[#This Row],[ProductName]], products[ProductName], products[UnitsInStock])</f>
        <v>112</v>
      </c>
      <c r="H58">
        <f>_xlfn.XLOOKUP(Product_summary[[#This Row],[ProductName]], products[ProductName], products[UnitsOnOrder])</f>
        <v>0</v>
      </c>
      <c r="I58">
        <f>_xlfn.XLOOKUP(Product_summary[[#This Row],[ProductName]], products[ProductName], products[ReorderLevel])</f>
        <v>20</v>
      </c>
      <c r="J58">
        <v>456</v>
      </c>
      <c r="L58" s="3" t="s">
        <v>1030</v>
      </c>
      <c r="M58">
        <v>1155</v>
      </c>
      <c r="N58">
        <v>8177.4899999999989</v>
      </c>
      <c r="P58" s="27" t="s">
        <v>1030</v>
      </c>
      <c r="Q58" s="11">
        <v>1155</v>
      </c>
      <c r="R58" s="28">
        <f>_xlfn.XLOOKUP(Summary_of_product[[#This Row],[RowLabels]], products[ProductName], products[UnitsInStock], "Not found", 0)</f>
        <v>125</v>
      </c>
      <c r="S58" s="28">
        <f>_xlfn.XLOOKUP(Summary_of_product[[#This Row],[RowLabels]], products[ProductName], products[UnitsOnOrder], "Not found", 0)</f>
        <v>0</v>
      </c>
      <c r="T58" s="28">
        <f>_xlfn.XLOOKUP(Summary_of_product[[#This Row],[RowLabels]], products[ProductName], products[ReorderLevel], "Not found", 0)</f>
        <v>25</v>
      </c>
      <c r="U58" s="28">
        <v>8177.4899999999989</v>
      </c>
    </row>
    <row r="59" spans="1:21" x14ac:dyDescent="0.3">
      <c r="A59">
        <v>44</v>
      </c>
      <c r="B59">
        <v>30</v>
      </c>
      <c r="C59">
        <v>0</v>
      </c>
      <c r="D59">
        <v>55</v>
      </c>
      <c r="E59" t="s">
        <v>13</v>
      </c>
      <c r="F59" t="s">
        <v>1002</v>
      </c>
      <c r="G59">
        <f>_xlfn.XLOOKUP(Product_summary[[#This Row],[ProductName]], products[ProductName], products[UnitsInStock])</f>
        <v>79</v>
      </c>
      <c r="H59">
        <f>_xlfn.XLOOKUP(Product_summary[[#This Row],[ProductName]], products[ProductName], products[UnitsOnOrder])</f>
        <v>0</v>
      </c>
      <c r="I59">
        <f>_xlfn.XLOOKUP(Product_summary[[#This Row],[ProductName]], products[ProductName], products[ReorderLevel])</f>
        <v>0</v>
      </c>
      <c r="J59">
        <v>1320</v>
      </c>
      <c r="L59" s="3" t="s">
        <v>1027</v>
      </c>
      <c r="M59">
        <v>293</v>
      </c>
      <c r="N59">
        <v>3997.2</v>
      </c>
      <c r="P59" s="27" t="s">
        <v>1027</v>
      </c>
      <c r="Q59" s="11">
        <v>293</v>
      </c>
      <c r="R59" s="28">
        <f>_xlfn.XLOOKUP(Summary_of_product[[#This Row],[RowLabels]], products[ProductName], products[UnitsInStock], "Not found", 0)</f>
        <v>101</v>
      </c>
      <c r="S59" s="28">
        <f>_xlfn.XLOOKUP(Summary_of_product[[#This Row],[RowLabels]], products[ProductName], products[UnitsOnOrder], "Not found", 0)</f>
        <v>0</v>
      </c>
      <c r="T59" s="28">
        <f>_xlfn.XLOOKUP(Summary_of_product[[#This Row],[RowLabels]], products[ProductName], products[ReorderLevel], "Not found", 0)</f>
        <v>5</v>
      </c>
      <c r="U59" s="28">
        <v>3997.2</v>
      </c>
    </row>
    <row r="60" spans="1:21" x14ac:dyDescent="0.3">
      <c r="A60">
        <v>44</v>
      </c>
      <c r="B60">
        <v>70</v>
      </c>
      <c r="C60">
        <v>0.15</v>
      </c>
      <c r="D60">
        <v>55</v>
      </c>
      <c r="E60" t="s">
        <v>13</v>
      </c>
      <c r="F60" t="s">
        <v>1002</v>
      </c>
      <c r="G60">
        <f>_xlfn.XLOOKUP(Product_summary[[#This Row],[ProductName]], products[ProductName], products[UnitsInStock])</f>
        <v>79</v>
      </c>
      <c r="H60">
        <f>_xlfn.XLOOKUP(Product_summary[[#This Row],[ProductName]], products[ProductName], products[UnitsOnOrder])</f>
        <v>0</v>
      </c>
      <c r="I60">
        <f>_xlfn.XLOOKUP(Product_summary[[#This Row],[ProductName]], products[ProductName], products[ReorderLevel])</f>
        <v>0</v>
      </c>
      <c r="J60">
        <v>2618</v>
      </c>
      <c r="L60" s="3" t="s">
        <v>975</v>
      </c>
      <c r="M60">
        <v>508</v>
      </c>
      <c r="N60">
        <v>4338.1750000000002</v>
      </c>
      <c r="P60" s="27" t="s">
        <v>975</v>
      </c>
      <c r="Q60" s="11">
        <v>508</v>
      </c>
      <c r="R60" s="28">
        <f>_xlfn.XLOOKUP(Summary_of_product[[#This Row],[RowLabels]], products[ProductName], products[UnitsInStock], "Not found", 0)</f>
        <v>5</v>
      </c>
      <c r="S60" s="28">
        <f>_xlfn.XLOOKUP(Summary_of_product[[#This Row],[RowLabels]], products[ProductName], products[UnitsOnOrder], "Not found", 0)</f>
        <v>70</v>
      </c>
      <c r="T60" s="28">
        <f>_xlfn.XLOOKUP(Summary_of_product[[#This Row],[RowLabels]], products[ProductName], products[ReorderLevel], "Not found", 0)</f>
        <v>15</v>
      </c>
      <c r="U60" s="28">
        <v>4338.1750000000002</v>
      </c>
    </row>
    <row r="61" spans="1:21" x14ac:dyDescent="0.3">
      <c r="A61">
        <v>44</v>
      </c>
      <c r="B61">
        <v>6</v>
      </c>
      <c r="C61">
        <v>0.05</v>
      </c>
      <c r="D61">
        <v>55</v>
      </c>
      <c r="E61" t="s">
        <v>13</v>
      </c>
      <c r="F61" t="s">
        <v>1002</v>
      </c>
      <c r="G61">
        <f>_xlfn.XLOOKUP(Product_summary[[#This Row],[ProductName]], products[ProductName], products[UnitsInStock])</f>
        <v>79</v>
      </c>
      <c r="H61">
        <f>_xlfn.XLOOKUP(Product_summary[[#This Row],[ProductName]], products[ProductName], products[UnitsOnOrder])</f>
        <v>0</v>
      </c>
      <c r="I61">
        <f>_xlfn.XLOOKUP(Product_summary[[#This Row],[ProductName]], products[ProductName], products[ReorderLevel])</f>
        <v>0</v>
      </c>
      <c r="J61">
        <v>250.79999999999998</v>
      </c>
      <c r="L61" s="3" t="s">
        <v>943</v>
      </c>
      <c r="M61">
        <v>640</v>
      </c>
      <c r="N61">
        <v>25696.640000000007</v>
      </c>
      <c r="P61" s="27" t="s">
        <v>943</v>
      </c>
      <c r="Q61" s="11">
        <v>640</v>
      </c>
      <c r="R61" s="28">
        <f>_xlfn.XLOOKUP(Summary_of_product[[#This Row],[RowLabels]], products[ProductName], products[UnitsInStock], "Not found", 0)</f>
        <v>26</v>
      </c>
      <c r="S61" s="28">
        <f>_xlfn.XLOOKUP(Summary_of_product[[#This Row],[RowLabels]], products[ProductName], products[UnitsOnOrder], "Not found", 0)</f>
        <v>0</v>
      </c>
      <c r="T61" s="28">
        <f>_xlfn.XLOOKUP(Summary_of_product[[#This Row],[RowLabels]], products[ProductName], products[ReorderLevel], "Not found", 0)</f>
        <v>0</v>
      </c>
      <c r="U61" s="28">
        <v>25696.640000000007</v>
      </c>
    </row>
    <row r="62" spans="1:21" x14ac:dyDescent="0.3">
      <c r="A62">
        <v>26.2</v>
      </c>
      <c r="B62">
        <v>15</v>
      </c>
      <c r="C62">
        <v>0</v>
      </c>
      <c r="D62">
        <v>32.799999999999997</v>
      </c>
      <c r="E62" t="s">
        <v>19</v>
      </c>
      <c r="F62" t="s">
        <v>991</v>
      </c>
      <c r="G62">
        <f>_xlfn.XLOOKUP(Product_summary[[#This Row],[ProductName]], products[ProductName], products[UnitsInStock])</f>
        <v>0</v>
      </c>
      <c r="H62">
        <f>_xlfn.XLOOKUP(Product_summary[[#This Row],[ProductName]], products[ProductName], products[UnitsOnOrder])</f>
        <v>0</v>
      </c>
      <c r="I62">
        <f>_xlfn.XLOOKUP(Product_summary[[#This Row],[ProductName]], products[ProductName], products[ReorderLevel])</f>
        <v>0</v>
      </c>
      <c r="J62">
        <v>393</v>
      </c>
      <c r="L62" s="3" t="s">
        <v>955</v>
      </c>
      <c r="M62">
        <v>506</v>
      </c>
      <c r="N62">
        <v>6350.4</v>
      </c>
      <c r="P62" s="27" t="s">
        <v>955</v>
      </c>
      <c r="Q62" s="11">
        <v>506</v>
      </c>
      <c r="R62" s="28">
        <f>_xlfn.XLOOKUP(Summary_of_product[[#This Row],[RowLabels]], products[ProductName], products[UnitsInStock], "Not found", 0)</f>
        <v>111</v>
      </c>
      <c r="S62" s="28">
        <f>_xlfn.XLOOKUP(Summary_of_product[[#This Row],[RowLabels]], products[ProductName], products[UnitsOnOrder], "Not found", 0)</f>
        <v>0</v>
      </c>
      <c r="T62" s="28">
        <f>_xlfn.XLOOKUP(Summary_of_product[[#This Row],[RowLabels]], products[ProductName], products[ReorderLevel], "Not found", 0)</f>
        <v>15</v>
      </c>
      <c r="U62" s="28">
        <v>6350.4</v>
      </c>
    </row>
    <row r="63" spans="1:21" x14ac:dyDescent="0.3">
      <c r="A63">
        <v>10.4</v>
      </c>
      <c r="B63">
        <v>12</v>
      </c>
      <c r="C63">
        <v>0</v>
      </c>
      <c r="D63">
        <v>13</v>
      </c>
      <c r="E63" t="s">
        <v>7</v>
      </c>
      <c r="F63" t="s">
        <v>1034</v>
      </c>
      <c r="G63">
        <f>_xlfn.XLOOKUP(Product_summary[[#This Row],[ProductName]], products[ProductName], products[UnitsInStock])</f>
        <v>32</v>
      </c>
      <c r="H63">
        <f>_xlfn.XLOOKUP(Product_summary[[#This Row],[ProductName]], products[ProductName], products[UnitsOnOrder])</f>
        <v>0</v>
      </c>
      <c r="I63">
        <f>_xlfn.XLOOKUP(Product_summary[[#This Row],[ProductName]], products[ProductName], products[ReorderLevel])</f>
        <v>15</v>
      </c>
      <c r="J63">
        <v>124.80000000000001</v>
      </c>
      <c r="L63" s="3" t="s">
        <v>941</v>
      </c>
      <c r="M63">
        <v>365</v>
      </c>
      <c r="N63">
        <v>15099.875</v>
      </c>
      <c r="P63" s="27" t="s">
        <v>941</v>
      </c>
      <c r="Q63" s="11">
        <v>365</v>
      </c>
      <c r="R63" s="28">
        <f>_xlfn.XLOOKUP(Summary_of_product[[#This Row],[RowLabels]], products[ProductName], products[UnitsInStock], "Not found", 0)</f>
        <v>49</v>
      </c>
      <c r="S63" s="28">
        <f>_xlfn.XLOOKUP(Summary_of_product[[#This Row],[RowLabels]], products[ProductName], products[UnitsOnOrder], "Not found", 0)</f>
        <v>0</v>
      </c>
      <c r="T63" s="28">
        <f>_xlfn.XLOOKUP(Summary_of_product[[#This Row],[RowLabels]], products[ProductName], products[ReorderLevel], "Not found", 0)</f>
        <v>30</v>
      </c>
      <c r="U63" s="28">
        <v>15099.875</v>
      </c>
    </row>
    <row r="64" spans="1:21" x14ac:dyDescent="0.3">
      <c r="A64">
        <v>10.4</v>
      </c>
      <c r="B64">
        <v>15</v>
      </c>
      <c r="C64">
        <v>0</v>
      </c>
      <c r="D64">
        <v>13</v>
      </c>
      <c r="E64" t="s">
        <v>7</v>
      </c>
      <c r="F64" t="s">
        <v>1034</v>
      </c>
      <c r="G64">
        <f>_xlfn.XLOOKUP(Product_summary[[#This Row],[ProductName]], products[ProductName], products[UnitsInStock])</f>
        <v>32</v>
      </c>
      <c r="H64">
        <f>_xlfn.XLOOKUP(Product_summary[[#This Row],[ProductName]], products[ProductName], products[UnitsOnOrder])</f>
        <v>0</v>
      </c>
      <c r="I64">
        <f>_xlfn.XLOOKUP(Product_summary[[#This Row],[ProductName]], products[ProductName], products[ReorderLevel])</f>
        <v>15</v>
      </c>
      <c r="J64">
        <v>156</v>
      </c>
      <c r="L64" s="3" t="s">
        <v>1019</v>
      </c>
      <c r="M64">
        <v>799</v>
      </c>
      <c r="N64">
        <v>8714</v>
      </c>
      <c r="P64" s="27" t="s">
        <v>1019</v>
      </c>
      <c r="Q64" s="11">
        <v>799</v>
      </c>
      <c r="R64" s="28">
        <f>_xlfn.XLOOKUP(Summary_of_product[[#This Row],[RowLabels]], products[ProductName], products[UnitsInStock], "Not found", 0)</f>
        <v>6</v>
      </c>
      <c r="S64" s="28">
        <f>_xlfn.XLOOKUP(Summary_of_product[[#This Row],[RowLabels]], products[ProductName], products[UnitsOnOrder], "Not found", 0)</f>
        <v>10</v>
      </c>
      <c r="T64" s="28">
        <f>_xlfn.XLOOKUP(Summary_of_product[[#This Row],[RowLabels]], products[ProductName], products[ReorderLevel], "Not found", 0)</f>
        <v>15</v>
      </c>
      <c r="U64" s="28">
        <v>8714</v>
      </c>
    </row>
    <row r="65" spans="1:21" x14ac:dyDescent="0.3">
      <c r="A65">
        <v>35.1</v>
      </c>
      <c r="B65">
        <v>25</v>
      </c>
      <c r="C65">
        <v>0</v>
      </c>
      <c r="D65">
        <v>43.9</v>
      </c>
      <c r="E65" t="s">
        <v>10</v>
      </c>
      <c r="F65" t="s">
        <v>941</v>
      </c>
      <c r="G65">
        <f>_xlfn.XLOOKUP(Product_summary[[#This Row],[ProductName]], products[ProductName], products[UnitsInStock])</f>
        <v>49</v>
      </c>
      <c r="H65">
        <f>_xlfn.XLOOKUP(Product_summary[[#This Row],[ProductName]], products[ProductName], products[UnitsOnOrder])</f>
        <v>0</v>
      </c>
      <c r="I65">
        <f>_xlfn.XLOOKUP(Product_summary[[#This Row],[ProductName]], products[ProductName], products[ReorderLevel])</f>
        <v>30</v>
      </c>
      <c r="J65">
        <v>877.5</v>
      </c>
      <c r="L65" s="3" t="s">
        <v>969</v>
      </c>
      <c r="M65">
        <v>697</v>
      </c>
      <c r="N65">
        <v>8575</v>
      </c>
      <c r="P65" s="27" t="s">
        <v>969</v>
      </c>
      <c r="Q65" s="11">
        <v>697</v>
      </c>
      <c r="R65" s="28">
        <f>_xlfn.XLOOKUP(Summary_of_product[[#This Row],[RowLabels]], products[ProductName], products[UnitsInStock], "Not found", 0)</f>
        <v>26</v>
      </c>
      <c r="S65" s="28">
        <f>_xlfn.XLOOKUP(Summary_of_product[[#This Row],[RowLabels]], products[ProductName], products[UnitsOnOrder], "Not found", 0)</f>
        <v>0</v>
      </c>
      <c r="T65" s="28">
        <f>_xlfn.XLOOKUP(Summary_of_product[[#This Row],[RowLabels]], products[ProductName], products[ReorderLevel], "Not found", 0)</f>
        <v>0</v>
      </c>
      <c r="U65" s="28">
        <v>8575</v>
      </c>
    </row>
    <row r="66" spans="1:21" x14ac:dyDescent="0.3">
      <c r="A66">
        <v>36.4</v>
      </c>
      <c r="B66">
        <v>20</v>
      </c>
      <c r="C66">
        <v>0</v>
      </c>
      <c r="D66">
        <v>45.6</v>
      </c>
      <c r="E66" t="s">
        <v>22</v>
      </c>
      <c r="F66" t="s">
        <v>943</v>
      </c>
      <c r="G66">
        <f>_xlfn.XLOOKUP(Product_summary[[#This Row],[ProductName]], products[ProductName], products[UnitsInStock])</f>
        <v>26</v>
      </c>
      <c r="H66">
        <f>_xlfn.XLOOKUP(Product_summary[[#This Row],[ProductName]], products[ProductName], products[UnitsOnOrder])</f>
        <v>0</v>
      </c>
      <c r="I66">
        <f>_xlfn.XLOOKUP(Product_summary[[#This Row],[ProductName]], products[ProductName], products[ReorderLevel])</f>
        <v>0</v>
      </c>
      <c r="J66">
        <v>728</v>
      </c>
      <c r="L66" s="3" t="s">
        <v>927</v>
      </c>
      <c r="M66">
        <v>313</v>
      </c>
      <c r="N66">
        <v>22563.359999999997</v>
      </c>
      <c r="P66" s="27" t="s">
        <v>927</v>
      </c>
      <c r="Q66" s="11">
        <v>313</v>
      </c>
      <c r="R66" s="28">
        <f>_xlfn.XLOOKUP(Summary_of_product[[#This Row],[RowLabels]], products[ProductName], products[UnitsInStock], "Not found", 0)</f>
        <v>40</v>
      </c>
      <c r="S66" s="28">
        <f>_xlfn.XLOOKUP(Summary_of_product[[#This Row],[RowLabels]], products[ProductName], products[UnitsOnOrder], "Not found", 0)</f>
        <v>0</v>
      </c>
      <c r="T66" s="28">
        <f>_xlfn.XLOOKUP(Summary_of_product[[#This Row],[RowLabels]], products[ProductName], products[ReorderLevel], "Not found", 0)</f>
        <v>0</v>
      </c>
      <c r="U66" s="28">
        <v>22563.359999999997</v>
      </c>
    </row>
    <row r="67" spans="1:21" x14ac:dyDescent="0.3">
      <c r="A67">
        <v>99</v>
      </c>
      <c r="B67">
        <v>10</v>
      </c>
      <c r="C67">
        <v>0</v>
      </c>
      <c r="D67">
        <v>123.79</v>
      </c>
      <c r="E67" t="s">
        <v>19</v>
      </c>
      <c r="F67" t="s">
        <v>945</v>
      </c>
      <c r="G67">
        <f>_xlfn.XLOOKUP(Product_summary[[#This Row],[ProductName]], products[ProductName], products[UnitsInStock])</f>
        <v>0</v>
      </c>
      <c r="H67">
        <f>_xlfn.XLOOKUP(Product_summary[[#This Row],[ProductName]], products[ProductName], products[UnitsOnOrder])</f>
        <v>0</v>
      </c>
      <c r="I67">
        <f>_xlfn.XLOOKUP(Product_summary[[#This Row],[ProductName]], products[ProductName], products[ReorderLevel])</f>
        <v>0</v>
      </c>
      <c r="J67">
        <v>990</v>
      </c>
      <c r="L67" s="3" t="s">
        <v>929</v>
      </c>
      <c r="M67">
        <v>1016</v>
      </c>
      <c r="N67">
        <v>9104</v>
      </c>
      <c r="P67" s="27" t="s">
        <v>929</v>
      </c>
      <c r="Q67" s="11">
        <v>1016</v>
      </c>
      <c r="R67" s="28">
        <f>_xlfn.XLOOKUP(Summary_of_product[[#This Row],[RowLabels]], products[ProductName], products[UnitsInStock], "Not found", 0)</f>
        <v>3</v>
      </c>
      <c r="S67" s="28">
        <f>_xlfn.XLOOKUP(Summary_of_product[[#This Row],[RowLabels]], products[ProductName], products[UnitsOnOrder], "Not found", 0)</f>
        <v>40</v>
      </c>
      <c r="T67" s="28">
        <f>_xlfn.XLOOKUP(Summary_of_product[[#This Row],[RowLabels]], products[ProductName], products[ReorderLevel], "Not found", 0)</f>
        <v>5</v>
      </c>
      <c r="U67" s="28">
        <v>9104</v>
      </c>
    </row>
    <row r="68" spans="1:21" x14ac:dyDescent="0.3">
      <c r="A68">
        <v>20.7</v>
      </c>
      <c r="B68">
        <v>60</v>
      </c>
      <c r="C68">
        <v>0.25</v>
      </c>
      <c r="D68">
        <v>25.89</v>
      </c>
      <c r="E68" t="s">
        <v>25</v>
      </c>
      <c r="F68" t="s">
        <v>947</v>
      </c>
      <c r="G68">
        <f>_xlfn.XLOOKUP(Product_summary[[#This Row],[ProductName]], products[ProductName], products[UnitsInStock])</f>
        <v>10</v>
      </c>
      <c r="H68">
        <f>_xlfn.XLOOKUP(Product_summary[[#This Row],[ProductName]], products[ProductName], products[UnitsOnOrder])</f>
        <v>0</v>
      </c>
      <c r="I68">
        <f>_xlfn.XLOOKUP(Product_summary[[#This Row],[ProductName]], products[ProductName], products[ReorderLevel])</f>
        <v>15</v>
      </c>
      <c r="J68">
        <v>931.5</v>
      </c>
      <c r="L68" s="3" t="s">
        <v>1006</v>
      </c>
      <c r="M68">
        <v>603</v>
      </c>
      <c r="N68">
        <v>14352.6</v>
      </c>
      <c r="P68" s="27" t="s">
        <v>1006</v>
      </c>
      <c r="Q68" s="11">
        <v>603</v>
      </c>
      <c r="R68" s="28">
        <f>_xlfn.XLOOKUP(Summary_of_product[[#This Row],[RowLabels]], products[ProductName], products[UnitsInStock], "Not found", 0)</f>
        <v>113</v>
      </c>
      <c r="S68" s="28">
        <f>_xlfn.XLOOKUP(Summary_of_product[[#This Row],[RowLabels]], products[ProductName], products[UnitsOnOrder], "Not found", 0)</f>
        <v>0</v>
      </c>
      <c r="T68" s="28">
        <f>_xlfn.XLOOKUP(Summary_of_product[[#This Row],[RowLabels]], products[ProductName], products[ReorderLevel], "Not found", 0)</f>
        <v>25</v>
      </c>
      <c r="U68" s="28">
        <v>14352.6</v>
      </c>
    </row>
    <row r="69" spans="1:21" x14ac:dyDescent="0.3">
      <c r="A69">
        <v>25.6</v>
      </c>
      <c r="B69">
        <v>6</v>
      </c>
      <c r="C69">
        <v>0.2</v>
      </c>
      <c r="D69">
        <v>32</v>
      </c>
      <c r="E69" t="s">
        <v>13</v>
      </c>
      <c r="F69" t="s">
        <v>951</v>
      </c>
      <c r="G69">
        <f>_xlfn.XLOOKUP(Product_summary[[#This Row],[ProductName]], products[ProductName], products[UnitsInStock])</f>
        <v>9</v>
      </c>
      <c r="H69">
        <f>_xlfn.XLOOKUP(Product_summary[[#This Row],[ProductName]], products[ProductName], products[UnitsOnOrder])</f>
        <v>40</v>
      </c>
      <c r="I69">
        <f>_xlfn.XLOOKUP(Product_summary[[#This Row],[ProductName]], products[ProductName], products[ReorderLevel])</f>
        <v>25</v>
      </c>
      <c r="J69">
        <v>122.88000000000002</v>
      </c>
      <c r="L69" s="3" t="s">
        <v>977</v>
      </c>
      <c r="M69">
        <v>548</v>
      </c>
      <c r="N69">
        <v>5882.9999999999991</v>
      </c>
      <c r="P69" s="27" t="s">
        <v>977</v>
      </c>
      <c r="Q69" s="11">
        <v>548</v>
      </c>
      <c r="R69" s="28">
        <f>_xlfn.XLOOKUP(Summary_of_product[[#This Row],[RowLabels]], products[ProductName], products[UnitsInStock], "Not found", 0)</f>
        <v>95</v>
      </c>
      <c r="S69" s="28">
        <f>_xlfn.XLOOKUP(Summary_of_product[[#This Row],[RowLabels]], products[ProductName], products[UnitsOnOrder], "Not found", 0)</f>
        <v>0</v>
      </c>
      <c r="T69" s="28">
        <f>_xlfn.XLOOKUP(Summary_of_product[[#This Row],[RowLabels]], products[ProductName], products[ReorderLevel], "Not found", 0)</f>
        <v>0</v>
      </c>
      <c r="U69" s="28">
        <v>5882.9999999999991</v>
      </c>
    </row>
    <row r="70" spans="1:21" x14ac:dyDescent="0.3">
      <c r="A70">
        <v>20.8</v>
      </c>
      <c r="B70">
        <v>1</v>
      </c>
      <c r="C70">
        <v>0</v>
      </c>
      <c r="D70">
        <v>26</v>
      </c>
      <c r="E70" t="s">
        <v>25</v>
      </c>
      <c r="F70" t="s">
        <v>959</v>
      </c>
      <c r="G70">
        <f>_xlfn.XLOOKUP(Product_summary[[#This Row],[ProductName]], products[ProductName], products[UnitsInStock])</f>
        <v>11</v>
      </c>
      <c r="H70">
        <f>_xlfn.XLOOKUP(Product_summary[[#This Row],[ProductName]], products[ProductName], products[UnitsOnOrder])</f>
        <v>50</v>
      </c>
      <c r="I70">
        <f>_xlfn.XLOOKUP(Product_summary[[#This Row],[ProductName]], products[ProductName], products[ReorderLevel])</f>
        <v>25</v>
      </c>
      <c r="J70">
        <v>20.8</v>
      </c>
      <c r="L70" s="3" t="s">
        <v>956</v>
      </c>
      <c r="M70">
        <v>883</v>
      </c>
      <c r="N70">
        <v>13643.999999999998</v>
      </c>
      <c r="P70" s="27" t="s">
        <v>956</v>
      </c>
      <c r="Q70" s="11">
        <v>883</v>
      </c>
      <c r="R70" s="28">
        <f>_xlfn.XLOOKUP(Summary_of_product[[#This Row],[RowLabels]], products[ProductName], products[UnitsInStock], "Not found", 0)</f>
        <v>20</v>
      </c>
      <c r="S70" s="28">
        <f>_xlfn.XLOOKUP(Summary_of_product[[#This Row],[RowLabels]], products[ProductName], products[UnitsOnOrder], "Not found", 0)</f>
        <v>0</v>
      </c>
      <c r="T70" s="28">
        <f>_xlfn.XLOOKUP(Summary_of_product[[#This Row],[RowLabels]], products[ProductName], products[ReorderLevel], "Not found", 0)</f>
        <v>15</v>
      </c>
      <c r="U70" s="28">
        <v>13643.999999999998</v>
      </c>
    </row>
    <row r="71" spans="1:21" x14ac:dyDescent="0.3">
      <c r="A71">
        <v>14.4</v>
      </c>
      <c r="B71">
        <v>20</v>
      </c>
      <c r="C71">
        <v>0</v>
      </c>
      <c r="D71">
        <v>18</v>
      </c>
      <c r="E71" t="s">
        <v>4</v>
      </c>
      <c r="F71" t="s">
        <v>956</v>
      </c>
      <c r="G71">
        <f>_xlfn.XLOOKUP(Product_summary[[#This Row],[ProductName]], products[ProductName], products[UnitsInStock])</f>
        <v>20</v>
      </c>
      <c r="H71">
        <f>_xlfn.XLOOKUP(Product_summary[[#This Row],[ProductName]], products[ProductName], products[UnitsOnOrder])</f>
        <v>0</v>
      </c>
      <c r="I71">
        <f>_xlfn.XLOOKUP(Product_summary[[#This Row],[ProductName]], products[ProductName], products[ReorderLevel])</f>
        <v>15</v>
      </c>
      <c r="J71">
        <v>288</v>
      </c>
      <c r="L71" s="3" t="s">
        <v>1008</v>
      </c>
      <c r="M71">
        <v>1083</v>
      </c>
      <c r="N71">
        <v>47234.97</v>
      </c>
      <c r="P71" s="27" t="s">
        <v>1008</v>
      </c>
      <c r="Q71" s="11">
        <v>1083</v>
      </c>
      <c r="R71" s="28">
        <f>_xlfn.XLOOKUP(Summary_of_product[[#This Row],[RowLabels]], products[ProductName], products[UnitsInStock], "Not found", 0)</f>
        <v>17</v>
      </c>
      <c r="S71" s="28">
        <f>_xlfn.XLOOKUP(Summary_of_product[[#This Row],[RowLabels]], products[ProductName], products[UnitsOnOrder], "Not found", 0)</f>
        <v>0</v>
      </c>
      <c r="T71" s="28">
        <f>_xlfn.XLOOKUP(Summary_of_product[[#This Row],[RowLabels]], products[ProductName], products[ReorderLevel], "Not found", 0)</f>
        <v>0</v>
      </c>
      <c r="U71" s="28">
        <v>47234.97</v>
      </c>
    </row>
    <row r="72" spans="1:21" x14ac:dyDescent="0.3">
      <c r="A72">
        <v>39.4</v>
      </c>
      <c r="B72">
        <v>15</v>
      </c>
      <c r="C72">
        <v>0.25</v>
      </c>
      <c r="D72">
        <v>49.3</v>
      </c>
      <c r="E72" t="s">
        <v>10</v>
      </c>
      <c r="F72" t="s">
        <v>1008</v>
      </c>
      <c r="G72">
        <f>_xlfn.XLOOKUP(Product_summary[[#This Row],[ProductName]], products[ProductName], products[UnitsInStock])</f>
        <v>17</v>
      </c>
      <c r="H72">
        <f>_xlfn.XLOOKUP(Product_summary[[#This Row],[ProductName]], products[ProductName], products[UnitsOnOrder])</f>
        <v>0</v>
      </c>
      <c r="I72">
        <f>_xlfn.XLOOKUP(Product_summary[[#This Row],[ProductName]], products[ProductName], products[ReorderLevel])</f>
        <v>0</v>
      </c>
      <c r="J72">
        <v>443.25</v>
      </c>
      <c r="L72" s="3" t="s">
        <v>925</v>
      </c>
      <c r="M72">
        <v>723</v>
      </c>
      <c r="N72">
        <v>5862.6199999999981</v>
      </c>
      <c r="P72" s="27" t="s">
        <v>925</v>
      </c>
      <c r="Q72" s="11">
        <v>723</v>
      </c>
      <c r="R72" s="28">
        <f>_xlfn.XLOOKUP(Summary_of_product[[#This Row],[RowLabels]], products[ProductName], products[UnitsInStock], "Not found", 0)</f>
        <v>25</v>
      </c>
      <c r="S72" s="28">
        <f>_xlfn.XLOOKUP(Summary_of_product[[#This Row],[RowLabels]], products[ProductName], products[UnitsOnOrder], "Not found", 0)</f>
        <v>0</v>
      </c>
      <c r="T72" s="28">
        <f>_xlfn.XLOOKUP(Summary_of_product[[#This Row],[RowLabels]], products[ProductName], products[ReorderLevel], "Not found", 0)</f>
        <v>5</v>
      </c>
      <c r="U72" s="28">
        <v>5862.6199999999981</v>
      </c>
    </row>
    <row r="73" spans="1:21" x14ac:dyDescent="0.3">
      <c r="A73">
        <v>39.4</v>
      </c>
      <c r="B73">
        <v>12</v>
      </c>
      <c r="C73">
        <v>0</v>
      </c>
      <c r="D73">
        <v>49.3</v>
      </c>
      <c r="E73" t="s">
        <v>10</v>
      </c>
      <c r="F73" t="s">
        <v>1008</v>
      </c>
      <c r="G73">
        <f>_xlfn.XLOOKUP(Product_summary[[#This Row],[ProductName]], products[ProductName], products[UnitsInStock])</f>
        <v>17</v>
      </c>
      <c r="H73">
        <f>_xlfn.XLOOKUP(Product_summary[[#This Row],[ProductName]], products[ProductName], products[UnitsOnOrder])</f>
        <v>0</v>
      </c>
      <c r="I73">
        <f>_xlfn.XLOOKUP(Product_summary[[#This Row],[ProductName]], products[ProductName], products[ReorderLevel])</f>
        <v>0</v>
      </c>
      <c r="J73">
        <v>472.79999999999995</v>
      </c>
      <c r="L73" s="3" t="s">
        <v>945</v>
      </c>
      <c r="M73">
        <v>746</v>
      </c>
      <c r="N73">
        <v>80368.672000000006</v>
      </c>
      <c r="P73" s="27" t="s">
        <v>945</v>
      </c>
      <c r="Q73" s="11">
        <v>746</v>
      </c>
      <c r="R73" s="28">
        <f>_xlfn.XLOOKUP(Summary_of_product[[#This Row],[RowLabels]], products[ProductName], products[UnitsInStock], "Not found", 0)</f>
        <v>0</v>
      </c>
      <c r="S73" s="28">
        <f>_xlfn.XLOOKUP(Summary_of_product[[#This Row],[RowLabels]], products[ProductName], products[UnitsOnOrder], "Not found", 0)</f>
        <v>0</v>
      </c>
      <c r="T73" s="28">
        <f>_xlfn.XLOOKUP(Summary_of_product[[#This Row],[RowLabels]], products[ProductName], products[ReorderLevel], "Not found", 0)</f>
        <v>0</v>
      </c>
      <c r="U73" s="28">
        <v>80368.672000000006</v>
      </c>
    </row>
    <row r="74" spans="1:21" x14ac:dyDescent="0.3">
      <c r="A74">
        <v>12</v>
      </c>
      <c r="B74">
        <v>21</v>
      </c>
      <c r="C74">
        <v>0.25</v>
      </c>
      <c r="D74">
        <v>15</v>
      </c>
      <c r="E74" t="s">
        <v>4</v>
      </c>
      <c r="F74" t="s">
        <v>1023</v>
      </c>
      <c r="G74">
        <f>_xlfn.XLOOKUP(Product_summary[[#This Row],[ProductName]], products[ProductName], products[UnitsInStock])</f>
        <v>15</v>
      </c>
      <c r="H74">
        <f>_xlfn.XLOOKUP(Product_summary[[#This Row],[ProductName]], products[ProductName], products[UnitsOnOrder])</f>
        <v>10</v>
      </c>
      <c r="I74">
        <f>_xlfn.XLOOKUP(Product_summary[[#This Row],[ProductName]], products[ProductName], products[ReorderLevel])</f>
        <v>30</v>
      </c>
      <c r="J74">
        <v>189</v>
      </c>
      <c r="L74" s="3" t="s">
        <v>915</v>
      </c>
      <c r="M74">
        <v>404</v>
      </c>
      <c r="N74">
        <v>7991.4899999999989</v>
      </c>
      <c r="P74" s="27" t="s">
        <v>915</v>
      </c>
      <c r="Q74" s="11">
        <v>404</v>
      </c>
      <c r="R74" s="28">
        <f>_xlfn.XLOOKUP(Summary_of_product[[#This Row],[RowLabels]], products[ProductName], products[UnitsInStock], "Not found", 0)</f>
        <v>35</v>
      </c>
      <c r="S74" s="28">
        <f>_xlfn.XLOOKUP(Summary_of_product[[#This Row],[RowLabels]], products[ProductName], products[UnitsOnOrder], "Not found", 0)</f>
        <v>0</v>
      </c>
      <c r="T74" s="28">
        <f>_xlfn.XLOOKUP(Summary_of_product[[#This Row],[RowLabels]], products[ProductName], products[ReorderLevel], "Not found", 0)</f>
        <v>0</v>
      </c>
      <c r="U74" s="28">
        <v>7991.4899999999989</v>
      </c>
    </row>
    <row r="75" spans="1:21" x14ac:dyDescent="0.3">
      <c r="A75">
        <v>12</v>
      </c>
      <c r="B75">
        <v>20</v>
      </c>
      <c r="C75">
        <v>0</v>
      </c>
      <c r="D75">
        <v>15</v>
      </c>
      <c r="E75" t="s">
        <v>4</v>
      </c>
      <c r="F75" t="s">
        <v>1023</v>
      </c>
      <c r="G75">
        <f>_xlfn.XLOOKUP(Product_summary[[#This Row],[ProductName]], products[ProductName], products[UnitsInStock])</f>
        <v>15</v>
      </c>
      <c r="H75">
        <f>_xlfn.XLOOKUP(Product_summary[[#This Row],[ProductName]], products[ProductName], products[UnitsOnOrder])</f>
        <v>10</v>
      </c>
      <c r="I75">
        <f>_xlfn.XLOOKUP(Product_summary[[#This Row],[ProductName]], products[ProductName], products[ReorderLevel])</f>
        <v>30</v>
      </c>
      <c r="J75">
        <v>240</v>
      </c>
      <c r="L75" s="3" t="s">
        <v>993</v>
      </c>
      <c r="M75">
        <v>755</v>
      </c>
      <c r="N75">
        <v>4728.2375000000002</v>
      </c>
      <c r="P75" s="27" t="s">
        <v>993</v>
      </c>
      <c r="Q75" s="11">
        <v>755</v>
      </c>
      <c r="R75" s="28">
        <f>_xlfn.XLOOKUP(Summary_of_product[[#This Row],[RowLabels]], products[ProductName], products[UnitsInStock], "Not found", 0)</f>
        <v>21</v>
      </c>
      <c r="S75" s="28">
        <f>_xlfn.XLOOKUP(Summary_of_product[[#This Row],[RowLabels]], products[ProductName], products[UnitsOnOrder], "Not found", 0)</f>
        <v>0</v>
      </c>
      <c r="T75" s="28">
        <f>_xlfn.XLOOKUP(Summary_of_product[[#This Row],[RowLabels]], products[ProductName], products[ReorderLevel], "Not found", 0)</f>
        <v>10</v>
      </c>
      <c r="U75" s="28">
        <v>4728.2375000000002</v>
      </c>
    </row>
    <row r="76" spans="1:21" x14ac:dyDescent="0.3">
      <c r="A76">
        <v>14.7</v>
      </c>
      <c r="B76">
        <v>50</v>
      </c>
      <c r="C76">
        <v>0</v>
      </c>
      <c r="D76">
        <v>18.399999999999999</v>
      </c>
      <c r="E76" t="s">
        <v>25</v>
      </c>
      <c r="F76" t="s">
        <v>965</v>
      </c>
      <c r="G76">
        <f>_xlfn.XLOOKUP(Product_summary[[#This Row],[ProductName]], products[ProductName], products[UnitsInStock])</f>
        <v>123</v>
      </c>
      <c r="H76">
        <f>_xlfn.XLOOKUP(Product_summary[[#This Row],[ProductName]], products[ProductName], products[UnitsOnOrder])</f>
        <v>0</v>
      </c>
      <c r="I76">
        <f>_xlfn.XLOOKUP(Product_summary[[#This Row],[ProductName]], products[ProductName], products[ReorderLevel])</f>
        <v>30</v>
      </c>
      <c r="J76">
        <v>735</v>
      </c>
      <c r="L76" s="3" t="s">
        <v>933</v>
      </c>
      <c r="M76">
        <v>580</v>
      </c>
      <c r="N76">
        <v>4601.7</v>
      </c>
      <c r="P76" s="27" t="s">
        <v>933</v>
      </c>
      <c r="Q76" s="11">
        <v>580</v>
      </c>
      <c r="R76" s="28">
        <f>_xlfn.XLOOKUP(Summary_of_product[[#This Row],[RowLabels]], products[ProductName], products[UnitsInStock], "Not found", 0)</f>
        <v>61</v>
      </c>
      <c r="S76" s="28">
        <f>_xlfn.XLOOKUP(Summary_of_product[[#This Row],[RowLabels]], products[ProductName], products[UnitsOnOrder], "Not found", 0)</f>
        <v>0</v>
      </c>
      <c r="T76" s="28">
        <f>_xlfn.XLOOKUP(Summary_of_product[[#This Row],[RowLabels]], products[ProductName], products[ReorderLevel], "Not found", 0)</f>
        <v>25</v>
      </c>
      <c r="U76" s="28">
        <v>4601.7</v>
      </c>
    </row>
    <row r="77" spans="1:21" x14ac:dyDescent="0.3">
      <c r="A77">
        <v>14.7</v>
      </c>
      <c r="B77">
        <v>60</v>
      </c>
      <c r="C77">
        <v>0.05</v>
      </c>
      <c r="D77">
        <v>18.399999999999999</v>
      </c>
      <c r="E77" t="s">
        <v>25</v>
      </c>
      <c r="F77" t="s">
        <v>965</v>
      </c>
      <c r="G77">
        <f>_xlfn.XLOOKUP(Product_summary[[#This Row],[ProductName]], products[ProductName], products[UnitsInStock])</f>
        <v>123</v>
      </c>
      <c r="H77">
        <f>_xlfn.XLOOKUP(Product_summary[[#This Row],[ProductName]], products[ProductName], products[UnitsOnOrder])</f>
        <v>0</v>
      </c>
      <c r="I77">
        <f>_xlfn.XLOOKUP(Product_summary[[#This Row],[ProductName]], products[ProductName], products[ReorderLevel])</f>
        <v>30</v>
      </c>
      <c r="J77">
        <v>837.9</v>
      </c>
      <c r="L77" s="3" t="s">
        <v>901</v>
      </c>
      <c r="M77">
        <v>763</v>
      </c>
      <c r="N77">
        <v>22044.3</v>
      </c>
      <c r="P77" s="27" t="s">
        <v>901</v>
      </c>
      <c r="Q77" s="11">
        <v>763</v>
      </c>
      <c r="R77" s="28">
        <f>_xlfn.XLOOKUP(Summary_of_product[[#This Row],[RowLabels]], products[ProductName], products[UnitsInStock], "Not found", 0)</f>
        <v>15</v>
      </c>
      <c r="S77" s="28">
        <f>_xlfn.XLOOKUP(Summary_of_product[[#This Row],[RowLabels]], products[ProductName], products[UnitsOnOrder], "Not found", 0)</f>
        <v>0</v>
      </c>
      <c r="T77" s="28">
        <f>_xlfn.XLOOKUP(Summary_of_product[[#This Row],[RowLabels]], products[ProductName], products[ReorderLevel], "Not found", 0)</f>
        <v>10</v>
      </c>
      <c r="U77" s="28">
        <v>22044.3</v>
      </c>
    </row>
    <row r="78" spans="1:21" x14ac:dyDescent="0.3">
      <c r="A78">
        <v>30.4</v>
      </c>
      <c r="B78">
        <v>2</v>
      </c>
      <c r="C78">
        <v>0</v>
      </c>
      <c r="D78">
        <v>38</v>
      </c>
      <c r="E78" t="s">
        <v>16</v>
      </c>
      <c r="F78" t="s">
        <v>997</v>
      </c>
      <c r="G78">
        <f>_xlfn.XLOOKUP(Product_summary[[#This Row],[ProductName]], products[ProductName], products[UnitsInStock])</f>
        <v>21</v>
      </c>
      <c r="H78">
        <f>_xlfn.XLOOKUP(Product_summary[[#This Row],[ProductName]], products[ProductName], products[UnitsOnOrder])</f>
        <v>10</v>
      </c>
      <c r="I78">
        <f>_xlfn.XLOOKUP(Product_summary[[#This Row],[ProductName]], products[ProductName], products[ReorderLevel])</f>
        <v>30</v>
      </c>
      <c r="J78">
        <v>60.8</v>
      </c>
      <c r="L78" s="3" t="s">
        <v>985</v>
      </c>
      <c r="M78">
        <v>235</v>
      </c>
      <c r="N78">
        <v>3437.6875</v>
      </c>
      <c r="P78" s="27" t="s">
        <v>985</v>
      </c>
      <c r="Q78" s="11">
        <v>235</v>
      </c>
      <c r="R78" s="28">
        <f>_xlfn.XLOOKUP(Summary_of_product[[#This Row],[RowLabels]], products[ProductName], products[UnitsInStock], "Not found", 0)</f>
        <v>65</v>
      </c>
      <c r="S78" s="28">
        <f>_xlfn.XLOOKUP(Summary_of_product[[#This Row],[RowLabels]], products[ProductName], products[UnitsOnOrder], "Not found", 0)</f>
        <v>0</v>
      </c>
      <c r="T78" s="28">
        <f>_xlfn.XLOOKUP(Summary_of_product[[#This Row],[RowLabels]], products[ProductName], products[ReorderLevel], "Not found", 0)</f>
        <v>30</v>
      </c>
      <c r="U78" s="28">
        <v>3437.6875</v>
      </c>
    </row>
    <row r="79" spans="1:21" x14ac:dyDescent="0.3">
      <c r="A79">
        <v>36.799999999999997</v>
      </c>
      <c r="B79">
        <v>25</v>
      </c>
      <c r="C79">
        <v>0</v>
      </c>
      <c r="D79">
        <v>46</v>
      </c>
      <c r="E79" t="s">
        <v>4</v>
      </c>
      <c r="F79" t="s">
        <v>971</v>
      </c>
      <c r="G79">
        <f>_xlfn.XLOOKUP(Product_summary[[#This Row],[ProductName]], products[ProductName], products[UnitsInStock])</f>
        <v>17</v>
      </c>
      <c r="H79">
        <f>_xlfn.XLOOKUP(Product_summary[[#This Row],[ProductName]], products[ProductName], products[UnitsOnOrder])</f>
        <v>10</v>
      </c>
      <c r="I79">
        <f>_xlfn.XLOOKUP(Product_summary[[#This Row],[ProductName]], products[ProductName], products[ReorderLevel])</f>
        <v>25</v>
      </c>
      <c r="J79">
        <v>919.99999999999989</v>
      </c>
      <c r="L79" s="3" t="s">
        <v>1010</v>
      </c>
      <c r="M79">
        <v>445</v>
      </c>
      <c r="N79">
        <v>16701.095000000001</v>
      </c>
      <c r="P79" s="27" t="s">
        <v>1010</v>
      </c>
      <c r="Q79" s="11">
        <v>445</v>
      </c>
      <c r="R79" s="28">
        <f>_xlfn.XLOOKUP(Summary_of_product[[#This Row],[RowLabels]], products[ProductName], products[UnitsInStock], "Not found", 0)</f>
        <v>24</v>
      </c>
      <c r="S79" s="28">
        <f>_xlfn.XLOOKUP(Summary_of_product[[#This Row],[RowLabels]], products[ProductName], products[UnitsOnOrder], "Not found", 0)</f>
        <v>0</v>
      </c>
      <c r="T79" s="28">
        <f>_xlfn.XLOOKUP(Summary_of_product[[#This Row],[RowLabels]], products[ProductName], products[ReorderLevel], "Not found", 0)</f>
        <v>5</v>
      </c>
      <c r="U79" s="28">
        <v>16701.095000000001</v>
      </c>
    </row>
    <row r="80" spans="1:21" x14ac:dyDescent="0.3">
      <c r="A80">
        <v>14.4</v>
      </c>
      <c r="B80">
        <v>15</v>
      </c>
      <c r="C80">
        <v>0.15</v>
      </c>
      <c r="D80">
        <v>18</v>
      </c>
      <c r="E80" t="s">
        <v>4</v>
      </c>
      <c r="F80" t="s">
        <v>1032</v>
      </c>
      <c r="G80">
        <f>_xlfn.XLOOKUP(Product_summary[[#This Row],[ProductName]], products[ProductName], products[UnitsInStock])</f>
        <v>57</v>
      </c>
      <c r="H80">
        <f>_xlfn.XLOOKUP(Product_summary[[#This Row],[ProductName]], products[ProductName], products[UnitsOnOrder])</f>
        <v>0</v>
      </c>
      <c r="I80">
        <f>_xlfn.XLOOKUP(Product_summary[[#This Row],[ProductName]], products[ProductName], products[ReorderLevel])</f>
        <v>20</v>
      </c>
      <c r="J80">
        <v>183.6</v>
      </c>
      <c r="L80" s="3" t="s">
        <v>1012</v>
      </c>
      <c r="M80">
        <v>740</v>
      </c>
      <c r="N80">
        <v>21957.967500000002</v>
      </c>
      <c r="P80" s="27" t="s">
        <v>1012</v>
      </c>
      <c r="Q80" s="11">
        <v>740</v>
      </c>
      <c r="R80" s="28">
        <f>_xlfn.XLOOKUP(Summary_of_product[[#This Row],[RowLabels]], products[ProductName], products[UnitsInStock], "Not found", 0)</f>
        <v>22</v>
      </c>
      <c r="S80" s="28">
        <f>_xlfn.XLOOKUP(Summary_of_product[[#This Row],[RowLabels]], products[ProductName], products[UnitsOnOrder], "Not found", 0)</f>
        <v>80</v>
      </c>
      <c r="T80" s="28">
        <f>_xlfn.XLOOKUP(Summary_of_product[[#This Row],[RowLabels]], products[ProductName], products[ReorderLevel], "Not found", 0)</f>
        <v>30</v>
      </c>
      <c r="U80" s="28">
        <v>21957.967500000002</v>
      </c>
    </row>
    <row r="81" spans="1:21" x14ac:dyDescent="0.3">
      <c r="A81">
        <v>14.4</v>
      </c>
      <c r="B81">
        <v>33</v>
      </c>
      <c r="C81">
        <v>0.05</v>
      </c>
      <c r="D81">
        <v>18</v>
      </c>
      <c r="E81" t="s">
        <v>4</v>
      </c>
      <c r="F81" t="s">
        <v>1032</v>
      </c>
      <c r="G81">
        <f>_xlfn.XLOOKUP(Product_summary[[#This Row],[ProductName]], products[ProductName], products[UnitsInStock])</f>
        <v>57</v>
      </c>
      <c r="H81">
        <f>_xlfn.XLOOKUP(Product_summary[[#This Row],[ProductName]], products[ProductName], products[UnitsOnOrder])</f>
        <v>0</v>
      </c>
      <c r="I81">
        <f>_xlfn.XLOOKUP(Product_summary[[#This Row],[ProductName]], products[ProductName], products[ReorderLevel])</f>
        <v>20</v>
      </c>
      <c r="J81">
        <v>451.43999999999994</v>
      </c>
      <c r="L81" s="3" t="s">
        <v>979</v>
      </c>
      <c r="M81">
        <v>485</v>
      </c>
      <c r="N81">
        <v>3958.08</v>
      </c>
      <c r="P81" s="31" t="s">
        <v>979</v>
      </c>
      <c r="Q81" s="24">
        <v>485</v>
      </c>
      <c r="R81" s="32">
        <f>_xlfn.XLOOKUP(Summary_of_product[[#This Row],[RowLabels]], products[ProductName], products[UnitsInStock], "Not found", 0)</f>
        <v>36</v>
      </c>
      <c r="S81" s="32">
        <f>_xlfn.XLOOKUP(Summary_of_product[[#This Row],[RowLabels]], products[ProductName], products[UnitsOnOrder], "Not found", 0)</f>
        <v>0</v>
      </c>
      <c r="T81" s="32">
        <f>_xlfn.XLOOKUP(Summary_of_product[[#This Row],[RowLabels]], products[ProductName], products[ReorderLevel], "Not found", 0)</f>
        <v>0</v>
      </c>
      <c r="U81" s="32">
        <v>3958.08</v>
      </c>
    </row>
    <row r="82" spans="1:21" x14ac:dyDescent="0.3">
      <c r="A82">
        <v>17.2</v>
      </c>
      <c r="B82">
        <v>20</v>
      </c>
      <c r="C82">
        <v>0</v>
      </c>
      <c r="D82">
        <v>21.5</v>
      </c>
      <c r="E82" t="s">
        <v>13</v>
      </c>
      <c r="F82" t="s">
        <v>1025</v>
      </c>
      <c r="G82">
        <f>_xlfn.XLOOKUP(Product_summary[[#This Row],[ProductName]], products[ProductName], products[UnitsInStock])</f>
        <v>26</v>
      </c>
      <c r="H82">
        <f>_xlfn.XLOOKUP(Product_summary[[#This Row],[ProductName]], products[ProductName], products[UnitsOnOrder])</f>
        <v>0</v>
      </c>
      <c r="I82">
        <f>_xlfn.XLOOKUP(Product_summary[[#This Row],[ProductName]], products[ProductName], products[ReorderLevel])</f>
        <v>0</v>
      </c>
      <c r="J82">
        <v>344</v>
      </c>
      <c r="L82" s="3" t="s">
        <v>1248</v>
      </c>
      <c r="M82">
        <v>51317</v>
      </c>
      <c r="N82">
        <v>1265793.0395000004</v>
      </c>
    </row>
    <row r="83" spans="1:21" x14ac:dyDescent="0.3">
      <c r="A83">
        <v>15.5</v>
      </c>
      <c r="B83">
        <v>16</v>
      </c>
      <c r="C83">
        <v>0</v>
      </c>
      <c r="D83">
        <v>19.45</v>
      </c>
      <c r="E83" t="s">
        <v>7</v>
      </c>
      <c r="F83" t="s">
        <v>973</v>
      </c>
      <c r="G83">
        <f>_xlfn.XLOOKUP(Product_summary[[#This Row],[ProductName]], products[ProductName], products[UnitsInStock])</f>
        <v>27</v>
      </c>
      <c r="H83">
        <f>_xlfn.XLOOKUP(Product_summary[[#This Row],[ProductName]], products[ProductName], products[UnitsOnOrder])</f>
        <v>0</v>
      </c>
      <c r="I83">
        <f>_xlfn.XLOOKUP(Product_summary[[#This Row],[ProductName]], products[ProductName], products[ReorderLevel])</f>
        <v>15</v>
      </c>
      <c r="J83">
        <v>248</v>
      </c>
    </row>
    <row r="84" spans="1:21" x14ac:dyDescent="0.3">
      <c r="A84">
        <v>44</v>
      </c>
      <c r="B84">
        <v>15</v>
      </c>
      <c r="C84">
        <v>0</v>
      </c>
      <c r="D84">
        <v>55</v>
      </c>
      <c r="E84" t="s">
        <v>13</v>
      </c>
      <c r="F84" t="s">
        <v>1002</v>
      </c>
      <c r="G84">
        <f>_xlfn.XLOOKUP(Product_summary[[#This Row],[ProductName]], products[ProductName], products[UnitsInStock])</f>
        <v>79</v>
      </c>
      <c r="H84">
        <f>_xlfn.XLOOKUP(Product_summary[[#This Row],[ProductName]], products[ProductName], products[UnitsOnOrder])</f>
        <v>0</v>
      </c>
      <c r="I84">
        <f>_xlfn.XLOOKUP(Product_summary[[#This Row],[ProductName]], products[ProductName], products[ReorderLevel])</f>
        <v>0</v>
      </c>
      <c r="J84">
        <v>660</v>
      </c>
    </row>
    <row r="85" spans="1:21" x14ac:dyDescent="0.3">
      <c r="A85">
        <v>35.1</v>
      </c>
      <c r="B85">
        <v>8</v>
      </c>
      <c r="C85">
        <v>0</v>
      </c>
      <c r="D85">
        <v>43.9</v>
      </c>
      <c r="E85" t="s">
        <v>7</v>
      </c>
      <c r="F85" t="s">
        <v>1010</v>
      </c>
      <c r="G85">
        <f>_xlfn.XLOOKUP(Product_summary[[#This Row],[ProductName]], products[ProductName], products[UnitsInStock])</f>
        <v>24</v>
      </c>
      <c r="H85">
        <f>_xlfn.XLOOKUP(Product_summary[[#This Row],[ProductName]], products[ProductName], products[UnitsOnOrder])</f>
        <v>0</v>
      </c>
      <c r="I85">
        <f>_xlfn.XLOOKUP(Product_summary[[#This Row],[ProductName]], products[ProductName], products[ReorderLevel])</f>
        <v>5</v>
      </c>
      <c r="J85">
        <v>280.8</v>
      </c>
    </row>
    <row r="86" spans="1:21" x14ac:dyDescent="0.3">
      <c r="A86">
        <v>12</v>
      </c>
      <c r="B86">
        <v>25</v>
      </c>
      <c r="C86">
        <v>0</v>
      </c>
      <c r="D86">
        <v>15</v>
      </c>
      <c r="E86" t="s">
        <v>25</v>
      </c>
      <c r="F86" t="s">
        <v>1027</v>
      </c>
      <c r="G86">
        <f>_xlfn.XLOOKUP(Product_summary[[#This Row],[ProductName]], products[ProductName], products[UnitsInStock])</f>
        <v>101</v>
      </c>
      <c r="H86">
        <f>_xlfn.XLOOKUP(Product_summary[[#This Row],[ProductName]], products[ProductName], products[UnitsOnOrder])</f>
        <v>0</v>
      </c>
      <c r="I86">
        <f>_xlfn.XLOOKUP(Product_summary[[#This Row],[ProductName]], products[ProductName], products[ReorderLevel])</f>
        <v>5</v>
      </c>
      <c r="J86">
        <v>300</v>
      </c>
    </row>
    <row r="87" spans="1:21" x14ac:dyDescent="0.3">
      <c r="A87">
        <v>31.2</v>
      </c>
      <c r="B87">
        <v>15</v>
      </c>
      <c r="C87">
        <v>0.25</v>
      </c>
      <c r="D87">
        <v>39</v>
      </c>
      <c r="E87" t="s">
        <v>19</v>
      </c>
      <c r="F87" t="s">
        <v>921</v>
      </c>
      <c r="G87">
        <f>_xlfn.XLOOKUP(Product_summary[[#This Row],[ProductName]], products[ProductName], products[UnitsInStock])</f>
        <v>0</v>
      </c>
      <c r="H87">
        <f>_xlfn.XLOOKUP(Product_summary[[#This Row],[ProductName]], products[ProductName], products[UnitsOnOrder])</f>
        <v>0</v>
      </c>
      <c r="I87">
        <f>_xlfn.XLOOKUP(Product_summary[[#This Row],[ProductName]], products[ProductName], products[ReorderLevel])</f>
        <v>0</v>
      </c>
      <c r="J87">
        <v>351</v>
      </c>
    </row>
    <row r="88" spans="1:21" x14ac:dyDescent="0.3">
      <c r="A88">
        <v>3.6</v>
      </c>
      <c r="B88">
        <v>12</v>
      </c>
      <c r="C88">
        <v>0</v>
      </c>
      <c r="D88">
        <v>4.5</v>
      </c>
      <c r="E88" t="s">
        <v>4</v>
      </c>
      <c r="F88" t="s">
        <v>935</v>
      </c>
      <c r="G88">
        <f>_xlfn.XLOOKUP(Product_summary[[#This Row],[ProductName]], products[ProductName], products[UnitsInStock])</f>
        <v>20</v>
      </c>
      <c r="H88">
        <f>_xlfn.XLOOKUP(Product_summary[[#This Row],[ProductName]], products[ProductName], products[UnitsOnOrder])</f>
        <v>0</v>
      </c>
      <c r="I88">
        <f>_xlfn.XLOOKUP(Product_summary[[#This Row],[ProductName]], products[ProductName], products[ReorderLevel])</f>
        <v>0</v>
      </c>
      <c r="J88">
        <v>43.2</v>
      </c>
    </row>
    <row r="89" spans="1:21" x14ac:dyDescent="0.3">
      <c r="A89">
        <v>19.2</v>
      </c>
      <c r="B89">
        <v>20</v>
      </c>
      <c r="C89">
        <v>0</v>
      </c>
      <c r="D89">
        <v>24</v>
      </c>
      <c r="E89" t="s">
        <v>19</v>
      </c>
      <c r="F89" t="s">
        <v>995</v>
      </c>
      <c r="G89">
        <f>_xlfn.XLOOKUP(Product_summary[[#This Row],[ProductName]], products[ProductName], products[UnitsInStock])</f>
        <v>115</v>
      </c>
      <c r="H89">
        <f>_xlfn.XLOOKUP(Product_summary[[#This Row],[ProductName]], products[ProductName], products[UnitsOnOrder])</f>
        <v>0</v>
      </c>
      <c r="I89">
        <f>_xlfn.XLOOKUP(Product_summary[[#This Row],[ProductName]], products[ProductName], products[ReorderLevel])</f>
        <v>20</v>
      </c>
      <c r="J89">
        <v>384</v>
      </c>
    </row>
    <row r="90" spans="1:21" x14ac:dyDescent="0.3">
      <c r="A90">
        <v>6.2</v>
      </c>
      <c r="B90">
        <v>30</v>
      </c>
      <c r="C90">
        <v>0</v>
      </c>
      <c r="D90">
        <v>7.75</v>
      </c>
      <c r="E90" t="s">
        <v>4</v>
      </c>
      <c r="F90" t="s">
        <v>1030</v>
      </c>
      <c r="G90">
        <f>_xlfn.XLOOKUP(Product_summary[[#This Row],[ProductName]], products[ProductName], products[UnitsInStock])</f>
        <v>125</v>
      </c>
      <c r="H90">
        <f>_xlfn.XLOOKUP(Product_summary[[#This Row],[ProductName]], products[ProductName], products[UnitsOnOrder])</f>
        <v>0</v>
      </c>
      <c r="I90">
        <f>_xlfn.XLOOKUP(Product_summary[[#This Row],[ProductName]], products[ProductName], products[ReorderLevel])</f>
        <v>25</v>
      </c>
      <c r="J90">
        <v>186</v>
      </c>
    </row>
    <row r="91" spans="1:21" x14ac:dyDescent="0.3">
      <c r="A91">
        <v>7.3</v>
      </c>
      <c r="B91">
        <v>1</v>
      </c>
      <c r="C91">
        <v>0</v>
      </c>
      <c r="D91">
        <v>9.1999999999999993</v>
      </c>
      <c r="E91" t="s">
        <v>10</v>
      </c>
      <c r="F91" t="s">
        <v>925</v>
      </c>
      <c r="G91">
        <f>_xlfn.XLOOKUP(Product_summary[[#This Row],[ProductName]], products[ProductName], products[UnitsInStock])</f>
        <v>25</v>
      </c>
      <c r="H91">
        <f>_xlfn.XLOOKUP(Product_summary[[#This Row],[ProductName]], products[ProductName], products[UnitsOnOrder])</f>
        <v>0</v>
      </c>
      <c r="I91">
        <f>_xlfn.XLOOKUP(Product_summary[[#This Row],[ProductName]], products[ProductName], products[ReorderLevel])</f>
        <v>5</v>
      </c>
      <c r="J91">
        <v>7.3</v>
      </c>
    </row>
    <row r="92" spans="1:21" x14ac:dyDescent="0.3">
      <c r="A92">
        <v>3.6</v>
      </c>
      <c r="B92">
        <v>6</v>
      </c>
      <c r="C92">
        <v>0</v>
      </c>
      <c r="D92">
        <v>4.5</v>
      </c>
      <c r="E92" t="s">
        <v>4</v>
      </c>
      <c r="F92" t="s">
        <v>935</v>
      </c>
      <c r="G92">
        <f>_xlfn.XLOOKUP(Product_summary[[#This Row],[ProductName]], products[ProductName], products[UnitsInStock])</f>
        <v>20</v>
      </c>
      <c r="H92">
        <f>_xlfn.XLOOKUP(Product_summary[[#This Row],[ProductName]], products[ProductName], products[UnitsOnOrder])</f>
        <v>0</v>
      </c>
      <c r="I92">
        <f>_xlfn.XLOOKUP(Product_summary[[#This Row],[ProductName]], products[ProductName], products[ReorderLevel])</f>
        <v>0</v>
      </c>
      <c r="J92">
        <v>21.6</v>
      </c>
    </row>
    <row r="93" spans="1:21" x14ac:dyDescent="0.3">
      <c r="A93">
        <v>14.4</v>
      </c>
      <c r="B93">
        <v>4</v>
      </c>
      <c r="C93">
        <v>0</v>
      </c>
      <c r="D93">
        <v>18</v>
      </c>
      <c r="E93" t="s">
        <v>4</v>
      </c>
      <c r="F93" t="s">
        <v>956</v>
      </c>
      <c r="G93">
        <f>_xlfn.XLOOKUP(Product_summary[[#This Row],[ProductName]], products[ProductName], products[UnitsInStock])</f>
        <v>20</v>
      </c>
      <c r="H93">
        <f>_xlfn.XLOOKUP(Product_summary[[#This Row],[ProductName]], products[ProductName], products[UnitsOnOrder])</f>
        <v>0</v>
      </c>
      <c r="I93">
        <f>_xlfn.XLOOKUP(Product_summary[[#This Row],[ProductName]], products[ProductName], products[ReorderLevel])</f>
        <v>15</v>
      </c>
      <c r="J93">
        <v>57.6</v>
      </c>
    </row>
    <row r="94" spans="1:21" x14ac:dyDescent="0.3">
      <c r="A94">
        <v>20.7</v>
      </c>
      <c r="B94">
        <v>6</v>
      </c>
      <c r="C94">
        <v>0</v>
      </c>
      <c r="D94">
        <v>25.89</v>
      </c>
      <c r="E94" t="s">
        <v>25</v>
      </c>
      <c r="F94" t="s">
        <v>947</v>
      </c>
      <c r="G94">
        <f>_xlfn.XLOOKUP(Product_summary[[#This Row],[ProductName]], products[ProductName], products[UnitsInStock])</f>
        <v>10</v>
      </c>
      <c r="H94">
        <f>_xlfn.XLOOKUP(Product_summary[[#This Row],[ProductName]], products[ProductName], products[UnitsOnOrder])</f>
        <v>0</v>
      </c>
      <c r="I94">
        <f>_xlfn.XLOOKUP(Product_summary[[#This Row],[ProductName]], products[ProductName], products[ReorderLevel])</f>
        <v>15</v>
      </c>
      <c r="J94">
        <v>124.19999999999999</v>
      </c>
    </row>
    <row r="95" spans="1:21" x14ac:dyDescent="0.3">
      <c r="A95">
        <v>15.6</v>
      </c>
      <c r="B95">
        <v>2</v>
      </c>
      <c r="C95">
        <v>0</v>
      </c>
      <c r="D95">
        <v>19.5</v>
      </c>
      <c r="E95" t="s">
        <v>16</v>
      </c>
      <c r="F95" t="s">
        <v>999</v>
      </c>
      <c r="G95">
        <f>_xlfn.XLOOKUP(Product_summary[[#This Row],[ProductName]], products[ProductName], products[UnitsInStock])</f>
        <v>36</v>
      </c>
      <c r="H95">
        <f>_xlfn.XLOOKUP(Product_summary[[#This Row],[ProductName]], products[ProductName], products[UnitsOnOrder])</f>
        <v>0</v>
      </c>
      <c r="I95">
        <f>_xlfn.XLOOKUP(Product_summary[[#This Row],[ProductName]], products[ProductName], products[ReorderLevel])</f>
        <v>20</v>
      </c>
      <c r="J95">
        <v>31.2</v>
      </c>
    </row>
    <row r="96" spans="1:21" x14ac:dyDescent="0.3">
      <c r="A96">
        <v>12.4</v>
      </c>
      <c r="B96">
        <v>20</v>
      </c>
      <c r="C96">
        <v>0</v>
      </c>
      <c r="D96">
        <v>15.5</v>
      </c>
      <c r="E96" t="s">
        <v>7</v>
      </c>
      <c r="F96" t="s">
        <v>917</v>
      </c>
      <c r="G96">
        <f>_xlfn.XLOOKUP(Product_summary[[#This Row],[ProductName]], products[ProductName], products[UnitsInStock])</f>
        <v>39</v>
      </c>
      <c r="H96">
        <f>_xlfn.XLOOKUP(Product_summary[[#This Row],[ProductName]], products[ProductName], products[UnitsOnOrder])</f>
        <v>0</v>
      </c>
      <c r="I96">
        <f>_xlfn.XLOOKUP(Product_summary[[#This Row],[ProductName]], products[ProductName], products[ReorderLevel])</f>
        <v>5</v>
      </c>
      <c r="J96">
        <v>248</v>
      </c>
    </row>
    <row r="97" spans="1:10" x14ac:dyDescent="0.3">
      <c r="A97">
        <v>7.3</v>
      </c>
      <c r="B97">
        <v>18</v>
      </c>
      <c r="C97">
        <v>0</v>
      </c>
      <c r="D97">
        <v>9.1999999999999993</v>
      </c>
      <c r="E97" t="s">
        <v>10</v>
      </c>
      <c r="F97" t="s">
        <v>925</v>
      </c>
      <c r="G97">
        <f>_xlfn.XLOOKUP(Product_summary[[#This Row],[ProductName]], products[ProductName], products[UnitsInStock])</f>
        <v>25</v>
      </c>
      <c r="H97">
        <f>_xlfn.XLOOKUP(Product_summary[[#This Row],[ProductName]], products[ProductName], products[UnitsOnOrder])</f>
        <v>0</v>
      </c>
      <c r="I97">
        <f>_xlfn.XLOOKUP(Product_summary[[#This Row],[ProductName]], products[ProductName], products[ReorderLevel])</f>
        <v>5</v>
      </c>
      <c r="J97">
        <v>131.4</v>
      </c>
    </row>
    <row r="98" spans="1:10" x14ac:dyDescent="0.3">
      <c r="A98">
        <v>27.2</v>
      </c>
      <c r="B98">
        <v>35</v>
      </c>
      <c r="C98">
        <v>0</v>
      </c>
      <c r="D98">
        <v>34</v>
      </c>
      <c r="E98" t="s">
        <v>13</v>
      </c>
      <c r="F98" t="s">
        <v>1004</v>
      </c>
      <c r="G98">
        <f>_xlfn.XLOOKUP(Product_summary[[#This Row],[ProductName]], products[ProductName], products[UnitsInStock])</f>
        <v>19</v>
      </c>
      <c r="H98">
        <f>_xlfn.XLOOKUP(Product_summary[[#This Row],[ProductName]], products[ProductName], products[UnitsOnOrder])</f>
        <v>0</v>
      </c>
      <c r="I98">
        <f>_xlfn.XLOOKUP(Product_summary[[#This Row],[ProductName]], products[ProductName], products[ReorderLevel])</f>
        <v>0</v>
      </c>
      <c r="J98">
        <v>952</v>
      </c>
    </row>
    <row r="99" spans="1:10" x14ac:dyDescent="0.3">
      <c r="A99">
        <v>27.8</v>
      </c>
      <c r="B99">
        <v>3</v>
      </c>
      <c r="C99">
        <v>0</v>
      </c>
      <c r="D99">
        <v>34.799999999999997</v>
      </c>
      <c r="E99" t="s">
        <v>13</v>
      </c>
      <c r="F99" t="s">
        <v>1026</v>
      </c>
      <c r="G99">
        <f>_xlfn.XLOOKUP(Product_summary[[#This Row],[ProductName]], products[ProductName], products[UnitsInStock])</f>
        <v>14</v>
      </c>
      <c r="H99">
        <f>_xlfn.XLOOKUP(Product_summary[[#This Row],[ProductName]], products[ProductName], products[UnitsOnOrder])</f>
        <v>0</v>
      </c>
      <c r="I99">
        <f>_xlfn.XLOOKUP(Product_summary[[#This Row],[ProductName]], products[ProductName], products[ReorderLevel])</f>
        <v>0</v>
      </c>
      <c r="J99">
        <v>83.4</v>
      </c>
    </row>
    <row r="100" spans="1:10" x14ac:dyDescent="0.3">
      <c r="A100">
        <v>35.1</v>
      </c>
      <c r="B100">
        <v>15</v>
      </c>
      <c r="C100">
        <v>0.25</v>
      </c>
      <c r="D100">
        <v>43.9</v>
      </c>
      <c r="E100" t="s">
        <v>10</v>
      </c>
      <c r="F100" t="s">
        <v>941</v>
      </c>
      <c r="G100">
        <f>_xlfn.XLOOKUP(Product_summary[[#This Row],[ProductName]], products[ProductName], products[UnitsInStock])</f>
        <v>49</v>
      </c>
      <c r="H100">
        <f>_xlfn.XLOOKUP(Product_summary[[#This Row],[ProductName]], products[ProductName], products[UnitsOnOrder])</f>
        <v>0</v>
      </c>
      <c r="I100">
        <f>_xlfn.XLOOKUP(Product_summary[[#This Row],[ProductName]], products[ProductName], products[ReorderLevel])</f>
        <v>30</v>
      </c>
      <c r="J100">
        <v>394.875</v>
      </c>
    </row>
    <row r="101" spans="1:10" x14ac:dyDescent="0.3">
      <c r="A101">
        <v>15.5</v>
      </c>
      <c r="B101">
        <v>21</v>
      </c>
      <c r="C101">
        <v>0</v>
      </c>
      <c r="D101">
        <v>19.45</v>
      </c>
      <c r="E101" t="s">
        <v>7</v>
      </c>
      <c r="F101" t="s">
        <v>973</v>
      </c>
      <c r="G101">
        <f>_xlfn.XLOOKUP(Product_summary[[#This Row],[ProductName]], products[ProductName], products[UnitsInStock])</f>
        <v>27</v>
      </c>
      <c r="H101">
        <f>_xlfn.XLOOKUP(Product_summary[[#This Row],[ProductName]], products[ProductName], products[UnitsOnOrder])</f>
        <v>0</v>
      </c>
      <c r="I101">
        <f>_xlfn.XLOOKUP(Product_summary[[#This Row],[ProductName]], products[ProductName], products[ReorderLevel])</f>
        <v>15</v>
      </c>
      <c r="J101">
        <v>325.5</v>
      </c>
    </row>
    <row r="102" spans="1:10" x14ac:dyDescent="0.3">
      <c r="A102">
        <v>27.2</v>
      </c>
      <c r="B102">
        <v>20</v>
      </c>
      <c r="C102">
        <v>0.25</v>
      </c>
      <c r="D102">
        <v>34</v>
      </c>
      <c r="E102" t="s">
        <v>13</v>
      </c>
      <c r="F102" t="s">
        <v>1004</v>
      </c>
      <c r="G102">
        <f>_xlfn.XLOOKUP(Product_summary[[#This Row],[ProductName]], products[ProductName], products[UnitsInStock])</f>
        <v>19</v>
      </c>
      <c r="H102">
        <f>_xlfn.XLOOKUP(Product_summary[[#This Row],[ProductName]], products[ProductName], products[UnitsOnOrder])</f>
        <v>0</v>
      </c>
      <c r="I102">
        <f>_xlfn.XLOOKUP(Product_summary[[#This Row],[ProductName]], products[ProductName], products[ReorderLevel])</f>
        <v>0</v>
      </c>
      <c r="J102">
        <v>408</v>
      </c>
    </row>
    <row r="103" spans="1:10" x14ac:dyDescent="0.3">
      <c r="A103">
        <v>11.2</v>
      </c>
      <c r="B103">
        <v>5</v>
      </c>
      <c r="C103">
        <v>0.25</v>
      </c>
      <c r="D103">
        <v>14</v>
      </c>
      <c r="E103" t="s">
        <v>4</v>
      </c>
      <c r="F103" t="s">
        <v>1018</v>
      </c>
      <c r="G103">
        <f>_xlfn.XLOOKUP(Product_summary[[#This Row],[ProductName]], products[ProductName], products[UnitsInStock])</f>
        <v>52</v>
      </c>
      <c r="H103">
        <f>_xlfn.XLOOKUP(Product_summary[[#This Row],[ProductName]], products[ProductName], products[UnitsOnOrder])</f>
        <v>0</v>
      </c>
      <c r="I103">
        <f>_xlfn.XLOOKUP(Product_summary[[#This Row],[ProductName]], products[ProductName], products[ReorderLevel])</f>
        <v>10</v>
      </c>
      <c r="J103">
        <v>42</v>
      </c>
    </row>
    <row r="104" spans="1:10" x14ac:dyDescent="0.3">
      <c r="A104">
        <v>14.4</v>
      </c>
      <c r="B104">
        <v>45</v>
      </c>
      <c r="C104">
        <v>0.2</v>
      </c>
      <c r="D104">
        <v>18</v>
      </c>
      <c r="E104" t="s">
        <v>4</v>
      </c>
      <c r="F104" t="s">
        <v>889</v>
      </c>
      <c r="G104">
        <f>_xlfn.XLOOKUP(Product_summary[[#This Row],[ProductName]], products[ProductName], products[UnitsInStock])</f>
        <v>39</v>
      </c>
      <c r="H104">
        <f>_xlfn.XLOOKUP(Product_summary[[#This Row],[ProductName]], products[ProductName], products[UnitsOnOrder])</f>
        <v>0</v>
      </c>
      <c r="I104">
        <f>_xlfn.XLOOKUP(Product_summary[[#This Row],[ProductName]], products[ProductName], products[ReorderLevel])</f>
        <v>10</v>
      </c>
      <c r="J104">
        <v>518.4</v>
      </c>
    </row>
    <row r="105" spans="1:10" x14ac:dyDescent="0.3">
      <c r="A105">
        <v>14.7</v>
      </c>
      <c r="B105">
        <v>40</v>
      </c>
      <c r="C105">
        <v>0.2</v>
      </c>
      <c r="D105">
        <v>18.399999999999999</v>
      </c>
      <c r="E105" t="s">
        <v>25</v>
      </c>
      <c r="F105" t="s">
        <v>965</v>
      </c>
      <c r="G105">
        <f>_xlfn.XLOOKUP(Product_summary[[#This Row],[ProductName]], products[ProductName], products[UnitsInStock])</f>
        <v>123</v>
      </c>
      <c r="H105">
        <f>_xlfn.XLOOKUP(Product_summary[[#This Row],[ProductName]], products[ProductName], products[UnitsOnOrder])</f>
        <v>0</v>
      </c>
      <c r="I105">
        <f>_xlfn.XLOOKUP(Product_summary[[#This Row],[ProductName]], products[ProductName], products[ReorderLevel])</f>
        <v>30</v>
      </c>
      <c r="J105">
        <v>470.40000000000003</v>
      </c>
    </row>
    <row r="106" spans="1:10" x14ac:dyDescent="0.3">
      <c r="A106">
        <v>26.2</v>
      </c>
      <c r="B106">
        <v>36</v>
      </c>
      <c r="C106">
        <v>0.2</v>
      </c>
      <c r="D106">
        <v>32.799999999999997</v>
      </c>
      <c r="E106" t="s">
        <v>19</v>
      </c>
      <c r="F106" t="s">
        <v>991</v>
      </c>
      <c r="G106">
        <f>_xlfn.XLOOKUP(Product_summary[[#This Row],[ProductName]], products[ProductName], products[UnitsInStock])</f>
        <v>0</v>
      </c>
      <c r="H106">
        <f>_xlfn.XLOOKUP(Product_summary[[#This Row],[ProductName]], products[ProductName], products[UnitsOnOrder])</f>
        <v>0</v>
      </c>
      <c r="I106">
        <f>_xlfn.XLOOKUP(Product_summary[[#This Row],[ProductName]], products[ProductName], products[ReorderLevel])</f>
        <v>0</v>
      </c>
      <c r="J106">
        <v>754.56</v>
      </c>
    </row>
    <row r="107" spans="1:10" x14ac:dyDescent="0.3">
      <c r="A107">
        <v>14.4</v>
      </c>
      <c r="B107">
        <v>100</v>
      </c>
      <c r="C107">
        <v>0</v>
      </c>
      <c r="D107">
        <v>18</v>
      </c>
      <c r="E107" t="s">
        <v>4</v>
      </c>
      <c r="F107" t="s">
        <v>956</v>
      </c>
      <c r="G107">
        <f>_xlfn.XLOOKUP(Product_summary[[#This Row],[ProductName]], products[ProductName], products[UnitsInStock])</f>
        <v>20</v>
      </c>
      <c r="H107">
        <f>_xlfn.XLOOKUP(Product_summary[[#This Row],[ProductName]], products[ProductName], products[UnitsOnOrder])</f>
        <v>0</v>
      </c>
      <c r="I107">
        <f>_xlfn.XLOOKUP(Product_summary[[#This Row],[ProductName]], products[ProductName], products[ReorderLevel])</f>
        <v>15</v>
      </c>
      <c r="J107">
        <v>1440</v>
      </c>
    </row>
    <row r="108" spans="1:10" x14ac:dyDescent="0.3">
      <c r="A108">
        <v>39.4</v>
      </c>
      <c r="B108">
        <v>40</v>
      </c>
      <c r="C108">
        <v>0</v>
      </c>
      <c r="D108">
        <v>49.3</v>
      </c>
      <c r="E108" t="s">
        <v>10</v>
      </c>
      <c r="F108" t="s">
        <v>1008</v>
      </c>
      <c r="G108">
        <f>_xlfn.XLOOKUP(Product_summary[[#This Row],[ProductName]], products[ProductName], products[UnitsInStock])</f>
        <v>17</v>
      </c>
      <c r="H108">
        <f>_xlfn.XLOOKUP(Product_summary[[#This Row],[ProductName]], products[ProductName], products[UnitsOnOrder])</f>
        <v>0</v>
      </c>
      <c r="I108">
        <f>_xlfn.XLOOKUP(Product_summary[[#This Row],[ProductName]], products[ProductName], products[ReorderLevel])</f>
        <v>0</v>
      </c>
      <c r="J108">
        <v>1576</v>
      </c>
    </row>
    <row r="109" spans="1:10" x14ac:dyDescent="0.3">
      <c r="A109">
        <v>13.9</v>
      </c>
      <c r="B109">
        <v>40</v>
      </c>
      <c r="C109">
        <v>0.15</v>
      </c>
      <c r="D109">
        <v>17.45</v>
      </c>
      <c r="E109" t="s">
        <v>10</v>
      </c>
      <c r="F109" t="s">
        <v>919</v>
      </c>
      <c r="G109">
        <f>_xlfn.XLOOKUP(Product_summary[[#This Row],[ProductName]], products[ProductName], products[UnitsInStock])</f>
        <v>29</v>
      </c>
      <c r="H109">
        <f>_xlfn.XLOOKUP(Product_summary[[#This Row],[ProductName]], products[ProductName], products[UnitsOnOrder])</f>
        <v>0</v>
      </c>
      <c r="I109">
        <f>_xlfn.XLOOKUP(Product_summary[[#This Row],[ProductName]], products[ProductName], products[ReorderLevel])</f>
        <v>10</v>
      </c>
      <c r="J109">
        <v>472.59999999999997</v>
      </c>
    </row>
    <row r="110" spans="1:10" x14ac:dyDescent="0.3">
      <c r="A110">
        <v>11.2</v>
      </c>
      <c r="B110">
        <v>20</v>
      </c>
      <c r="C110">
        <v>0</v>
      </c>
      <c r="D110">
        <v>14</v>
      </c>
      <c r="E110" t="s">
        <v>4</v>
      </c>
      <c r="F110" t="s">
        <v>955</v>
      </c>
      <c r="G110">
        <f>_xlfn.XLOOKUP(Product_summary[[#This Row],[ProductName]], products[ProductName], products[UnitsInStock])</f>
        <v>111</v>
      </c>
      <c r="H110">
        <f>_xlfn.XLOOKUP(Product_summary[[#This Row],[ProductName]], products[ProductName], products[UnitsOnOrder])</f>
        <v>0</v>
      </c>
      <c r="I110">
        <f>_xlfn.XLOOKUP(Product_summary[[#This Row],[ProductName]], products[ProductName], products[ReorderLevel])</f>
        <v>15</v>
      </c>
      <c r="J110">
        <v>224</v>
      </c>
    </row>
    <row r="111" spans="1:10" x14ac:dyDescent="0.3">
      <c r="A111">
        <v>9.6</v>
      </c>
      <c r="B111">
        <v>15</v>
      </c>
      <c r="C111">
        <v>0.15</v>
      </c>
      <c r="D111">
        <v>12</v>
      </c>
      <c r="E111" t="s">
        <v>25</v>
      </c>
      <c r="F111" t="s">
        <v>977</v>
      </c>
      <c r="G111">
        <f>_xlfn.XLOOKUP(Product_summary[[#This Row],[ProductName]], products[ProductName], products[UnitsInStock])</f>
        <v>95</v>
      </c>
      <c r="H111">
        <f>_xlfn.XLOOKUP(Product_summary[[#This Row],[ProductName]], products[ProductName], products[UnitsOnOrder])</f>
        <v>0</v>
      </c>
      <c r="I111">
        <f>_xlfn.XLOOKUP(Product_summary[[#This Row],[ProductName]], products[ProductName], products[ReorderLevel])</f>
        <v>0</v>
      </c>
      <c r="J111">
        <v>122.39999999999999</v>
      </c>
    </row>
    <row r="112" spans="1:10" x14ac:dyDescent="0.3">
      <c r="A112">
        <v>5.9</v>
      </c>
      <c r="B112">
        <v>10</v>
      </c>
      <c r="C112">
        <v>0.1</v>
      </c>
      <c r="D112">
        <v>7.45</v>
      </c>
      <c r="E112" t="s">
        <v>19</v>
      </c>
      <c r="F112" t="s">
        <v>993</v>
      </c>
      <c r="G112">
        <f>_xlfn.XLOOKUP(Product_summary[[#This Row],[ProductName]], products[ProductName], products[UnitsInStock])</f>
        <v>21</v>
      </c>
      <c r="H112">
        <f>_xlfn.XLOOKUP(Product_summary[[#This Row],[ProductName]], products[ProductName], products[UnitsOnOrder])</f>
        <v>0</v>
      </c>
      <c r="I112">
        <f>_xlfn.XLOOKUP(Product_summary[[#This Row],[ProductName]], products[ProductName], products[ReorderLevel])</f>
        <v>10</v>
      </c>
      <c r="J112">
        <v>53.1</v>
      </c>
    </row>
    <row r="113" spans="1:10" x14ac:dyDescent="0.3">
      <c r="A113">
        <v>10</v>
      </c>
      <c r="B113">
        <v>3</v>
      </c>
      <c r="C113">
        <v>0.1</v>
      </c>
      <c r="D113">
        <v>12.5</v>
      </c>
      <c r="E113" t="s">
        <v>10</v>
      </c>
      <c r="F113" t="s">
        <v>1019</v>
      </c>
      <c r="G113">
        <f>_xlfn.XLOOKUP(Product_summary[[#This Row],[ProductName]], products[ProductName], products[UnitsInStock])</f>
        <v>6</v>
      </c>
      <c r="H113">
        <f>_xlfn.XLOOKUP(Product_summary[[#This Row],[ProductName]], products[ProductName], products[UnitsOnOrder])</f>
        <v>10</v>
      </c>
      <c r="I113">
        <f>_xlfn.XLOOKUP(Product_summary[[#This Row],[ProductName]], products[ProductName], products[ReorderLevel])</f>
        <v>15</v>
      </c>
      <c r="J113">
        <v>27</v>
      </c>
    </row>
    <row r="114" spans="1:10" x14ac:dyDescent="0.3">
      <c r="A114">
        <v>8</v>
      </c>
      <c r="B114">
        <v>30</v>
      </c>
      <c r="C114">
        <v>0</v>
      </c>
      <c r="D114">
        <v>10</v>
      </c>
      <c r="E114" t="s">
        <v>7</v>
      </c>
      <c r="F114" t="s">
        <v>893</v>
      </c>
      <c r="G114">
        <f>_xlfn.XLOOKUP(Product_summary[[#This Row],[ProductName]], products[ProductName], products[UnitsInStock])</f>
        <v>13</v>
      </c>
      <c r="H114">
        <f>_xlfn.XLOOKUP(Product_summary[[#This Row],[ProductName]], products[ProductName], products[UnitsOnOrder])</f>
        <v>70</v>
      </c>
      <c r="I114">
        <f>_xlfn.XLOOKUP(Product_summary[[#This Row],[ProductName]], products[ProductName], products[ReorderLevel])</f>
        <v>25</v>
      </c>
      <c r="J114">
        <v>240</v>
      </c>
    </row>
    <row r="115" spans="1:10" x14ac:dyDescent="0.3">
      <c r="A115">
        <v>26.6</v>
      </c>
      <c r="B115">
        <v>9</v>
      </c>
      <c r="C115">
        <v>0</v>
      </c>
      <c r="D115">
        <v>33.25</v>
      </c>
      <c r="E115" t="s">
        <v>16</v>
      </c>
      <c r="F115" t="s">
        <v>1012</v>
      </c>
      <c r="G115">
        <f>_xlfn.XLOOKUP(Product_summary[[#This Row],[ProductName]], products[ProductName], products[UnitsInStock])</f>
        <v>22</v>
      </c>
      <c r="H115">
        <f>_xlfn.XLOOKUP(Product_summary[[#This Row],[ProductName]], products[ProductName], products[UnitsOnOrder])</f>
        <v>80</v>
      </c>
      <c r="I115">
        <f>_xlfn.XLOOKUP(Product_summary[[#This Row],[ProductName]], products[ProductName], products[ReorderLevel])</f>
        <v>30</v>
      </c>
      <c r="J115">
        <v>239.4</v>
      </c>
    </row>
    <row r="116" spans="1:10" x14ac:dyDescent="0.3">
      <c r="A116">
        <v>17</v>
      </c>
      <c r="B116">
        <v>20</v>
      </c>
      <c r="C116">
        <v>0</v>
      </c>
      <c r="D116">
        <v>21.35</v>
      </c>
      <c r="E116" t="s">
        <v>7</v>
      </c>
      <c r="F116" t="s">
        <v>897</v>
      </c>
      <c r="G116">
        <f>_xlfn.XLOOKUP(Product_summary[[#This Row],[ProductName]], products[ProductName], products[UnitsInStock])</f>
        <v>0</v>
      </c>
      <c r="H116">
        <f>_xlfn.XLOOKUP(Product_summary[[#This Row],[ProductName]], products[ProductName], products[UnitsOnOrder])</f>
        <v>0</v>
      </c>
      <c r="I116">
        <f>_xlfn.XLOOKUP(Product_summary[[#This Row],[ProductName]], products[ProductName], products[ReorderLevel])</f>
        <v>0</v>
      </c>
      <c r="J116">
        <v>340</v>
      </c>
    </row>
    <row r="117" spans="1:10" x14ac:dyDescent="0.3">
      <c r="A117">
        <v>99</v>
      </c>
      <c r="B117">
        <v>15</v>
      </c>
      <c r="C117">
        <v>0</v>
      </c>
      <c r="D117">
        <v>123.79</v>
      </c>
      <c r="E117" t="s">
        <v>19</v>
      </c>
      <c r="F117" t="s">
        <v>945</v>
      </c>
      <c r="G117">
        <f>_xlfn.XLOOKUP(Product_summary[[#This Row],[ProductName]], products[ProductName], products[UnitsInStock])</f>
        <v>0</v>
      </c>
      <c r="H117">
        <f>_xlfn.XLOOKUP(Product_summary[[#This Row],[ProductName]], products[ProductName], products[UnitsOnOrder])</f>
        <v>0</v>
      </c>
      <c r="I117">
        <f>_xlfn.XLOOKUP(Product_summary[[#This Row],[ProductName]], products[ProductName], products[ReorderLevel])</f>
        <v>0</v>
      </c>
      <c r="J117">
        <v>1485</v>
      </c>
    </row>
    <row r="118" spans="1:10" x14ac:dyDescent="0.3">
      <c r="A118">
        <v>16</v>
      </c>
      <c r="B118">
        <v>15</v>
      </c>
      <c r="C118">
        <v>0</v>
      </c>
      <c r="D118">
        <v>20</v>
      </c>
      <c r="E118" t="s">
        <v>10</v>
      </c>
      <c r="F118" t="s">
        <v>983</v>
      </c>
      <c r="G118">
        <f>_xlfn.XLOOKUP(Product_summary[[#This Row],[ProductName]], products[ProductName], products[UnitsInStock])</f>
        <v>10</v>
      </c>
      <c r="H118">
        <f>_xlfn.XLOOKUP(Product_summary[[#This Row],[ProductName]], products[ProductName], products[UnitsOnOrder])</f>
        <v>60</v>
      </c>
      <c r="I118">
        <f>_xlfn.XLOOKUP(Product_summary[[#This Row],[ProductName]], products[ProductName], products[ReorderLevel])</f>
        <v>15</v>
      </c>
      <c r="J118">
        <v>240</v>
      </c>
    </row>
    <row r="119" spans="1:10" x14ac:dyDescent="0.3">
      <c r="A119">
        <v>10.4</v>
      </c>
      <c r="B119">
        <v>10</v>
      </c>
      <c r="C119">
        <v>0</v>
      </c>
      <c r="D119">
        <v>13</v>
      </c>
      <c r="E119" t="s">
        <v>7</v>
      </c>
      <c r="F119" t="s">
        <v>1034</v>
      </c>
      <c r="G119">
        <f>_xlfn.XLOOKUP(Product_summary[[#This Row],[ProductName]], products[ProductName], products[UnitsInStock])</f>
        <v>32</v>
      </c>
      <c r="H119">
        <f>_xlfn.XLOOKUP(Product_summary[[#This Row],[ProductName]], products[ProductName], products[UnitsOnOrder])</f>
        <v>0</v>
      </c>
      <c r="I119">
        <f>_xlfn.XLOOKUP(Product_summary[[#This Row],[ProductName]], products[ProductName], products[ReorderLevel])</f>
        <v>15</v>
      </c>
      <c r="J119">
        <v>104</v>
      </c>
    </row>
    <row r="120" spans="1:10" x14ac:dyDescent="0.3">
      <c r="A120">
        <v>4.8</v>
      </c>
      <c r="B120">
        <v>20</v>
      </c>
      <c r="C120">
        <v>0.1</v>
      </c>
      <c r="D120">
        <v>6</v>
      </c>
      <c r="E120" t="s">
        <v>25</v>
      </c>
      <c r="F120" t="s">
        <v>913</v>
      </c>
      <c r="G120">
        <f>_xlfn.XLOOKUP(Product_summary[[#This Row],[ProductName]], products[ProductName], products[UnitsInStock])</f>
        <v>24</v>
      </c>
      <c r="H120">
        <f>_xlfn.XLOOKUP(Product_summary[[#This Row],[ProductName]], products[ProductName], products[UnitsOnOrder])</f>
        <v>0</v>
      </c>
      <c r="I120">
        <f>_xlfn.XLOOKUP(Product_summary[[#This Row],[ProductName]], products[ProductName], products[ReorderLevel])</f>
        <v>5</v>
      </c>
      <c r="J120">
        <v>86.4</v>
      </c>
    </row>
    <row r="121" spans="1:10" x14ac:dyDescent="0.3">
      <c r="A121">
        <v>15.5</v>
      </c>
      <c r="B121">
        <v>24</v>
      </c>
      <c r="C121">
        <v>0.1</v>
      </c>
      <c r="D121">
        <v>19.45</v>
      </c>
      <c r="E121" t="s">
        <v>7</v>
      </c>
      <c r="F121" t="s">
        <v>973</v>
      </c>
      <c r="G121">
        <f>_xlfn.XLOOKUP(Product_summary[[#This Row],[ProductName]], products[ProductName], products[UnitsInStock])</f>
        <v>27</v>
      </c>
      <c r="H121">
        <f>_xlfn.XLOOKUP(Product_summary[[#This Row],[ProductName]], products[ProductName], products[UnitsOnOrder])</f>
        <v>0</v>
      </c>
      <c r="I121">
        <f>_xlfn.XLOOKUP(Product_summary[[#This Row],[ProductName]], products[ProductName], products[ReorderLevel])</f>
        <v>15</v>
      </c>
      <c r="J121">
        <v>334.8</v>
      </c>
    </row>
    <row r="122" spans="1:10" x14ac:dyDescent="0.3">
      <c r="A122">
        <v>42.4</v>
      </c>
      <c r="B122">
        <v>2</v>
      </c>
      <c r="C122">
        <v>0.1</v>
      </c>
      <c r="D122">
        <v>53</v>
      </c>
      <c r="E122" t="s">
        <v>22</v>
      </c>
      <c r="F122" t="s">
        <v>987</v>
      </c>
      <c r="G122">
        <f>_xlfn.XLOOKUP(Product_summary[[#This Row],[ProductName]], products[ProductName], products[UnitsInStock])</f>
        <v>20</v>
      </c>
      <c r="H122">
        <f>_xlfn.XLOOKUP(Product_summary[[#This Row],[ProductName]], products[ProductName], products[UnitsOnOrder])</f>
        <v>0</v>
      </c>
      <c r="I122">
        <f>_xlfn.XLOOKUP(Product_summary[[#This Row],[ProductName]], products[ProductName], products[ReorderLevel])</f>
        <v>10</v>
      </c>
      <c r="J122">
        <v>76.319999999999993</v>
      </c>
    </row>
    <row r="123" spans="1:10" x14ac:dyDescent="0.3">
      <c r="A123">
        <v>64.8</v>
      </c>
      <c r="B123">
        <v>20</v>
      </c>
      <c r="C123">
        <v>0</v>
      </c>
      <c r="D123">
        <v>81</v>
      </c>
      <c r="E123" t="s">
        <v>10</v>
      </c>
      <c r="F123" t="s">
        <v>927</v>
      </c>
      <c r="G123">
        <f>_xlfn.XLOOKUP(Product_summary[[#This Row],[ProductName]], products[ProductName], products[UnitsInStock])</f>
        <v>40</v>
      </c>
      <c r="H123">
        <f>_xlfn.XLOOKUP(Product_summary[[#This Row],[ProductName]], products[ProductName], products[UnitsOnOrder])</f>
        <v>0</v>
      </c>
      <c r="I123">
        <f>_xlfn.XLOOKUP(Product_summary[[#This Row],[ProductName]], products[ProductName], products[ReorderLevel])</f>
        <v>0</v>
      </c>
      <c r="J123">
        <v>1296</v>
      </c>
    </row>
    <row r="124" spans="1:10" x14ac:dyDescent="0.3">
      <c r="A124">
        <v>50</v>
      </c>
      <c r="B124">
        <v>12</v>
      </c>
      <c r="C124">
        <v>0</v>
      </c>
      <c r="D124">
        <v>62.5</v>
      </c>
      <c r="E124" t="s">
        <v>25</v>
      </c>
      <c r="F124" t="s">
        <v>923</v>
      </c>
      <c r="G124">
        <f>_xlfn.XLOOKUP(Product_summary[[#This Row],[ProductName]], products[ProductName], products[UnitsInStock])</f>
        <v>42</v>
      </c>
      <c r="H124">
        <f>_xlfn.XLOOKUP(Product_summary[[#This Row],[ProductName]], products[ProductName], products[UnitsOnOrder])</f>
        <v>0</v>
      </c>
      <c r="I124">
        <f>_xlfn.XLOOKUP(Product_summary[[#This Row],[ProductName]], products[ProductName], products[ReorderLevel])</f>
        <v>0</v>
      </c>
      <c r="J124">
        <v>600</v>
      </c>
    </row>
    <row r="125" spans="1:10" x14ac:dyDescent="0.3">
      <c r="A125">
        <v>3.6</v>
      </c>
      <c r="B125">
        <v>10</v>
      </c>
      <c r="C125">
        <v>0</v>
      </c>
      <c r="D125">
        <v>4.5</v>
      </c>
      <c r="E125" t="s">
        <v>4</v>
      </c>
      <c r="F125" t="s">
        <v>935</v>
      </c>
      <c r="G125">
        <f>_xlfn.XLOOKUP(Product_summary[[#This Row],[ProductName]], products[ProductName], products[UnitsInStock])</f>
        <v>20</v>
      </c>
      <c r="H125">
        <f>_xlfn.XLOOKUP(Product_summary[[#This Row],[ProductName]], products[ProductName], products[UnitsOnOrder])</f>
        <v>0</v>
      </c>
      <c r="I125">
        <f>_xlfn.XLOOKUP(Product_summary[[#This Row],[ProductName]], products[ProductName], products[ReorderLevel])</f>
        <v>0</v>
      </c>
      <c r="J125">
        <v>36</v>
      </c>
    </row>
    <row r="126" spans="1:10" x14ac:dyDescent="0.3">
      <c r="A126">
        <v>35.1</v>
      </c>
      <c r="B126">
        <v>5</v>
      </c>
      <c r="C126">
        <v>0</v>
      </c>
      <c r="D126">
        <v>43.9</v>
      </c>
      <c r="E126" t="s">
        <v>7</v>
      </c>
      <c r="F126" t="s">
        <v>1010</v>
      </c>
      <c r="G126">
        <f>_xlfn.XLOOKUP(Product_summary[[#This Row],[ProductName]], products[ProductName], products[UnitsInStock])</f>
        <v>24</v>
      </c>
      <c r="H126">
        <f>_xlfn.XLOOKUP(Product_summary[[#This Row],[ProductName]], products[ProductName], products[UnitsOnOrder])</f>
        <v>0</v>
      </c>
      <c r="I126">
        <f>_xlfn.XLOOKUP(Product_summary[[#This Row],[ProductName]], products[ProductName], products[ReorderLevel])</f>
        <v>5</v>
      </c>
      <c r="J126">
        <v>175.5</v>
      </c>
    </row>
    <row r="127" spans="1:10" x14ac:dyDescent="0.3">
      <c r="A127">
        <v>6.2</v>
      </c>
      <c r="B127">
        <v>6</v>
      </c>
      <c r="C127">
        <v>0</v>
      </c>
      <c r="D127">
        <v>7.75</v>
      </c>
      <c r="E127" t="s">
        <v>4</v>
      </c>
      <c r="F127" t="s">
        <v>1030</v>
      </c>
      <c r="G127">
        <f>_xlfn.XLOOKUP(Product_summary[[#This Row],[ProductName]], products[ProductName], products[UnitsInStock])</f>
        <v>125</v>
      </c>
      <c r="H127">
        <f>_xlfn.XLOOKUP(Product_summary[[#This Row],[ProductName]], products[ProductName], products[UnitsOnOrder])</f>
        <v>0</v>
      </c>
      <c r="I127">
        <f>_xlfn.XLOOKUP(Product_summary[[#This Row],[ProductName]], products[ProductName], products[ReorderLevel])</f>
        <v>25</v>
      </c>
      <c r="J127">
        <v>37.200000000000003</v>
      </c>
    </row>
    <row r="128" spans="1:10" x14ac:dyDescent="0.3">
      <c r="A128">
        <v>14.4</v>
      </c>
      <c r="B128">
        <v>18</v>
      </c>
      <c r="C128">
        <v>0</v>
      </c>
      <c r="D128">
        <v>18</v>
      </c>
      <c r="E128" t="s">
        <v>4</v>
      </c>
      <c r="F128" t="s">
        <v>889</v>
      </c>
      <c r="G128">
        <f>_xlfn.XLOOKUP(Product_summary[[#This Row],[ProductName]], products[ProductName], products[UnitsInStock])</f>
        <v>39</v>
      </c>
      <c r="H128">
        <f>_xlfn.XLOOKUP(Product_summary[[#This Row],[ProductName]], products[ProductName], products[UnitsOnOrder])</f>
        <v>0</v>
      </c>
      <c r="I128">
        <f>_xlfn.XLOOKUP(Product_summary[[#This Row],[ProductName]], products[ProductName], products[ReorderLevel])</f>
        <v>10</v>
      </c>
      <c r="J128">
        <v>259.2</v>
      </c>
    </row>
    <row r="129" spans="1:10" x14ac:dyDescent="0.3">
      <c r="A129">
        <v>31.2</v>
      </c>
      <c r="B129">
        <v>15</v>
      </c>
      <c r="C129">
        <v>0</v>
      </c>
      <c r="D129">
        <v>39</v>
      </c>
      <c r="E129" t="s">
        <v>19</v>
      </c>
      <c r="F129" t="s">
        <v>921</v>
      </c>
      <c r="G129">
        <f>_xlfn.XLOOKUP(Product_summary[[#This Row],[ProductName]], products[ProductName], products[UnitsInStock])</f>
        <v>0</v>
      </c>
      <c r="H129">
        <f>_xlfn.XLOOKUP(Product_summary[[#This Row],[ProductName]], products[ProductName], products[UnitsOnOrder])</f>
        <v>0</v>
      </c>
      <c r="I129">
        <f>_xlfn.XLOOKUP(Product_summary[[#This Row],[ProductName]], products[ProductName], products[ReorderLevel])</f>
        <v>0</v>
      </c>
      <c r="J129">
        <v>468</v>
      </c>
    </row>
    <row r="130" spans="1:10" x14ac:dyDescent="0.3">
      <c r="A130">
        <v>36.799999999999997</v>
      </c>
      <c r="B130">
        <v>15</v>
      </c>
      <c r="C130">
        <v>0</v>
      </c>
      <c r="D130">
        <v>46</v>
      </c>
      <c r="E130" t="s">
        <v>4</v>
      </c>
      <c r="F130" t="s">
        <v>971</v>
      </c>
      <c r="G130">
        <f>_xlfn.XLOOKUP(Product_summary[[#This Row],[ProductName]], products[ProductName], products[UnitsInStock])</f>
        <v>17</v>
      </c>
      <c r="H130">
        <f>_xlfn.XLOOKUP(Product_summary[[#This Row],[ProductName]], products[ProductName], products[UnitsOnOrder])</f>
        <v>10</v>
      </c>
      <c r="I130">
        <f>_xlfn.XLOOKUP(Product_summary[[#This Row],[ProductName]], products[ProductName], products[ReorderLevel])</f>
        <v>25</v>
      </c>
      <c r="J130">
        <v>552</v>
      </c>
    </row>
    <row r="131" spans="1:10" x14ac:dyDescent="0.3">
      <c r="A131">
        <v>27.2</v>
      </c>
      <c r="B131">
        <v>21</v>
      </c>
      <c r="C131">
        <v>0</v>
      </c>
      <c r="D131">
        <v>34</v>
      </c>
      <c r="E131" t="s">
        <v>13</v>
      </c>
      <c r="F131" t="s">
        <v>1004</v>
      </c>
      <c r="G131">
        <f>_xlfn.XLOOKUP(Product_summary[[#This Row],[ProductName]], products[ProductName], products[UnitsInStock])</f>
        <v>19</v>
      </c>
      <c r="H131">
        <f>_xlfn.XLOOKUP(Product_summary[[#This Row],[ProductName]], products[ProductName], products[UnitsOnOrder])</f>
        <v>0</v>
      </c>
      <c r="I131">
        <f>_xlfn.XLOOKUP(Product_summary[[#This Row],[ProductName]], products[ProductName], products[ReorderLevel])</f>
        <v>0</v>
      </c>
      <c r="J131">
        <v>571.19999999999993</v>
      </c>
    </row>
    <row r="132" spans="1:10" x14ac:dyDescent="0.3">
      <c r="A132">
        <v>6.2</v>
      </c>
      <c r="B132">
        <v>6</v>
      </c>
      <c r="C132">
        <v>0</v>
      </c>
      <c r="D132">
        <v>7.75</v>
      </c>
      <c r="E132" t="s">
        <v>4</v>
      </c>
      <c r="F132" t="s">
        <v>1030</v>
      </c>
      <c r="G132">
        <f>_xlfn.XLOOKUP(Product_summary[[#This Row],[ProductName]], products[ProductName], products[UnitsInStock])</f>
        <v>125</v>
      </c>
      <c r="H132">
        <f>_xlfn.XLOOKUP(Product_summary[[#This Row],[ProductName]], products[ProductName], products[UnitsOnOrder])</f>
        <v>0</v>
      </c>
      <c r="I132">
        <f>_xlfn.XLOOKUP(Product_summary[[#This Row],[ProductName]], products[ProductName], products[ReorderLevel])</f>
        <v>25</v>
      </c>
      <c r="J132">
        <v>37.200000000000003</v>
      </c>
    </row>
    <row r="133" spans="1:10" x14ac:dyDescent="0.3">
      <c r="A133">
        <v>30.4</v>
      </c>
      <c r="B133">
        <v>4</v>
      </c>
      <c r="C133">
        <v>0</v>
      </c>
      <c r="D133">
        <v>38</v>
      </c>
      <c r="E133" t="s">
        <v>16</v>
      </c>
      <c r="F133" t="s">
        <v>997</v>
      </c>
      <c r="G133">
        <f>_xlfn.XLOOKUP(Product_summary[[#This Row],[ProductName]], products[ProductName], products[UnitsInStock])</f>
        <v>21</v>
      </c>
      <c r="H133">
        <f>_xlfn.XLOOKUP(Product_summary[[#This Row],[ProductName]], products[ProductName], products[UnitsOnOrder])</f>
        <v>10</v>
      </c>
      <c r="I133">
        <f>_xlfn.XLOOKUP(Product_summary[[#This Row],[ProductName]], products[ProductName], products[ReorderLevel])</f>
        <v>30</v>
      </c>
      <c r="J133">
        <v>121.6</v>
      </c>
    </row>
    <row r="134" spans="1:10" x14ac:dyDescent="0.3">
      <c r="A134">
        <v>16.8</v>
      </c>
      <c r="B134">
        <v>12</v>
      </c>
      <c r="C134">
        <v>0</v>
      </c>
      <c r="D134">
        <v>21</v>
      </c>
      <c r="E134" t="s">
        <v>13</v>
      </c>
      <c r="F134" t="s">
        <v>909</v>
      </c>
      <c r="G134">
        <f>_xlfn.XLOOKUP(Product_summary[[#This Row],[ProductName]], products[ProductName], products[UnitsInStock])</f>
        <v>22</v>
      </c>
      <c r="H134">
        <f>_xlfn.XLOOKUP(Product_summary[[#This Row],[ProductName]], products[ProductName], products[UnitsOnOrder])</f>
        <v>30</v>
      </c>
      <c r="I134">
        <f>_xlfn.XLOOKUP(Product_summary[[#This Row],[ProductName]], products[ProductName], products[ReorderLevel])</f>
        <v>30</v>
      </c>
      <c r="J134">
        <v>201.60000000000002</v>
      </c>
    </row>
    <row r="135" spans="1:10" x14ac:dyDescent="0.3">
      <c r="A135">
        <v>13.9</v>
      </c>
      <c r="B135">
        <v>30</v>
      </c>
      <c r="C135">
        <v>0</v>
      </c>
      <c r="D135">
        <v>17.45</v>
      </c>
      <c r="E135" t="s">
        <v>10</v>
      </c>
      <c r="F135" t="s">
        <v>919</v>
      </c>
      <c r="G135">
        <f>_xlfn.XLOOKUP(Product_summary[[#This Row],[ProductName]], products[ProductName], products[UnitsInStock])</f>
        <v>29</v>
      </c>
      <c r="H135">
        <f>_xlfn.XLOOKUP(Product_summary[[#This Row],[ProductName]], products[ProductName], products[UnitsOnOrder])</f>
        <v>0</v>
      </c>
      <c r="I135">
        <f>_xlfn.XLOOKUP(Product_summary[[#This Row],[ProductName]], products[ProductName], products[ReorderLevel])</f>
        <v>10</v>
      </c>
      <c r="J135">
        <v>417</v>
      </c>
    </row>
    <row r="136" spans="1:10" x14ac:dyDescent="0.3">
      <c r="A136">
        <v>28.8</v>
      </c>
      <c r="B136">
        <v>15</v>
      </c>
      <c r="C136">
        <v>0</v>
      </c>
      <c r="D136">
        <v>36</v>
      </c>
      <c r="E136" t="s">
        <v>13</v>
      </c>
      <c r="F136" t="s">
        <v>1021</v>
      </c>
      <c r="G136">
        <f>_xlfn.XLOOKUP(Product_summary[[#This Row],[ProductName]], products[ProductName], products[UnitsInStock])</f>
        <v>26</v>
      </c>
      <c r="H136">
        <f>_xlfn.XLOOKUP(Product_summary[[#This Row],[ProductName]], products[ProductName], products[UnitsOnOrder])</f>
        <v>0</v>
      </c>
      <c r="I136">
        <f>_xlfn.XLOOKUP(Product_summary[[#This Row],[ProductName]], products[ProductName], products[ReorderLevel])</f>
        <v>15</v>
      </c>
      <c r="J136">
        <v>432</v>
      </c>
    </row>
    <row r="137" spans="1:10" x14ac:dyDescent="0.3">
      <c r="A137">
        <v>14.4</v>
      </c>
      <c r="B137">
        <v>60</v>
      </c>
      <c r="C137">
        <v>0</v>
      </c>
      <c r="D137">
        <v>18</v>
      </c>
      <c r="E137" t="s">
        <v>4</v>
      </c>
      <c r="F137" t="s">
        <v>963</v>
      </c>
      <c r="G137">
        <f>_xlfn.XLOOKUP(Product_summary[[#This Row],[ProductName]], products[ProductName], products[UnitsInStock])</f>
        <v>69</v>
      </c>
      <c r="H137">
        <f>_xlfn.XLOOKUP(Product_summary[[#This Row],[ProductName]], products[ProductName], products[UnitsOnOrder])</f>
        <v>0</v>
      </c>
      <c r="I137">
        <f>_xlfn.XLOOKUP(Product_summary[[#This Row],[ProductName]], products[ProductName], products[ReorderLevel])</f>
        <v>5</v>
      </c>
      <c r="J137">
        <v>864</v>
      </c>
    </row>
    <row r="138" spans="1:10" x14ac:dyDescent="0.3">
      <c r="A138">
        <v>27.8</v>
      </c>
      <c r="B138">
        <v>20</v>
      </c>
      <c r="C138">
        <v>0</v>
      </c>
      <c r="D138">
        <v>34.799999999999997</v>
      </c>
      <c r="E138" t="s">
        <v>13</v>
      </c>
      <c r="F138" t="s">
        <v>1026</v>
      </c>
      <c r="G138">
        <f>_xlfn.XLOOKUP(Product_summary[[#This Row],[ProductName]], products[ProductName], products[UnitsInStock])</f>
        <v>14</v>
      </c>
      <c r="H138">
        <f>_xlfn.XLOOKUP(Product_summary[[#This Row],[ProductName]], products[ProductName], products[UnitsOnOrder])</f>
        <v>0</v>
      </c>
      <c r="I138">
        <f>_xlfn.XLOOKUP(Product_summary[[#This Row],[ProductName]], products[ProductName], products[ReorderLevel])</f>
        <v>0</v>
      </c>
      <c r="J138">
        <v>556</v>
      </c>
    </row>
    <row r="139" spans="1:10" x14ac:dyDescent="0.3">
      <c r="A139">
        <v>15.2</v>
      </c>
      <c r="B139">
        <v>40</v>
      </c>
      <c r="C139">
        <v>0</v>
      </c>
      <c r="D139">
        <v>19</v>
      </c>
      <c r="E139" t="s">
        <v>4</v>
      </c>
      <c r="F139" t="s">
        <v>891</v>
      </c>
      <c r="G139">
        <f>_xlfn.XLOOKUP(Product_summary[[#This Row],[ProductName]], products[ProductName], products[UnitsInStock])</f>
        <v>17</v>
      </c>
      <c r="H139">
        <f>_xlfn.XLOOKUP(Product_summary[[#This Row],[ProductName]], products[ProductName], products[UnitsOnOrder])</f>
        <v>40</v>
      </c>
      <c r="I139">
        <f>_xlfn.XLOOKUP(Product_summary[[#This Row],[ProductName]], products[ProductName], products[ReorderLevel])</f>
        <v>25</v>
      </c>
      <c r="J139">
        <v>608</v>
      </c>
    </row>
    <row r="140" spans="1:10" x14ac:dyDescent="0.3">
      <c r="A140">
        <v>15.2</v>
      </c>
      <c r="B140">
        <v>40</v>
      </c>
      <c r="C140">
        <v>0.25</v>
      </c>
      <c r="D140">
        <v>19</v>
      </c>
      <c r="E140" t="s">
        <v>25</v>
      </c>
      <c r="F140" t="s">
        <v>957</v>
      </c>
      <c r="G140">
        <f>_xlfn.XLOOKUP(Product_summary[[#This Row],[ProductName]], products[ProductName], products[UnitsInStock])</f>
        <v>112</v>
      </c>
      <c r="H140">
        <f>_xlfn.XLOOKUP(Product_summary[[#This Row],[ProductName]], products[ProductName], products[UnitsOnOrder])</f>
        <v>0</v>
      </c>
      <c r="I140">
        <f>_xlfn.XLOOKUP(Product_summary[[#This Row],[ProductName]], products[ProductName], products[ReorderLevel])</f>
        <v>20</v>
      </c>
      <c r="J140">
        <v>456</v>
      </c>
    </row>
    <row r="141" spans="1:10" x14ac:dyDescent="0.3">
      <c r="A141">
        <v>44</v>
      </c>
      <c r="B141">
        <v>30</v>
      </c>
      <c r="C141">
        <v>0.25</v>
      </c>
      <c r="D141">
        <v>55</v>
      </c>
      <c r="E141" t="s">
        <v>13</v>
      </c>
      <c r="F141" t="s">
        <v>1002</v>
      </c>
      <c r="G141">
        <f>_xlfn.XLOOKUP(Product_summary[[#This Row],[ProductName]], products[ProductName], products[UnitsInStock])</f>
        <v>79</v>
      </c>
      <c r="H141">
        <f>_xlfn.XLOOKUP(Product_summary[[#This Row],[ProductName]], products[ProductName], products[UnitsOnOrder])</f>
        <v>0</v>
      </c>
      <c r="I141">
        <f>_xlfn.XLOOKUP(Product_summary[[#This Row],[ProductName]], products[ProductName], products[ReorderLevel])</f>
        <v>0</v>
      </c>
      <c r="J141">
        <v>990</v>
      </c>
    </row>
    <row r="142" spans="1:10" x14ac:dyDescent="0.3">
      <c r="A142">
        <v>39.4</v>
      </c>
      <c r="B142">
        <v>15</v>
      </c>
      <c r="C142">
        <v>0</v>
      </c>
      <c r="D142">
        <v>49.3</v>
      </c>
      <c r="E142" t="s">
        <v>10</v>
      </c>
      <c r="F142" t="s">
        <v>1008</v>
      </c>
      <c r="G142">
        <f>_xlfn.XLOOKUP(Product_summary[[#This Row],[ProductName]], products[ProductName], products[UnitsInStock])</f>
        <v>17</v>
      </c>
      <c r="H142">
        <f>_xlfn.XLOOKUP(Product_summary[[#This Row],[ProductName]], products[ProductName], products[UnitsOnOrder])</f>
        <v>0</v>
      </c>
      <c r="I142">
        <f>_xlfn.XLOOKUP(Product_summary[[#This Row],[ProductName]], products[ProductName], products[ReorderLevel])</f>
        <v>0</v>
      </c>
      <c r="J142">
        <v>591</v>
      </c>
    </row>
    <row r="143" spans="1:10" x14ac:dyDescent="0.3">
      <c r="A143">
        <v>7.3</v>
      </c>
      <c r="B143">
        <v>15</v>
      </c>
      <c r="C143">
        <v>0</v>
      </c>
      <c r="D143">
        <v>9.1999999999999993</v>
      </c>
      <c r="E143" t="s">
        <v>10</v>
      </c>
      <c r="F143" t="s">
        <v>925</v>
      </c>
      <c r="G143">
        <f>_xlfn.XLOOKUP(Product_summary[[#This Row],[ProductName]], products[ProductName], products[UnitsInStock])</f>
        <v>25</v>
      </c>
      <c r="H143">
        <f>_xlfn.XLOOKUP(Product_summary[[#This Row],[ProductName]], products[ProductName], products[UnitsOnOrder])</f>
        <v>0</v>
      </c>
      <c r="I143">
        <f>_xlfn.XLOOKUP(Product_summary[[#This Row],[ProductName]], products[ProductName], products[ReorderLevel])</f>
        <v>5</v>
      </c>
      <c r="J143">
        <v>109.5</v>
      </c>
    </row>
    <row r="144" spans="1:10" x14ac:dyDescent="0.3">
      <c r="A144">
        <v>12</v>
      </c>
      <c r="B144">
        <v>20</v>
      </c>
      <c r="C144">
        <v>0</v>
      </c>
      <c r="D144">
        <v>15</v>
      </c>
      <c r="E144" t="s">
        <v>4</v>
      </c>
      <c r="F144" t="s">
        <v>1023</v>
      </c>
      <c r="G144">
        <f>_xlfn.XLOOKUP(Product_summary[[#This Row],[ProductName]], products[ProductName], products[UnitsInStock])</f>
        <v>15</v>
      </c>
      <c r="H144">
        <f>_xlfn.XLOOKUP(Product_summary[[#This Row],[ProductName]], products[ProductName], products[UnitsOnOrder])</f>
        <v>10</v>
      </c>
      <c r="I144">
        <f>_xlfn.XLOOKUP(Product_summary[[#This Row],[ProductName]], products[ProductName], products[ReorderLevel])</f>
        <v>30</v>
      </c>
      <c r="J144">
        <v>240</v>
      </c>
    </row>
    <row r="145" spans="1:10" x14ac:dyDescent="0.3">
      <c r="A145">
        <v>13.6</v>
      </c>
      <c r="B145">
        <v>30</v>
      </c>
      <c r="C145">
        <v>0</v>
      </c>
      <c r="D145">
        <v>17</v>
      </c>
      <c r="E145" t="s">
        <v>7</v>
      </c>
      <c r="F145" t="s">
        <v>1016</v>
      </c>
      <c r="G145">
        <f>_xlfn.XLOOKUP(Product_summary[[#This Row],[ProductName]], products[ProductName], products[UnitsInStock])</f>
        <v>4</v>
      </c>
      <c r="H145">
        <f>_xlfn.XLOOKUP(Product_summary[[#This Row],[ProductName]], products[ProductName], products[UnitsOnOrder])</f>
        <v>100</v>
      </c>
      <c r="I145">
        <f>_xlfn.XLOOKUP(Product_summary[[#This Row],[ProductName]], products[ProductName], products[ReorderLevel])</f>
        <v>20</v>
      </c>
      <c r="J145">
        <v>408</v>
      </c>
    </row>
    <row r="146" spans="1:10" x14ac:dyDescent="0.3">
      <c r="A146">
        <v>10</v>
      </c>
      <c r="B146">
        <v>20</v>
      </c>
      <c r="C146">
        <v>0</v>
      </c>
      <c r="D146">
        <v>12.5</v>
      </c>
      <c r="E146" t="s">
        <v>10</v>
      </c>
      <c r="F146" t="s">
        <v>1019</v>
      </c>
      <c r="G146">
        <f>_xlfn.XLOOKUP(Product_summary[[#This Row],[ProductName]], products[ProductName], products[UnitsInStock])</f>
        <v>6</v>
      </c>
      <c r="H146">
        <f>_xlfn.XLOOKUP(Product_summary[[#This Row],[ProductName]], products[ProductName], products[UnitsOnOrder])</f>
        <v>10</v>
      </c>
      <c r="I146">
        <f>_xlfn.XLOOKUP(Product_summary[[#This Row],[ProductName]], products[ProductName], products[ReorderLevel])</f>
        <v>15</v>
      </c>
      <c r="J146">
        <v>200</v>
      </c>
    </row>
    <row r="147" spans="1:10" x14ac:dyDescent="0.3">
      <c r="A147">
        <v>14.7</v>
      </c>
      <c r="B147">
        <v>10</v>
      </c>
      <c r="C147">
        <v>0</v>
      </c>
      <c r="D147">
        <v>18.399999999999999</v>
      </c>
      <c r="E147" t="s">
        <v>25</v>
      </c>
      <c r="F147" t="s">
        <v>965</v>
      </c>
      <c r="G147">
        <f>_xlfn.XLOOKUP(Product_summary[[#This Row],[ProductName]], products[ProductName], products[UnitsInStock])</f>
        <v>123</v>
      </c>
      <c r="H147">
        <f>_xlfn.XLOOKUP(Product_summary[[#This Row],[ProductName]], products[ProductName], products[UnitsOnOrder])</f>
        <v>0</v>
      </c>
      <c r="I147">
        <f>_xlfn.XLOOKUP(Product_summary[[#This Row],[ProductName]], products[ProductName], products[ReorderLevel])</f>
        <v>30</v>
      </c>
      <c r="J147">
        <v>147</v>
      </c>
    </row>
    <row r="148" spans="1:10" x14ac:dyDescent="0.3">
      <c r="A148">
        <v>30.4</v>
      </c>
      <c r="B148">
        <v>20</v>
      </c>
      <c r="C148">
        <v>0</v>
      </c>
      <c r="D148">
        <v>38</v>
      </c>
      <c r="E148" t="s">
        <v>16</v>
      </c>
      <c r="F148" t="s">
        <v>997</v>
      </c>
      <c r="G148">
        <f>_xlfn.XLOOKUP(Product_summary[[#This Row],[ProductName]], products[ProductName], products[UnitsInStock])</f>
        <v>21</v>
      </c>
      <c r="H148">
        <f>_xlfn.XLOOKUP(Product_summary[[#This Row],[ProductName]], products[ProductName], products[UnitsOnOrder])</f>
        <v>10</v>
      </c>
      <c r="I148">
        <f>_xlfn.XLOOKUP(Product_summary[[#This Row],[ProductName]], products[ProductName], products[ReorderLevel])</f>
        <v>30</v>
      </c>
      <c r="J148">
        <v>608</v>
      </c>
    </row>
    <row r="149" spans="1:10" x14ac:dyDescent="0.3">
      <c r="A149">
        <v>31.2</v>
      </c>
      <c r="B149">
        <v>40</v>
      </c>
      <c r="C149">
        <v>0</v>
      </c>
      <c r="D149">
        <v>39</v>
      </c>
      <c r="E149" t="s">
        <v>19</v>
      </c>
      <c r="F149" t="s">
        <v>921</v>
      </c>
      <c r="G149">
        <f>_xlfn.XLOOKUP(Product_summary[[#This Row],[ProductName]], products[ProductName], products[UnitsInStock])</f>
        <v>0</v>
      </c>
      <c r="H149">
        <f>_xlfn.XLOOKUP(Product_summary[[#This Row],[ProductName]], products[ProductName], products[UnitsOnOrder])</f>
        <v>0</v>
      </c>
      <c r="I149">
        <f>_xlfn.XLOOKUP(Product_summary[[#This Row],[ProductName]], products[ProductName], products[ReorderLevel])</f>
        <v>0</v>
      </c>
      <c r="J149">
        <v>1248</v>
      </c>
    </row>
    <row r="150" spans="1:10" x14ac:dyDescent="0.3">
      <c r="A150">
        <v>36.4</v>
      </c>
      <c r="B150">
        <v>28</v>
      </c>
      <c r="C150">
        <v>0</v>
      </c>
      <c r="D150">
        <v>45.6</v>
      </c>
      <c r="E150" t="s">
        <v>22</v>
      </c>
      <c r="F150" t="s">
        <v>943</v>
      </c>
      <c r="G150">
        <f>_xlfn.XLOOKUP(Product_summary[[#This Row],[ProductName]], products[ProductName], products[UnitsInStock])</f>
        <v>26</v>
      </c>
      <c r="H150">
        <f>_xlfn.XLOOKUP(Product_summary[[#This Row],[ProductName]], products[ProductName], products[UnitsOnOrder])</f>
        <v>0</v>
      </c>
      <c r="I150">
        <f>_xlfn.XLOOKUP(Product_summary[[#This Row],[ProductName]], products[ProductName], products[ReorderLevel])</f>
        <v>0</v>
      </c>
      <c r="J150">
        <v>1019.1999999999999</v>
      </c>
    </row>
    <row r="151" spans="1:10" x14ac:dyDescent="0.3">
      <c r="A151">
        <v>36.799999999999997</v>
      </c>
      <c r="B151">
        <v>12</v>
      </c>
      <c r="C151">
        <v>0</v>
      </c>
      <c r="D151">
        <v>46</v>
      </c>
      <c r="E151" t="s">
        <v>4</v>
      </c>
      <c r="F151" t="s">
        <v>971</v>
      </c>
      <c r="G151">
        <f>_xlfn.XLOOKUP(Product_summary[[#This Row],[ProductName]], products[ProductName], products[UnitsInStock])</f>
        <v>17</v>
      </c>
      <c r="H151">
        <f>_xlfn.XLOOKUP(Product_summary[[#This Row],[ProductName]], products[ProductName], products[UnitsOnOrder])</f>
        <v>10</v>
      </c>
      <c r="I151">
        <f>_xlfn.XLOOKUP(Product_summary[[#This Row],[ProductName]], products[ProductName], products[ReorderLevel])</f>
        <v>25</v>
      </c>
      <c r="J151">
        <v>441.59999999999997</v>
      </c>
    </row>
    <row r="152" spans="1:10" x14ac:dyDescent="0.3">
      <c r="A152">
        <v>14.7</v>
      </c>
      <c r="B152">
        <v>40</v>
      </c>
      <c r="C152">
        <v>0.1</v>
      </c>
      <c r="D152">
        <v>18.399999999999999</v>
      </c>
      <c r="E152" t="s">
        <v>25</v>
      </c>
      <c r="F152" t="s">
        <v>965</v>
      </c>
      <c r="G152">
        <f>_xlfn.XLOOKUP(Product_summary[[#This Row],[ProductName]], products[ProductName], products[UnitsInStock])</f>
        <v>123</v>
      </c>
      <c r="H152">
        <f>_xlfn.XLOOKUP(Product_summary[[#This Row],[ProductName]], products[ProductName], products[UnitsOnOrder])</f>
        <v>0</v>
      </c>
      <c r="I152">
        <f>_xlfn.XLOOKUP(Product_summary[[#This Row],[ProductName]], products[ProductName], products[ReorderLevel])</f>
        <v>30</v>
      </c>
      <c r="J152">
        <v>529.20000000000005</v>
      </c>
    </row>
    <row r="153" spans="1:10" x14ac:dyDescent="0.3">
      <c r="A153">
        <v>16.8</v>
      </c>
      <c r="B153">
        <v>30</v>
      </c>
      <c r="C153">
        <v>0.1</v>
      </c>
      <c r="D153">
        <v>21.05</v>
      </c>
      <c r="E153" t="s">
        <v>7</v>
      </c>
      <c r="F153" t="s">
        <v>1014</v>
      </c>
      <c r="G153">
        <f>_xlfn.XLOOKUP(Product_summary[[#This Row],[ProductName]], products[ProductName], products[UnitsInStock])</f>
        <v>76</v>
      </c>
      <c r="H153">
        <f>_xlfn.XLOOKUP(Product_summary[[#This Row],[ProductName]], products[ProductName], products[UnitsOnOrder])</f>
        <v>0</v>
      </c>
      <c r="I153">
        <f>_xlfn.XLOOKUP(Product_summary[[#This Row],[ProductName]], products[ProductName], products[ReorderLevel])</f>
        <v>0</v>
      </c>
      <c r="J153">
        <v>453.6</v>
      </c>
    </row>
    <row r="154" spans="1:10" x14ac:dyDescent="0.3">
      <c r="A154">
        <v>10</v>
      </c>
      <c r="B154">
        <v>15</v>
      </c>
      <c r="C154">
        <v>0.1</v>
      </c>
      <c r="D154">
        <v>12.5</v>
      </c>
      <c r="E154" t="s">
        <v>10</v>
      </c>
      <c r="F154" t="s">
        <v>1019</v>
      </c>
      <c r="G154">
        <f>_xlfn.XLOOKUP(Product_summary[[#This Row],[ProductName]], products[ProductName], products[UnitsInStock])</f>
        <v>6</v>
      </c>
      <c r="H154">
        <f>_xlfn.XLOOKUP(Product_summary[[#This Row],[ProductName]], products[ProductName], products[UnitsOnOrder])</f>
        <v>10</v>
      </c>
      <c r="I154">
        <f>_xlfn.XLOOKUP(Product_summary[[#This Row],[ProductName]], products[ProductName], products[ReorderLevel])</f>
        <v>15</v>
      </c>
      <c r="J154">
        <v>135</v>
      </c>
    </row>
    <row r="155" spans="1:10" x14ac:dyDescent="0.3">
      <c r="A155">
        <v>16</v>
      </c>
      <c r="B155">
        <v>30</v>
      </c>
      <c r="C155">
        <v>0</v>
      </c>
      <c r="D155">
        <v>20</v>
      </c>
      <c r="E155" t="s">
        <v>10</v>
      </c>
      <c r="F155" t="s">
        <v>983</v>
      </c>
      <c r="G155">
        <f>_xlfn.XLOOKUP(Product_summary[[#This Row],[ProductName]], products[ProductName], products[UnitsInStock])</f>
        <v>10</v>
      </c>
      <c r="H155">
        <f>_xlfn.XLOOKUP(Product_summary[[#This Row],[ProductName]], products[ProductName], products[UnitsOnOrder])</f>
        <v>60</v>
      </c>
      <c r="I155">
        <f>_xlfn.XLOOKUP(Product_summary[[#This Row],[ProductName]], products[ProductName], products[ReorderLevel])</f>
        <v>15</v>
      </c>
      <c r="J155">
        <v>480</v>
      </c>
    </row>
    <row r="156" spans="1:10" x14ac:dyDescent="0.3">
      <c r="A156">
        <v>44</v>
      </c>
      <c r="B156">
        <v>10</v>
      </c>
      <c r="C156">
        <v>0</v>
      </c>
      <c r="D156">
        <v>55</v>
      </c>
      <c r="E156" t="s">
        <v>13</v>
      </c>
      <c r="F156" t="s">
        <v>1002</v>
      </c>
      <c r="G156">
        <f>_xlfn.XLOOKUP(Product_summary[[#This Row],[ProductName]], products[ProductName], products[UnitsInStock])</f>
        <v>79</v>
      </c>
      <c r="H156">
        <f>_xlfn.XLOOKUP(Product_summary[[#This Row],[ProductName]], products[ProductName], products[UnitsOnOrder])</f>
        <v>0</v>
      </c>
      <c r="I156">
        <f>_xlfn.XLOOKUP(Product_summary[[#This Row],[ProductName]], products[ProductName], products[ReorderLevel])</f>
        <v>0</v>
      </c>
      <c r="J156">
        <v>440</v>
      </c>
    </row>
    <row r="157" spans="1:10" x14ac:dyDescent="0.3">
      <c r="A157">
        <v>17.2</v>
      </c>
      <c r="B157">
        <v>2</v>
      </c>
      <c r="C157">
        <v>0</v>
      </c>
      <c r="D157">
        <v>21.5</v>
      </c>
      <c r="E157" t="s">
        <v>13</v>
      </c>
      <c r="F157" t="s">
        <v>1025</v>
      </c>
      <c r="G157">
        <f>_xlfn.XLOOKUP(Product_summary[[#This Row],[ProductName]], products[ProductName], products[UnitsInStock])</f>
        <v>26</v>
      </c>
      <c r="H157">
        <f>_xlfn.XLOOKUP(Product_summary[[#This Row],[ProductName]], products[ProductName], products[UnitsOnOrder])</f>
        <v>0</v>
      </c>
      <c r="I157">
        <f>_xlfn.XLOOKUP(Product_summary[[#This Row],[ProductName]], products[ProductName], products[ReorderLevel])</f>
        <v>0</v>
      </c>
      <c r="J157">
        <v>34.4</v>
      </c>
    </row>
    <row r="158" spans="1:10" x14ac:dyDescent="0.3">
      <c r="A158">
        <v>50</v>
      </c>
      <c r="B158">
        <v>25</v>
      </c>
      <c r="C158">
        <v>0.1</v>
      </c>
      <c r="D158">
        <v>62.5</v>
      </c>
      <c r="E158" t="s">
        <v>25</v>
      </c>
      <c r="F158" t="s">
        <v>923</v>
      </c>
      <c r="G158">
        <f>_xlfn.XLOOKUP(Product_summary[[#This Row],[ProductName]], products[ProductName], products[UnitsInStock])</f>
        <v>42</v>
      </c>
      <c r="H158">
        <f>_xlfn.XLOOKUP(Product_summary[[#This Row],[ProductName]], products[ProductName], products[UnitsOnOrder])</f>
        <v>0</v>
      </c>
      <c r="I158">
        <f>_xlfn.XLOOKUP(Product_summary[[#This Row],[ProductName]], products[ProductName], products[ReorderLevel])</f>
        <v>0</v>
      </c>
      <c r="J158">
        <v>1125</v>
      </c>
    </row>
    <row r="159" spans="1:10" x14ac:dyDescent="0.3">
      <c r="A159">
        <v>99</v>
      </c>
      <c r="B159">
        <v>25</v>
      </c>
      <c r="C159">
        <v>0.1</v>
      </c>
      <c r="D159">
        <v>123.79</v>
      </c>
      <c r="E159" t="s">
        <v>19</v>
      </c>
      <c r="F159" t="s">
        <v>945</v>
      </c>
      <c r="G159">
        <f>_xlfn.XLOOKUP(Product_summary[[#This Row],[ProductName]], products[ProductName], products[UnitsInStock])</f>
        <v>0</v>
      </c>
      <c r="H159">
        <f>_xlfn.XLOOKUP(Product_summary[[#This Row],[ProductName]], products[ProductName], products[UnitsOnOrder])</f>
        <v>0</v>
      </c>
      <c r="I159">
        <f>_xlfn.XLOOKUP(Product_summary[[#This Row],[ProductName]], products[ProductName], products[ReorderLevel])</f>
        <v>0</v>
      </c>
      <c r="J159">
        <v>2227.5</v>
      </c>
    </row>
    <row r="160" spans="1:10" x14ac:dyDescent="0.3">
      <c r="A160">
        <v>14.4</v>
      </c>
      <c r="B160">
        <v>30</v>
      </c>
      <c r="C160">
        <v>0.1</v>
      </c>
      <c r="D160">
        <v>18</v>
      </c>
      <c r="E160" t="s">
        <v>4</v>
      </c>
      <c r="F160" t="s">
        <v>963</v>
      </c>
      <c r="G160">
        <f>_xlfn.XLOOKUP(Product_summary[[#This Row],[ProductName]], products[ProductName], products[UnitsInStock])</f>
        <v>69</v>
      </c>
      <c r="H160">
        <f>_xlfn.XLOOKUP(Product_summary[[#This Row],[ProductName]], products[ProductName], products[UnitsOnOrder])</f>
        <v>0</v>
      </c>
      <c r="I160">
        <f>_xlfn.XLOOKUP(Product_summary[[#This Row],[ProductName]], products[ProductName], products[ReorderLevel])</f>
        <v>5</v>
      </c>
      <c r="J160">
        <v>388.8</v>
      </c>
    </row>
    <row r="161" spans="1:10" x14ac:dyDescent="0.3">
      <c r="A161">
        <v>20.7</v>
      </c>
      <c r="B161">
        <v>10</v>
      </c>
      <c r="C161">
        <v>0</v>
      </c>
      <c r="D161">
        <v>25.89</v>
      </c>
      <c r="E161" t="s">
        <v>25</v>
      </c>
      <c r="F161" t="s">
        <v>947</v>
      </c>
      <c r="G161">
        <f>_xlfn.XLOOKUP(Product_summary[[#This Row],[ProductName]], products[ProductName], products[UnitsInStock])</f>
        <v>10</v>
      </c>
      <c r="H161">
        <f>_xlfn.XLOOKUP(Product_summary[[#This Row],[ProductName]], products[ProductName], products[UnitsOnOrder])</f>
        <v>0</v>
      </c>
      <c r="I161">
        <f>_xlfn.XLOOKUP(Product_summary[[#This Row],[ProductName]], products[ProductName], products[ReorderLevel])</f>
        <v>15</v>
      </c>
      <c r="J161">
        <v>207</v>
      </c>
    </row>
    <row r="162" spans="1:10" x14ac:dyDescent="0.3">
      <c r="A162">
        <v>26.2</v>
      </c>
      <c r="B162">
        <v>10</v>
      </c>
      <c r="C162">
        <v>0</v>
      </c>
      <c r="D162">
        <v>32.799999999999997</v>
      </c>
      <c r="E162" t="s">
        <v>19</v>
      </c>
      <c r="F162" t="s">
        <v>991</v>
      </c>
      <c r="G162">
        <f>_xlfn.XLOOKUP(Product_summary[[#This Row],[ProductName]], products[ProductName], products[UnitsInStock])</f>
        <v>0</v>
      </c>
      <c r="H162">
        <f>_xlfn.XLOOKUP(Product_summary[[#This Row],[ProductName]], products[ProductName], products[UnitsOnOrder])</f>
        <v>0</v>
      </c>
      <c r="I162">
        <f>_xlfn.XLOOKUP(Product_summary[[#This Row],[ProductName]], products[ProductName], products[ReorderLevel])</f>
        <v>0</v>
      </c>
      <c r="J162">
        <v>262</v>
      </c>
    </row>
    <row r="163" spans="1:10" x14ac:dyDescent="0.3">
      <c r="A163">
        <v>5.9</v>
      </c>
      <c r="B163">
        <v>5</v>
      </c>
      <c r="C163">
        <v>0</v>
      </c>
      <c r="D163">
        <v>7.45</v>
      </c>
      <c r="E163" t="s">
        <v>19</v>
      </c>
      <c r="F163" t="s">
        <v>993</v>
      </c>
      <c r="G163">
        <f>_xlfn.XLOOKUP(Product_summary[[#This Row],[ProductName]], products[ProductName], products[UnitsInStock])</f>
        <v>21</v>
      </c>
      <c r="H163">
        <f>_xlfn.XLOOKUP(Product_summary[[#This Row],[ProductName]], products[ProductName], products[UnitsOnOrder])</f>
        <v>0</v>
      </c>
      <c r="I163">
        <f>_xlfn.XLOOKUP(Product_summary[[#This Row],[ProductName]], products[ProductName], products[ReorderLevel])</f>
        <v>10</v>
      </c>
      <c r="J163">
        <v>29.5</v>
      </c>
    </row>
    <row r="164" spans="1:10" x14ac:dyDescent="0.3">
      <c r="A164">
        <v>39.4</v>
      </c>
      <c r="B164">
        <v>10</v>
      </c>
      <c r="C164">
        <v>0</v>
      </c>
      <c r="D164">
        <v>49.3</v>
      </c>
      <c r="E164" t="s">
        <v>10</v>
      </c>
      <c r="F164" t="s">
        <v>1008</v>
      </c>
      <c r="G164">
        <f>_xlfn.XLOOKUP(Product_summary[[#This Row],[ProductName]], products[ProductName], products[UnitsInStock])</f>
        <v>17</v>
      </c>
      <c r="H164">
        <f>_xlfn.XLOOKUP(Product_summary[[#This Row],[ProductName]], products[ProductName], products[UnitsOnOrder])</f>
        <v>0</v>
      </c>
      <c r="I164">
        <f>_xlfn.XLOOKUP(Product_summary[[#This Row],[ProductName]], products[ProductName], products[ReorderLevel])</f>
        <v>0</v>
      </c>
      <c r="J164">
        <v>394</v>
      </c>
    </row>
    <row r="165" spans="1:10" x14ac:dyDescent="0.3">
      <c r="A165">
        <v>10</v>
      </c>
      <c r="B165">
        <v>3</v>
      </c>
      <c r="C165">
        <v>0</v>
      </c>
      <c r="D165">
        <v>12.5</v>
      </c>
      <c r="E165" t="s">
        <v>10</v>
      </c>
      <c r="F165" t="s">
        <v>1019</v>
      </c>
      <c r="G165">
        <f>_xlfn.XLOOKUP(Product_summary[[#This Row],[ProductName]], products[ProductName], products[UnitsInStock])</f>
        <v>6</v>
      </c>
      <c r="H165">
        <f>_xlfn.XLOOKUP(Product_summary[[#This Row],[ProductName]], products[ProductName], products[UnitsOnOrder])</f>
        <v>10</v>
      </c>
      <c r="I165">
        <f>_xlfn.XLOOKUP(Product_summary[[#This Row],[ProductName]], products[ProductName], products[ReorderLevel])</f>
        <v>15</v>
      </c>
      <c r="J165">
        <v>30</v>
      </c>
    </row>
    <row r="166" spans="1:10" x14ac:dyDescent="0.3">
      <c r="A166">
        <v>28.8</v>
      </c>
      <c r="B166">
        <v>1</v>
      </c>
      <c r="C166">
        <v>0</v>
      </c>
      <c r="D166">
        <v>36</v>
      </c>
      <c r="E166" t="s">
        <v>13</v>
      </c>
      <c r="F166" t="s">
        <v>1021</v>
      </c>
      <c r="G166">
        <f>_xlfn.XLOOKUP(Product_summary[[#This Row],[ProductName]], products[ProductName], products[UnitsInStock])</f>
        <v>26</v>
      </c>
      <c r="H166">
        <f>_xlfn.XLOOKUP(Product_summary[[#This Row],[ProductName]], products[ProductName], products[UnitsOnOrder])</f>
        <v>0</v>
      </c>
      <c r="I166">
        <f>_xlfn.XLOOKUP(Product_summary[[#This Row],[ProductName]], products[ProductName], products[ReorderLevel])</f>
        <v>15</v>
      </c>
      <c r="J166">
        <v>28.8</v>
      </c>
    </row>
    <row r="167" spans="1:10" x14ac:dyDescent="0.3">
      <c r="A167">
        <v>12</v>
      </c>
      <c r="B167">
        <v>5</v>
      </c>
      <c r="C167">
        <v>0</v>
      </c>
      <c r="D167">
        <v>15</v>
      </c>
      <c r="E167" t="s">
        <v>4</v>
      </c>
      <c r="F167" t="s">
        <v>1023</v>
      </c>
      <c r="G167">
        <f>_xlfn.XLOOKUP(Product_summary[[#This Row],[ProductName]], products[ProductName], products[UnitsInStock])</f>
        <v>15</v>
      </c>
      <c r="H167">
        <f>_xlfn.XLOOKUP(Product_summary[[#This Row],[ProductName]], products[ProductName], products[UnitsOnOrder])</f>
        <v>10</v>
      </c>
      <c r="I167">
        <f>_xlfn.XLOOKUP(Product_summary[[#This Row],[ProductName]], products[ProductName], products[ReorderLevel])</f>
        <v>30</v>
      </c>
      <c r="J167">
        <v>60</v>
      </c>
    </row>
    <row r="168" spans="1:10" x14ac:dyDescent="0.3">
      <c r="A168">
        <v>17.600000000000001</v>
      </c>
      <c r="B168">
        <v>20</v>
      </c>
      <c r="C168">
        <v>0</v>
      </c>
      <c r="D168">
        <v>22</v>
      </c>
      <c r="E168" t="s">
        <v>7</v>
      </c>
      <c r="F168" t="s">
        <v>895</v>
      </c>
      <c r="G168">
        <f>_xlfn.XLOOKUP(Product_summary[[#This Row],[ProductName]], products[ProductName], products[UnitsInStock])</f>
        <v>53</v>
      </c>
      <c r="H168">
        <f>_xlfn.XLOOKUP(Product_summary[[#This Row],[ProductName]], products[ProductName], products[UnitsOnOrder])</f>
        <v>0</v>
      </c>
      <c r="I168">
        <f>_xlfn.XLOOKUP(Product_summary[[#This Row],[ProductName]], products[ProductName], products[ReorderLevel])</f>
        <v>0</v>
      </c>
      <c r="J168">
        <v>352</v>
      </c>
    </row>
    <row r="169" spans="1:10" x14ac:dyDescent="0.3">
      <c r="A169">
        <v>20</v>
      </c>
      <c r="B169">
        <v>30</v>
      </c>
      <c r="C169">
        <v>0</v>
      </c>
      <c r="D169">
        <v>25</v>
      </c>
      <c r="E169" t="s">
        <v>7</v>
      </c>
      <c r="F169" t="s">
        <v>899</v>
      </c>
      <c r="G169">
        <f>_xlfn.XLOOKUP(Product_summary[[#This Row],[ProductName]], products[ProductName], products[UnitsInStock])</f>
        <v>120</v>
      </c>
      <c r="H169">
        <f>_xlfn.XLOOKUP(Product_summary[[#This Row],[ProductName]], products[ProductName], products[UnitsOnOrder])</f>
        <v>0</v>
      </c>
      <c r="I169">
        <f>_xlfn.XLOOKUP(Product_summary[[#This Row],[ProductName]], products[ProductName], products[ReorderLevel])</f>
        <v>25</v>
      </c>
      <c r="J169">
        <v>600</v>
      </c>
    </row>
    <row r="170" spans="1:10" x14ac:dyDescent="0.3">
      <c r="A170">
        <v>11.2</v>
      </c>
      <c r="B170">
        <v>2</v>
      </c>
      <c r="C170">
        <v>0</v>
      </c>
      <c r="D170">
        <v>14</v>
      </c>
      <c r="E170" t="s">
        <v>16</v>
      </c>
      <c r="F170" t="s">
        <v>969</v>
      </c>
      <c r="G170">
        <f>_xlfn.XLOOKUP(Product_summary[[#This Row],[ProductName]], products[ProductName], products[UnitsInStock])</f>
        <v>26</v>
      </c>
      <c r="H170">
        <f>_xlfn.XLOOKUP(Product_summary[[#This Row],[ProductName]], products[ProductName], products[UnitsOnOrder])</f>
        <v>0</v>
      </c>
      <c r="I170">
        <f>_xlfn.XLOOKUP(Product_summary[[#This Row],[ProductName]], products[ProductName], products[ReorderLevel])</f>
        <v>0</v>
      </c>
      <c r="J170">
        <v>22.4</v>
      </c>
    </row>
    <row r="171" spans="1:10" x14ac:dyDescent="0.3">
      <c r="A171">
        <v>36.799999999999997</v>
      </c>
      <c r="B171">
        <v>20</v>
      </c>
      <c r="C171">
        <v>0</v>
      </c>
      <c r="D171">
        <v>46</v>
      </c>
      <c r="E171" t="s">
        <v>4</v>
      </c>
      <c r="F171" t="s">
        <v>971</v>
      </c>
      <c r="G171">
        <f>_xlfn.XLOOKUP(Product_summary[[#This Row],[ProductName]], products[ProductName], products[UnitsInStock])</f>
        <v>17</v>
      </c>
      <c r="H171">
        <f>_xlfn.XLOOKUP(Product_summary[[#This Row],[ProductName]], products[ProductName], products[UnitsOnOrder])</f>
        <v>10</v>
      </c>
      <c r="I171">
        <f>_xlfn.XLOOKUP(Product_summary[[#This Row],[ProductName]], products[ProductName], products[ReorderLevel])</f>
        <v>25</v>
      </c>
      <c r="J171">
        <v>736</v>
      </c>
    </row>
    <row r="172" spans="1:10" x14ac:dyDescent="0.3">
      <c r="A172">
        <v>17.2</v>
      </c>
      <c r="B172">
        <v>3</v>
      </c>
      <c r="C172">
        <v>0</v>
      </c>
      <c r="D172">
        <v>21.5</v>
      </c>
      <c r="E172" t="s">
        <v>13</v>
      </c>
      <c r="F172" t="s">
        <v>1025</v>
      </c>
      <c r="G172">
        <f>_xlfn.XLOOKUP(Product_summary[[#This Row],[ProductName]], products[ProductName], products[UnitsInStock])</f>
        <v>26</v>
      </c>
      <c r="H172">
        <f>_xlfn.XLOOKUP(Product_summary[[#This Row],[ProductName]], products[ProductName], products[UnitsOnOrder])</f>
        <v>0</v>
      </c>
      <c r="I172">
        <f>_xlfn.XLOOKUP(Product_summary[[#This Row],[ProductName]], products[ProductName], products[ReorderLevel])</f>
        <v>0</v>
      </c>
      <c r="J172">
        <v>51.599999999999994</v>
      </c>
    </row>
    <row r="173" spans="1:10" x14ac:dyDescent="0.3">
      <c r="A173">
        <v>13.9</v>
      </c>
      <c r="B173">
        <v>10</v>
      </c>
      <c r="C173">
        <v>0</v>
      </c>
      <c r="D173">
        <v>17.45</v>
      </c>
      <c r="E173" t="s">
        <v>10</v>
      </c>
      <c r="F173" t="s">
        <v>919</v>
      </c>
      <c r="G173">
        <f>_xlfn.XLOOKUP(Product_summary[[#This Row],[ProductName]], products[ProductName], products[UnitsInStock])</f>
        <v>29</v>
      </c>
      <c r="H173">
        <f>_xlfn.XLOOKUP(Product_summary[[#This Row],[ProductName]], products[ProductName], products[UnitsOnOrder])</f>
        <v>0</v>
      </c>
      <c r="I173">
        <f>_xlfn.XLOOKUP(Product_summary[[#This Row],[ProductName]], products[ProductName], products[ReorderLevel])</f>
        <v>10</v>
      </c>
      <c r="J173">
        <v>139</v>
      </c>
    </row>
    <row r="174" spans="1:10" x14ac:dyDescent="0.3">
      <c r="A174">
        <v>39.4</v>
      </c>
      <c r="B174">
        <v>5</v>
      </c>
      <c r="C174">
        <v>0</v>
      </c>
      <c r="D174">
        <v>49.3</v>
      </c>
      <c r="E174" t="s">
        <v>10</v>
      </c>
      <c r="F174" t="s">
        <v>1008</v>
      </c>
      <c r="G174">
        <f>_xlfn.XLOOKUP(Product_summary[[#This Row],[ProductName]], products[ProductName], products[UnitsInStock])</f>
        <v>17</v>
      </c>
      <c r="H174">
        <f>_xlfn.XLOOKUP(Product_summary[[#This Row],[ProductName]], products[ProductName], products[UnitsOnOrder])</f>
        <v>0</v>
      </c>
      <c r="I174">
        <f>_xlfn.XLOOKUP(Product_summary[[#This Row],[ProductName]], products[ProductName], products[ReorderLevel])</f>
        <v>0</v>
      </c>
      <c r="J174">
        <v>197</v>
      </c>
    </row>
    <row r="175" spans="1:10" x14ac:dyDescent="0.3">
      <c r="A175">
        <v>11.2</v>
      </c>
      <c r="B175">
        <v>6</v>
      </c>
      <c r="C175">
        <v>0</v>
      </c>
      <c r="D175">
        <v>14</v>
      </c>
      <c r="E175" t="s">
        <v>16</v>
      </c>
      <c r="F175" t="s">
        <v>969</v>
      </c>
      <c r="G175">
        <f>_xlfn.XLOOKUP(Product_summary[[#This Row],[ProductName]], products[ProductName], products[UnitsInStock])</f>
        <v>26</v>
      </c>
      <c r="H175">
        <f>_xlfn.XLOOKUP(Product_summary[[#This Row],[ProductName]], products[ProductName], products[UnitsOnOrder])</f>
        <v>0</v>
      </c>
      <c r="I175">
        <f>_xlfn.XLOOKUP(Product_summary[[#This Row],[ProductName]], products[ProductName], products[ReorderLevel])</f>
        <v>0</v>
      </c>
      <c r="J175">
        <v>67.199999999999989</v>
      </c>
    </row>
    <row r="176" spans="1:10" x14ac:dyDescent="0.3">
      <c r="A176">
        <v>28.8</v>
      </c>
      <c r="B176">
        <v>7</v>
      </c>
      <c r="C176">
        <v>0</v>
      </c>
      <c r="D176">
        <v>36</v>
      </c>
      <c r="E176" t="s">
        <v>13</v>
      </c>
      <c r="F176" t="s">
        <v>1021</v>
      </c>
      <c r="G176">
        <f>_xlfn.XLOOKUP(Product_summary[[#This Row],[ProductName]], products[ProductName], products[UnitsInStock])</f>
        <v>26</v>
      </c>
      <c r="H176">
        <f>_xlfn.XLOOKUP(Product_summary[[#This Row],[ProductName]], products[ProductName], products[UnitsOnOrder])</f>
        <v>0</v>
      </c>
      <c r="I176">
        <f>_xlfn.XLOOKUP(Product_summary[[#This Row],[ProductName]], products[ProductName], products[ReorderLevel])</f>
        <v>15</v>
      </c>
      <c r="J176">
        <v>201.6</v>
      </c>
    </row>
    <row r="177" spans="1:10" x14ac:dyDescent="0.3">
      <c r="A177">
        <v>36.4</v>
      </c>
      <c r="B177">
        <v>4</v>
      </c>
      <c r="C177">
        <v>0</v>
      </c>
      <c r="D177">
        <v>45.6</v>
      </c>
      <c r="E177" t="s">
        <v>22</v>
      </c>
      <c r="F177" t="s">
        <v>943</v>
      </c>
      <c r="G177">
        <f>_xlfn.XLOOKUP(Product_summary[[#This Row],[ProductName]], products[ProductName], products[UnitsInStock])</f>
        <v>26</v>
      </c>
      <c r="H177">
        <f>_xlfn.XLOOKUP(Product_summary[[#This Row],[ProductName]], products[ProductName], products[UnitsOnOrder])</f>
        <v>0</v>
      </c>
      <c r="I177">
        <f>_xlfn.XLOOKUP(Product_summary[[#This Row],[ProductName]], products[ProductName], products[ReorderLevel])</f>
        <v>0</v>
      </c>
      <c r="J177">
        <v>145.6</v>
      </c>
    </row>
    <row r="178" spans="1:10" x14ac:dyDescent="0.3">
      <c r="A178">
        <v>36.799999999999997</v>
      </c>
      <c r="B178">
        <v>24</v>
      </c>
      <c r="C178">
        <v>0</v>
      </c>
      <c r="D178">
        <v>46</v>
      </c>
      <c r="E178" t="s">
        <v>4</v>
      </c>
      <c r="F178" t="s">
        <v>971</v>
      </c>
      <c r="G178">
        <f>_xlfn.XLOOKUP(Product_summary[[#This Row],[ProductName]], products[ProductName], products[UnitsInStock])</f>
        <v>17</v>
      </c>
      <c r="H178">
        <f>_xlfn.XLOOKUP(Product_summary[[#This Row],[ProductName]], products[ProductName], products[UnitsOnOrder])</f>
        <v>10</v>
      </c>
      <c r="I178">
        <f>_xlfn.XLOOKUP(Product_summary[[#This Row],[ProductName]], products[ProductName], products[ReorderLevel])</f>
        <v>25</v>
      </c>
      <c r="J178">
        <v>883.19999999999993</v>
      </c>
    </row>
    <row r="179" spans="1:10" x14ac:dyDescent="0.3">
      <c r="A179">
        <v>26.2</v>
      </c>
      <c r="B179">
        <v>20</v>
      </c>
      <c r="C179">
        <v>0</v>
      </c>
      <c r="D179">
        <v>32.799999999999997</v>
      </c>
      <c r="E179" t="s">
        <v>19</v>
      </c>
      <c r="F179" t="s">
        <v>991</v>
      </c>
      <c r="G179">
        <f>_xlfn.XLOOKUP(Product_summary[[#This Row],[ProductName]], products[ProductName], products[UnitsInStock])</f>
        <v>0</v>
      </c>
      <c r="H179">
        <f>_xlfn.XLOOKUP(Product_summary[[#This Row],[ProductName]], products[ProductName], products[UnitsOnOrder])</f>
        <v>0</v>
      </c>
      <c r="I179">
        <f>_xlfn.XLOOKUP(Product_summary[[#This Row],[ProductName]], products[ProductName], products[ReorderLevel])</f>
        <v>0</v>
      </c>
      <c r="J179">
        <v>524</v>
      </c>
    </row>
    <row r="180" spans="1:10" x14ac:dyDescent="0.3">
      <c r="A180">
        <v>6.2</v>
      </c>
      <c r="B180">
        <v>10</v>
      </c>
      <c r="C180">
        <v>0</v>
      </c>
      <c r="D180">
        <v>7.75</v>
      </c>
      <c r="E180" t="s">
        <v>4</v>
      </c>
      <c r="F180" t="s">
        <v>1030</v>
      </c>
      <c r="G180">
        <f>_xlfn.XLOOKUP(Product_summary[[#This Row],[ProductName]], products[ProductName], products[UnitsInStock])</f>
        <v>125</v>
      </c>
      <c r="H180">
        <f>_xlfn.XLOOKUP(Product_summary[[#This Row],[ProductName]], products[ProductName], products[UnitsOnOrder])</f>
        <v>0</v>
      </c>
      <c r="I180">
        <f>_xlfn.XLOOKUP(Product_summary[[#This Row],[ProductName]], products[ProductName], products[ReorderLevel])</f>
        <v>25</v>
      </c>
      <c r="J180">
        <v>62</v>
      </c>
    </row>
    <row r="181" spans="1:10" x14ac:dyDescent="0.3">
      <c r="A181">
        <v>15.2</v>
      </c>
      <c r="B181">
        <v>12</v>
      </c>
      <c r="C181">
        <v>0</v>
      </c>
      <c r="D181">
        <v>19</v>
      </c>
      <c r="E181" t="s">
        <v>25</v>
      </c>
      <c r="F181" t="s">
        <v>957</v>
      </c>
      <c r="G181">
        <f>_xlfn.XLOOKUP(Product_summary[[#This Row],[ProductName]], products[ProductName], products[UnitsInStock])</f>
        <v>112</v>
      </c>
      <c r="H181">
        <f>_xlfn.XLOOKUP(Product_summary[[#This Row],[ProductName]], products[ProductName], products[UnitsOnOrder])</f>
        <v>0</v>
      </c>
      <c r="I181">
        <f>_xlfn.XLOOKUP(Product_summary[[#This Row],[ProductName]], products[ProductName], products[ReorderLevel])</f>
        <v>20</v>
      </c>
      <c r="J181">
        <v>182.39999999999998</v>
      </c>
    </row>
    <row r="182" spans="1:10" x14ac:dyDescent="0.3">
      <c r="A182">
        <v>25.6</v>
      </c>
      <c r="B182">
        <v>40</v>
      </c>
      <c r="C182">
        <v>0.1</v>
      </c>
      <c r="D182">
        <v>32</v>
      </c>
      <c r="E182" t="s">
        <v>13</v>
      </c>
      <c r="F182" t="s">
        <v>951</v>
      </c>
      <c r="G182">
        <f>_xlfn.XLOOKUP(Product_summary[[#This Row],[ProductName]], products[ProductName], products[UnitsInStock])</f>
        <v>9</v>
      </c>
      <c r="H182">
        <f>_xlfn.XLOOKUP(Product_summary[[#This Row],[ProductName]], products[ProductName], products[UnitsOnOrder])</f>
        <v>40</v>
      </c>
      <c r="I182">
        <f>_xlfn.XLOOKUP(Product_summary[[#This Row],[ProductName]], products[ProductName], products[ReorderLevel])</f>
        <v>25</v>
      </c>
      <c r="J182">
        <v>921.6</v>
      </c>
    </row>
    <row r="183" spans="1:10" x14ac:dyDescent="0.3">
      <c r="A183">
        <v>10.6</v>
      </c>
      <c r="B183">
        <v>30</v>
      </c>
      <c r="C183">
        <v>0.1</v>
      </c>
      <c r="D183">
        <v>13.25</v>
      </c>
      <c r="E183" t="s">
        <v>25</v>
      </c>
      <c r="F183" t="s">
        <v>1000</v>
      </c>
      <c r="G183">
        <f>_xlfn.XLOOKUP(Product_summary[[#This Row],[ProductName]], products[ProductName], products[UnitsInStock])</f>
        <v>62</v>
      </c>
      <c r="H183">
        <f>_xlfn.XLOOKUP(Product_summary[[#This Row],[ProductName]], products[ProductName], products[UnitsOnOrder])</f>
        <v>0</v>
      </c>
      <c r="I183">
        <f>_xlfn.XLOOKUP(Product_summary[[#This Row],[ProductName]], products[ProductName], products[ReorderLevel])</f>
        <v>20</v>
      </c>
      <c r="J183">
        <v>286.2</v>
      </c>
    </row>
    <row r="184" spans="1:10" x14ac:dyDescent="0.3">
      <c r="A184">
        <v>39.4</v>
      </c>
      <c r="B184">
        <v>25</v>
      </c>
      <c r="C184">
        <v>0.1</v>
      </c>
      <c r="D184">
        <v>49.3</v>
      </c>
      <c r="E184" t="s">
        <v>10</v>
      </c>
      <c r="F184" t="s">
        <v>1008</v>
      </c>
      <c r="G184">
        <f>_xlfn.XLOOKUP(Product_summary[[#This Row],[ProductName]], products[ProductName], products[UnitsInStock])</f>
        <v>17</v>
      </c>
      <c r="H184">
        <f>_xlfn.XLOOKUP(Product_summary[[#This Row],[ProductName]], products[ProductName], products[UnitsOnOrder])</f>
        <v>0</v>
      </c>
      <c r="I184">
        <f>_xlfn.XLOOKUP(Product_summary[[#This Row],[ProductName]], products[ProductName], products[ReorderLevel])</f>
        <v>0</v>
      </c>
      <c r="J184">
        <v>886.5</v>
      </c>
    </row>
    <row r="185" spans="1:10" x14ac:dyDescent="0.3">
      <c r="A185">
        <v>11.2</v>
      </c>
      <c r="B185">
        <v>14</v>
      </c>
      <c r="C185">
        <v>0</v>
      </c>
      <c r="D185">
        <v>14</v>
      </c>
      <c r="E185" t="s">
        <v>4</v>
      </c>
      <c r="F185" t="s">
        <v>955</v>
      </c>
      <c r="G185">
        <f>_xlfn.XLOOKUP(Product_summary[[#This Row],[ProductName]], products[ProductName], products[UnitsInStock])</f>
        <v>111</v>
      </c>
      <c r="H185">
        <f>_xlfn.XLOOKUP(Product_summary[[#This Row],[ProductName]], products[ProductName], products[UnitsOnOrder])</f>
        <v>0</v>
      </c>
      <c r="I185">
        <f>_xlfn.XLOOKUP(Product_summary[[#This Row],[ProductName]], products[ProductName], products[ReorderLevel])</f>
        <v>15</v>
      </c>
      <c r="J185">
        <v>156.79999999999998</v>
      </c>
    </row>
    <row r="186" spans="1:10" x14ac:dyDescent="0.3">
      <c r="A186">
        <v>12</v>
      </c>
      <c r="B186">
        <v>30</v>
      </c>
      <c r="C186">
        <v>0</v>
      </c>
      <c r="D186">
        <v>15</v>
      </c>
      <c r="E186" t="s">
        <v>4</v>
      </c>
      <c r="F186" t="s">
        <v>1023</v>
      </c>
      <c r="G186">
        <f>_xlfn.XLOOKUP(Product_summary[[#This Row],[ProductName]], products[ProductName], products[UnitsInStock])</f>
        <v>15</v>
      </c>
      <c r="H186">
        <f>_xlfn.XLOOKUP(Product_summary[[#This Row],[ProductName]], products[ProductName], products[UnitsOnOrder])</f>
        <v>10</v>
      </c>
      <c r="I186">
        <f>_xlfn.XLOOKUP(Product_summary[[#This Row],[ProductName]], products[ProductName], products[ReorderLevel])</f>
        <v>30</v>
      </c>
      <c r="J186">
        <v>360</v>
      </c>
    </row>
    <row r="187" spans="1:10" x14ac:dyDescent="0.3">
      <c r="A187">
        <v>7.7</v>
      </c>
      <c r="B187">
        <v>10</v>
      </c>
      <c r="C187">
        <v>0</v>
      </c>
      <c r="D187">
        <v>9.65</v>
      </c>
      <c r="E187" t="s">
        <v>25</v>
      </c>
      <c r="F187" t="s">
        <v>967</v>
      </c>
      <c r="G187">
        <f>_xlfn.XLOOKUP(Product_summary[[#This Row],[ProductName]], products[ProductName], products[UnitsInStock])</f>
        <v>85</v>
      </c>
      <c r="H187">
        <f>_xlfn.XLOOKUP(Product_summary[[#This Row],[ProductName]], products[ProductName], products[UnitsOnOrder])</f>
        <v>0</v>
      </c>
      <c r="I187">
        <f>_xlfn.XLOOKUP(Product_summary[[#This Row],[ProductName]], products[ProductName], products[ReorderLevel])</f>
        <v>10</v>
      </c>
      <c r="J187">
        <v>77</v>
      </c>
    </row>
    <row r="188" spans="1:10" x14ac:dyDescent="0.3">
      <c r="A188">
        <v>39.4</v>
      </c>
      <c r="B188">
        <v>70</v>
      </c>
      <c r="C188">
        <v>0</v>
      </c>
      <c r="D188">
        <v>49.3</v>
      </c>
      <c r="E188" t="s">
        <v>10</v>
      </c>
      <c r="F188" t="s">
        <v>1008</v>
      </c>
      <c r="G188">
        <f>_xlfn.XLOOKUP(Product_summary[[#This Row],[ProductName]], products[ProductName], products[UnitsInStock])</f>
        <v>17</v>
      </c>
      <c r="H188">
        <f>_xlfn.XLOOKUP(Product_summary[[#This Row],[ProductName]], products[ProductName], products[UnitsOnOrder])</f>
        <v>0</v>
      </c>
      <c r="I188">
        <f>_xlfn.XLOOKUP(Product_summary[[#This Row],[ProductName]], products[ProductName], products[ReorderLevel])</f>
        <v>0</v>
      </c>
      <c r="J188">
        <v>2758</v>
      </c>
    </row>
    <row r="189" spans="1:10" x14ac:dyDescent="0.3">
      <c r="A189">
        <v>14.4</v>
      </c>
      <c r="B189">
        <v>20</v>
      </c>
      <c r="C189">
        <v>0</v>
      </c>
      <c r="D189">
        <v>18</v>
      </c>
      <c r="E189" t="s">
        <v>4</v>
      </c>
      <c r="F189" t="s">
        <v>889</v>
      </c>
      <c r="G189">
        <f>_xlfn.XLOOKUP(Product_summary[[#This Row],[ProductName]], products[ProductName], products[UnitsInStock])</f>
        <v>39</v>
      </c>
      <c r="H189">
        <f>_xlfn.XLOOKUP(Product_summary[[#This Row],[ProductName]], products[ProductName], products[UnitsOnOrder])</f>
        <v>0</v>
      </c>
      <c r="I189">
        <f>_xlfn.XLOOKUP(Product_summary[[#This Row],[ProductName]], products[ProductName], products[ReorderLevel])</f>
        <v>10</v>
      </c>
      <c r="J189">
        <v>288</v>
      </c>
    </row>
    <row r="190" spans="1:10" x14ac:dyDescent="0.3">
      <c r="A190">
        <v>7.7</v>
      </c>
      <c r="B190">
        <v>20</v>
      </c>
      <c r="C190">
        <v>0</v>
      </c>
      <c r="D190">
        <v>9.65</v>
      </c>
      <c r="E190" t="s">
        <v>25</v>
      </c>
      <c r="F190" t="s">
        <v>967</v>
      </c>
      <c r="G190">
        <f>_xlfn.XLOOKUP(Product_summary[[#This Row],[ProductName]], products[ProductName], products[UnitsInStock])</f>
        <v>85</v>
      </c>
      <c r="H190">
        <f>_xlfn.XLOOKUP(Product_summary[[#This Row],[ProductName]], products[ProductName], products[UnitsOnOrder])</f>
        <v>0</v>
      </c>
      <c r="I190">
        <f>_xlfn.XLOOKUP(Product_summary[[#This Row],[ProductName]], products[ProductName], products[ReorderLevel])</f>
        <v>10</v>
      </c>
      <c r="J190">
        <v>154</v>
      </c>
    </row>
    <row r="191" spans="1:10" x14ac:dyDescent="0.3">
      <c r="A191">
        <v>14.4</v>
      </c>
      <c r="B191">
        <v>6</v>
      </c>
      <c r="C191">
        <v>0</v>
      </c>
      <c r="D191">
        <v>18</v>
      </c>
      <c r="E191" t="s">
        <v>4</v>
      </c>
      <c r="F191" t="s">
        <v>1032</v>
      </c>
      <c r="G191">
        <f>_xlfn.XLOOKUP(Product_summary[[#This Row],[ProductName]], products[ProductName], products[UnitsInStock])</f>
        <v>57</v>
      </c>
      <c r="H191">
        <f>_xlfn.XLOOKUP(Product_summary[[#This Row],[ProductName]], products[ProductName], products[UnitsOnOrder])</f>
        <v>0</v>
      </c>
      <c r="I191">
        <f>_xlfn.XLOOKUP(Product_summary[[#This Row],[ProductName]], products[ProductName], products[ReorderLevel])</f>
        <v>20</v>
      </c>
      <c r="J191">
        <v>86.4</v>
      </c>
    </row>
    <row r="192" spans="1:10" x14ac:dyDescent="0.3">
      <c r="A192">
        <v>31.2</v>
      </c>
      <c r="B192">
        <v>8</v>
      </c>
      <c r="C192">
        <v>0</v>
      </c>
      <c r="D192">
        <v>39</v>
      </c>
      <c r="E192" t="s">
        <v>19</v>
      </c>
      <c r="F192" t="s">
        <v>921</v>
      </c>
      <c r="G192">
        <f>_xlfn.XLOOKUP(Product_summary[[#This Row],[ProductName]], products[ProductName], products[UnitsInStock])</f>
        <v>0</v>
      </c>
      <c r="H192">
        <f>_xlfn.XLOOKUP(Product_summary[[#This Row],[ProductName]], products[ProductName], products[UnitsOnOrder])</f>
        <v>0</v>
      </c>
      <c r="I192">
        <f>_xlfn.XLOOKUP(Product_summary[[#This Row],[ProductName]], products[ProductName], products[ReorderLevel])</f>
        <v>0</v>
      </c>
      <c r="J192">
        <v>249.6</v>
      </c>
    </row>
    <row r="193" spans="1:10" x14ac:dyDescent="0.3">
      <c r="A193">
        <v>36.4</v>
      </c>
      <c r="B193">
        <v>14</v>
      </c>
      <c r="C193">
        <v>0</v>
      </c>
      <c r="D193">
        <v>45.6</v>
      </c>
      <c r="E193" t="s">
        <v>22</v>
      </c>
      <c r="F193" t="s">
        <v>943</v>
      </c>
      <c r="G193">
        <f>_xlfn.XLOOKUP(Product_summary[[#This Row],[ProductName]], products[ProductName], products[UnitsInStock])</f>
        <v>26</v>
      </c>
      <c r="H193">
        <f>_xlfn.XLOOKUP(Product_summary[[#This Row],[ProductName]], products[ProductName], products[UnitsOnOrder])</f>
        <v>0</v>
      </c>
      <c r="I193">
        <f>_xlfn.XLOOKUP(Product_summary[[#This Row],[ProductName]], products[ProductName], products[ReorderLevel])</f>
        <v>0</v>
      </c>
      <c r="J193">
        <v>509.59999999999997</v>
      </c>
    </row>
    <row r="194" spans="1:10" x14ac:dyDescent="0.3">
      <c r="A194">
        <v>14.4</v>
      </c>
      <c r="B194">
        <v>30</v>
      </c>
      <c r="C194">
        <v>0</v>
      </c>
      <c r="D194">
        <v>18</v>
      </c>
      <c r="E194" t="s">
        <v>4</v>
      </c>
      <c r="F194" t="s">
        <v>1032</v>
      </c>
      <c r="G194">
        <f>_xlfn.XLOOKUP(Product_summary[[#This Row],[ProductName]], products[ProductName], products[UnitsInStock])</f>
        <v>57</v>
      </c>
      <c r="H194">
        <f>_xlfn.XLOOKUP(Product_summary[[#This Row],[ProductName]], products[ProductName], products[UnitsOnOrder])</f>
        <v>0</v>
      </c>
      <c r="I194">
        <f>_xlfn.XLOOKUP(Product_summary[[#This Row],[ProductName]], products[ProductName], products[ReorderLevel])</f>
        <v>20</v>
      </c>
      <c r="J194">
        <v>432</v>
      </c>
    </row>
    <row r="195" spans="1:10" x14ac:dyDescent="0.3">
      <c r="A195">
        <v>17.2</v>
      </c>
      <c r="B195">
        <v>30</v>
      </c>
      <c r="C195">
        <v>0</v>
      </c>
      <c r="D195">
        <v>21.5</v>
      </c>
      <c r="E195" t="s">
        <v>13</v>
      </c>
      <c r="F195" t="s">
        <v>1025</v>
      </c>
      <c r="G195">
        <f>_xlfn.XLOOKUP(Product_summary[[#This Row],[ProductName]], products[ProductName], products[UnitsInStock])</f>
        <v>26</v>
      </c>
      <c r="H195">
        <f>_xlfn.XLOOKUP(Product_summary[[#This Row],[ProductName]], products[ProductName], products[UnitsOnOrder])</f>
        <v>0</v>
      </c>
      <c r="I195">
        <f>_xlfn.XLOOKUP(Product_summary[[#This Row],[ProductName]], products[ProductName], products[ReorderLevel])</f>
        <v>0</v>
      </c>
      <c r="J195">
        <v>516</v>
      </c>
    </row>
    <row r="196" spans="1:10" x14ac:dyDescent="0.3">
      <c r="A196">
        <v>14.4</v>
      </c>
      <c r="B196">
        <v>10</v>
      </c>
      <c r="C196">
        <v>0</v>
      </c>
      <c r="D196">
        <v>18</v>
      </c>
      <c r="E196" t="s">
        <v>4</v>
      </c>
      <c r="F196" t="s">
        <v>956</v>
      </c>
      <c r="G196">
        <f>_xlfn.XLOOKUP(Product_summary[[#This Row],[ProductName]], products[ProductName], products[UnitsInStock])</f>
        <v>20</v>
      </c>
      <c r="H196">
        <f>_xlfn.XLOOKUP(Product_summary[[#This Row],[ProductName]], products[ProductName], products[UnitsOnOrder])</f>
        <v>0</v>
      </c>
      <c r="I196">
        <f>_xlfn.XLOOKUP(Product_summary[[#This Row],[ProductName]], products[ProductName], products[ReorderLevel])</f>
        <v>15</v>
      </c>
      <c r="J196">
        <v>144</v>
      </c>
    </row>
    <row r="197" spans="1:10" x14ac:dyDescent="0.3">
      <c r="A197">
        <v>5.6</v>
      </c>
      <c r="B197">
        <v>20</v>
      </c>
      <c r="C197">
        <v>0</v>
      </c>
      <c r="D197">
        <v>7</v>
      </c>
      <c r="E197" t="s">
        <v>16</v>
      </c>
      <c r="F197" t="s">
        <v>989</v>
      </c>
      <c r="G197">
        <f>_xlfn.XLOOKUP(Product_summary[[#This Row],[ProductName]], products[ProductName], products[UnitsInStock])</f>
        <v>38</v>
      </c>
      <c r="H197">
        <f>_xlfn.XLOOKUP(Product_summary[[#This Row],[ProductName]], products[ProductName], products[UnitsOnOrder])</f>
        <v>0</v>
      </c>
      <c r="I197">
        <f>_xlfn.XLOOKUP(Product_summary[[#This Row],[ProductName]], products[ProductName], products[ReorderLevel])</f>
        <v>25</v>
      </c>
      <c r="J197">
        <v>112</v>
      </c>
    </row>
    <row r="198" spans="1:10" x14ac:dyDescent="0.3">
      <c r="A198">
        <v>12.4</v>
      </c>
      <c r="B198">
        <v>5</v>
      </c>
      <c r="C198">
        <v>0</v>
      </c>
      <c r="D198">
        <v>15.5</v>
      </c>
      <c r="E198" t="s">
        <v>7</v>
      </c>
      <c r="F198" t="s">
        <v>917</v>
      </c>
      <c r="G198">
        <f>_xlfn.XLOOKUP(Product_summary[[#This Row],[ProductName]], products[ProductName], products[UnitsInStock])</f>
        <v>39</v>
      </c>
      <c r="H198">
        <f>_xlfn.XLOOKUP(Product_summary[[#This Row],[ProductName]], products[ProductName], products[UnitsOnOrder])</f>
        <v>0</v>
      </c>
      <c r="I198">
        <f>_xlfn.XLOOKUP(Product_summary[[#This Row],[ProductName]], products[ProductName], products[ReorderLevel])</f>
        <v>5</v>
      </c>
      <c r="J198">
        <v>62</v>
      </c>
    </row>
    <row r="199" spans="1:10" x14ac:dyDescent="0.3">
      <c r="A199">
        <v>11.2</v>
      </c>
      <c r="B199">
        <v>4</v>
      </c>
      <c r="C199">
        <v>0</v>
      </c>
      <c r="D199">
        <v>14</v>
      </c>
      <c r="E199" t="s">
        <v>10</v>
      </c>
      <c r="F199" t="s">
        <v>937</v>
      </c>
      <c r="G199">
        <f>_xlfn.XLOOKUP(Product_summary[[#This Row],[ProductName]], products[ProductName], products[UnitsInStock])</f>
        <v>76</v>
      </c>
      <c r="H199">
        <f>_xlfn.XLOOKUP(Product_summary[[#This Row],[ProductName]], products[ProductName], products[UnitsOnOrder])</f>
        <v>0</v>
      </c>
      <c r="I199">
        <f>_xlfn.XLOOKUP(Product_summary[[#This Row],[ProductName]], products[ProductName], products[ReorderLevel])</f>
        <v>30</v>
      </c>
      <c r="J199">
        <v>44.8</v>
      </c>
    </row>
    <row r="200" spans="1:10" x14ac:dyDescent="0.3">
      <c r="A200">
        <v>14.4</v>
      </c>
      <c r="B200">
        <v>4</v>
      </c>
      <c r="C200">
        <v>0</v>
      </c>
      <c r="D200">
        <v>18</v>
      </c>
      <c r="E200" t="s">
        <v>4</v>
      </c>
      <c r="F200" t="s">
        <v>963</v>
      </c>
      <c r="G200">
        <f>_xlfn.XLOOKUP(Product_summary[[#This Row],[ProductName]], products[ProductName], products[UnitsInStock])</f>
        <v>69</v>
      </c>
      <c r="H200">
        <f>_xlfn.XLOOKUP(Product_summary[[#This Row],[ProductName]], products[ProductName], products[UnitsOnOrder])</f>
        <v>0</v>
      </c>
      <c r="I200">
        <f>_xlfn.XLOOKUP(Product_summary[[#This Row],[ProductName]], products[ProductName], products[ReorderLevel])</f>
        <v>5</v>
      </c>
      <c r="J200">
        <v>57.6</v>
      </c>
    </row>
    <row r="201" spans="1:10" x14ac:dyDescent="0.3">
      <c r="A201">
        <v>13.9</v>
      </c>
      <c r="B201">
        <v>21</v>
      </c>
      <c r="C201">
        <v>0.15</v>
      </c>
      <c r="D201">
        <v>17.45</v>
      </c>
      <c r="E201" t="s">
        <v>10</v>
      </c>
      <c r="F201" t="s">
        <v>919</v>
      </c>
      <c r="G201">
        <f>_xlfn.XLOOKUP(Product_summary[[#This Row],[ProductName]], products[ProductName], products[UnitsInStock])</f>
        <v>29</v>
      </c>
      <c r="H201">
        <f>_xlfn.XLOOKUP(Product_summary[[#This Row],[ProductName]], products[ProductName], products[UnitsOnOrder])</f>
        <v>0</v>
      </c>
      <c r="I201">
        <f>_xlfn.XLOOKUP(Product_summary[[#This Row],[ProductName]], products[ProductName], products[ReorderLevel])</f>
        <v>10</v>
      </c>
      <c r="J201">
        <v>248.11500000000001</v>
      </c>
    </row>
    <row r="202" spans="1:10" x14ac:dyDescent="0.3">
      <c r="A202">
        <v>14.4</v>
      </c>
      <c r="B202">
        <v>70</v>
      </c>
      <c r="C202">
        <v>0.15</v>
      </c>
      <c r="D202">
        <v>18</v>
      </c>
      <c r="E202" t="s">
        <v>4</v>
      </c>
      <c r="F202" t="s">
        <v>956</v>
      </c>
      <c r="G202">
        <f>_xlfn.XLOOKUP(Product_summary[[#This Row],[ProductName]], products[ProductName], products[UnitsInStock])</f>
        <v>20</v>
      </c>
      <c r="H202">
        <f>_xlfn.XLOOKUP(Product_summary[[#This Row],[ProductName]], products[ProductName], products[UnitsOnOrder])</f>
        <v>0</v>
      </c>
      <c r="I202">
        <f>_xlfn.XLOOKUP(Product_summary[[#This Row],[ProductName]], products[ProductName], products[ReorderLevel])</f>
        <v>15</v>
      </c>
      <c r="J202">
        <v>856.8</v>
      </c>
    </row>
    <row r="203" spans="1:10" x14ac:dyDescent="0.3">
      <c r="A203">
        <v>9.6</v>
      </c>
      <c r="B203">
        <v>30</v>
      </c>
      <c r="C203">
        <v>0</v>
      </c>
      <c r="D203">
        <v>12</v>
      </c>
      <c r="E203" t="s">
        <v>25</v>
      </c>
      <c r="F203" t="s">
        <v>977</v>
      </c>
      <c r="G203">
        <f>_xlfn.XLOOKUP(Product_summary[[#This Row],[ProductName]], products[ProductName], products[UnitsInStock])</f>
        <v>95</v>
      </c>
      <c r="H203">
        <f>_xlfn.XLOOKUP(Product_summary[[#This Row],[ProductName]], products[ProductName], products[UnitsOnOrder])</f>
        <v>0</v>
      </c>
      <c r="I203">
        <f>_xlfn.XLOOKUP(Product_summary[[#This Row],[ProductName]], products[ProductName], products[ReorderLevel])</f>
        <v>0</v>
      </c>
      <c r="J203">
        <v>288</v>
      </c>
    </row>
    <row r="204" spans="1:10" x14ac:dyDescent="0.3">
      <c r="A204">
        <v>44</v>
      </c>
      <c r="B204">
        <v>40</v>
      </c>
      <c r="C204">
        <v>0.15</v>
      </c>
      <c r="D204">
        <v>55</v>
      </c>
      <c r="E204" t="s">
        <v>13</v>
      </c>
      <c r="F204" t="s">
        <v>1002</v>
      </c>
      <c r="G204">
        <f>_xlfn.XLOOKUP(Product_summary[[#This Row],[ProductName]], products[ProductName], products[UnitsInStock])</f>
        <v>79</v>
      </c>
      <c r="H204">
        <f>_xlfn.XLOOKUP(Product_summary[[#This Row],[ProductName]], products[ProductName], products[UnitsOnOrder])</f>
        <v>0</v>
      </c>
      <c r="I204">
        <f>_xlfn.XLOOKUP(Product_summary[[#This Row],[ProductName]], products[ProductName], products[ReorderLevel])</f>
        <v>0</v>
      </c>
      <c r="J204">
        <v>1496</v>
      </c>
    </row>
    <row r="205" spans="1:10" x14ac:dyDescent="0.3">
      <c r="A205">
        <v>35.1</v>
      </c>
      <c r="B205">
        <v>80</v>
      </c>
      <c r="C205">
        <v>0.15</v>
      </c>
      <c r="D205">
        <v>43.9</v>
      </c>
      <c r="E205" t="s">
        <v>7</v>
      </c>
      <c r="F205" t="s">
        <v>1010</v>
      </c>
      <c r="G205">
        <f>_xlfn.XLOOKUP(Product_summary[[#This Row],[ProductName]], products[ProductName], products[UnitsInStock])</f>
        <v>24</v>
      </c>
      <c r="H205">
        <f>_xlfn.XLOOKUP(Product_summary[[#This Row],[ProductName]], products[ProductName], products[UnitsOnOrder])</f>
        <v>0</v>
      </c>
      <c r="I205">
        <f>_xlfn.XLOOKUP(Product_summary[[#This Row],[ProductName]], products[ProductName], products[ReorderLevel])</f>
        <v>5</v>
      </c>
      <c r="J205">
        <v>2386.7999999999997</v>
      </c>
    </row>
    <row r="206" spans="1:10" x14ac:dyDescent="0.3">
      <c r="A206">
        <v>20</v>
      </c>
      <c r="B206">
        <v>6</v>
      </c>
      <c r="C206">
        <v>0</v>
      </c>
      <c r="D206">
        <v>25</v>
      </c>
      <c r="E206" t="s">
        <v>7</v>
      </c>
      <c r="F206" t="s">
        <v>899</v>
      </c>
      <c r="G206">
        <f>_xlfn.XLOOKUP(Product_summary[[#This Row],[ProductName]], products[ProductName], products[UnitsInStock])</f>
        <v>120</v>
      </c>
      <c r="H206">
        <f>_xlfn.XLOOKUP(Product_summary[[#This Row],[ProductName]], products[ProductName], products[UnitsOnOrder])</f>
        <v>0</v>
      </c>
      <c r="I206">
        <f>_xlfn.XLOOKUP(Product_summary[[#This Row],[ProductName]], products[ProductName], products[ReorderLevel])</f>
        <v>25</v>
      </c>
      <c r="J206">
        <v>120</v>
      </c>
    </row>
    <row r="207" spans="1:10" x14ac:dyDescent="0.3">
      <c r="A207">
        <v>4.8</v>
      </c>
      <c r="B207">
        <v>12</v>
      </c>
      <c r="C207">
        <v>0</v>
      </c>
      <c r="D207">
        <v>6</v>
      </c>
      <c r="E207" t="s">
        <v>25</v>
      </c>
      <c r="F207" t="s">
        <v>913</v>
      </c>
      <c r="G207">
        <f>_xlfn.XLOOKUP(Product_summary[[#This Row],[ProductName]], products[ProductName], products[UnitsInStock])</f>
        <v>24</v>
      </c>
      <c r="H207">
        <f>_xlfn.XLOOKUP(Product_summary[[#This Row],[ProductName]], products[ProductName], products[UnitsOnOrder])</f>
        <v>0</v>
      </c>
      <c r="I207">
        <f>_xlfn.XLOOKUP(Product_summary[[#This Row],[ProductName]], products[ProductName], products[ReorderLevel])</f>
        <v>5</v>
      </c>
      <c r="J207">
        <v>57.599999999999994</v>
      </c>
    </row>
    <row r="208" spans="1:10" x14ac:dyDescent="0.3">
      <c r="A208">
        <v>18.600000000000001</v>
      </c>
      <c r="B208">
        <v>9</v>
      </c>
      <c r="C208">
        <v>0</v>
      </c>
      <c r="D208">
        <v>23.25</v>
      </c>
      <c r="E208" t="s">
        <v>22</v>
      </c>
      <c r="F208" t="s">
        <v>915</v>
      </c>
      <c r="G208">
        <f>_xlfn.XLOOKUP(Product_summary[[#This Row],[ProductName]], products[ProductName], products[UnitsInStock])</f>
        <v>35</v>
      </c>
      <c r="H208">
        <f>_xlfn.XLOOKUP(Product_summary[[#This Row],[ProductName]], products[ProductName], products[UnitsOnOrder])</f>
        <v>0</v>
      </c>
      <c r="I208">
        <f>_xlfn.XLOOKUP(Product_summary[[#This Row],[ProductName]], products[ProductName], products[ReorderLevel])</f>
        <v>0</v>
      </c>
      <c r="J208">
        <v>167.4</v>
      </c>
    </row>
    <row r="209" spans="1:10" x14ac:dyDescent="0.3">
      <c r="A209">
        <v>10</v>
      </c>
      <c r="B209">
        <v>4</v>
      </c>
      <c r="C209">
        <v>0</v>
      </c>
      <c r="D209">
        <v>12.5</v>
      </c>
      <c r="E209" t="s">
        <v>13</v>
      </c>
      <c r="F209" t="s">
        <v>949</v>
      </c>
      <c r="G209">
        <f>_xlfn.XLOOKUP(Product_summary[[#This Row],[ProductName]], products[ProductName], products[UnitsInStock])</f>
        <v>0</v>
      </c>
      <c r="H209">
        <f>_xlfn.XLOOKUP(Product_summary[[#This Row],[ProductName]], products[ProductName], products[UnitsOnOrder])</f>
        <v>70</v>
      </c>
      <c r="I209">
        <f>_xlfn.XLOOKUP(Product_summary[[#This Row],[ProductName]], products[ProductName], products[ReorderLevel])</f>
        <v>20</v>
      </c>
      <c r="J209">
        <v>40</v>
      </c>
    </row>
    <row r="210" spans="1:10" x14ac:dyDescent="0.3">
      <c r="A210">
        <v>27.8</v>
      </c>
      <c r="B210">
        <v>40</v>
      </c>
      <c r="C210">
        <v>0</v>
      </c>
      <c r="D210">
        <v>34.799999999999997</v>
      </c>
      <c r="E210" t="s">
        <v>13</v>
      </c>
      <c r="F210" t="s">
        <v>1026</v>
      </c>
      <c r="G210">
        <f>_xlfn.XLOOKUP(Product_summary[[#This Row],[ProductName]], products[ProductName], products[UnitsInStock])</f>
        <v>14</v>
      </c>
      <c r="H210">
        <f>_xlfn.XLOOKUP(Product_summary[[#This Row],[ProductName]], products[ProductName], products[UnitsOnOrder])</f>
        <v>0</v>
      </c>
      <c r="I210">
        <f>_xlfn.XLOOKUP(Product_summary[[#This Row],[ProductName]], products[ProductName], products[ReorderLevel])</f>
        <v>0</v>
      </c>
      <c r="J210">
        <v>1112</v>
      </c>
    </row>
    <row r="211" spans="1:10" x14ac:dyDescent="0.3">
      <c r="A211">
        <v>17.600000000000001</v>
      </c>
      <c r="B211">
        <v>24</v>
      </c>
      <c r="C211">
        <v>0</v>
      </c>
      <c r="D211">
        <v>22</v>
      </c>
      <c r="E211" t="s">
        <v>7</v>
      </c>
      <c r="F211" t="s">
        <v>895</v>
      </c>
      <c r="G211">
        <f>_xlfn.XLOOKUP(Product_summary[[#This Row],[ProductName]], products[ProductName], products[UnitsInStock])</f>
        <v>53</v>
      </c>
      <c r="H211">
        <f>_xlfn.XLOOKUP(Product_summary[[#This Row],[ProductName]], products[ProductName], products[UnitsOnOrder])</f>
        <v>0</v>
      </c>
      <c r="I211">
        <f>_xlfn.XLOOKUP(Product_summary[[#This Row],[ProductName]], products[ProductName], products[ReorderLevel])</f>
        <v>0</v>
      </c>
      <c r="J211">
        <v>422.40000000000003</v>
      </c>
    </row>
    <row r="212" spans="1:10" x14ac:dyDescent="0.3">
      <c r="A212">
        <v>15.6</v>
      </c>
      <c r="B212">
        <v>16</v>
      </c>
      <c r="C212">
        <v>0</v>
      </c>
      <c r="D212">
        <v>19.5</v>
      </c>
      <c r="E212" t="s">
        <v>16</v>
      </c>
      <c r="F212" t="s">
        <v>999</v>
      </c>
      <c r="G212">
        <f>_xlfn.XLOOKUP(Product_summary[[#This Row],[ProductName]], products[ProductName], products[UnitsInStock])</f>
        <v>36</v>
      </c>
      <c r="H212">
        <f>_xlfn.XLOOKUP(Product_summary[[#This Row],[ProductName]], products[ProductName], products[UnitsOnOrder])</f>
        <v>0</v>
      </c>
      <c r="I212">
        <f>_xlfn.XLOOKUP(Product_summary[[#This Row],[ProductName]], products[ProductName], products[ReorderLevel])</f>
        <v>20</v>
      </c>
      <c r="J212">
        <v>249.6</v>
      </c>
    </row>
    <row r="213" spans="1:10" x14ac:dyDescent="0.3">
      <c r="A213">
        <v>6.2</v>
      </c>
      <c r="B213">
        <v>50</v>
      </c>
      <c r="C213">
        <v>0</v>
      </c>
      <c r="D213">
        <v>7.75</v>
      </c>
      <c r="E213" t="s">
        <v>4</v>
      </c>
      <c r="F213" t="s">
        <v>1030</v>
      </c>
      <c r="G213">
        <f>_xlfn.XLOOKUP(Product_summary[[#This Row],[ProductName]], products[ProductName], products[UnitsInStock])</f>
        <v>125</v>
      </c>
      <c r="H213">
        <f>_xlfn.XLOOKUP(Product_summary[[#This Row],[ProductName]], products[ProductName], products[UnitsOnOrder])</f>
        <v>0</v>
      </c>
      <c r="I213">
        <f>_xlfn.XLOOKUP(Product_summary[[#This Row],[ProductName]], products[ProductName], products[ReorderLevel])</f>
        <v>25</v>
      </c>
      <c r="J213">
        <v>310</v>
      </c>
    </row>
    <row r="214" spans="1:10" x14ac:dyDescent="0.3">
      <c r="A214">
        <v>15.2</v>
      </c>
      <c r="B214">
        <v>25</v>
      </c>
      <c r="C214">
        <v>0.2</v>
      </c>
      <c r="D214">
        <v>19</v>
      </c>
      <c r="E214" t="s">
        <v>4</v>
      </c>
      <c r="F214" t="s">
        <v>891</v>
      </c>
      <c r="G214">
        <f>_xlfn.XLOOKUP(Product_summary[[#This Row],[ProductName]], products[ProductName], products[UnitsInStock])</f>
        <v>17</v>
      </c>
      <c r="H214">
        <f>_xlfn.XLOOKUP(Product_summary[[#This Row],[ProductName]], products[ProductName], products[UnitsOnOrder])</f>
        <v>40</v>
      </c>
      <c r="I214">
        <f>_xlfn.XLOOKUP(Product_summary[[#This Row],[ProductName]], products[ProductName], products[ReorderLevel])</f>
        <v>25</v>
      </c>
      <c r="J214">
        <v>304</v>
      </c>
    </row>
    <row r="215" spans="1:10" x14ac:dyDescent="0.3">
      <c r="A215">
        <v>16.8</v>
      </c>
      <c r="B215">
        <v>50</v>
      </c>
      <c r="C215">
        <v>0.2</v>
      </c>
      <c r="D215">
        <v>21</v>
      </c>
      <c r="E215" t="s">
        <v>13</v>
      </c>
      <c r="F215" t="s">
        <v>909</v>
      </c>
      <c r="G215">
        <f>_xlfn.XLOOKUP(Product_summary[[#This Row],[ProductName]], products[ProductName], products[UnitsInStock])</f>
        <v>22</v>
      </c>
      <c r="H215">
        <f>_xlfn.XLOOKUP(Product_summary[[#This Row],[ProductName]], products[ProductName], products[UnitsOnOrder])</f>
        <v>30</v>
      </c>
      <c r="I215">
        <f>_xlfn.XLOOKUP(Product_summary[[#This Row],[ProductName]], products[ProductName], products[ReorderLevel])</f>
        <v>30</v>
      </c>
      <c r="J215">
        <v>672</v>
      </c>
    </row>
    <row r="216" spans="1:10" x14ac:dyDescent="0.3">
      <c r="A216">
        <v>20.7</v>
      </c>
      <c r="B216">
        <v>35</v>
      </c>
      <c r="C216">
        <v>0.2</v>
      </c>
      <c r="D216">
        <v>25.89</v>
      </c>
      <c r="E216" t="s">
        <v>25</v>
      </c>
      <c r="F216" t="s">
        <v>947</v>
      </c>
      <c r="G216">
        <f>_xlfn.XLOOKUP(Product_summary[[#This Row],[ProductName]], products[ProductName], products[UnitsInStock])</f>
        <v>10</v>
      </c>
      <c r="H216">
        <f>_xlfn.XLOOKUP(Product_summary[[#This Row],[ProductName]], products[ProductName], products[UnitsOnOrder])</f>
        <v>0</v>
      </c>
      <c r="I216">
        <f>_xlfn.XLOOKUP(Product_summary[[#This Row],[ProductName]], products[ProductName], products[ReorderLevel])</f>
        <v>15</v>
      </c>
      <c r="J216">
        <v>579.6</v>
      </c>
    </row>
    <row r="217" spans="1:10" x14ac:dyDescent="0.3">
      <c r="A217">
        <v>10.6</v>
      </c>
      <c r="B217">
        <v>30</v>
      </c>
      <c r="C217">
        <v>0.2</v>
      </c>
      <c r="D217">
        <v>13.25</v>
      </c>
      <c r="E217" t="s">
        <v>25</v>
      </c>
      <c r="F217" t="s">
        <v>1000</v>
      </c>
      <c r="G217">
        <f>_xlfn.XLOOKUP(Product_summary[[#This Row],[ProductName]], products[ProductName], products[UnitsInStock])</f>
        <v>62</v>
      </c>
      <c r="H217">
        <f>_xlfn.XLOOKUP(Product_summary[[#This Row],[ProductName]], products[ProductName], products[UnitsOnOrder])</f>
        <v>0</v>
      </c>
      <c r="I217">
        <f>_xlfn.XLOOKUP(Product_summary[[#This Row],[ProductName]], products[ProductName], products[ReorderLevel])</f>
        <v>20</v>
      </c>
      <c r="J217">
        <v>254.4</v>
      </c>
    </row>
    <row r="218" spans="1:10" x14ac:dyDescent="0.3">
      <c r="A218">
        <v>44</v>
      </c>
      <c r="B218">
        <v>9</v>
      </c>
      <c r="C218">
        <v>0</v>
      </c>
      <c r="D218">
        <v>55</v>
      </c>
      <c r="E218" t="s">
        <v>13</v>
      </c>
      <c r="F218" t="s">
        <v>1002</v>
      </c>
      <c r="G218">
        <f>_xlfn.XLOOKUP(Product_summary[[#This Row],[ProductName]], products[ProductName], products[UnitsInStock])</f>
        <v>79</v>
      </c>
      <c r="H218">
        <f>_xlfn.XLOOKUP(Product_summary[[#This Row],[ProductName]], products[ProductName], products[UnitsOnOrder])</f>
        <v>0</v>
      </c>
      <c r="I218">
        <f>_xlfn.XLOOKUP(Product_summary[[#This Row],[ProductName]], products[ProductName], products[ReorderLevel])</f>
        <v>0</v>
      </c>
      <c r="J218">
        <v>396</v>
      </c>
    </row>
    <row r="219" spans="1:10" x14ac:dyDescent="0.3">
      <c r="A219">
        <v>16.8</v>
      </c>
      <c r="B219">
        <v>40</v>
      </c>
      <c r="C219">
        <v>0</v>
      </c>
      <c r="D219">
        <v>21.05</v>
      </c>
      <c r="E219" t="s">
        <v>7</v>
      </c>
      <c r="F219" t="s">
        <v>1014</v>
      </c>
      <c r="G219">
        <f>_xlfn.XLOOKUP(Product_summary[[#This Row],[ProductName]], products[ProductName], products[UnitsInStock])</f>
        <v>76</v>
      </c>
      <c r="H219">
        <f>_xlfn.XLOOKUP(Product_summary[[#This Row],[ProductName]], products[ProductName], products[UnitsOnOrder])</f>
        <v>0</v>
      </c>
      <c r="I219">
        <f>_xlfn.XLOOKUP(Product_summary[[#This Row],[ProductName]], products[ProductName], products[ReorderLevel])</f>
        <v>0</v>
      </c>
      <c r="J219">
        <v>672</v>
      </c>
    </row>
    <row r="220" spans="1:10" x14ac:dyDescent="0.3">
      <c r="A220">
        <v>10</v>
      </c>
      <c r="B220">
        <v>10</v>
      </c>
      <c r="C220">
        <v>0</v>
      </c>
      <c r="D220">
        <v>12.5</v>
      </c>
      <c r="E220" t="s">
        <v>10</v>
      </c>
      <c r="F220" t="s">
        <v>1019</v>
      </c>
      <c r="G220">
        <f>_xlfn.XLOOKUP(Product_summary[[#This Row],[ProductName]], products[ProductName], products[UnitsInStock])</f>
        <v>6</v>
      </c>
      <c r="H220">
        <f>_xlfn.XLOOKUP(Product_summary[[#This Row],[ProductName]], products[ProductName], products[UnitsOnOrder])</f>
        <v>10</v>
      </c>
      <c r="I220">
        <f>_xlfn.XLOOKUP(Product_summary[[#This Row],[ProductName]], products[ProductName], products[ReorderLevel])</f>
        <v>15</v>
      </c>
      <c r="J220">
        <v>100</v>
      </c>
    </row>
    <row r="221" spans="1:10" x14ac:dyDescent="0.3">
      <c r="A221">
        <v>7.3</v>
      </c>
      <c r="B221">
        <v>10</v>
      </c>
      <c r="C221">
        <v>0.05</v>
      </c>
      <c r="D221">
        <v>9.1999999999999993</v>
      </c>
      <c r="E221" t="s">
        <v>10</v>
      </c>
      <c r="F221" t="s">
        <v>925</v>
      </c>
      <c r="G221">
        <f>_xlfn.XLOOKUP(Product_summary[[#This Row],[ProductName]], products[ProductName], products[UnitsInStock])</f>
        <v>25</v>
      </c>
      <c r="H221">
        <f>_xlfn.XLOOKUP(Product_summary[[#This Row],[ProductName]], products[ProductName], products[UnitsOnOrder])</f>
        <v>0</v>
      </c>
      <c r="I221">
        <f>_xlfn.XLOOKUP(Product_summary[[#This Row],[ProductName]], products[ProductName], products[ReorderLevel])</f>
        <v>5</v>
      </c>
      <c r="J221">
        <v>69.349999999999994</v>
      </c>
    </row>
    <row r="222" spans="1:10" x14ac:dyDescent="0.3">
      <c r="A222">
        <v>20.7</v>
      </c>
      <c r="B222">
        <v>8</v>
      </c>
      <c r="C222">
        <v>0.05</v>
      </c>
      <c r="D222">
        <v>25.89</v>
      </c>
      <c r="E222" t="s">
        <v>25</v>
      </c>
      <c r="F222" t="s">
        <v>947</v>
      </c>
      <c r="G222">
        <f>_xlfn.XLOOKUP(Product_summary[[#This Row],[ProductName]], products[ProductName], products[UnitsInStock])</f>
        <v>10</v>
      </c>
      <c r="H222">
        <f>_xlfn.XLOOKUP(Product_summary[[#This Row],[ProductName]], products[ProductName], products[UnitsOnOrder])</f>
        <v>0</v>
      </c>
      <c r="I222">
        <f>_xlfn.XLOOKUP(Product_summary[[#This Row],[ProductName]], products[ProductName], products[ReorderLevel])</f>
        <v>15</v>
      </c>
      <c r="J222">
        <v>157.32</v>
      </c>
    </row>
    <row r="223" spans="1:10" x14ac:dyDescent="0.3">
      <c r="A223">
        <v>210.8</v>
      </c>
      <c r="B223">
        <v>20</v>
      </c>
      <c r="C223">
        <v>0.05</v>
      </c>
      <c r="D223">
        <v>263.5</v>
      </c>
      <c r="E223" t="s">
        <v>4</v>
      </c>
      <c r="F223" t="s">
        <v>961</v>
      </c>
      <c r="G223">
        <f>_xlfn.XLOOKUP(Product_summary[[#This Row],[ProductName]], products[ProductName], products[UnitsInStock])</f>
        <v>17</v>
      </c>
      <c r="H223">
        <f>_xlfn.XLOOKUP(Product_summary[[#This Row],[ProductName]], products[ProductName], products[UnitsOnOrder])</f>
        <v>0</v>
      </c>
      <c r="I223">
        <f>_xlfn.XLOOKUP(Product_summary[[#This Row],[ProductName]], products[ProductName], products[ReorderLevel])</f>
        <v>15</v>
      </c>
      <c r="J223">
        <v>4005.2</v>
      </c>
    </row>
    <row r="224" spans="1:10" x14ac:dyDescent="0.3">
      <c r="A224">
        <v>30.4</v>
      </c>
      <c r="B224">
        <v>12</v>
      </c>
      <c r="C224">
        <v>0.05</v>
      </c>
      <c r="D224">
        <v>38</v>
      </c>
      <c r="E224" t="s">
        <v>16</v>
      </c>
      <c r="F224" t="s">
        <v>997</v>
      </c>
      <c r="G224">
        <f>_xlfn.XLOOKUP(Product_summary[[#This Row],[ProductName]], products[ProductName], products[UnitsInStock])</f>
        <v>21</v>
      </c>
      <c r="H224">
        <f>_xlfn.XLOOKUP(Product_summary[[#This Row],[ProductName]], products[ProductName], products[UnitsOnOrder])</f>
        <v>10</v>
      </c>
      <c r="I224">
        <f>_xlfn.XLOOKUP(Product_summary[[#This Row],[ProductName]], products[ProductName], products[ReorderLevel])</f>
        <v>30</v>
      </c>
      <c r="J224">
        <v>346.55999999999995</v>
      </c>
    </row>
    <row r="225" spans="1:10" x14ac:dyDescent="0.3">
      <c r="A225">
        <v>24.9</v>
      </c>
      <c r="B225">
        <v>50</v>
      </c>
      <c r="C225">
        <v>0.15</v>
      </c>
      <c r="D225">
        <v>31.23</v>
      </c>
      <c r="E225" t="s">
        <v>10</v>
      </c>
      <c r="F225" t="s">
        <v>939</v>
      </c>
      <c r="G225">
        <f>_xlfn.XLOOKUP(Product_summary[[#This Row],[ProductName]], products[ProductName], products[UnitsInStock])</f>
        <v>15</v>
      </c>
      <c r="H225">
        <f>_xlfn.XLOOKUP(Product_summary[[#This Row],[ProductName]], products[ProductName], products[UnitsOnOrder])</f>
        <v>0</v>
      </c>
      <c r="I225">
        <f>_xlfn.XLOOKUP(Product_summary[[#This Row],[ProductName]], products[ProductName], products[ReorderLevel])</f>
        <v>0</v>
      </c>
      <c r="J225">
        <v>1058.25</v>
      </c>
    </row>
    <row r="226" spans="1:10" x14ac:dyDescent="0.3">
      <c r="A226">
        <v>27.8</v>
      </c>
      <c r="B226">
        <v>25</v>
      </c>
      <c r="C226">
        <v>0.15</v>
      </c>
      <c r="D226">
        <v>34.799999999999997</v>
      </c>
      <c r="E226" t="s">
        <v>13</v>
      </c>
      <c r="F226" t="s">
        <v>1026</v>
      </c>
      <c r="G226">
        <f>_xlfn.XLOOKUP(Product_summary[[#This Row],[ProductName]], products[ProductName], products[UnitsInStock])</f>
        <v>14</v>
      </c>
      <c r="H226">
        <f>_xlfn.XLOOKUP(Product_summary[[#This Row],[ProductName]], products[ProductName], products[UnitsOnOrder])</f>
        <v>0</v>
      </c>
      <c r="I226">
        <f>_xlfn.XLOOKUP(Product_summary[[#This Row],[ProductName]], products[ProductName], products[ReorderLevel])</f>
        <v>0</v>
      </c>
      <c r="J226">
        <v>590.75</v>
      </c>
    </row>
    <row r="227" spans="1:10" x14ac:dyDescent="0.3">
      <c r="A227">
        <v>5.9</v>
      </c>
      <c r="B227">
        <v>15</v>
      </c>
      <c r="C227">
        <v>0</v>
      </c>
      <c r="D227">
        <v>7.45</v>
      </c>
      <c r="E227" t="s">
        <v>19</v>
      </c>
      <c r="F227" t="s">
        <v>993</v>
      </c>
      <c r="G227">
        <f>_xlfn.XLOOKUP(Product_summary[[#This Row],[ProductName]], products[ProductName], products[UnitsInStock])</f>
        <v>21</v>
      </c>
      <c r="H227">
        <f>_xlfn.XLOOKUP(Product_summary[[#This Row],[ProductName]], products[ProductName], products[UnitsOnOrder])</f>
        <v>0</v>
      </c>
      <c r="I227">
        <f>_xlfn.XLOOKUP(Product_summary[[#This Row],[ProductName]], products[ProductName], products[ReorderLevel])</f>
        <v>10</v>
      </c>
      <c r="J227">
        <v>88.5</v>
      </c>
    </row>
    <row r="228" spans="1:10" x14ac:dyDescent="0.3">
      <c r="A228">
        <v>50</v>
      </c>
      <c r="B228">
        <v>40</v>
      </c>
      <c r="C228">
        <v>0.2</v>
      </c>
      <c r="D228">
        <v>62.5</v>
      </c>
      <c r="E228" t="s">
        <v>25</v>
      </c>
      <c r="F228" t="s">
        <v>923</v>
      </c>
      <c r="G228">
        <f>_xlfn.XLOOKUP(Product_summary[[#This Row],[ProductName]], products[ProductName], products[UnitsInStock])</f>
        <v>42</v>
      </c>
      <c r="H228">
        <f>_xlfn.XLOOKUP(Product_summary[[#This Row],[ProductName]], products[ProductName], products[UnitsOnOrder])</f>
        <v>0</v>
      </c>
      <c r="I228">
        <f>_xlfn.XLOOKUP(Product_summary[[#This Row],[ProductName]], products[ProductName], products[ReorderLevel])</f>
        <v>0</v>
      </c>
      <c r="J228">
        <v>1600</v>
      </c>
    </row>
    <row r="229" spans="1:10" x14ac:dyDescent="0.3">
      <c r="A229">
        <v>11.2</v>
      </c>
      <c r="B229">
        <v>10</v>
      </c>
      <c r="C229">
        <v>0.2</v>
      </c>
      <c r="D229">
        <v>14</v>
      </c>
      <c r="E229" t="s">
        <v>16</v>
      </c>
      <c r="F229" t="s">
        <v>969</v>
      </c>
      <c r="G229">
        <f>_xlfn.XLOOKUP(Product_summary[[#This Row],[ProductName]], products[ProductName], products[UnitsInStock])</f>
        <v>26</v>
      </c>
      <c r="H229">
        <f>_xlfn.XLOOKUP(Product_summary[[#This Row],[ProductName]], products[ProductName], products[UnitsOnOrder])</f>
        <v>0</v>
      </c>
      <c r="I229">
        <f>_xlfn.XLOOKUP(Product_summary[[#This Row],[ProductName]], products[ProductName], products[ReorderLevel])</f>
        <v>0</v>
      </c>
      <c r="J229">
        <v>89.600000000000009</v>
      </c>
    </row>
    <row r="230" spans="1:10" x14ac:dyDescent="0.3">
      <c r="A230">
        <v>7.6</v>
      </c>
      <c r="B230">
        <v>16</v>
      </c>
      <c r="C230">
        <v>0.2</v>
      </c>
      <c r="D230">
        <v>9.5</v>
      </c>
      <c r="E230" t="s">
        <v>10</v>
      </c>
      <c r="F230" t="s">
        <v>979</v>
      </c>
      <c r="G230">
        <f>_xlfn.XLOOKUP(Product_summary[[#This Row],[ProductName]], products[ProductName], products[UnitsInStock])</f>
        <v>36</v>
      </c>
      <c r="H230">
        <f>_xlfn.XLOOKUP(Product_summary[[#This Row],[ProductName]], products[ProductName], products[UnitsOnOrder])</f>
        <v>0</v>
      </c>
      <c r="I230">
        <f>_xlfn.XLOOKUP(Product_summary[[#This Row],[ProductName]], products[ProductName], products[ReorderLevel])</f>
        <v>0</v>
      </c>
      <c r="J230">
        <v>97.28</v>
      </c>
    </row>
    <row r="231" spans="1:10" x14ac:dyDescent="0.3">
      <c r="A231">
        <v>18.600000000000001</v>
      </c>
      <c r="B231">
        <v>10</v>
      </c>
      <c r="C231">
        <v>0</v>
      </c>
      <c r="D231">
        <v>23.25</v>
      </c>
      <c r="E231" t="s">
        <v>22</v>
      </c>
      <c r="F231" t="s">
        <v>915</v>
      </c>
      <c r="G231">
        <f>_xlfn.XLOOKUP(Product_summary[[#This Row],[ProductName]], products[ProductName], products[UnitsInStock])</f>
        <v>35</v>
      </c>
      <c r="H231">
        <f>_xlfn.XLOOKUP(Product_summary[[#This Row],[ProductName]], products[ProductName], products[UnitsOnOrder])</f>
        <v>0</v>
      </c>
      <c r="I231">
        <f>_xlfn.XLOOKUP(Product_summary[[#This Row],[ProductName]], products[ProductName], products[ReorderLevel])</f>
        <v>0</v>
      </c>
      <c r="J231">
        <v>186</v>
      </c>
    </row>
    <row r="232" spans="1:10" x14ac:dyDescent="0.3">
      <c r="A232">
        <v>8</v>
      </c>
      <c r="B232">
        <v>10</v>
      </c>
      <c r="C232">
        <v>0.1</v>
      </c>
      <c r="D232">
        <v>10</v>
      </c>
      <c r="E232" t="s">
        <v>10</v>
      </c>
      <c r="F232" t="s">
        <v>929</v>
      </c>
      <c r="G232">
        <f>_xlfn.XLOOKUP(Product_summary[[#This Row],[ProductName]], products[ProductName], products[UnitsInStock])</f>
        <v>3</v>
      </c>
      <c r="H232">
        <f>_xlfn.XLOOKUP(Product_summary[[#This Row],[ProductName]], products[ProductName], products[UnitsOnOrder])</f>
        <v>40</v>
      </c>
      <c r="I232">
        <f>_xlfn.XLOOKUP(Product_summary[[#This Row],[ProductName]], products[ProductName], products[ReorderLevel])</f>
        <v>5</v>
      </c>
      <c r="J232">
        <v>72</v>
      </c>
    </row>
    <row r="233" spans="1:10" x14ac:dyDescent="0.3">
      <c r="A233">
        <v>17.2</v>
      </c>
      <c r="B233">
        <v>40</v>
      </c>
      <c r="C233">
        <v>0.1</v>
      </c>
      <c r="D233">
        <v>21.5</v>
      </c>
      <c r="E233" t="s">
        <v>13</v>
      </c>
      <c r="F233" t="s">
        <v>1025</v>
      </c>
      <c r="G233">
        <f>_xlfn.XLOOKUP(Product_summary[[#This Row],[ProductName]], products[ProductName], products[UnitsInStock])</f>
        <v>26</v>
      </c>
      <c r="H233">
        <f>_xlfn.XLOOKUP(Product_summary[[#This Row],[ProductName]], products[ProductName], products[UnitsOnOrder])</f>
        <v>0</v>
      </c>
      <c r="I233">
        <f>_xlfn.XLOOKUP(Product_summary[[#This Row],[ProductName]], products[ProductName], products[ReorderLevel])</f>
        <v>0</v>
      </c>
      <c r="J233">
        <v>619.20000000000005</v>
      </c>
    </row>
    <row r="234" spans="1:10" x14ac:dyDescent="0.3">
      <c r="A234">
        <v>5.6</v>
      </c>
      <c r="B234">
        <v>8</v>
      </c>
      <c r="C234">
        <v>0</v>
      </c>
      <c r="D234">
        <v>7</v>
      </c>
      <c r="E234" t="s">
        <v>16</v>
      </c>
      <c r="F234" t="s">
        <v>989</v>
      </c>
      <c r="G234">
        <f>_xlfn.XLOOKUP(Product_summary[[#This Row],[ProductName]], products[ProductName], products[UnitsInStock])</f>
        <v>38</v>
      </c>
      <c r="H234">
        <f>_xlfn.XLOOKUP(Product_summary[[#This Row],[ProductName]], products[ProductName], products[UnitsOnOrder])</f>
        <v>0</v>
      </c>
      <c r="I234">
        <f>_xlfn.XLOOKUP(Product_summary[[#This Row],[ProductName]], products[ProductName], products[ReorderLevel])</f>
        <v>25</v>
      </c>
      <c r="J234">
        <v>44.8</v>
      </c>
    </row>
    <row r="235" spans="1:10" x14ac:dyDescent="0.3">
      <c r="A235">
        <v>10</v>
      </c>
      <c r="B235">
        <v>10</v>
      </c>
      <c r="C235">
        <v>0</v>
      </c>
      <c r="D235">
        <v>12.5</v>
      </c>
      <c r="E235" t="s">
        <v>10</v>
      </c>
      <c r="F235" t="s">
        <v>1019</v>
      </c>
      <c r="G235">
        <f>_xlfn.XLOOKUP(Product_summary[[#This Row],[ProductName]], products[ProductName], products[UnitsInStock])</f>
        <v>6</v>
      </c>
      <c r="H235">
        <f>_xlfn.XLOOKUP(Product_summary[[#This Row],[ProductName]], products[ProductName], products[UnitsOnOrder])</f>
        <v>10</v>
      </c>
      <c r="I235">
        <f>_xlfn.XLOOKUP(Product_summary[[#This Row],[ProductName]], products[ProductName], products[ReorderLevel])</f>
        <v>15</v>
      </c>
      <c r="J235">
        <v>100</v>
      </c>
    </row>
    <row r="236" spans="1:10" x14ac:dyDescent="0.3">
      <c r="A236">
        <v>15.2</v>
      </c>
      <c r="B236">
        <v>7</v>
      </c>
      <c r="C236">
        <v>0.2</v>
      </c>
      <c r="D236">
        <v>19</v>
      </c>
      <c r="E236" t="s">
        <v>4</v>
      </c>
      <c r="F236" t="s">
        <v>891</v>
      </c>
      <c r="G236">
        <f>_xlfn.XLOOKUP(Product_summary[[#This Row],[ProductName]], products[ProductName], products[UnitsInStock])</f>
        <v>17</v>
      </c>
      <c r="H236">
        <f>_xlfn.XLOOKUP(Product_summary[[#This Row],[ProductName]], products[ProductName], products[UnitsOnOrder])</f>
        <v>40</v>
      </c>
      <c r="I236">
        <f>_xlfn.XLOOKUP(Product_summary[[#This Row],[ProductName]], products[ProductName], products[ReorderLevel])</f>
        <v>25</v>
      </c>
      <c r="J236">
        <v>85.12</v>
      </c>
    </row>
    <row r="237" spans="1:10" x14ac:dyDescent="0.3">
      <c r="A237">
        <v>10</v>
      </c>
      <c r="B237">
        <v>25</v>
      </c>
      <c r="C237">
        <v>0.2</v>
      </c>
      <c r="D237">
        <v>12.5</v>
      </c>
      <c r="E237" t="s">
        <v>13</v>
      </c>
      <c r="F237" t="s">
        <v>949</v>
      </c>
      <c r="G237">
        <f>_xlfn.XLOOKUP(Product_summary[[#This Row],[ProductName]], products[ProductName], products[UnitsInStock])</f>
        <v>0</v>
      </c>
      <c r="H237">
        <f>_xlfn.XLOOKUP(Product_summary[[#This Row],[ProductName]], products[ProductName], products[UnitsOnOrder])</f>
        <v>70</v>
      </c>
      <c r="I237">
        <f>_xlfn.XLOOKUP(Product_summary[[#This Row],[ProductName]], products[ProductName], products[ReorderLevel])</f>
        <v>20</v>
      </c>
      <c r="J237">
        <v>200</v>
      </c>
    </row>
    <row r="238" spans="1:10" x14ac:dyDescent="0.3">
      <c r="A238">
        <v>25.6</v>
      </c>
      <c r="B238">
        <v>6</v>
      </c>
      <c r="C238">
        <v>0.2</v>
      </c>
      <c r="D238">
        <v>32</v>
      </c>
      <c r="E238" t="s">
        <v>13</v>
      </c>
      <c r="F238" t="s">
        <v>951</v>
      </c>
      <c r="G238">
        <f>_xlfn.XLOOKUP(Product_summary[[#This Row],[ProductName]], products[ProductName], products[UnitsInStock])</f>
        <v>9</v>
      </c>
      <c r="H238">
        <f>_xlfn.XLOOKUP(Product_summary[[#This Row],[ProductName]], products[ProductName], products[UnitsOnOrder])</f>
        <v>40</v>
      </c>
      <c r="I238">
        <f>_xlfn.XLOOKUP(Product_summary[[#This Row],[ProductName]], products[ProductName], products[ReorderLevel])</f>
        <v>25</v>
      </c>
      <c r="J238">
        <v>122.88000000000002</v>
      </c>
    </row>
    <row r="239" spans="1:10" x14ac:dyDescent="0.3">
      <c r="A239">
        <v>42.4</v>
      </c>
      <c r="B239">
        <v>48</v>
      </c>
      <c r="C239">
        <v>0.2</v>
      </c>
      <c r="D239">
        <v>53</v>
      </c>
      <c r="E239" t="s">
        <v>22</v>
      </c>
      <c r="F239" t="s">
        <v>987</v>
      </c>
      <c r="G239">
        <f>_xlfn.XLOOKUP(Product_summary[[#This Row],[ProductName]], products[ProductName], products[UnitsInStock])</f>
        <v>20</v>
      </c>
      <c r="H239">
        <f>_xlfn.XLOOKUP(Product_summary[[#This Row],[ProductName]], products[ProductName], products[UnitsOnOrder])</f>
        <v>0</v>
      </c>
      <c r="I239">
        <f>_xlfn.XLOOKUP(Product_summary[[#This Row],[ProductName]], products[ProductName], products[ReorderLevel])</f>
        <v>10</v>
      </c>
      <c r="J239">
        <v>1628.1599999999999</v>
      </c>
    </row>
    <row r="240" spans="1:10" x14ac:dyDescent="0.3">
      <c r="A240">
        <v>17.600000000000001</v>
      </c>
      <c r="B240">
        <v>18</v>
      </c>
      <c r="C240">
        <v>0.1</v>
      </c>
      <c r="D240">
        <v>22</v>
      </c>
      <c r="E240" t="s">
        <v>7</v>
      </c>
      <c r="F240" t="s">
        <v>895</v>
      </c>
      <c r="G240">
        <f>_xlfn.XLOOKUP(Product_summary[[#This Row],[ProductName]], products[ProductName], products[UnitsInStock])</f>
        <v>53</v>
      </c>
      <c r="H240">
        <f>_xlfn.XLOOKUP(Product_summary[[#This Row],[ProductName]], products[ProductName], products[UnitsOnOrder])</f>
        <v>0</v>
      </c>
      <c r="I240">
        <f>_xlfn.XLOOKUP(Product_summary[[#This Row],[ProductName]], products[ProductName], products[ReorderLevel])</f>
        <v>0</v>
      </c>
      <c r="J240">
        <v>285.12</v>
      </c>
    </row>
    <row r="241" spans="1:10" x14ac:dyDescent="0.3">
      <c r="A241">
        <v>7.2</v>
      </c>
      <c r="B241">
        <v>40</v>
      </c>
      <c r="C241">
        <v>0</v>
      </c>
      <c r="D241">
        <v>9</v>
      </c>
      <c r="E241" t="s">
        <v>16</v>
      </c>
      <c r="F241" t="s">
        <v>933</v>
      </c>
      <c r="G241">
        <f>_xlfn.XLOOKUP(Product_summary[[#This Row],[ProductName]], products[ProductName], products[UnitsInStock])</f>
        <v>61</v>
      </c>
      <c r="H241">
        <f>_xlfn.XLOOKUP(Product_summary[[#This Row],[ProductName]], products[ProductName], products[UnitsOnOrder])</f>
        <v>0</v>
      </c>
      <c r="I241">
        <f>_xlfn.XLOOKUP(Product_summary[[#This Row],[ProductName]], products[ProductName], products[ReorderLevel])</f>
        <v>25</v>
      </c>
      <c r="J241">
        <v>288</v>
      </c>
    </row>
    <row r="242" spans="1:10" x14ac:dyDescent="0.3">
      <c r="A242">
        <v>24.9</v>
      </c>
      <c r="B242">
        <v>24</v>
      </c>
      <c r="C242">
        <v>0</v>
      </c>
      <c r="D242">
        <v>31.23</v>
      </c>
      <c r="E242" t="s">
        <v>10</v>
      </c>
      <c r="F242" t="s">
        <v>939</v>
      </c>
      <c r="G242">
        <f>_xlfn.XLOOKUP(Product_summary[[#This Row],[ProductName]], products[ProductName], products[UnitsInStock])</f>
        <v>15</v>
      </c>
      <c r="H242">
        <f>_xlfn.XLOOKUP(Product_summary[[#This Row],[ProductName]], products[ProductName], products[UnitsOnOrder])</f>
        <v>0</v>
      </c>
      <c r="I242">
        <f>_xlfn.XLOOKUP(Product_summary[[#This Row],[ProductName]], products[ProductName], products[ReorderLevel])</f>
        <v>0</v>
      </c>
      <c r="J242">
        <v>597.59999999999991</v>
      </c>
    </row>
    <row r="243" spans="1:10" x14ac:dyDescent="0.3">
      <c r="A243">
        <v>15.2</v>
      </c>
      <c r="B243">
        <v>20</v>
      </c>
      <c r="C243">
        <v>0</v>
      </c>
      <c r="D243">
        <v>19</v>
      </c>
      <c r="E243" t="s">
        <v>25</v>
      </c>
      <c r="F243" t="s">
        <v>957</v>
      </c>
      <c r="G243">
        <f>_xlfn.XLOOKUP(Product_summary[[#This Row],[ProductName]], products[ProductName], products[UnitsInStock])</f>
        <v>112</v>
      </c>
      <c r="H243">
        <f>_xlfn.XLOOKUP(Product_summary[[#This Row],[ProductName]], products[ProductName], products[UnitsOnOrder])</f>
        <v>0</v>
      </c>
      <c r="I243">
        <f>_xlfn.XLOOKUP(Product_summary[[#This Row],[ProductName]], products[ProductName], products[ReorderLevel])</f>
        <v>20</v>
      </c>
      <c r="J243">
        <v>304</v>
      </c>
    </row>
    <row r="244" spans="1:10" x14ac:dyDescent="0.3">
      <c r="A244">
        <v>20.8</v>
      </c>
      <c r="B244">
        <v>28</v>
      </c>
      <c r="C244">
        <v>0</v>
      </c>
      <c r="D244">
        <v>26</v>
      </c>
      <c r="E244" t="s">
        <v>25</v>
      </c>
      <c r="F244" t="s">
        <v>959</v>
      </c>
      <c r="G244">
        <f>_xlfn.XLOOKUP(Product_summary[[#This Row],[ProductName]], products[ProductName], products[UnitsInStock])</f>
        <v>11</v>
      </c>
      <c r="H244">
        <f>_xlfn.XLOOKUP(Product_summary[[#This Row],[ProductName]], products[ProductName], products[UnitsOnOrder])</f>
        <v>50</v>
      </c>
      <c r="I244">
        <f>_xlfn.XLOOKUP(Product_summary[[#This Row],[ProductName]], products[ProductName], products[ReorderLevel])</f>
        <v>25</v>
      </c>
      <c r="J244">
        <v>582.4</v>
      </c>
    </row>
    <row r="245" spans="1:10" x14ac:dyDescent="0.3">
      <c r="A245">
        <v>27.8</v>
      </c>
      <c r="B245">
        <v>25</v>
      </c>
      <c r="C245">
        <v>0</v>
      </c>
      <c r="D245">
        <v>34.799999999999997</v>
      </c>
      <c r="E245" t="s">
        <v>13</v>
      </c>
      <c r="F245" t="s">
        <v>1026</v>
      </c>
      <c r="G245">
        <f>_xlfn.XLOOKUP(Product_summary[[#This Row],[ProductName]], products[ProductName], products[UnitsInStock])</f>
        <v>14</v>
      </c>
      <c r="H245">
        <f>_xlfn.XLOOKUP(Product_summary[[#This Row],[ProductName]], products[ProductName], products[UnitsOnOrder])</f>
        <v>0</v>
      </c>
      <c r="I245">
        <f>_xlfn.XLOOKUP(Product_summary[[#This Row],[ProductName]], products[ProductName], products[ReorderLevel])</f>
        <v>0</v>
      </c>
      <c r="J245">
        <v>695</v>
      </c>
    </row>
    <row r="246" spans="1:10" x14ac:dyDescent="0.3">
      <c r="A246">
        <v>31.2</v>
      </c>
      <c r="B246">
        <v>20</v>
      </c>
      <c r="C246">
        <v>0</v>
      </c>
      <c r="D246">
        <v>39</v>
      </c>
      <c r="E246" t="s">
        <v>19</v>
      </c>
      <c r="F246" t="s">
        <v>921</v>
      </c>
      <c r="G246">
        <f>_xlfn.XLOOKUP(Product_summary[[#This Row],[ProductName]], products[ProductName], products[UnitsInStock])</f>
        <v>0</v>
      </c>
      <c r="H246">
        <f>_xlfn.XLOOKUP(Product_summary[[#This Row],[ProductName]], products[ProductName], products[UnitsOnOrder])</f>
        <v>0</v>
      </c>
      <c r="I246">
        <f>_xlfn.XLOOKUP(Product_summary[[#This Row],[ProductName]], products[ProductName], products[ReorderLevel])</f>
        <v>0</v>
      </c>
      <c r="J246">
        <v>624</v>
      </c>
    </row>
    <row r="247" spans="1:10" x14ac:dyDescent="0.3">
      <c r="A247">
        <v>20.7</v>
      </c>
      <c r="B247">
        <v>15</v>
      </c>
      <c r="C247">
        <v>0</v>
      </c>
      <c r="D247">
        <v>25.89</v>
      </c>
      <c r="E247" t="s">
        <v>25</v>
      </c>
      <c r="F247" t="s">
        <v>947</v>
      </c>
      <c r="G247">
        <f>_xlfn.XLOOKUP(Product_summary[[#This Row],[ProductName]], products[ProductName], products[UnitsInStock])</f>
        <v>10</v>
      </c>
      <c r="H247">
        <f>_xlfn.XLOOKUP(Product_summary[[#This Row],[ProductName]], products[ProductName], products[UnitsOnOrder])</f>
        <v>0</v>
      </c>
      <c r="I247">
        <f>_xlfn.XLOOKUP(Product_summary[[#This Row],[ProductName]], products[ProductName], products[ReorderLevel])</f>
        <v>15</v>
      </c>
      <c r="J247">
        <v>310.5</v>
      </c>
    </row>
    <row r="248" spans="1:10" x14ac:dyDescent="0.3">
      <c r="A248">
        <v>17.600000000000001</v>
      </c>
      <c r="B248">
        <v>10</v>
      </c>
      <c r="C248">
        <v>0</v>
      </c>
      <c r="D248">
        <v>22</v>
      </c>
      <c r="E248" t="s">
        <v>7</v>
      </c>
      <c r="F248" t="s">
        <v>895</v>
      </c>
      <c r="G248">
        <f>_xlfn.XLOOKUP(Product_summary[[#This Row],[ProductName]], products[ProductName], products[UnitsInStock])</f>
        <v>53</v>
      </c>
      <c r="H248">
        <f>_xlfn.XLOOKUP(Product_summary[[#This Row],[ProductName]], products[ProductName], products[UnitsOnOrder])</f>
        <v>0</v>
      </c>
      <c r="I248">
        <f>_xlfn.XLOOKUP(Product_summary[[#This Row],[ProductName]], products[ProductName], products[ReorderLevel])</f>
        <v>0</v>
      </c>
      <c r="J248">
        <v>176</v>
      </c>
    </row>
    <row r="249" spans="1:10" x14ac:dyDescent="0.3">
      <c r="A249">
        <v>31.2</v>
      </c>
      <c r="B249">
        <v>70</v>
      </c>
      <c r="C249">
        <v>0.05</v>
      </c>
      <c r="D249">
        <v>39</v>
      </c>
      <c r="E249" t="s">
        <v>19</v>
      </c>
      <c r="F249" t="s">
        <v>921</v>
      </c>
      <c r="G249">
        <f>_xlfn.XLOOKUP(Product_summary[[#This Row],[ProductName]], products[ProductName], products[UnitsInStock])</f>
        <v>0</v>
      </c>
      <c r="H249">
        <f>_xlfn.XLOOKUP(Product_summary[[#This Row],[ProductName]], products[ProductName], products[UnitsOnOrder])</f>
        <v>0</v>
      </c>
      <c r="I249">
        <f>_xlfn.XLOOKUP(Product_summary[[#This Row],[ProductName]], products[ProductName], products[ReorderLevel])</f>
        <v>0</v>
      </c>
      <c r="J249">
        <v>2074.7999999999997</v>
      </c>
    </row>
    <row r="250" spans="1:10" x14ac:dyDescent="0.3">
      <c r="A250">
        <v>39.4</v>
      </c>
      <c r="B250">
        <v>28</v>
      </c>
      <c r="C250">
        <v>0</v>
      </c>
      <c r="D250">
        <v>49.3</v>
      </c>
      <c r="E250" t="s">
        <v>10</v>
      </c>
      <c r="F250" t="s">
        <v>1008</v>
      </c>
      <c r="G250">
        <f>_xlfn.XLOOKUP(Product_summary[[#This Row],[ProductName]], products[ProductName], products[UnitsInStock])</f>
        <v>17</v>
      </c>
      <c r="H250">
        <f>_xlfn.XLOOKUP(Product_summary[[#This Row],[ProductName]], products[ProductName], products[UnitsOnOrder])</f>
        <v>0</v>
      </c>
      <c r="I250">
        <f>_xlfn.XLOOKUP(Product_summary[[#This Row],[ProductName]], products[ProductName], products[ReorderLevel])</f>
        <v>0</v>
      </c>
      <c r="J250">
        <v>1103.2</v>
      </c>
    </row>
    <row r="251" spans="1:10" x14ac:dyDescent="0.3">
      <c r="A251">
        <v>50</v>
      </c>
      <c r="B251">
        <v>20</v>
      </c>
      <c r="C251">
        <v>0.05</v>
      </c>
      <c r="D251">
        <v>62.5</v>
      </c>
      <c r="E251" t="s">
        <v>25</v>
      </c>
      <c r="F251" t="s">
        <v>923</v>
      </c>
      <c r="G251">
        <f>_xlfn.XLOOKUP(Product_summary[[#This Row],[ProductName]], products[ProductName], products[UnitsInStock])</f>
        <v>42</v>
      </c>
      <c r="H251">
        <f>_xlfn.XLOOKUP(Product_summary[[#This Row],[ProductName]], products[ProductName], products[UnitsOnOrder])</f>
        <v>0</v>
      </c>
      <c r="I251">
        <f>_xlfn.XLOOKUP(Product_summary[[#This Row],[ProductName]], products[ProductName], products[ReorderLevel])</f>
        <v>0</v>
      </c>
      <c r="J251">
        <v>950</v>
      </c>
    </row>
    <row r="252" spans="1:10" x14ac:dyDescent="0.3">
      <c r="A252">
        <v>7.7</v>
      </c>
      <c r="B252">
        <v>12</v>
      </c>
      <c r="C252">
        <v>0.05</v>
      </c>
      <c r="D252">
        <v>9.65</v>
      </c>
      <c r="E252" t="s">
        <v>25</v>
      </c>
      <c r="F252" t="s">
        <v>967</v>
      </c>
      <c r="G252">
        <f>_xlfn.XLOOKUP(Product_summary[[#This Row],[ProductName]], products[ProductName], products[UnitsInStock])</f>
        <v>85</v>
      </c>
      <c r="H252">
        <f>_xlfn.XLOOKUP(Product_summary[[#This Row],[ProductName]], products[ProductName], products[UnitsOnOrder])</f>
        <v>0</v>
      </c>
      <c r="I252">
        <f>_xlfn.XLOOKUP(Product_summary[[#This Row],[ProductName]], products[ProductName], products[ReorderLevel])</f>
        <v>10</v>
      </c>
      <c r="J252">
        <v>87.78</v>
      </c>
    </row>
    <row r="253" spans="1:10" x14ac:dyDescent="0.3">
      <c r="A253">
        <v>36.799999999999997</v>
      </c>
      <c r="B253">
        <v>40</v>
      </c>
      <c r="C253">
        <v>0.05</v>
      </c>
      <c r="D253">
        <v>46</v>
      </c>
      <c r="E253" t="s">
        <v>4</v>
      </c>
      <c r="F253" t="s">
        <v>971</v>
      </c>
      <c r="G253">
        <f>_xlfn.XLOOKUP(Product_summary[[#This Row],[ProductName]], products[ProductName], products[UnitsInStock])</f>
        <v>17</v>
      </c>
      <c r="H253">
        <f>_xlfn.XLOOKUP(Product_summary[[#This Row],[ProductName]], products[ProductName], products[UnitsOnOrder])</f>
        <v>10</v>
      </c>
      <c r="I253">
        <f>_xlfn.XLOOKUP(Product_summary[[#This Row],[ProductName]], products[ProductName], products[ReorderLevel])</f>
        <v>25</v>
      </c>
      <c r="J253">
        <v>1398.3999999999999</v>
      </c>
    </row>
    <row r="254" spans="1:10" x14ac:dyDescent="0.3">
      <c r="A254">
        <v>2</v>
      </c>
      <c r="B254">
        <v>8</v>
      </c>
      <c r="C254">
        <v>0</v>
      </c>
      <c r="D254">
        <v>2.5</v>
      </c>
      <c r="E254" t="s">
        <v>13</v>
      </c>
      <c r="F254" t="s">
        <v>953</v>
      </c>
      <c r="G254">
        <f>_xlfn.XLOOKUP(Product_summary[[#This Row],[ProductName]], products[ProductName], products[UnitsInStock])</f>
        <v>112</v>
      </c>
      <c r="H254">
        <f>_xlfn.XLOOKUP(Product_summary[[#This Row],[ProductName]], products[ProductName], products[UnitsOnOrder])</f>
        <v>0</v>
      </c>
      <c r="I254">
        <f>_xlfn.XLOOKUP(Product_summary[[#This Row],[ProductName]], products[ProductName], products[ReorderLevel])</f>
        <v>20</v>
      </c>
      <c r="J254">
        <v>16</v>
      </c>
    </row>
    <row r="255" spans="1:10" x14ac:dyDescent="0.3">
      <c r="A255">
        <v>44</v>
      </c>
      <c r="B255">
        <v>9</v>
      </c>
      <c r="C255">
        <v>0.15</v>
      </c>
      <c r="D255">
        <v>55</v>
      </c>
      <c r="E255" t="s">
        <v>13</v>
      </c>
      <c r="F255" t="s">
        <v>1002</v>
      </c>
      <c r="G255">
        <f>_xlfn.XLOOKUP(Product_summary[[#This Row],[ProductName]], products[ProductName], products[UnitsInStock])</f>
        <v>79</v>
      </c>
      <c r="H255">
        <f>_xlfn.XLOOKUP(Product_summary[[#This Row],[ProductName]], products[ProductName], products[UnitsOnOrder])</f>
        <v>0</v>
      </c>
      <c r="I255">
        <f>_xlfn.XLOOKUP(Product_summary[[#This Row],[ProductName]], products[ProductName], products[ReorderLevel])</f>
        <v>0</v>
      </c>
      <c r="J255">
        <v>336.59999999999997</v>
      </c>
    </row>
    <row r="256" spans="1:10" x14ac:dyDescent="0.3">
      <c r="A256">
        <v>15.2</v>
      </c>
      <c r="B256">
        <v>24</v>
      </c>
      <c r="C256">
        <v>0.2</v>
      </c>
      <c r="D256">
        <v>19</v>
      </c>
      <c r="E256" t="s">
        <v>4</v>
      </c>
      <c r="F256" t="s">
        <v>891</v>
      </c>
      <c r="G256">
        <f>_xlfn.XLOOKUP(Product_summary[[#This Row],[ProductName]], products[ProductName], products[UnitsInStock])</f>
        <v>17</v>
      </c>
      <c r="H256">
        <f>_xlfn.XLOOKUP(Product_summary[[#This Row],[ProductName]], products[ProductName], products[UnitsOnOrder])</f>
        <v>40</v>
      </c>
      <c r="I256">
        <f>_xlfn.XLOOKUP(Product_summary[[#This Row],[ProductName]], products[ProductName], products[ReorderLevel])</f>
        <v>25</v>
      </c>
      <c r="J256">
        <v>291.83999999999997</v>
      </c>
    </row>
    <row r="257" spans="1:10" x14ac:dyDescent="0.3">
      <c r="A257">
        <v>10</v>
      </c>
      <c r="B257">
        <v>56</v>
      </c>
      <c r="C257">
        <v>0.2</v>
      </c>
      <c r="D257">
        <v>12.5</v>
      </c>
      <c r="E257" t="s">
        <v>13</v>
      </c>
      <c r="F257" t="s">
        <v>949</v>
      </c>
      <c r="G257">
        <f>_xlfn.XLOOKUP(Product_summary[[#This Row],[ProductName]], products[ProductName], products[UnitsInStock])</f>
        <v>0</v>
      </c>
      <c r="H257">
        <f>_xlfn.XLOOKUP(Product_summary[[#This Row],[ProductName]], products[ProductName], products[UnitsOnOrder])</f>
        <v>70</v>
      </c>
      <c r="I257">
        <f>_xlfn.XLOOKUP(Product_summary[[#This Row],[ProductName]], products[ProductName], products[ReorderLevel])</f>
        <v>20</v>
      </c>
      <c r="J257">
        <v>448</v>
      </c>
    </row>
    <row r="258" spans="1:10" x14ac:dyDescent="0.3">
      <c r="A258">
        <v>15.2</v>
      </c>
      <c r="B258">
        <v>40</v>
      </c>
      <c r="C258">
        <v>0.2</v>
      </c>
      <c r="D258">
        <v>19</v>
      </c>
      <c r="E258" t="s">
        <v>25</v>
      </c>
      <c r="F258" t="s">
        <v>957</v>
      </c>
      <c r="G258">
        <f>_xlfn.XLOOKUP(Product_summary[[#This Row],[ProductName]], products[ProductName], products[UnitsInStock])</f>
        <v>112</v>
      </c>
      <c r="H258">
        <f>_xlfn.XLOOKUP(Product_summary[[#This Row],[ProductName]], products[ProductName], products[UnitsOnOrder])</f>
        <v>0</v>
      </c>
      <c r="I258">
        <f>_xlfn.XLOOKUP(Product_summary[[#This Row],[ProductName]], products[ProductName], products[ReorderLevel])</f>
        <v>20</v>
      </c>
      <c r="J258">
        <v>486.40000000000003</v>
      </c>
    </row>
    <row r="259" spans="1:10" x14ac:dyDescent="0.3">
      <c r="A259">
        <v>19.2</v>
      </c>
      <c r="B259">
        <v>40</v>
      </c>
      <c r="C259">
        <v>0.2</v>
      </c>
      <c r="D259">
        <v>24</v>
      </c>
      <c r="E259" t="s">
        <v>19</v>
      </c>
      <c r="F259" t="s">
        <v>995</v>
      </c>
      <c r="G259">
        <f>_xlfn.XLOOKUP(Product_summary[[#This Row],[ProductName]], products[ProductName], products[UnitsInStock])</f>
        <v>115</v>
      </c>
      <c r="H259">
        <f>_xlfn.XLOOKUP(Product_summary[[#This Row],[ProductName]], products[ProductName], products[UnitsOnOrder])</f>
        <v>0</v>
      </c>
      <c r="I259">
        <f>_xlfn.XLOOKUP(Product_summary[[#This Row],[ProductName]], products[ProductName], products[ReorderLevel])</f>
        <v>20</v>
      </c>
      <c r="J259">
        <v>614.40000000000009</v>
      </c>
    </row>
    <row r="260" spans="1:10" x14ac:dyDescent="0.3">
      <c r="A260">
        <v>26.6</v>
      </c>
      <c r="B260">
        <v>50</v>
      </c>
      <c r="C260">
        <v>0</v>
      </c>
      <c r="D260">
        <v>33.25</v>
      </c>
      <c r="E260" t="s">
        <v>16</v>
      </c>
      <c r="F260" t="s">
        <v>1012</v>
      </c>
      <c r="G260">
        <f>_xlfn.XLOOKUP(Product_summary[[#This Row],[ProductName]], products[ProductName], products[UnitsInStock])</f>
        <v>22</v>
      </c>
      <c r="H260">
        <f>_xlfn.XLOOKUP(Product_summary[[#This Row],[ProductName]], products[ProductName], products[UnitsOnOrder])</f>
        <v>80</v>
      </c>
      <c r="I260">
        <f>_xlfn.XLOOKUP(Product_summary[[#This Row],[ProductName]], products[ProductName], products[ReorderLevel])</f>
        <v>30</v>
      </c>
      <c r="J260">
        <v>1330</v>
      </c>
    </row>
    <row r="261" spans="1:10" x14ac:dyDescent="0.3">
      <c r="A261">
        <v>10</v>
      </c>
      <c r="B261">
        <v>4</v>
      </c>
      <c r="C261">
        <v>0.05</v>
      </c>
      <c r="D261">
        <v>12.5</v>
      </c>
      <c r="E261" t="s">
        <v>10</v>
      </c>
      <c r="F261" t="s">
        <v>1019</v>
      </c>
      <c r="G261">
        <f>_xlfn.XLOOKUP(Product_summary[[#This Row],[ProductName]], products[ProductName], products[UnitsInStock])</f>
        <v>6</v>
      </c>
      <c r="H261">
        <f>_xlfn.XLOOKUP(Product_summary[[#This Row],[ProductName]], products[ProductName], products[UnitsOnOrder])</f>
        <v>10</v>
      </c>
      <c r="I261">
        <f>_xlfn.XLOOKUP(Product_summary[[#This Row],[ProductName]], products[ProductName], products[ReorderLevel])</f>
        <v>15</v>
      </c>
      <c r="J261">
        <v>38</v>
      </c>
    </row>
    <row r="262" spans="1:10" x14ac:dyDescent="0.3">
      <c r="A262">
        <v>14.4</v>
      </c>
      <c r="B262">
        <v>15</v>
      </c>
      <c r="C262">
        <v>0</v>
      </c>
      <c r="D262">
        <v>18</v>
      </c>
      <c r="E262" t="s">
        <v>4</v>
      </c>
      <c r="F262" t="s">
        <v>1032</v>
      </c>
      <c r="G262">
        <f>_xlfn.XLOOKUP(Product_summary[[#This Row],[ProductName]], products[ProductName], products[UnitsInStock])</f>
        <v>57</v>
      </c>
      <c r="H262">
        <f>_xlfn.XLOOKUP(Product_summary[[#This Row],[ProductName]], products[ProductName], products[UnitsOnOrder])</f>
        <v>0</v>
      </c>
      <c r="I262">
        <f>_xlfn.XLOOKUP(Product_summary[[#This Row],[ProductName]], products[ProductName], products[ReorderLevel])</f>
        <v>20</v>
      </c>
      <c r="J262">
        <v>216</v>
      </c>
    </row>
    <row r="263" spans="1:10" x14ac:dyDescent="0.3">
      <c r="A263">
        <v>17.600000000000001</v>
      </c>
      <c r="B263">
        <v>35</v>
      </c>
      <c r="C263">
        <v>0</v>
      </c>
      <c r="D263">
        <v>22</v>
      </c>
      <c r="E263" t="s">
        <v>7</v>
      </c>
      <c r="F263" t="s">
        <v>895</v>
      </c>
      <c r="G263">
        <f>_xlfn.XLOOKUP(Product_summary[[#This Row],[ProductName]], products[ProductName], products[UnitsInStock])</f>
        <v>53</v>
      </c>
      <c r="H263">
        <f>_xlfn.XLOOKUP(Product_summary[[#This Row],[ProductName]], products[ProductName], products[UnitsOnOrder])</f>
        <v>0</v>
      </c>
      <c r="I263">
        <f>_xlfn.XLOOKUP(Product_summary[[#This Row],[ProductName]], products[ProductName], products[ReorderLevel])</f>
        <v>0</v>
      </c>
      <c r="J263">
        <v>616</v>
      </c>
    </row>
    <row r="264" spans="1:10" x14ac:dyDescent="0.3">
      <c r="A264">
        <v>32</v>
      </c>
      <c r="B264">
        <v>70</v>
      </c>
      <c r="C264">
        <v>0.25</v>
      </c>
      <c r="D264">
        <v>40</v>
      </c>
      <c r="E264" t="s">
        <v>7</v>
      </c>
      <c r="F264" t="s">
        <v>903</v>
      </c>
      <c r="G264">
        <f>_xlfn.XLOOKUP(Product_summary[[#This Row],[ProductName]], products[ProductName], products[UnitsInStock])</f>
        <v>6</v>
      </c>
      <c r="H264">
        <f>_xlfn.XLOOKUP(Product_summary[[#This Row],[ProductName]], products[ProductName], products[UnitsOnOrder])</f>
        <v>0</v>
      </c>
      <c r="I264">
        <f>_xlfn.XLOOKUP(Product_summary[[#This Row],[ProductName]], products[ProductName], products[ReorderLevel])</f>
        <v>0</v>
      </c>
      <c r="J264">
        <v>1680</v>
      </c>
    </row>
    <row r="265" spans="1:10" x14ac:dyDescent="0.3">
      <c r="A265">
        <v>32</v>
      </c>
      <c r="B265">
        <v>70</v>
      </c>
      <c r="C265">
        <v>0</v>
      </c>
      <c r="D265">
        <v>40</v>
      </c>
      <c r="E265" t="s">
        <v>7</v>
      </c>
      <c r="F265" t="s">
        <v>903</v>
      </c>
      <c r="G265">
        <f>_xlfn.XLOOKUP(Product_summary[[#This Row],[ProductName]], products[ProductName], products[UnitsInStock])</f>
        <v>6</v>
      </c>
      <c r="H265">
        <f>_xlfn.XLOOKUP(Product_summary[[#This Row],[ProductName]], products[ProductName], products[UnitsOnOrder])</f>
        <v>0</v>
      </c>
      <c r="I265">
        <f>_xlfn.XLOOKUP(Product_summary[[#This Row],[ProductName]], products[ProductName], products[ReorderLevel])</f>
        <v>0</v>
      </c>
      <c r="J265">
        <v>2240</v>
      </c>
    </row>
    <row r="266" spans="1:10" x14ac:dyDescent="0.3">
      <c r="A266">
        <v>7.3</v>
      </c>
      <c r="B266">
        <v>80</v>
      </c>
      <c r="C266">
        <v>0</v>
      </c>
      <c r="D266">
        <v>9.1999999999999993</v>
      </c>
      <c r="E266" t="s">
        <v>10</v>
      </c>
      <c r="F266" t="s">
        <v>925</v>
      </c>
      <c r="G266">
        <f>_xlfn.XLOOKUP(Product_summary[[#This Row],[ProductName]], products[ProductName], products[UnitsInStock])</f>
        <v>25</v>
      </c>
      <c r="H266">
        <f>_xlfn.XLOOKUP(Product_summary[[#This Row],[ProductName]], products[ProductName], products[UnitsOnOrder])</f>
        <v>0</v>
      </c>
      <c r="I266">
        <f>_xlfn.XLOOKUP(Product_summary[[#This Row],[ProductName]], products[ProductName], products[ReorderLevel])</f>
        <v>5</v>
      </c>
      <c r="J266">
        <v>584</v>
      </c>
    </row>
    <row r="267" spans="1:10" x14ac:dyDescent="0.3">
      <c r="A267">
        <v>11.2</v>
      </c>
      <c r="B267">
        <v>9</v>
      </c>
      <c r="C267">
        <v>0</v>
      </c>
      <c r="D267">
        <v>14</v>
      </c>
      <c r="E267" t="s">
        <v>16</v>
      </c>
      <c r="F267" t="s">
        <v>969</v>
      </c>
      <c r="G267">
        <f>_xlfn.XLOOKUP(Product_summary[[#This Row],[ProductName]], products[ProductName], products[UnitsInStock])</f>
        <v>26</v>
      </c>
      <c r="H267">
        <f>_xlfn.XLOOKUP(Product_summary[[#This Row],[ProductName]], products[ProductName], products[UnitsOnOrder])</f>
        <v>0</v>
      </c>
      <c r="I267">
        <f>_xlfn.XLOOKUP(Product_summary[[#This Row],[ProductName]], products[ProductName], products[ReorderLevel])</f>
        <v>0</v>
      </c>
      <c r="J267">
        <v>100.8</v>
      </c>
    </row>
    <row r="268" spans="1:10" x14ac:dyDescent="0.3">
      <c r="A268">
        <v>31.2</v>
      </c>
      <c r="B268">
        <v>36</v>
      </c>
      <c r="C268">
        <v>0.1</v>
      </c>
      <c r="D268">
        <v>39</v>
      </c>
      <c r="E268" t="s">
        <v>19</v>
      </c>
      <c r="F268" t="s">
        <v>921</v>
      </c>
      <c r="G268">
        <f>_xlfn.XLOOKUP(Product_summary[[#This Row],[ProductName]], products[ProductName], products[UnitsInStock])</f>
        <v>0</v>
      </c>
      <c r="H268">
        <f>_xlfn.XLOOKUP(Product_summary[[#This Row],[ProductName]], products[ProductName], products[UnitsOnOrder])</f>
        <v>0</v>
      </c>
      <c r="I268">
        <f>_xlfn.XLOOKUP(Product_summary[[#This Row],[ProductName]], products[ProductName], products[ReorderLevel])</f>
        <v>0</v>
      </c>
      <c r="J268">
        <v>1010.8800000000001</v>
      </c>
    </row>
    <row r="269" spans="1:10" x14ac:dyDescent="0.3">
      <c r="A269">
        <v>30.4</v>
      </c>
      <c r="B269">
        <v>20</v>
      </c>
      <c r="C269">
        <v>0</v>
      </c>
      <c r="D269">
        <v>38</v>
      </c>
      <c r="E269" t="s">
        <v>16</v>
      </c>
      <c r="F269" t="s">
        <v>997</v>
      </c>
      <c r="G269">
        <f>_xlfn.XLOOKUP(Product_summary[[#This Row],[ProductName]], products[ProductName], products[UnitsInStock])</f>
        <v>21</v>
      </c>
      <c r="H269">
        <f>_xlfn.XLOOKUP(Product_summary[[#This Row],[ProductName]], products[ProductName], products[UnitsOnOrder])</f>
        <v>10</v>
      </c>
      <c r="I269">
        <f>_xlfn.XLOOKUP(Product_summary[[#This Row],[ProductName]], products[ProductName], products[ReorderLevel])</f>
        <v>30</v>
      </c>
      <c r="J269">
        <v>608</v>
      </c>
    </row>
    <row r="270" spans="1:10" x14ac:dyDescent="0.3">
      <c r="A270">
        <v>11.2</v>
      </c>
      <c r="B270">
        <v>10</v>
      </c>
      <c r="C270">
        <v>0</v>
      </c>
      <c r="D270">
        <v>14</v>
      </c>
      <c r="E270" t="s">
        <v>10</v>
      </c>
      <c r="F270" t="s">
        <v>937</v>
      </c>
      <c r="G270">
        <f>_xlfn.XLOOKUP(Product_summary[[#This Row],[ProductName]], products[ProductName], products[UnitsInStock])</f>
        <v>76</v>
      </c>
      <c r="H270">
        <f>_xlfn.XLOOKUP(Product_summary[[#This Row],[ProductName]], products[ProductName], products[UnitsOnOrder])</f>
        <v>0</v>
      </c>
      <c r="I270">
        <f>_xlfn.XLOOKUP(Product_summary[[#This Row],[ProductName]], products[ProductName], products[ReorderLevel])</f>
        <v>30</v>
      </c>
      <c r="J270">
        <v>112</v>
      </c>
    </row>
    <row r="271" spans="1:10" x14ac:dyDescent="0.3">
      <c r="A271">
        <v>14.4</v>
      </c>
      <c r="B271">
        <v>50</v>
      </c>
      <c r="C271">
        <v>0.15</v>
      </c>
      <c r="D271">
        <v>18</v>
      </c>
      <c r="E271" t="s">
        <v>4</v>
      </c>
      <c r="F271" t="s">
        <v>963</v>
      </c>
      <c r="G271">
        <f>_xlfn.XLOOKUP(Product_summary[[#This Row],[ProductName]], products[ProductName], products[UnitsInStock])</f>
        <v>69</v>
      </c>
      <c r="H271">
        <f>_xlfn.XLOOKUP(Product_summary[[#This Row],[ProductName]], products[ProductName], products[UnitsOnOrder])</f>
        <v>0</v>
      </c>
      <c r="I271">
        <f>_xlfn.XLOOKUP(Product_summary[[#This Row],[ProductName]], products[ProductName], products[ReorderLevel])</f>
        <v>5</v>
      </c>
      <c r="J271">
        <v>612</v>
      </c>
    </row>
    <row r="272" spans="1:10" x14ac:dyDescent="0.3">
      <c r="A272">
        <v>14.7</v>
      </c>
      <c r="B272">
        <v>4</v>
      </c>
      <c r="C272">
        <v>0</v>
      </c>
      <c r="D272">
        <v>18.399999999999999</v>
      </c>
      <c r="E272" t="s">
        <v>25</v>
      </c>
      <c r="F272" t="s">
        <v>965</v>
      </c>
      <c r="G272">
        <f>_xlfn.XLOOKUP(Product_summary[[#This Row],[ProductName]], products[ProductName], products[UnitsInStock])</f>
        <v>123</v>
      </c>
      <c r="H272">
        <f>_xlfn.XLOOKUP(Product_summary[[#This Row],[ProductName]], products[ProductName], products[UnitsOnOrder])</f>
        <v>0</v>
      </c>
      <c r="I272">
        <f>_xlfn.XLOOKUP(Product_summary[[#This Row],[ProductName]], products[ProductName], products[ReorderLevel])</f>
        <v>30</v>
      </c>
      <c r="J272">
        <v>58.8</v>
      </c>
    </row>
    <row r="273" spans="1:10" x14ac:dyDescent="0.3">
      <c r="A273">
        <v>6.2</v>
      </c>
      <c r="B273">
        <v>6</v>
      </c>
      <c r="C273">
        <v>0.15</v>
      </c>
      <c r="D273">
        <v>7.75</v>
      </c>
      <c r="E273" t="s">
        <v>4</v>
      </c>
      <c r="F273" t="s">
        <v>1030</v>
      </c>
      <c r="G273">
        <f>_xlfn.XLOOKUP(Product_summary[[#This Row],[ProductName]], products[ProductName], products[UnitsInStock])</f>
        <v>125</v>
      </c>
      <c r="H273">
        <f>_xlfn.XLOOKUP(Product_summary[[#This Row],[ProductName]], products[ProductName], products[UnitsOnOrder])</f>
        <v>0</v>
      </c>
      <c r="I273">
        <f>_xlfn.XLOOKUP(Product_summary[[#This Row],[ProductName]], products[ProductName], products[ReorderLevel])</f>
        <v>25</v>
      </c>
      <c r="J273">
        <v>31.62</v>
      </c>
    </row>
    <row r="274" spans="1:10" x14ac:dyDescent="0.3">
      <c r="A274">
        <v>14.4</v>
      </c>
      <c r="B274">
        <v>15</v>
      </c>
      <c r="C274">
        <v>0.15</v>
      </c>
      <c r="D274">
        <v>18</v>
      </c>
      <c r="E274" t="s">
        <v>4</v>
      </c>
      <c r="F274" t="s">
        <v>889</v>
      </c>
      <c r="G274">
        <f>_xlfn.XLOOKUP(Product_summary[[#This Row],[ProductName]], products[ProductName], products[UnitsInStock])</f>
        <v>39</v>
      </c>
      <c r="H274">
        <f>_xlfn.XLOOKUP(Product_summary[[#This Row],[ProductName]], products[ProductName], products[UnitsOnOrder])</f>
        <v>0</v>
      </c>
      <c r="I274">
        <f>_xlfn.XLOOKUP(Product_summary[[#This Row],[ProductName]], products[ProductName], products[ReorderLevel])</f>
        <v>10</v>
      </c>
      <c r="J274">
        <v>183.6</v>
      </c>
    </row>
    <row r="275" spans="1:10" x14ac:dyDescent="0.3">
      <c r="A275">
        <v>7.2</v>
      </c>
      <c r="B275">
        <v>25</v>
      </c>
      <c r="C275">
        <v>0</v>
      </c>
      <c r="D275">
        <v>9</v>
      </c>
      <c r="E275" t="s">
        <v>16</v>
      </c>
      <c r="F275" t="s">
        <v>933</v>
      </c>
      <c r="G275">
        <f>_xlfn.XLOOKUP(Product_summary[[#This Row],[ProductName]], products[ProductName], products[UnitsInStock])</f>
        <v>61</v>
      </c>
      <c r="H275">
        <f>_xlfn.XLOOKUP(Product_summary[[#This Row],[ProductName]], products[ProductName], products[UnitsOnOrder])</f>
        <v>0</v>
      </c>
      <c r="I275">
        <f>_xlfn.XLOOKUP(Product_summary[[#This Row],[ProductName]], products[ProductName], products[ReorderLevel])</f>
        <v>25</v>
      </c>
      <c r="J275">
        <v>180</v>
      </c>
    </row>
    <row r="276" spans="1:10" x14ac:dyDescent="0.3">
      <c r="A276">
        <v>5.9</v>
      </c>
      <c r="B276">
        <v>24</v>
      </c>
      <c r="C276">
        <v>0</v>
      </c>
      <c r="D276">
        <v>7.45</v>
      </c>
      <c r="E276" t="s">
        <v>19</v>
      </c>
      <c r="F276" t="s">
        <v>993</v>
      </c>
      <c r="G276">
        <f>_xlfn.XLOOKUP(Product_summary[[#This Row],[ProductName]], products[ProductName], products[UnitsInStock])</f>
        <v>21</v>
      </c>
      <c r="H276">
        <f>_xlfn.XLOOKUP(Product_summary[[#This Row],[ProductName]], products[ProductName], products[UnitsOnOrder])</f>
        <v>0</v>
      </c>
      <c r="I276">
        <f>_xlfn.XLOOKUP(Product_summary[[#This Row],[ProductName]], products[ProductName], products[ReorderLevel])</f>
        <v>10</v>
      </c>
      <c r="J276">
        <v>141.60000000000002</v>
      </c>
    </row>
    <row r="277" spans="1:10" x14ac:dyDescent="0.3">
      <c r="A277">
        <v>13</v>
      </c>
      <c r="B277">
        <v>15</v>
      </c>
      <c r="C277">
        <v>0.1</v>
      </c>
      <c r="D277">
        <v>16.25</v>
      </c>
      <c r="E277" t="s">
        <v>10</v>
      </c>
      <c r="F277" t="s">
        <v>985</v>
      </c>
      <c r="G277">
        <f>_xlfn.XLOOKUP(Product_summary[[#This Row],[ProductName]], products[ProductName], products[UnitsInStock])</f>
        <v>65</v>
      </c>
      <c r="H277">
        <f>_xlfn.XLOOKUP(Product_summary[[#This Row],[ProductName]], products[ProductName], products[UnitsOnOrder])</f>
        <v>0</v>
      </c>
      <c r="I277">
        <f>_xlfn.XLOOKUP(Product_summary[[#This Row],[ProductName]], products[ProductName], products[ReorderLevel])</f>
        <v>30</v>
      </c>
      <c r="J277">
        <v>175.5</v>
      </c>
    </row>
    <row r="278" spans="1:10" x14ac:dyDescent="0.3">
      <c r="A278">
        <v>28.8</v>
      </c>
      <c r="B278">
        <v>18</v>
      </c>
      <c r="C278">
        <v>0.1</v>
      </c>
      <c r="D278">
        <v>36</v>
      </c>
      <c r="E278" t="s">
        <v>13</v>
      </c>
      <c r="F278" t="s">
        <v>1021</v>
      </c>
      <c r="G278">
        <f>_xlfn.XLOOKUP(Product_summary[[#This Row],[ProductName]], products[ProductName], products[UnitsInStock])</f>
        <v>26</v>
      </c>
      <c r="H278">
        <f>_xlfn.XLOOKUP(Product_summary[[#This Row],[ProductName]], products[ProductName], products[UnitsOnOrder])</f>
        <v>0</v>
      </c>
      <c r="I278">
        <f>_xlfn.XLOOKUP(Product_summary[[#This Row],[ProductName]], products[ProductName], products[ReorderLevel])</f>
        <v>15</v>
      </c>
      <c r="J278">
        <v>466.56</v>
      </c>
    </row>
    <row r="279" spans="1:10" x14ac:dyDescent="0.3">
      <c r="A279">
        <v>210.8</v>
      </c>
      <c r="B279">
        <v>20</v>
      </c>
      <c r="C279">
        <v>0.05</v>
      </c>
      <c r="D279">
        <v>263.5</v>
      </c>
      <c r="E279" t="s">
        <v>4</v>
      </c>
      <c r="F279" t="s">
        <v>961</v>
      </c>
      <c r="G279">
        <f>_xlfn.XLOOKUP(Product_summary[[#This Row],[ProductName]], products[ProductName], products[UnitsInStock])</f>
        <v>17</v>
      </c>
      <c r="H279">
        <f>_xlfn.XLOOKUP(Product_summary[[#This Row],[ProductName]], products[ProductName], products[UnitsOnOrder])</f>
        <v>0</v>
      </c>
      <c r="I279">
        <f>_xlfn.XLOOKUP(Product_summary[[#This Row],[ProductName]], products[ProductName], products[ReorderLevel])</f>
        <v>15</v>
      </c>
      <c r="J279">
        <v>4005.2</v>
      </c>
    </row>
    <row r="280" spans="1:10" x14ac:dyDescent="0.3">
      <c r="A280">
        <v>7.7</v>
      </c>
      <c r="B280">
        <v>13</v>
      </c>
      <c r="C280">
        <v>0</v>
      </c>
      <c r="D280">
        <v>9.65</v>
      </c>
      <c r="E280" t="s">
        <v>25</v>
      </c>
      <c r="F280" t="s">
        <v>967</v>
      </c>
      <c r="G280">
        <f>_xlfn.XLOOKUP(Product_summary[[#This Row],[ProductName]], products[ProductName], products[UnitsInStock])</f>
        <v>85</v>
      </c>
      <c r="H280">
        <f>_xlfn.XLOOKUP(Product_summary[[#This Row],[ProductName]], products[ProductName], products[UnitsOnOrder])</f>
        <v>0</v>
      </c>
      <c r="I280">
        <f>_xlfn.XLOOKUP(Product_summary[[#This Row],[ProductName]], products[ProductName], products[ReorderLevel])</f>
        <v>10</v>
      </c>
      <c r="J280">
        <v>100.10000000000001</v>
      </c>
    </row>
    <row r="281" spans="1:10" x14ac:dyDescent="0.3">
      <c r="A281">
        <v>15.5</v>
      </c>
      <c r="B281">
        <v>77</v>
      </c>
      <c r="C281">
        <v>0.05</v>
      </c>
      <c r="D281">
        <v>19.45</v>
      </c>
      <c r="E281" t="s">
        <v>7</v>
      </c>
      <c r="F281" t="s">
        <v>973</v>
      </c>
      <c r="G281">
        <f>_xlfn.XLOOKUP(Product_summary[[#This Row],[ProductName]], products[ProductName], products[UnitsInStock])</f>
        <v>27</v>
      </c>
      <c r="H281">
        <f>_xlfn.XLOOKUP(Product_summary[[#This Row],[ProductName]], products[ProductName], products[UnitsOnOrder])</f>
        <v>0</v>
      </c>
      <c r="I281">
        <f>_xlfn.XLOOKUP(Product_summary[[#This Row],[ProductName]], products[ProductName], products[ReorderLevel])</f>
        <v>15</v>
      </c>
      <c r="J281">
        <v>1133.825</v>
      </c>
    </row>
    <row r="282" spans="1:10" x14ac:dyDescent="0.3">
      <c r="A282">
        <v>16.8</v>
      </c>
      <c r="B282">
        <v>10</v>
      </c>
      <c r="C282">
        <v>0.05</v>
      </c>
      <c r="D282">
        <v>21.05</v>
      </c>
      <c r="E282" t="s">
        <v>7</v>
      </c>
      <c r="F282" t="s">
        <v>1014</v>
      </c>
      <c r="G282">
        <f>_xlfn.XLOOKUP(Product_summary[[#This Row],[ProductName]], products[ProductName], products[UnitsInStock])</f>
        <v>76</v>
      </c>
      <c r="H282">
        <f>_xlfn.XLOOKUP(Product_summary[[#This Row],[ProductName]], products[ProductName], products[UnitsOnOrder])</f>
        <v>0</v>
      </c>
      <c r="I282">
        <f>_xlfn.XLOOKUP(Product_summary[[#This Row],[ProductName]], products[ProductName], products[ReorderLevel])</f>
        <v>0</v>
      </c>
      <c r="J282">
        <v>159.6</v>
      </c>
    </row>
    <row r="283" spans="1:10" x14ac:dyDescent="0.3">
      <c r="A283">
        <v>3.6</v>
      </c>
      <c r="B283">
        <v>10</v>
      </c>
      <c r="C283">
        <v>0</v>
      </c>
      <c r="D283">
        <v>4.5</v>
      </c>
      <c r="E283" t="s">
        <v>4</v>
      </c>
      <c r="F283" t="s">
        <v>935</v>
      </c>
      <c r="G283">
        <f>_xlfn.XLOOKUP(Product_summary[[#This Row],[ProductName]], products[ProductName], products[UnitsInStock])</f>
        <v>20</v>
      </c>
      <c r="H283">
        <f>_xlfn.XLOOKUP(Product_summary[[#This Row],[ProductName]], products[ProductName], products[UnitsOnOrder])</f>
        <v>0</v>
      </c>
      <c r="I283">
        <f>_xlfn.XLOOKUP(Product_summary[[#This Row],[ProductName]], products[ProductName], products[ReorderLevel])</f>
        <v>0</v>
      </c>
      <c r="J283">
        <v>36</v>
      </c>
    </row>
    <row r="284" spans="1:10" x14ac:dyDescent="0.3">
      <c r="A284">
        <v>5.9</v>
      </c>
      <c r="B284">
        <v>20</v>
      </c>
      <c r="C284">
        <v>0.15</v>
      </c>
      <c r="D284">
        <v>7.45</v>
      </c>
      <c r="E284" t="s">
        <v>19</v>
      </c>
      <c r="F284" t="s">
        <v>993</v>
      </c>
      <c r="G284">
        <f>_xlfn.XLOOKUP(Product_summary[[#This Row],[ProductName]], products[ProductName], products[UnitsInStock])</f>
        <v>21</v>
      </c>
      <c r="H284">
        <f>_xlfn.XLOOKUP(Product_summary[[#This Row],[ProductName]], products[ProductName], products[UnitsOnOrder])</f>
        <v>0</v>
      </c>
      <c r="I284">
        <f>_xlfn.XLOOKUP(Product_summary[[#This Row],[ProductName]], products[ProductName], products[ReorderLevel])</f>
        <v>10</v>
      </c>
      <c r="J284">
        <v>100.3</v>
      </c>
    </row>
    <row r="285" spans="1:10" x14ac:dyDescent="0.3">
      <c r="A285">
        <v>16.8</v>
      </c>
      <c r="B285">
        <v>12</v>
      </c>
      <c r="C285">
        <v>0.2</v>
      </c>
      <c r="D285">
        <v>21</v>
      </c>
      <c r="E285" t="s">
        <v>13</v>
      </c>
      <c r="F285" t="s">
        <v>909</v>
      </c>
      <c r="G285">
        <f>_xlfn.XLOOKUP(Product_summary[[#This Row],[ProductName]], products[ProductName], products[UnitsInStock])</f>
        <v>22</v>
      </c>
      <c r="H285">
        <f>_xlfn.XLOOKUP(Product_summary[[#This Row],[ProductName]], products[ProductName], products[UnitsOnOrder])</f>
        <v>30</v>
      </c>
      <c r="I285">
        <f>_xlfn.XLOOKUP(Product_summary[[#This Row],[ProductName]], products[ProductName], products[ReorderLevel])</f>
        <v>30</v>
      </c>
      <c r="J285">
        <v>161.28000000000003</v>
      </c>
    </row>
    <row r="286" spans="1:10" x14ac:dyDescent="0.3">
      <c r="A286">
        <v>210.8</v>
      </c>
      <c r="B286">
        <v>50</v>
      </c>
      <c r="C286">
        <v>0.2</v>
      </c>
      <c r="D286">
        <v>263.5</v>
      </c>
      <c r="E286" t="s">
        <v>4</v>
      </c>
      <c r="F286" t="s">
        <v>961</v>
      </c>
      <c r="G286">
        <f>_xlfn.XLOOKUP(Product_summary[[#This Row],[ProductName]], products[ProductName], products[UnitsInStock])</f>
        <v>17</v>
      </c>
      <c r="H286">
        <f>_xlfn.XLOOKUP(Product_summary[[#This Row],[ProductName]], products[ProductName], products[UnitsOnOrder])</f>
        <v>0</v>
      </c>
      <c r="I286">
        <f>_xlfn.XLOOKUP(Product_summary[[#This Row],[ProductName]], products[ProductName], products[ReorderLevel])</f>
        <v>15</v>
      </c>
      <c r="J286">
        <v>8432</v>
      </c>
    </row>
    <row r="287" spans="1:10" x14ac:dyDescent="0.3">
      <c r="A287">
        <v>14.4</v>
      </c>
      <c r="B287">
        <v>12</v>
      </c>
      <c r="C287">
        <v>0</v>
      </c>
      <c r="D287">
        <v>18</v>
      </c>
      <c r="E287" t="s">
        <v>4</v>
      </c>
      <c r="F287" t="s">
        <v>889</v>
      </c>
      <c r="G287">
        <f>_xlfn.XLOOKUP(Product_summary[[#This Row],[ProductName]], products[ProductName], products[UnitsInStock])</f>
        <v>39</v>
      </c>
      <c r="H287">
        <f>_xlfn.XLOOKUP(Product_summary[[#This Row],[ProductName]], products[ProductName], products[UnitsOnOrder])</f>
        <v>0</v>
      </c>
      <c r="I287">
        <f>_xlfn.XLOOKUP(Product_summary[[#This Row],[ProductName]], products[ProductName], products[ReorderLevel])</f>
        <v>10</v>
      </c>
      <c r="J287">
        <v>172.8</v>
      </c>
    </row>
    <row r="288" spans="1:10" x14ac:dyDescent="0.3">
      <c r="A288">
        <v>99</v>
      </c>
      <c r="B288">
        <v>4</v>
      </c>
      <c r="C288">
        <v>0</v>
      </c>
      <c r="D288">
        <v>123.79</v>
      </c>
      <c r="E288" t="s">
        <v>19</v>
      </c>
      <c r="F288" t="s">
        <v>945</v>
      </c>
      <c r="G288">
        <f>_xlfn.XLOOKUP(Product_summary[[#This Row],[ProductName]], products[ProductName], products[UnitsInStock])</f>
        <v>0</v>
      </c>
      <c r="H288">
        <f>_xlfn.XLOOKUP(Product_summary[[#This Row],[ProductName]], products[ProductName], products[UnitsOnOrder])</f>
        <v>0</v>
      </c>
      <c r="I288">
        <f>_xlfn.XLOOKUP(Product_summary[[#This Row],[ProductName]], products[ProductName], products[ReorderLevel])</f>
        <v>0</v>
      </c>
      <c r="J288">
        <v>396</v>
      </c>
    </row>
    <row r="289" spans="1:10" x14ac:dyDescent="0.3">
      <c r="A289">
        <v>3.6</v>
      </c>
      <c r="B289">
        <v>25</v>
      </c>
      <c r="C289">
        <v>0</v>
      </c>
      <c r="D289">
        <v>4.5</v>
      </c>
      <c r="E289" t="s">
        <v>4</v>
      </c>
      <c r="F289" t="s">
        <v>935</v>
      </c>
      <c r="G289">
        <f>_xlfn.XLOOKUP(Product_summary[[#This Row],[ProductName]], products[ProductName], products[UnitsInStock])</f>
        <v>20</v>
      </c>
      <c r="H289">
        <f>_xlfn.XLOOKUP(Product_summary[[#This Row],[ProductName]], products[ProductName], products[UnitsOnOrder])</f>
        <v>0</v>
      </c>
      <c r="I289">
        <f>_xlfn.XLOOKUP(Product_summary[[#This Row],[ProductName]], products[ProductName], products[ReorderLevel])</f>
        <v>0</v>
      </c>
      <c r="J289">
        <v>90</v>
      </c>
    </row>
    <row r="290" spans="1:10" x14ac:dyDescent="0.3">
      <c r="A290">
        <v>15.6</v>
      </c>
      <c r="B290">
        <v>25</v>
      </c>
      <c r="C290">
        <v>0</v>
      </c>
      <c r="D290">
        <v>19.5</v>
      </c>
      <c r="E290" t="s">
        <v>16</v>
      </c>
      <c r="F290" t="s">
        <v>999</v>
      </c>
      <c r="G290">
        <f>_xlfn.XLOOKUP(Product_summary[[#This Row],[ProductName]], products[ProductName], products[UnitsInStock])</f>
        <v>36</v>
      </c>
      <c r="H290">
        <f>_xlfn.XLOOKUP(Product_summary[[#This Row],[ProductName]], products[ProductName], products[UnitsOnOrder])</f>
        <v>0</v>
      </c>
      <c r="I290">
        <f>_xlfn.XLOOKUP(Product_summary[[#This Row],[ProductName]], products[ProductName], products[ReorderLevel])</f>
        <v>20</v>
      </c>
      <c r="J290">
        <v>390</v>
      </c>
    </row>
    <row r="291" spans="1:10" x14ac:dyDescent="0.3">
      <c r="A291">
        <v>10</v>
      </c>
      <c r="B291">
        <v>30</v>
      </c>
      <c r="C291">
        <v>0</v>
      </c>
      <c r="D291">
        <v>12.5</v>
      </c>
      <c r="E291" t="s">
        <v>13</v>
      </c>
      <c r="F291" t="s">
        <v>949</v>
      </c>
      <c r="G291">
        <f>_xlfn.XLOOKUP(Product_summary[[#This Row],[ProductName]], products[ProductName], products[UnitsInStock])</f>
        <v>0</v>
      </c>
      <c r="H291">
        <f>_xlfn.XLOOKUP(Product_summary[[#This Row],[ProductName]], products[ProductName], products[UnitsOnOrder])</f>
        <v>70</v>
      </c>
      <c r="I291">
        <f>_xlfn.XLOOKUP(Product_summary[[#This Row],[ProductName]], products[ProductName], products[ReorderLevel])</f>
        <v>20</v>
      </c>
      <c r="J291">
        <v>300</v>
      </c>
    </row>
    <row r="292" spans="1:10" x14ac:dyDescent="0.3">
      <c r="A292">
        <v>19.2</v>
      </c>
      <c r="B292">
        <v>12</v>
      </c>
      <c r="C292">
        <v>0</v>
      </c>
      <c r="D292">
        <v>24</v>
      </c>
      <c r="E292" t="s">
        <v>19</v>
      </c>
      <c r="F292" t="s">
        <v>995</v>
      </c>
      <c r="G292">
        <f>_xlfn.XLOOKUP(Product_summary[[#This Row],[ProductName]], products[ProductName], products[UnitsInStock])</f>
        <v>115</v>
      </c>
      <c r="H292">
        <f>_xlfn.XLOOKUP(Product_summary[[#This Row],[ProductName]], products[ProductName], products[UnitsOnOrder])</f>
        <v>0</v>
      </c>
      <c r="I292">
        <f>_xlfn.XLOOKUP(Product_summary[[#This Row],[ProductName]], products[ProductName], products[ReorderLevel])</f>
        <v>20</v>
      </c>
      <c r="J292">
        <v>230.39999999999998</v>
      </c>
    </row>
    <row r="293" spans="1:10" x14ac:dyDescent="0.3">
      <c r="A293">
        <v>28.8</v>
      </c>
      <c r="B293">
        <v>20</v>
      </c>
      <c r="C293">
        <v>0</v>
      </c>
      <c r="D293">
        <v>36</v>
      </c>
      <c r="E293" t="s">
        <v>13</v>
      </c>
      <c r="F293" t="s">
        <v>1021</v>
      </c>
      <c r="G293">
        <f>_xlfn.XLOOKUP(Product_summary[[#This Row],[ProductName]], products[ProductName], products[UnitsInStock])</f>
        <v>26</v>
      </c>
      <c r="H293">
        <f>_xlfn.XLOOKUP(Product_summary[[#This Row],[ProductName]], products[ProductName], products[UnitsOnOrder])</f>
        <v>0</v>
      </c>
      <c r="I293">
        <f>_xlfn.XLOOKUP(Product_summary[[#This Row],[ProductName]], products[ProductName], products[ReorderLevel])</f>
        <v>15</v>
      </c>
      <c r="J293">
        <v>576</v>
      </c>
    </row>
    <row r="294" spans="1:10" x14ac:dyDescent="0.3">
      <c r="A294">
        <v>24.8</v>
      </c>
      <c r="B294">
        <v>30</v>
      </c>
      <c r="C294">
        <v>0.2</v>
      </c>
      <c r="D294">
        <v>31</v>
      </c>
      <c r="E294" t="s">
        <v>25</v>
      </c>
      <c r="F294" t="s">
        <v>907</v>
      </c>
      <c r="G294">
        <f>_xlfn.XLOOKUP(Product_summary[[#This Row],[ProductName]], products[ProductName], products[UnitsInStock])</f>
        <v>31</v>
      </c>
      <c r="H294">
        <f>_xlfn.XLOOKUP(Product_summary[[#This Row],[ProductName]], products[ProductName], products[UnitsOnOrder])</f>
        <v>0</v>
      </c>
      <c r="I294">
        <f>_xlfn.XLOOKUP(Product_summary[[#This Row],[ProductName]], products[ProductName], products[ReorderLevel])</f>
        <v>0</v>
      </c>
      <c r="J294">
        <v>595.20000000000005</v>
      </c>
    </row>
    <row r="295" spans="1:10" x14ac:dyDescent="0.3">
      <c r="A295">
        <v>24.9</v>
      </c>
      <c r="B295">
        <v>16</v>
      </c>
      <c r="C295">
        <v>0</v>
      </c>
      <c r="D295">
        <v>31.23</v>
      </c>
      <c r="E295" t="s">
        <v>10</v>
      </c>
      <c r="F295" t="s">
        <v>939</v>
      </c>
      <c r="G295">
        <f>_xlfn.XLOOKUP(Product_summary[[#This Row],[ProductName]], products[ProductName], products[UnitsInStock])</f>
        <v>15</v>
      </c>
      <c r="H295">
        <f>_xlfn.XLOOKUP(Product_summary[[#This Row],[ProductName]], products[ProductName], products[UnitsOnOrder])</f>
        <v>0</v>
      </c>
      <c r="I295">
        <f>_xlfn.XLOOKUP(Product_summary[[#This Row],[ProductName]], products[ProductName], products[ReorderLevel])</f>
        <v>0</v>
      </c>
      <c r="J295">
        <v>398.4</v>
      </c>
    </row>
    <row r="296" spans="1:10" x14ac:dyDescent="0.3">
      <c r="A296">
        <v>27.2</v>
      </c>
      <c r="B296">
        <v>8</v>
      </c>
      <c r="C296">
        <v>0.2</v>
      </c>
      <c r="D296">
        <v>34</v>
      </c>
      <c r="E296" t="s">
        <v>13</v>
      </c>
      <c r="F296" t="s">
        <v>1004</v>
      </c>
      <c r="G296">
        <f>_xlfn.XLOOKUP(Product_summary[[#This Row],[ProductName]], products[ProductName], products[UnitsInStock])</f>
        <v>19</v>
      </c>
      <c r="H296">
        <f>_xlfn.XLOOKUP(Product_summary[[#This Row],[ProductName]], products[ProductName], products[UnitsOnOrder])</f>
        <v>0</v>
      </c>
      <c r="I296">
        <f>_xlfn.XLOOKUP(Product_summary[[#This Row],[ProductName]], products[ProductName], products[ReorderLevel])</f>
        <v>0</v>
      </c>
      <c r="J296">
        <v>174.08</v>
      </c>
    </row>
    <row r="297" spans="1:10" x14ac:dyDescent="0.3">
      <c r="A297">
        <v>3.6</v>
      </c>
      <c r="B297">
        <v>10</v>
      </c>
      <c r="C297">
        <v>0.05</v>
      </c>
      <c r="D297">
        <v>4.5</v>
      </c>
      <c r="E297" t="s">
        <v>4</v>
      </c>
      <c r="F297" t="s">
        <v>935</v>
      </c>
      <c r="G297">
        <f>_xlfn.XLOOKUP(Product_summary[[#This Row],[ProductName]], products[ProductName], products[UnitsInStock])</f>
        <v>20</v>
      </c>
      <c r="H297">
        <f>_xlfn.XLOOKUP(Product_summary[[#This Row],[ProductName]], products[ProductName], products[UnitsOnOrder])</f>
        <v>0</v>
      </c>
      <c r="I297">
        <f>_xlfn.XLOOKUP(Product_summary[[#This Row],[ProductName]], products[ProductName], products[ReorderLevel])</f>
        <v>0</v>
      </c>
      <c r="J297">
        <v>34.199999999999996</v>
      </c>
    </row>
    <row r="298" spans="1:10" x14ac:dyDescent="0.3">
      <c r="A298">
        <v>11.2</v>
      </c>
      <c r="B298">
        <v>10</v>
      </c>
      <c r="C298">
        <v>0.05</v>
      </c>
      <c r="D298">
        <v>14</v>
      </c>
      <c r="E298" t="s">
        <v>4</v>
      </c>
      <c r="F298" t="s">
        <v>955</v>
      </c>
      <c r="G298">
        <f>_xlfn.XLOOKUP(Product_summary[[#This Row],[ProductName]], products[ProductName], products[UnitsInStock])</f>
        <v>111</v>
      </c>
      <c r="H298">
        <f>_xlfn.XLOOKUP(Product_summary[[#This Row],[ProductName]], products[ProductName], products[UnitsOnOrder])</f>
        <v>0</v>
      </c>
      <c r="I298">
        <f>_xlfn.XLOOKUP(Product_summary[[#This Row],[ProductName]], products[ProductName], products[ReorderLevel])</f>
        <v>15</v>
      </c>
      <c r="J298">
        <v>106.39999999999999</v>
      </c>
    </row>
    <row r="299" spans="1:10" x14ac:dyDescent="0.3">
      <c r="A299">
        <v>15.2</v>
      </c>
      <c r="B299">
        <v>20</v>
      </c>
      <c r="C299">
        <v>0.05</v>
      </c>
      <c r="D299">
        <v>19</v>
      </c>
      <c r="E299" t="s">
        <v>25</v>
      </c>
      <c r="F299" t="s">
        <v>957</v>
      </c>
      <c r="G299">
        <f>_xlfn.XLOOKUP(Product_summary[[#This Row],[ProductName]], products[ProductName], products[UnitsInStock])</f>
        <v>112</v>
      </c>
      <c r="H299">
        <f>_xlfn.XLOOKUP(Product_summary[[#This Row],[ProductName]], products[ProductName], products[UnitsOnOrder])</f>
        <v>0</v>
      </c>
      <c r="I299">
        <f>_xlfn.XLOOKUP(Product_summary[[#This Row],[ProductName]], products[ProductName], products[ReorderLevel])</f>
        <v>20</v>
      </c>
      <c r="J299">
        <v>288.8</v>
      </c>
    </row>
    <row r="300" spans="1:10" x14ac:dyDescent="0.3">
      <c r="A300">
        <v>13.9</v>
      </c>
      <c r="B300">
        <v>56</v>
      </c>
      <c r="C300">
        <v>0.05</v>
      </c>
      <c r="D300">
        <v>17.45</v>
      </c>
      <c r="E300" t="s">
        <v>10</v>
      </c>
      <c r="F300" t="s">
        <v>919</v>
      </c>
      <c r="G300">
        <f>_xlfn.XLOOKUP(Product_summary[[#This Row],[ProductName]], products[ProductName], products[UnitsInStock])</f>
        <v>29</v>
      </c>
      <c r="H300">
        <f>_xlfn.XLOOKUP(Product_summary[[#This Row],[ProductName]], products[ProductName], products[UnitsOnOrder])</f>
        <v>0</v>
      </c>
      <c r="I300">
        <f>_xlfn.XLOOKUP(Product_summary[[#This Row],[ProductName]], products[ProductName], products[ReorderLevel])</f>
        <v>10</v>
      </c>
      <c r="J300">
        <v>739.4799999999999</v>
      </c>
    </row>
    <row r="301" spans="1:10" x14ac:dyDescent="0.3">
      <c r="A301">
        <v>10</v>
      </c>
      <c r="B301">
        <v>70</v>
      </c>
      <c r="C301">
        <v>0.05</v>
      </c>
      <c r="D301">
        <v>12.5</v>
      </c>
      <c r="E301" t="s">
        <v>13</v>
      </c>
      <c r="F301" t="s">
        <v>949</v>
      </c>
      <c r="G301">
        <f>_xlfn.XLOOKUP(Product_summary[[#This Row],[ProductName]], products[ProductName], products[UnitsInStock])</f>
        <v>0</v>
      </c>
      <c r="H301">
        <f>_xlfn.XLOOKUP(Product_summary[[#This Row],[ProductName]], products[ProductName], products[UnitsOnOrder])</f>
        <v>70</v>
      </c>
      <c r="I301">
        <f>_xlfn.XLOOKUP(Product_summary[[#This Row],[ProductName]], products[ProductName], products[ReorderLevel])</f>
        <v>20</v>
      </c>
      <c r="J301">
        <v>665</v>
      </c>
    </row>
    <row r="302" spans="1:10" x14ac:dyDescent="0.3">
      <c r="A302">
        <v>27.2</v>
      </c>
      <c r="B302">
        <v>80</v>
      </c>
      <c r="C302">
        <v>0.05</v>
      </c>
      <c r="D302">
        <v>34</v>
      </c>
      <c r="E302" t="s">
        <v>13</v>
      </c>
      <c r="F302" t="s">
        <v>1004</v>
      </c>
      <c r="G302">
        <f>_xlfn.XLOOKUP(Product_summary[[#This Row],[ProductName]], products[ProductName], products[UnitsInStock])</f>
        <v>19</v>
      </c>
      <c r="H302">
        <f>_xlfn.XLOOKUP(Product_summary[[#This Row],[ProductName]], products[ProductName], products[UnitsOnOrder])</f>
        <v>0</v>
      </c>
      <c r="I302">
        <f>_xlfn.XLOOKUP(Product_summary[[#This Row],[ProductName]], products[ProductName], products[ReorderLevel])</f>
        <v>0</v>
      </c>
      <c r="J302">
        <v>2067.1999999999998</v>
      </c>
    </row>
    <row r="303" spans="1:10" x14ac:dyDescent="0.3">
      <c r="A303">
        <v>36.4</v>
      </c>
      <c r="B303">
        <v>30</v>
      </c>
      <c r="C303">
        <v>0</v>
      </c>
      <c r="D303">
        <v>45.6</v>
      </c>
      <c r="E303" t="s">
        <v>22</v>
      </c>
      <c r="F303" t="s">
        <v>943</v>
      </c>
      <c r="G303">
        <f>_xlfn.XLOOKUP(Product_summary[[#This Row],[ProductName]], products[ProductName], products[UnitsInStock])</f>
        <v>26</v>
      </c>
      <c r="H303">
        <f>_xlfn.XLOOKUP(Product_summary[[#This Row],[ProductName]], products[ProductName], products[UnitsOnOrder])</f>
        <v>0</v>
      </c>
      <c r="I303">
        <f>_xlfn.XLOOKUP(Product_summary[[#This Row],[ProductName]], products[ProductName], products[ReorderLevel])</f>
        <v>0</v>
      </c>
      <c r="J303">
        <v>1092</v>
      </c>
    </row>
    <row r="304" spans="1:10" x14ac:dyDescent="0.3">
      <c r="A304">
        <v>99</v>
      </c>
      <c r="B304">
        <v>35</v>
      </c>
      <c r="C304">
        <v>0</v>
      </c>
      <c r="D304">
        <v>123.79</v>
      </c>
      <c r="E304" t="s">
        <v>19</v>
      </c>
      <c r="F304" t="s">
        <v>945</v>
      </c>
      <c r="G304">
        <f>_xlfn.XLOOKUP(Product_summary[[#This Row],[ProductName]], products[ProductName], products[UnitsInStock])</f>
        <v>0</v>
      </c>
      <c r="H304">
        <f>_xlfn.XLOOKUP(Product_summary[[#This Row],[ProductName]], products[ProductName], products[UnitsOnOrder])</f>
        <v>0</v>
      </c>
      <c r="I304">
        <f>_xlfn.XLOOKUP(Product_summary[[#This Row],[ProductName]], products[ProductName], products[ReorderLevel])</f>
        <v>0</v>
      </c>
      <c r="J304">
        <v>3465</v>
      </c>
    </row>
    <row r="305" spans="1:10" x14ac:dyDescent="0.3">
      <c r="A305">
        <v>210.8</v>
      </c>
      <c r="B305">
        <v>10</v>
      </c>
      <c r="C305">
        <v>0</v>
      </c>
      <c r="D305">
        <v>263.5</v>
      </c>
      <c r="E305" t="s">
        <v>4</v>
      </c>
      <c r="F305" t="s">
        <v>961</v>
      </c>
      <c r="G305">
        <f>_xlfn.XLOOKUP(Product_summary[[#This Row],[ProductName]], products[ProductName], products[UnitsInStock])</f>
        <v>17</v>
      </c>
      <c r="H305">
        <f>_xlfn.XLOOKUP(Product_summary[[#This Row],[ProductName]], products[ProductName], products[UnitsOnOrder])</f>
        <v>0</v>
      </c>
      <c r="I305">
        <f>_xlfn.XLOOKUP(Product_summary[[#This Row],[ProductName]], products[ProductName], products[ReorderLevel])</f>
        <v>15</v>
      </c>
      <c r="J305">
        <v>2108</v>
      </c>
    </row>
    <row r="306" spans="1:10" x14ac:dyDescent="0.3">
      <c r="A306">
        <v>16</v>
      </c>
      <c r="B306">
        <v>35</v>
      </c>
      <c r="C306">
        <v>0</v>
      </c>
      <c r="D306">
        <v>20</v>
      </c>
      <c r="E306" t="s">
        <v>10</v>
      </c>
      <c r="F306" t="s">
        <v>983</v>
      </c>
      <c r="G306">
        <f>_xlfn.XLOOKUP(Product_summary[[#This Row],[ProductName]], products[ProductName], products[UnitsInStock])</f>
        <v>10</v>
      </c>
      <c r="H306">
        <f>_xlfn.XLOOKUP(Product_summary[[#This Row],[ProductName]], products[ProductName], products[UnitsOnOrder])</f>
        <v>60</v>
      </c>
      <c r="I306">
        <f>_xlfn.XLOOKUP(Product_summary[[#This Row],[ProductName]], products[ProductName], products[ReorderLevel])</f>
        <v>15</v>
      </c>
      <c r="J306">
        <v>560</v>
      </c>
    </row>
    <row r="307" spans="1:10" x14ac:dyDescent="0.3">
      <c r="A307">
        <v>5.9</v>
      </c>
      <c r="B307">
        <v>28</v>
      </c>
      <c r="C307">
        <v>0</v>
      </c>
      <c r="D307">
        <v>7.45</v>
      </c>
      <c r="E307" t="s">
        <v>19</v>
      </c>
      <c r="F307" t="s">
        <v>993</v>
      </c>
      <c r="G307">
        <f>_xlfn.XLOOKUP(Product_summary[[#This Row],[ProductName]], products[ProductName], products[UnitsInStock])</f>
        <v>21</v>
      </c>
      <c r="H307">
        <f>_xlfn.XLOOKUP(Product_summary[[#This Row],[ProductName]], products[ProductName], products[UnitsOnOrder])</f>
        <v>0</v>
      </c>
      <c r="I307">
        <f>_xlfn.XLOOKUP(Product_summary[[#This Row],[ProductName]], products[ProductName], products[ReorderLevel])</f>
        <v>10</v>
      </c>
      <c r="J307">
        <v>165.20000000000002</v>
      </c>
    </row>
    <row r="308" spans="1:10" x14ac:dyDescent="0.3">
      <c r="A308">
        <v>14.4</v>
      </c>
      <c r="B308">
        <v>54</v>
      </c>
      <c r="C308">
        <v>0.1</v>
      </c>
      <c r="D308">
        <v>18</v>
      </c>
      <c r="E308" t="s">
        <v>4</v>
      </c>
      <c r="F308" t="s">
        <v>963</v>
      </c>
      <c r="G308">
        <f>_xlfn.XLOOKUP(Product_summary[[#This Row],[ProductName]], products[ProductName], products[UnitsInStock])</f>
        <v>69</v>
      </c>
      <c r="H308">
        <f>_xlfn.XLOOKUP(Product_summary[[#This Row],[ProductName]], products[ProductName], products[UnitsOnOrder])</f>
        <v>0</v>
      </c>
      <c r="I308">
        <f>_xlfn.XLOOKUP(Product_summary[[#This Row],[ProductName]], products[ProductName], products[ReorderLevel])</f>
        <v>5</v>
      </c>
      <c r="J308">
        <v>699.84</v>
      </c>
    </row>
    <row r="309" spans="1:10" x14ac:dyDescent="0.3">
      <c r="A309">
        <v>27.2</v>
      </c>
      <c r="B309">
        <v>55</v>
      </c>
      <c r="C309">
        <v>0.1</v>
      </c>
      <c r="D309">
        <v>34</v>
      </c>
      <c r="E309" t="s">
        <v>13</v>
      </c>
      <c r="F309" t="s">
        <v>1004</v>
      </c>
      <c r="G309">
        <f>_xlfn.XLOOKUP(Product_summary[[#This Row],[ProductName]], products[ProductName], products[UnitsInStock])</f>
        <v>19</v>
      </c>
      <c r="H309">
        <f>_xlfn.XLOOKUP(Product_summary[[#This Row],[ProductName]], products[ProductName], products[UnitsOnOrder])</f>
        <v>0</v>
      </c>
      <c r="I309">
        <f>_xlfn.XLOOKUP(Product_summary[[#This Row],[ProductName]], products[ProductName], products[ReorderLevel])</f>
        <v>0</v>
      </c>
      <c r="J309">
        <v>1346.4</v>
      </c>
    </row>
    <row r="310" spans="1:10" x14ac:dyDescent="0.3">
      <c r="A310">
        <v>11.2</v>
      </c>
      <c r="B310">
        <v>50</v>
      </c>
      <c r="C310">
        <v>0</v>
      </c>
      <c r="D310">
        <v>14</v>
      </c>
      <c r="E310" t="s">
        <v>10</v>
      </c>
      <c r="F310" t="s">
        <v>937</v>
      </c>
      <c r="G310">
        <f>_xlfn.XLOOKUP(Product_summary[[#This Row],[ProductName]], products[ProductName], products[UnitsInStock])</f>
        <v>76</v>
      </c>
      <c r="H310">
        <f>_xlfn.XLOOKUP(Product_summary[[#This Row],[ProductName]], products[ProductName], products[UnitsOnOrder])</f>
        <v>0</v>
      </c>
      <c r="I310">
        <f>_xlfn.XLOOKUP(Product_summary[[#This Row],[ProductName]], products[ProductName], products[ReorderLevel])</f>
        <v>30</v>
      </c>
      <c r="J310">
        <v>560</v>
      </c>
    </row>
    <row r="311" spans="1:10" x14ac:dyDescent="0.3">
      <c r="A311">
        <v>42.4</v>
      </c>
      <c r="B311">
        <v>20</v>
      </c>
      <c r="C311">
        <v>0</v>
      </c>
      <c r="D311">
        <v>53</v>
      </c>
      <c r="E311" t="s">
        <v>22</v>
      </c>
      <c r="F311" t="s">
        <v>987</v>
      </c>
      <c r="G311">
        <f>_xlfn.XLOOKUP(Product_summary[[#This Row],[ProductName]], products[ProductName], products[UnitsInStock])</f>
        <v>20</v>
      </c>
      <c r="H311">
        <f>_xlfn.XLOOKUP(Product_summary[[#This Row],[ProductName]], products[ProductName], products[UnitsOnOrder])</f>
        <v>0</v>
      </c>
      <c r="I311">
        <f>_xlfn.XLOOKUP(Product_summary[[#This Row],[ProductName]], products[ProductName], products[ReorderLevel])</f>
        <v>10</v>
      </c>
      <c r="J311">
        <v>848</v>
      </c>
    </row>
    <row r="312" spans="1:10" x14ac:dyDescent="0.3">
      <c r="A312">
        <v>5.9</v>
      </c>
      <c r="B312">
        <v>24</v>
      </c>
      <c r="C312">
        <v>0</v>
      </c>
      <c r="D312">
        <v>7.45</v>
      </c>
      <c r="E312" t="s">
        <v>19</v>
      </c>
      <c r="F312" t="s">
        <v>993</v>
      </c>
      <c r="G312">
        <f>_xlfn.XLOOKUP(Product_summary[[#This Row],[ProductName]], products[ProductName], products[UnitsInStock])</f>
        <v>21</v>
      </c>
      <c r="H312">
        <f>_xlfn.XLOOKUP(Product_summary[[#This Row],[ProductName]], products[ProductName], products[UnitsOnOrder])</f>
        <v>0</v>
      </c>
      <c r="I312">
        <f>_xlfn.XLOOKUP(Product_summary[[#This Row],[ProductName]], products[ProductName], products[ReorderLevel])</f>
        <v>10</v>
      </c>
      <c r="J312">
        <v>141.60000000000002</v>
      </c>
    </row>
    <row r="313" spans="1:10" x14ac:dyDescent="0.3">
      <c r="A313">
        <v>10</v>
      </c>
      <c r="B313">
        <v>20</v>
      </c>
      <c r="C313">
        <v>0</v>
      </c>
      <c r="D313">
        <v>12.5</v>
      </c>
      <c r="E313" t="s">
        <v>13</v>
      </c>
      <c r="F313" t="s">
        <v>949</v>
      </c>
      <c r="G313">
        <f>_xlfn.XLOOKUP(Product_summary[[#This Row],[ProductName]], products[ProductName], products[UnitsInStock])</f>
        <v>0</v>
      </c>
      <c r="H313">
        <f>_xlfn.XLOOKUP(Product_summary[[#This Row],[ProductName]], products[ProductName], products[UnitsOnOrder])</f>
        <v>70</v>
      </c>
      <c r="I313">
        <f>_xlfn.XLOOKUP(Product_summary[[#This Row],[ProductName]], products[ProductName], products[ReorderLevel])</f>
        <v>20</v>
      </c>
      <c r="J313">
        <v>200</v>
      </c>
    </row>
    <row r="314" spans="1:10" x14ac:dyDescent="0.3">
      <c r="A314">
        <v>6.2</v>
      </c>
      <c r="B314">
        <v>12</v>
      </c>
      <c r="C314">
        <v>0</v>
      </c>
      <c r="D314">
        <v>7.75</v>
      </c>
      <c r="E314" t="s">
        <v>4</v>
      </c>
      <c r="F314" t="s">
        <v>1030</v>
      </c>
      <c r="G314">
        <f>_xlfn.XLOOKUP(Product_summary[[#This Row],[ProductName]], products[ProductName], products[UnitsInStock])</f>
        <v>125</v>
      </c>
      <c r="H314">
        <f>_xlfn.XLOOKUP(Product_summary[[#This Row],[ProductName]], products[ProductName], products[UnitsOnOrder])</f>
        <v>0</v>
      </c>
      <c r="I314">
        <f>_xlfn.XLOOKUP(Product_summary[[#This Row],[ProductName]], products[ProductName], products[ReorderLevel])</f>
        <v>25</v>
      </c>
      <c r="J314">
        <v>74.400000000000006</v>
      </c>
    </row>
    <row r="315" spans="1:10" x14ac:dyDescent="0.3">
      <c r="A315">
        <v>14.4</v>
      </c>
      <c r="B315">
        <v>12</v>
      </c>
      <c r="C315">
        <v>0</v>
      </c>
      <c r="D315">
        <v>18</v>
      </c>
      <c r="E315" t="s">
        <v>4</v>
      </c>
      <c r="F315" t="s">
        <v>1032</v>
      </c>
      <c r="G315">
        <f>_xlfn.XLOOKUP(Product_summary[[#This Row],[ProductName]], products[ProductName], products[UnitsInStock])</f>
        <v>57</v>
      </c>
      <c r="H315">
        <f>_xlfn.XLOOKUP(Product_summary[[#This Row],[ProductName]], products[ProductName], products[UnitsOnOrder])</f>
        <v>0</v>
      </c>
      <c r="I315">
        <f>_xlfn.XLOOKUP(Product_summary[[#This Row],[ProductName]], products[ProductName], products[ReorderLevel])</f>
        <v>20</v>
      </c>
      <c r="J315">
        <v>172.8</v>
      </c>
    </row>
    <row r="316" spans="1:10" x14ac:dyDescent="0.3">
      <c r="A316">
        <v>28.8</v>
      </c>
      <c r="B316">
        <v>30</v>
      </c>
      <c r="C316">
        <v>0</v>
      </c>
      <c r="D316">
        <v>36</v>
      </c>
      <c r="E316" t="s">
        <v>13</v>
      </c>
      <c r="F316" t="s">
        <v>1021</v>
      </c>
      <c r="G316">
        <f>_xlfn.XLOOKUP(Product_summary[[#This Row],[ProductName]], products[ProductName], products[UnitsInStock])</f>
        <v>26</v>
      </c>
      <c r="H316">
        <f>_xlfn.XLOOKUP(Product_summary[[#This Row],[ProductName]], products[ProductName], products[UnitsOnOrder])</f>
        <v>0</v>
      </c>
      <c r="I316">
        <f>_xlfn.XLOOKUP(Product_summary[[#This Row],[ProductName]], products[ProductName], products[ReorderLevel])</f>
        <v>15</v>
      </c>
      <c r="J316">
        <v>864</v>
      </c>
    </row>
    <row r="317" spans="1:10" x14ac:dyDescent="0.3">
      <c r="A317">
        <v>17.2</v>
      </c>
      <c r="B317">
        <v>5</v>
      </c>
      <c r="C317">
        <v>0</v>
      </c>
      <c r="D317">
        <v>21.5</v>
      </c>
      <c r="E317" t="s">
        <v>13</v>
      </c>
      <c r="F317" t="s">
        <v>1025</v>
      </c>
      <c r="G317">
        <f>_xlfn.XLOOKUP(Product_summary[[#This Row],[ProductName]], products[ProductName], products[UnitsInStock])</f>
        <v>26</v>
      </c>
      <c r="H317">
        <f>_xlfn.XLOOKUP(Product_summary[[#This Row],[ProductName]], products[ProductName], products[UnitsOnOrder])</f>
        <v>0</v>
      </c>
      <c r="I317">
        <f>_xlfn.XLOOKUP(Product_summary[[#This Row],[ProductName]], products[ProductName], products[ReorderLevel])</f>
        <v>0</v>
      </c>
      <c r="J317">
        <v>86</v>
      </c>
    </row>
    <row r="318" spans="1:10" x14ac:dyDescent="0.3">
      <c r="A318">
        <v>16.8</v>
      </c>
      <c r="B318">
        <v>24</v>
      </c>
      <c r="C318">
        <v>0</v>
      </c>
      <c r="D318">
        <v>21</v>
      </c>
      <c r="E318" t="s">
        <v>13</v>
      </c>
      <c r="F318" t="s">
        <v>909</v>
      </c>
      <c r="G318">
        <f>_xlfn.XLOOKUP(Product_summary[[#This Row],[ProductName]], products[ProductName], products[UnitsInStock])</f>
        <v>22</v>
      </c>
      <c r="H318">
        <f>_xlfn.XLOOKUP(Product_summary[[#This Row],[ProductName]], products[ProductName], products[UnitsOnOrder])</f>
        <v>30</v>
      </c>
      <c r="I318">
        <f>_xlfn.XLOOKUP(Product_summary[[#This Row],[ProductName]], products[ProductName], products[ReorderLevel])</f>
        <v>30</v>
      </c>
      <c r="J318">
        <v>403.20000000000005</v>
      </c>
    </row>
    <row r="319" spans="1:10" x14ac:dyDescent="0.3">
      <c r="A319">
        <v>16.8</v>
      </c>
      <c r="B319">
        <v>5</v>
      </c>
      <c r="C319">
        <v>0</v>
      </c>
      <c r="D319">
        <v>21.05</v>
      </c>
      <c r="E319" t="s">
        <v>7</v>
      </c>
      <c r="F319" t="s">
        <v>1014</v>
      </c>
      <c r="G319">
        <f>_xlfn.XLOOKUP(Product_summary[[#This Row],[ProductName]], products[ProductName], products[UnitsInStock])</f>
        <v>76</v>
      </c>
      <c r="H319">
        <f>_xlfn.XLOOKUP(Product_summary[[#This Row],[ProductName]], products[ProductName], products[UnitsOnOrder])</f>
        <v>0</v>
      </c>
      <c r="I319">
        <f>_xlfn.XLOOKUP(Product_summary[[#This Row],[ProductName]], products[ProductName], products[ReorderLevel])</f>
        <v>0</v>
      </c>
      <c r="J319">
        <v>84</v>
      </c>
    </row>
    <row r="320" spans="1:10" x14ac:dyDescent="0.3">
      <c r="A320">
        <v>10.4</v>
      </c>
      <c r="B320">
        <v>5</v>
      </c>
      <c r="C320">
        <v>0</v>
      </c>
      <c r="D320">
        <v>13</v>
      </c>
      <c r="E320" t="s">
        <v>7</v>
      </c>
      <c r="F320" t="s">
        <v>1034</v>
      </c>
      <c r="G320">
        <f>_xlfn.XLOOKUP(Product_summary[[#This Row],[ProductName]], products[ProductName], products[UnitsInStock])</f>
        <v>32</v>
      </c>
      <c r="H320">
        <f>_xlfn.XLOOKUP(Product_summary[[#This Row],[ProductName]], products[ProductName], products[UnitsOnOrder])</f>
        <v>0</v>
      </c>
      <c r="I320">
        <f>_xlfn.XLOOKUP(Product_summary[[#This Row],[ProductName]], products[ProductName], products[ReorderLevel])</f>
        <v>15</v>
      </c>
      <c r="J320">
        <v>52</v>
      </c>
    </row>
    <row r="321" spans="1:10" x14ac:dyDescent="0.3">
      <c r="A321">
        <v>11.2</v>
      </c>
      <c r="B321">
        <v>36</v>
      </c>
      <c r="C321">
        <v>0</v>
      </c>
      <c r="D321">
        <v>14</v>
      </c>
      <c r="E321" t="s">
        <v>4</v>
      </c>
      <c r="F321" t="s">
        <v>955</v>
      </c>
      <c r="G321">
        <f>_xlfn.XLOOKUP(Product_summary[[#This Row],[ProductName]], products[ProductName], products[UnitsInStock])</f>
        <v>111</v>
      </c>
      <c r="H321">
        <f>_xlfn.XLOOKUP(Product_summary[[#This Row],[ProductName]], products[ProductName], products[UnitsOnOrder])</f>
        <v>0</v>
      </c>
      <c r="I321">
        <f>_xlfn.XLOOKUP(Product_summary[[#This Row],[ProductName]], products[ProductName], products[ReorderLevel])</f>
        <v>15</v>
      </c>
      <c r="J321">
        <v>403.2</v>
      </c>
    </row>
    <row r="322" spans="1:10" x14ac:dyDescent="0.3">
      <c r="A322">
        <v>5.9</v>
      </c>
      <c r="B322">
        <v>18</v>
      </c>
      <c r="C322">
        <v>0</v>
      </c>
      <c r="D322">
        <v>7.45</v>
      </c>
      <c r="E322" t="s">
        <v>19</v>
      </c>
      <c r="F322" t="s">
        <v>993</v>
      </c>
      <c r="G322">
        <f>_xlfn.XLOOKUP(Product_summary[[#This Row],[ProductName]], products[ProductName], products[UnitsInStock])</f>
        <v>21</v>
      </c>
      <c r="H322">
        <f>_xlfn.XLOOKUP(Product_summary[[#This Row],[ProductName]], products[ProductName], products[UnitsOnOrder])</f>
        <v>0</v>
      </c>
      <c r="I322">
        <f>_xlfn.XLOOKUP(Product_summary[[#This Row],[ProductName]], products[ProductName], products[ReorderLevel])</f>
        <v>10</v>
      </c>
      <c r="J322">
        <v>106.2</v>
      </c>
    </row>
    <row r="323" spans="1:10" x14ac:dyDescent="0.3">
      <c r="A323">
        <v>16.8</v>
      </c>
      <c r="B323">
        <v>15</v>
      </c>
      <c r="C323">
        <v>0</v>
      </c>
      <c r="D323">
        <v>21.05</v>
      </c>
      <c r="E323" t="s">
        <v>7</v>
      </c>
      <c r="F323" t="s">
        <v>1014</v>
      </c>
      <c r="G323">
        <f>_xlfn.XLOOKUP(Product_summary[[#This Row],[ProductName]], products[ProductName], products[UnitsInStock])</f>
        <v>76</v>
      </c>
      <c r="H323">
        <f>_xlfn.XLOOKUP(Product_summary[[#This Row],[ProductName]], products[ProductName], products[UnitsOnOrder])</f>
        <v>0</v>
      </c>
      <c r="I323">
        <f>_xlfn.XLOOKUP(Product_summary[[#This Row],[ProductName]], products[ProductName], products[ReorderLevel])</f>
        <v>0</v>
      </c>
      <c r="J323">
        <v>252</v>
      </c>
    </row>
    <row r="324" spans="1:10" x14ac:dyDescent="0.3">
      <c r="A324">
        <v>10.4</v>
      </c>
      <c r="B324">
        <v>7</v>
      </c>
      <c r="C324">
        <v>0</v>
      </c>
      <c r="D324">
        <v>13</v>
      </c>
      <c r="E324" t="s">
        <v>7</v>
      </c>
      <c r="F324" t="s">
        <v>1034</v>
      </c>
      <c r="G324">
        <f>_xlfn.XLOOKUP(Product_summary[[#This Row],[ProductName]], products[ProductName], products[UnitsInStock])</f>
        <v>32</v>
      </c>
      <c r="H324">
        <f>_xlfn.XLOOKUP(Product_summary[[#This Row],[ProductName]], products[ProductName], products[UnitsOnOrder])</f>
        <v>0</v>
      </c>
      <c r="I324">
        <f>_xlfn.XLOOKUP(Product_summary[[#This Row],[ProductName]], products[ProductName], products[ReorderLevel])</f>
        <v>15</v>
      </c>
      <c r="J324">
        <v>72.8</v>
      </c>
    </row>
    <row r="325" spans="1:10" x14ac:dyDescent="0.3">
      <c r="A325">
        <v>8</v>
      </c>
      <c r="B325">
        <v>5</v>
      </c>
      <c r="C325">
        <v>0.1</v>
      </c>
      <c r="D325">
        <v>10</v>
      </c>
      <c r="E325" t="s">
        <v>10</v>
      </c>
      <c r="F325" t="s">
        <v>929</v>
      </c>
      <c r="G325">
        <f>_xlfn.XLOOKUP(Product_summary[[#This Row],[ProductName]], products[ProductName], products[UnitsInStock])</f>
        <v>3</v>
      </c>
      <c r="H325">
        <f>_xlfn.XLOOKUP(Product_summary[[#This Row],[ProductName]], products[ProductName], products[UnitsOnOrder])</f>
        <v>40</v>
      </c>
      <c r="I325">
        <f>_xlfn.XLOOKUP(Product_summary[[#This Row],[ProductName]], products[ProductName], products[ReorderLevel])</f>
        <v>5</v>
      </c>
      <c r="J325">
        <v>36</v>
      </c>
    </row>
    <row r="326" spans="1:10" x14ac:dyDescent="0.3">
      <c r="A326">
        <v>36.4</v>
      </c>
      <c r="B326">
        <v>13</v>
      </c>
      <c r="C326">
        <v>0.1</v>
      </c>
      <c r="D326">
        <v>45.6</v>
      </c>
      <c r="E326" t="s">
        <v>22</v>
      </c>
      <c r="F326" t="s">
        <v>943</v>
      </c>
      <c r="G326">
        <f>_xlfn.XLOOKUP(Product_summary[[#This Row],[ProductName]], products[ProductName], products[UnitsInStock])</f>
        <v>26</v>
      </c>
      <c r="H326">
        <f>_xlfn.XLOOKUP(Product_summary[[#This Row],[ProductName]], products[ProductName], products[UnitsOnOrder])</f>
        <v>0</v>
      </c>
      <c r="I326">
        <f>_xlfn.XLOOKUP(Product_summary[[#This Row],[ProductName]], products[ProductName], products[ReorderLevel])</f>
        <v>0</v>
      </c>
      <c r="J326">
        <v>425.88</v>
      </c>
    </row>
    <row r="327" spans="1:10" x14ac:dyDescent="0.3">
      <c r="A327">
        <v>15.6</v>
      </c>
      <c r="B327">
        <v>25</v>
      </c>
      <c r="C327">
        <v>0</v>
      </c>
      <c r="D327">
        <v>19.5</v>
      </c>
      <c r="E327" t="s">
        <v>16</v>
      </c>
      <c r="F327" t="s">
        <v>999</v>
      </c>
      <c r="G327">
        <f>_xlfn.XLOOKUP(Product_summary[[#This Row],[ProductName]], products[ProductName], products[UnitsInStock])</f>
        <v>36</v>
      </c>
      <c r="H327">
        <f>_xlfn.XLOOKUP(Product_summary[[#This Row],[ProductName]], products[ProductName], products[UnitsOnOrder])</f>
        <v>0</v>
      </c>
      <c r="I327">
        <f>_xlfn.XLOOKUP(Product_summary[[#This Row],[ProductName]], products[ProductName], products[ReorderLevel])</f>
        <v>20</v>
      </c>
      <c r="J327">
        <v>390</v>
      </c>
    </row>
    <row r="328" spans="1:10" x14ac:dyDescent="0.3">
      <c r="A328">
        <v>26.6</v>
      </c>
      <c r="B328">
        <v>35</v>
      </c>
      <c r="C328">
        <v>0.1</v>
      </c>
      <c r="D328">
        <v>33.25</v>
      </c>
      <c r="E328" t="s">
        <v>16</v>
      </c>
      <c r="F328" t="s">
        <v>1012</v>
      </c>
      <c r="G328">
        <f>_xlfn.XLOOKUP(Product_summary[[#This Row],[ProductName]], products[ProductName], products[UnitsInStock])</f>
        <v>22</v>
      </c>
      <c r="H328">
        <f>_xlfn.XLOOKUP(Product_summary[[#This Row],[ProductName]], products[ProductName], products[UnitsOnOrder])</f>
        <v>80</v>
      </c>
      <c r="I328">
        <f>_xlfn.XLOOKUP(Product_summary[[#This Row],[ProductName]], products[ProductName], products[ReorderLevel])</f>
        <v>30</v>
      </c>
      <c r="J328">
        <v>837.9</v>
      </c>
    </row>
    <row r="329" spans="1:10" x14ac:dyDescent="0.3">
      <c r="A329">
        <v>99</v>
      </c>
      <c r="B329">
        <v>20</v>
      </c>
      <c r="C329">
        <v>0</v>
      </c>
      <c r="D329">
        <v>123.79</v>
      </c>
      <c r="E329" t="s">
        <v>19</v>
      </c>
      <c r="F329" t="s">
        <v>945</v>
      </c>
      <c r="G329">
        <f>_xlfn.XLOOKUP(Product_summary[[#This Row],[ProductName]], products[ProductName], products[UnitsInStock])</f>
        <v>0</v>
      </c>
      <c r="H329">
        <f>_xlfn.XLOOKUP(Product_summary[[#This Row],[ProductName]], products[ProductName], products[UnitsOnOrder])</f>
        <v>0</v>
      </c>
      <c r="I329">
        <f>_xlfn.XLOOKUP(Product_summary[[#This Row],[ProductName]], products[ProductName], products[ReorderLevel])</f>
        <v>0</v>
      </c>
      <c r="J329">
        <v>1980</v>
      </c>
    </row>
    <row r="330" spans="1:10" x14ac:dyDescent="0.3">
      <c r="A330">
        <v>30.4</v>
      </c>
      <c r="B330">
        <v>18</v>
      </c>
      <c r="C330">
        <v>0.25</v>
      </c>
      <c r="D330">
        <v>38</v>
      </c>
      <c r="E330" t="s">
        <v>16</v>
      </c>
      <c r="F330" t="s">
        <v>997</v>
      </c>
      <c r="G330">
        <f>_xlfn.XLOOKUP(Product_summary[[#This Row],[ProductName]], products[ProductName], products[UnitsInStock])</f>
        <v>21</v>
      </c>
      <c r="H330">
        <f>_xlfn.XLOOKUP(Product_summary[[#This Row],[ProductName]], products[ProductName], products[UnitsOnOrder])</f>
        <v>10</v>
      </c>
      <c r="I330">
        <f>_xlfn.XLOOKUP(Product_summary[[#This Row],[ProductName]], products[ProductName], products[ReorderLevel])</f>
        <v>30</v>
      </c>
      <c r="J330">
        <v>410.4</v>
      </c>
    </row>
    <row r="331" spans="1:10" x14ac:dyDescent="0.3">
      <c r="A331">
        <v>14.4</v>
      </c>
      <c r="B331">
        <v>15</v>
      </c>
      <c r="C331">
        <v>0.15</v>
      </c>
      <c r="D331">
        <v>18</v>
      </c>
      <c r="E331" t="s">
        <v>4</v>
      </c>
      <c r="F331" t="s">
        <v>889</v>
      </c>
      <c r="G331">
        <f>_xlfn.XLOOKUP(Product_summary[[#This Row],[ProductName]], products[ProductName], products[UnitsInStock])</f>
        <v>39</v>
      </c>
      <c r="H331">
        <f>_xlfn.XLOOKUP(Product_summary[[#This Row],[ProductName]], products[ProductName], products[UnitsOnOrder])</f>
        <v>0</v>
      </c>
      <c r="I331">
        <f>_xlfn.XLOOKUP(Product_summary[[#This Row],[ProductName]], products[ProductName], products[ReorderLevel])</f>
        <v>10</v>
      </c>
      <c r="J331">
        <v>183.6</v>
      </c>
    </row>
    <row r="332" spans="1:10" x14ac:dyDescent="0.3">
      <c r="A332">
        <v>26.6</v>
      </c>
      <c r="B332">
        <v>30</v>
      </c>
      <c r="C332">
        <v>0</v>
      </c>
      <c r="D332">
        <v>33.25</v>
      </c>
      <c r="E332" t="s">
        <v>16</v>
      </c>
      <c r="F332" t="s">
        <v>1012</v>
      </c>
      <c r="G332">
        <f>_xlfn.XLOOKUP(Product_summary[[#This Row],[ProductName]], products[ProductName], products[UnitsInStock])</f>
        <v>22</v>
      </c>
      <c r="H332">
        <f>_xlfn.XLOOKUP(Product_summary[[#This Row],[ProductName]], products[ProductName], products[UnitsOnOrder])</f>
        <v>80</v>
      </c>
      <c r="I332">
        <f>_xlfn.XLOOKUP(Product_summary[[#This Row],[ProductName]], products[ProductName], products[ReorderLevel])</f>
        <v>30</v>
      </c>
      <c r="J332">
        <v>798</v>
      </c>
    </row>
    <row r="333" spans="1:10" x14ac:dyDescent="0.3">
      <c r="A333">
        <v>8</v>
      </c>
      <c r="B333">
        <v>20</v>
      </c>
      <c r="C333">
        <v>0.15</v>
      </c>
      <c r="D333">
        <v>10</v>
      </c>
      <c r="E333" t="s">
        <v>22</v>
      </c>
      <c r="F333" t="s">
        <v>1029</v>
      </c>
      <c r="G333">
        <f>_xlfn.XLOOKUP(Product_summary[[#This Row],[ProductName]], products[ProductName], products[UnitsInStock])</f>
        <v>4</v>
      </c>
      <c r="H333">
        <f>_xlfn.XLOOKUP(Product_summary[[#This Row],[ProductName]], products[ProductName], products[UnitsOnOrder])</f>
        <v>20</v>
      </c>
      <c r="I333">
        <f>_xlfn.XLOOKUP(Product_summary[[#This Row],[ProductName]], products[ProductName], products[ReorderLevel])</f>
        <v>5</v>
      </c>
      <c r="J333">
        <v>136</v>
      </c>
    </row>
    <row r="334" spans="1:10" x14ac:dyDescent="0.3">
      <c r="A334">
        <v>15.2</v>
      </c>
      <c r="B334">
        <v>6</v>
      </c>
      <c r="C334">
        <v>0.2</v>
      </c>
      <c r="D334">
        <v>19</v>
      </c>
      <c r="E334" t="s">
        <v>25</v>
      </c>
      <c r="F334" t="s">
        <v>957</v>
      </c>
      <c r="G334">
        <f>_xlfn.XLOOKUP(Product_summary[[#This Row],[ProductName]], products[ProductName], products[UnitsInStock])</f>
        <v>112</v>
      </c>
      <c r="H334">
        <f>_xlfn.XLOOKUP(Product_summary[[#This Row],[ProductName]], products[ProductName], products[UnitsOnOrder])</f>
        <v>0</v>
      </c>
      <c r="I334">
        <f>_xlfn.XLOOKUP(Product_summary[[#This Row],[ProductName]], products[ProductName], products[ReorderLevel])</f>
        <v>20</v>
      </c>
      <c r="J334">
        <v>72.959999999999994</v>
      </c>
    </row>
    <row r="335" spans="1:10" x14ac:dyDescent="0.3">
      <c r="A335">
        <v>64.8</v>
      </c>
      <c r="B335">
        <v>12</v>
      </c>
      <c r="C335">
        <v>0.25</v>
      </c>
      <c r="D335">
        <v>81</v>
      </c>
      <c r="E335" t="s">
        <v>10</v>
      </c>
      <c r="F335" t="s">
        <v>927</v>
      </c>
      <c r="G335">
        <f>_xlfn.XLOOKUP(Product_summary[[#This Row],[ProductName]], products[ProductName], products[UnitsInStock])</f>
        <v>40</v>
      </c>
      <c r="H335">
        <f>_xlfn.XLOOKUP(Product_summary[[#This Row],[ProductName]], products[ProductName], products[UnitsOnOrder])</f>
        <v>0</v>
      </c>
      <c r="I335">
        <f>_xlfn.XLOOKUP(Product_summary[[#This Row],[ProductName]], products[ProductName], products[ReorderLevel])</f>
        <v>0</v>
      </c>
      <c r="J335">
        <v>583.19999999999993</v>
      </c>
    </row>
    <row r="336" spans="1:10" x14ac:dyDescent="0.3">
      <c r="A336">
        <v>210.8</v>
      </c>
      <c r="B336">
        <v>40</v>
      </c>
      <c r="C336">
        <v>0.25</v>
      </c>
      <c r="D336">
        <v>263.5</v>
      </c>
      <c r="E336" t="s">
        <v>4</v>
      </c>
      <c r="F336" t="s">
        <v>961</v>
      </c>
      <c r="G336">
        <f>_xlfn.XLOOKUP(Product_summary[[#This Row],[ProductName]], products[ProductName], products[UnitsInStock])</f>
        <v>17</v>
      </c>
      <c r="H336">
        <f>_xlfn.XLOOKUP(Product_summary[[#This Row],[ProductName]], products[ProductName], products[UnitsOnOrder])</f>
        <v>0</v>
      </c>
      <c r="I336">
        <f>_xlfn.XLOOKUP(Product_summary[[#This Row],[ProductName]], products[ProductName], products[ReorderLevel])</f>
        <v>15</v>
      </c>
      <c r="J336">
        <v>6324</v>
      </c>
    </row>
    <row r="337" spans="1:10" x14ac:dyDescent="0.3">
      <c r="A337">
        <v>27.2</v>
      </c>
      <c r="B337">
        <v>70</v>
      </c>
      <c r="C337">
        <v>0.25</v>
      </c>
      <c r="D337">
        <v>34</v>
      </c>
      <c r="E337" t="s">
        <v>13</v>
      </c>
      <c r="F337" t="s">
        <v>1004</v>
      </c>
      <c r="G337">
        <f>_xlfn.XLOOKUP(Product_summary[[#This Row],[ProductName]], products[ProductName], products[UnitsInStock])</f>
        <v>19</v>
      </c>
      <c r="H337">
        <f>_xlfn.XLOOKUP(Product_summary[[#This Row],[ProductName]], products[ProductName], products[UnitsOnOrder])</f>
        <v>0</v>
      </c>
      <c r="I337">
        <f>_xlfn.XLOOKUP(Product_summary[[#This Row],[ProductName]], products[ProductName], products[ReorderLevel])</f>
        <v>0</v>
      </c>
      <c r="J337">
        <v>1428</v>
      </c>
    </row>
    <row r="338" spans="1:10" x14ac:dyDescent="0.3">
      <c r="A338">
        <v>27.8</v>
      </c>
      <c r="B338">
        <v>42</v>
      </c>
      <c r="C338">
        <v>0.25</v>
      </c>
      <c r="D338">
        <v>34.799999999999997</v>
      </c>
      <c r="E338" t="s">
        <v>13</v>
      </c>
      <c r="F338" t="s">
        <v>1026</v>
      </c>
      <c r="G338">
        <f>_xlfn.XLOOKUP(Product_summary[[#This Row],[ProductName]], products[ProductName], products[UnitsInStock])</f>
        <v>14</v>
      </c>
      <c r="H338">
        <f>_xlfn.XLOOKUP(Product_summary[[#This Row],[ProductName]], products[ProductName], products[UnitsOnOrder])</f>
        <v>0</v>
      </c>
      <c r="I338">
        <f>_xlfn.XLOOKUP(Product_summary[[#This Row],[ProductName]], products[ProductName], products[ReorderLevel])</f>
        <v>0</v>
      </c>
      <c r="J338">
        <v>875.7</v>
      </c>
    </row>
    <row r="339" spans="1:10" x14ac:dyDescent="0.3">
      <c r="A339">
        <v>10.6</v>
      </c>
      <c r="B339">
        <v>80</v>
      </c>
      <c r="C339">
        <v>0.2</v>
      </c>
      <c r="D339">
        <v>13.25</v>
      </c>
      <c r="E339" t="s">
        <v>25</v>
      </c>
      <c r="F339" t="s">
        <v>1000</v>
      </c>
      <c r="G339">
        <f>_xlfn.XLOOKUP(Product_summary[[#This Row],[ProductName]], products[ProductName], products[UnitsInStock])</f>
        <v>62</v>
      </c>
      <c r="H339">
        <f>_xlfn.XLOOKUP(Product_summary[[#This Row],[ProductName]], products[ProductName], products[UnitsOnOrder])</f>
        <v>0</v>
      </c>
      <c r="I339">
        <f>_xlfn.XLOOKUP(Product_summary[[#This Row],[ProductName]], products[ProductName], products[ReorderLevel])</f>
        <v>20</v>
      </c>
      <c r="J339">
        <v>678.40000000000009</v>
      </c>
    </row>
    <row r="340" spans="1:10" x14ac:dyDescent="0.3">
      <c r="A340">
        <v>17.2</v>
      </c>
      <c r="B340">
        <v>50</v>
      </c>
      <c r="C340">
        <v>0.2</v>
      </c>
      <c r="D340">
        <v>21.5</v>
      </c>
      <c r="E340" t="s">
        <v>13</v>
      </c>
      <c r="F340" t="s">
        <v>1025</v>
      </c>
      <c r="G340">
        <f>_xlfn.XLOOKUP(Product_summary[[#This Row],[ProductName]], products[ProductName], products[UnitsInStock])</f>
        <v>26</v>
      </c>
      <c r="H340">
        <f>_xlfn.XLOOKUP(Product_summary[[#This Row],[ProductName]], products[ProductName], products[UnitsOnOrder])</f>
        <v>0</v>
      </c>
      <c r="I340">
        <f>_xlfn.XLOOKUP(Product_summary[[#This Row],[ProductName]], products[ProductName], products[ReorderLevel])</f>
        <v>0</v>
      </c>
      <c r="J340">
        <v>688</v>
      </c>
    </row>
    <row r="341" spans="1:10" x14ac:dyDescent="0.3">
      <c r="A341">
        <v>10</v>
      </c>
      <c r="B341">
        <v>30</v>
      </c>
      <c r="C341">
        <v>0</v>
      </c>
      <c r="D341">
        <v>12.5</v>
      </c>
      <c r="E341" t="s">
        <v>13</v>
      </c>
      <c r="F341" t="s">
        <v>949</v>
      </c>
      <c r="G341">
        <f>_xlfn.XLOOKUP(Product_summary[[#This Row],[ProductName]], products[ProductName], products[UnitsInStock])</f>
        <v>0</v>
      </c>
      <c r="H341">
        <f>_xlfn.XLOOKUP(Product_summary[[#This Row],[ProductName]], products[ProductName], products[UnitsOnOrder])</f>
        <v>70</v>
      </c>
      <c r="I341">
        <f>_xlfn.XLOOKUP(Product_summary[[#This Row],[ProductName]], products[ProductName], products[ReorderLevel])</f>
        <v>20</v>
      </c>
      <c r="J341">
        <v>300</v>
      </c>
    </row>
    <row r="342" spans="1:10" x14ac:dyDescent="0.3">
      <c r="A342">
        <v>10.6</v>
      </c>
      <c r="B342">
        <v>15</v>
      </c>
      <c r="C342">
        <v>0</v>
      </c>
      <c r="D342">
        <v>13.25</v>
      </c>
      <c r="E342" t="s">
        <v>25</v>
      </c>
      <c r="F342" t="s">
        <v>1000</v>
      </c>
      <c r="G342">
        <f>_xlfn.XLOOKUP(Product_summary[[#This Row],[ProductName]], products[ProductName], products[UnitsInStock])</f>
        <v>62</v>
      </c>
      <c r="H342">
        <f>_xlfn.XLOOKUP(Product_summary[[#This Row],[ProductName]], products[ProductName], products[UnitsOnOrder])</f>
        <v>0</v>
      </c>
      <c r="I342">
        <f>_xlfn.XLOOKUP(Product_summary[[#This Row],[ProductName]], products[ProductName], products[ReorderLevel])</f>
        <v>20</v>
      </c>
      <c r="J342">
        <v>159</v>
      </c>
    </row>
    <row r="343" spans="1:10" x14ac:dyDescent="0.3">
      <c r="A343">
        <v>18.600000000000001</v>
      </c>
      <c r="B343">
        <v>15</v>
      </c>
      <c r="C343">
        <v>0</v>
      </c>
      <c r="D343">
        <v>23.25</v>
      </c>
      <c r="E343" t="s">
        <v>22</v>
      </c>
      <c r="F343" t="s">
        <v>915</v>
      </c>
      <c r="G343">
        <f>_xlfn.XLOOKUP(Product_summary[[#This Row],[ProductName]], products[ProductName], products[UnitsInStock])</f>
        <v>35</v>
      </c>
      <c r="H343">
        <f>_xlfn.XLOOKUP(Product_summary[[#This Row],[ProductName]], products[ProductName], products[UnitsOnOrder])</f>
        <v>0</v>
      </c>
      <c r="I343">
        <f>_xlfn.XLOOKUP(Product_summary[[#This Row],[ProductName]], products[ProductName], products[ReorderLevel])</f>
        <v>0</v>
      </c>
      <c r="J343">
        <v>279</v>
      </c>
    </row>
    <row r="344" spans="1:10" x14ac:dyDescent="0.3">
      <c r="A344">
        <v>5.9</v>
      </c>
      <c r="B344">
        <v>10</v>
      </c>
      <c r="C344">
        <v>0</v>
      </c>
      <c r="D344">
        <v>7.45</v>
      </c>
      <c r="E344" t="s">
        <v>19</v>
      </c>
      <c r="F344" t="s">
        <v>993</v>
      </c>
      <c r="G344">
        <f>_xlfn.XLOOKUP(Product_summary[[#This Row],[ProductName]], products[ProductName], products[UnitsInStock])</f>
        <v>21</v>
      </c>
      <c r="H344">
        <f>_xlfn.XLOOKUP(Product_summary[[#This Row],[ProductName]], products[ProductName], products[UnitsOnOrder])</f>
        <v>0</v>
      </c>
      <c r="I344">
        <f>_xlfn.XLOOKUP(Product_summary[[#This Row],[ProductName]], products[ProductName], products[ReorderLevel])</f>
        <v>10</v>
      </c>
      <c r="J344">
        <v>59</v>
      </c>
    </row>
    <row r="345" spans="1:10" x14ac:dyDescent="0.3">
      <c r="A345">
        <v>10</v>
      </c>
      <c r="B345">
        <v>42</v>
      </c>
      <c r="C345">
        <v>0.05</v>
      </c>
      <c r="D345">
        <v>12.5</v>
      </c>
      <c r="E345" t="s">
        <v>13</v>
      </c>
      <c r="F345" t="s">
        <v>949</v>
      </c>
      <c r="G345">
        <f>_xlfn.XLOOKUP(Product_summary[[#This Row],[ProductName]], products[ProductName], products[UnitsInStock])</f>
        <v>0</v>
      </c>
      <c r="H345">
        <f>_xlfn.XLOOKUP(Product_summary[[#This Row],[ProductName]], products[ProductName], products[UnitsOnOrder])</f>
        <v>70</v>
      </c>
      <c r="I345">
        <f>_xlfn.XLOOKUP(Product_summary[[#This Row],[ProductName]], products[ProductName], products[ReorderLevel])</f>
        <v>20</v>
      </c>
      <c r="J345">
        <v>399</v>
      </c>
    </row>
    <row r="346" spans="1:10" x14ac:dyDescent="0.3">
      <c r="A346">
        <v>36.4</v>
      </c>
      <c r="B346">
        <v>20</v>
      </c>
      <c r="C346">
        <v>0.15</v>
      </c>
      <c r="D346">
        <v>45.6</v>
      </c>
      <c r="E346" t="s">
        <v>22</v>
      </c>
      <c r="F346" t="s">
        <v>943</v>
      </c>
      <c r="G346">
        <f>_xlfn.XLOOKUP(Product_summary[[#This Row],[ProductName]], products[ProductName], products[UnitsInStock])</f>
        <v>26</v>
      </c>
      <c r="H346">
        <f>_xlfn.XLOOKUP(Product_summary[[#This Row],[ProductName]], products[ProductName], products[UnitsOnOrder])</f>
        <v>0</v>
      </c>
      <c r="I346">
        <f>_xlfn.XLOOKUP(Product_summary[[#This Row],[ProductName]], products[ProductName], products[ReorderLevel])</f>
        <v>0</v>
      </c>
      <c r="J346">
        <v>618.79999999999995</v>
      </c>
    </row>
    <row r="347" spans="1:10" x14ac:dyDescent="0.3">
      <c r="A347">
        <v>14.4</v>
      </c>
      <c r="B347">
        <v>20</v>
      </c>
      <c r="C347">
        <v>0.15</v>
      </c>
      <c r="D347">
        <v>18</v>
      </c>
      <c r="E347" t="s">
        <v>4</v>
      </c>
      <c r="F347" t="s">
        <v>963</v>
      </c>
      <c r="G347">
        <f>_xlfn.XLOOKUP(Product_summary[[#This Row],[ProductName]], products[ProductName], products[UnitsInStock])</f>
        <v>69</v>
      </c>
      <c r="H347">
        <f>_xlfn.XLOOKUP(Product_summary[[#This Row],[ProductName]], products[ProductName], products[UnitsOnOrder])</f>
        <v>0</v>
      </c>
      <c r="I347">
        <f>_xlfn.XLOOKUP(Product_summary[[#This Row],[ProductName]], products[ProductName], products[ReorderLevel])</f>
        <v>5</v>
      </c>
      <c r="J347">
        <v>244.79999999999998</v>
      </c>
    </row>
    <row r="348" spans="1:10" x14ac:dyDescent="0.3">
      <c r="A348">
        <v>17.2</v>
      </c>
      <c r="B348">
        <v>6</v>
      </c>
      <c r="C348">
        <v>0</v>
      </c>
      <c r="D348">
        <v>21.5</v>
      </c>
      <c r="E348" t="s">
        <v>13</v>
      </c>
      <c r="F348" t="s">
        <v>1025</v>
      </c>
      <c r="G348">
        <f>_xlfn.XLOOKUP(Product_summary[[#This Row],[ProductName]], products[ProductName], products[UnitsInStock])</f>
        <v>26</v>
      </c>
      <c r="H348">
        <f>_xlfn.XLOOKUP(Product_summary[[#This Row],[ProductName]], products[ProductName], products[UnitsOnOrder])</f>
        <v>0</v>
      </c>
      <c r="I348">
        <f>_xlfn.XLOOKUP(Product_summary[[#This Row],[ProductName]], products[ProductName], products[ReorderLevel])</f>
        <v>0</v>
      </c>
      <c r="J348">
        <v>103.19999999999999</v>
      </c>
    </row>
    <row r="349" spans="1:10" x14ac:dyDescent="0.3">
      <c r="A349">
        <v>7.7</v>
      </c>
      <c r="B349">
        <v>8</v>
      </c>
      <c r="C349">
        <v>0.1</v>
      </c>
      <c r="D349">
        <v>9.65</v>
      </c>
      <c r="E349" t="s">
        <v>25</v>
      </c>
      <c r="F349" t="s">
        <v>967</v>
      </c>
      <c r="G349">
        <f>_xlfn.XLOOKUP(Product_summary[[#This Row],[ProductName]], products[ProductName], products[UnitsInStock])</f>
        <v>85</v>
      </c>
      <c r="H349">
        <f>_xlfn.XLOOKUP(Product_summary[[#This Row],[ProductName]], products[ProductName], products[UnitsOnOrder])</f>
        <v>0</v>
      </c>
      <c r="I349">
        <f>_xlfn.XLOOKUP(Product_summary[[#This Row],[ProductName]], products[ProductName], products[ReorderLevel])</f>
        <v>10</v>
      </c>
      <c r="J349">
        <v>55.440000000000005</v>
      </c>
    </row>
    <row r="350" spans="1:10" x14ac:dyDescent="0.3">
      <c r="A350">
        <v>35.1</v>
      </c>
      <c r="B350">
        <v>16</v>
      </c>
      <c r="C350">
        <v>0.1</v>
      </c>
      <c r="D350">
        <v>43.9</v>
      </c>
      <c r="E350" t="s">
        <v>7</v>
      </c>
      <c r="F350" t="s">
        <v>1010</v>
      </c>
      <c r="G350">
        <f>_xlfn.XLOOKUP(Product_summary[[#This Row],[ProductName]], products[ProductName], products[UnitsInStock])</f>
        <v>24</v>
      </c>
      <c r="H350">
        <f>_xlfn.XLOOKUP(Product_summary[[#This Row],[ProductName]], products[ProductName], products[UnitsOnOrder])</f>
        <v>0</v>
      </c>
      <c r="I350">
        <f>_xlfn.XLOOKUP(Product_summary[[#This Row],[ProductName]], products[ProductName], products[ReorderLevel])</f>
        <v>5</v>
      </c>
      <c r="J350">
        <v>505.44000000000005</v>
      </c>
    </row>
    <row r="351" spans="1:10" x14ac:dyDescent="0.3">
      <c r="A351">
        <v>16.8</v>
      </c>
      <c r="B351">
        <v>20</v>
      </c>
      <c r="C351">
        <v>0.1</v>
      </c>
      <c r="D351">
        <v>21.05</v>
      </c>
      <c r="E351" t="s">
        <v>7</v>
      </c>
      <c r="F351" t="s">
        <v>1014</v>
      </c>
      <c r="G351">
        <f>_xlfn.XLOOKUP(Product_summary[[#This Row],[ProductName]], products[ProductName], products[UnitsInStock])</f>
        <v>76</v>
      </c>
      <c r="H351">
        <f>_xlfn.XLOOKUP(Product_summary[[#This Row],[ProductName]], products[ProductName], products[UnitsOnOrder])</f>
        <v>0</v>
      </c>
      <c r="I351">
        <f>_xlfn.XLOOKUP(Product_summary[[#This Row],[ProductName]], products[ProductName], products[ReorderLevel])</f>
        <v>0</v>
      </c>
      <c r="J351">
        <v>302.40000000000003</v>
      </c>
    </row>
    <row r="352" spans="1:10" x14ac:dyDescent="0.3">
      <c r="A352">
        <v>20.7</v>
      </c>
      <c r="B352">
        <v>18</v>
      </c>
      <c r="C352">
        <v>0.1</v>
      </c>
      <c r="D352">
        <v>25.89</v>
      </c>
      <c r="E352" t="s">
        <v>25</v>
      </c>
      <c r="F352" t="s">
        <v>947</v>
      </c>
      <c r="G352">
        <f>_xlfn.XLOOKUP(Product_summary[[#This Row],[ProductName]], products[ProductName], products[UnitsInStock])</f>
        <v>10</v>
      </c>
      <c r="H352">
        <f>_xlfn.XLOOKUP(Product_summary[[#This Row],[ProductName]], products[ProductName], products[UnitsOnOrder])</f>
        <v>0</v>
      </c>
      <c r="I352">
        <f>_xlfn.XLOOKUP(Product_summary[[#This Row],[ProductName]], products[ProductName], products[ReorderLevel])</f>
        <v>15</v>
      </c>
      <c r="J352">
        <v>335.34</v>
      </c>
    </row>
    <row r="353" spans="1:10" x14ac:dyDescent="0.3">
      <c r="A353">
        <v>26.2</v>
      </c>
      <c r="B353">
        <v>20</v>
      </c>
      <c r="C353">
        <v>0.1</v>
      </c>
      <c r="D353">
        <v>32.799999999999997</v>
      </c>
      <c r="E353" t="s">
        <v>19</v>
      </c>
      <c r="F353" t="s">
        <v>991</v>
      </c>
      <c r="G353">
        <f>_xlfn.XLOOKUP(Product_summary[[#This Row],[ProductName]], products[ProductName], products[UnitsInStock])</f>
        <v>0</v>
      </c>
      <c r="H353">
        <f>_xlfn.XLOOKUP(Product_summary[[#This Row],[ProductName]], products[ProductName], products[UnitsOnOrder])</f>
        <v>0</v>
      </c>
      <c r="I353">
        <f>_xlfn.XLOOKUP(Product_summary[[#This Row],[ProductName]], products[ProductName], products[ReorderLevel])</f>
        <v>0</v>
      </c>
      <c r="J353">
        <v>471.6</v>
      </c>
    </row>
    <row r="354" spans="1:10" x14ac:dyDescent="0.3">
      <c r="A354">
        <v>27.2</v>
      </c>
      <c r="B354">
        <v>6</v>
      </c>
      <c r="C354">
        <v>0.1</v>
      </c>
      <c r="D354">
        <v>34</v>
      </c>
      <c r="E354" t="s">
        <v>13</v>
      </c>
      <c r="F354" t="s">
        <v>1004</v>
      </c>
      <c r="G354">
        <f>_xlfn.XLOOKUP(Product_summary[[#This Row],[ProductName]], products[ProductName], products[UnitsInStock])</f>
        <v>19</v>
      </c>
      <c r="H354">
        <f>_xlfn.XLOOKUP(Product_summary[[#This Row],[ProductName]], products[ProductName], products[UnitsOnOrder])</f>
        <v>0</v>
      </c>
      <c r="I354">
        <f>_xlfn.XLOOKUP(Product_summary[[#This Row],[ProductName]], products[ProductName], products[ReorderLevel])</f>
        <v>0</v>
      </c>
      <c r="J354">
        <v>146.88</v>
      </c>
    </row>
    <row r="355" spans="1:10" x14ac:dyDescent="0.3">
      <c r="A355">
        <v>12</v>
      </c>
      <c r="B355">
        <v>30</v>
      </c>
      <c r="C355">
        <v>0</v>
      </c>
      <c r="D355">
        <v>15</v>
      </c>
      <c r="E355" t="s">
        <v>4</v>
      </c>
      <c r="F355" t="s">
        <v>1023</v>
      </c>
      <c r="G355">
        <f>_xlfn.XLOOKUP(Product_summary[[#This Row],[ProductName]], products[ProductName], products[UnitsInStock])</f>
        <v>15</v>
      </c>
      <c r="H355">
        <f>_xlfn.XLOOKUP(Product_summary[[#This Row],[ProductName]], products[ProductName], products[UnitsOnOrder])</f>
        <v>10</v>
      </c>
      <c r="I355">
        <f>_xlfn.XLOOKUP(Product_summary[[#This Row],[ProductName]], products[ProductName], products[ReorderLevel])</f>
        <v>30</v>
      </c>
      <c r="J355">
        <v>360</v>
      </c>
    </row>
    <row r="356" spans="1:10" x14ac:dyDescent="0.3">
      <c r="A356">
        <v>8</v>
      </c>
      <c r="B356">
        <v>14</v>
      </c>
      <c r="C356">
        <v>0</v>
      </c>
      <c r="D356">
        <v>10</v>
      </c>
      <c r="E356" t="s">
        <v>22</v>
      </c>
      <c r="F356" t="s">
        <v>1029</v>
      </c>
      <c r="G356">
        <f>_xlfn.XLOOKUP(Product_summary[[#This Row],[ProductName]], products[ProductName], products[UnitsInStock])</f>
        <v>4</v>
      </c>
      <c r="H356">
        <f>_xlfn.XLOOKUP(Product_summary[[#This Row],[ProductName]], products[ProductName], products[UnitsOnOrder])</f>
        <v>20</v>
      </c>
      <c r="I356">
        <f>_xlfn.XLOOKUP(Product_summary[[#This Row],[ProductName]], products[ProductName], products[ReorderLevel])</f>
        <v>5</v>
      </c>
      <c r="J356">
        <v>112</v>
      </c>
    </row>
    <row r="357" spans="1:10" x14ac:dyDescent="0.3">
      <c r="A357">
        <v>17</v>
      </c>
      <c r="B357">
        <v>32</v>
      </c>
      <c r="C357">
        <v>0</v>
      </c>
      <c r="D357">
        <v>21.35</v>
      </c>
      <c r="E357" t="s">
        <v>7</v>
      </c>
      <c r="F357" t="s">
        <v>897</v>
      </c>
      <c r="G357">
        <f>_xlfn.XLOOKUP(Product_summary[[#This Row],[ProductName]], products[ProductName], products[UnitsInStock])</f>
        <v>0</v>
      </c>
      <c r="H357">
        <f>_xlfn.XLOOKUP(Product_summary[[#This Row],[ProductName]], products[ProductName], products[UnitsOnOrder])</f>
        <v>0</v>
      </c>
      <c r="I357">
        <f>_xlfn.XLOOKUP(Product_summary[[#This Row],[ProductName]], products[ProductName], products[ReorderLevel])</f>
        <v>0</v>
      </c>
      <c r="J357">
        <v>544</v>
      </c>
    </row>
    <row r="358" spans="1:10" x14ac:dyDescent="0.3">
      <c r="A358">
        <v>50</v>
      </c>
      <c r="B358">
        <v>9</v>
      </c>
      <c r="C358">
        <v>0</v>
      </c>
      <c r="D358">
        <v>62.5</v>
      </c>
      <c r="E358" t="s">
        <v>25</v>
      </c>
      <c r="F358" t="s">
        <v>923</v>
      </c>
      <c r="G358">
        <f>_xlfn.XLOOKUP(Product_summary[[#This Row],[ProductName]], products[ProductName], products[UnitsInStock])</f>
        <v>42</v>
      </c>
      <c r="H358">
        <f>_xlfn.XLOOKUP(Product_summary[[#This Row],[ProductName]], products[ProductName], products[UnitsOnOrder])</f>
        <v>0</v>
      </c>
      <c r="I358">
        <f>_xlfn.XLOOKUP(Product_summary[[#This Row],[ProductName]], products[ProductName], products[ReorderLevel])</f>
        <v>0</v>
      </c>
      <c r="J358">
        <v>450</v>
      </c>
    </row>
    <row r="359" spans="1:10" x14ac:dyDescent="0.3">
      <c r="A359">
        <v>99</v>
      </c>
      <c r="B359">
        <v>14</v>
      </c>
      <c r="C359">
        <v>0</v>
      </c>
      <c r="D359">
        <v>123.79</v>
      </c>
      <c r="E359" t="s">
        <v>19</v>
      </c>
      <c r="F359" t="s">
        <v>945</v>
      </c>
      <c r="G359">
        <f>_xlfn.XLOOKUP(Product_summary[[#This Row],[ProductName]], products[ProductName], products[UnitsInStock])</f>
        <v>0</v>
      </c>
      <c r="H359">
        <f>_xlfn.XLOOKUP(Product_summary[[#This Row],[ProductName]], products[ProductName], products[UnitsOnOrder])</f>
        <v>0</v>
      </c>
      <c r="I359">
        <f>_xlfn.XLOOKUP(Product_summary[[#This Row],[ProductName]], products[ProductName], products[ReorderLevel])</f>
        <v>0</v>
      </c>
      <c r="J359">
        <v>1386</v>
      </c>
    </row>
    <row r="360" spans="1:10" x14ac:dyDescent="0.3">
      <c r="A360">
        <v>2</v>
      </c>
      <c r="B360">
        <v>60</v>
      </c>
      <c r="C360">
        <v>0</v>
      </c>
      <c r="D360">
        <v>2.5</v>
      </c>
      <c r="E360" t="s">
        <v>13</v>
      </c>
      <c r="F360" t="s">
        <v>953</v>
      </c>
      <c r="G360">
        <f>_xlfn.XLOOKUP(Product_summary[[#This Row],[ProductName]], products[ProductName], products[UnitsInStock])</f>
        <v>112</v>
      </c>
      <c r="H360">
        <f>_xlfn.XLOOKUP(Product_summary[[#This Row],[ProductName]], products[ProductName], products[UnitsOnOrder])</f>
        <v>0</v>
      </c>
      <c r="I360">
        <f>_xlfn.XLOOKUP(Product_summary[[#This Row],[ProductName]], products[ProductName], products[ReorderLevel])</f>
        <v>20</v>
      </c>
      <c r="J360">
        <v>120</v>
      </c>
    </row>
    <row r="361" spans="1:10" x14ac:dyDescent="0.3">
      <c r="A361">
        <v>8</v>
      </c>
      <c r="B361">
        <v>50</v>
      </c>
      <c r="C361">
        <v>0</v>
      </c>
      <c r="D361">
        <v>10</v>
      </c>
      <c r="E361" t="s">
        <v>22</v>
      </c>
      <c r="F361" t="s">
        <v>1029</v>
      </c>
      <c r="G361">
        <f>_xlfn.XLOOKUP(Product_summary[[#This Row],[ProductName]], products[ProductName], products[UnitsInStock])</f>
        <v>4</v>
      </c>
      <c r="H361">
        <f>_xlfn.XLOOKUP(Product_summary[[#This Row],[ProductName]], products[ProductName], products[UnitsOnOrder])</f>
        <v>20</v>
      </c>
      <c r="I361">
        <f>_xlfn.XLOOKUP(Product_summary[[#This Row],[ProductName]], products[ProductName], products[ReorderLevel])</f>
        <v>5</v>
      </c>
      <c r="J361">
        <v>400</v>
      </c>
    </row>
    <row r="362" spans="1:10" x14ac:dyDescent="0.3">
      <c r="A362">
        <v>4.8</v>
      </c>
      <c r="B362">
        <v>20</v>
      </c>
      <c r="C362">
        <v>0</v>
      </c>
      <c r="D362">
        <v>6</v>
      </c>
      <c r="E362" t="s">
        <v>25</v>
      </c>
      <c r="F362" t="s">
        <v>913</v>
      </c>
      <c r="G362">
        <f>_xlfn.XLOOKUP(Product_summary[[#This Row],[ProductName]], products[ProductName], products[UnitsInStock])</f>
        <v>24</v>
      </c>
      <c r="H362">
        <f>_xlfn.XLOOKUP(Product_summary[[#This Row],[ProductName]], products[ProductName], products[UnitsOnOrder])</f>
        <v>0</v>
      </c>
      <c r="I362">
        <f>_xlfn.XLOOKUP(Product_summary[[#This Row],[ProductName]], products[ProductName], products[ReorderLevel])</f>
        <v>5</v>
      </c>
      <c r="J362">
        <v>96</v>
      </c>
    </row>
    <row r="363" spans="1:10" x14ac:dyDescent="0.3">
      <c r="A363">
        <v>13</v>
      </c>
      <c r="B363">
        <v>15</v>
      </c>
      <c r="C363">
        <v>0</v>
      </c>
      <c r="D363">
        <v>16.25</v>
      </c>
      <c r="E363" t="s">
        <v>10</v>
      </c>
      <c r="F363" t="s">
        <v>985</v>
      </c>
      <c r="G363">
        <f>_xlfn.XLOOKUP(Product_summary[[#This Row],[ProductName]], products[ProductName], products[UnitsInStock])</f>
        <v>65</v>
      </c>
      <c r="H363">
        <f>_xlfn.XLOOKUP(Product_summary[[#This Row],[ProductName]], products[ProductName], products[UnitsOnOrder])</f>
        <v>0</v>
      </c>
      <c r="I363">
        <f>_xlfn.XLOOKUP(Product_summary[[#This Row],[ProductName]], products[ProductName], products[ReorderLevel])</f>
        <v>30</v>
      </c>
      <c r="J363">
        <v>195</v>
      </c>
    </row>
    <row r="364" spans="1:10" x14ac:dyDescent="0.3">
      <c r="A364">
        <v>30.4</v>
      </c>
      <c r="B364">
        <v>20</v>
      </c>
      <c r="C364">
        <v>0</v>
      </c>
      <c r="D364">
        <v>38</v>
      </c>
      <c r="E364" t="s">
        <v>16</v>
      </c>
      <c r="F364" t="s">
        <v>997</v>
      </c>
      <c r="G364">
        <f>_xlfn.XLOOKUP(Product_summary[[#This Row],[ProductName]], products[ProductName], products[UnitsInStock])</f>
        <v>21</v>
      </c>
      <c r="H364">
        <f>_xlfn.XLOOKUP(Product_summary[[#This Row],[ProductName]], products[ProductName], products[UnitsOnOrder])</f>
        <v>10</v>
      </c>
      <c r="I364">
        <f>_xlfn.XLOOKUP(Product_summary[[#This Row],[ProductName]], products[ProductName], products[ReorderLevel])</f>
        <v>30</v>
      </c>
      <c r="J364">
        <v>608</v>
      </c>
    </row>
    <row r="365" spans="1:10" x14ac:dyDescent="0.3">
      <c r="A365">
        <v>64.8</v>
      </c>
      <c r="B365">
        <v>28</v>
      </c>
      <c r="C365">
        <v>0</v>
      </c>
      <c r="D365">
        <v>81</v>
      </c>
      <c r="E365" t="s">
        <v>10</v>
      </c>
      <c r="F365" t="s">
        <v>927</v>
      </c>
      <c r="G365">
        <f>_xlfn.XLOOKUP(Product_summary[[#This Row],[ProductName]], products[ProductName], products[UnitsInStock])</f>
        <v>40</v>
      </c>
      <c r="H365">
        <f>_xlfn.XLOOKUP(Product_summary[[#This Row],[ProductName]], products[ProductName], products[UnitsOnOrder])</f>
        <v>0</v>
      </c>
      <c r="I365">
        <f>_xlfn.XLOOKUP(Product_summary[[#This Row],[ProductName]], products[ProductName], products[ReorderLevel])</f>
        <v>0</v>
      </c>
      <c r="J365">
        <v>1814.3999999999999</v>
      </c>
    </row>
    <row r="366" spans="1:10" x14ac:dyDescent="0.3">
      <c r="A366">
        <v>27.2</v>
      </c>
      <c r="B366">
        <v>15</v>
      </c>
      <c r="C366">
        <v>0</v>
      </c>
      <c r="D366">
        <v>34</v>
      </c>
      <c r="E366" t="s">
        <v>13</v>
      </c>
      <c r="F366" t="s">
        <v>1004</v>
      </c>
      <c r="G366">
        <f>_xlfn.XLOOKUP(Product_summary[[#This Row],[ProductName]], products[ProductName], products[UnitsInStock])</f>
        <v>19</v>
      </c>
      <c r="H366">
        <f>_xlfn.XLOOKUP(Product_summary[[#This Row],[ProductName]], products[ProductName], products[UnitsOnOrder])</f>
        <v>0</v>
      </c>
      <c r="I366">
        <f>_xlfn.XLOOKUP(Product_summary[[#This Row],[ProductName]], products[ProductName], products[ReorderLevel])</f>
        <v>0</v>
      </c>
      <c r="J366">
        <v>408</v>
      </c>
    </row>
    <row r="367" spans="1:10" x14ac:dyDescent="0.3">
      <c r="A367">
        <v>24</v>
      </c>
      <c r="B367">
        <v>10</v>
      </c>
      <c r="C367">
        <v>0.2</v>
      </c>
      <c r="D367">
        <v>30</v>
      </c>
      <c r="E367" t="s">
        <v>22</v>
      </c>
      <c r="F367" t="s">
        <v>901</v>
      </c>
      <c r="G367">
        <f>_xlfn.XLOOKUP(Product_summary[[#This Row],[ProductName]], products[ProductName], products[UnitsInStock])</f>
        <v>15</v>
      </c>
      <c r="H367">
        <f>_xlfn.XLOOKUP(Product_summary[[#This Row],[ProductName]], products[ProductName], products[UnitsOnOrder])</f>
        <v>0</v>
      </c>
      <c r="I367">
        <f>_xlfn.XLOOKUP(Product_summary[[#This Row],[ProductName]], products[ProductName], products[ReorderLevel])</f>
        <v>10</v>
      </c>
      <c r="J367">
        <v>192</v>
      </c>
    </row>
    <row r="368" spans="1:10" x14ac:dyDescent="0.3">
      <c r="A368">
        <v>27.2</v>
      </c>
      <c r="B368">
        <v>20</v>
      </c>
      <c r="C368">
        <v>0.2</v>
      </c>
      <c r="D368">
        <v>34</v>
      </c>
      <c r="E368" t="s">
        <v>13</v>
      </c>
      <c r="F368" t="s">
        <v>1004</v>
      </c>
      <c r="G368">
        <f>_xlfn.XLOOKUP(Product_summary[[#This Row],[ProductName]], products[ProductName], products[UnitsInStock])</f>
        <v>19</v>
      </c>
      <c r="H368">
        <f>_xlfn.XLOOKUP(Product_summary[[#This Row],[ProductName]], products[ProductName], products[UnitsOnOrder])</f>
        <v>0</v>
      </c>
      <c r="I368">
        <f>_xlfn.XLOOKUP(Product_summary[[#This Row],[ProductName]], products[ProductName], products[ReorderLevel])</f>
        <v>0</v>
      </c>
      <c r="J368">
        <v>435.20000000000005</v>
      </c>
    </row>
    <row r="369" spans="1:10" x14ac:dyDescent="0.3">
      <c r="A369">
        <v>10</v>
      </c>
      <c r="B369">
        <v>8</v>
      </c>
      <c r="C369">
        <v>0.2</v>
      </c>
      <c r="D369">
        <v>12.5</v>
      </c>
      <c r="E369" t="s">
        <v>10</v>
      </c>
      <c r="F369" t="s">
        <v>1019</v>
      </c>
      <c r="G369">
        <f>_xlfn.XLOOKUP(Product_summary[[#This Row],[ProductName]], products[ProductName], products[UnitsInStock])</f>
        <v>6</v>
      </c>
      <c r="H369">
        <f>_xlfn.XLOOKUP(Product_summary[[#This Row],[ProductName]], products[ProductName], products[UnitsOnOrder])</f>
        <v>10</v>
      </c>
      <c r="I369">
        <f>_xlfn.XLOOKUP(Product_summary[[#This Row],[ProductName]], products[ProductName], products[ReorderLevel])</f>
        <v>15</v>
      </c>
      <c r="J369">
        <v>64</v>
      </c>
    </row>
    <row r="370" spans="1:10" x14ac:dyDescent="0.3">
      <c r="A370">
        <v>3.6</v>
      </c>
      <c r="B370">
        <v>15</v>
      </c>
      <c r="C370">
        <v>0</v>
      </c>
      <c r="D370">
        <v>4.5</v>
      </c>
      <c r="E370" t="s">
        <v>4</v>
      </c>
      <c r="F370" t="s">
        <v>935</v>
      </c>
      <c r="G370">
        <f>_xlfn.XLOOKUP(Product_summary[[#This Row],[ProductName]], products[ProductName], products[UnitsInStock])</f>
        <v>20</v>
      </c>
      <c r="H370">
        <f>_xlfn.XLOOKUP(Product_summary[[#This Row],[ProductName]], products[ProductName], products[UnitsOnOrder])</f>
        <v>0</v>
      </c>
      <c r="I370">
        <f>_xlfn.XLOOKUP(Product_summary[[#This Row],[ProductName]], products[ProductName], products[ReorderLevel])</f>
        <v>0</v>
      </c>
      <c r="J370">
        <v>54</v>
      </c>
    </row>
    <row r="371" spans="1:10" x14ac:dyDescent="0.3">
      <c r="A371">
        <v>11.2</v>
      </c>
      <c r="B371">
        <v>10</v>
      </c>
      <c r="C371">
        <v>0</v>
      </c>
      <c r="D371">
        <v>14</v>
      </c>
      <c r="E371" t="s">
        <v>4</v>
      </c>
      <c r="F371" t="s">
        <v>955</v>
      </c>
      <c r="G371">
        <f>_xlfn.XLOOKUP(Product_summary[[#This Row],[ProductName]], products[ProductName], products[UnitsInStock])</f>
        <v>111</v>
      </c>
      <c r="H371">
        <f>_xlfn.XLOOKUP(Product_summary[[#This Row],[ProductName]], products[ProductName], products[UnitsOnOrder])</f>
        <v>0</v>
      </c>
      <c r="I371">
        <f>_xlfn.XLOOKUP(Product_summary[[#This Row],[ProductName]], products[ProductName], products[ReorderLevel])</f>
        <v>15</v>
      </c>
      <c r="J371">
        <v>112</v>
      </c>
    </row>
    <row r="372" spans="1:10" x14ac:dyDescent="0.3">
      <c r="A372">
        <v>3.6</v>
      </c>
      <c r="B372">
        <v>15</v>
      </c>
      <c r="C372">
        <v>0</v>
      </c>
      <c r="D372">
        <v>4.5</v>
      </c>
      <c r="E372" t="s">
        <v>4</v>
      </c>
      <c r="F372" t="s">
        <v>935</v>
      </c>
      <c r="G372">
        <f>_xlfn.XLOOKUP(Product_summary[[#This Row],[ProductName]], products[ProductName], products[UnitsInStock])</f>
        <v>20</v>
      </c>
      <c r="H372">
        <f>_xlfn.XLOOKUP(Product_summary[[#This Row],[ProductName]], products[ProductName], products[UnitsOnOrder])</f>
        <v>0</v>
      </c>
      <c r="I372">
        <f>_xlfn.XLOOKUP(Product_summary[[#This Row],[ProductName]], products[ProductName], products[ReorderLevel])</f>
        <v>0</v>
      </c>
      <c r="J372">
        <v>54</v>
      </c>
    </row>
    <row r="373" spans="1:10" x14ac:dyDescent="0.3">
      <c r="A373">
        <v>36.4</v>
      </c>
      <c r="B373">
        <v>6</v>
      </c>
      <c r="C373">
        <v>0</v>
      </c>
      <c r="D373">
        <v>45.6</v>
      </c>
      <c r="E373" t="s">
        <v>22</v>
      </c>
      <c r="F373" t="s">
        <v>943</v>
      </c>
      <c r="G373">
        <f>_xlfn.XLOOKUP(Product_summary[[#This Row],[ProductName]], products[ProductName], products[UnitsInStock])</f>
        <v>26</v>
      </c>
      <c r="H373">
        <f>_xlfn.XLOOKUP(Product_summary[[#This Row],[ProductName]], products[ProductName], products[UnitsOnOrder])</f>
        <v>0</v>
      </c>
      <c r="I373">
        <f>_xlfn.XLOOKUP(Product_summary[[#This Row],[ProductName]], products[ProductName], products[ReorderLevel])</f>
        <v>0</v>
      </c>
      <c r="J373">
        <v>218.39999999999998</v>
      </c>
    </row>
    <row r="374" spans="1:10" x14ac:dyDescent="0.3">
      <c r="A374">
        <v>44</v>
      </c>
      <c r="B374">
        <v>12</v>
      </c>
      <c r="C374">
        <v>0</v>
      </c>
      <c r="D374">
        <v>55</v>
      </c>
      <c r="E374" t="s">
        <v>13</v>
      </c>
      <c r="F374" t="s">
        <v>1002</v>
      </c>
      <c r="G374">
        <f>_xlfn.XLOOKUP(Product_summary[[#This Row],[ProductName]], products[ProductName], products[UnitsInStock])</f>
        <v>79</v>
      </c>
      <c r="H374">
        <f>_xlfn.XLOOKUP(Product_summary[[#This Row],[ProductName]], products[ProductName], products[UnitsOnOrder])</f>
        <v>0</v>
      </c>
      <c r="I374">
        <f>_xlfn.XLOOKUP(Product_summary[[#This Row],[ProductName]], products[ProductName], products[ReorderLevel])</f>
        <v>0</v>
      </c>
      <c r="J374">
        <v>528</v>
      </c>
    </row>
    <row r="375" spans="1:10" x14ac:dyDescent="0.3">
      <c r="A375">
        <v>17.2</v>
      </c>
      <c r="B375">
        <v>15</v>
      </c>
      <c r="C375">
        <v>0</v>
      </c>
      <c r="D375">
        <v>21.5</v>
      </c>
      <c r="E375" t="s">
        <v>13</v>
      </c>
      <c r="F375" t="s">
        <v>1025</v>
      </c>
      <c r="G375">
        <f>_xlfn.XLOOKUP(Product_summary[[#This Row],[ProductName]], products[ProductName], products[UnitsInStock])</f>
        <v>26</v>
      </c>
      <c r="H375">
        <f>_xlfn.XLOOKUP(Product_summary[[#This Row],[ProductName]], products[ProductName], products[UnitsOnOrder])</f>
        <v>0</v>
      </c>
      <c r="I375">
        <f>_xlfn.XLOOKUP(Product_summary[[#This Row],[ProductName]], products[ProductName], products[ReorderLevel])</f>
        <v>0</v>
      </c>
      <c r="J375">
        <v>258</v>
      </c>
    </row>
    <row r="376" spans="1:10" x14ac:dyDescent="0.3">
      <c r="A376">
        <v>7.6</v>
      </c>
      <c r="B376">
        <v>15</v>
      </c>
      <c r="C376">
        <v>0.2</v>
      </c>
      <c r="D376">
        <v>9.5</v>
      </c>
      <c r="E376" t="s">
        <v>25</v>
      </c>
      <c r="F376" t="s">
        <v>975</v>
      </c>
      <c r="G376">
        <f>_xlfn.XLOOKUP(Product_summary[[#This Row],[ProductName]], products[ProductName], products[UnitsInStock])</f>
        <v>5</v>
      </c>
      <c r="H376">
        <f>_xlfn.XLOOKUP(Product_summary[[#This Row],[ProductName]], products[ProductName], products[UnitsOnOrder])</f>
        <v>70</v>
      </c>
      <c r="I376">
        <f>_xlfn.XLOOKUP(Product_summary[[#This Row],[ProductName]], products[ProductName], products[ReorderLevel])</f>
        <v>15</v>
      </c>
      <c r="J376">
        <v>91.2</v>
      </c>
    </row>
    <row r="377" spans="1:10" x14ac:dyDescent="0.3">
      <c r="A377">
        <v>5.6</v>
      </c>
      <c r="B377">
        <v>20</v>
      </c>
      <c r="C377">
        <v>0.2</v>
      </c>
      <c r="D377">
        <v>7</v>
      </c>
      <c r="E377" t="s">
        <v>16</v>
      </c>
      <c r="F377" t="s">
        <v>989</v>
      </c>
      <c r="G377">
        <f>_xlfn.XLOOKUP(Product_summary[[#This Row],[ProductName]], products[ProductName], products[UnitsInStock])</f>
        <v>38</v>
      </c>
      <c r="H377">
        <f>_xlfn.XLOOKUP(Product_summary[[#This Row],[ProductName]], products[ProductName], products[UnitsOnOrder])</f>
        <v>0</v>
      </c>
      <c r="I377">
        <f>_xlfn.XLOOKUP(Product_summary[[#This Row],[ProductName]], products[ProductName], products[ReorderLevel])</f>
        <v>25</v>
      </c>
      <c r="J377">
        <v>89.600000000000009</v>
      </c>
    </row>
    <row r="378" spans="1:10" x14ac:dyDescent="0.3">
      <c r="A378">
        <v>26.2</v>
      </c>
      <c r="B378">
        <v>40</v>
      </c>
      <c r="C378">
        <v>0</v>
      </c>
      <c r="D378">
        <v>32.799999999999997</v>
      </c>
      <c r="E378" t="s">
        <v>19</v>
      </c>
      <c r="F378" t="s">
        <v>991</v>
      </c>
      <c r="G378">
        <f>_xlfn.XLOOKUP(Product_summary[[#This Row],[ProductName]], products[ProductName], products[UnitsInStock])</f>
        <v>0</v>
      </c>
      <c r="H378">
        <f>_xlfn.XLOOKUP(Product_summary[[#This Row],[ProductName]], products[ProductName], products[UnitsOnOrder])</f>
        <v>0</v>
      </c>
      <c r="I378">
        <f>_xlfn.XLOOKUP(Product_summary[[#This Row],[ProductName]], products[ProductName], products[ReorderLevel])</f>
        <v>0</v>
      </c>
      <c r="J378">
        <v>1048</v>
      </c>
    </row>
    <row r="379" spans="1:10" x14ac:dyDescent="0.3">
      <c r="A379">
        <v>24.8</v>
      </c>
      <c r="B379">
        <v>16</v>
      </c>
      <c r="C379">
        <v>0</v>
      </c>
      <c r="D379">
        <v>31</v>
      </c>
      <c r="E379" t="s">
        <v>25</v>
      </c>
      <c r="F379" t="s">
        <v>907</v>
      </c>
      <c r="G379">
        <f>_xlfn.XLOOKUP(Product_summary[[#This Row],[ProductName]], products[ProductName], products[UnitsInStock])</f>
        <v>31</v>
      </c>
      <c r="H379">
        <f>_xlfn.XLOOKUP(Product_summary[[#This Row],[ProductName]], products[ProductName], products[UnitsOnOrder])</f>
        <v>0</v>
      </c>
      <c r="I379">
        <f>_xlfn.XLOOKUP(Product_summary[[#This Row],[ProductName]], products[ProductName], products[ReorderLevel])</f>
        <v>0</v>
      </c>
      <c r="J379">
        <v>396.8</v>
      </c>
    </row>
    <row r="380" spans="1:10" x14ac:dyDescent="0.3">
      <c r="A380">
        <v>19.2</v>
      </c>
      <c r="B380">
        <v>15</v>
      </c>
      <c r="C380">
        <v>0</v>
      </c>
      <c r="D380">
        <v>24</v>
      </c>
      <c r="E380" t="s">
        <v>19</v>
      </c>
      <c r="F380" t="s">
        <v>995</v>
      </c>
      <c r="G380">
        <f>_xlfn.XLOOKUP(Product_summary[[#This Row],[ProductName]], products[ProductName], products[UnitsInStock])</f>
        <v>115</v>
      </c>
      <c r="H380">
        <f>_xlfn.XLOOKUP(Product_summary[[#This Row],[ProductName]], products[ProductName], products[UnitsOnOrder])</f>
        <v>0</v>
      </c>
      <c r="I380">
        <f>_xlfn.XLOOKUP(Product_summary[[#This Row],[ProductName]], products[ProductName], products[ReorderLevel])</f>
        <v>20</v>
      </c>
      <c r="J380">
        <v>288</v>
      </c>
    </row>
    <row r="381" spans="1:10" x14ac:dyDescent="0.3">
      <c r="A381">
        <v>39.4</v>
      </c>
      <c r="B381">
        <v>20</v>
      </c>
      <c r="C381">
        <v>0</v>
      </c>
      <c r="D381">
        <v>49.3</v>
      </c>
      <c r="E381" t="s">
        <v>10</v>
      </c>
      <c r="F381" t="s">
        <v>1008</v>
      </c>
      <c r="G381">
        <f>_xlfn.XLOOKUP(Product_summary[[#This Row],[ProductName]], products[ProductName], products[UnitsInStock])</f>
        <v>17</v>
      </c>
      <c r="H381">
        <f>_xlfn.XLOOKUP(Product_summary[[#This Row],[ProductName]], products[ProductName], products[UnitsOnOrder])</f>
        <v>0</v>
      </c>
      <c r="I381">
        <f>_xlfn.XLOOKUP(Product_summary[[#This Row],[ProductName]], products[ProductName], products[ReorderLevel])</f>
        <v>0</v>
      </c>
      <c r="J381">
        <v>788</v>
      </c>
    </row>
    <row r="382" spans="1:10" x14ac:dyDescent="0.3">
      <c r="A382">
        <v>12</v>
      </c>
      <c r="B382">
        <v>30</v>
      </c>
      <c r="C382">
        <v>0</v>
      </c>
      <c r="D382">
        <v>15</v>
      </c>
      <c r="E382" t="s">
        <v>4</v>
      </c>
      <c r="F382" t="s">
        <v>1023</v>
      </c>
      <c r="G382">
        <f>_xlfn.XLOOKUP(Product_summary[[#This Row],[ProductName]], products[ProductName], products[UnitsInStock])</f>
        <v>15</v>
      </c>
      <c r="H382">
        <f>_xlfn.XLOOKUP(Product_summary[[#This Row],[ProductName]], products[ProductName], products[UnitsOnOrder])</f>
        <v>10</v>
      </c>
      <c r="I382">
        <f>_xlfn.XLOOKUP(Product_summary[[#This Row],[ProductName]], products[ProductName], products[ReorderLevel])</f>
        <v>30</v>
      </c>
      <c r="J382">
        <v>360</v>
      </c>
    </row>
    <row r="383" spans="1:10" x14ac:dyDescent="0.3">
      <c r="A383">
        <v>10</v>
      </c>
      <c r="B383">
        <v>60</v>
      </c>
      <c r="C383">
        <v>0.1</v>
      </c>
      <c r="D383">
        <v>12.5</v>
      </c>
      <c r="E383" t="s">
        <v>13</v>
      </c>
      <c r="F383" t="s">
        <v>949</v>
      </c>
      <c r="G383">
        <f>_xlfn.XLOOKUP(Product_summary[[#This Row],[ProductName]], products[ProductName], products[UnitsInStock])</f>
        <v>0</v>
      </c>
      <c r="H383">
        <f>_xlfn.XLOOKUP(Product_summary[[#This Row],[ProductName]], products[ProductName], products[UnitsOnOrder])</f>
        <v>70</v>
      </c>
      <c r="I383">
        <f>_xlfn.XLOOKUP(Product_summary[[#This Row],[ProductName]], products[ProductName], products[ReorderLevel])</f>
        <v>20</v>
      </c>
      <c r="J383">
        <v>540</v>
      </c>
    </row>
    <row r="384" spans="1:10" x14ac:dyDescent="0.3">
      <c r="A384">
        <v>14.4</v>
      </c>
      <c r="B384">
        <v>40</v>
      </c>
      <c r="C384">
        <v>0.1</v>
      </c>
      <c r="D384">
        <v>18</v>
      </c>
      <c r="E384" t="s">
        <v>4</v>
      </c>
      <c r="F384" t="s">
        <v>956</v>
      </c>
      <c r="G384">
        <f>_xlfn.XLOOKUP(Product_summary[[#This Row],[ProductName]], products[ProductName], products[UnitsInStock])</f>
        <v>20</v>
      </c>
      <c r="H384">
        <f>_xlfn.XLOOKUP(Product_summary[[#This Row],[ProductName]], products[ProductName], products[UnitsOnOrder])</f>
        <v>0</v>
      </c>
      <c r="I384">
        <f>_xlfn.XLOOKUP(Product_summary[[#This Row],[ProductName]], products[ProductName], products[ReorderLevel])</f>
        <v>15</v>
      </c>
      <c r="J384">
        <v>518.4</v>
      </c>
    </row>
    <row r="385" spans="1:10" x14ac:dyDescent="0.3">
      <c r="A385">
        <v>9.6</v>
      </c>
      <c r="B385">
        <v>45</v>
      </c>
      <c r="C385">
        <v>0</v>
      </c>
      <c r="D385">
        <v>12</v>
      </c>
      <c r="E385" t="s">
        <v>25</v>
      </c>
      <c r="F385" t="s">
        <v>977</v>
      </c>
      <c r="G385">
        <f>_xlfn.XLOOKUP(Product_summary[[#This Row],[ProductName]], products[ProductName], products[UnitsInStock])</f>
        <v>95</v>
      </c>
      <c r="H385">
        <f>_xlfn.XLOOKUP(Product_summary[[#This Row],[ProductName]], products[ProductName], products[UnitsOnOrder])</f>
        <v>0</v>
      </c>
      <c r="I385">
        <f>_xlfn.XLOOKUP(Product_summary[[#This Row],[ProductName]], products[ProductName], products[ReorderLevel])</f>
        <v>0</v>
      </c>
      <c r="J385">
        <v>432</v>
      </c>
    </row>
    <row r="386" spans="1:10" x14ac:dyDescent="0.3">
      <c r="A386">
        <v>27.8</v>
      </c>
      <c r="B386">
        <v>24</v>
      </c>
      <c r="C386">
        <v>0.1</v>
      </c>
      <c r="D386">
        <v>34.799999999999997</v>
      </c>
      <c r="E386" t="s">
        <v>13</v>
      </c>
      <c r="F386" t="s">
        <v>1026</v>
      </c>
      <c r="G386">
        <f>_xlfn.XLOOKUP(Product_summary[[#This Row],[ProductName]], products[ProductName], products[UnitsInStock])</f>
        <v>14</v>
      </c>
      <c r="H386">
        <f>_xlfn.XLOOKUP(Product_summary[[#This Row],[ProductName]], products[ProductName], products[UnitsOnOrder])</f>
        <v>0</v>
      </c>
      <c r="I386">
        <f>_xlfn.XLOOKUP(Product_summary[[#This Row],[ProductName]], products[ProductName], products[ReorderLevel])</f>
        <v>0</v>
      </c>
      <c r="J386">
        <v>600.48</v>
      </c>
    </row>
    <row r="387" spans="1:10" x14ac:dyDescent="0.3">
      <c r="A387">
        <v>4.8</v>
      </c>
      <c r="B387">
        <v>18</v>
      </c>
      <c r="C387">
        <v>0</v>
      </c>
      <c r="D387">
        <v>6</v>
      </c>
      <c r="E387" t="s">
        <v>25</v>
      </c>
      <c r="F387" t="s">
        <v>913</v>
      </c>
      <c r="G387">
        <f>_xlfn.XLOOKUP(Product_summary[[#This Row],[ProductName]], products[ProductName], products[UnitsInStock])</f>
        <v>24</v>
      </c>
      <c r="H387">
        <f>_xlfn.XLOOKUP(Product_summary[[#This Row],[ProductName]], products[ProductName], products[UnitsOnOrder])</f>
        <v>0</v>
      </c>
      <c r="I387">
        <f>_xlfn.XLOOKUP(Product_summary[[#This Row],[ProductName]], products[ProductName], products[ReorderLevel])</f>
        <v>5</v>
      </c>
      <c r="J387">
        <v>86.399999999999991</v>
      </c>
    </row>
    <row r="388" spans="1:10" x14ac:dyDescent="0.3">
      <c r="A388">
        <v>28.8</v>
      </c>
      <c r="B388">
        <v>50</v>
      </c>
      <c r="C388">
        <v>0</v>
      </c>
      <c r="D388">
        <v>36</v>
      </c>
      <c r="E388" t="s">
        <v>13</v>
      </c>
      <c r="F388" t="s">
        <v>1021</v>
      </c>
      <c r="G388">
        <f>_xlfn.XLOOKUP(Product_summary[[#This Row],[ProductName]], products[ProductName], products[UnitsInStock])</f>
        <v>26</v>
      </c>
      <c r="H388">
        <f>_xlfn.XLOOKUP(Product_summary[[#This Row],[ProductName]], products[ProductName], products[UnitsOnOrder])</f>
        <v>0</v>
      </c>
      <c r="I388">
        <f>_xlfn.XLOOKUP(Product_summary[[#This Row],[ProductName]], products[ProductName], products[ReorderLevel])</f>
        <v>15</v>
      </c>
      <c r="J388">
        <v>1440</v>
      </c>
    </row>
    <row r="389" spans="1:10" x14ac:dyDescent="0.3">
      <c r="A389">
        <v>15.2</v>
      </c>
      <c r="B389">
        <v>25</v>
      </c>
      <c r="C389">
        <v>0.25</v>
      </c>
      <c r="D389">
        <v>19</v>
      </c>
      <c r="E389" t="s">
        <v>4</v>
      </c>
      <c r="F389" t="s">
        <v>891</v>
      </c>
      <c r="G389">
        <f>_xlfn.XLOOKUP(Product_summary[[#This Row],[ProductName]], products[ProductName], products[UnitsInStock])</f>
        <v>17</v>
      </c>
      <c r="H389">
        <f>_xlfn.XLOOKUP(Product_summary[[#This Row],[ProductName]], products[ProductName], products[UnitsOnOrder])</f>
        <v>40</v>
      </c>
      <c r="I389">
        <f>_xlfn.XLOOKUP(Product_summary[[#This Row],[ProductName]], products[ProductName], products[ReorderLevel])</f>
        <v>25</v>
      </c>
      <c r="J389">
        <v>285</v>
      </c>
    </row>
    <row r="390" spans="1:10" x14ac:dyDescent="0.3">
      <c r="A390">
        <v>18.600000000000001</v>
      </c>
      <c r="B390">
        <v>42</v>
      </c>
      <c r="C390">
        <v>0.25</v>
      </c>
      <c r="D390">
        <v>23.25</v>
      </c>
      <c r="E390" t="s">
        <v>22</v>
      </c>
      <c r="F390" t="s">
        <v>915</v>
      </c>
      <c r="G390">
        <f>_xlfn.XLOOKUP(Product_summary[[#This Row],[ProductName]], products[ProductName], products[UnitsInStock])</f>
        <v>35</v>
      </c>
      <c r="H390">
        <f>_xlfn.XLOOKUP(Product_summary[[#This Row],[ProductName]], products[ProductName], products[UnitsOnOrder])</f>
        <v>0</v>
      </c>
      <c r="I390">
        <f>_xlfn.XLOOKUP(Product_summary[[#This Row],[ProductName]], products[ProductName], products[ReorderLevel])</f>
        <v>0</v>
      </c>
      <c r="J390">
        <v>585.90000000000009</v>
      </c>
    </row>
    <row r="391" spans="1:10" x14ac:dyDescent="0.3">
      <c r="A391">
        <v>11.2</v>
      </c>
      <c r="B391">
        <v>7</v>
      </c>
      <c r="C391">
        <v>0.25</v>
      </c>
      <c r="D391">
        <v>14</v>
      </c>
      <c r="E391" t="s">
        <v>10</v>
      </c>
      <c r="F391" t="s">
        <v>937</v>
      </c>
      <c r="G391">
        <f>_xlfn.XLOOKUP(Product_summary[[#This Row],[ProductName]], products[ProductName], products[UnitsInStock])</f>
        <v>76</v>
      </c>
      <c r="H391">
        <f>_xlfn.XLOOKUP(Product_summary[[#This Row],[ProductName]], products[ProductName], products[UnitsOnOrder])</f>
        <v>0</v>
      </c>
      <c r="I391">
        <f>_xlfn.XLOOKUP(Product_summary[[#This Row],[ProductName]], products[ProductName], products[ReorderLevel])</f>
        <v>30</v>
      </c>
      <c r="J391">
        <v>58.8</v>
      </c>
    </row>
    <row r="392" spans="1:10" x14ac:dyDescent="0.3">
      <c r="A392">
        <v>24.9</v>
      </c>
      <c r="B392">
        <v>70</v>
      </c>
      <c r="C392">
        <v>0.25</v>
      </c>
      <c r="D392">
        <v>31.23</v>
      </c>
      <c r="E392" t="s">
        <v>10</v>
      </c>
      <c r="F392" t="s">
        <v>939</v>
      </c>
      <c r="G392">
        <f>_xlfn.XLOOKUP(Product_summary[[#This Row],[ProductName]], products[ProductName], products[UnitsInStock])</f>
        <v>15</v>
      </c>
      <c r="H392">
        <f>_xlfn.XLOOKUP(Product_summary[[#This Row],[ProductName]], products[ProductName], products[UnitsOnOrder])</f>
        <v>0</v>
      </c>
      <c r="I392">
        <f>_xlfn.XLOOKUP(Product_summary[[#This Row],[ProductName]], products[ProductName], products[ReorderLevel])</f>
        <v>0</v>
      </c>
      <c r="J392">
        <v>1307.25</v>
      </c>
    </row>
    <row r="393" spans="1:10" x14ac:dyDescent="0.3">
      <c r="A393">
        <v>10</v>
      </c>
      <c r="B393">
        <v>32</v>
      </c>
      <c r="C393">
        <v>0</v>
      </c>
      <c r="D393">
        <v>12.5</v>
      </c>
      <c r="E393" t="s">
        <v>13</v>
      </c>
      <c r="F393" t="s">
        <v>949</v>
      </c>
      <c r="G393">
        <f>_xlfn.XLOOKUP(Product_summary[[#This Row],[ProductName]], products[ProductName], products[UnitsInStock])</f>
        <v>0</v>
      </c>
      <c r="H393">
        <f>_xlfn.XLOOKUP(Product_summary[[#This Row],[ProductName]], products[ProductName], products[UnitsOnOrder])</f>
        <v>70</v>
      </c>
      <c r="I393">
        <f>_xlfn.XLOOKUP(Product_summary[[#This Row],[ProductName]], products[ProductName], products[ReorderLevel])</f>
        <v>20</v>
      </c>
      <c r="J393">
        <v>320</v>
      </c>
    </row>
    <row r="394" spans="1:10" x14ac:dyDescent="0.3">
      <c r="A394">
        <v>4.8</v>
      </c>
      <c r="B394">
        <v>10</v>
      </c>
      <c r="C394">
        <v>0</v>
      </c>
      <c r="D394">
        <v>6</v>
      </c>
      <c r="E394" t="s">
        <v>25</v>
      </c>
      <c r="F394" t="s">
        <v>913</v>
      </c>
      <c r="G394">
        <f>_xlfn.XLOOKUP(Product_summary[[#This Row],[ProductName]], products[ProductName], products[UnitsInStock])</f>
        <v>24</v>
      </c>
      <c r="H394">
        <f>_xlfn.XLOOKUP(Product_summary[[#This Row],[ProductName]], products[ProductName], products[UnitsOnOrder])</f>
        <v>0</v>
      </c>
      <c r="I394">
        <f>_xlfn.XLOOKUP(Product_summary[[#This Row],[ProductName]], products[ProductName], products[ReorderLevel])</f>
        <v>5</v>
      </c>
      <c r="J394">
        <v>48</v>
      </c>
    </row>
    <row r="395" spans="1:10" x14ac:dyDescent="0.3">
      <c r="A395">
        <v>39.4</v>
      </c>
      <c r="B395">
        <v>10</v>
      </c>
      <c r="C395">
        <v>0</v>
      </c>
      <c r="D395">
        <v>49.3</v>
      </c>
      <c r="E395" t="s">
        <v>10</v>
      </c>
      <c r="F395" t="s">
        <v>1008</v>
      </c>
      <c r="G395">
        <f>_xlfn.XLOOKUP(Product_summary[[#This Row],[ProductName]], products[ProductName], products[UnitsInStock])</f>
        <v>17</v>
      </c>
      <c r="H395">
        <f>_xlfn.XLOOKUP(Product_summary[[#This Row],[ProductName]], products[ProductName], products[UnitsOnOrder])</f>
        <v>0</v>
      </c>
      <c r="I395">
        <f>_xlfn.XLOOKUP(Product_summary[[#This Row],[ProductName]], products[ProductName], products[ReorderLevel])</f>
        <v>0</v>
      </c>
      <c r="J395">
        <v>394</v>
      </c>
    </row>
    <row r="396" spans="1:10" x14ac:dyDescent="0.3">
      <c r="A396">
        <v>9.6</v>
      </c>
      <c r="B396">
        <v>28</v>
      </c>
      <c r="C396">
        <v>0.1</v>
      </c>
      <c r="D396">
        <v>12</v>
      </c>
      <c r="E396" t="s">
        <v>25</v>
      </c>
      <c r="F396" t="s">
        <v>977</v>
      </c>
      <c r="G396">
        <f>_xlfn.XLOOKUP(Product_summary[[#This Row],[ProductName]], products[ProductName], products[UnitsInStock])</f>
        <v>95</v>
      </c>
      <c r="H396">
        <f>_xlfn.XLOOKUP(Product_summary[[#This Row],[ProductName]], products[ProductName], products[UnitsOnOrder])</f>
        <v>0</v>
      </c>
      <c r="I396">
        <f>_xlfn.XLOOKUP(Product_summary[[#This Row],[ProductName]], products[ProductName], products[ReorderLevel])</f>
        <v>0</v>
      </c>
      <c r="J396">
        <v>241.92000000000002</v>
      </c>
    </row>
    <row r="397" spans="1:10" x14ac:dyDescent="0.3">
      <c r="A397">
        <v>26.2</v>
      </c>
      <c r="B397">
        <v>70</v>
      </c>
      <c r="C397">
        <v>0.1</v>
      </c>
      <c r="D397">
        <v>32.799999999999997</v>
      </c>
      <c r="E397" t="s">
        <v>19</v>
      </c>
      <c r="F397" t="s">
        <v>991</v>
      </c>
      <c r="G397">
        <f>_xlfn.XLOOKUP(Product_summary[[#This Row],[ProductName]], products[ProductName], products[UnitsInStock])</f>
        <v>0</v>
      </c>
      <c r="H397">
        <f>_xlfn.XLOOKUP(Product_summary[[#This Row],[ProductName]], products[ProductName], products[UnitsOnOrder])</f>
        <v>0</v>
      </c>
      <c r="I397">
        <f>_xlfn.XLOOKUP(Product_summary[[#This Row],[ProductName]], products[ProductName], products[ReorderLevel])</f>
        <v>0</v>
      </c>
      <c r="J397">
        <v>1650.6000000000001</v>
      </c>
    </row>
    <row r="398" spans="1:10" x14ac:dyDescent="0.3">
      <c r="A398">
        <v>28.8</v>
      </c>
      <c r="B398">
        <v>8</v>
      </c>
      <c r="C398">
        <v>0</v>
      </c>
      <c r="D398">
        <v>36</v>
      </c>
      <c r="E398" t="s">
        <v>13</v>
      </c>
      <c r="F398" t="s">
        <v>1021</v>
      </c>
      <c r="G398">
        <f>_xlfn.XLOOKUP(Product_summary[[#This Row],[ProductName]], products[ProductName], products[UnitsInStock])</f>
        <v>26</v>
      </c>
      <c r="H398">
        <f>_xlfn.XLOOKUP(Product_summary[[#This Row],[ProductName]], products[ProductName], products[UnitsOnOrder])</f>
        <v>0</v>
      </c>
      <c r="I398">
        <f>_xlfn.XLOOKUP(Product_summary[[#This Row],[ProductName]], products[ProductName], products[ReorderLevel])</f>
        <v>15</v>
      </c>
      <c r="J398">
        <v>230.4</v>
      </c>
    </row>
    <row r="399" spans="1:10" x14ac:dyDescent="0.3">
      <c r="A399">
        <v>7.2</v>
      </c>
      <c r="B399">
        <v>40</v>
      </c>
      <c r="C399">
        <v>0</v>
      </c>
      <c r="D399">
        <v>9</v>
      </c>
      <c r="E399" t="s">
        <v>16</v>
      </c>
      <c r="F399" t="s">
        <v>933</v>
      </c>
      <c r="G399">
        <f>_xlfn.XLOOKUP(Product_summary[[#This Row],[ProductName]], products[ProductName], products[UnitsInStock])</f>
        <v>61</v>
      </c>
      <c r="H399">
        <f>_xlfn.XLOOKUP(Product_summary[[#This Row],[ProductName]], products[ProductName], products[UnitsOnOrder])</f>
        <v>0</v>
      </c>
      <c r="I399">
        <f>_xlfn.XLOOKUP(Product_summary[[#This Row],[ProductName]], products[ProductName], products[ReorderLevel])</f>
        <v>25</v>
      </c>
      <c r="J399">
        <v>288</v>
      </c>
    </row>
    <row r="400" spans="1:10" x14ac:dyDescent="0.3">
      <c r="A400">
        <v>17.2</v>
      </c>
      <c r="B400">
        <v>60</v>
      </c>
      <c r="C400">
        <v>0</v>
      </c>
      <c r="D400">
        <v>21.5</v>
      </c>
      <c r="E400" t="s">
        <v>13</v>
      </c>
      <c r="F400" t="s">
        <v>1025</v>
      </c>
      <c r="G400">
        <f>_xlfn.XLOOKUP(Product_summary[[#This Row],[ProductName]], products[ProductName], products[UnitsInStock])</f>
        <v>26</v>
      </c>
      <c r="H400">
        <f>_xlfn.XLOOKUP(Product_summary[[#This Row],[ProductName]], products[ProductName], products[UnitsOnOrder])</f>
        <v>0</v>
      </c>
      <c r="I400">
        <f>_xlfn.XLOOKUP(Product_summary[[#This Row],[ProductName]], products[ProductName], products[ReorderLevel])</f>
        <v>0</v>
      </c>
      <c r="J400">
        <v>1032</v>
      </c>
    </row>
    <row r="401" spans="1:10" x14ac:dyDescent="0.3">
      <c r="A401">
        <v>27.8</v>
      </c>
      <c r="B401">
        <v>21</v>
      </c>
      <c r="C401">
        <v>0</v>
      </c>
      <c r="D401">
        <v>34.799999999999997</v>
      </c>
      <c r="E401" t="s">
        <v>13</v>
      </c>
      <c r="F401" t="s">
        <v>1026</v>
      </c>
      <c r="G401">
        <f>_xlfn.XLOOKUP(Product_summary[[#This Row],[ProductName]], products[ProductName], products[UnitsInStock])</f>
        <v>14</v>
      </c>
      <c r="H401">
        <f>_xlfn.XLOOKUP(Product_summary[[#This Row],[ProductName]], products[ProductName], products[UnitsOnOrder])</f>
        <v>0</v>
      </c>
      <c r="I401">
        <f>_xlfn.XLOOKUP(Product_summary[[#This Row],[ProductName]], products[ProductName], products[ReorderLevel])</f>
        <v>0</v>
      </c>
      <c r="J401">
        <v>583.80000000000007</v>
      </c>
    </row>
    <row r="402" spans="1:10" x14ac:dyDescent="0.3">
      <c r="A402">
        <v>8</v>
      </c>
      <c r="B402">
        <v>10</v>
      </c>
      <c r="C402">
        <v>0.15</v>
      </c>
      <c r="D402">
        <v>10</v>
      </c>
      <c r="E402" t="s">
        <v>10</v>
      </c>
      <c r="F402" t="s">
        <v>929</v>
      </c>
      <c r="G402">
        <f>_xlfn.XLOOKUP(Product_summary[[#This Row],[ProductName]], products[ProductName], products[UnitsInStock])</f>
        <v>3</v>
      </c>
      <c r="H402">
        <f>_xlfn.XLOOKUP(Product_summary[[#This Row],[ProductName]], products[ProductName], products[UnitsOnOrder])</f>
        <v>40</v>
      </c>
      <c r="I402">
        <f>_xlfn.XLOOKUP(Product_summary[[#This Row],[ProductName]], products[ProductName], products[ReorderLevel])</f>
        <v>5</v>
      </c>
      <c r="J402">
        <v>68</v>
      </c>
    </row>
    <row r="403" spans="1:10" x14ac:dyDescent="0.3">
      <c r="A403">
        <v>42.4</v>
      </c>
      <c r="B403">
        <v>18</v>
      </c>
      <c r="C403">
        <v>0.15</v>
      </c>
      <c r="D403">
        <v>53</v>
      </c>
      <c r="E403" t="s">
        <v>22</v>
      </c>
      <c r="F403" t="s">
        <v>987</v>
      </c>
      <c r="G403">
        <f>_xlfn.XLOOKUP(Product_summary[[#This Row],[ProductName]], products[ProductName], products[UnitsInStock])</f>
        <v>20</v>
      </c>
      <c r="H403">
        <f>_xlfn.XLOOKUP(Product_summary[[#This Row],[ProductName]], products[ProductName], products[UnitsOnOrder])</f>
        <v>0</v>
      </c>
      <c r="I403">
        <f>_xlfn.XLOOKUP(Product_summary[[#This Row],[ProductName]], products[ProductName], products[ReorderLevel])</f>
        <v>10</v>
      </c>
      <c r="J403">
        <v>648.71999999999991</v>
      </c>
    </row>
    <row r="404" spans="1:10" x14ac:dyDescent="0.3">
      <c r="A404">
        <v>14.4</v>
      </c>
      <c r="B404">
        <v>30</v>
      </c>
      <c r="C404">
        <v>0</v>
      </c>
      <c r="D404">
        <v>18</v>
      </c>
      <c r="E404" t="s">
        <v>4</v>
      </c>
      <c r="F404" t="s">
        <v>956</v>
      </c>
      <c r="G404">
        <f>_xlfn.XLOOKUP(Product_summary[[#This Row],[ProductName]], products[ProductName], products[UnitsInStock])</f>
        <v>20</v>
      </c>
      <c r="H404">
        <f>_xlfn.XLOOKUP(Product_summary[[#This Row],[ProductName]], products[ProductName], products[UnitsOnOrder])</f>
        <v>0</v>
      </c>
      <c r="I404">
        <f>_xlfn.XLOOKUP(Product_summary[[#This Row],[ProductName]], products[ProductName], products[ReorderLevel])</f>
        <v>15</v>
      </c>
      <c r="J404">
        <v>432</v>
      </c>
    </row>
    <row r="405" spans="1:10" x14ac:dyDescent="0.3">
      <c r="A405">
        <v>19.2</v>
      </c>
      <c r="B405">
        <v>120</v>
      </c>
      <c r="C405">
        <v>0.1</v>
      </c>
      <c r="D405">
        <v>24</v>
      </c>
      <c r="E405" t="s">
        <v>19</v>
      </c>
      <c r="F405" t="s">
        <v>995</v>
      </c>
      <c r="G405">
        <f>_xlfn.XLOOKUP(Product_summary[[#This Row],[ProductName]], products[ProductName], products[UnitsInStock])</f>
        <v>115</v>
      </c>
      <c r="H405">
        <f>_xlfn.XLOOKUP(Product_summary[[#This Row],[ProductName]], products[ProductName], products[UnitsOnOrder])</f>
        <v>0</v>
      </c>
      <c r="I405">
        <f>_xlfn.XLOOKUP(Product_summary[[#This Row],[ProductName]], products[ProductName], products[ReorderLevel])</f>
        <v>20</v>
      </c>
      <c r="J405">
        <v>2073.6</v>
      </c>
    </row>
    <row r="406" spans="1:10" x14ac:dyDescent="0.3">
      <c r="A406">
        <v>10</v>
      </c>
      <c r="B406">
        <v>60</v>
      </c>
      <c r="C406">
        <v>0</v>
      </c>
      <c r="D406">
        <v>12.5</v>
      </c>
      <c r="E406" t="s">
        <v>10</v>
      </c>
      <c r="F406" t="s">
        <v>1019</v>
      </c>
      <c r="G406">
        <f>_xlfn.XLOOKUP(Product_summary[[#This Row],[ProductName]], products[ProductName], products[UnitsInStock])</f>
        <v>6</v>
      </c>
      <c r="H406">
        <f>_xlfn.XLOOKUP(Product_summary[[#This Row],[ProductName]], products[ProductName], products[UnitsOnOrder])</f>
        <v>10</v>
      </c>
      <c r="I406">
        <f>_xlfn.XLOOKUP(Product_summary[[#This Row],[ProductName]], products[ProductName], products[ReorderLevel])</f>
        <v>15</v>
      </c>
      <c r="J406">
        <v>600</v>
      </c>
    </row>
    <row r="407" spans="1:10" x14ac:dyDescent="0.3">
      <c r="A407">
        <v>17.2</v>
      </c>
      <c r="B407">
        <v>30</v>
      </c>
      <c r="C407">
        <v>0</v>
      </c>
      <c r="D407">
        <v>21.5</v>
      </c>
      <c r="E407" t="s">
        <v>13</v>
      </c>
      <c r="F407" t="s">
        <v>1025</v>
      </c>
      <c r="G407">
        <f>_xlfn.XLOOKUP(Product_summary[[#This Row],[ProductName]], products[ProductName], products[UnitsInStock])</f>
        <v>26</v>
      </c>
      <c r="H407">
        <f>_xlfn.XLOOKUP(Product_summary[[#This Row],[ProductName]], products[ProductName], products[UnitsOnOrder])</f>
        <v>0</v>
      </c>
      <c r="I407">
        <f>_xlfn.XLOOKUP(Product_summary[[#This Row],[ProductName]], products[ProductName], products[ReorderLevel])</f>
        <v>0</v>
      </c>
      <c r="J407">
        <v>516</v>
      </c>
    </row>
    <row r="408" spans="1:10" x14ac:dyDescent="0.3">
      <c r="A408">
        <v>14.4</v>
      </c>
      <c r="B408">
        <v>35</v>
      </c>
      <c r="C408">
        <v>0</v>
      </c>
      <c r="D408">
        <v>18</v>
      </c>
      <c r="E408" t="s">
        <v>4</v>
      </c>
      <c r="F408" t="s">
        <v>1032</v>
      </c>
      <c r="G408">
        <f>_xlfn.XLOOKUP(Product_summary[[#This Row],[ProductName]], products[ProductName], products[UnitsInStock])</f>
        <v>57</v>
      </c>
      <c r="H408">
        <f>_xlfn.XLOOKUP(Product_summary[[#This Row],[ProductName]], products[ProductName], products[UnitsOnOrder])</f>
        <v>0</v>
      </c>
      <c r="I408">
        <f>_xlfn.XLOOKUP(Product_summary[[#This Row],[ProductName]], products[ProductName], products[ReorderLevel])</f>
        <v>20</v>
      </c>
      <c r="J408">
        <v>504</v>
      </c>
    </row>
    <row r="409" spans="1:10" x14ac:dyDescent="0.3">
      <c r="A409">
        <v>10.4</v>
      </c>
      <c r="B409">
        <v>14</v>
      </c>
      <c r="C409">
        <v>0</v>
      </c>
      <c r="D409">
        <v>13</v>
      </c>
      <c r="E409" t="s">
        <v>7</v>
      </c>
      <c r="F409" t="s">
        <v>1034</v>
      </c>
      <c r="G409">
        <f>_xlfn.XLOOKUP(Product_summary[[#This Row],[ProductName]], products[ProductName], products[UnitsInStock])</f>
        <v>32</v>
      </c>
      <c r="H409">
        <f>_xlfn.XLOOKUP(Product_summary[[#This Row],[ProductName]], products[ProductName], products[UnitsOnOrder])</f>
        <v>0</v>
      </c>
      <c r="I409">
        <f>_xlfn.XLOOKUP(Product_summary[[#This Row],[ProductName]], products[ProductName], products[ReorderLevel])</f>
        <v>15</v>
      </c>
      <c r="J409">
        <v>145.6</v>
      </c>
    </row>
    <row r="410" spans="1:10" x14ac:dyDescent="0.3">
      <c r="A410">
        <v>99</v>
      </c>
      <c r="B410">
        <v>21</v>
      </c>
      <c r="C410">
        <v>0</v>
      </c>
      <c r="D410">
        <v>123.79</v>
      </c>
      <c r="E410" t="s">
        <v>19</v>
      </c>
      <c r="F410" t="s">
        <v>945</v>
      </c>
      <c r="G410">
        <f>_xlfn.XLOOKUP(Product_summary[[#This Row],[ProductName]], products[ProductName], products[UnitsInStock])</f>
        <v>0</v>
      </c>
      <c r="H410">
        <f>_xlfn.XLOOKUP(Product_summary[[#This Row],[ProductName]], products[ProductName], products[UnitsOnOrder])</f>
        <v>0</v>
      </c>
      <c r="I410">
        <f>_xlfn.XLOOKUP(Product_summary[[#This Row],[ProductName]], products[ProductName], products[ReorderLevel])</f>
        <v>0</v>
      </c>
      <c r="J410">
        <v>2079</v>
      </c>
    </row>
    <row r="411" spans="1:10" x14ac:dyDescent="0.3">
      <c r="A411">
        <v>14.4</v>
      </c>
      <c r="B411">
        <v>35</v>
      </c>
      <c r="C411">
        <v>0</v>
      </c>
      <c r="D411">
        <v>18</v>
      </c>
      <c r="E411" t="s">
        <v>4</v>
      </c>
      <c r="F411" t="s">
        <v>956</v>
      </c>
      <c r="G411">
        <f>_xlfn.XLOOKUP(Product_summary[[#This Row],[ProductName]], products[ProductName], products[UnitsInStock])</f>
        <v>20</v>
      </c>
      <c r="H411">
        <f>_xlfn.XLOOKUP(Product_summary[[#This Row],[ProductName]], products[ProductName], products[UnitsOnOrder])</f>
        <v>0</v>
      </c>
      <c r="I411">
        <f>_xlfn.XLOOKUP(Product_summary[[#This Row],[ProductName]], products[ProductName], products[ReorderLevel])</f>
        <v>15</v>
      </c>
      <c r="J411">
        <v>504</v>
      </c>
    </row>
    <row r="412" spans="1:10" x14ac:dyDescent="0.3">
      <c r="A412">
        <v>16</v>
      </c>
      <c r="B412">
        <v>30</v>
      </c>
      <c r="C412">
        <v>0</v>
      </c>
      <c r="D412">
        <v>20</v>
      </c>
      <c r="E412" t="s">
        <v>10</v>
      </c>
      <c r="F412" t="s">
        <v>983</v>
      </c>
      <c r="G412">
        <f>_xlfn.XLOOKUP(Product_summary[[#This Row],[ProductName]], products[ProductName], products[UnitsInStock])</f>
        <v>10</v>
      </c>
      <c r="H412">
        <f>_xlfn.XLOOKUP(Product_summary[[#This Row],[ProductName]], products[ProductName], products[UnitsOnOrder])</f>
        <v>60</v>
      </c>
      <c r="I412">
        <f>_xlfn.XLOOKUP(Product_summary[[#This Row],[ProductName]], products[ProductName], products[ReorderLevel])</f>
        <v>15</v>
      </c>
      <c r="J412">
        <v>480</v>
      </c>
    </row>
    <row r="413" spans="1:10" x14ac:dyDescent="0.3">
      <c r="A413">
        <v>20.7</v>
      </c>
      <c r="B413">
        <v>18</v>
      </c>
      <c r="C413">
        <v>0</v>
      </c>
      <c r="D413">
        <v>25.89</v>
      </c>
      <c r="E413" t="s">
        <v>25</v>
      </c>
      <c r="F413" t="s">
        <v>947</v>
      </c>
      <c r="G413">
        <f>_xlfn.XLOOKUP(Product_summary[[#This Row],[ProductName]], products[ProductName], products[UnitsInStock])</f>
        <v>10</v>
      </c>
      <c r="H413">
        <f>_xlfn.XLOOKUP(Product_summary[[#This Row],[ProductName]], products[ProductName], products[UnitsOnOrder])</f>
        <v>0</v>
      </c>
      <c r="I413">
        <f>_xlfn.XLOOKUP(Product_summary[[#This Row],[ProductName]], products[ProductName], products[ReorderLevel])</f>
        <v>15</v>
      </c>
      <c r="J413">
        <v>372.59999999999997</v>
      </c>
    </row>
    <row r="414" spans="1:10" x14ac:dyDescent="0.3">
      <c r="A414">
        <v>30.4</v>
      </c>
      <c r="B414">
        <v>70</v>
      </c>
      <c r="C414">
        <v>0</v>
      </c>
      <c r="D414">
        <v>38</v>
      </c>
      <c r="E414" t="s">
        <v>16</v>
      </c>
      <c r="F414" t="s">
        <v>997</v>
      </c>
      <c r="G414">
        <f>_xlfn.XLOOKUP(Product_summary[[#This Row],[ProductName]], products[ProductName], products[UnitsInStock])</f>
        <v>21</v>
      </c>
      <c r="H414">
        <f>_xlfn.XLOOKUP(Product_summary[[#This Row],[ProductName]], products[ProductName], products[UnitsOnOrder])</f>
        <v>10</v>
      </c>
      <c r="I414">
        <f>_xlfn.XLOOKUP(Product_summary[[#This Row],[ProductName]], products[ProductName], products[ReorderLevel])</f>
        <v>30</v>
      </c>
      <c r="J414">
        <v>2128</v>
      </c>
    </row>
    <row r="415" spans="1:10" x14ac:dyDescent="0.3">
      <c r="A415">
        <v>16.8</v>
      </c>
      <c r="B415">
        <v>20</v>
      </c>
      <c r="C415">
        <v>0</v>
      </c>
      <c r="D415">
        <v>21.05</v>
      </c>
      <c r="E415" t="s">
        <v>7</v>
      </c>
      <c r="F415" t="s">
        <v>1014</v>
      </c>
      <c r="G415">
        <f>_xlfn.XLOOKUP(Product_summary[[#This Row],[ProductName]], products[ProductName], products[UnitsInStock])</f>
        <v>76</v>
      </c>
      <c r="H415">
        <f>_xlfn.XLOOKUP(Product_summary[[#This Row],[ProductName]], products[ProductName], products[UnitsOnOrder])</f>
        <v>0</v>
      </c>
      <c r="I415">
        <f>_xlfn.XLOOKUP(Product_summary[[#This Row],[ProductName]], products[ProductName], products[ReorderLevel])</f>
        <v>0</v>
      </c>
      <c r="J415">
        <v>336</v>
      </c>
    </row>
    <row r="416" spans="1:10" x14ac:dyDescent="0.3">
      <c r="A416">
        <v>17.2</v>
      </c>
      <c r="B416">
        <v>60</v>
      </c>
      <c r="C416">
        <v>0</v>
      </c>
      <c r="D416">
        <v>21.5</v>
      </c>
      <c r="E416" t="s">
        <v>13</v>
      </c>
      <c r="F416" t="s">
        <v>1025</v>
      </c>
      <c r="G416">
        <f>_xlfn.XLOOKUP(Product_summary[[#This Row],[ProductName]], products[ProductName], products[UnitsInStock])</f>
        <v>26</v>
      </c>
      <c r="H416">
        <f>_xlfn.XLOOKUP(Product_summary[[#This Row],[ProductName]], products[ProductName], products[UnitsOnOrder])</f>
        <v>0</v>
      </c>
      <c r="I416">
        <f>_xlfn.XLOOKUP(Product_summary[[#This Row],[ProductName]], products[ProductName], products[ReorderLevel])</f>
        <v>0</v>
      </c>
      <c r="J416">
        <v>1032</v>
      </c>
    </row>
    <row r="417" spans="1:10" x14ac:dyDescent="0.3">
      <c r="A417">
        <v>7.2</v>
      </c>
      <c r="B417">
        <v>60</v>
      </c>
      <c r="C417">
        <v>0</v>
      </c>
      <c r="D417">
        <v>9</v>
      </c>
      <c r="E417" t="s">
        <v>16</v>
      </c>
      <c r="F417" t="s">
        <v>933</v>
      </c>
      <c r="G417">
        <f>_xlfn.XLOOKUP(Product_summary[[#This Row],[ProductName]], products[ProductName], products[UnitsInStock])</f>
        <v>61</v>
      </c>
      <c r="H417">
        <f>_xlfn.XLOOKUP(Product_summary[[#This Row],[ProductName]], products[ProductName], products[UnitsOnOrder])</f>
        <v>0</v>
      </c>
      <c r="I417">
        <f>_xlfn.XLOOKUP(Product_summary[[#This Row],[ProductName]], products[ProductName], products[ReorderLevel])</f>
        <v>25</v>
      </c>
      <c r="J417">
        <v>432</v>
      </c>
    </row>
    <row r="418" spans="1:10" x14ac:dyDescent="0.3">
      <c r="A418">
        <v>35.1</v>
      </c>
      <c r="B418">
        <v>65</v>
      </c>
      <c r="C418">
        <v>0</v>
      </c>
      <c r="D418">
        <v>43.9</v>
      </c>
      <c r="E418" t="s">
        <v>7</v>
      </c>
      <c r="F418" t="s">
        <v>1010</v>
      </c>
      <c r="G418">
        <f>_xlfn.XLOOKUP(Product_summary[[#This Row],[ProductName]], products[ProductName], products[UnitsInStock])</f>
        <v>24</v>
      </c>
      <c r="H418">
        <f>_xlfn.XLOOKUP(Product_summary[[#This Row],[ProductName]], products[ProductName], products[UnitsOnOrder])</f>
        <v>0</v>
      </c>
      <c r="I418">
        <f>_xlfn.XLOOKUP(Product_summary[[#This Row],[ProductName]], products[ProductName], products[ReorderLevel])</f>
        <v>5</v>
      </c>
      <c r="J418">
        <v>2281.5</v>
      </c>
    </row>
    <row r="419" spans="1:10" x14ac:dyDescent="0.3">
      <c r="A419">
        <v>13.9</v>
      </c>
      <c r="B419">
        <v>21</v>
      </c>
      <c r="C419">
        <v>0.15</v>
      </c>
      <c r="D419">
        <v>17.45</v>
      </c>
      <c r="E419" t="s">
        <v>10</v>
      </c>
      <c r="F419" t="s">
        <v>919</v>
      </c>
      <c r="G419">
        <f>_xlfn.XLOOKUP(Product_summary[[#This Row],[ProductName]], products[ProductName], products[UnitsInStock])</f>
        <v>29</v>
      </c>
      <c r="H419">
        <f>_xlfn.XLOOKUP(Product_summary[[#This Row],[ProductName]], products[ProductName], products[UnitsOnOrder])</f>
        <v>0</v>
      </c>
      <c r="I419">
        <f>_xlfn.XLOOKUP(Product_summary[[#This Row],[ProductName]], products[ProductName], products[ReorderLevel])</f>
        <v>10</v>
      </c>
      <c r="J419">
        <v>248.11500000000001</v>
      </c>
    </row>
    <row r="420" spans="1:10" x14ac:dyDescent="0.3">
      <c r="A420">
        <v>10.199999999999999</v>
      </c>
      <c r="B420">
        <v>70</v>
      </c>
      <c r="C420">
        <v>0.15</v>
      </c>
      <c r="D420">
        <v>12.75</v>
      </c>
      <c r="E420" t="s">
        <v>10</v>
      </c>
      <c r="F420" t="s">
        <v>981</v>
      </c>
      <c r="G420">
        <f>_xlfn.XLOOKUP(Product_summary[[#This Row],[ProductName]], products[ProductName], products[UnitsInStock])</f>
        <v>15</v>
      </c>
      <c r="H420">
        <f>_xlfn.XLOOKUP(Product_summary[[#This Row],[ProductName]], products[ProductName], products[UnitsOnOrder])</f>
        <v>70</v>
      </c>
      <c r="I420">
        <f>_xlfn.XLOOKUP(Product_summary[[#This Row],[ProductName]], products[ProductName], products[ReorderLevel])</f>
        <v>25</v>
      </c>
      <c r="J420">
        <v>606.9</v>
      </c>
    </row>
    <row r="421" spans="1:10" x14ac:dyDescent="0.3">
      <c r="A421">
        <v>24.9</v>
      </c>
      <c r="B421">
        <v>30</v>
      </c>
      <c r="C421">
        <v>0.05</v>
      </c>
      <c r="D421">
        <v>31.23</v>
      </c>
      <c r="E421" t="s">
        <v>10</v>
      </c>
      <c r="F421" t="s">
        <v>939</v>
      </c>
      <c r="G421">
        <f>_xlfn.XLOOKUP(Product_summary[[#This Row],[ProductName]], products[ProductName], products[UnitsInStock])</f>
        <v>15</v>
      </c>
      <c r="H421">
        <f>_xlfn.XLOOKUP(Product_summary[[#This Row],[ProductName]], products[ProductName], products[UnitsOnOrder])</f>
        <v>0</v>
      </c>
      <c r="I421">
        <f>_xlfn.XLOOKUP(Product_summary[[#This Row],[ProductName]], products[ProductName], products[ReorderLevel])</f>
        <v>0</v>
      </c>
      <c r="J421">
        <v>709.65</v>
      </c>
    </row>
    <row r="422" spans="1:10" x14ac:dyDescent="0.3">
      <c r="A422">
        <v>11.2</v>
      </c>
      <c r="B422">
        <v>40</v>
      </c>
      <c r="C422">
        <v>0.05</v>
      </c>
      <c r="D422">
        <v>14</v>
      </c>
      <c r="E422" t="s">
        <v>16</v>
      </c>
      <c r="F422" t="s">
        <v>969</v>
      </c>
      <c r="G422">
        <f>_xlfn.XLOOKUP(Product_summary[[#This Row],[ProductName]], products[ProductName], products[UnitsInStock])</f>
        <v>26</v>
      </c>
      <c r="H422">
        <f>_xlfn.XLOOKUP(Product_summary[[#This Row],[ProductName]], products[ProductName], products[UnitsOnOrder])</f>
        <v>0</v>
      </c>
      <c r="I422">
        <f>_xlfn.XLOOKUP(Product_summary[[#This Row],[ProductName]], products[ProductName], products[ReorderLevel])</f>
        <v>0</v>
      </c>
      <c r="J422">
        <v>425.59999999999997</v>
      </c>
    </row>
    <row r="423" spans="1:10" x14ac:dyDescent="0.3">
      <c r="A423">
        <v>16</v>
      </c>
      <c r="B423">
        <v>30</v>
      </c>
      <c r="C423">
        <v>0.05</v>
      </c>
      <c r="D423">
        <v>20</v>
      </c>
      <c r="E423" t="s">
        <v>10</v>
      </c>
      <c r="F423" t="s">
        <v>983</v>
      </c>
      <c r="G423">
        <f>_xlfn.XLOOKUP(Product_summary[[#This Row],[ProductName]], products[ProductName], products[UnitsInStock])</f>
        <v>10</v>
      </c>
      <c r="H423">
        <f>_xlfn.XLOOKUP(Product_summary[[#This Row],[ProductName]], products[ProductName], products[UnitsOnOrder])</f>
        <v>60</v>
      </c>
      <c r="I423">
        <f>_xlfn.XLOOKUP(Product_summary[[#This Row],[ProductName]], products[ProductName], products[ReorderLevel])</f>
        <v>15</v>
      </c>
      <c r="J423">
        <v>456</v>
      </c>
    </row>
    <row r="424" spans="1:10" x14ac:dyDescent="0.3">
      <c r="A424">
        <v>8</v>
      </c>
      <c r="B424">
        <v>50</v>
      </c>
      <c r="C424">
        <v>0</v>
      </c>
      <c r="D424">
        <v>10</v>
      </c>
      <c r="E424" t="s">
        <v>7</v>
      </c>
      <c r="F424" t="s">
        <v>893</v>
      </c>
      <c r="G424">
        <f>_xlfn.XLOOKUP(Product_summary[[#This Row],[ProductName]], products[ProductName], products[UnitsInStock])</f>
        <v>13</v>
      </c>
      <c r="H424">
        <f>_xlfn.XLOOKUP(Product_summary[[#This Row],[ProductName]], products[ProductName], products[UnitsOnOrder])</f>
        <v>70</v>
      </c>
      <c r="I424">
        <f>_xlfn.XLOOKUP(Product_summary[[#This Row],[ProductName]], products[ProductName], products[ReorderLevel])</f>
        <v>25</v>
      </c>
      <c r="J424">
        <v>400</v>
      </c>
    </row>
    <row r="425" spans="1:10" x14ac:dyDescent="0.3">
      <c r="A425">
        <v>14.4</v>
      </c>
      <c r="B425">
        <v>10</v>
      </c>
      <c r="C425">
        <v>0</v>
      </c>
      <c r="D425">
        <v>18</v>
      </c>
      <c r="E425" t="s">
        <v>4</v>
      </c>
      <c r="F425" t="s">
        <v>889</v>
      </c>
      <c r="G425">
        <f>_xlfn.XLOOKUP(Product_summary[[#This Row],[ProductName]], products[ProductName], products[UnitsInStock])</f>
        <v>39</v>
      </c>
      <c r="H425">
        <f>_xlfn.XLOOKUP(Product_summary[[#This Row],[ProductName]], products[ProductName], products[UnitsOnOrder])</f>
        <v>0</v>
      </c>
      <c r="I425">
        <f>_xlfn.XLOOKUP(Product_summary[[#This Row],[ProductName]], products[ProductName], products[ReorderLevel])</f>
        <v>10</v>
      </c>
      <c r="J425">
        <v>144</v>
      </c>
    </row>
    <row r="426" spans="1:10" x14ac:dyDescent="0.3">
      <c r="A426">
        <v>8</v>
      </c>
      <c r="B426">
        <v>30</v>
      </c>
      <c r="C426">
        <v>0.1</v>
      </c>
      <c r="D426">
        <v>10</v>
      </c>
      <c r="E426" t="s">
        <v>10</v>
      </c>
      <c r="F426" t="s">
        <v>929</v>
      </c>
      <c r="G426">
        <f>_xlfn.XLOOKUP(Product_summary[[#This Row],[ProductName]], products[ProductName], products[UnitsInStock])</f>
        <v>3</v>
      </c>
      <c r="H426">
        <f>_xlfn.XLOOKUP(Product_summary[[#This Row],[ProductName]], products[ProductName], products[UnitsOnOrder])</f>
        <v>40</v>
      </c>
      <c r="I426">
        <f>_xlfn.XLOOKUP(Product_summary[[#This Row],[ProductName]], products[ProductName], products[ReorderLevel])</f>
        <v>5</v>
      </c>
      <c r="J426">
        <v>216</v>
      </c>
    </row>
    <row r="427" spans="1:10" x14ac:dyDescent="0.3">
      <c r="A427">
        <v>36.4</v>
      </c>
      <c r="B427">
        <v>42</v>
      </c>
      <c r="C427">
        <v>0.1</v>
      </c>
      <c r="D427">
        <v>45.6</v>
      </c>
      <c r="E427" t="s">
        <v>22</v>
      </c>
      <c r="F427" t="s">
        <v>943</v>
      </c>
      <c r="G427">
        <f>_xlfn.XLOOKUP(Product_summary[[#This Row],[ProductName]], products[ProductName], products[UnitsInStock])</f>
        <v>26</v>
      </c>
      <c r="H427">
        <f>_xlfn.XLOOKUP(Product_summary[[#This Row],[ProductName]], products[ProductName], products[UnitsOnOrder])</f>
        <v>0</v>
      </c>
      <c r="I427">
        <f>_xlfn.XLOOKUP(Product_summary[[#This Row],[ProductName]], products[ProductName], products[ReorderLevel])</f>
        <v>0</v>
      </c>
      <c r="J427">
        <v>1375.92</v>
      </c>
    </row>
    <row r="428" spans="1:10" x14ac:dyDescent="0.3">
      <c r="A428">
        <v>15.2</v>
      </c>
      <c r="B428">
        <v>5</v>
      </c>
      <c r="C428">
        <v>0.1</v>
      </c>
      <c r="D428">
        <v>19</v>
      </c>
      <c r="E428" t="s">
        <v>25</v>
      </c>
      <c r="F428" t="s">
        <v>957</v>
      </c>
      <c r="G428">
        <f>_xlfn.XLOOKUP(Product_summary[[#This Row],[ProductName]], products[ProductName], products[UnitsInStock])</f>
        <v>112</v>
      </c>
      <c r="H428">
        <f>_xlfn.XLOOKUP(Product_summary[[#This Row],[ProductName]], products[ProductName], products[UnitsOnOrder])</f>
        <v>0</v>
      </c>
      <c r="I428">
        <f>_xlfn.XLOOKUP(Product_summary[[#This Row],[ProductName]], products[ProductName], products[ReorderLevel])</f>
        <v>20</v>
      </c>
      <c r="J428">
        <v>68.400000000000006</v>
      </c>
    </row>
    <row r="429" spans="1:10" x14ac:dyDescent="0.3">
      <c r="A429">
        <v>14.7</v>
      </c>
      <c r="B429">
        <v>2</v>
      </c>
      <c r="C429">
        <v>0.1</v>
      </c>
      <c r="D429">
        <v>18.399999999999999</v>
      </c>
      <c r="E429" t="s">
        <v>25</v>
      </c>
      <c r="F429" t="s">
        <v>965</v>
      </c>
      <c r="G429">
        <f>_xlfn.XLOOKUP(Product_summary[[#This Row],[ProductName]], products[ProductName], products[UnitsInStock])</f>
        <v>123</v>
      </c>
      <c r="H429">
        <f>_xlfn.XLOOKUP(Product_summary[[#This Row],[ProductName]], products[ProductName], products[UnitsOnOrder])</f>
        <v>0</v>
      </c>
      <c r="I429">
        <f>_xlfn.XLOOKUP(Product_summary[[#This Row],[ProductName]], products[ProductName], products[ReorderLevel])</f>
        <v>30</v>
      </c>
      <c r="J429">
        <v>26.46</v>
      </c>
    </row>
    <row r="430" spans="1:10" x14ac:dyDescent="0.3">
      <c r="A430">
        <v>16.8</v>
      </c>
      <c r="B430">
        <v>30</v>
      </c>
      <c r="C430">
        <v>0</v>
      </c>
      <c r="D430">
        <v>21</v>
      </c>
      <c r="E430" t="s">
        <v>13</v>
      </c>
      <c r="F430" t="s">
        <v>909</v>
      </c>
      <c r="G430">
        <f>_xlfn.XLOOKUP(Product_summary[[#This Row],[ProductName]], products[ProductName], products[UnitsInStock])</f>
        <v>22</v>
      </c>
      <c r="H430">
        <f>_xlfn.XLOOKUP(Product_summary[[#This Row],[ProductName]], products[ProductName], products[UnitsOnOrder])</f>
        <v>30</v>
      </c>
      <c r="I430">
        <f>_xlfn.XLOOKUP(Product_summary[[#This Row],[ProductName]], products[ProductName], products[ReorderLevel])</f>
        <v>30</v>
      </c>
      <c r="J430">
        <v>504</v>
      </c>
    </row>
    <row r="431" spans="1:10" x14ac:dyDescent="0.3">
      <c r="A431">
        <v>28.8</v>
      </c>
      <c r="B431">
        <v>15</v>
      </c>
      <c r="C431">
        <v>0</v>
      </c>
      <c r="D431">
        <v>36</v>
      </c>
      <c r="E431" t="s">
        <v>13</v>
      </c>
      <c r="F431" t="s">
        <v>1021</v>
      </c>
      <c r="G431">
        <f>_xlfn.XLOOKUP(Product_summary[[#This Row],[ProductName]], products[ProductName], products[UnitsInStock])</f>
        <v>26</v>
      </c>
      <c r="H431">
        <f>_xlfn.XLOOKUP(Product_summary[[#This Row],[ProductName]], products[ProductName], products[UnitsOnOrder])</f>
        <v>0</v>
      </c>
      <c r="I431">
        <f>_xlfn.XLOOKUP(Product_summary[[#This Row],[ProductName]], products[ProductName], products[ReorderLevel])</f>
        <v>15</v>
      </c>
      <c r="J431">
        <v>432</v>
      </c>
    </row>
    <row r="432" spans="1:10" x14ac:dyDescent="0.3">
      <c r="A432">
        <v>17.2</v>
      </c>
      <c r="B432">
        <v>15</v>
      </c>
      <c r="C432">
        <v>0</v>
      </c>
      <c r="D432">
        <v>21.5</v>
      </c>
      <c r="E432" t="s">
        <v>13</v>
      </c>
      <c r="F432" t="s">
        <v>1025</v>
      </c>
      <c r="G432">
        <f>_xlfn.XLOOKUP(Product_summary[[#This Row],[ProductName]], products[ProductName], products[UnitsInStock])</f>
        <v>26</v>
      </c>
      <c r="H432">
        <f>_xlfn.XLOOKUP(Product_summary[[#This Row],[ProductName]], products[ProductName], products[UnitsOnOrder])</f>
        <v>0</v>
      </c>
      <c r="I432">
        <f>_xlfn.XLOOKUP(Product_summary[[#This Row],[ProductName]], products[ProductName], products[ReorderLevel])</f>
        <v>0</v>
      </c>
      <c r="J432">
        <v>258</v>
      </c>
    </row>
    <row r="433" spans="1:10" x14ac:dyDescent="0.3">
      <c r="A433">
        <v>20.8</v>
      </c>
      <c r="B433">
        <v>10</v>
      </c>
      <c r="C433">
        <v>0</v>
      </c>
      <c r="D433">
        <v>26</v>
      </c>
      <c r="E433" t="s">
        <v>25</v>
      </c>
      <c r="F433" t="s">
        <v>959</v>
      </c>
      <c r="G433">
        <f>_xlfn.XLOOKUP(Product_summary[[#This Row],[ProductName]], products[ProductName], products[UnitsInStock])</f>
        <v>11</v>
      </c>
      <c r="H433">
        <f>_xlfn.XLOOKUP(Product_summary[[#This Row],[ProductName]], products[ProductName], products[UnitsOnOrder])</f>
        <v>50</v>
      </c>
      <c r="I433">
        <f>_xlfn.XLOOKUP(Product_summary[[#This Row],[ProductName]], products[ProductName], products[ReorderLevel])</f>
        <v>25</v>
      </c>
      <c r="J433">
        <v>208</v>
      </c>
    </row>
    <row r="434" spans="1:10" x14ac:dyDescent="0.3">
      <c r="A434">
        <v>5.9</v>
      </c>
      <c r="B434">
        <v>6</v>
      </c>
      <c r="C434">
        <v>0</v>
      </c>
      <c r="D434">
        <v>7.45</v>
      </c>
      <c r="E434" t="s">
        <v>19</v>
      </c>
      <c r="F434" t="s">
        <v>993</v>
      </c>
      <c r="G434">
        <f>_xlfn.XLOOKUP(Product_summary[[#This Row],[ProductName]], products[ProductName], products[UnitsInStock])</f>
        <v>21</v>
      </c>
      <c r="H434">
        <f>_xlfn.XLOOKUP(Product_summary[[#This Row],[ProductName]], products[ProductName], products[UnitsOnOrder])</f>
        <v>0</v>
      </c>
      <c r="I434">
        <f>_xlfn.XLOOKUP(Product_summary[[#This Row],[ProductName]], products[ProductName], products[ReorderLevel])</f>
        <v>10</v>
      </c>
      <c r="J434">
        <v>35.400000000000006</v>
      </c>
    </row>
    <row r="435" spans="1:10" x14ac:dyDescent="0.3">
      <c r="A435">
        <v>39.4</v>
      </c>
      <c r="B435">
        <v>35</v>
      </c>
      <c r="C435">
        <v>0</v>
      </c>
      <c r="D435">
        <v>49.3</v>
      </c>
      <c r="E435" t="s">
        <v>10</v>
      </c>
      <c r="F435" t="s">
        <v>1008</v>
      </c>
      <c r="G435">
        <f>_xlfn.XLOOKUP(Product_summary[[#This Row],[ProductName]], products[ProductName], products[UnitsInStock])</f>
        <v>17</v>
      </c>
      <c r="H435">
        <f>_xlfn.XLOOKUP(Product_summary[[#This Row],[ProductName]], products[ProductName], products[UnitsOnOrder])</f>
        <v>0</v>
      </c>
      <c r="I435">
        <f>_xlfn.XLOOKUP(Product_summary[[#This Row],[ProductName]], products[ProductName], products[ReorderLevel])</f>
        <v>0</v>
      </c>
      <c r="J435">
        <v>1379</v>
      </c>
    </row>
    <row r="436" spans="1:10" x14ac:dyDescent="0.3">
      <c r="A436">
        <v>18.600000000000001</v>
      </c>
      <c r="B436">
        <v>12</v>
      </c>
      <c r="C436">
        <v>0</v>
      </c>
      <c r="D436">
        <v>23.25</v>
      </c>
      <c r="E436" t="s">
        <v>22</v>
      </c>
      <c r="F436" t="s">
        <v>915</v>
      </c>
      <c r="G436">
        <f>_xlfn.XLOOKUP(Product_summary[[#This Row],[ProductName]], products[ProductName], products[UnitsInStock])</f>
        <v>35</v>
      </c>
      <c r="H436">
        <f>_xlfn.XLOOKUP(Product_summary[[#This Row],[ProductName]], products[ProductName], products[UnitsOnOrder])</f>
        <v>0</v>
      </c>
      <c r="I436">
        <f>_xlfn.XLOOKUP(Product_summary[[#This Row],[ProductName]], products[ProductName], products[ReorderLevel])</f>
        <v>0</v>
      </c>
      <c r="J436">
        <v>223.20000000000002</v>
      </c>
    </row>
    <row r="437" spans="1:10" x14ac:dyDescent="0.3">
      <c r="A437">
        <v>8</v>
      </c>
      <c r="B437">
        <v>12</v>
      </c>
      <c r="C437">
        <v>0</v>
      </c>
      <c r="D437">
        <v>10</v>
      </c>
      <c r="E437" t="s">
        <v>10</v>
      </c>
      <c r="F437" t="s">
        <v>929</v>
      </c>
      <c r="G437">
        <f>_xlfn.XLOOKUP(Product_summary[[#This Row],[ProductName]], products[ProductName], products[UnitsInStock])</f>
        <v>3</v>
      </c>
      <c r="H437">
        <f>_xlfn.XLOOKUP(Product_summary[[#This Row],[ProductName]], products[ProductName], products[UnitsOnOrder])</f>
        <v>40</v>
      </c>
      <c r="I437">
        <f>_xlfn.XLOOKUP(Product_summary[[#This Row],[ProductName]], products[ProductName], products[ReorderLevel])</f>
        <v>5</v>
      </c>
      <c r="J437">
        <v>96</v>
      </c>
    </row>
    <row r="438" spans="1:10" x14ac:dyDescent="0.3">
      <c r="A438">
        <v>2</v>
      </c>
      <c r="B438">
        <v>49</v>
      </c>
      <c r="C438">
        <v>0</v>
      </c>
      <c r="D438">
        <v>2.5</v>
      </c>
      <c r="E438" t="s">
        <v>13</v>
      </c>
      <c r="F438" t="s">
        <v>953</v>
      </c>
      <c r="G438">
        <f>_xlfn.XLOOKUP(Product_summary[[#This Row],[ProductName]], products[ProductName], products[UnitsInStock])</f>
        <v>112</v>
      </c>
      <c r="H438">
        <f>_xlfn.XLOOKUP(Product_summary[[#This Row],[ProductName]], products[ProductName], products[UnitsOnOrder])</f>
        <v>0</v>
      </c>
      <c r="I438">
        <f>_xlfn.XLOOKUP(Product_summary[[#This Row],[ProductName]], products[ProductName], products[ReorderLevel])</f>
        <v>20</v>
      </c>
      <c r="J438">
        <v>98</v>
      </c>
    </row>
    <row r="439" spans="1:10" x14ac:dyDescent="0.3">
      <c r="A439">
        <v>44</v>
      </c>
      <c r="B439">
        <v>16</v>
      </c>
      <c r="C439">
        <v>0</v>
      </c>
      <c r="D439">
        <v>55</v>
      </c>
      <c r="E439" t="s">
        <v>13</v>
      </c>
      <c r="F439" t="s">
        <v>1002</v>
      </c>
      <c r="G439">
        <f>_xlfn.XLOOKUP(Product_summary[[#This Row],[ProductName]], products[ProductName], products[UnitsInStock])</f>
        <v>79</v>
      </c>
      <c r="H439">
        <f>_xlfn.XLOOKUP(Product_summary[[#This Row],[ProductName]], products[ProductName], products[UnitsOnOrder])</f>
        <v>0</v>
      </c>
      <c r="I439">
        <f>_xlfn.XLOOKUP(Product_summary[[#This Row],[ProductName]], products[ProductName], products[ReorderLevel])</f>
        <v>0</v>
      </c>
      <c r="J439">
        <v>704</v>
      </c>
    </row>
    <row r="440" spans="1:10" x14ac:dyDescent="0.3">
      <c r="A440">
        <v>7.7</v>
      </c>
      <c r="B440">
        <v>25</v>
      </c>
      <c r="C440">
        <v>0.2</v>
      </c>
      <c r="D440">
        <v>9.65</v>
      </c>
      <c r="E440" t="s">
        <v>25</v>
      </c>
      <c r="F440" t="s">
        <v>967</v>
      </c>
      <c r="G440">
        <f>_xlfn.XLOOKUP(Product_summary[[#This Row],[ProductName]], products[ProductName], products[UnitsInStock])</f>
        <v>85</v>
      </c>
      <c r="H440">
        <f>_xlfn.XLOOKUP(Product_summary[[#This Row],[ProductName]], products[ProductName], products[UnitsOnOrder])</f>
        <v>0</v>
      </c>
      <c r="I440">
        <f>_xlfn.XLOOKUP(Product_summary[[#This Row],[ProductName]], products[ProductName], products[ReorderLevel])</f>
        <v>10</v>
      </c>
      <c r="J440">
        <v>154</v>
      </c>
    </row>
    <row r="441" spans="1:10" x14ac:dyDescent="0.3">
      <c r="A441">
        <v>15.5</v>
      </c>
      <c r="B441">
        <v>40</v>
      </c>
      <c r="C441">
        <v>0.2</v>
      </c>
      <c r="D441">
        <v>19.45</v>
      </c>
      <c r="E441" t="s">
        <v>7</v>
      </c>
      <c r="F441" t="s">
        <v>973</v>
      </c>
      <c r="G441">
        <f>_xlfn.XLOOKUP(Product_summary[[#This Row],[ProductName]], products[ProductName], products[UnitsInStock])</f>
        <v>27</v>
      </c>
      <c r="H441">
        <f>_xlfn.XLOOKUP(Product_summary[[#This Row],[ProductName]], products[ProductName], products[UnitsOnOrder])</f>
        <v>0</v>
      </c>
      <c r="I441">
        <f>_xlfn.XLOOKUP(Product_summary[[#This Row],[ProductName]], products[ProductName], products[ReorderLevel])</f>
        <v>15</v>
      </c>
      <c r="J441">
        <v>496</v>
      </c>
    </row>
    <row r="442" spans="1:10" x14ac:dyDescent="0.3">
      <c r="A442">
        <v>44</v>
      </c>
      <c r="B442">
        <v>9</v>
      </c>
      <c r="C442">
        <v>0.2</v>
      </c>
      <c r="D442">
        <v>55</v>
      </c>
      <c r="E442" t="s">
        <v>13</v>
      </c>
      <c r="F442" t="s">
        <v>1002</v>
      </c>
      <c r="G442">
        <f>_xlfn.XLOOKUP(Product_summary[[#This Row],[ProductName]], products[ProductName], products[UnitsInStock])</f>
        <v>79</v>
      </c>
      <c r="H442">
        <f>_xlfn.XLOOKUP(Product_summary[[#This Row],[ProductName]], products[ProductName], products[UnitsOnOrder])</f>
        <v>0</v>
      </c>
      <c r="I442">
        <f>_xlfn.XLOOKUP(Product_summary[[#This Row],[ProductName]], products[ProductName], products[ReorderLevel])</f>
        <v>0</v>
      </c>
      <c r="J442">
        <v>316.8</v>
      </c>
    </row>
    <row r="443" spans="1:10" x14ac:dyDescent="0.3">
      <c r="A443">
        <v>18.600000000000001</v>
      </c>
      <c r="B443">
        <v>20</v>
      </c>
      <c r="C443">
        <v>0.1</v>
      </c>
      <c r="D443">
        <v>23.25</v>
      </c>
      <c r="E443" t="s">
        <v>22</v>
      </c>
      <c r="F443" t="s">
        <v>915</v>
      </c>
      <c r="G443">
        <f>_xlfn.XLOOKUP(Product_summary[[#This Row],[ProductName]], products[ProductName], products[UnitsInStock])</f>
        <v>35</v>
      </c>
      <c r="H443">
        <f>_xlfn.XLOOKUP(Product_summary[[#This Row],[ProductName]], products[ProductName], products[UnitsOnOrder])</f>
        <v>0</v>
      </c>
      <c r="I443">
        <f>_xlfn.XLOOKUP(Product_summary[[#This Row],[ProductName]], products[ProductName], products[ReorderLevel])</f>
        <v>0</v>
      </c>
      <c r="J443">
        <v>334.8</v>
      </c>
    </row>
    <row r="444" spans="1:10" x14ac:dyDescent="0.3">
      <c r="A444">
        <v>14.4</v>
      </c>
      <c r="B444">
        <v>24</v>
      </c>
      <c r="C444">
        <v>0</v>
      </c>
      <c r="D444">
        <v>18</v>
      </c>
      <c r="E444" t="s">
        <v>4</v>
      </c>
      <c r="F444" t="s">
        <v>889</v>
      </c>
      <c r="G444">
        <f>_xlfn.XLOOKUP(Product_summary[[#This Row],[ProductName]], products[ProductName], products[UnitsInStock])</f>
        <v>39</v>
      </c>
      <c r="H444">
        <f>_xlfn.XLOOKUP(Product_summary[[#This Row],[ProductName]], products[ProductName], products[UnitsOnOrder])</f>
        <v>0</v>
      </c>
      <c r="I444">
        <f>_xlfn.XLOOKUP(Product_summary[[#This Row],[ProductName]], products[ProductName], products[ReorderLevel])</f>
        <v>10</v>
      </c>
      <c r="J444">
        <v>345.6</v>
      </c>
    </row>
    <row r="445" spans="1:10" x14ac:dyDescent="0.3">
      <c r="A445">
        <v>39.4</v>
      </c>
      <c r="B445">
        <v>40</v>
      </c>
      <c r="C445">
        <v>0</v>
      </c>
      <c r="D445">
        <v>49.3</v>
      </c>
      <c r="E445" t="s">
        <v>10</v>
      </c>
      <c r="F445" t="s">
        <v>1008</v>
      </c>
      <c r="G445">
        <f>_xlfn.XLOOKUP(Product_summary[[#This Row],[ProductName]], products[ProductName], products[UnitsInStock])</f>
        <v>17</v>
      </c>
      <c r="H445">
        <f>_xlfn.XLOOKUP(Product_summary[[#This Row],[ProductName]], products[ProductName], products[UnitsOnOrder])</f>
        <v>0</v>
      </c>
      <c r="I445">
        <f>_xlfn.XLOOKUP(Product_summary[[#This Row],[ProductName]], products[ProductName], products[ReorderLevel])</f>
        <v>0</v>
      </c>
      <c r="J445">
        <v>1576</v>
      </c>
    </row>
    <row r="446" spans="1:10" x14ac:dyDescent="0.3">
      <c r="A446">
        <v>14.4</v>
      </c>
      <c r="B446">
        <v>14</v>
      </c>
      <c r="C446">
        <v>0</v>
      </c>
      <c r="D446">
        <v>18</v>
      </c>
      <c r="E446" t="s">
        <v>4</v>
      </c>
      <c r="F446" t="s">
        <v>1032</v>
      </c>
      <c r="G446">
        <f>_xlfn.XLOOKUP(Product_summary[[#This Row],[ProductName]], products[ProductName], products[UnitsInStock])</f>
        <v>57</v>
      </c>
      <c r="H446">
        <f>_xlfn.XLOOKUP(Product_summary[[#This Row],[ProductName]], products[ProductName], products[UnitsOnOrder])</f>
        <v>0</v>
      </c>
      <c r="I446">
        <f>_xlfn.XLOOKUP(Product_summary[[#This Row],[ProductName]], products[ProductName], products[ReorderLevel])</f>
        <v>20</v>
      </c>
      <c r="J446">
        <v>201.6</v>
      </c>
    </row>
    <row r="447" spans="1:10" x14ac:dyDescent="0.3">
      <c r="A447">
        <v>7.3</v>
      </c>
      <c r="B447">
        <v>18</v>
      </c>
      <c r="C447">
        <v>0.05</v>
      </c>
      <c r="D447">
        <v>9.1999999999999993</v>
      </c>
      <c r="E447" t="s">
        <v>10</v>
      </c>
      <c r="F447" t="s">
        <v>925</v>
      </c>
      <c r="G447">
        <f>_xlfn.XLOOKUP(Product_summary[[#This Row],[ProductName]], products[ProductName], products[UnitsInStock])</f>
        <v>25</v>
      </c>
      <c r="H447">
        <f>_xlfn.XLOOKUP(Product_summary[[#This Row],[ProductName]], products[ProductName], products[UnitsOnOrder])</f>
        <v>0</v>
      </c>
      <c r="I447">
        <f>_xlfn.XLOOKUP(Product_summary[[#This Row],[ProductName]], products[ProductName], products[ReorderLevel])</f>
        <v>5</v>
      </c>
      <c r="J447">
        <v>124.83</v>
      </c>
    </row>
    <row r="448" spans="1:10" x14ac:dyDescent="0.3">
      <c r="A448">
        <v>2</v>
      </c>
      <c r="B448">
        <v>50</v>
      </c>
      <c r="C448">
        <v>0</v>
      </c>
      <c r="D448">
        <v>2.5</v>
      </c>
      <c r="E448" t="s">
        <v>13</v>
      </c>
      <c r="F448" t="s">
        <v>953</v>
      </c>
      <c r="G448">
        <f>_xlfn.XLOOKUP(Product_summary[[#This Row],[ProductName]], products[ProductName], products[UnitsInStock])</f>
        <v>112</v>
      </c>
      <c r="H448">
        <f>_xlfn.XLOOKUP(Product_summary[[#This Row],[ProductName]], products[ProductName], products[UnitsOnOrder])</f>
        <v>0</v>
      </c>
      <c r="I448">
        <f>_xlfn.XLOOKUP(Product_summary[[#This Row],[ProductName]], products[ProductName], products[ReorderLevel])</f>
        <v>20</v>
      </c>
      <c r="J448">
        <v>100</v>
      </c>
    </row>
    <row r="449" spans="1:10" x14ac:dyDescent="0.3">
      <c r="A449">
        <v>31.2</v>
      </c>
      <c r="B449">
        <v>2</v>
      </c>
      <c r="C449">
        <v>0</v>
      </c>
      <c r="D449">
        <v>39</v>
      </c>
      <c r="E449" t="s">
        <v>19</v>
      </c>
      <c r="F449" t="s">
        <v>921</v>
      </c>
      <c r="G449">
        <f>_xlfn.XLOOKUP(Product_summary[[#This Row],[ProductName]], products[ProductName], products[UnitsInStock])</f>
        <v>0</v>
      </c>
      <c r="H449">
        <f>_xlfn.XLOOKUP(Product_summary[[#This Row],[ProductName]], products[ProductName], products[UnitsOnOrder])</f>
        <v>0</v>
      </c>
      <c r="I449">
        <f>_xlfn.XLOOKUP(Product_summary[[#This Row],[ProductName]], products[ProductName], products[ReorderLevel])</f>
        <v>0</v>
      </c>
      <c r="J449">
        <v>62.4</v>
      </c>
    </row>
    <row r="450" spans="1:10" x14ac:dyDescent="0.3">
      <c r="A450">
        <v>2</v>
      </c>
      <c r="B450">
        <v>20</v>
      </c>
      <c r="C450">
        <v>0</v>
      </c>
      <c r="D450">
        <v>2.5</v>
      </c>
      <c r="E450" t="s">
        <v>13</v>
      </c>
      <c r="F450" t="s">
        <v>953</v>
      </c>
      <c r="G450">
        <f>_xlfn.XLOOKUP(Product_summary[[#This Row],[ProductName]], products[ProductName], products[UnitsInStock])</f>
        <v>112</v>
      </c>
      <c r="H450">
        <f>_xlfn.XLOOKUP(Product_summary[[#This Row],[ProductName]], products[ProductName], products[UnitsOnOrder])</f>
        <v>0</v>
      </c>
      <c r="I450">
        <f>_xlfn.XLOOKUP(Product_summary[[#This Row],[ProductName]], products[ProductName], products[ReorderLevel])</f>
        <v>20</v>
      </c>
      <c r="J450">
        <v>40</v>
      </c>
    </row>
    <row r="451" spans="1:10" x14ac:dyDescent="0.3">
      <c r="A451">
        <v>7.3</v>
      </c>
      <c r="B451">
        <v>20</v>
      </c>
      <c r="C451">
        <v>0</v>
      </c>
      <c r="D451">
        <v>9.1999999999999993</v>
      </c>
      <c r="E451" t="s">
        <v>10</v>
      </c>
      <c r="F451" t="s">
        <v>925</v>
      </c>
      <c r="G451">
        <f>_xlfn.XLOOKUP(Product_summary[[#This Row],[ProductName]], products[ProductName], products[UnitsInStock])</f>
        <v>25</v>
      </c>
      <c r="H451">
        <f>_xlfn.XLOOKUP(Product_summary[[#This Row],[ProductName]], products[ProductName], products[UnitsOnOrder])</f>
        <v>0</v>
      </c>
      <c r="I451">
        <f>_xlfn.XLOOKUP(Product_summary[[#This Row],[ProductName]], products[ProductName], products[ReorderLevel])</f>
        <v>5</v>
      </c>
      <c r="J451">
        <v>146</v>
      </c>
    </row>
    <row r="452" spans="1:10" x14ac:dyDescent="0.3">
      <c r="A452">
        <v>26.2</v>
      </c>
      <c r="B452">
        <v>10</v>
      </c>
      <c r="C452">
        <v>0</v>
      </c>
      <c r="D452">
        <v>32.799999999999997</v>
      </c>
      <c r="E452" t="s">
        <v>19</v>
      </c>
      <c r="F452" t="s">
        <v>991</v>
      </c>
      <c r="G452">
        <f>_xlfn.XLOOKUP(Product_summary[[#This Row],[ProductName]], products[ProductName], products[UnitsInStock])</f>
        <v>0</v>
      </c>
      <c r="H452">
        <f>_xlfn.XLOOKUP(Product_summary[[#This Row],[ProductName]], products[ProductName], products[UnitsOnOrder])</f>
        <v>0</v>
      </c>
      <c r="I452">
        <f>_xlfn.XLOOKUP(Product_summary[[#This Row],[ProductName]], products[ProductName], products[ReorderLevel])</f>
        <v>0</v>
      </c>
      <c r="J452">
        <v>262</v>
      </c>
    </row>
    <row r="453" spans="1:10" x14ac:dyDescent="0.3">
      <c r="A453">
        <v>15.6</v>
      </c>
      <c r="B453">
        <v>20</v>
      </c>
      <c r="C453">
        <v>0</v>
      </c>
      <c r="D453">
        <v>19.5</v>
      </c>
      <c r="E453" t="s">
        <v>16</v>
      </c>
      <c r="F453" t="s">
        <v>999</v>
      </c>
      <c r="G453">
        <f>_xlfn.XLOOKUP(Product_summary[[#This Row],[ProductName]], products[ProductName], products[UnitsInStock])</f>
        <v>36</v>
      </c>
      <c r="H453">
        <f>_xlfn.XLOOKUP(Product_summary[[#This Row],[ProductName]], products[ProductName], products[UnitsOnOrder])</f>
        <v>0</v>
      </c>
      <c r="I453">
        <f>_xlfn.XLOOKUP(Product_summary[[#This Row],[ProductName]], products[ProductName], products[ReorderLevel])</f>
        <v>20</v>
      </c>
      <c r="J453">
        <v>312</v>
      </c>
    </row>
    <row r="454" spans="1:10" x14ac:dyDescent="0.3">
      <c r="A454">
        <v>210.8</v>
      </c>
      <c r="B454">
        <v>50</v>
      </c>
      <c r="C454">
        <v>0</v>
      </c>
      <c r="D454">
        <v>263.5</v>
      </c>
      <c r="E454" t="s">
        <v>4</v>
      </c>
      <c r="F454" t="s">
        <v>961</v>
      </c>
      <c r="G454">
        <f>_xlfn.XLOOKUP(Product_summary[[#This Row],[ProductName]], products[ProductName], products[UnitsInStock])</f>
        <v>17</v>
      </c>
      <c r="H454">
        <f>_xlfn.XLOOKUP(Product_summary[[#This Row],[ProductName]], products[ProductName], products[UnitsOnOrder])</f>
        <v>0</v>
      </c>
      <c r="I454">
        <f>_xlfn.XLOOKUP(Product_summary[[#This Row],[ProductName]], products[ProductName], products[ReorderLevel])</f>
        <v>15</v>
      </c>
      <c r="J454">
        <v>10540</v>
      </c>
    </row>
    <row r="455" spans="1:10" x14ac:dyDescent="0.3">
      <c r="A455">
        <v>9.6</v>
      </c>
      <c r="B455">
        <v>2</v>
      </c>
      <c r="C455">
        <v>0.25</v>
      </c>
      <c r="D455">
        <v>12</v>
      </c>
      <c r="E455" t="s">
        <v>25</v>
      </c>
      <c r="F455" t="s">
        <v>977</v>
      </c>
      <c r="G455">
        <f>_xlfn.XLOOKUP(Product_summary[[#This Row],[ProductName]], products[ProductName], products[UnitsInStock])</f>
        <v>95</v>
      </c>
      <c r="H455">
        <f>_xlfn.XLOOKUP(Product_summary[[#This Row],[ProductName]], products[ProductName], products[UnitsOnOrder])</f>
        <v>0</v>
      </c>
      <c r="I455">
        <f>_xlfn.XLOOKUP(Product_summary[[#This Row],[ProductName]], products[ProductName], products[ReorderLevel])</f>
        <v>0</v>
      </c>
      <c r="J455">
        <v>14.399999999999999</v>
      </c>
    </row>
    <row r="456" spans="1:10" x14ac:dyDescent="0.3">
      <c r="A456">
        <v>10</v>
      </c>
      <c r="B456">
        <v>36</v>
      </c>
      <c r="C456">
        <v>0.25</v>
      </c>
      <c r="D456">
        <v>12.5</v>
      </c>
      <c r="E456" t="s">
        <v>10</v>
      </c>
      <c r="F456" t="s">
        <v>1019</v>
      </c>
      <c r="G456">
        <f>_xlfn.XLOOKUP(Product_summary[[#This Row],[ProductName]], products[ProductName], products[UnitsInStock])</f>
        <v>6</v>
      </c>
      <c r="H456">
        <f>_xlfn.XLOOKUP(Product_summary[[#This Row],[ProductName]], products[ProductName], products[UnitsOnOrder])</f>
        <v>10</v>
      </c>
      <c r="I456">
        <f>_xlfn.XLOOKUP(Product_summary[[#This Row],[ProductName]], products[ProductName], products[ReorderLevel])</f>
        <v>15</v>
      </c>
      <c r="J456">
        <v>270</v>
      </c>
    </row>
    <row r="457" spans="1:10" x14ac:dyDescent="0.3">
      <c r="A457">
        <v>10.4</v>
      </c>
      <c r="B457">
        <v>35</v>
      </c>
      <c r="C457">
        <v>0</v>
      </c>
      <c r="D457">
        <v>13</v>
      </c>
      <c r="E457" t="s">
        <v>7</v>
      </c>
      <c r="F457" t="s">
        <v>1034</v>
      </c>
      <c r="G457">
        <f>_xlfn.XLOOKUP(Product_summary[[#This Row],[ProductName]], products[ProductName], products[UnitsInStock])</f>
        <v>32</v>
      </c>
      <c r="H457">
        <f>_xlfn.XLOOKUP(Product_summary[[#This Row],[ProductName]], products[ProductName], products[UnitsOnOrder])</f>
        <v>0</v>
      </c>
      <c r="I457">
        <f>_xlfn.XLOOKUP(Product_summary[[#This Row],[ProductName]], products[ProductName], products[ReorderLevel])</f>
        <v>15</v>
      </c>
      <c r="J457">
        <v>364</v>
      </c>
    </row>
    <row r="458" spans="1:10" x14ac:dyDescent="0.3">
      <c r="A458">
        <v>15.2</v>
      </c>
      <c r="B458">
        <v>60</v>
      </c>
      <c r="C458">
        <v>0</v>
      </c>
      <c r="D458">
        <v>19</v>
      </c>
      <c r="E458" t="s">
        <v>4</v>
      </c>
      <c r="F458" t="s">
        <v>891</v>
      </c>
      <c r="G458">
        <f>_xlfn.XLOOKUP(Product_summary[[#This Row],[ProductName]], products[ProductName], products[UnitsInStock])</f>
        <v>17</v>
      </c>
      <c r="H458">
        <f>_xlfn.XLOOKUP(Product_summary[[#This Row],[ProductName]], products[ProductName], products[UnitsOnOrder])</f>
        <v>40</v>
      </c>
      <c r="I458">
        <f>_xlfn.XLOOKUP(Product_summary[[#This Row],[ProductName]], products[ProductName], products[ReorderLevel])</f>
        <v>25</v>
      </c>
      <c r="J458">
        <v>912</v>
      </c>
    </row>
    <row r="459" spans="1:10" x14ac:dyDescent="0.3">
      <c r="A459">
        <v>7.6</v>
      </c>
      <c r="B459">
        <v>55</v>
      </c>
      <c r="C459">
        <v>0</v>
      </c>
      <c r="D459">
        <v>9.5</v>
      </c>
      <c r="E459" t="s">
        <v>10</v>
      </c>
      <c r="F459" t="s">
        <v>979</v>
      </c>
      <c r="G459">
        <f>_xlfn.XLOOKUP(Product_summary[[#This Row],[ProductName]], products[ProductName], products[UnitsInStock])</f>
        <v>36</v>
      </c>
      <c r="H459">
        <f>_xlfn.XLOOKUP(Product_summary[[#This Row],[ProductName]], products[ProductName], products[UnitsOnOrder])</f>
        <v>0</v>
      </c>
      <c r="I459">
        <f>_xlfn.XLOOKUP(Product_summary[[#This Row],[ProductName]], products[ProductName], products[ReorderLevel])</f>
        <v>0</v>
      </c>
      <c r="J459">
        <v>418</v>
      </c>
    </row>
    <row r="460" spans="1:10" x14ac:dyDescent="0.3">
      <c r="A460">
        <v>22.8</v>
      </c>
      <c r="B460">
        <v>16</v>
      </c>
      <c r="C460">
        <v>0</v>
      </c>
      <c r="D460">
        <v>28.5</v>
      </c>
      <c r="E460" t="s">
        <v>7</v>
      </c>
      <c r="F460" t="s">
        <v>1006</v>
      </c>
      <c r="G460">
        <f>_xlfn.XLOOKUP(Product_summary[[#This Row],[ProductName]], products[ProductName], products[UnitsInStock])</f>
        <v>113</v>
      </c>
      <c r="H460">
        <f>_xlfn.XLOOKUP(Product_summary[[#This Row],[ProductName]], products[ProductName], products[UnitsOnOrder])</f>
        <v>0</v>
      </c>
      <c r="I460">
        <f>_xlfn.XLOOKUP(Product_summary[[#This Row],[ProductName]], products[ProductName], products[ReorderLevel])</f>
        <v>25</v>
      </c>
      <c r="J460">
        <v>364.8</v>
      </c>
    </row>
    <row r="461" spans="1:10" x14ac:dyDescent="0.3">
      <c r="A461">
        <v>8</v>
      </c>
      <c r="B461">
        <v>15</v>
      </c>
      <c r="C461">
        <v>0</v>
      </c>
      <c r="D461">
        <v>10</v>
      </c>
      <c r="E461" t="s">
        <v>22</v>
      </c>
      <c r="F461" t="s">
        <v>1029</v>
      </c>
      <c r="G461">
        <f>_xlfn.XLOOKUP(Product_summary[[#This Row],[ProductName]], products[ProductName], products[UnitsInStock])</f>
        <v>4</v>
      </c>
      <c r="H461">
        <f>_xlfn.XLOOKUP(Product_summary[[#This Row],[ProductName]], products[ProductName], products[UnitsOnOrder])</f>
        <v>20</v>
      </c>
      <c r="I461">
        <f>_xlfn.XLOOKUP(Product_summary[[#This Row],[ProductName]], products[ProductName], products[ReorderLevel])</f>
        <v>5</v>
      </c>
      <c r="J461">
        <v>120</v>
      </c>
    </row>
    <row r="462" spans="1:10" x14ac:dyDescent="0.3">
      <c r="A462">
        <v>27.2</v>
      </c>
      <c r="B462">
        <v>60</v>
      </c>
      <c r="C462">
        <v>0.05</v>
      </c>
      <c r="D462">
        <v>34</v>
      </c>
      <c r="E462" t="s">
        <v>13</v>
      </c>
      <c r="F462" t="s">
        <v>1004</v>
      </c>
      <c r="G462">
        <f>_xlfn.XLOOKUP(Product_summary[[#This Row],[ProductName]], products[ProductName], products[UnitsInStock])</f>
        <v>19</v>
      </c>
      <c r="H462">
        <f>_xlfn.XLOOKUP(Product_summary[[#This Row],[ProductName]], products[ProductName], products[UnitsOnOrder])</f>
        <v>0</v>
      </c>
      <c r="I462">
        <f>_xlfn.XLOOKUP(Product_summary[[#This Row],[ProductName]], products[ProductName], products[ReorderLevel])</f>
        <v>0</v>
      </c>
      <c r="J462">
        <v>1550.3999999999999</v>
      </c>
    </row>
    <row r="463" spans="1:10" x14ac:dyDescent="0.3">
      <c r="A463">
        <v>28.8</v>
      </c>
      <c r="B463">
        <v>20</v>
      </c>
      <c r="C463">
        <v>0.05</v>
      </c>
      <c r="D463">
        <v>36</v>
      </c>
      <c r="E463" t="s">
        <v>13</v>
      </c>
      <c r="F463" t="s">
        <v>1021</v>
      </c>
      <c r="G463">
        <f>_xlfn.XLOOKUP(Product_summary[[#This Row],[ProductName]], products[ProductName], products[UnitsInStock])</f>
        <v>26</v>
      </c>
      <c r="H463">
        <f>_xlfn.XLOOKUP(Product_summary[[#This Row],[ProductName]], products[ProductName], products[UnitsOnOrder])</f>
        <v>0</v>
      </c>
      <c r="I463">
        <f>_xlfn.XLOOKUP(Product_summary[[#This Row],[ProductName]], products[ProductName], products[ReorderLevel])</f>
        <v>15</v>
      </c>
      <c r="J463">
        <v>547.19999999999993</v>
      </c>
    </row>
    <row r="464" spans="1:10" x14ac:dyDescent="0.3">
      <c r="A464">
        <v>77.599999999999994</v>
      </c>
      <c r="B464">
        <v>20</v>
      </c>
      <c r="C464">
        <v>0.1</v>
      </c>
      <c r="D464">
        <v>97</v>
      </c>
      <c r="E464" t="s">
        <v>19</v>
      </c>
      <c r="F464" t="s">
        <v>905</v>
      </c>
      <c r="G464">
        <f>_xlfn.XLOOKUP(Product_summary[[#This Row],[ProductName]], products[ProductName], products[UnitsInStock])</f>
        <v>29</v>
      </c>
      <c r="H464">
        <f>_xlfn.XLOOKUP(Product_summary[[#This Row],[ProductName]], products[ProductName], products[UnitsOnOrder])</f>
        <v>0</v>
      </c>
      <c r="I464">
        <f>_xlfn.XLOOKUP(Product_summary[[#This Row],[ProductName]], products[ProductName], products[ReorderLevel])</f>
        <v>0</v>
      </c>
      <c r="J464">
        <v>1396.8</v>
      </c>
    </row>
    <row r="465" spans="1:10" x14ac:dyDescent="0.3">
      <c r="A465">
        <v>4.8</v>
      </c>
      <c r="B465">
        <v>2</v>
      </c>
      <c r="C465">
        <v>0.1</v>
      </c>
      <c r="D465">
        <v>6</v>
      </c>
      <c r="E465" t="s">
        <v>25</v>
      </c>
      <c r="F465" t="s">
        <v>913</v>
      </c>
      <c r="G465">
        <f>_xlfn.XLOOKUP(Product_summary[[#This Row],[ProductName]], products[ProductName], products[UnitsInStock])</f>
        <v>24</v>
      </c>
      <c r="H465">
        <f>_xlfn.XLOOKUP(Product_summary[[#This Row],[ProductName]], products[ProductName], products[UnitsOnOrder])</f>
        <v>0</v>
      </c>
      <c r="I465">
        <f>_xlfn.XLOOKUP(Product_summary[[#This Row],[ProductName]], products[ProductName], products[ReorderLevel])</f>
        <v>5</v>
      </c>
      <c r="J465">
        <v>8.64</v>
      </c>
    </row>
    <row r="466" spans="1:10" x14ac:dyDescent="0.3">
      <c r="A466">
        <v>12</v>
      </c>
      <c r="B466">
        <v>8</v>
      </c>
      <c r="C466">
        <v>0.1</v>
      </c>
      <c r="D466">
        <v>15</v>
      </c>
      <c r="E466" t="s">
        <v>4</v>
      </c>
      <c r="F466" t="s">
        <v>1023</v>
      </c>
      <c r="G466">
        <f>_xlfn.XLOOKUP(Product_summary[[#This Row],[ProductName]], products[ProductName], products[UnitsInStock])</f>
        <v>15</v>
      </c>
      <c r="H466">
        <f>_xlfn.XLOOKUP(Product_summary[[#This Row],[ProductName]], products[ProductName], products[UnitsOnOrder])</f>
        <v>10</v>
      </c>
      <c r="I466">
        <f>_xlfn.XLOOKUP(Product_summary[[#This Row],[ProductName]], products[ProductName], products[ReorderLevel])</f>
        <v>30</v>
      </c>
      <c r="J466">
        <v>86.4</v>
      </c>
    </row>
    <row r="467" spans="1:10" x14ac:dyDescent="0.3">
      <c r="A467">
        <v>12</v>
      </c>
      <c r="B467">
        <v>20</v>
      </c>
      <c r="C467">
        <v>0.1</v>
      </c>
      <c r="D467">
        <v>15</v>
      </c>
      <c r="E467" t="s">
        <v>25</v>
      </c>
      <c r="F467" t="s">
        <v>1027</v>
      </c>
      <c r="G467">
        <f>_xlfn.XLOOKUP(Product_summary[[#This Row],[ProductName]], products[ProductName], products[UnitsInStock])</f>
        <v>101</v>
      </c>
      <c r="H467">
        <f>_xlfn.XLOOKUP(Product_summary[[#This Row],[ProductName]], products[ProductName], products[UnitsOnOrder])</f>
        <v>0</v>
      </c>
      <c r="I467">
        <f>_xlfn.XLOOKUP(Product_summary[[#This Row],[ProductName]], products[ProductName], products[ReorderLevel])</f>
        <v>5</v>
      </c>
      <c r="J467">
        <v>216</v>
      </c>
    </row>
    <row r="468" spans="1:10" x14ac:dyDescent="0.3">
      <c r="A468">
        <v>7.3</v>
      </c>
      <c r="B468">
        <v>4</v>
      </c>
      <c r="C468">
        <v>0.15</v>
      </c>
      <c r="D468">
        <v>9.1999999999999993</v>
      </c>
      <c r="E468" t="s">
        <v>10</v>
      </c>
      <c r="F468" t="s">
        <v>925</v>
      </c>
      <c r="G468">
        <f>_xlfn.XLOOKUP(Product_summary[[#This Row],[ProductName]], products[ProductName], products[UnitsInStock])</f>
        <v>25</v>
      </c>
      <c r="H468">
        <f>_xlfn.XLOOKUP(Product_summary[[#This Row],[ProductName]], products[ProductName], products[UnitsOnOrder])</f>
        <v>0</v>
      </c>
      <c r="I468">
        <f>_xlfn.XLOOKUP(Product_summary[[#This Row],[ProductName]], products[ProductName], products[ReorderLevel])</f>
        <v>5</v>
      </c>
      <c r="J468">
        <v>24.82</v>
      </c>
    </row>
    <row r="469" spans="1:10" x14ac:dyDescent="0.3">
      <c r="A469">
        <v>24.9</v>
      </c>
      <c r="B469">
        <v>30</v>
      </c>
      <c r="C469">
        <v>0</v>
      </c>
      <c r="D469">
        <v>31.23</v>
      </c>
      <c r="E469" t="s">
        <v>10</v>
      </c>
      <c r="F469" t="s">
        <v>939</v>
      </c>
      <c r="G469">
        <f>_xlfn.XLOOKUP(Product_summary[[#This Row],[ProductName]], products[ProductName], products[UnitsInStock])</f>
        <v>15</v>
      </c>
      <c r="H469">
        <f>_xlfn.XLOOKUP(Product_summary[[#This Row],[ProductName]], products[ProductName], products[UnitsOnOrder])</f>
        <v>0</v>
      </c>
      <c r="I469">
        <f>_xlfn.XLOOKUP(Product_summary[[#This Row],[ProductName]], products[ProductName], products[ReorderLevel])</f>
        <v>0</v>
      </c>
      <c r="J469">
        <v>747</v>
      </c>
    </row>
    <row r="470" spans="1:10" x14ac:dyDescent="0.3">
      <c r="A470">
        <v>26.2</v>
      </c>
      <c r="B470">
        <v>15</v>
      </c>
      <c r="C470">
        <v>0.15</v>
      </c>
      <c r="D470">
        <v>32.799999999999997</v>
      </c>
      <c r="E470" t="s">
        <v>19</v>
      </c>
      <c r="F470" t="s">
        <v>991</v>
      </c>
      <c r="G470">
        <f>_xlfn.XLOOKUP(Product_summary[[#This Row],[ProductName]], products[ProductName], products[UnitsInStock])</f>
        <v>0</v>
      </c>
      <c r="H470">
        <f>_xlfn.XLOOKUP(Product_summary[[#This Row],[ProductName]], products[ProductName], products[UnitsOnOrder])</f>
        <v>0</v>
      </c>
      <c r="I470">
        <f>_xlfn.XLOOKUP(Product_summary[[#This Row],[ProductName]], products[ProductName], products[ReorderLevel])</f>
        <v>0</v>
      </c>
      <c r="J470">
        <v>334.05</v>
      </c>
    </row>
    <row r="471" spans="1:10" x14ac:dyDescent="0.3">
      <c r="A471">
        <v>10.4</v>
      </c>
      <c r="B471">
        <v>10</v>
      </c>
      <c r="C471">
        <v>0.15</v>
      </c>
      <c r="D471">
        <v>13</v>
      </c>
      <c r="E471" t="s">
        <v>7</v>
      </c>
      <c r="F471" t="s">
        <v>1034</v>
      </c>
      <c r="G471">
        <f>_xlfn.XLOOKUP(Product_summary[[#This Row],[ProductName]], products[ProductName], products[UnitsInStock])</f>
        <v>32</v>
      </c>
      <c r="H471">
        <f>_xlfn.XLOOKUP(Product_summary[[#This Row],[ProductName]], products[ProductName], products[UnitsOnOrder])</f>
        <v>0</v>
      </c>
      <c r="I471">
        <f>_xlfn.XLOOKUP(Product_summary[[#This Row],[ProductName]], products[ProductName], products[ReorderLevel])</f>
        <v>15</v>
      </c>
      <c r="J471">
        <v>88.399999999999991</v>
      </c>
    </row>
    <row r="472" spans="1:10" x14ac:dyDescent="0.3">
      <c r="A472">
        <v>24.9</v>
      </c>
      <c r="B472">
        <v>2</v>
      </c>
      <c r="C472">
        <v>0</v>
      </c>
      <c r="D472">
        <v>31.23</v>
      </c>
      <c r="E472" t="s">
        <v>10</v>
      </c>
      <c r="F472" t="s">
        <v>939</v>
      </c>
      <c r="G472">
        <f>_xlfn.XLOOKUP(Product_summary[[#This Row],[ProductName]], products[ProductName], products[UnitsInStock])</f>
        <v>15</v>
      </c>
      <c r="H472">
        <f>_xlfn.XLOOKUP(Product_summary[[#This Row],[ProductName]], products[ProductName], products[UnitsOnOrder])</f>
        <v>0</v>
      </c>
      <c r="I472">
        <f>_xlfn.XLOOKUP(Product_summary[[#This Row],[ProductName]], products[ProductName], products[ReorderLevel])</f>
        <v>0</v>
      </c>
      <c r="J472">
        <v>49.8</v>
      </c>
    </row>
    <row r="473" spans="1:10" x14ac:dyDescent="0.3">
      <c r="A473">
        <v>10</v>
      </c>
      <c r="B473">
        <v>14</v>
      </c>
      <c r="C473">
        <v>0</v>
      </c>
      <c r="D473">
        <v>12.5</v>
      </c>
      <c r="E473" t="s">
        <v>13</v>
      </c>
      <c r="F473" t="s">
        <v>949</v>
      </c>
      <c r="G473">
        <f>_xlfn.XLOOKUP(Product_summary[[#This Row],[ProductName]], products[ProductName], products[UnitsInStock])</f>
        <v>0</v>
      </c>
      <c r="H473">
        <f>_xlfn.XLOOKUP(Product_summary[[#This Row],[ProductName]], products[ProductName], products[UnitsOnOrder])</f>
        <v>70</v>
      </c>
      <c r="I473">
        <f>_xlfn.XLOOKUP(Product_summary[[#This Row],[ProductName]], products[ProductName], products[ReorderLevel])</f>
        <v>20</v>
      </c>
      <c r="J473">
        <v>140</v>
      </c>
    </row>
    <row r="474" spans="1:10" x14ac:dyDescent="0.3">
      <c r="A474">
        <v>44</v>
      </c>
      <c r="B474">
        <v>20</v>
      </c>
      <c r="C474">
        <v>0</v>
      </c>
      <c r="D474">
        <v>55</v>
      </c>
      <c r="E474" t="s">
        <v>13</v>
      </c>
      <c r="F474" t="s">
        <v>1002</v>
      </c>
      <c r="G474">
        <f>_xlfn.XLOOKUP(Product_summary[[#This Row],[ProductName]], products[ProductName], products[UnitsInStock])</f>
        <v>79</v>
      </c>
      <c r="H474">
        <f>_xlfn.XLOOKUP(Product_summary[[#This Row],[ProductName]], products[ProductName], products[UnitsOnOrder])</f>
        <v>0</v>
      </c>
      <c r="I474">
        <f>_xlfn.XLOOKUP(Product_summary[[#This Row],[ProductName]], products[ProductName], products[ReorderLevel])</f>
        <v>0</v>
      </c>
      <c r="J474">
        <v>880</v>
      </c>
    </row>
    <row r="475" spans="1:10" x14ac:dyDescent="0.3">
      <c r="A475">
        <v>14.4</v>
      </c>
      <c r="B475">
        <v>60</v>
      </c>
      <c r="C475">
        <v>0.2</v>
      </c>
      <c r="D475">
        <v>18</v>
      </c>
      <c r="E475" t="s">
        <v>4</v>
      </c>
      <c r="F475" t="s">
        <v>956</v>
      </c>
      <c r="G475">
        <f>_xlfn.XLOOKUP(Product_summary[[#This Row],[ProductName]], products[ProductName], products[UnitsInStock])</f>
        <v>20</v>
      </c>
      <c r="H475">
        <f>_xlfn.XLOOKUP(Product_summary[[#This Row],[ProductName]], products[ProductName], products[UnitsOnOrder])</f>
        <v>0</v>
      </c>
      <c r="I475">
        <f>_xlfn.XLOOKUP(Product_summary[[#This Row],[ProductName]], products[ProductName], products[ReorderLevel])</f>
        <v>15</v>
      </c>
      <c r="J475">
        <v>691.2</v>
      </c>
    </row>
    <row r="476" spans="1:10" x14ac:dyDescent="0.3">
      <c r="A476">
        <v>210.8</v>
      </c>
      <c r="B476">
        <v>49</v>
      </c>
      <c r="C476">
        <v>0.2</v>
      </c>
      <c r="D476">
        <v>263.5</v>
      </c>
      <c r="E476" t="s">
        <v>4</v>
      </c>
      <c r="F476" t="s">
        <v>961</v>
      </c>
      <c r="G476">
        <f>_xlfn.XLOOKUP(Product_summary[[#This Row],[ProductName]], products[ProductName], products[UnitsInStock])</f>
        <v>17</v>
      </c>
      <c r="H476">
        <f>_xlfn.XLOOKUP(Product_summary[[#This Row],[ProductName]], products[ProductName], products[UnitsOnOrder])</f>
        <v>0</v>
      </c>
      <c r="I476">
        <f>_xlfn.XLOOKUP(Product_summary[[#This Row],[ProductName]], products[ProductName], products[ReorderLevel])</f>
        <v>15</v>
      </c>
      <c r="J476">
        <v>8263.36</v>
      </c>
    </row>
    <row r="477" spans="1:10" x14ac:dyDescent="0.3">
      <c r="A477">
        <v>10</v>
      </c>
      <c r="B477">
        <v>30</v>
      </c>
      <c r="C477">
        <v>0.2</v>
      </c>
      <c r="D477">
        <v>12.5</v>
      </c>
      <c r="E477" t="s">
        <v>10</v>
      </c>
      <c r="F477" t="s">
        <v>1019</v>
      </c>
      <c r="G477">
        <f>_xlfn.XLOOKUP(Product_summary[[#This Row],[ProductName]], products[ProductName], products[UnitsInStock])</f>
        <v>6</v>
      </c>
      <c r="H477">
        <f>_xlfn.XLOOKUP(Product_summary[[#This Row],[ProductName]], products[ProductName], products[UnitsOnOrder])</f>
        <v>10</v>
      </c>
      <c r="I477">
        <f>_xlfn.XLOOKUP(Product_summary[[#This Row],[ProductName]], products[ProductName], products[ReorderLevel])</f>
        <v>15</v>
      </c>
      <c r="J477">
        <v>240</v>
      </c>
    </row>
    <row r="478" spans="1:10" x14ac:dyDescent="0.3">
      <c r="A478">
        <v>19.2</v>
      </c>
      <c r="B478">
        <v>10</v>
      </c>
      <c r="C478">
        <v>0.25</v>
      </c>
      <c r="D478">
        <v>24</v>
      </c>
      <c r="E478" t="s">
        <v>19</v>
      </c>
      <c r="F478" t="s">
        <v>995</v>
      </c>
      <c r="G478">
        <f>_xlfn.XLOOKUP(Product_summary[[#This Row],[ProductName]], products[ProductName], products[UnitsInStock])</f>
        <v>115</v>
      </c>
      <c r="H478">
        <f>_xlfn.XLOOKUP(Product_summary[[#This Row],[ProductName]], products[ProductName], products[UnitsOnOrder])</f>
        <v>0</v>
      </c>
      <c r="I478">
        <f>_xlfn.XLOOKUP(Product_summary[[#This Row],[ProductName]], products[ProductName], products[ReorderLevel])</f>
        <v>20</v>
      </c>
      <c r="J478">
        <v>144</v>
      </c>
    </row>
    <row r="479" spans="1:10" x14ac:dyDescent="0.3">
      <c r="A479">
        <v>14.4</v>
      </c>
      <c r="B479">
        <v>20</v>
      </c>
      <c r="C479">
        <v>0.25</v>
      </c>
      <c r="D479">
        <v>18</v>
      </c>
      <c r="E479" t="s">
        <v>4</v>
      </c>
      <c r="F479" t="s">
        <v>1032</v>
      </c>
      <c r="G479">
        <f>_xlfn.XLOOKUP(Product_summary[[#This Row],[ProductName]], products[ProductName], products[UnitsInStock])</f>
        <v>57</v>
      </c>
      <c r="H479">
        <f>_xlfn.XLOOKUP(Product_summary[[#This Row],[ProductName]], products[ProductName], products[UnitsOnOrder])</f>
        <v>0</v>
      </c>
      <c r="I479">
        <f>_xlfn.XLOOKUP(Product_summary[[#This Row],[ProductName]], products[ProductName], products[ReorderLevel])</f>
        <v>20</v>
      </c>
      <c r="J479">
        <v>216</v>
      </c>
    </row>
    <row r="480" spans="1:10" x14ac:dyDescent="0.3">
      <c r="A480">
        <v>30.4</v>
      </c>
      <c r="B480">
        <v>5</v>
      </c>
      <c r="C480">
        <v>0</v>
      </c>
      <c r="D480">
        <v>38</v>
      </c>
      <c r="E480" t="s">
        <v>16</v>
      </c>
      <c r="F480" t="s">
        <v>997</v>
      </c>
      <c r="G480">
        <f>_xlfn.XLOOKUP(Product_summary[[#This Row],[ProductName]], products[ProductName], products[UnitsInStock])</f>
        <v>21</v>
      </c>
      <c r="H480">
        <f>_xlfn.XLOOKUP(Product_summary[[#This Row],[ProductName]], products[ProductName], products[UnitsOnOrder])</f>
        <v>10</v>
      </c>
      <c r="I480">
        <f>_xlfn.XLOOKUP(Product_summary[[#This Row],[ProductName]], products[ProductName], products[ReorderLevel])</f>
        <v>30</v>
      </c>
      <c r="J480">
        <v>152</v>
      </c>
    </row>
    <row r="481" spans="1:10" x14ac:dyDescent="0.3">
      <c r="A481">
        <v>26.6</v>
      </c>
      <c r="B481">
        <v>7</v>
      </c>
      <c r="C481">
        <v>0</v>
      </c>
      <c r="D481">
        <v>33.25</v>
      </c>
      <c r="E481" t="s">
        <v>16</v>
      </c>
      <c r="F481" t="s">
        <v>1012</v>
      </c>
      <c r="G481">
        <f>_xlfn.XLOOKUP(Product_summary[[#This Row],[ProductName]], products[ProductName], products[UnitsInStock])</f>
        <v>22</v>
      </c>
      <c r="H481">
        <f>_xlfn.XLOOKUP(Product_summary[[#This Row],[ProductName]], products[ProductName], products[UnitsOnOrder])</f>
        <v>80</v>
      </c>
      <c r="I481">
        <f>_xlfn.XLOOKUP(Product_summary[[#This Row],[ProductName]], products[ProductName], products[ReorderLevel])</f>
        <v>30</v>
      </c>
      <c r="J481">
        <v>186.20000000000002</v>
      </c>
    </row>
    <row r="482" spans="1:10" x14ac:dyDescent="0.3">
      <c r="A482">
        <v>18.600000000000001</v>
      </c>
      <c r="B482">
        <v>35</v>
      </c>
      <c r="C482">
        <v>0</v>
      </c>
      <c r="D482">
        <v>23.25</v>
      </c>
      <c r="E482" t="s">
        <v>22</v>
      </c>
      <c r="F482" t="s">
        <v>915</v>
      </c>
      <c r="G482">
        <f>_xlfn.XLOOKUP(Product_summary[[#This Row],[ProductName]], products[ProductName], products[UnitsInStock])</f>
        <v>35</v>
      </c>
      <c r="H482">
        <f>_xlfn.XLOOKUP(Product_summary[[#This Row],[ProductName]], products[ProductName], products[UnitsOnOrder])</f>
        <v>0</v>
      </c>
      <c r="I482">
        <f>_xlfn.XLOOKUP(Product_summary[[#This Row],[ProductName]], products[ProductName], products[ReorderLevel])</f>
        <v>0</v>
      </c>
      <c r="J482">
        <v>651</v>
      </c>
    </row>
    <row r="483" spans="1:10" x14ac:dyDescent="0.3">
      <c r="A483">
        <v>9.6</v>
      </c>
      <c r="B483">
        <v>20</v>
      </c>
      <c r="C483">
        <v>0</v>
      </c>
      <c r="D483">
        <v>12</v>
      </c>
      <c r="E483" t="s">
        <v>25</v>
      </c>
      <c r="F483" t="s">
        <v>977</v>
      </c>
      <c r="G483">
        <f>_xlfn.XLOOKUP(Product_summary[[#This Row],[ProductName]], products[ProductName], products[UnitsInStock])</f>
        <v>95</v>
      </c>
      <c r="H483">
        <f>_xlfn.XLOOKUP(Product_summary[[#This Row],[ProductName]], products[ProductName], products[UnitsOnOrder])</f>
        <v>0</v>
      </c>
      <c r="I483">
        <f>_xlfn.XLOOKUP(Product_summary[[#This Row],[ProductName]], products[ProductName], products[ReorderLevel])</f>
        <v>0</v>
      </c>
      <c r="J483">
        <v>192</v>
      </c>
    </row>
    <row r="484" spans="1:10" x14ac:dyDescent="0.3">
      <c r="A484">
        <v>13</v>
      </c>
      <c r="B484">
        <v>40</v>
      </c>
      <c r="C484">
        <v>0</v>
      </c>
      <c r="D484">
        <v>16.25</v>
      </c>
      <c r="E484" t="s">
        <v>10</v>
      </c>
      <c r="F484" t="s">
        <v>985</v>
      </c>
      <c r="G484">
        <f>_xlfn.XLOOKUP(Product_summary[[#This Row],[ProductName]], products[ProductName], products[UnitsInStock])</f>
        <v>65</v>
      </c>
      <c r="H484">
        <f>_xlfn.XLOOKUP(Product_summary[[#This Row],[ProductName]], products[ProductName], products[UnitsOnOrder])</f>
        <v>0</v>
      </c>
      <c r="I484">
        <f>_xlfn.XLOOKUP(Product_summary[[#This Row],[ProductName]], products[ProductName], products[ReorderLevel])</f>
        <v>30</v>
      </c>
      <c r="J484">
        <v>520</v>
      </c>
    </row>
    <row r="485" spans="1:10" x14ac:dyDescent="0.3">
      <c r="A485">
        <v>35.1</v>
      </c>
      <c r="B485">
        <v>35</v>
      </c>
      <c r="C485">
        <v>0.25</v>
      </c>
      <c r="D485">
        <v>43.9</v>
      </c>
      <c r="E485" t="s">
        <v>7</v>
      </c>
      <c r="F485" t="s">
        <v>1010</v>
      </c>
      <c r="G485">
        <f>_xlfn.XLOOKUP(Product_summary[[#This Row],[ProductName]], products[ProductName], products[UnitsInStock])</f>
        <v>24</v>
      </c>
      <c r="H485">
        <f>_xlfn.XLOOKUP(Product_summary[[#This Row],[ProductName]], products[ProductName], products[UnitsOnOrder])</f>
        <v>0</v>
      </c>
      <c r="I485">
        <f>_xlfn.XLOOKUP(Product_summary[[#This Row],[ProductName]], products[ProductName], products[ReorderLevel])</f>
        <v>5</v>
      </c>
      <c r="J485">
        <v>921.375</v>
      </c>
    </row>
    <row r="486" spans="1:10" x14ac:dyDescent="0.3">
      <c r="A486">
        <v>31.2</v>
      </c>
      <c r="B486">
        <v>45</v>
      </c>
      <c r="C486">
        <v>0.2</v>
      </c>
      <c r="D486">
        <v>39</v>
      </c>
      <c r="E486" t="s">
        <v>19</v>
      </c>
      <c r="F486" t="s">
        <v>921</v>
      </c>
      <c r="G486">
        <f>_xlfn.XLOOKUP(Product_summary[[#This Row],[ProductName]], products[ProductName], products[UnitsInStock])</f>
        <v>0</v>
      </c>
      <c r="H486">
        <f>_xlfn.XLOOKUP(Product_summary[[#This Row],[ProductName]], products[ProductName], products[UnitsOnOrder])</f>
        <v>0</v>
      </c>
      <c r="I486">
        <f>_xlfn.XLOOKUP(Product_summary[[#This Row],[ProductName]], products[ProductName], products[ReorderLevel])</f>
        <v>0</v>
      </c>
      <c r="J486">
        <v>1123.2</v>
      </c>
    </row>
    <row r="487" spans="1:10" x14ac:dyDescent="0.3">
      <c r="A487">
        <v>8</v>
      </c>
      <c r="B487">
        <v>50</v>
      </c>
      <c r="C487">
        <v>0</v>
      </c>
      <c r="D487">
        <v>10</v>
      </c>
      <c r="E487" t="s">
        <v>10</v>
      </c>
      <c r="F487" t="s">
        <v>929</v>
      </c>
      <c r="G487">
        <f>_xlfn.XLOOKUP(Product_summary[[#This Row],[ProductName]], products[ProductName], products[UnitsInStock])</f>
        <v>3</v>
      </c>
      <c r="H487">
        <f>_xlfn.XLOOKUP(Product_summary[[#This Row],[ProductName]], products[ProductName], products[UnitsOnOrder])</f>
        <v>40</v>
      </c>
      <c r="I487">
        <f>_xlfn.XLOOKUP(Product_summary[[#This Row],[ProductName]], products[ProductName], products[ReorderLevel])</f>
        <v>5</v>
      </c>
      <c r="J487">
        <v>400</v>
      </c>
    </row>
    <row r="488" spans="1:10" x14ac:dyDescent="0.3">
      <c r="A488">
        <v>30.4</v>
      </c>
      <c r="B488">
        <v>30</v>
      </c>
      <c r="C488">
        <v>0</v>
      </c>
      <c r="D488">
        <v>38</v>
      </c>
      <c r="E488" t="s">
        <v>16</v>
      </c>
      <c r="F488" t="s">
        <v>997</v>
      </c>
      <c r="G488">
        <f>_xlfn.XLOOKUP(Product_summary[[#This Row],[ProductName]], products[ProductName], products[UnitsInStock])</f>
        <v>21</v>
      </c>
      <c r="H488">
        <f>_xlfn.XLOOKUP(Product_summary[[#This Row],[ProductName]], products[ProductName], products[UnitsOnOrder])</f>
        <v>10</v>
      </c>
      <c r="I488">
        <f>_xlfn.XLOOKUP(Product_summary[[#This Row],[ProductName]], products[ProductName], products[ReorderLevel])</f>
        <v>30</v>
      </c>
      <c r="J488">
        <v>912</v>
      </c>
    </row>
    <row r="489" spans="1:10" x14ac:dyDescent="0.3">
      <c r="A489">
        <v>44</v>
      </c>
      <c r="B489">
        <v>70</v>
      </c>
      <c r="C489">
        <v>0.2</v>
      </c>
      <c r="D489">
        <v>55</v>
      </c>
      <c r="E489" t="s">
        <v>13</v>
      </c>
      <c r="F489" t="s">
        <v>1002</v>
      </c>
      <c r="G489">
        <f>_xlfn.XLOOKUP(Product_summary[[#This Row],[ProductName]], products[ProductName], products[UnitsInStock])</f>
        <v>79</v>
      </c>
      <c r="H489">
        <f>_xlfn.XLOOKUP(Product_summary[[#This Row],[ProductName]], products[ProductName], products[UnitsOnOrder])</f>
        <v>0</v>
      </c>
      <c r="I489">
        <f>_xlfn.XLOOKUP(Product_summary[[#This Row],[ProductName]], products[ProductName], products[ReorderLevel])</f>
        <v>0</v>
      </c>
      <c r="J489">
        <v>2464</v>
      </c>
    </row>
    <row r="490" spans="1:10" x14ac:dyDescent="0.3">
      <c r="A490">
        <v>31.2</v>
      </c>
      <c r="B490">
        <v>50</v>
      </c>
      <c r="C490">
        <v>0.25</v>
      </c>
      <c r="D490">
        <v>39</v>
      </c>
      <c r="E490" t="s">
        <v>19</v>
      </c>
      <c r="F490" t="s">
        <v>921</v>
      </c>
      <c r="G490">
        <f>_xlfn.XLOOKUP(Product_summary[[#This Row],[ProductName]], products[ProductName], products[UnitsInStock])</f>
        <v>0</v>
      </c>
      <c r="H490">
        <f>_xlfn.XLOOKUP(Product_summary[[#This Row],[ProductName]], products[ProductName], products[UnitsOnOrder])</f>
        <v>0</v>
      </c>
      <c r="I490">
        <f>_xlfn.XLOOKUP(Product_summary[[#This Row],[ProductName]], products[ProductName], products[ReorderLevel])</f>
        <v>0</v>
      </c>
      <c r="J490">
        <v>1170</v>
      </c>
    </row>
    <row r="491" spans="1:10" x14ac:dyDescent="0.3">
      <c r="A491">
        <v>14.7</v>
      </c>
      <c r="B491">
        <v>50</v>
      </c>
      <c r="C491">
        <v>0.25</v>
      </c>
      <c r="D491">
        <v>18.399999999999999</v>
      </c>
      <c r="E491" t="s">
        <v>25</v>
      </c>
      <c r="F491" t="s">
        <v>965</v>
      </c>
      <c r="G491">
        <f>_xlfn.XLOOKUP(Product_summary[[#This Row],[ProductName]], products[ProductName], products[UnitsInStock])</f>
        <v>123</v>
      </c>
      <c r="H491">
        <f>_xlfn.XLOOKUP(Product_summary[[#This Row],[ProductName]], products[ProductName], products[UnitsOnOrder])</f>
        <v>0</v>
      </c>
      <c r="I491">
        <f>_xlfn.XLOOKUP(Product_summary[[#This Row],[ProductName]], products[ProductName], products[ReorderLevel])</f>
        <v>30</v>
      </c>
      <c r="J491">
        <v>551.25</v>
      </c>
    </row>
    <row r="492" spans="1:10" x14ac:dyDescent="0.3">
      <c r="A492">
        <v>7.6</v>
      </c>
      <c r="B492">
        <v>30</v>
      </c>
      <c r="C492">
        <v>0.25</v>
      </c>
      <c r="D492">
        <v>9.5</v>
      </c>
      <c r="E492" t="s">
        <v>10</v>
      </c>
      <c r="F492" t="s">
        <v>979</v>
      </c>
      <c r="G492">
        <f>_xlfn.XLOOKUP(Product_summary[[#This Row],[ProductName]], products[ProductName], products[UnitsInStock])</f>
        <v>36</v>
      </c>
      <c r="H492">
        <f>_xlfn.XLOOKUP(Product_summary[[#This Row],[ProductName]], products[ProductName], products[UnitsOnOrder])</f>
        <v>0</v>
      </c>
      <c r="I492">
        <f>_xlfn.XLOOKUP(Product_summary[[#This Row],[ProductName]], products[ProductName], products[ReorderLevel])</f>
        <v>0</v>
      </c>
      <c r="J492">
        <v>171</v>
      </c>
    </row>
    <row r="493" spans="1:10" x14ac:dyDescent="0.3">
      <c r="A493">
        <v>24.9</v>
      </c>
      <c r="B493">
        <v>10</v>
      </c>
      <c r="C493">
        <v>0</v>
      </c>
      <c r="D493">
        <v>31.23</v>
      </c>
      <c r="E493" t="s">
        <v>10</v>
      </c>
      <c r="F493" t="s">
        <v>939</v>
      </c>
      <c r="G493">
        <f>_xlfn.XLOOKUP(Product_summary[[#This Row],[ProductName]], products[ProductName], products[UnitsInStock])</f>
        <v>15</v>
      </c>
      <c r="H493">
        <f>_xlfn.XLOOKUP(Product_summary[[#This Row],[ProductName]], products[ProductName], products[UnitsOnOrder])</f>
        <v>0</v>
      </c>
      <c r="I493">
        <f>_xlfn.XLOOKUP(Product_summary[[#This Row],[ProductName]], products[ProductName], products[ReorderLevel])</f>
        <v>0</v>
      </c>
      <c r="J493">
        <v>249</v>
      </c>
    </row>
    <row r="494" spans="1:10" x14ac:dyDescent="0.3">
      <c r="A494">
        <v>5.9</v>
      </c>
      <c r="B494">
        <v>40</v>
      </c>
      <c r="C494">
        <v>0</v>
      </c>
      <c r="D494">
        <v>7.45</v>
      </c>
      <c r="E494" t="s">
        <v>19</v>
      </c>
      <c r="F494" t="s">
        <v>993</v>
      </c>
      <c r="G494">
        <f>_xlfn.XLOOKUP(Product_summary[[#This Row],[ProductName]], products[ProductName], products[UnitsInStock])</f>
        <v>21</v>
      </c>
      <c r="H494">
        <f>_xlfn.XLOOKUP(Product_summary[[#This Row],[ProductName]], products[ProductName], products[UnitsOnOrder])</f>
        <v>0</v>
      </c>
      <c r="I494">
        <f>_xlfn.XLOOKUP(Product_summary[[#This Row],[ProductName]], products[ProductName], products[ReorderLevel])</f>
        <v>10</v>
      </c>
      <c r="J494">
        <v>236</v>
      </c>
    </row>
    <row r="495" spans="1:10" x14ac:dyDescent="0.3">
      <c r="A495">
        <v>30.4</v>
      </c>
      <c r="B495">
        <v>28</v>
      </c>
      <c r="C495">
        <v>0</v>
      </c>
      <c r="D495">
        <v>38</v>
      </c>
      <c r="E495" t="s">
        <v>16</v>
      </c>
      <c r="F495" t="s">
        <v>997</v>
      </c>
      <c r="G495">
        <f>_xlfn.XLOOKUP(Product_summary[[#This Row],[ProductName]], products[ProductName], products[UnitsInStock])</f>
        <v>21</v>
      </c>
      <c r="H495">
        <f>_xlfn.XLOOKUP(Product_summary[[#This Row],[ProductName]], products[ProductName], products[UnitsOnOrder])</f>
        <v>10</v>
      </c>
      <c r="I495">
        <f>_xlfn.XLOOKUP(Product_summary[[#This Row],[ProductName]], products[ProductName], products[ReorderLevel])</f>
        <v>30</v>
      </c>
      <c r="J495">
        <v>851.19999999999993</v>
      </c>
    </row>
    <row r="496" spans="1:10" x14ac:dyDescent="0.3">
      <c r="A496">
        <v>16.8</v>
      </c>
      <c r="B496">
        <v>6</v>
      </c>
      <c r="C496">
        <v>0</v>
      </c>
      <c r="D496">
        <v>21</v>
      </c>
      <c r="E496" t="s">
        <v>13</v>
      </c>
      <c r="F496" t="s">
        <v>909</v>
      </c>
      <c r="G496">
        <f>_xlfn.XLOOKUP(Product_summary[[#This Row],[ProductName]], products[ProductName], products[UnitsInStock])</f>
        <v>22</v>
      </c>
      <c r="H496">
        <f>_xlfn.XLOOKUP(Product_summary[[#This Row],[ProductName]], products[ProductName], products[UnitsOnOrder])</f>
        <v>30</v>
      </c>
      <c r="I496">
        <f>_xlfn.XLOOKUP(Product_summary[[#This Row],[ProductName]], products[ProductName], products[ReorderLevel])</f>
        <v>30</v>
      </c>
      <c r="J496">
        <v>100.80000000000001</v>
      </c>
    </row>
    <row r="497" spans="1:10" x14ac:dyDescent="0.3">
      <c r="A497">
        <v>14.4</v>
      </c>
      <c r="B497">
        <v>18</v>
      </c>
      <c r="C497">
        <v>0.15</v>
      </c>
      <c r="D497">
        <v>18</v>
      </c>
      <c r="E497" t="s">
        <v>4</v>
      </c>
      <c r="F497" t="s">
        <v>1032</v>
      </c>
      <c r="G497">
        <f>_xlfn.XLOOKUP(Product_summary[[#This Row],[ProductName]], products[ProductName], products[UnitsInStock])</f>
        <v>57</v>
      </c>
      <c r="H497">
        <f>_xlfn.XLOOKUP(Product_summary[[#This Row],[ProductName]], products[ProductName], products[UnitsOnOrder])</f>
        <v>0</v>
      </c>
      <c r="I497">
        <f>_xlfn.XLOOKUP(Product_summary[[#This Row],[ProductName]], products[ProductName], products[ReorderLevel])</f>
        <v>20</v>
      </c>
      <c r="J497">
        <v>220.32</v>
      </c>
    </row>
    <row r="498" spans="1:10" x14ac:dyDescent="0.3">
      <c r="A498">
        <v>15.2</v>
      </c>
      <c r="B498">
        <v>10</v>
      </c>
      <c r="C498">
        <v>0</v>
      </c>
      <c r="D498">
        <v>19</v>
      </c>
      <c r="E498" t="s">
        <v>4</v>
      </c>
      <c r="F498" t="s">
        <v>891</v>
      </c>
      <c r="G498">
        <f>_xlfn.XLOOKUP(Product_summary[[#This Row],[ProductName]], products[ProductName], products[UnitsInStock])</f>
        <v>17</v>
      </c>
      <c r="H498">
        <f>_xlfn.XLOOKUP(Product_summary[[#This Row],[ProductName]], products[ProductName], products[UnitsOnOrder])</f>
        <v>40</v>
      </c>
      <c r="I498">
        <f>_xlfn.XLOOKUP(Product_summary[[#This Row],[ProductName]], products[ProductName], products[ReorderLevel])</f>
        <v>25</v>
      </c>
      <c r="J498">
        <v>152</v>
      </c>
    </row>
    <row r="499" spans="1:10" x14ac:dyDescent="0.3">
      <c r="A499">
        <v>16.8</v>
      </c>
      <c r="B499">
        <v>12</v>
      </c>
      <c r="C499">
        <v>0</v>
      </c>
      <c r="D499">
        <v>21</v>
      </c>
      <c r="E499" t="s">
        <v>16</v>
      </c>
      <c r="F499" t="s">
        <v>931</v>
      </c>
      <c r="G499">
        <f>_xlfn.XLOOKUP(Product_summary[[#This Row],[ProductName]], products[ProductName], products[UnitsInStock])</f>
        <v>104</v>
      </c>
      <c r="H499">
        <f>_xlfn.XLOOKUP(Product_summary[[#This Row],[ProductName]], products[ProductName], products[UnitsOnOrder])</f>
        <v>0</v>
      </c>
      <c r="I499">
        <f>_xlfn.XLOOKUP(Product_summary[[#This Row],[ProductName]], products[ProductName], products[ReorderLevel])</f>
        <v>25</v>
      </c>
      <c r="J499">
        <v>201.60000000000002</v>
      </c>
    </row>
    <row r="500" spans="1:10" x14ac:dyDescent="0.3">
      <c r="A500">
        <v>27.8</v>
      </c>
      <c r="B500">
        <v>10</v>
      </c>
      <c r="C500">
        <v>0</v>
      </c>
      <c r="D500">
        <v>34.799999999999997</v>
      </c>
      <c r="E500" t="s">
        <v>13</v>
      </c>
      <c r="F500" t="s">
        <v>1026</v>
      </c>
      <c r="G500">
        <f>_xlfn.XLOOKUP(Product_summary[[#This Row],[ProductName]], products[ProductName], products[UnitsInStock])</f>
        <v>14</v>
      </c>
      <c r="H500">
        <f>_xlfn.XLOOKUP(Product_summary[[#This Row],[ProductName]], products[ProductName], products[UnitsOnOrder])</f>
        <v>0</v>
      </c>
      <c r="I500">
        <f>_xlfn.XLOOKUP(Product_summary[[#This Row],[ProductName]], products[ProductName], products[ReorderLevel])</f>
        <v>0</v>
      </c>
      <c r="J500">
        <v>278</v>
      </c>
    </row>
    <row r="501" spans="1:10" x14ac:dyDescent="0.3">
      <c r="A501">
        <v>9.6</v>
      </c>
      <c r="B501">
        <v>5</v>
      </c>
      <c r="C501">
        <v>0</v>
      </c>
      <c r="D501">
        <v>12</v>
      </c>
      <c r="E501" t="s">
        <v>25</v>
      </c>
      <c r="F501" t="s">
        <v>977</v>
      </c>
      <c r="G501">
        <f>_xlfn.XLOOKUP(Product_summary[[#This Row],[ProductName]], products[ProductName], products[UnitsInStock])</f>
        <v>95</v>
      </c>
      <c r="H501">
        <f>_xlfn.XLOOKUP(Product_summary[[#This Row],[ProductName]], products[ProductName], products[UnitsOnOrder])</f>
        <v>0</v>
      </c>
      <c r="I501">
        <f>_xlfn.XLOOKUP(Product_summary[[#This Row],[ProductName]], products[ProductName], products[ReorderLevel])</f>
        <v>0</v>
      </c>
      <c r="J501">
        <v>48</v>
      </c>
    </row>
    <row r="502" spans="1:10" x14ac:dyDescent="0.3">
      <c r="A502">
        <v>30.4</v>
      </c>
      <c r="B502">
        <v>40</v>
      </c>
      <c r="C502">
        <v>0.1</v>
      </c>
      <c r="D502">
        <v>38</v>
      </c>
      <c r="E502" t="s">
        <v>16</v>
      </c>
      <c r="F502" t="s">
        <v>997</v>
      </c>
      <c r="G502">
        <f>_xlfn.XLOOKUP(Product_summary[[#This Row],[ProductName]], products[ProductName], products[UnitsInStock])</f>
        <v>21</v>
      </c>
      <c r="H502">
        <f>_xlfn.XLOOKUP(Product_summary[[#This Row],[ProductName]], products[ProductName], products[UnitsOnOrder])</f>
        <v>10</v>
      </c>
      <c r="I502">
        <f>_xlfn.XLOOKUP(Product_summary[[#This Row],[ProductName]], products[ProductName], products[ReorderLevel])</f>
        <v>30</v>
      </c>
      <c r="J502">
        <v>1094.4000000000001</v>
      </c>
    </row>
    <row r="503" spans="1:10" x14ac:dyDescent="0.3">
      <c r="A503">
        <v>26.6</v>
      </c>
      <c r="B503">
        <v>30</v>
      </c>
      <c r="C503">
        <v>0.1</v>
      </c>
      <c r="D503">
        <v>33.25</v>
      </c>
      <c r="E503" t="s">
        <v>16</v>
      </c>
      <c r="F503" t="s">
        <v>1012</v>
      </c>
      <c r="G503">
        <f>_xlfn.XLOOKUP(Product_summary[[#This Row],[ProductName]], products[ProductName], products[UnitsInStock])</f>
        <v>22</v>
      </c>
      <c r="H503">
        <f>_xlfn.XLOOKUP(Product_summary[[#This Row],[ProductName]], products[ProductName], products[UnitsOnOrder])</f>
        <v>80</v>
      </c>
      <c r="I503">
        <f>_xlfn.XLOOKUP(Product_summary[[#This Row],[ProductName]], products[ProductName], products[ReorderLevel])</f>
        <v>30</v>
      </c>
      <c r="J503">
        <v>718.2</v>
      </c>
    </row>
    <row r="504" spans="1:10" x14ac:dyDescent="0.3">
      <c r="A504">
        <v>6.2</v>
      </c>
      <c r="B504">
        <v>24</v>
      </c>
      <c r="C504">
        <v>0.1</v>
      </c>
      <c r="D504">
        <v>7.75</v>
      </c>
      <c r="E504" t="s">
        <v>4</v>
      </c>
      <c r="F504" t="s">
        <v>1030</v>
      </c>
      <c r="G504">
        <f>_xlfn.XLOOKUP(Product_summary[[#This Row],[ProductName]], products[ProductName], products[UnitsInStock])</f>
        <v>125</v>
      </c>
      <c r="H504">
        <f>_xlfn.XLOOKUP(Product_summary[[#This Row],[ProductName]], products[ProductName], products[UnitsOnOrder])</f>
        <v>0</v>
      </c>
      <c r="I504">
        <f>_xlfn.XLOOKUP(Product_summary[[#This Row],[ProductName]], products[ProductName], products[ReorderLevel])</f>
        <v>25</v>
      </c>
      <c r="J504">
        <v>133.92000000000002</v>
      </c>
    </row>
    <row r="505" spans="1:10" x14ac:dyDescent="0.3">
      <c r="A505">
        <v>26.2</v>
      </c>
      <c r="B505">
        <v>15</v>
      </c>
      <c r="C505">
        <v>0</v>
      </c>
      <c r="D505">
        <v>32.799999999999997</v>
      </c>
      <c r="E505" t="s">
        <v>19</v>
      </c>
      <c r="F505" t="s">
        <v>991</v>
      </c>
      <c r="G505">
        <f>_xlfn.XLOOKUP(Product_summary[[#This Row],[ProductName]], products[ProductName], products[UnitsInStock])</f>
        <v>0</v>
      </c>
      <c r="H505">
        <f>_xlfn.XLOOKUP(Product_summary[[#This Row],[ProductName]], products[ProductName], products[UnitsOnOrder])</f>
        <v>0</v>
      </c>
      <c r="I505">
        <f>_xlfn.XLOOKUP(Product_summary[[#This Row],[ProductName]], products[ProductName], products[ReorderLevel])</f>
        <v>0</v>
      </c>
      <c r="J505">
        <v>393</v>
      </c>
    </row>
    <row r="506" spans="1:10" x14ac:dyDescent="0.3">
      <c r="A506">
        <v>7.3</v>
      </c>
      <c r="B506">
        <v>15</v>
      </c>
      <c r="C506">
        <v>0.2</v>
      </c>
      <c r="D506">
        <v>9.1999999999999993</v>
      </c>
      <c r="E506" t="s">
        <v>10</v>
      </c>
      <c r="F506" t="s">
        <v>925</v>
      </c>
      <c r="G506">
        <f>_xlfn.XLOOKUP(Product_summary[[#This Row],[ProductName]], products[ProductName], products[UnitsInStock])</f>
        <v>25</v>
      </c>
      <c r="H506">
        <f>_xlfn.XLOOKUP(Product_summary[[#This Row],[ProductName]], products[ProductName], products[UnitsOnOrder])</f>
        <v>0</v>
      </c>
      <c r="I506">
        <f>_xlfn.XLOOKUP(Product_summary[[#This Row],[ProductName]], products[ProductName], products[ReorderLevel])</f>
        <v>5</v>
      </c>
      <c r="J506">
        <v>87.600000000000009</v>
      </c>
    </row>
    <row r="507" spans="1:10" x14ac:dyDescent="0.3">
      <c r="A507">
        <v>11.2</v>
      </c>
      <c r="B507">
        <v>20</v>
      </c>
      <c r="C507">
        <v>0.2</v>
      </c>
      <c r="D507">
        <v>14</v>
      </c>
      <c r="E507" t="s">
        <v>4</v>
      </c>
      <c r="F507" t="s">
        <v>955</v>
      </c>
      <c r="G507">
        <f>_xlfn.XLOOKUP(Product_summary[[#This Row],[ProductName]], products[ProductName], products[UnitsInStock])</f>
        <v>111</v>
      </c>
      <c r="H507">
        <f>_xlfn.XLOOKUP(Product_summary[[#This Row],[ProductName]], products[ProductName], products[UnitsOnOrder])</f>
        <v>0</v>
      </c>
      <c r="I507">
        <f>_xlfn.XLOOKUP(Product_summary[[#This Row],[ProductName]], products[ProductName], products[ReorderLevel])</f>
        <v>15</v>
      </c>
      <c r="J507">
        <v>179.20000000000002</v>
      </c>
    </row>
    <row r="508" spans="1:10" x14ac:dyDescent="0.3">
      <c r="A508">
        <v>15.6</v>
      </c>
      <c r="B508">
        <v>15</v>
      </c>
      <c r="C508">
        <v>0.2</v>
      </c>
      <c r="D508">
        <v>19.5</v>
      </c>
      <c r="E508" t="s">
        <v>16</v>
      </c>
      <c r="F508" t="s">
        <v>999</v>
      </c>
      <c r="G508">
        <f>_xlfn.XLOOKUP(Product_summary[[#This Row],[ProductName]], products[ProductName], products[UnitsInStock])</f>
        <v>36</v>
      </c>
      <c r="H508">
        <f>_xlfn.XLOOKUP(Product_summary[[#This Row],[ProductName]], products[ProductName], products[UnitsOnOrder])</f>
        <v>0</v>
      </c>
      <c r="I508">
        <f>_xlfn.XLOOKUP(Product_summary[[#This Row],[ProductName]], products[ProductName], products[ReorderLevel])</f>
        <v>20</v>
      </c>
      <c r="J508">
        <v>187.20000000000002</v>
      </c>
    </row>
    <row r="509" spans="1:10" x14ac:dyDescent="0.3">
      <c r="A509">
        <v>30.4</v>
      </c>
      <c r="B509">
        <v>15</v>
      </c>
      <c r="C509">
        <v>0</v>
      </c>
      <c r="D509">
        <v>38</v>
      </c>
      <c r="E509" t="s">
        <v>13</v>
      </c>
      <c r="F509" t="s">
        <v>911</v>
      </c>
      <c r="G509">
        <f>_xlfn.XLOOKUP(Product_summary[[#This Row],[ProductName]], products[ProductName], products[UnitsInStock])</f>
        <v>86</v>
      </c>
      <c r="H509">
        <f>_xlfn.XLOOKUP(Product_summary[[#This Row],[ProductName]], products[ProductName], products[UnitsOnOrder])</f>
        <v>0</v>
      </c>
      <c r="I509">
        <f>_xlfn.XLOOKUP(Product_summary[[#This Row],[ProductName]], products[ProductName], products[ReorderLevel])</f>
        <v>0</v>
      </c>
      <c r="J509">
        <v>456</v>
      </c>
    </row>
    <row r="510" spans="1:10" x14ac:dyDescent="0.3">
      <c r="A510">
        <v>13.9</v>
      </c>
      <c r="B510">
        <v>16</v>
      </c>
      <c r="C510">
        <v>0</v>
      </c>
      <c r="D510">
        <v>17.45</v>
      </c>
      <c r="E510" t="s">
        <v>10</v>
      </c>
      <c r="F510" t="s">
        <v>919</v>
      </c>
      <c r="G510">
        <f>_xlfn.XLOOKUP(Product_summary[[#This Row],[ProductName]], products[ProductName], products[UnitsInStock])</f>
        <v>29</v>
      </c>
      <c r="H510">
        <f>_xlfn.XLOOKUP(Product_summary[[#This Row],[ProductName]], products[ProductName], products[UnitsOnOrder])</f>
        <v>0</v>
      </c>
      <c r="I510">
        <f>_xlfn.XLOOKUP(Product_summary[[#This Row],[ProductName]], products[ProductName], products[ReorderLevel])</f>
        <v>10</v>
      </c>
      <c r="J510">
        <v>222.4</v>
      </c>
    </row>
    <row r="511" spans="1:10" x14ac:dyDescent="0.3">
      <c r="A511">
        <v>26.6</v>
      </c>
      <c r="B511">
        <v>6</v>
      </c>
      <c r="C511">
        <v>0</v>
      </c>
      <c r="D511">
        <v>33.25</v>
      </c>
      <c r="E511" t="s">
        <v>16</v>
      </c>
      <c r="F511" t="s">
        <v>1012</v>
      </c>
      <c r="G511">
        <f>_xlfn.XLOOKUP(Product_summary[[#This Row],[ProductName]], products[ProductName], products[UnitsInStock])</f>
        <v>22</v>
      </c>
      <c r="H511">
        <f>_xlfn.XLOOKUP(Product_summary[[#This Row],[ProductName]], products[ProductName], products[UnitsOnOrder])</f>
        <v>80</v>
      </c>
      <c r="I511">
        <f>_xlfn.XLOOKUP(Product_summary[[#This Row],[ProductName]], products[ProductName], products[ReorderLevel])</f>
        <v>30</v>
      </c>
      <c r="J511">
        <v>159.60000000000002</v>
      </c>
    </row>
    <row r="512" spans="1:10" x14ac:dyDescent="0.3">
      <c r="A512">
        <v>8</v>
      </c>
      <c r="B512">
        <v>30</v>
      </c>
      <c r="C512">
        <v>0</v>
      </c>
      <c r="D512">
        <v>10</v>
      </c>
      <c r="E512" t="s">
        <v>22</v>
      </c>
      <c r="F512" t="s">
        <v>1029</v>
      </c>
      <c r="G512">
        <f>_xlfn.XLOOKUP(Product_summary[[#This Row],[ProductName]], products[ProductName], products[UnitsInStock])</f>
        <v>4</v>
      </c>
      <c r="H512">
        <f>_xlfn.XLOOKUP(Product_summary[[#This Row],[ProductName]], products[ProductName], products[UnitsOnOrder])</f>
        <v>20</v>
      </c>
      <c r="I512">
        <f>_xlfn.XLOOKUP(Product_summary[[#This Row],[ProductName]], products[ProductName], products[ReorderLevel])</f>
        <v>5</v>
      </c>
      <c r="J512">
        <v>240</v>
      </c>
    </row>
    <row r="513" spans="1:10" x14ac:dyDescent="0.3">
      <c r="A513">
        <v>15.2</v>
      </c>
      <c r="B513">
        <v>45</v>
      </c>
      <c r="C513">
        <v>0.15</v>
      </c>
      <c r="D513">
        <v>19</v>
      </c>
      <c r="E513" t="s">
        <v>4</v>
      </c>
      <c r="F513" t="s">
        <v>891</v>
      </c>
      <c r="G513">
        <f>_xlfn.XLOOKUP(Product_summary[[#This Row],[ProductName]], products[ProductName], products[UnitsInStock])</f>
        <v>17</v>
      </c>
      <c r="H513">
        <f>_xlfn.XLOOKUP(Product_summary[[#This Row],[ProductName]], products[ProductName], products[UnitsOnOrder])</f>
        <v>40</v>
      </c>
      <c r="I513">
        <f>_xlfn.XLOOKUP(Product_summary[[#This Row],[ProductName]], products[ProductName], products[ReorderLevel])</f>
        <v>25</v>
      </c>
      <c r="J513">
        <v>581.4</v>
      </c>
    </row>
    <row r="514" spans="1:10" x14ac:dyDescent="0.3">
      <c r="A514">
        <v>13.9</v>
      </c>
      <c r="B514">
        <v>49</v>
      </c>
      <c r="C514">
        <v>0.15</v>
      </c>
      <c r="D514">
        <v>17.45</v>
      </c>
      <c r="E514" t="s">
        <v>10</v>
      </c>
      <c r="F514" t="s">
        <v>919</v>
      </c>
      <c r="G514">
        <f>_xlfn.XLOOKUP(Product_summary[[#This Row],[ProductName]], products[ProductName], products[UnitsInStock])</f>
        <v>29</v>
      </c>
      <c r="H514">
        <f>_xlfn.XLOOKUP(Product_summary[[#This Row],[ProductName]], products[ProductName], products[UnitsOnOrder])</f>
        <v>0</v>
      </c>
      <c r="I514">
        <f>_xlfn.XLOOKUP(Product_summary[[#This Row],[ProductName]], products[ProductName], products[ReorderLevel])</f>
        <v>10</v>
      </c>
      <c r="J514">
        <v>578.93500000000006</v>
      </c>
    </row>
    <row r="515" spans="1:10" x14ac:dyDescent="0.3">
      <c r="A515">
        <v>99</v>
      </c>
      <c r="B515">
        <v>24</v>
      </c>
      <c r="C515">
        <v>0.15</v>
      </c>
      <c r="D515">
        <v>123.79</v>
      </c>
      <c r="E515" t="s">
        <v>19</v>
      </c>
      <c r="F515" t="s">
        <v>945</v>
      </c>
      <c r="G515">
        <f>_xlfn.XLOOKUP(Product_summary[[#This Row],[ProductName]], products[ProductName], products[UnitsInStock])</f>
        <v>0</v>
      </c>
      <c r="H515">
        <f>_xlfn.XLOOKUP(Product_summary[[#This Row],[ProductName]], products[ProductName], products[UnitsOnOrder])</f>
        <v>0</v>
      </c>
      <c r="I515">
        <f>_xlfn.XLOOKUP(Product_summary[[#This Row],[ProductName]], products[ProductName], products[ReorderLevel])</f>
        <v>0</v>
      </c>
      <c r="J515">
        <v>2019.6</v>
      </c>
    </row>
    <row r="516" spans="1:10" x14ac:dyDescent="0.3">
      <c r="A516">
        <v>22.8</v>
      </c>
      <c r="B516">
        <v>90</v>
      </c>
      <c r="C516">
        <v>0.15</v>
      </c>
      <c r="D516">
        <v>28.5</v>
      </c>
      <c r="E516" t="s">
        <v>7</v>
      </c>
      <c r="F516" t="s">
        <v>1006</v>
      </c>
      <c r="G516">
        <f>_xlfn.XLOOKUP(Product_summary[[#This Row],[ProductName]], products[ProductName], products[UnitsInStock])</f>
        <v>113</v>
      </c>
      <c r="H516">
        <f>_xlfn.XLOOKUP(Product_summary[[#This Row],[ProductName]], products[ProductName], products[UnitsOnOrder])</f>
        <v>0</v>
      </c>
      <c r="I516">
        <f>_xlfn.XLOOKUP(Product_summary[[#This Row],[ProductName]], products[ProductName], products[ReorderLevel])</f>
        <v>25</v>
      </c>
      <c r="J516">
        <v>1744.2</v>
      </c>
    </row>
    <row r="517" spans="1:10" x14ac:dyDescent="0.3">
      <c r="A517">
        <v>35.1</v>
      </c>
      <c r="B517">
        <v>50</v>
      </c>
      <c r="C517">
        <v>0</v>
      </c>
      <c r="D517">
        <v>43.9</v>
      </c>
      <c r="E517" t="s">
        <v>10</v>
      </c>
      <c r="F517" t="s">
        <v>941</v>
      </c>
      <c r="G517">
        <f>_xlfn.XLOOKUP(Product_summary[[#This Row],[ProductName]], products[ProductName], products[UnitsInStock])</f>
        <v>49</v>
      </c>
      <c r="H517">
        <f>_xlfn.XLOOKUP(Product_summary[[#This Row],[ProductName]], products[ProductName], products[UnitsOnOrder])</f>
        <v>0</v>
      </c>
      <c r="I517">
        <f>_xlfn.XLOOKUP(Product_summary[[#This Row],[ProductName]], products[ProductName], products[ReorderLevel])</f>
        <v>30</v>
      </c>
      <c r="J517">
        <v>1755</v>
      </c>
    </row>
    <row r="518" spans="1:10" x14ac:dyDescent="0.3">
      <c r="A518">
        <v>16.8</v>
      </c>
      <c r="B518">
        <v>30</v>
      </c>
      <c r="C518">
        <v>0</v>
      </c>
      <c r="D518">
        <v>21</v>
      </c>
      <c r="E518" t="s">
        <v>13</v>
      </c>
      <c r="F518" t="s">
        <v>909</v>
      </c>
      <c r="G518">
        <f>_xlfn.XLOOKUP(Product_summary[[#This Row],[ProductName]], products[ProductName], products[UnitsInStock])</f>
        <v>22</v>
      </c>
      <c r="H518">
        <f>_xlfn.XLOOKUP(Product_summary[[#This Row],[ProductName]], products[ProductName], products[UnitsOnOrder])</f>
        <v>30</v>
      </c>
      <c r="I518">
        <f>_xlfn.XLOOKUP(Product_summary[[#This Row],[ProductName]], products[ProductName], products[ReorderLevel])</f>
        <v>30</v>
      </c>
      <c r="J518">
        <v>504</v>
      </c>
    </row>
    <row r="519" spans="1:10" x14ac:dyDescent="0.3">
      <c r="A519">
        <v>5.9</v>
      </c>
      <c r="B519">
        <v>80</v>
      </c>
      <c r="C519">
        <v>0</v>
      </c>
      <c r="D519">
        <v>7.45</v>
      </c>
      <c r="E519" t="s">
        <v>19</v>
      </c>
      <c r="F519" t="s">
        <v>993</v>
      </c>
      <c r="G519">
        <f>_xlfn.XLOOKUP(Product_summary[[#This Row],[ProductName]], products[ProductName], products[UnitsInStock])</f>
        <v>21</v>
      </c>
      <c r="H519">
        <f>_xlfn.XLOOKUP(Product_summary[[#This Row],[ProductName]], products[ProductName], products[UnitsOnOrder])</f>
        <v>0</v>
      </c>
      <c r="I519">
        <f>_xlfn.XLOOKUP(Product_summary[[#This Row],[ProductName]], products[ProductName], products[ReorderLevel])</f>
        <v>10</v>
      </c>
      <c r="J519">
        <v>472</v>
      </c>
    </row>
    <row r="520" spans="1:10" x14ac:dyDescent="0.3">
      <c r="A520">
        <v>13.6</v>
      </c>
      <c r="B520">
        <v>60</v>
      </c>
      <c r="C520">
        <v>0</v>
      </c>
      <c r="D520">
        <v>17</v>
      </c>
      <c r="E520" t="s">
        <v>7</v>
      </c>
      <c r="F520" t="s">
        <v>1016</v>
      </c>
      <c r="G520">
        <f>_xlfn.XLOOKUP(Product_summary[[#This Row],[ProductName]], products[ProductName], products[UnitsInStock])</f>
        <v>4</v>
      </c>
      <c r="H520">
        <f>_xlfn.XLOOKUP(Product_summary[[#This Row],[ProductName]], products[ProductName], products[UnitsOnOrder])</f>
        <v>100</v>
      </c>
      <c r="I520">
        <f>_xlfn.XLOOKUP(Product_summary[[#This Row],[ProductName]], products[ProductName], products[ReorderLevel])</f>
        <v>20</v>
      </c>
      <c r="J520">
        <v>816</v>
      </c>
    </row>
    <row r="521" spans="1:10" x14ac:dyDescent="0.3">
      <c r="A521">
        <v>16.8</v>
      </c>
      <c r="B521">
        <v>6</v>
      </c>
      <c r="C521">
        <v>0.2</v>
      </c>
      <c r="D521">
        <v>21</v>
      </c>
      <c r="E521" t="s">
        <v>13</v>
      </c>
      <c r="F521" t="s">
        <v>909</v>
      </c>
      <c r="G521">
        <f>_xlfn.XLOOKUP(Product_summary[[#This Row],[ProductName]], products[ProductName], products[UnitsInStock])</f>
        <v>22</v>
      </c>
      <c r="H521">
        <f>_xlfn.XLOOKUP(Product_summary[[#This Row],[ProductName]], products[ProductName], products[UnitsOnOrder])</f>
        <v>30</v>
      </c>
      <c r="I521">
        <f>_xlfn.XLOOKUP(Product_summary[[#This Row],[ProductName]], products[ProductName], products[ReorderLevel])</f>
        <v>30</v>
      </c>
      <c r="J521">
        <v>80.640000000000015</v>
      </c>
    </row>
    <row r="522" spans="1:10" x14ac:dyDescent="0.3">
      <c r="A522">
        <v>36.4</v>
      </c>
      <c r="B522">
        <v>12</v>
      </c>
      <c r="C522">
        <v>0</v>
      </c>
      <c r="D522">
        <v>45.6</v>
      </c>
      <c r="E522" t="s">
        <v>22</v>
      </c>
      <c r="F522" t="s">
        <v>943</v>
      </c>
      <c r="G522">
        <f>_xlfn.XLOOKUP(Product_summary[[#This Row],[ProductName]], products[ProductName], products[UnitsInStock])</f>
        <v>26</v>
      </c>
      <c r="H522">
        <f>_xlfn.XLOOKUP(Product_summary[[#This Row],[ProductName]], products[ProductName], products[UnitsOnOrder])</f>
        <v>0</v>
      </c>
      <c r="I522">
        <f>_xlfn.XLOOKUP(Product_summary[[#This Row],[ProductName]], products[ProductName], products[ReorderLevel])</f>
        <v>0</v>
      </c>
      <c r="J522">
        <v>436.79999999999995</v>
      </c>
    </row>
    <row r="523" spans="1:10" x14ac:dyDescent="0.3">
      <c r="A523">
        <v>31.2</v>
      </c>
      <c r="B523">
        <v>10</v>
      </c>
      <c r="C523">
        <v>0</v>
      </c>
      <c r="D523">
        <v>39</v>
      </c>
      <c r="E523" t="s">
        <v>19</v>
      </c>
      <c r="F523" t="s">
        <v>921</v>
      </c>
      <c r="G523">
        <f>_xlfn.XLOOKUP(Product_summary[[#This Row],[ProductName]], products[ProductName], products[UnitsInStock])</f>
        <v>0</v>
      </c>
      <c r="H523">
        <f>_xlfn.XLOOKUP(Product_summary[[#This Row],[ProductName]], products[ProductName], products[UnitsOnOrder])</f>
        <v>0</v>
      </c>
      <c r="I523">
        <f>_xlfn.XLOOKUP(Product_summary[[#This Row],[ProductName]], products[ProductName], products[ReorderLevel])</f>
        <v>0</v>
      </c>
      <c r="J523">
        <v>312</v>
      </c>
    </row>
    <row r="524" spans="1:10" x14ac:dyDescent="0.3">
      <c r="A524">
        <v>24.9</v>
      </c>
      <c r="B524">
        <v>15</v>
      </c>
      <c r="C524">
        <v>0</v>
      </c>
      <c r="D524">
        <v>31.23</v>
      </c>
      <c r="E524" t="s">
        <v>10</v>
      </c>
      <c r="F524" t="s">
        <v>939</v>
      </c>
      <c r="G524">
        <f>_xlfn.XLOOKUP(Product_summary[[#This Row],[ProductName]], products[ProductName], products[UnitsInStock])</f>
        <v>15</v>
      </c>
      <c r="H524">
        <f>_xlfn.XLOOKUP(Product_summary[[#This Row],[ProductName]], products[ProductName], products[UnitsOnOrder])</f>
        <v>0</v>
      </c>
      <c r="I524">
        <f>_xlfn.XLOOKUP(Product_summary[[#This Row],[ProductName]], products[ProductName], products[ReorderLevel])</f>
        <v>0</v>
      </c>
      <c r="J524">
        <v>373.5</v>
      </c>
    </row>
    <row r="525" spans="1:10" x14ac:dyDescent="0.3">
      <c r="A525">
        <v>14.4</v>
      </c>
      <c r="B525">
        <v>8</v>
      </c>
      <c r="C525">
        <v>0</v>
      </c>
      <c r="D525">
        <v>18</v>
      </c>
      <c r="E525" t="s">
        <v>4</v>
      </c>
      <c r="F525" t="s">
        <v>956</v>
      </c>
      <c r="G525">
        <f>_xlfn.XLOOKUP(Product_summary[[#This Row],[ProductName]], products[ProductName], products[UnitsInStock])</f>
        <v>20</v>
      </c>
      <c r="H525">
        <f>_xlfn.XLOOKUP(Product_summary[[#This Row],[ProductName]], products[ProductName], products[UnitsOnOrder])</f>
        <v>0</v>
      </c>
      <c r="I525">
        <f>_xlfn.XLOOKUP(Product_summary[[#This Row],[ProductName]], products[ProductName], products[ReorderLevel])</f>
        <v>15</v>
      </c>
      <c r="J525">
        <v>115.2</v>
      </c>
    </row>
    <row r="526" spans="1:10" x14ac:dyDescent="0.3">
      <c r="A526">
        <v>7.7</v>
      </c>
      <c r="B526">
        <v>30</v>
      </c>
      <c r="C526">
        <v>0</v>
      </c>
      <c r="D526">
        <v>9.65</v>
      </c>
      <c r="E526" t="s">
        <v>25</v>
      </c>
      <c r="F526" t="s">
        <v>967</v>
      </c>
      <c r="G526">
        <f>_xlfn.XLOOKUP(Product_summary[[#This Row],[ProductName]], products[ProductName], products[UnitsInStock])</f>
        <v>85</v>
      </c>
      <c r="H526">
        <f>_xlfn.XLOOKUP(Product_summary[[#This Row],[ProductName]], products[ProductName], products[UnitsOnOrder])</f>
        <v>0</v>
      </c>
      <c r="I526">
        <f>_xlfn.XLOOKUP(Product_summary[[#This Row],[ProductName]], products[ProductName], products[ReorderLevel])</f>
        <v>10</v>
      </c>
      <c r="J526">
        <v>231</v>
      </c>
    </row>
    <row r="527" spans="1:10" x14ac:dyDescent="0.3">
      <c r="A527">
        <v>14.4</v>
      </c>
      <c r="B527">
        <v>6</v>
      </c>
      <c r="C527">
        <v>0</v>
      </c>
      <c r="D527">
        <v>18</v>
      </c>
      <c r="E527" t="s">
        <v>4</v>
      </c>
      <c r="F527" t="s">
        <v>963</v>
      </c>
      <c r="G527">
        <f>_xlfn.XLOOKUP(Product_summary[[#This Row],[ProductName]], products[ProductName], products[UnitsInStock])</f>
        <v>69</v>
      </c>
      <c r="H527">
        <f>_xlfn.XLOOKUP(Product_summary[[#This Row],[ProductName]], products[ProductName], products[UnitsOnOrder])</f>
        <v>0</v>
      </c>
      <c r="I527">
        <f>_xlfn.XLOOKUP(Product_summary[[#This Row],[ProductName]], products[ProductName], products[ReorderLevel])</f>
        <v>5</v>
      </c>
      <c r="J527">
        <v>86.4</v>
      </c>
    </row>
    <row r="528" spans="1:10" x14ac:dyDescent="0.3">
      <c r="A528">
        <v>5.9</v>
      </c>
      <c r="B528">
        <v>15</v>
      </c>
      <c r="C528">
        <v>0</v>
      </c>
      <c r="D528">
        <v>7.45</v>
      </c>
      <c r="E528" t="s">
        <v>19</v>
      </c>
      <c r="F528" t="s">
        <v>993</v>
      </c>
      <c r="G528">
        <f>_xlfn.XLOOKUP(Product_summary[[#This Row],[ProductName]], products[ProductName], products[UnitsInStock])</f>
        <v>21</v>
      </c>
      <c r="H528">
        <f>_xlfn.XLOOKUP(Product_summary[[#This Row],[ProductName]], products[ProductName], products[UnitsOnOrder])</f>
        <v>0</v>
      </c>
      <c r="I528">
        <f>_xlfn.XLOOKUP(Product_summary[[#This Row],[ProductName]], products[ProductName], products[ReorderLevel])</f>
        <v>10</v>
      </c>
      <c r="J528">
        <v>88.5</v>
      </c>
    </row>
    <row r="529" spans="1:10" x14ac:dyDescent="0.3">
      <c r="A529">
        <v>7.3</v>
      </c>
      <c r="B529">
        <v>12</v>
      </c>
      <c r="C529">
        <v>0.1</v>
      </c>
      <c r="D529">
        <v>9.1999999999999993</v>
      </c>
      <c r="E529" t="s">
        <v>10</v>
      </c>
      <c r="F529" t="s">
        <v>925</v>
      </c>
      <c r="G529">
        <f>_xlfn.XLOOKUP(Product_summary[[#This Row],[ProductName]], products[ProductName], products[UnitsInStock])</f>
        <v>25</v>
      </c>
      <c r="H529">
        <f>_xlfn.XLOOKUP(Product_summary[[#This Row],[ProductName]], products[ProductName], products[UnitsOnOrder])</f>
        <v>0</v>
      </c>
      <c r="I529">
        <f>_xlfn.XLOOKUP(Product_summary[[#This Row],[ProductName]], products[ProductName], products[ReorderLevel])</f>
        <v>5</v>
      </c>
      <c r="J529">
        <v>78.84</v>
      </c>
    </row>
    <row r="530" spans="1:10" x14ac:dyDescent="0.3">
      <c r="A530">
        <v>3.6</v>
      </c>
      <c r="B530">
        <v>20</v>
      </c>
      <c r="C530">
        <v>0.1</v>
      </c>
      <c r="D530">
        <v>4.5</v>
      </c>
      <c r="E530" t="s">
        <v>4</v>
      </c>
      <c r="F530" t="s">
        <v>935</v>
      </c>
      <c r="G530">
        <f>_xlfn.XLOOKUP(Product_summary[[#This Row],[ProductName]], products[ProductName], products[UnitsInStock])</f>
        <v>20</v>
      </c>
      <c r="H530">
        <f>_xlfn.XLOOKUP(Product_summary[[#This Row],[ProductName]], products[ProductName], products[UnitsOnOrder])</f>
        <v>0</v>
      </c>
      <c r="I530">
        <f>_xlfn.XLOOKUP(Product_summary[[#This Row],[ProductName]], products[ProductName], products[ReorderLevel])</f>
        <v>0</v>
      </c>
      <c r="J530">
        <v>64.8</v>
      </c>
    </row>
    <row r="531" spans="1:10" x14ac:dyDescent="0.3">
      <c r="A531">
        <v>10</v>
      </c>
      <c r="B531">
        <v>3</v>
      </c>
      <c r="C531">
        <v>0.1</v>
      </c>
      <c r="D531">
        <v>12.5</v>
      </c>
      <c r="E531" t="s">
        <v>13</v>
      </c>
      <c r="F531" t="s">
        <v>949</v>
      </c>
      <c r="G531">
        <f>_xlfn.XLOOKUP(Product_summary[[#This Row],[ProductName]], products[ProductName], products[UnitsInStock])</f>
        <v>0</v>
      </c>
      <c r="H531">
        <f>_xlfn.XLOOKUP(Product_summary[[#This Row],[ProductName]], products[ProductName], products[UnitsOnOrder])</f>
        <v>70</v>
      </c>
      <c r="I531">
        <f>_xlfn.XLOOKUP(Product_summary[[#This Row],[ProductName]], products[ProductName], products[ReorderLevel])</f>
        <v>20</v>
      </c>
      <c r="J531">
        <v>27</v>
      </c>
    </row>
    <row r="532" spans="1:10" x14ac:dyDescent="0.3">
      <c r="A532">
        <v>5.6</v>
      </c>
      <c r="B532">
        <v>15</v>
      </c>
      <c r="C532">
        <v>0.1</v>
      </c>
      <c r="D532">
        <v>7</v>
      </c>
      <c r="E532" t="s">
        <v>16</v>
      </c>
      <c r="F532" t="s">
        <v>989</v>
      </c>
      <c r="G532">
        <f>_xlfn.XLOOKUP(Product_summary[[#This Row],[ProductName]], products[ProductName], products[UnitsInStock])</f>
        <v>38</v>
      </c>
      <c r="H532">
        <f>_xlfn.XLOOKUP(Product_summary[[#This Row],[ProductName]], products[ProductName], products[UnitsOnOrder])</f>
        <v>0</v>
      </c>
      <c r="I532">
        <f>_xlfn.XLOOKUP(Product_summary[[#This Row],[ProductName]], products[ProductName], products[ReorderLevel])</f>
        <v>25</v>
      </c>
      <c r="J532">
        <v>75.600000000000009</v>
      </c>
    </row>
    <row r="533" spans="1:10" x14ac:dyDescent="0.3">
      <c r="A533">
        <v>7.3</v>
      </c>
      <c r="B533">
        <v>40</v>
      </c>
      <c r="C533">
        <v>0</v>
      </c>
      <c r="D533">
        <v>9.1999999999999993</v>
      </c>
      <c r="E533" t="s">
        <v>10</v>
      </c>
      <c r="F533" t="s">
        <v>925</v>
      </c>
      <c r="G533">
        <f>_xlfn.XLOOKUP(Product_summary[[#This Row],[ProductName]], products[ProductName], products[UnitsInStock])</f>
        <v>25</v>
      </c>
      <c r="H533">
        <f>_xlfn.XLOOKUP(Product_summary[[#This Row],[ProductName]], products[ProductName], products[UnitsOnOrder])</f>
        <v>0</v>
      </c>
      <c r="I533">
        <f>_xlfn.XLOOKUP(Product_summary[[#This Row],[ProductName]], products[ProductName], products[ReorderLevel])</f>
        <v>5</v>
      </c>
      <c r="J533">
        <v>292</v>
      </c>
    </row>
    <row r="534" spans="1:10" x14ac:dyDescent="0.3">
      <c r="A534">
        <v>16.8</v>
      </c>
      <c r="B534">
        <v>35</v>
      </c>
      <c r="C534">
        <v>0</v>
      </c>
      <c r="D534">
        <v>21.05</v>
      </c>
      <c r="E534" t="s">
        <v>7</v>
      </c>
      <c r="F534" t="s">
        <v>1014</v>
      </c>
      <c r="G534">
        <f>_xlfn.XLOOKUP(Product_summary[[#This Row],[ProductName]], products[ProductName], products[UnitsInStock])</f>
        <v>76</v>
      </c>
      <c r="H534">
        <f>_xlfn.XLOOKUP(Product_summary[[#This Row],[ProductName]], products[ProductName], products[UnitsOnOrder])</f>
        <v>0</v>
      </c>
      <c r="I534">
        <f>_xlfn.XLOOKUP(Product_summary[[#This Row],[ProductName]], products[ProductName], products[ReorderLevel])</f>
        <v>0</v>
      </c>
      <c r="J534">
        <v>588</v>
      </c>
    </row>
    <row r="535" spans="1:10" x14ac:dyDescent="0.3">
      <c r="A535">
        <v>17.2</v>
      </c>
      <c r="B535">
        <v>2</v>
      </c>
      <c r="C535">
        <v>0</v>
      </c>
      <c r="D535">
        <v>21.5</v>
      </c>
      <c r="E535" t="s">
        <v>13</v>
      </c>
      <c r="F535" t="s">
        <v>1025</v>
      </c>
      <c r="G535">
        <f>_xlfn.XLOOKUP(Product_summary[[#This Row],[ProductName]], products[ProductName], products[UnitsInStock])</f>
        <v>26</v>
      </c>
      <c r="H535">
        <f>_xlfn.XLOOKUP(Product_summary[[#This Row],[ProductName]], products[ProductName], products[UnitsOnOrder])</f>
        <v>0</v>
      </c>
      <c r="I535">
        <f>_xlfn.XLOOKUP(Product_summary[[#This Row],[ProductName]], products[ProductName], products[ReorderLevel])</f>
        <v>0</v>
      </c>
      <c r="J535">
        <v>34.4</v>
      </c>
    </row>
    <row r="536" spans="1:10" x14ac:dyDescent="0.3">
      <c r="A536">
        <v>24.9</v>
      </c>
      <c r="B536">
        <v>6</v>
      </c>
      <c r="C536">
        <v>0</v>
      </c>
      <c r="D536">
        <v>31.23</v>
      </c>
      <c r="E536" t="s">
        <v>10</v>
      </c>
      <c r="F536" t="s">
        <v>939</v>
      </c>
      <c r="G536">
        <f>_xlfn.XLOOKUP(Product_summary[[#This Row],[ProductName]], products[ProductName], products[UnitsInStock])</f>
        <v>15</v>
      </c>
      <c r="H536">
        <f>_xlfn.XLOOKUP(Product_summary[[#This Row],[ProductName]], products[ProductName], products[UnitsOnOrder])</f>
        <v>0</v>
      </c>
      <c r="I536">
        <f>_xlfn.XLOOKUP(Product_summary[[#This Row],[ProductName]], products[ProductName], products[ReorderLevel])</f>
        <v>0</v>
      </c>
      <c r="J536">
        <v>149.39999999999998</v>
      </c>
    </row>
    <row r="537" spans="1:10" x14ac:dyDescent="0.3">
      <c r="A537">
        <v>14.7</v>
      </c>
      <c r="B537">
        <v>20</v>
      </c>
      <c r="C537">
        <v>0</v>
      </c>
      <c r="D537">
        <v>18.399999999999999</v>
      </c>
      <c r="E537" t="s">
        <v>25</v>
      </c>
      <c r="F537" t="s">
        <v>965</v>
      </c>
      <c r="G537">
        <f>_xlfn.XLOOKUP(Product_summary[[#This Row],[ProductName]], products[ProductName], products[UnitsInStock])</f>
        <v>123</v>
      </c>
      <c r="H537">
        <f>_xlfn.XLOOKUP(Product_summary[[#This Row],[ProductName]], products[ProductName], products[UnitsOnOrder])</f>
        <v>0</v>
      </c>
      <c r="I537">
        <f>_xlfn.XLOOKUP(Product_summary[[#This Row],[ProductName]], products[ProductName], products[ReorderLevel])</f>
        <v>30</v>
      </c>
      <c r="J537">
        <v>294</v>
      </c>
    </row>
    <row r="538" spans="1:10" x14ac:dyDescent="0.3">
      <c r="A538">
        <v>24.8</v>
      </c>
      <c r="B538">
        <v>14</v>
      </c>
      <c r="C538">
        <v>0</v>
      </c>
      <c r="D538">
        <v>31</v>
      </c>
      <c r="E538" t="s">
        <v>25</v>
      </c>
      <c r="F538" t="s">
        <v>907</v>
      </c>
      <c r="G538">
        <f>_xlfn.XLOOKUP(Product_summary[[#This Row],[ProductName]], products[ProductName], products[UnitsInStock])</f>
        <v>31</v>
      </c>
      <c r="H538">
        <f>_xlfn.XLOOKUP(Product_summary[[#This Row],[ProductName]], products[ProductName], products[UnitsOnOrder])</f>
        <v>0</v>
      </c>
      <c r="I538">
        <f>_xlfn.XLOOKUP(Product_summary[[#This Row],[ProductName]], products[ProductName], products[ReorderLevel])</f>
        <v>0</v>
      </c>
      <c r="J538">
        <v>347.2</v>
      </c>
    </row>
    <row r="539" spans="1:10" x14ac:dyDescent="0.3">
      <c r="A539">
        <v>5.6</v>
      </c>
      <c r="B539">
        <v>20</v>
      </c>
      <c r="C539">
        <v>0</v>
      </c>
      <c r="D539">
        <v>7</v>
      </c>
      <c r="E539" t="s">
        <v>16</v>
      </c>
      <c r="F539" t="s">
        <v>989</v>
      </c>
      <c r="G539">
        <f>_xlfn.XLOOKUP(Product_summary[[#This Row],[ProductName]], products[ProductName], products[UnitsInStock])</f>
        <v>38</v>
      </c>
      <c r="H539">
        <f>_xlfn.XLOOKUP(Product_summary[[#This Row],[ProductName]], products[ProductName], products[UnitsOnOrder])</f>
        <v>0</v>
      </c>
      <c r="I539">
        <f>_xlfn.XLOOKUP(Product_summary[[#This Row],[ProductName]], products[ProductName], products[ReorderLevel])</f>
        <v>25</v>
      </c>
      <c r="J539">
        <v>112</v>
      </c>
    </row>
    <row r="540" spans="1:10" x14ac:dyDescent="0.3">
      <c r="A540">
        <v>39.4</v>
      </c>
      <c r="B540">
        <v>35</v>
      </c>
      <c r="C540">
        <v>0</v>
      </c>
      <c r="D540">
        <v>49.3</v>
      </c>
      <c r="E540" t="s">
        <v>10</v>
      </c>
      <c r="F540" t="s">
        <v>1008</v>
      </c>
      <c r="G540">
        <f>_xlfn.XLOOKUP(Product_summary[[#This Row],[ProductName]], products[ProductName], products[UnitsInStock])</f>
        <v>17</v>
      </c>
      <c r="H540">
        <f>_xlfn.XLOOKUP(Product_summary[[#This Row],[ProductName]], products[ProductName], products[UnitsOnOrder])</f>
        <v>0</v>
      </c>
      <c r="I540">
        <f>_xlfn.XLOOKUP(Product_summary[[#This Row],[ProductName]], products[ProductName], products[ReorderLevel])</f>
        <v>0</v>
      </c>
      <c r="J540">
        <v>1379</v>
      </c>
    </row>
    <row r="541" spans="1:10" x14ac:dyDescent="0.3">
      <c r="A541">
        <v>24.8</v>
      </c>
      <c r="B541">
        <v>20</v>
      </c>
      <c r="C541">
        <v>0.2</v>
      </c>
      <c r="D541">
        <v>31</v>
      </c>
      <c r="E541" t="s">
        <v>25</v>
      </c>
      <c r="F541" t="s">
        <v>907</v>
      </c>
      <c r="G541">
        <f>_xlfn.XLOOKUP(Product_summary[[#This Row],[ProductName]], products[ProductName], products[UnitsInStock])</f>
        <v>31</v>
      </c>
      <c r="H541">
        <f>_xlfn.XLOOKUP(Product_summary[[#This Row],[ProductName]], products[ProductName], products[UnitsOnOrder])</f>
        <v>0</v>
      </c>
      <c r="I541">
        <f>_xlfn.XLOOKUP(Product_summary[[#This Row],[ProductName]], products[ProductName], products[ReorderLevel])</f>
        <v>0</v>
      </c>
      <c r="J541">
        <v>396.8</v>
      </c>
    </row>
    <row r="542" spans="1:10" x14ac:dyDescent="0.3">
      <c r="A542">
        <v>5.9</v>
      </c>
      <c r="B542">
        <v>6</v>
      </c>
      <c r="C542">
        <v>0.2</v>
      </c>
      <c r="D542">
        <v>7.45</v>
      </c>
      <c r="E542" t="s">
        <v>19</v>
      </c>
      <c r="F542" t="s">
        <v>993</v>
      </c>
      <c r="G542">
        <f>_xlfn.XLOOKUP(Product_summary[[#This Row],[ProductName]], products[ProductName], products[UnitsInStock])</f>
        <v>21</v>
      </c>
      <c r="H542">
        <f>_xlfn.XLOOKUP(Product_summary[[#This Row],[ProductName]], products[ProductName], products[UnitsOnOrder])</f>
        <v>0</v>
      </c>
      <c r="I542">
        <f>_xlfn.XLOOKUP(Product_summary[[#This Row],[ProductName]], products[ProductName], products[ReorderLevel])</f>
        <v>10</v>
      </c>
      <c r="J542">
        <v>28.320000000000007</v>
      </c>
    </row>
    <row r="543" spans="1:10" x14ac:dyDescent="0.3">
      <c r="A543">
        <v>19.2</v>
      </c>
      <c r="B543">
        <v>120</v>
      </c>
      <c r="C543">
        <v>0.1</v>
      </c>
      <c r="D543">
        <v>24</v>
      </c>
      <c r="E543" t="s">
        <v>19</v>
      </c>
      <c r="F543" t="s">
        <v>995</v>
      </c>
      <c r="G543">
        <f>_xlfn.XLOOKUP(Product_summary[[#This Row],[ProductName]], products[ProductName], products[UnitsInStock])</f>
        <v>115</v>
      </c>
      <c r="H543">
        <f>_xlfn.XLOOKUP(Product_summary[[#This Row],[ProductName]], products[ProductName], products[UnitsOnOrder])</f>
        <v>0</v>
      </c>
      <c r="I543">
        <f>_xlfn.XLOOKUP(Product_summary[[#This Row],[ProductName]], products[ProductName], products[ReorderLevel])</f>
        <v>20</v>
      </c>
      <c r="J543">
        <v>2073.6</v>
      </c>
    </row>
    <row r="544" spans="1:10" x14ac:dyDescent="0.3">
      <c r="A544">
        <v>26.6</v>
      </c>
      <c r="B544">
        <v>35</v>
      </c>
      <c r="C544">
        <v>0.1</v>
      </c>
      <c r="D544">
        <v>33.25</v>
      </c>
      <c r="E544" t="s">
        <v>16</v>
      </c>
      <c r="F544" t="s">
        <v>1012</v>
      </c>
      <c r="G544">
        <f>_xlfn.XLOOKUP(Product_summary[[#This Row],[ProductName]], products[ProductName], products[UnitsInStock])</f>
        <v>22</v>
      </c>
      <c r="H544">
        <f>_xlfn.XLOOKUP(Product_summary[[#This Row],[ProductName]], products[ProductName], products[UnitsOnOrder])</f>
        <v>80</v>
      </c>
      <c r="I544">
        <f>_xlfn.XLOOKUP(Product_summary[[#This Row],[ProductName]], products[ProductName], products[ReorderLevel])</f>
        <v>30</v>
      </c>
      <c r="J544">
        <v>837.9</v>
      </c>
    </row>
    <row r="545" spans="1:10" x14ac:dyDescent="0.3">
      <c r="A545">
        <v>16.8</v>
      </c>
      <c r="B545">
        <v>28</v>
      </c>
      <c r="C545">
        <v>0.1</v>
      </c>
      <c r="D545">
        <v>21.05</v>
      </c>
      <c r="E545" t="s">
        <v>7</v>
      </c>
      <c r="F545" t="s">
        <v>1014</v>
      </c>
      <c r="G545">
        <f>_xlfn.XLOOKUP(Product_summary[[#This Row],[ProductName]], products[ProductName], products[UnitsInStock])</f>
        <v>76</v>
      </c>
      <c r="H545">
        <f>_xlfn.XLOOKUP(Product_summary[[#This Row],[ProductName]], products[ProductName], products[UnitsOnOrder])</f>
        <v>0</v>
      </c>
      <c r="I545">
        <f>_xlfn.XLOOKUP(Product_summary[[#This Row],[ProductName]], products[ProductName], products[ReorderLevel])</f>
        <v>0</v>
      </c>
      <c r="J545">
        <v>423.36</v>
      </c>
    </row>
    <row r="546" spans="1:10" x14ac:dyDescent="0.3">
      <c r="A546">
        <v>10.4</v>
      </c>
      <c r="B546">
        <v>55</v>
      </c>
      <c r="C546">
        <v>0.1</v>
      </c>
      <c r="D546">
        <v>13</v>
      </c>
      <c r="E546" t="s">
        <v>7</v>
      </c>
      <c r="F546" t="s">
        <v>1034</v>
      </c>
      <c r="G546">
        <f>_xlfn.XLOOKUP(Product_summary[[#This Row],[ProductName]], products[ProductName], products[UnitsInStock])</f>
        <v>32</v>
      </c>
      <c r="H546">
        <f>_xlfn.XLOOKUP(Product_summary[[#This Row],[ProductName]], products[ProductName], products[UnitsOnOrder])</f>
        <v>0</v>
      </c>
      <c r="I546">
        <f>_xlfn.XLOOKUP(Product_summary[[#This Row],[ProductName]], products[ProductName], products[ReorderLevel])</f>
        <v>15</v>
      </c>
      <c r="J546">
        <v>514.80000000000007</v>
      </c>
    </row>
    <row r="547" spans="1:10" x14ac:dyDescent="0.3">
      <c r="A547">
        <v>36.4</v>
      </c>
      <c r="B547">
        <v>15</v>
      </c>
      <c r="C547">
        <v>0</v>
      </c>
      <c r="D547">
        <v>45.6</v>
      </c>
      <c r="E547" t="s">
        <v>22</v>
      </c>
      <c r="F547" t="s">
        <v>943</v>
      </c>
      <c r="G547">
        <f>_xlfn.XLOOKUP(Product_summary[[#This Row],[ProductName]], products[ProductName], products[UnitsInStock])</f>
        <v>26</v>
      </c>
      <c r="H547">
        <f>_xlfn.XLOOKUP(Product_summary[[#This Row],[ProductName]], products[ProductName], products[UnitsOnOrder])</f>
        <v>0</v>
      </c>
      <c r="I547">
        <f>_xlfn.XLOOKUP(Product_summary[[#This Row],[ProductName]], products[ProductName], products[ReorderLevel])</f>
        <v>0</v>
      </c>
      <c r="J547">
        <v>546</v>
      </c>
    </row>
    <row r="548" spans="1:10" x14ac:dyDescent="0.3">
      <c r="A548">
        <v>15.5</v>
      </c>
      <c r="B548">
        <v>100</v>
      </c>
      <c r="C548">
        <v>0.05</v>
      </c>
      <c r="D548">
        <v>19.45</v>
      </c>
      <c r="E548" t="s">
        <v>7</v>
      </c>
      <c r="F548" t="s">
        <v>973</v>
      </c>
      <c r="G548">
        <f>_xlfn.XLOOKUP(Product_summary[[#This Row],[ProductName]], products[ProductName], products[UnitsInStock])</f>
        <v>27</v>
      </c>
      <c r="H548">
        <f>_xlfn.XLOOKUP(Product_summary[[#This Row],[ProductName]], products[ProductName], products[UnitsOnOrder])</f>
        <v>0</v>
      </c>
      <c r="I548">
        <f>_xlfn.XLOOKUP(Product_summary[[#This Row],[ProductName]], products[ProductName], products[ReorderLevel])</f>
        <v>15</v>
      </c>
      <c r="J548">
        <v>1472.5</v>
      </c>
    </row>
    <row r="549" spans="1:10" x14ac:dyDescent="0.3">
      <c r="A549">
        <v>10.199999999999999</v>
      </c>
      <c r="B549">
        <v>15</v>
      </c>
      <c r="C549">
        <v>0.1</v>
      </c>
      <c r="D549">
        <v>12.75</v>
      </c>
      <c r="E549" t="s">
        <v>10</v>
      </c>
      <c r="F549" t="s">
        <v>981</v>
      </c>
      <c r="G549">
        <f>_xlfn.XLOOKUP(Product_summary[[#This Row],[ProductName]], products[ProductName], products[UnitsInStock])</f>
        <v>15</v>
      </c>
      <c r="H549">
        <f>_xlfn.XLOOKUP(Product_summary[[#This Row],[ProductName]], products[ProductName], products[UnitsOnOrder])</f>
        <v>70</v>
      </c>
      <c r="I549">
        <f>_xlfn.XLOOKUP(Product_summary[[#This Row],[ProductName]], products[ProductName], products[ReorderLevel])</f>
        <v>25</v>
      </c>
      <c r="J549">
        <v>137.70000000000002</v>
      </c>
    </row>
    <row r="550" spans="1:10" x14ac:dyDescent="0.3">
      <c r="A550">
        <v>12</v>
      </c>
      <c r="B550">
        <v>25</v>
      </c>
      <c r="C550">
        <v>0.1</v>
      </c>
      <c r="D550">
        <v>15</v>
      </c>
      <c r="E550" t="s">
        <v>4</v>
      </c>
      <c r="F550" t="s">
        <v>1023</v>
      </c>
      <c r="G550">
        <f>_xlfn.XLOOKUP(Product_summary[[#This Row],[ProductName]], products[ProductName], products[UnitsInStock])</f>
        <v>15</v>
      </c>
      <c r="H550">
        <f>_xlfn.XLOOKUP(Product_summary[[#This Row],[ProductName]], products[ProductName], products[UnitsOnOrder])</f>
        <v>10</v>
      </c>
      <c r="I550">
        <f>_xlfn.XLOOKUP(Product_summary[[#This Row],[ProductName]], products[ProductName], products[ReorderLevel])</f>
        <v>30</v>
      </c>
      <c r="J550">
        <v>270</v>
      </c>
    </row>
    <row r="551" spans="1:10" x14ac:dyDescent="0.3">
      <c r="A551">
        <v>13.9</v>
      </c>
      <c r="B551">
        <v>20</v>
      </c>
      <c r="C551">
        <v>0.2</v>
      </c>
      <c r="D551">
        <v>17.45</v>
      </c>
      <c r="E551" t="s">
        <v>10</v>
      </c>
      <c r="F551" t="s">
        <v>919</v>
      </c>
      <c r="G551">
        <f>_xlfn.XLOOKUP(Product_summary[[#This Row],[ProductName]], products[ProductName], products[UnitsInStock])</f>
        <v>29</v>
      </c>
      <c r="H551">
        <f>_xlfn.XLOOKUP(Product_summary[[#This Row],[ProductName]], products[ProductName], products[UnitsOnOrder])</f>
        <v>0</v>
      </c>
      <c r="I551">
        <f>_xlfn.XLOOKUP(Product_summary[[#This Row],[ProductName]], products[ProductName], products[ReorderLevel])</f>
        <v>10</v>
      </c>
      <c r="J551">
        <v>222.4</v>
      </c>
    </row>
    <row r="552" spans="1:10" x14ac:dyDescent="0.3">
      <c r="A552">
        <v>2</v>
      </c>
      <c r="B552">
        <v>20</v>
      </c>
      <c r="C552">
        <v>0.2</v>
      </c>
      <c r="D552">
        <v>2.5</v>
      </c>
      <c r="E552" t="s">
        <v>13</v>
      </c>
      <c r="F552" t="s">
        <v>953</v>
      </c>
      <c r="G552">
        <f>_xlfn.XLOOKUP(Product_summary[[#This Row],[ProductName]], products[ProductName], products[UnitsInStock])</f>
        <v>112</v>
      </c>
      <c r="H552">
        <f>_xlfn.XLOOKUP(Product_summary[[#This Row],[ProductName]], products[ProductName], products[UnitsOnOrder])</f>
        <v>0</v>
      </c>
      <c r="I552">
        <f>_xlfn.XLOOKUP(Product_summary[[#This Row],[ProductName]], products[ProductName], products[ReorderLevel])</f>
        <v>20</v>
      </c>
      <c r="J552">
        <v>32</v>
      </c>
    </row>
    <row r="553" spans="1:10" x14ac:dyDescent="0.3">
      <c r="A553">
        <v>9.6</v>
      </c>
      <c r="B553">
        <v>10</v>
      </c>
      <c r="C553">
        <v>0.2</v>
      </c>
      <c r="D553">
        <v>12</v>
      </c>
      <c r="E553" t="s">
        <v>25</v>
      </c>
      <c r="F553" t="s">
        <v>977</v>
      </c>
      <c r="G553">
        <f>_xlfn.XLOOKUP(Product_summary[[#This Row],[ProductName]], products[ProductName], products[UnitsInStock])</f>
        <v>95</v>
      </c>
      <c r="H553">
        <f>_xlfn.XLOOKUP(Product_summary[[#This Row],[ProductName]], products[ProductName], products[UnitsOnOrder])</f>
        <v>0</v>
      </c>
      <c r="I553">
        <f>_xlfn.XLOOKUP(Product_summary[[#This Row],[ProductName]], products[ProductName], products[ReorderLevel])</f>
        <v>0</v>
      </c>
      <c r="J553">
        <v>76.800000000000011</v>
      </c>
    </row>
    <row r="554" spans="1:10" x14ac:dyDescent="0.3">
      <c r="A554">
        <v>14.4</v>
      </c>
      <c r="B554">
        <v>20</v>
      </c>
      <c r="C554">
        <v>0</v>
      </c>
      <c r="D554">
        <v>18</v>
      </c>
      <c r="E554" t="s">
        <v>4</v>
      </c>
      <c r="F554" t="s">
        <v>963</v>
      </c>
      <c r="G554">
        <f>_xlfn.XLOOKUP(Product_summary[[#This Row],[ProductName]], products[ProductName], products[UnitsInStock])</f>
        <v>69</v>
      </c>
      <c r="H554">
        <f>_xlfn.XLOOKUP(Product_summary[[#This Row],[ProductName]], products[ProductName], products[UnitsOnOrder])</f>
        <v>0</v>
      </c>
      <c r="I554">
        <f>_xlfn.XLOOKUP(Product_summary[[#This Row],[ProductName]], products[ProductName], products[ReorderLevel])</f>
        <v>5</v>
      </c>
      <c r="J554">
        <v>288</v>
      </c>
    </row>
    <row r="555" spans="1:10" x14ac:dyDescent="0.3">
      <c r="A555">
        <v>26.2</v>
      </c>
      <c r="B555">
        <v>50</v>
      </c>
      <c r="C555">
        <v>0</v>
      </c>
      <c r="D555">
        <v>32.799999999999997</v>
      </c>
      <c r="E555" t="s">
        <v>19</v>
      </c>
      <c r="F555" t="s">
        <v>991</v>
      </c>
      <c r="G555">
        <f>_xlfn.XLOOKUP(Product_summary[[#This Row],[ProductName]], products[ProductName], products[UnitsInStock])</f>
        <v>0</v>
      </c>
      <c r="H555">
        <f>_xlfn.XLOOKUP(Product_summary[[#This Row],[ProductName]], products[ProductName], products[UnitsOnOrder])</f>
        <v>0</v>
      </c>
      <c r="I555">
        <f>_xlfn.XLOOKUP(Product_summary[[#This Row],[ProductName]], products[ProductName], products[ReorderLevel])</f>
        <v>0</v>
      </c>
      <c r="J555">
        <v>1310</v>
      </c>
    </row>
    <row r="556" spans="1:10" x14ac:dyDescent="0.3">
      <c r="A556">
        <v>22.8</v>
      </c>
      <c r="B556">
        <v>25</v>
      </c>
      <c r="C556">
        <v>0</v>
      </c>
      <c r="D556">
        <v>28.5</v>
      </c>
      <c r="E556" t="s">
        <v>7</v>
      </c>
      <c r="F556" t="s">
        <v>1006</v>
      </c>
      <c r="G556">
        <f>_xlfn.XLOOKUP(Product_summary[[#This Row],[ProductName]], products[ProductName], products[UnitsInStock])</f>
        <v>113</v>
      </c>
      <c r="H556">
        <f>_xlfn.XLOOKUP(Product_summary[[#This Row],[ProductName]], products[ProductName], products[UnitsOnOrder])</f>
        <v>0</v>
      </c>
      <c r="I556">
        <f>_xlfn.XLOOKUP(Product_summary[[#This Row],[ProductName]], products[ProductName], products[ReorderLevel])</f>
        <v>25</v>
      </c>
      <c r="J556">
        <v>570</v>
      </c>
    </row>
    <row r="557" spans="1:10" x14ac:dyDescent="0.3">
      <c r="A557">
        <v>17.2</v>
      </c>
      <c r="B557">
        <v>30</v>
      </c>
      <c r="C557">
        <v>0</v>
      </c>
      <c r="D557">
        <v>21.5</v>
      </c>
      <c r="E557" t="s">
        <v>13</v>
      </c>
      <c r="F557" t="s">
        <v>1025</v>
      </c>
      <c r="G557">
        <f>_xlfn.XLOOKUP(Product_summary[[#This Row],[ProductName]], products[ProductName], products[UnitsInStock])</f>
        <v>26</v>
      </c>
      <c r="H557">
        <f>_xlfn.XLOOKUP(Product_summary[[#This Row],[ProductName]], products[ProductName], products[UnitsOnOrder])</f>
        <v>0</v>
      </c>
      <c r="I557">
        <f>_xlfn.XLOOKUP(Product_summary[[#This Row],[ProductName]], products[ProductName], products[ReorderLevel])</f>
        <v>0</v>
      </c>
      <c r="J557">
        <v>516</v>
      </c>
    </row>
    <row r="558" spans="1:10" x14ac:dyDescent="0.3">
      <c r="A558">
        <v>8</v>
      </c>
      <c r="B558">
        <v>40</v>
      </c>
      <c r="C558">
        <v>0.15</v>
      </c>
      <c r="D558">
        <v>10</v>
      </c>
      <c r="E558" t="s">
        <v>10</v>
      </c>
      <c r="F558" t="s">
        <v>929</v>
      </c>
      <c r="G558">
        <f>_xlfn.XLOOKUP(Product_summary[[#This Row],[ProductName]], products[ProductName], products[UnitsInStock])</f>
        <v>3</v>
      </c>
      <c r="H558">
        <f>_xlfn.XLOOKUP(Product_summary[[#This Row],[ProductName]], products[ProductName], products[UnitsOnOrder])</f>
        <v>40</v>
      </c>
      <c r="I558">
        <f>_xlfn.XLOOKUP(Product_summary[[#This Row],[ProductName]], products[ProductName], products[ReorderLevel])</f>
        <v>5</v>
      </c>
      <c r="J558">
        <v>272</v>
      </c>
    </row>
    <row r="559" spans="1:10" x14ac:dyDescent="0.3">
      <c r="A559">
        <v>16</v>
      </c>
      <c r="B559">
        <v>21</v>
      </c>
      <c r="C559">
        <v>0.15</v>
      </c>
      <c r="D559">
        <v>20</v>
      </c>
      <c r="E559" t="s">
        <v>10</v>
      </c>
      <c r="F559" t="s">
        <v>983</v>
      </c>
      <c r="G559">
        <f>_xlfn.XLOOKUP(Product_summary[[#This Row],[ProductName]], products[ProductName], products[UnitsInStock])</f>
        <v>10</v>
      </c>
      <c r="H559">
        <f>_xlfn.XLOOKUP(Product_summary[[#This Row],[ProductName]], products[ProductName], products[UnitsOnOrder])</f>
        <v>60</v>
      </c>
      <c r="I559">
        <f>_xlfn.XLOOKUP(Product_summary[[#This Row],[ProductName]], products[ProductName], products[ReorderLevel])</f>
        <v>15</v>
      </c>
      <c r="J559">
        <v>285.59999999999997</v>
      </c>
    </row>
    <row r="560" spans="1:10" x14ac:dyDescent="0.3">
      <c r="A560">
        <v>44</v>
      </c>
      <c r="B560">
        <v>36</v>
      </c>
      <c r="C560">
        <v>0</v>
      </c>
      <c r="D560">
        <v>55</v>
      </c>
      <c r="E560" t="s">
        <v>13</v>
      </c>
      <c r="F560" t="s">
        <v>1002</v>
      </c>
      <c r="G560">
        <f>_xlfn.XLOOKUP(Product_summary[[#This Row],[ProductName]], products[ProductName], products[UnitsInStock])</f>
        <v>79</v>
      </c>
      <c r="H560">
        <f>_xlfn.XLOOKUP(Product_summary[[#This Row],[ProductName]], products[ProductName], products[UnitsOnOrder])</f>
        <v>0</v>
      </c>
      <c r="I560">
        <f>_xlfn.XLOOKUP(Product_summary[[#This Row],[ProductName]], products[ProductName], products[ReorderLevel])</f>
        <v>0</v>
      </c>
      <c r="J560">
        <v>1584</v>
      </c>
    </row>
    <row r="561" spans="1:10" x14ac:dyDescent="0.3">
      <c r="A561">
        <v>24.9</v>
      </c>
      <c r="B561">
        <v>30</v>
      </c>
      <c r="C561">
        <v>0</v>
      </c>
      <c r="D561">
        <v>31.23</v>
      </c>
      <c r="E561" t="s">
        <v>10</v>
      </c>
      <c r="F561" t="s">
        <v>939</v>
      </c>
      <c r="G561">
        <f>_xlfn.XLOOKUP(Product_summary[[#This Row],[ProductName]], products[ProductName], products[UnitsInStock])</f>
        <v>15</v>
      </c>
      <c r="H561">
        <f>_xlfn.XLOOKUP(Product_summary[[#This Row],[ProductName]], products[ProductName], products[UnitsOnOrder])</f>
        <v>0</v>
      </c>
      <c r="I561">
        <f>_xlfn.XLOOKUP(Product_summary[[#This Row],[ProductName]], products[ProductName], products[ReorderLevel])</f>
        <v>0</v>
      </c>
      <c r="J561">
        <v>747</v>
      </c>
    </row>
    <row r="562" spans="1:10" x14ac:dyDescent="0.3">
      <c r="A562">
        <v>36.4</v>
      </c>
      <c r="B562">
        <v>30</v>
      </c>
      <c r="C562">
        <v>0</v>
      </c>
      <c r="D562">
        <v>45.6</v>
      </c>
      <c r="E562" t="s">
        <v>22</v>
      </c>
      <c r="F562" t="s">
        <v>943</v>
      </c>
      <c r="G562">
        <f>_xlfn.XLOOKUP(Product_summary[[#This Row],[ProductName]], products[ProductName], products[UnitsInStock])</f>
        <v>26</v>
      </c>
      <c r="H562">
        <f>_xlfn.XLOOKUP(Product_summary[[#This Row],[ProductName]], products[ProductName], products[UnitsOnOrder])</f>
        <v>0</v>
      </c>
      <c r="I562">
        <f>_xlfn.XLOOKUP(Product_summary[[#This Row],[ProductName]], products[ProductName], products[ReorderLevel])</f>
        <v>0</v>
      </c>
      <c r="J562">
        <v>1092</v>
      </c>
    </row>
    <row r="563" spans="1:10" x14ac:dyDescent="0.3">
      <c r="A563">
        <v>36.799999999999997</v>
      </c>
      <c r="B563">
        <v>20</v>
      </c>
      <c r="C563">
        <v>0</v>
      </c>
      <c r="D563">
        <v>46</v>
      </c>
      <c r="E563" t="s">
        <v>4</v>
      </c>
      <c r="F563" t="s">
        <v>971</v>
      </c>
      <c r="G563">
        <f>_xlfn.XLOOKUP(Product_summary[[#This Row],[ProductName]], products[ProductName], products[UnitsInStock])</f>
        <v>17</v>
      </c>
      <c r="H563">
        <f>_xlfn.XLOOKUP(Product_summary[[#This Row],[ProductName]], products[ProductName], products[UnitsOnOrder])</f>
        <v>10</v>
      </c>
      <c r="I563">
        <f>_xlfn.XLOOKUP(Product_summary[[#This Row],[ProductName]], products[ProductName], products[ReorderLevel])</f>
        <v>25</v>
      </c>
      <c r="J563">
        <v>736</v>
      </c>
    </row>
    <row r="564" spans="1:10" x14ac:dyDescent="0.3">
      <c r="A564">
        <v>30.4</v>
      </c>
      <c r="B564">
        <v>15</v>
      </c>
      <c r="C564">
        <v>0</v>
      </c>
      <c r="D564">
        <v>38</v>
      </c>
      <c r="E564" t="s">
        <v>16</v>
      </c>
      <c r="F564" t="s">
        <v>997</v>
      </c>
      <c r="G564">
        <f>_xlfn.XLOOKUP(Product_summary[[#This Row],[ProductName]], products[ProductName], products[UnitsInStock])</f>
        <v>21</v>
      </c>
      <c r="H564">
        <f>_xlfn.XLOOKUP(Product_summary[[#This Row],[ProductName]], products[ProductName], products[UnitsOnOrder])</f>
        <v>10</v>
      </c>
      <c r="I564">
        <f>_xlfn.XLOOKUP(Product_summary[[#This Row],[ProductName]], products[ProductName], products[ReorderLevel])</f>
        <v>30</v>
      </c>
      <c r="J564">
        <v>456</v>
      </c>
    </row>
    <row r="565" spans="1:10" x14ac:dyDescent="0.3">
      <c r="A565">
        <v>17.2</v>
      </c>
      <c r="B565">
        <v>50</v>
      </c>
      <c r="C565">
        <v>0</v>
      </c>
      <c r="D565">
        <v>21.5</v>
      </c>
      <c r="E565" t="s">
        <v>13</v>
      </c>
      <c r="F565" t="s">
        <v>1025</v>
      </c>
      <c r="G565">
        <f>_xlfn.XLOOKUP(Product_summary[[#This Row],[ProductName]], products[ProductName], products[UnitsInStock])</f>
        <v>26</v>
      </c>
      <c r="H565">
        <f>_xlfn.XLOOKUP(Product_summary[[#This Row],[ProductName]], products[ProductName], products[UnitsOnOrder])</f>
        <v>0</v>
      </c>
      <c r="I565">
        <f>_xlfn.XLOOKUP(Product_summary[[#This Row],[ProductName]], products[ProductName], products[ReorderLevel])</f>
        <v>0</v>
      </c>
      <c r="J565">
        <v>860</v>
      </c>
    </row>
    <row r="566" spans="1:10" x14ac:dyDescent="0.3">
      <c r="A566">
        <v>24</v>
      </c>
      <c r="B566">
        <v>16</v>
      </c>
      <c r="C566">
        <v>0.05</v>
      </c>
      <c r="D566">
        <v>30</v>
      </c>
      <c r="E566" t="s">
        <v>22</v>
      </c>
      <c r="F566" t="s">
        <v>901</v>
      </c>
      <c r="G566">
        <f>_xlfn.XLOOKUP(Product_summary[[#This Row],[ProductName]], products[ProductName], products[UnitsInStock])</f>
        <v>15</v>
      </c>
      <c r="H566">
        <f>_xlfn.XLOOKUP(Product_summary[[#This Row],[ProductName]], products[ProductName], products[UnitsOnOrder])</f>
        <v>0</v>
      </c>
      <c r="I566">
        <f>_xlfn.XLOOKUP(Product_summary[[#This Row],[ProductName]], products[ProductName], products[ReorderLevel])</f>
        <v>10</v>
      </c>
      <c r="J566">
        <v>364.79999999999995</v>
      </c>
    </row>
    <row r="567" spans="1:10" x14ac:dyDescent="0.3">
      <c r="A567">
        <v>9.6</v>
      </c>
      <c r="B567">
        <v>20</v>
      </c>
      <c r="C567">
        <v>0.05</v>
      </c>
      <c r="D567">
        <v>12</v>
      </c>
      <c r="E567" t="s">
        <v>25</v>
      </c>
      <c r="F567" t="s">
        <v>977</v>
      </c>
      <c r="G567">
        <f>_xlfn.XLOOKUP(Product_summary[[#This Row],[ProductName]], products[ProductName], products[UnitsInStock])</f>
        <v>95</v>
      </c>
      <c r="H567">
        <f>_xlfn.XLOOKUP(Product_summary[[#This Row],[ProductName]], products[ProductName], products[UnitsOnOrder])</f>
        <v>0</v>
      </c>
      <c r="I567">
        <f>_xlfn.XLOOKUP(Product_summary[[#This Row],[ProductName]], products[ProductName], products[ReorderLevel])</f>
        <v>0</v>
      </c>
      <c r="J567">
        <v>182.39999999999998</v>
      </c>
    </row>
    <row r="568" spans="1:10" x14ac:dyDescent="0.3">
      <c r="A568">
        <v>27.8</v>
      </c>
      <c r="B568">
        <v>40</v>
      </c>
      <c r="C568">
        <v>0</v>
      </c>
      <c r="D568">
        <v>34.799999999999997</v>
      </c>
      <c r="E568" t="s">
        <v>13</v>
      </c>
      <c r="F568" t="s">
        <v>1026</v>
      </c>
      <c r="G568">
        <f>_xlfn.XLOOKUP(Product_summary[[#This Row],[ProductName]], products[ProductName], products[UnitsInStock])</f>
        <v>14</v>
      </c>
      <c r="H568">
        <f>_xlfn.XLOOKUP(Product_summary[[#This Row],[ProductName]], products[ProductName], products[UnitsOnOrder])</f>
        <v>0</v>
      </c>
      <c r="I568">
        <f>_xlfn.XLOOKUP(Product_summary[[#This Row],[ProductName]], products[ProductName], products[ReorderLevel])</f>
        <v>0</v>
      </c>
      <c r="J568">
        <v>1112</v>
      </c>
    </row>
    <row r="569" spans="1:10" x14ac:dyDescent="0.3">
      <c r="A569">
        <v>10</v>
      </c>
      <c r="B569">
        <v>21</v>
      </c>
      <c r="C569">
        <v>0.25</v>
      </c>
      <c r="D569">
        <v>12.5</v>
      </c>
      <c r="E569" t="s">
        <v>10</v>
      </c>
      <c r="F569" t="s">
        <v>1019</v>
      </c>
      <c r="G569">
        <f>_xlfn.XLOOKUP(Product_summary[[#This Row],[ProductName]], products[ProductName], products[UnitsInStock])</f>
        <v>6</v>
      </c>
      <c r="H569">
        <f>_xlfn.XLOOKUP(Product_summary[[#This Row],[ProductName]], products[ProductName], products[UnitsOnOrder])</f>
        <v>10</v>
      </c>
      <c r="I569">
        <f>_xlfn.XLOOKUP(Product_summary[[#This Row],[ProductName]], products[ProductName], products[ReorderLevel])</f>
        <v>15</v>
      </c>
      <c r="J569">
        <v>157.5</v>
      </c>
    </row>
    <row r="570" spans="1:10" x14ac:dyDescent="0.3">
      <c r="A570">
        <v>6.2</v>
      </c>
      <c r="B570">
        <v>4</v>
      </c>
      <c r="C570">
        <v>0.25</v>
      </c>
      <c r="D570">
        <v>7.75</v>
      </c>
      <c r="E570" t="s">
        <v>4</v>
      </c>
      <c r="F570" t="s">
        <v>1030</v>
      </c>
      <c r="G570">
        <f>_xlfn.XLOOKUP(Product_summary[[#This Row],[ProductName]], products[ProductName], products[UnitsInStock])</f>
        <v>125</v>
      </c>
      <c r="H570">
        <f>_xlfn.XLOOKUP(Product_summary[[#This Row],[ProductName]], products[ProductName], products[UnitsOnOrder])</f>
        <v>0</v>
      </c>
      <c r="I570">
        <f>_xlfn.XLOOKUP(Product_summary[[#This Row],[ProductName]], products[ProductName], products[ReorderLevel])</f>
        <v>25</v>
      </c>
      <c r="J570">
        <v>18.600000000000001</v>
      </c>
    </row>
    <row r="571" spans="1:10" x14ac:dyDescent="0.3">
      <c r="A571">
        <v>8</v>
      </c>
      <c r="B571">
        <v>40</v>
      </c>
      <c r="C571">
        <v>0.25</v>
      </c>
      <c r="D571">
        <v>10</v>
      </c>
      <c r="E571" t="s">
        <v>10</v>
      </c>
      <c r="F571" t="s">
        <v>929</v>
      </c>
      <c r="G571">
        <f>_xlfn.XLOOKUP(Product_summary[[#This Row],[ProductName]], products[ProductName], products[UnitsInStock])</f>
        <v>3</v>
      </c>
      <c r="H571">
        <f>_xlfn.XLOOKUP(Product_summary[[#This Row],[ProductName]], products[ProductName], products[UnitsOnOrder])</f>
        <v>40</v>
      </c>
      <c r="I571">
        <f>_xlfn.XLOOKUP(Product_summary[[#This Row],[ProductName]], products[ProductName], products[ReorderLevel])</f>
        <v>5</v>
      </c>
      <c r="J571">
        <v>240</v>
      </c>
    </row>
    <row r="572" spans="1:10" x14ac:dyDescent="0.3">
      <c r="A572">
        <v>20.7</v>
      </c>
      <c r="B572">
        <v>28</v>
      </c>
      <c r="C572">
        <v>0.25</v>
      </c>
      <c r="D572">
        <v>25.89</v>
      </c>
      <c r="E572" t="s">
        <v>25</v>
      </c>
      <c r="F572" t="s">
        <v>947</v>
      </c>
      <c r="G572">
        <f>_xlfn.XLOOKUP(Product_summary[[#This Row],[ProductName]], products[ProductName], products[UnitsInStock])</f>
        <v>10</v>
      </c>
      <c r="H572">
        <f>_xlfn.XLOOKUP(Product_summary[[#This Row],[ProductName]], products[ProductName], products[UnitsOnOrder])</f>
        <v>0</v>
      </c>
      <c r="I572">
        <f>_xlfn.XLOOKUP(Product_summary[[#This Row],[ProductName]], products[ProductName], products[ReorderLevel])</f>
        <v>15</v>
      </c>
      <c r="J572">
        <v>434.70000000000005</v>
      </c>
    </row>
    <row r="573" spans="1:10" x14ac:dyDescent="0.3">
      <c r="A573">
        <v>19.2</v>
      </c>
      <c r="B573">
        <v>60</v>
      </c>
      <c r="C573">
        <v>0.25</v>
      </c>
      <c r="D573">
        <v>24</v>
      </c>
      <c r="E573" t="s">
        <v>19</v>
      </c>
      <c r="F573" t="s">
        <v>995</v>
      </c>
      <c r="G573">
        <f>_xlfn.XLOOKUP(Product_summary[[#This Row],[ProductName]], products[ProductName], products[UnitsInStock])</f>
        <v>115</v>
      </c>
      <c r="H573">
        <f>_xlfn.XLOOKUP(Product_summary[[#This Row],[ProductName]], products[ProductName], products[UnitsOnOrder])</f>
        <v>0</v>
      </c>
      <c r="I573">
        <f>_xlfn.XLOOKUP(Product_summary[[#This Row],[ProductName]], products[ProductName], products[ReorderLevel])</f>
        <v>20</v>
      </c>
      <c r="J573">
        <v>864</v>
      </c>
    </row>
    <row r="574" spans="1:10" x14ac:dyDescent="0.3">
      <c r="A574">
        <v>4.8</v>
      </c>
      <c r="B574">
        <v>1</v>
      </c>
      <c r="C574">
        <v>0</v>
      </c>
      <c r="D574">
        <v>6</v>
      </c>
      <c r="E574" t="s">
        <v>25</v>
      </c>
      <c r="F574" t="s">
        <v>913</v>
      </c>
      <c r="G574">
        <f>_xlfn.XLOOKUP(Product_summary[[#This Row],[ProductName]], products[ProductName], products[UnitsInStock])</f>
        <v>24</v>
      </c>
      <c r="H574">
        <f>_xlfn.XLOOKUP(Product_summary[[#This Row],[ProductName]], products[ProductName], products[UnitsOnOrder])</f>
        <v>0</v>
      </c>
      <c r="I574">
        <f>_xlfn.XLOOKUP(Product_summary[[#This Row],[ProductName]], products[ProductName], products[ReorderLevel])</f>
        <v>5</v>
      </c>
      <c r="J574">
        <v>4.8</v>
      </c>
    </row>
    <row r="575" spans="1:10" x14ac:dyDescent="0.3">
      <c r="A575">
        <v>7.2</v>
      </c>
      <c r="B575">
        <v>21</v>
      </c>
      <c r="C575">
        <v>0</v>
      </c>
      <c r="D575">
        <v>9</v>
      </c>
      <c r="E575" t="s">
        <v>16</v>
      </c>
      <c r="F575" t="s">
        <v>933</v>
      </c>
      <c r="G575">
        <f>_xlfn.XLOOKUP(Product_summary[[#This Row],[ProductName]], products[ProductName], products[UnitsInStock])</f>
        <v>61</v>
      </c>
      <c r="H575">
        <f>_xlfn.XLOOKUP(Product_summary[[#This Row],[ProductName]], products[ProductName], products[UnitsOnOrder])</f>
        <v>0</v>
      </c>
      <c r="I575">
        <f>_xlfn.XLOOKUP(Product_summary[[#This Row],[ProductName]], products[ProductName], products[ReorderLevel])</f>
        <v>25</v>
      </c>
      <c r="J575">
        <v>151.20000000000002</v>
      </c>
    </row>
    <row r="576" spans="1:10" x14ac:dyDescent="0.3">
      <c r="A576">
        <v>7.3</v>
      </c>
      <c r="B576">
        <v>21</v>
      </c>
      <c r="C576">
        <v>0</v>
      </c>
      <c r="D576">
        <v>9.1999999999999993</v>
      </c>
      <c r="E576" t="s">
        <v>10</v>
      </c>
      <c r="F576" t="s">
        <v>925</v>
      </c>
      <c r="G576">
        <f>_xlfn.XLOOKUP(Product_summary[[#This Row],[ProductName]], products[ProductName], products[UnitsInStock])</f>
        <v>25</v>
      </c>
      <c r="H576">
        <f>_xlfn.XLOOKUP(Product_summary[[#This Row],[ProductName]], products[ProductName], products[UnitsOnOrder])</f>
        <v>0</v>
      </c>
      <c r="I576">
        <f>_xlfn.XLOOKUP(Product_summary[[#This Row],[ProductName]], products[ProductName], products[ReorderLevel])</f>
        <v>5</v>
      </c>
      <c r="J576">
        <v>153.29999999999998</v>
      </c>
    </row>
    <row r="577" spans="1:10" x14ac:dyDescent="0.3">
      <c r="A577">
        <v>11.2</v>
      </c>
      <c r="B577">
        <v>50</v>
      </c>
      <c r="C577">
        <v>0</v>
      </c>
      <c r="D577">
        <v>14</v>
      </c>
      <c r="E577" t="s">
        <v>16</v>
      </c>
      <c r="F577" t="s">
        <v>969</v>
      </c>
      <c r="G577">
        <f>_xlfn.XLOOKUP(Product_summary[[#This Row],[ProductName]], products[ProductName], products[UnitsInStock])</f>
        <v>26</v>
      </c>
      <c r="H577">
        <f>_xlfn.XLOOKUP(Product_summary[[#This Row],[ProductName]], products[ProductName], products[UnitsOnOrder])</f>
        <v>0</v>
      </c>
      <c r="I577">
        <f>_xlfn.XLOOKUP(Product_summary[[#This Row],[ProductName]], products[ProductName], products[ReorderLevel])</f>
        <v>0</v>
      </c>
      <c r="J577">
        <v>560</v>
      </c>
    </row>
    <row r="578" spans="1:10" x14ac:dyDescent="0.3">
      <c r="A578">
        <v>17.600000000000001</v>
      </c>
      <c r="B578">
        <v>16</v>
      </c>
      <c r="C578">
        <v>0.2</v>
      </c>
      <c r="D578">
        <v>22</v>
      </c>
      <c r="E578" t="s">
        <v>7</v>
      </c>
      <c r="F578" t="s">
        <v>895</v>
      </c>
      <c r="G578">
        <f>_xlfn.XLOOKUP(Product_summary[[#This Row],[ProductName]], products[ProductName], products[UnitsInStock])</f>
        <v>53</v>
      </c>
      <c r="H578">
        <f>_xlfn.XLOOKUP(Product_summary[[#This Row],[ProductName]], products[ProductName], products[UnitsOnOrder])</f>
        <v>0</v>
      </c>
      <c r="I578">
        <f>_xlfn.XLOOKUP(Product_summary[[#This Row],[ProductName]], products[ProductName], products[ReorderLevel])</f>
        <v>0</v>
      </c>
      <c r="J578">
        <v>225.28000000000003</v>
      </c>
    </row>
    <row r="579" spans="1:10" x14ac:dyDescent="0.3">
      <c r="A579">
        <v>36.799999999999997</v>
      </c>
      <c r="B579">
        <v>3</v>
      </c>
      <c r="C579">
        <v>0</v>
      </c>
      <c r="D579">
        <v>46</v>
      </c>
      <c r="E579" t="s">
        <v>4</v>
      </c>
      <c r="F579" t="s">
        <v>971</v>
      </c>
      <c r="G579">
        <f>_xlfn.XLOOKUP(Product_summary[[#This Row],[ProductName]], products[ProductName], products[UnitsInStock])</f>
        <v>17</v>
      </c>
      <c r="H579">
        <f>_xlfn.XLOOKUP(Product_summary[[#This Row],[ProductName]], products[ProductName], products[UnitsOnOrder])</f>
        <v>10</v>
      </c>
      <c r="I579">
        <f>_xlfn.XLOOKUP(Product_summary[[#This Row],[ProductName]], products[ProductName], products[ReorderLevel])</f>
        <v>25</v>
      </c>
      <c r="J579">
        <v>110.39999999999999</v>
      </c>
    </row>
    <row r="580" spans="1:10" x14ac:dyDescent="0.3">
      <c r="A580">
        <v>30.4</v>
      </c>
      <c r="B580">
        <v>30</v>
      </c>
      <c r="C580">
        <v>0.2</v>
      </c>
      <c r="D580">
        <v>38</v>
      </c>
      <c r="E580" t="s">
        <v>16</v>
      </c>
      <c r="F580" t="s">
        <v>997</v>
      </c>
      <c r="G580">
        <f>_xlfn.XLOOKUP(Product_summary[[#This Row],[ProductName]], products[ProductName], products[UnitsInStock])</f>
        <v>21</v>
      </c>
      <c r="H580">
        <f>_xlfn.XLOOKUP(Product_summary[[#This Row],[ProductName]], products[ProductName], products[UnitsOnOrder])</f>
        <v>10</v>
      </c>
      <c r="I580">
        <f>_xlfn.XLOOKUP(Product_summary[[#This Row],[ProductName]], products[ProductName], products[ReorderLevel])</f>
        <v>30</v>
      </c>
      <c r="J580">
        <v>729.6</v>
      </c>
    </row>
    <row r="581" spans="1:10" x14ac:dyDescent="0.3">
      <c r="A581">
        <v>27.2</v>
      </c>
      <c r="B581">
        <v>20</v>
      </c>
      <c r="C581">
        <v>0</v>
      </c>
      <c r="D581">
        <v>34</v>
      </c>
      <c r="E581" t="s">
        <v>13</v>
      </c>
      <c r="F581" t="s">
        <v>1004</v>
      </c>
      <c r="G581">
        <f>_xlfn.XLOOKUP(Product_summary[[#This Row],[ProductName]], products[ProductName], products[UnitsInStock])</f>
        <v>19</v>
      </c>
      <c r="H581">
        <f>_xlfn.XLOOKUP(Product_summary[[#This Row],[ProductName]], products[ProductName], products[UnitsOnOrder])</f>
        <v>0</v>
      </c>
      <c r="I581">
        <f>_xlfn.XLOOKUP(Product_summary[[#This Row],[ProductName]], products[ProductName], products[ReorderLevel])</f>
        <v>0</v>
      </c>
      <c r="J581">
        <v>544</v>
      </c>
    </row>
    <row r="582" spans="1:10" x14ac:dyDescent="0.3">
      <c r="A582">
        <v>3.6</v>
      </c>
      <c r="B582">
        <v>25</v>
      </c>
      <c r="C582">
        <v>0</v>
      </c>
      <c r="D582">
        <v>4.5</v>
      </c>
      <c r="E582" t="s">
        <v>4</v>
      </c>
      <c r="F582" t="s">
        <v>935</v>
      </c>
      <c r="G582">
        <f>_xlfn.XLOOKUP(Product_summary[[#This Row],[ProductName]], products[ProductName], products[UnitsInStock])</f>
        <v>20</v>
      </c>
      <c r="H582">
        <f>_xlfn.XLOOKUP(Product_summary[[#This Row],[ProductName]], products[ProductName], products[UnitsOnOrder])</f>
        <v>0</v>
      </c>
      <c r="I582">
        <f>_xlfn.XLOOKUP(Product_summary[[#This Row],[ProductName]], products[ProductName], products[ReorderLevel])</f>
        <v>0</v>
      </c>
      <c r="J582">
        <v>90</v>
      </c>
    </row>
    <row r="583" spans="1:10" x14ac:dyDescent="0.3">
      <c r="A583">
        <v>99</v>
      </c>
      <c r="B583">
        <v>18</v>
      </c>
      <c r="C583">
        <v>0.1</v>
      </c>
      <c r="D583">
        <v>123.79</v>
      </c>
      <c r="E583" t="s">
        <v>19</v>
      </c>
      <c r="F583" t="s">
        <v>945</v>
      </c>
      <c r="G583">
        <f>_xlfn.XLOOKUP(Product_summary[[#This Row],[ProductName]], products[ProductName], products[UnitsInStock])</f>
        <v>0</v>
      </c>
      <c r="H583">
        <f>_xlfn.XLOOKUP(Product_summary[[#This Row],[ProductName]], products[ProductName], products[UnitsOnOrder])</f>
        <v>0</v>
      </c>
      <c r="I583">
        <f>_xlfn.XLOOKUP(Product_summary[[#This Row],[ProductName]], products[ProductName], products[ReorderLevel])</f>
        <v>0</v>
      </c>
      <c r="J583">
        <v>1603.8</v>
      </c>
    </row>
    <row r="584" spans="1:10" x14ac:dyDescent="0.3">
      <c r="A584">
        <v>14.7</v>
      </c>
      <c r="B584">
        <v>20</v>
      </c>
      <c r="C584">
        <v>0</v>
      </c>
      <c r="D584">
        <v>18.399999999999999</v>
      </c>
      <c r="E584" t="s">
        <v>25</v>
      </c>
      <c r="F584" t="s">
        <v>965</v>
      </c>
      <c r="G584">
        <f>_xlfn.XLOOKUP(Product_summary[[#This Row],[ProductName]], products[ProductName], products[UnitsInStock])</f>
        <v>123</v>
      </c>
      <c r="H584">
        <f>_xlfn.XLOOKUP(Product_summary[[#This Row],[ProductName]], products[ProductName], products[UnitsOnOrder])</f>
        <v>0</v>
      </c>
      <c r="I584">
        <f>_xlfn.XLOOKUP(Product_summary[[#This Row],[ProductName]], products[ProductName], products[ReorderLevel])</f>
        <v>30</v>
      </c>
      <c r="J584">
        <v>294</v>
      </c>
    </row>
    <row r="585" spans="1:10" x14ac:dyDescent="0.3">
      <c r="A585">
        <v>7.6</v>
      </c>
      <c r="B585">
        <v>30</v>
      </c>
      <c r="C585">
        <v>0.1</v>
      </c>
      <c r="D585">
        <v>9.5</v>
      </c>
      <c r="E585" t="s">
        <v>25</v>
      </c>
      <c r="F585" t="s">
        <v>975</v>
      </c>
      <c r="G585">
        <f>_xlfn.XLOOKUP(Product_summary[[#This Row],[ProductName]], products[ProductName], products[UnitsInStock])</f>
        <v>5</v>
      </c>
      <c r="H585">
        <f>_xlfn.XLOOKUP(Product_summary[[#This Row],[ProductName]], products[ProductName], products[UnitsOnOrder])</f>
        <v>70</v>
      </c>
      <c r="I585">
        <f>_xlfn.XLOOKUP(Product_summary[[#This Row],[ProductName]], products[ProductName], products[ReorderLevel])</f>
        <v>15</v>
      </c>
      <c r="J585">
        <v>205.20000000000002</v>
      </c>
    </row>
    <row r="586" spans="1:10" x14ac:dyDescent="0.3">
      <c r="A586">
        <v>13</v>
      </c>
      <c r="B586">
        <v>25</v>
      </c>
      <c r="C586">
        <v>0</v>
      </c>
      <c r="D586">
        <v>16.25</v>
      </c>
      <c r="E586" t="s">
        <v>10</v>
      </c>
      <c r="F586" t="s">
        <v>985</v>
      </c>
      <c r="G586">
        <f>_xlfn.XLOOKUP(Product_summary[[#This Row],[ProductName]], products[ProductName], products[UnitsInStock])</f>
        <v>65</v>
      </c>
      <c r="H586">
        <f>_xlfn.XLOOKUP(Product_summary[[#This Row],[ProductName]], products[ProductName], products[UnitsOnOrder])</f>
        <v>0</v>
      </c>
      <c r="I586">
        <f>_xlfn.XLOOKUP(Product_summary[[#This Row],[ProductName]], products[ProductName], products[ReorderLevel])</f>
        <v>30</v>
      </c>
      <c r="J586">
        <v>325</v>
      </c>
    </row>
    <row r="587" spans="1:10" x14ac:dyDescent="0.3">
      <c r="A587">
        <v>16.8</v>
      </c>
      <c r="B587">
        <v>10</v>
      </c>
      <c r="C587">
        <v>0</v>
      </c>
      <c r="D587">
        <v>21</v>
      </c>
      <c r="E587" t="s">
        <v>13</v>
      </c>
      <c r="F587" t="s">
        <v>909</v>
      </c>
      <c r="G587">
        <f>_xlfn.XLOOKUP(Product_summary[[#This Row],[ProductName]], products[ProductName], products[UnitsInStock])</f>
        <v>22</v>
      </c>
      <c r="H587">
        <f>_xlfn.XLOOKUP(Product_summary[[#This Row],[ProductName]], products[ProductName], products[UnitsOnOrder])</f>
        <v>30</v>
      </c>
      <c r="I587">
        <f>_xlfn.XLOOKUP(Product_summary[[#This Row],[ProductName]], products[ProductName], products[ReorderLevel])</f>
        <v>30</v>
      </c>
      <c r="J587">
        <v>168</v>
      </c>
    </row>
    <row r="588" spans="1:10" x14ac:dyDescent="0.3">
      <c r="A588">
        <v>9.6</v>
      </c>
      <c r="B588">
        <v>5</v>
      </c>
      <c r="C588">
        <v>0</v>
      </c>
      <c r="D588">
        <v>12</v>
      </c>
      <c r="E588" t="s">
        <v>25</v>
      </c>
      <c r="F588" t="s">
        <v>977</v>
      </c>
      <c r="G588">
        <f>_xlfn.XLOOKUP(Product_summary[[#This Row],[ProductName]], products[ProductName], products[UnitsInStock])</f>
        <v>95</v>
      </c>
      <c r="H588">
        <f>_xlfn.XLOOKUP(Product_summary[[#This Row],[ProductName]], products[ProductName], products[UnitsOnOrder])</f>
        <v>0</v>
      </c>
      <c r="I588">
        <f>_xlfn.XLOOKUP(Product_summary[[#This Row],[ProductName]], products[ProductName], products[ReorderLevel])</f>
        <v>0</v>
      </c>
      <c r="J588">
        <v>48</v>
      </c>
    </row>
    <row r="589" spans="1:10" x14ac:dyDescent="0.3">
      <c r="A589">
        <v>3.6</v>
      </c>
      <c r="B589">
        <v>28</v>
      </c>
      <c r="C589">
        <v>0</v>
      </c>
      <c r="D589">
        <v>4.5</v>
      </c>
      <c r="E589" t="s">
        <v>4</v>
      </c>
      <c r="F589" t="s">
        <v>935</v>
      </c>
      <c r="G589">
        <f>_xlfn.XLOOKUP(Product_summary[[#This Row],[ProductName]], products[ProductName], products[UnitsInStock])</f>
        <v>20</v>
      </c>
      <c r="H589">
        <f>_xlfn.XLOOKUP(Product_summary[[#This Row],[ProductName]], products[ProductName], products[UnitsOnOrder])</f>
        <v>0</v>
      </c>
      <c r="I589">
        <f>_xlfn.XLOOKUP(Product_summary[[#This Row],[ProductName]], products[ProductName], products[ReorderLevel])</f>
        <v>0</v>
      </c>
      <c r="J589">
        <v>100.8</v>
      </c>
    </row>
    <row r="590" spans="1:10" x14ac:dyDescent="0.3">
      <c r="A590">
        <v>11.2</v>
      </c>
      <c r="B590">
        <v>12</v>
      </c>
      <c r="C590">
        <v>0</v>
      </c>
      <c r="D590">
        <v>14</v>
      </c>
      <c r="E590" t="s">
        <v>10</v>
      </c>
      <c r="F590" t="s">
        <v>937</v>
      </c>
      <c r="G590">
        <f>_xlfn.XLOOKUP(Product_summary[[#This Row],[ProductName]], products[ProductName], products[UnitsInStock])</f>
        <v>76</v>
      </c>
      <c r="H590">
        <f>_xlfn.XLOOKUP(Product_summary[[#This Row],[ProductName]], products[ProductName], products[UnitsOnOrder])</f>
        <v>0</v>
      </c>
      <c r="I590">
        <f>_xlfn.XLOOKUP(Product_summary[[#This Row],[ProductName]], products[ProductName], products[ReorderLevel])</f>
        <v>30</v>
      </c>
      <c r="J590">
        <v>134.39999999999998</v>
      </c>
    </row>
    <row r="591" spans="1:10" x14ac:dyDescent="0.3">
      <c r="A591">
        <v>20.7</v>
      </c>
      <c r="B591">
        <v>8</v>
      </c>
      <c r="C591">
        <v>0</v>
      </c>
      <c r="D591">
        <v>25.89</v>
      </c>
      <c r="E591" t="s">
        <v>25</v>
      </c>
      <c r="F591" t="s">
        <v>947</v>
      </c>
      <c r="G591">
        <f>_xlfn.XLOOKUP(Product_summary[[#This Row],[ProductName]], products[ProductName], products[UnitsInStock])</f>
        <v>10</v>
      </c>
      <c r="H591">
        <f>_xlfn.XLOOKUP(Product_summary[[#This Row],[ProductName]], products[ProductName], products[UnitsOnOrder])</f>
        <v>0</v>
      </c>
      <c r="I591">
        <f>_xlfn.XLOOKUP(Product_summary[[#This Row],[ProductName]], products[ProductName], products[ReorderLevel])</f>
        <v>15</v>
      </c>
      <c r="J591">
        <v>165.6</v>
      </c>
    </row>
    <row r="592" spans="1:10" x14ac:dyDescent="0.3">
      <c r="A592">
        <v>36.799999999999997</v>
      </c>
      <c r="B592">
        <v>15</v>
      </c>
      <c r="C592">
        <v>0</v>
      </c>
      <c r="D592">
        <v>46</v>
      </c>
      <c r="E592" t="s">
        <v>4</v>
      </c>
      <c r="F592" t="s">
        <v>971</v>
      </c>
      <c r="G592">
        <f>_xlfn.XLOOKUP(Product_summary[[#This Row],[ProductName]], products[ProductName], products[UnitsInStock])</f>
        <v>17</v>
      </c>
      <c r="H592">
        <f>_xlfn.XLOOKUP(Product_summary[[#This Row],[ProductName]], products[ProductName], products[UnitsOnOrder])</f>
        <v>10</v>
      </c>
      <c r="I592">
        <f>_xlfn.XLOOKUP(Product_summary[[#This Row],[ProductName]], products[ProductName], products[ReorderLevel])</f>
        <v>25</v>
      </c>
      <c r="J592">
        <v>552</v>
      </c>
    </row>
    <row r="593" spans="1:10" x14ac:dyDescent="0.3">
      <c r="A593">
        <v>15.2</v>
      </c>
      <c r="B593">
        <v>40</v>
      </c>
      <c r="C593">
        <v>0.15</v>
      </c>
      <c r="D593">
        <v>19</v>
      </c>
      <c r="E593" t="s">
        <v>4</v>
      </c>
      <c r="F593" t="s">
        <v>891</v>
      </c>
      <c r="G593">
        <f>_xlfn.XLOOKUP(Product_summary[[#This Row],[ProductName]], products[ProductName], products[UnitsInStock])</f>
        <v>17</v>
      </c>
      <c r="H593">
        <f>_xlfn.XLOOKUP(Product_summary[[#This Row],[ProductName]], products[ProductName], products[UnitsOnOrder])</f>
        <v>40</v>
      </c>
      <c r="I593">
        <f>_xlfn.XLOOKUP(Product_summary[[#This Row],[ProductName]], products[ProductName], products[ReorderLevel])</f>
        <v>25</v>
      </c>
      <c r="J593">
        <v>516.79999999999995</v>
      </c>
    </row>
    <row r="594" spans="1:10" x14ac:dyDescent="0.3">
      <c r="A594">
        <v>13.9</v>
      </c>
      <c r="B594">
        <v>35</v>
      </c>
      <c r="C594">
        <v>0.15</v>
      </c>
      <c r="D594">
        <v>17.45</v>
      </c>
      <c r="E594" t="s">
        <v>10</v>
      </c>
      <c r="F594" t="s">
        <v>919</v>
      </c>
      <c r="G594">
        <f>_xlfn.XLOOKUP(Product_summary[[#This Row],[ProductName]], products[ProductName], products[UnitsInStock])</f>
        <v>29</v>
      </c>
      <c r="H594">
        <f>_xlfn.XLOOKUP(Product_summary[[#This Row],[ProductName]], products[ProductName], products[UnitsOnOrder])</f>
        <v>0</v>
      </c>
      <c r="I594">
        <f>_xlfn.XLOOKUP(Product_summary[[#This Row],[ProductName]], products[ProductName], products[ReorderLevel])</f>
        <v>10</v>
      </c>
      <c r="J594">
        <v>413.52499999999998</v>
      </c>
    </row>
    <row r="595" spans="1:10" x14ac:dyDescent="0.3">
      <c r="A595">
        <v>15.5</v>
      </c>
      <c r="B595">
        <v>2</v>
      </c>
      <c r="C595">
        <v>0.15</v>
      </c>
      <c r="D595">
        <v>19.45</v>
      </c>
      <c r="E595" t="s">
        <v>7</v>
      </c>
      <c r="F595" t="s">
        <v>973</v>
      </c>
      <c r="G595">
        <f>_xlfn.XLOOKUP(Product_summary[[#This Row],[ProductName]], products[ProductName], products[UnitsInStock])</f>
        <v>27</v>
      </c>
      <c r="H595">
        <f>_xlfn.XLOOKUP(Product_summary[[#This Row],[ProductName]], products[ProductName], products[UnitsOnOrder])</f>
        <v>0</v>
      </c>
      <c r="I595">
        <f>_xlfn.XLOOKUP(Product_summary[[#This Row],[ProductName]], products[ProductName], products[ReorderLevel])</f>
        <v>15</v>
      </c>
      <c r="J595">
        <v>26.349999999999998</v>
      </c>
    </row>
    <row r="596" spans="1:10" x14ac:dyDescent="0.3">
      <c r="A596">
        <v>50</v>
      </c>
      <c r="B596">
        <v>30</v>
      </c>
      <c r="C596">
        <v>0</v>
      </c>
      <c r="D596">
        <v>62.5</v>
      </c>
      <c r="E596" t="s">
        <v>25</v>
      </c>
      <c r="F596" t="s">
        <v>923</v>
      </c>
      <c r="G596">
        <f>_xlfn.XLOOKUP(Product_summary[[#This Row],[ProductName]], products[ProductName], products[UnitsInStock])</f>
        <v>42</v>
      </c>
      <c r="H596">
        <f>_xlfn.XLOOKUP(Product_summary[[#This Row],[ProductName]], products[ProductName], products[UnitsOnOrder])</f>
        <v>0</v>
      </c>
      <c r="I596">
        <f>_xlfn.XLOOKUP(Product_summary[[#This Row],[ProductName]], products[ProductName], products[ReorderLevel])</f>
        <v>0</v>
      </c>
      <c r="J596">
        <v>1500</v>
      </c>
    </row>
    <row r="597" spans="1:10" x14ac:dyDescent="0.3">
      <c r="A597">
        <v>7.2</v>
      </c>
      <c r="B597">
        <v>15</v>
      </c>
      <c r="C597">
        <v>0</v>
      </c>
      <c r="D597">
        <v>9</v>
      </c>
      <c r="E597" t="s">
        <v>16</v>
      </c>
      <c r="F597" t="s">
        <v>933</v>
      </c>
      <c r="G597">
        <f>_xlfn.XLOOKUP(Product_summary[[#This Row],[ProductName]], products[ProductName], products[UnitsInStock])</f>
        <v>61</v>
      </c>
      <c r="H597">
        <f>_xlfn.XLOOKUP(Product_summary[[#This Row],[ProductName]], products[ProductName], products[UnitsOnOrder])</f>
        <v>0</v>
      </c>
      <c r="I597">
        <f>_xlfn.XLOOKUP(Product_summary[[#This Row],[ProductName]], products[ProductName], products[ReorderLevel])</f>
        <v>25</v>
      </c>
      <c r="J597">
        <v>108</v>
      </c>
    </row>
    <row r="598" spans="1:10" x14ac:dyDescent="0.3">
      <c r="A598">
        <v>26.6</v>
      </c>
      <c r="B598">
        <v>8</v>
      </c>
      <c r="C598">
        <v>0</v>
      </c>
      <c r="D598">
        <v>33.25</v>
      </c>
      <c r="E598" t="s">
        <v>16</v>
      </c>
      <c r="F598" t="s">
        <v>1012</v>
      </c>
      <c r="G598">
        <f>_xlfn.XLOOKUP(Product_summary[[#This Row],[ProductName]], products[ProductName], products[UnitsInStock])</f>
        <v>22</v>
      </c>
      <c r="H598">
        <f>_xlfn.XLOOKUP(Product_summary[[#This Row],[ProductName]], products[ProductName], products[UnitsOnOrder])</f>
        <v>80</v>
      </c>
      <c r="I598">
        <f>_xlfn.XLOOKUP(Product_summary[[#This Row],[ProductName]], products[ProductName], products[ReorderLevel])</f>
        <v>30</v>
      </c>
      <c r="J598">
        <v>212.8</v>
      </c>
    </row>
    <row r="599" spans="1:10" x14ac:dyDescent="0.3">
      <c r="A599">
        <v>24</v>
      </c>
      <c r="B599">
        <v>30</v>
      </c>
      <c r="C599">
        <v>0</v>
      </c>
      <c r="D599">
        <v>30</v>
      </c>
      <c r="E599" t="s">
        <v>22</v>
      </c>
      <c r="F599" t="s">
        <v>901</v>
      </c>
      <c r="G599">
        <f>_xlfn.XLOOKUP(Product_summary[[#This Row],[ProductName]], products[ProductName], products[UnitsInStock])</f>
        <v>15</v>
      </c>
      <c r="H599">
        <f>_xlfn.XLOOKUP(Product_summary[[#This Row],[ProductName]], products[ProductName], products[UnitsOnOrder])</f>
        <v>0</v>
      </c>
      <c r="I599">
        <f>_xlfn.XLOOKUP(Product_summary[[#This Row],[ProductName]], products[ProductName], products[ReorderLevel])</f>
        <v>10</v>
      </c>
      <c r="J599">
        <v>720</v>
      </c>
    </row>
    <row r="600" spans="1:10" x14ac:dyDescent="0.3">
      <c r="A600">
        <v>30.4</v>
      </c>
      <c r="B600">
        <v>20</v>
      </c>
      <c r="C600">
        <v>0</v>
      </c>
      <c r="D600">
        <v>38</v>
      </c>
      <c r="E600" t="s">
        <v>16</v>
      </c>
      <c r="F600" t="s">
        <v>997</v>
      </c>
      <c r="G600">
        <f>_xlfn.XLOOKUP(Product_summary[[#This Row],[ProductName]], products[ProductName], products[UnitsInStock])</f>
        <v>21</v>
      </c>
      <c r="H600">
        <f>_xlfn.XLOOKUP(Product_summary[[#This Row],[ProductName]], products[ProductName], products[UnitsOnOrder])</f>
        <v>10</v>
      </c>
      <c r="I600">
        <f>_xlfn.XLOOKUP(Product_summary[[#This Row],[ProductName]], products[ProductName], products[ReorderLevel])</f>
        <v>30</v>
      </c>
      <c r="J600">
        <v>608</v>
      </c>
    </row>
    <row r="601" spans="1:10" x14ac:dyDescent="0.3">
      <c r="A601">
        <v>3.6</v>
      </c>
      <c r="B601">
        <v>80</v>
      </c>
      <c r="C601">
        <v>0.05</v>
      </c>
      <c r="D601">
        <v>4.5</v>
      </c>
      <c r="E601" t="s">
        <v>4</v>
      </c>
      <c r="F601" t="s">
        <v>935</v>
      </c>
      <c r="G601">
        <f>_xlfn.XLOOKUP(Product_summary[[#This Row],[ProductName]], products[ProductName], products[UnitsInStock])</f>
        <v>20</v>
      </c>
      <c r="H601">
        <f>_xlfn.XLOOKUP(Product_summary[[#This Row],[ProductName]], products[ProductName], products[UnitsOnOrder])</f>
        <v>0</v>
      </c>
      <c r="I601">
        <f>_xlfn.XLOOKUP(Product_summary[[#This Row],[ProductName]], products[ProductName], products[ReorderLevel])</f>
        <v>0</v>
      </c>
      <c r="J601">
        <v>273.59999999999997</v>
      </c>
    </row>
    <row r="602" spans="1:10" x14ac:dyDescent="0.3">
      <c r="A602">
        <v>42.4</v>
      </c>
      <c r="B602">
        <v>18</v>
      </c>
      <c r="C602">
        <v>0</v>
      </c>
      <c r="D602">
        <v>53</v>
      </c>
      <c r="E602" t="s">
        <v>22</v>
      </c>
      <c r="F602" t="s">
        <v>987</v>
      </c>
      <c r="G602">
        <f>_xlfn.XLOOKUP(Product_summary[[#This Row],[ProductName]], products[ProductName], products[UnitsInStock])</f>
        <v>20</v>
      </c>
      <c r="H602">
        <f>_xlfn.XLOOKUP(Product_summary[[#This Row],[ProductName]], products[ProductName], products[UnitsOnOrder])</f>
        <v>0</v>
      </c>
      <c r="I602">
        <f>_xlfn.XLOOKUP(Product_summary[[#This Row],[ProductName]], products[ProductName], products[ReorderLevel])</f>
        <v>10</v>
      </c>
      <c r="J602">
        <v>763.19999999999993</v>
      </c>
    </row>
    <row r="603" spans="1:10" x14ac:dyDescent="0.3">
      <c r="A603">
        <v>2</v>
      </c>
      <c r="B603">
        <v>12</v>
      </c>
      <c r="C603">
        <v>0</v>
      </c>
      <c r="D603">
        <v>2.5</v>
      </c>
      <c r="E603" t="s">
        <v>13</v>
      </c>
      <c r="F603" t="s">
        <v>953</v>
      </c>
      <c r="G603">
        <f>_xlfn.XLOOKUP(Product_summary[[#This Row],[ProductName]], products[ProductName], products[UnitsInStock])</f>
        <v>112</v>
      </c>
      <c r="H603">
        <f>_xlfn.XLOOKUP(Product_summary[[#This Row],[ProductName]], products[ProductName], products[UnitsOnOrder])</f>
        <v>0</v>
      </c>
      <c r="I603">
        <f>_xlfn.XLOOKUP(Product_summary[[#This Row],[ProductName]], products[ProductName], products[ReorderLevel])</f>
        <v>20</v>
      </c>
      <c r="J603">
        <v>24</v>
      </c>
    </row>
    <row r="604" spans="1:10" x14ac:dyDescent="0.3">
      <c r="A604">
        <v>17.2</v>
      </c>
      <c r="B604">
        <v>12</v>
      </c>
      <c r="C604">
        <v>0</v>
      </c>
      <c r="D604">
        <v>21.5</v>
      </c>
      <c r="E604" t="s">
        <v>13</v>
      </c>
      <c r="F604" t="s">
        <v>1025</v>
      </c>
      <c r="G604">
        <f>_xlfn.XLOOKUP(Product_summary[[#This Row],[ProductName]], products[ProductName], products[UnitsInStock])</f>
        <v>26</v>
      </c>
      <c r="H604">
        <f>_xlfn.XLOOKUP(Product_summary[[#This Row],[ProductName]], products[ProductName], products[UnitsOnOrder])</f>
        <v>0</v>
      </c>
      <c r="I604">
        <f>_xlfn.XLOOKUP(Product_summary[[#This Row],[ProductName]], products[ProductName], products[ReorderLevel])</f>
        <v>0</v>
      </c>
      <c r="J604">
        <v>206.39999999999998</v>
      </c>
    </row>
    <row r="605" spans="1:10" x14ac:dyDescent="0.3">
      <c r="A605">
        <v>18.600000000000001</v>
      </c>
      <c r="B605">
        <v>12</v>
      </c>
      <c r="C605">
        <v>0</v>
      </c>
      <c r="D605">
        <v>23.25</v>
      </c>
      <c r="E605" t="s">
        <v>22</v>
      </c>
      <c r="F605" t="s">
        <v>915</v>
      </c>
      <c r="G605">
        <f>_xlfn.XLOOKUP(Product_summary[[#This Row],[ProductName]], products[ProductName], products[UnitsInStock])</f>
        <v>35</v>
      </c>
      <c r="H605">
        <f>_xlfn.XLOOKUP(Product_summary[[#This Row],[ProductName]], products[ProductName], products[UnitsOnOrder])</f>
        <v>0</v>
      </c>
      <c r="I605">
        <f>_xlfn.XLOOKUP(Product_summary[[#This Row],[ProductName]], products[ProductName], products[ReorderLevel])</f>
        <v>0</v>
      </c>
      <c r="J605">
        <v>223.20000000000002</v>
      </c>
    </row>
    <row r="606" spans="1:10" x14ac:dyDescent="0.3">
      <c r="A606">
        <v>36.4</v>
      </c>
      <c r="B606">
        <v>18</v>
      </c>
      <c r="C606">
        <v>0</v>
      </c>
      <c r="D606">
        <v>45.6</v>
      </c>
      <c r="E606" t="s">
        <v>22</v>
      </c>
      <c r="F606" t="s">
        <v>943</v>
      </c>
      <c r="G606">
        <f>_xlfn.XLOOKUP(Product_summary[[#This Row],[ProductName]], products[ProductName], products[UnitsInStock])</f>
        <v>26</v>
      </c>
      <c r="H606">
        <f>_xlfn.XLOOKUP(Product_summary[[#This Row],[ProductName]], products[ProductName], products[UnitsOnOrder])</f>
        <v>0</v>
      </c>
      <c r="I606">
        <f>_xlfn.XLOOKUP(Product_summary[[#This Row],[ProductName]], products[ProductName], products[ReorderLevel])</f>
        <v>0</v>
      </c>
      <c r="J606">
        <v>655.19999999999993</v>
      </c>
    </row>
    <row r="607" spans="1:10" x14ac:dyDescent="0.3">
      <c r="A607">
        <v>14.7</v>
      </c>
      <c r="B607">
        <v>21</v>
      </c>
      <c r="C607">
        <v>0</v>
      </c>
      <c r="D607">
        <v>18.399999999999999</v>
      </c>
      <c r="E607" t="s">
        <v>25</v>
      </c>
      <c r="F607" t="s">
        <v>965</v>
      </c>
      <c r="G607">
        <f>_xlfn.XLOOKUP(Product_summary[[#This Row],[ProductName]], products[ProductName], products[UnitsInStock])</f>
        <v>123</v>
      </c>
      <c r="H607">
        <f>_xlfn.XLOOKUP(Product_summary[[#This Row],[ProductName]], products[ProductName], products[UnitsOnOrder])</f>
        <v>0</v>
      </c>
      <c r="I607">
        <f>_xlfn.XLOOKUP(Product_summary[[#This Row],[ProductName]], products[ProductName], products[ReorderLevel])</f>
        <v>30</v>
      </c>
      <c r="J607">
        <v>308.7</v>
      </c>
    </row>
    <row r="608" spans="1:10" x14ac:dyDescent="0.3">
      <c r="A608">
        <v>6.2</v>
      </c>
      <c r="B608">
        <v>10</v>
      </c>
      <c r="C608">
        <v>0</v>
      </c>
      <c r="D608">
        <v>7.75</v>
      </c>
      <c r="E608" t="s">
        <v>4</v>
      </c>
      <c r="F608" t="s">
        <v>1030</v>
      </c>
      <c r="G608">
        <f>_xlfn.XLOOKUP(Product_summary[[#This Row],[ProductName]], products[ProductName], products[UnitsInStock])</f>
        <v>125</v>
      </c>
      <c r="H608">
        <f>_xlfn.XLOOKUP(Product_summary[[#This Row],[ProductName]], products[ProductName], products[UnitsOnOrder])</f>
        <v>0</v>
      </c>
      <c r="I608">
        <f>_xlfn.XLOOKUP(Product_summary[[#This Row],[ProductName]], products[ProductName], products[ReorderLevel])</f>
        <v>25</v>
      </c>
      <c r="J608">
        <v>62</v>
      </c>
    </row>
    <row r="609" spans="1:10" x14ac:dyDescent="0.3">
      <c r="A609">
        <v>10</v>
      </c>
      <c r="B609">
        <v>35</v>
      </c>
      <c r="C609">
        <v>0.15</v>
      </c>
      <c r="D609">
        <v>12.5</v>
      </c>
      <c r="E609" t="s">
        <v>13</v>
      </c>
      <c r="F609" t="s">
        <v>949</v>
      </c>
      <c r="G609">
        <f>_xlfn.XLOOKUP(Product_summary[[#This Row],[ProductName]], products[ProductName], products[UnitsInStock])</f>
        <v>0</v>
      </c>
      <c r="H609">
        <f>_xlfn.XLOOKUP(Product_summary[[#This Row],[ProductName]], products[ProductName], products[UnitsOnOrder])</f>
        <v>70</v>
      </c>
      <c r="I609">
        <f>_xlfn.XLOOKUP(Product_summary[[#This Row],[ProductName]], products[ProductName], products[ReorderLevel])</f>
        <v>20</v>
      </c>
      <c r="J609">
        <v>297.5</v>
      </c>
    </row>
    <row r="610" spans="1:10" x14ac:dyDescent="0.3">
      <c r="A610">
        <v>13.6</v>
      </c>
      <c r="B610">
        <v>60</v>
      </c>
      <c r="C610">
        <v>0.15</v>
      </c>
      <c r="D610">
        <v>17</v>
      </c>
      <c r="E610" t="s">
        <v>7</v>
      </c>
      <c r="F610" t="s">
        <v>1016</v>
      </c>
      <c r="G610">
        <f>_xlfn.XLOOKUP(Product_summary[[#This Row],[ProductName]], products[ProductName], products[UnitsInStock])</f>
        <v>4</v>
      </c>
      <c r="H610">
        <f>_xlfn.XLOOKUP(Product_summary[[#This Row],[ProductName]], products[ProductName], products[UnitsOnOrder])</f>
        <v>100</v>
      </c>
      <c r="I610">
        <f>_xlfn.XLOOKUP(Product_summary[[#This Row],[ProductName]], products[ProductName], products[ReorderLevel])</f>
        <v>20</v>
      </c>
      <c r="J610">
        <v>693.6</v>
      </c>
    </row>
    <row r="611" spans="1:10" x14ac:dyDescent="0.3">
      <c r="A611">
        <v>14.4</v>
      </c>
      <c r="B611">
        <v>42</v>
      </c>
      <c r="C611">
        <v>0.15</v>
      </c>
      <c r="D611">
        <v>18</v>
      </c>
      <c r="E611" t="s">
        <v>4</v>
      </c>
      <c r="F611" t="s">
        <v>1032</v>
      </c>
      <c r="G611">
        <f>_xlfn.XLOOKUP(Product_summary[[#This Row],[ProductName]], products[ProductName], products[UnitsInStock])</f>
        <v>57</v>
      </c>
      <c r="H611">
        <f>_xlfn.XLOOKUP(Product_summary[[#This Row],[ProductName]], products[ProductName], products[UnitsOnOrder])</f>
        <v>0</v>
      </c>
      <c r="I611">
        <f>_xlfn.XLOOKUP(Product_summary[[#This Row],[ProductName]], products[ProductName], products[ReorderLevel])</f>
        <v>20</v>
      </c>
      <c r="J611">
        <v>514.08000000000004</v>
      </c>
    </row>
    <row r="612" spans="1:10" x14ac:dyDescent="0.3">
      <c r="A612">
        <v>19.2</v>
      </c>
      <c r="B612">
        <v>2</v>
      </c>
      <c r="C612">
        <v>0.05</v>
      </c>
      <c r="D612">
        <v>24</v>
      </c>
      <c r="E612" t="s">
        <v>19</v>
      </c>
      <c r="F612" t="s">
        <v>995</v>
      </c>
      <c r="G612">
        <f>_xlfn.XLOOKUP(Product_summary[[#This Row],[ProductName]], products[ProductName], products[UnitsInStock])</f>
        <v>115</v>
      </c>
      <c r="H612">
        <f>_xlfn.XLOOKUP(Product_summary[[#This Row],[ProductName]], products[ProductName], products[UnitsOnOrder])</f>
        <v>0</v>
      </c>
      <c r="I612">
        <f>_xlfn.XLOOKUP(Product_summary[[#This Row],[ProductName]], products[ProductName], products[ReorderLevel])</f>
        <v>20</v>
      </c>
      <c r="J612">
        <v>36.479999999999997</v>
      </c>
    </row>
    <row r="613" spans="1:10" x14ac:dyDescent="0.3">
      <c r="A613">
        <v>12</v>
      </c>
      <c r="B613">
        <v>12</v>
      </c>
      <c r="C613">
        <v>0</v>
      </c>
      <c r="D613">
        <v>15</v>
      </c>
      <c r="E613" t="s">
        <v>4</v>
      </c>
      <c r="F613" t="s">
        <v>1023</v>
      </c>
      <c r="G613">
        <f>_xlfn.XLOOKUP(Product_summary[[#This Row],[ProductName]], products[ProductName], products[UnitsInStock])</f>
        <v>15</v>
      </c>
      <c r="H613">
        <f>_xlfn.XLOOKUP(Product_summary[[#This Row],[ProductName]], products[ProductName], products[UnitsOnOrder])</f>
        <v>10</v>
      </c>
      <c r="I613">
        <f>_xlfn.XLOOKUP(Product_summary[[#This Row],[ProductName]], products[ProductName], products[ReorderLevel])</f>
        <v>30</v>
      </c>
      <c r="J613">
        <v>144</v>
      </c>
    </row>
    <row r="614" spans="1:10" x14ac:dyDescent="0.3">
      <c r="A614">
        <v>14.4</v>
      </c>
      <c r="B614">
        <v>15</v>
      </c>
      <c r="C614">
        <v>0</v>
      </c>
      <c r="D614">
        <v>18</v>
      </c>
      <c r="E614" t="s">
        <v>4</v>
      </c>
      <c r="F614" t="s">
        <v>889</v>
      </c>
      <c r="G614">
        <f>_xlfn.XLOOKUP(Product_summary[[#This Row],[ProductName]], products[ProductName], products[UnitsInStock])</f>
        <v>39</v>
      </c>
      <c r="H614">
        <f>_xlfn.XLOOKUP(Product_summary[[#This Row],[ProductName]], products[ProductName], products[UnitsOnOrder])</f>
        <v>0</v>
      </c>
      <c r="I614">
        <f>_xlfn.XLOOKUP(Product_summary[[#This Row],[ProductName]], products[ProductName], products[ReorderLevel])</f>
        <v>10</v>
      </c>
      <c r="J614">
        <v>216</v>
      </c>
    </row>
    <row r="615" spans="1:10" x14ac:dyDescent="0.3">
      <c r="A615">
        <v>8</v>
      </c>
      <c r="B615">
        <v>21</v>
      </c>
      <c r="C615">
        <v>0.25</v>
      </c>
      <c r="D615">
        <v>10</v>
      </c>
      <c r="E615" t="s">
        <v>10</v>
      </c>
      <c r="F615" t="s">
        <v>929</v>
      </c>
      <c r="G615">
        <f>_xlfn.XLOOKUP(Product_summary[[#This Row],[ProductName]], products[ProductName], products[UnitsInStock])</f>
        <v>3</v>
      </c>
      <c r="H615">
        <f>_xlfn.XLOOKUP(Product_summary[[#This Row],[ProductName]], products[ProductName], products[UnitsOnOrder])</f>
        <v>40</v>
      </c>
      <c r="I615">
        <f>_xlfn.XLOOKUP(Product_summary[[#This Row],[ProductName]], products[ProductName], products[ReorderLevel])</f>
        <v>5</v>
      </c>
      <c r="J615">
        <v>126</v>
      </c>
    </row>
    <row r="616" spans="1:10" x14ac:dyDescent="0.3">
      <c r="A616">
        <v>14.4</v>
      </c>
      <c r="B616">
        <v>20</v>
      </c>
      <c r="C616">
        <v>0.25</v>
      </c>
      <c r="D616">
        <v>18</v>
      </c>
      <c r="E616" t="s">
        <v>4</v>
      </c>
      <c r="F616" t="s">
        <v>963</v>
      </c>
      <c r="G616">
        <f>_xlfn.XLOOKUP(Product_summary[[#This Row],[ProductName]], products[ProductName], products[UnitsInStock])</f>
        <v>69</v>
      </c>
      <c r="H616">
        <f>_xlfn.XLOOKUP(Product_summary[[#This Row],[ProductName]], products[ProductName], products[UnitsOnOrder])</f>
        <v>0</v>
      </c>
      <c r="I616">
        <f>_xlfn.XLOOKUP(Product_summary[[#This Row],[ProductName]], products[ProductName], products[ReorderLevel])</f>
        <v>5</v>
      </c>
      <c r="J616">
        <v>216</v>
      </c>
    </row>
    <row r="617" spans="1:10" x14ac:dyDescent="0.3">
      <c r="A617">
        <v>24.8</v>
      </c>
      <c r="B617">
        <v>20</v>
      </c>
      <c r="C617">
        <v>0.05</v>
      </c>
      <c r="D617">
        <v>31</v>
      </c>
      <c r="E617" t="s">
        <v>25</v>
      </c>
      <c r="F617" t="s">
        <v>907</v>
      </c>
      <c r="G617">
        <f>_xlfn.XLOOKUP(Product_summary[[#This Row],[ProductName]], products[ProductName], products[UnitsInStock])</f>
        <v>31</v>
      </c>
      <c r="H617">
        <f>_xlfn.XLOOKUP(Product_summary[[#This Row],[ProductName]], products[ProductName], products[UnitsOnOrder])</f>
        <v>0</v>
      </c>
      <c r="I617">
        <f>_xlfn.XLOOKUP(Product_summary[[#This Row],[ProductName]], products[ProductName], products[ReorderLevel])</f>
        <v>0</v>
      </c>
      <c r="J617">
        <v>471.2</v>
      </c>
    </row>
    <row r="618" spans="1:10" x14ac:dyDescent="0.3">
      <c r="A618">
        <v>210.8</v>
      </c>
      <c r="B618">
        <v>30</v>
      </c>
      <c r="C618">
        <v>0</v>
      </c>
      <c r="D618">
        <v>263.5</v>
      </c>
      <c r="E618" t="s">
        <v>4</v>
      </c>
      <c r="F618" t="s">
        <v>961</v>
      </c>
      <c r="G618">
        <f>_xlfn.XLOOKUP(Product_summary[[#This Row],[ProductName]], products[ProductName], products[UnitsInStock])</f>
        <v>17</v>
      </c>
      <c r="H618">
        <f>_xlfn.XLOOKUP(Product_summary[[#This Row],[ProductName]], products[ProductName], products[UnitsOnOrder])</f>
        <v>0</v>
      </c>
      <c r="I618">
        <f>_xlfn.XLOOKUP(Product_summary[[#This Row],[ProductName]], products[ProductName], products[ReorderLevel])</f>
        <v>15</v>
      </c>
      <c r="J618">
        <v>6324</v>
      </c>
    </row>
    <row r="619" spans="1:10" x14ac:dyDescent="0.3">
      <c r="A619">
        <v>26.2</v>
      </c>
      <c r="B619">
        <v>28</v>
      </c>
      <c r="C619">
        <v>0</v>
      </c>
      <c r="D619">
        <v>32.799999999999997</v>
      </c>
      <c r="E619" t="s">
        <v>19</v>
      </c>
      <c r="F619" t="s">
        <v>991</v>
      </c>
      <c r="G619">
        <f>_xlfn.XLOOKUP(Product_summary[[#This Row],[ProductName]], products[ProductName], products[UnitsInStock])</f>
        <v>0</v>
      </c>
      <c r="H619">
        <f>_xlfn.XLOOKUP(Product_summary[[#This Row],[ProductName]], products[ProductName], products[UnitsOnOrder])</f>
        <v>0</v>
      </c>
      <c r="I619">
        <f>_xlfn.XLOOKUP(Product_summary[[#This Row],[ProductName]], products[ProductName], products[ReorderLevel])</f>
        <v>0</v>
      </c>
      <c r="J619">
        <v>733.6</v>
      </c>
    </row>
    <row r="620" spans="1:10" x14ac:dyDescent="0.3">
      <c r="A620">
        <v>44</v>
      </c>
      <c r="B620">
        <v>60</v>
      </c>
      <c r="C620">
        <v>0</v>
      </c>
      <c r="D620">
        <v>55</v>
      </c>
      <c r="E620" t="s">
        <v>13</v>
      </c>
      <c r="F620" t="s">
        <v>1002</v>
      </c>
      <c r="G620">
        <f>_xlfn.XLOOKUP(Product_summary[[#This Row],[ProductName]], products[ProductName], products[UnitsInStock])</f>
        <v>79</v>
      </c>
      <c r="H620">
        <f>_xlfn.XLOOKUP(Product_summary[[#This Row],[ProductName]], products[ProductName], products[UnitsOnOrder])</f>
        <v>0</v>
      </c>
      <c r="I620">
        <f>_xlfn.XLOOKUP(Product_summary[[#This Row],[ProductName]], products[ProductName], products[ReorderLevel])</f>
        <v>0</v>
      </c>
      <c r="J620">
        <v>2640</v>
      </c>
    </row>
    <row r="621" spans="1:10" x14ac:dyDescent="0.3">
      <c r="A621">
        <v>26.6</v>
      </c>
      <c r="B621">
        <v>30</v>
      </c>
      <c r="C621">
        <v>0</v>
      </c>
      <c r="D621">
        <v>33.25</v>
      </c>
      <c r="E621" t="s">
        <v>16</v>
      </c>
      <c r="F621" t="s">
        <v>1012</v>
      </c>
      <c r="G621">
        <f>_xlfn.XLOOKUP(Product_summary[[#This Row],[ProductName]], products[ProductName], products[UnitsInStock])</f>
        <v>22</v>
      </c>
      <c r="H621">
        <f>_xlfn.XLOOKUP(Product_summary[[#This Row],[ProductName]], products[ProductName], products[UnitsOnOrder])</f>
        <v>80</v>
      </c>
      <c r="I621">
        <f>_xlfn.XLOOKUP(Product_summary[[#This Row],[ProductName]], products[ProductName], products[ReorderLevel])</f>
        <v>30</v>
      </c>
      <c r="J621">
        <v>798</v>
      </c>
    </row>
    <row r="622" spans="1:10" x14ac:dyDescent="0.3">
      <c r="A622">
        <v>7.6</v>
      </c>
      <c r="B622">
        <v>30</v>
      </c>
      <c r="C622">
        <v>0</v>
      </c>
      <c r="D622">
        <v>9.5</v>
      </c>
      <c r="E622" t="s">
        <v>10</v>
      </c>
      <c r="F622" t="s">
        <v>979</v>
      </c>
      <c r="G622">
        <f>_xlfn.XLOOKUP(Product_summary[[#This Row],[ProductName]], products[ProductName], products[UnitsInStock])</f>
        <v>36</v>
      </c>
      <c r="H622">
        <f>_xlfn.XLOOKUP(Product_summary[[#This Row],[ProductName]], products[ProductName], products[UnitsOnOrder])</f>
        <v>0</v>
      </c>
      <c r="I622">
        <f>_xlfn.XLOOKUP(Product_summary[[#This Row],[ProductName]], products[ProductName], products[ReorderLevel])</f>
        <v>0</v>
      </c>
      <c r="J622">
        <v>228</v>
      </c>
    </row>
    <row r="623" spans="1:10" x14ac:dyDescent="0.3">
      <c r="A623">
        <v>44</v>
      </c>
      <c r="B623">
        <v>12</v>
      </c>
      <c r="C623">
        <v>0</v>
      </c>
      <c r="D623">
        <v>55</v>
      </c>
      <c r="E623" t="s">
        <v>13</v>
      </c>
      <c r="F623" t="s">
        <v>1002</v>
      </c>
      <c r="G623">
        <f>_xlfn.XLOOKUP(Product_summary[[#This Row],[ProductName]], products[ProductName], products[UnitsInStock])</f>
        <v>79</v>
      </c>
      <c r="H623">
        <f>_xlfn.XLOOKUP(Product_summary[[#This Row],[ProductName]], products[ProductName], products[UnitsOnOrder])</f>
        <v>0</v>
      </c>
      <c r="I623">
        <f>_xlfn.XLOOKUP(Product_summary[[#This Row],[ProductName]], products[ProductName], products[ReorderLevel])</f>
        <v>0</v>
      </c>
      <c r="J623">
        <v>528</v>
      </c>
    </row>
    <row r="624" spans="1:10" x14ac:dyDescent="0.3">
      <c r="A624">
        <v>16</v>
      </c>
      <c r="B624">
        <v>24</v>
      </c>
      <c r="C624">
        <v>0</v>
      </c>
      <c r="D624">
        <v>20</v>
      </c>
      <c r="E624" t="s">
        <v>10</v>
      </c>
      <c r="F624" t="s">
        <v>983</v>
      </c>
      <c r="G624">
        <f>_xlfn.XLOOKUP(Product_summary[[#This Row],[ProductName]], products[ProductName], products[UnitsInStock])</f>
        <v>10</v>
      </c>
      <c r="H624">
        <f>_xlfn.XLOOKUP(Product_summary[[#This Row],[ProductName]], products[ProductName], products[UnitsOnOrder])</f>
        <v>60</v>
      </c>
      <c r="I624">
        <f>_xlfn.XLOOKUP(Product_summary[[#This Row],[ProductName]], products[ProductName], products[ReorderLevel])</f>
        <v>15</v>
      </c>
      <c r="J624">
        <v>384</v>
      </c>
    </row>
    <row r="625" spans="1:10" x14ac:dyDescent="0.3">
      <c r="A625">
        <v>27.2</v>
      </c>
      <c r="B625">
        <v>40</v>
      </c>
      <c r="C625">
        <v>0</v>
      </c>
      <c r="D625">
        <v>34</v>
      </c>
      <c r="E625" t="s">
        <v>13</v>
      </c>
      <c r="F625" t="s">
        <v>1004</v>
      </c>
      <c r="G625">
        <f>_xlfn.XLOOKUP(Product_summary[[#This Row],[ProductName]], products[ProductName], products[UnitsInStock])</f>
        <v>19</v>
      </c>
      <c r="H625">
        <f>_xlfn.XLOOKUP(Product_summary[[#This Row],[ProductName]], products[ProductName], products[UnitsOnOrder])</f>
        <v>0</v>
      </c>
      <c r="I625">
        <f>_xlfn.XLOOKUP(Product_summary[[#This Row],[ProductName]], products[ProductName], products[ReorderLevel])</f>
        <v>0</v>
      </c>
      <c r="J625">
        <v>1088</v>
      </c>
    </row>
    <row r="626" spans="1:10" x14ac:dyDescent="0.3">
      <c r="A626">
        <v>14.7</v>
      </c>
      <c r="B626">
        <v>10</v>
      </c>
      <c r="C626">
        <v>0</v>
      </c>
      <c r="D626">
        <v>18.399999999999999</v>
      </c>
      <c r="E626" t="s">
        <v>25</v>
      </c>
      <c r="F626" t="s">
        <v>965</v>
      </c>
      <c r="G626">
        <f>_xlfn.XLOOKUP(Product_summary[[#This Row],[ProductName]], products[ProductName], products[UnitsInStock])</f>
        <v>123</v>
      </c>
      <c r="H626">
        <f>_xlfn.XLOOKUP(Product_summary[[#This Row],[ProductName]], products[ProductName], products[UnitsOnOrder])</f>
        <v>0</v>
      </c>
      <c r="I626">
        <f>_xlfn.XLOOKUP(Product_summary[[#This Row],[ProductName]], products[ProductName], products[ReorderLevel])</f>
        <v>30</v>
      </c>
      <c r="J626">
        <v>147</v>
      </c>
    </row>
    <row r="627" spans="1:10" x14ac:dyDescent="0.3">
      <c r="A627">
        <v>11.2</v>
      </c>
      <c r="B627">
        <v>35</v>
      </c>
      <c r="C627">
        <v>0.05</v>
      </c>
      <c r="D627">
        <v>14</v>
      </c>
      <c r="E627" t="s">
        <v>4</v>
      </c>
      <c r="F627" t="s">
        <v>955</v>
      </c>
      <c r="G627">
        <f>_xlfn.XLOOKUP(Product_summary[[#This Row],[ProductName]], products[ProductName], products[UnitsInStock])</f>
        <v>111</v>
      </c>
      <c r="H627">
        <f>_xlfn.XLOOKUP(Product_summary[[#This Row],[ProductName]], products[ProductName], products[UnitsOnOrder])</f>
        <v>0</v>
      </c>
      <c r="I627">
        <f>_xlfn.XLOOKUP(Product_summary[[#This Row],[ProductName]], products[ProductName], products[ReorderLevel])</f>
        <v>15</v>
      </c>
      <c r="J627">
        <v>372.4</v>
      </c>
    </row>
    <row r="628" spans="1:10" x14ac:dyDescent="0.3">
      <c r="A628">
        <v>10.4</v>
      </c>
      <c r="B628">
        <v>30</v>
      </c>
      <c r="C628">
        <v>0.05</v>
      </c>
      <c r="D628">
        <v>13</v>
      </c>
      <c r="E628" t="s">
        <v>7</v>
      </c>
      <c r="F628" t="s">
        <v>1034</v>
      </c>
      <c r="G628">
        <f>_xlfn.XLOOKUP(Product_summary[[#This Row],[ProductName]], products[ProductName], products[UnitsInStock])</f>
        <v>32</v>
      </c>
      <c r="H628">
        <f>_xlfn.XLOOKUP(Product_summary[[#This Row],[ProductName]], products[ProductName], products[UnitsOnOrder])</f>
        <v>0</v>
      </c>
      <c r="I628">
        <f>_xlfn.XLOOKUP(Product_summary[[#This Row],[ProductName]], products[ProductName], products[ReorderLevel])</f>
        <v>15</v>
      </c>
      <c r="J628">
        <v>296.39999999999998</v>
      </c>
    </row>
    <row r="629" spans="1:10" x14ac:dyDescent="0.3">
      <c r="A629">
        <v>8</v>
      </c>
      <c r="B629">
        <v>14</v>
      </c>
      <c r="C629">
        <v>0</v>
      </c>
      <c r="D629">
        <v>10</v>
      </c>
      <c r="E629" t="s">
        <v>10</v>
      </c>
      <c r="F629" t="s">
        <v>929</v>
      </c>
      <c r="G629">
        <f>_xlfn.XLOOKUP(Product_summary[[#This Row],[ProductName]], products[ProductName], products[UnitsInStock])</f>
        <v>3</v>
      </c>
      <c r="H629">
        <f>_xlfn.XLOOKUP(Product_summary[[#This Row],[ProductName]], products[ProductName], products[UnitsOnOrder])</f>
        <v>40</v>
      </c>
      <c r="I629">
        <f>_xlfn.XLOOKUP(Product_summary[[#This Row],[ProductName]], products[ProductName], products[ReorderLevel])</f>
        <v>5</v>
      </c>
      <c r="J629">
        <v>112</v>
      </c>
    </row>
    <row r="630" spans="1:10" x14ac:dyDescent="0.3">
      <c r="A630">
        <v>14.7</v>
      </c>
      <c r="B630">
        <v>10</v>
      </c>
      <c r="C630">
        <v>0</v>
      </c>
      <c r="D630">
        <v>18.399999999999999</v>
      </c>
      <c r="E630" t="s">
        <v>25</v>
      </c>
      <c r="F630" t="s">
        <v>965</v>
      </c>
      <c r="G630">
        <f>_xlfn.XLOOKUP(Product_summary[[#This Row],[ProductName]], products[ProductName], products[UnitsInStock])</f>
        <v>123</v>
      </c>
      <c r="H630">
        <f>_xlfn.XLOOKUP(Product_summary[[#This Row],[ProductName]], products[ProductName], products[UnitsOnOrder])</f>
        <v>0</v>
      </c>
      <c r="I630">
        <f>_xlfn.XLOOKUP(Product_summary[[#This Row],[ProductName]], products[ProductName], products[ReorderLevel])</f>
        <v>30</v>
      </c>
      <c r="J630">
        <v>147</v>
      </c>
    </row>
    <row r="631" spans="1:10" x14ac:dyDescent="0.3">
      <c r="A631">
        <v>42.4</v>
      </c>
      <c r="B631">
        <v>3</v>
      </c>
      <c r="C631">
        <v>0</v>
      </c>
      <c r="D631">
        <v>53</v>
      </c>
      <c r="E631" t="s">
        <v>22</v>
      </c>
      <c r="F631" t="s">
        <v>987</v>
      </c>
      <c r="G631">
        <f>_xlfn.XLOOKUP(Product_summary[[#This Row],[ProductName]], products[ProductName], products[UnitsInStock])</f>
        <v>20</v>
      </c>
      <c r="H631">
        <f>_xlfn.XLOOKUP(Product_summary[[#This Row],[ProductName]], products[ProductName], products[UnitsOnOrder])</f>
        <v>0</v>
      </c>
      <c r="I631">
        <f>_xlfn.XLOOKUP(Product_summary[[#This Row],[ProductName]], products[ProductName], products[ReorderLevel])</f>
        <v>10</v>
      </c>
      <c r="J631">
        <v>127.19999999999999</v>
      </c>
    </row>
    <row r="632" spans="1:10" x14ac:dyDescent="0.3">
      <c r="A632">
        <v>15.2</v>
      </c>
      <c r="B632">
        <v>20</v>
      </c>
      <c r="C632">
        <v>0.1</v>
      </c>
      <c r="D632">
        <v>19</v>
      </c>
      <c r="E632" t="s">
        <v>4</v>
      </c>
      <c r="F632" t="s">
        <v>891</v>
      </c>
      <c r="G632">
        <f>_xlfn.XLOOKUP(Product_summary[[#This Row],[ProductName]], products[ProductName], products[UnitsInStock])</f>
        <v>17</v>
      </c>
      <c r="H632">
        <f>_xlfn.XLOOKUP(Product_summary[[#This Row],[ProductName]], products[ProductName], products[UnitsOnOrder])</f>
        <v>40</v>
      </c>
      <c r="I632">
        <f>_xlfn.XLOOKUP(Product_summary[[#This Row],[ProductName]], products[ProductName], products[ReorderLevel])</f>
        <v>25</v>
      </c>
      <c r="J632">
        <v>273.60000000000002</v>
      </c>
    </row>
    <row r="633" spans="1:10" x14ac:dyDescent="0.3">
      <c r="A633">
        <v>8</v>
      </c>
      <c r="B633">
        <v>20</v>
      </c>
      <c r="C633">
        <v>0.1</v>
      </c>
      <c r="D633">
        <v>10</v>
      </c>
      <c r="E633" t="s">
        <v>7</v>
      </c>
      <c r="F633" t="s">
        <v>893</v>
      </c>
      <c r="G633">
        <f>_xlfn.XLOOKUP(Product_summary[[#This Row],[ProductName]], products[ProductName], products[UnitsInStock])</f>
        <v>13</v>
      </c>
      <c r="H633">
        <f>_xlfn.XLOOKUP(Product_summary[[#This Row],[ProductName]], products[ProductName], products[UnitsOnOrder])</f>
        <v>70</v>
      </c>
      <c r="I633">
        <f>_xlfn.XLOOKUP(Product_summary[[#This Row],[ProductName]], products[ProductName], products[ReorderLevel])</f>
        <v>25</v>
      </c>
      <c r="J633">
        <v>144</v>
      </c>
    </row>
    <row r="634" spans="1:10" x14ac:dyDescent="0.3">
      <c r="A634">
        <v>19.2</v>
      </c>
      <c r="B634">
        <v>30</v>
      </c>
      <c r="C634">
        <v>0.1</v>
      </c>
      <c r="D634">
        <v>24</v>
      </c>
      <c r="E634" t="s">
        <v>19</v>
      </c>
      <c r="F634" t="s">
        <v>995</v>
      </c>
      <c r="G634">
        <f>_xlfn.XLOOKUP(Product_summary[[#This Row],[ProductName]], products[ProductName], products[UnitsInStock])</f>
        <v>115</v>
      </c>
      <c r="H634">
        <f>_xlfn.XLOOKUP(Product_summary[[#This Row],[ProductName]], products[ProductName], products[UnitsOnOrder])</f>
        <v>0</v>
      </c>
      <c r="I634">
        <f>_xlfn.XLOOKUP(Product_summary[[#This Row],[ProductName]], products[ProductName], products[ReorderLevel])</f>
        <v>20</v>
      </c>
      <c r="J634">
        <v>518.4</v>
      </c>
    </row>
    <row r="635" spans="1:10" x14ac:dyDescent="0.3">
      <c r="A635">
        <v>12</v>
      </c>
      <c r="B635">
        <v>60</v>
      </c>
      <c r="C635">
        <v>0.1</v>
      </c>
      <c r="D635">
        <v>15</v>
      </c>
      <c r="E635" t="s">
        <v>4</v>
      </c>
      <c r="F635" t="s">
        <v>1023</v>
      </c>
      <c r="G635">
        <f>_xlfn.XLOOKUP(Product_summary[[#This Row],[ProductName]], products[ProductName], products[UnitsInStock])</f>
        <v>15</v>
      </c>
      <c r="H635">
        <f>_xlfn.XLOOKUP(Product_summary[[#This Row],[ProductName]], products[ProductName], products[UnitsOnOrder])</f>
        <v>10</v>
      </c>
      <c r="I635">
        <f>_xlfn.XLOOKUP(Product_summary[[#This Row],[ProductName]], products[ProductName], products[ReorderLevel])</f>
        <v>30</v>
      </c>
      <c r="J635">
        <v>648</v>
      </c>
    </row>
    <row r="636" spans="1:10" x14ac:dyDescent="0.3">
      <c r="A636">
        <v>16.8</v>
      </c>
      <c r="B636">
        <v>5</v>
      </c>
      <c r="C636">
        <v>0</v>
      </c>
      <c r="D636">
        <v>21</v>
      </c>
      <c r="E636" t="s">
        <v>13</v>
      </c>
      <c r="F636" t="s">
        <v>909</v>
      </c>
      <c r="G636">
        <f>_xlfn.XLOOKUP(Product_summary[[#This Row],[ProductName]], products[ProductName], products[UnitsInStock])</f>
        <v>22</v>
      </c>
      <c r="H636">
        <f>_xlfn.XLOOKUP(Product_summary[[#This Row],[ProductName]], products[ProductName], products[UnitsOnOrder])</f>
        <v>30</v>
      </c>
      <c r="I636">
        <f>_xlfn.XLOOKUP(Product_summary[[#This Row],[ProductName]], products[ProductName], products[ReorderLevel])</f>
        <v>30</v>
      </c>
      <c r="J636">
        <v>84</v>
      </c>
    </row>
    <row r="637" spans="1:10" x14ac:dyDescent="0.3">
      <c r="A637">
        <v>42.4</v>
      </c>
      <c r="B637">
        <v>25</v>
      </c>
      <c r="C637">
        <v>0</v>
      </c>
      <c r="D637">
        <v>53</v>
      </c>
      <c r="E637" t="s">
        <v>22</v>
      </c>
      <c r="F637" t="s">
        <v>987</v>
      </c>
      <c r="G637">
        <f>_xlfn.XLOOKUP(Product_summary[[#This Row],[ProductName]], products[ProductName], products[UnitsInStock])</f>
        <v>20</v>
      </c>
      <c r="H637">
        <f>_xlfn.XLOOKUP(Product_summary[[#This Row],[ProductName]], products[ProductName], products[UnitsOnOrder])</f>
        <v>0</v>
      </c>
      <c r="I637">
        <f>_xlfn.XLOOKUP(Product_summary[[#This Row],[ProductName]], products[ProductName], products[ReorderLevel])</f>
        <v>10</v>
      </c>
      <c r="J637">
        <v>1060</v>
      </c>
    </row>
    <row r="638" spans="1:10" x14ac:dyDescent="0.3">
      <c r="A638">
        <v>8</v>
      </c>
      <c r="B638">
        <v>16</v>
      </c>
      <c r="C638">
        <v>0</v>
      </c>
      <c r="D638">
        <v>10</v>
      </c>
      <c r="E638" t="s">
        <v>22</v>
      </c>
      <c r="F638" t="s">
        <v>1029</v>
      </c>
      <c r="G638">
        <f>_xlfn.XLOOKUP(Product_summary[[#This Row],[ProductName]], products[ProductName], products[UnitsInStock])</f>
        <v>4</v>
      </c>
      <c r="H638">
        <f>_xlfn.XLOOKUP(Product_summary[[#This Row],[ProductName]], products[ProductName], products[UnitsOnOrder])</f>
        <v>20</v>
      </c>
      <c r="I638">
        <f>_xlfn.XLOOKUP(Product_summary[[#This Row],[ProductName]], products[ProductName], products[ReorderLevel])</f>
        <v>5</v>
      </c>
      <c r="J638">
        <v>128</v>
      </c>
    </row>
    <row r="639" spans="1:10" x14ac:dyDescent="0.3">
      <c r="A639">
        <v>7.3</v>
      </c>
      <c r="B639">
        <v>5</v>
      </c>
      <c r="C639">
        <v>0</v>
      </c>
      <c r="D639">
        <v>9.1999999999999993</v>
      </c>
      <c r="E639" t="s">
        <v>10</v>
      </c>
      <c r="F639" t="s">
        <v>925</v>
      </c>
      <c r="G639">
        <f>_xlfn.XLOOKUP(Product_summary[[#This Row],[ProductName]], products[ProductName], products[UnitsInStock])</f>
        <v>25</v>
      </c>
      <c r="H639">
        <f>_xlfn.XLOOKUP(Product_summary[[#This Row],[ProductName]], products[ProductName], products[UnitsOnOrder])</f>
        <v>0</v>
      </c>
      <c r="I639">
        <f>_xlfn.XLOOKUP(Product_summary[[#This Row],[ProductName]], products[ProductName], products[ReorderLevel])</f>
        <v>5</v>
      </c>
      <c r="J639">
        <v>36.5</v>
      </c>
    </row>
    <row r="640" spans="1:10" x14ac:dyDescent="0.3">
      <c r="A640">
        <v>24.9</v>
      </c>
      <c r="B640">
        <v>30</v>
      </c>
      <c r="C640">
        <v>0</v>
      </c>
      <c r="D640">
        <v>31.23</v>
      </c>
      <c r="E640" t="s">
        <v>10</v>
      </c>
      <c r="F640" t="s">
        <v>939</v>
      </c>
      <c r="G640">
        <f>_xlfn.XLOOKUP(Product_summary[[#This Row],[ProductName]], products[ProductName], products[UnitsInStock])</f>
        <v>15</v>
      </c>
      <c r="H640">
        <f>_xlfn.XLOOKUP(Product_summary[[#This Row],[ProductName]], products[ProductName], products[UnitsOnOrder])</f>
        <v>0</v>
      </c>
      <c r="I640">
        <f>_xlfn.XLOOKUP(Product_summary[[#This Row],[ProductName]], products[ProductName], products[ReorderLevel])</f>
        <v>0</v>
      </c>
      <c r="J640">
        <v>747</v>
      </c>
    </row>
    <row r="641" spans="1:10" x14ac:dyDescent="0.3">
      <c r="A641">
        <v>5.9</v>
      </c>
      <c r="B641">
        <v>24</v>
      </c>
      <c r="C641">
        <v>0.25</v>
      </c>
      <c r="D641">
        <v>7.45</v>
      </c>
      <c r="E641" t="s">
        <v>19</v>
      </c>
      <c r="F641" t="s">
        <v>993</v>
      </c>
      <c r="G641">
        <f>_xlfn.XLOOKUP(Product_summary[[#This Row],[ProductName]], products[ProductName], products[UnitsInStock])</f>
        <v>21</v>
      </c>
      <c r="H641">
        <f>_xlfn.XLOOKUP(Product_summary[[#This Row],[ProductName]], products[ProductName], products[UnitsOnOrder])</f>
        <v>0</v>
      </c>
      <c r="I641">
        <f>_xlfn.XLOOKUP(Product_summary[[#This Row],[ProductName]], products[ProductName], products[ReorderLevel])</f>
        <v>10</v>
      </c>
      <c r="J641">
        <v>106.20000000000002</v>
      </c>
    </row>
    <row r="642" spans="1:10" x14ac:dyDescent="0.3">
      <c r="A642">
        <v>44</v>
      </c>
      <c r="B642">
        <v>30</v>
      </c>
      <c r="C642">
        <v>0</v>
      </c>
      <c r="D642">
        <v>55</v>
      </c>
      <c r="E642" t="s">
        <v>13</v>
      </c>
      <c r="F642" t="s">
        <v>1002</v>
      </c>
      <c r="G642">
        <f>_xlfn.XLOOKUP(Product_summary[[#This Row],[ProductName]], products[ProductName], products[UnitsInStock])</f>
        <v>79</v>
      </c>
      <c r="H642">
        <f>_xlfn.XLOOKUP(Product_summary[[#This Row],[ProductName]], products[ProductName], products[UnitsOnOrder])</f>
        <v>0</v>
      </c>
      <c r="I642">
        <f>_xlfn.XLOOKUP(Product_summary[[#This Row],[ProductName]], products[ProductName], products[ReorderLevel])</f>
        <v>0</v>
      </c>
      <c r="J642">
        <v>1320</v>
      </c>
    </row>
    <row r="643" spans="1:10" x14ac:dyDescent="0.3">
      <c r="A643">
        <v>12</v>
      </c>
      <c r="B643">
        <v>20</v>
      </c>
      <c r="C643">
        <v>0.2</v>
      </c>
      <c r="D643">
        <v>15</v>
      </c>
      <c r="E643" t="s">
        <v>25</v>
      </c>
      <c r="F643" t="s">
        <v>1027</v>
      </c>
      <c r="G643">
        <f>_xlfn.XLOOKUP(Product_summary[[#This Row],[ProductName]], products[ProductName], products[UnitsInStock])</f>
        <v>101</v>
      </c>
      <c r="H643">
        <f>_xlfn.XLOOKUP(Product_summary[[#This Row],[ProductName]], products[ProductName], products[UnitsOnOrder])</f>
        <v>0</v>
      </c>
      <c r="I643">
        <f>_xlfn.XLOOKUP(Product_summary[[#This Row],[ProductName]], products[ProductName], products[ReorderLevel])</f>
        <v>5</v>
      </c>
      <c r="J643">
        <v>192</v>
      </c>
    </row>
    <row r="644" spans="1:10" x14ac:dyDescent="0.3">
      <c r="A644">
        <v>16.8</v>
      </c>
      <c r="B644">
        <v>15</v>
      </c>
      <c r="C644">
        <v>0.25</v>
      </c>
      <c r="D644">
        <v>21</v>
      </c>
      <c r="E644" t="s">
        <v>13</v>
      </c>
      <c r="F644" t="s">
        <v>909</v>
      </c>
      <c r="G644">
        <f>_xlfn.XLOOKUP(Product_summary[[#This Row],[ProductName]], products[ProductName], products[UnitsInStock])</f>
        <v>22</v>
      </c>
      <c r="H644">
        <f>_xlfn.XLOOKUP(Product_summary[[#This Row],[ProductName]], products[ProductName], products[UnitsOnOrder])</f>
        <v>30</v>
      </c>
      <c r="I644">
        <f>_xlfn.XLOOKUP(Product_summary[[#This Row],[ProductName]], products[ProductName], products[ReorderLevel])</f>
        <v>30</v>
      </c>
      <c r="J644">
        <v>189</v>
      </c>
    </row>
    <row r="645" spans="1:10" x14ac:dyDescent="0.3">
      <c r="A645">
        <v>13.9</v>
      </c>
      <c r="B645">
        <v>18</v>
      </c>
      <c r="C645">
        <v>0</v>
      </c>
      <c r="D645">
        <v>17.45</v>
      </c>
      <c r="E645" t="s">
        <v>10</v>
      </c>
      <c r="F645" t="s">
        <v>919</v>
      </c>
      <c r="G645">
        <f>_xlfn.XLOOKUP(Product_summary[[#This Row],[ProductName]], products[ProductName], products[UnitsInStock])</f>
        <v>29</v>
      </c>
      <c r="H645">
        <f>_xlfn.XLOOKUP(Product_summary[[#This Row],[ProductName]], products[ProductName], products[UnitsOnOrder])</f>
        <v>0</v>
      </c>
      <c r="I645">
        <f>_xlfn.XLOOKUP(Product_summary[[#This Row],[ProductName]], products[ProductName], products[ReorderLevel])</f>
        <v>10</v>
      </c>
      <c r="J645">
        <v>250.20000000000002</v>
      </c>
    </row>
    <row r="646" spans="1:10" x14ac:dyDescent="0.3">
      <c r="A646">
        <v>44</v>
      </c>
      <c r="B646">
        <v>60</v>
      </c>
      <c r="C646">
        <v>0</v>
      </c>
      <c r="D646">
        <v>55</v>
      </c>
      <c r="E646" t="s">
        <v>13</v>
      </c>
      <c r="F646" t="s">
        <v>1002</v>
      </c>
      <c r="G646">
        <f>_xlfn.XLOOKUP(Product_summary[[#This Row],[ProductName]], products[ProductName], products[UnitsInStock])</f>
        <v>79</v>
      </c>
      <c r="H646">
        <f>_xlfn.XLOOKUP(Product_summary[[#This Row],[ProductName]], products[ProductName], products[UnitsOnOrder])</f>
        <v>0</v>
      </c>
      <c r="I646">
        <f>_xlfn.XLOOKUP(Product_summary[[#This Row],[ProductName]], products[ProductName], products[ReorderLevel])</f>
        <v>0</v>
      </c>
      <c r="J646">
        <v>2640</v>
      </c>
    </row>
    <row r="647" spans="1:10" x14ac:dyDescent="0.3">
      <c r="A647">
        <v>10</v>
      </c>
      <c r="B647">
        <v>30</v>
      </c>
      <c r="C647">
        <v>0</v>
      </c>
      <c r="D647">
        <v>12.5</v>
      </c>
      <c r="E647" t="s">
        <v>10</v>
      </c>
      <c r="F647" t="s">
        <v>1019</v>
      </c>
      <c r="G647">
        <f>_xlfn.XLOOKUP(Product_summary[[#This Row],[ProductName]], products[ProductName], products[UnitsInStock])</f>
        <v>6</v>
      </c>
      <c r="H647">
        <f>_xlfn.XLOOKUP(Product_summary[[#This Row],[ProductName]], products[ProductName], products[UnitsOnOrder])</f>
        <v>10</v>
      </c>
      <c r="I647">
        <f>_xlfn.XLOOKUP(Product_summary[[#This Row],[ProductName]], products[ProductName], products[ReorderLevel])</f>
        <v>15</v>
      </c>
      <c r="J647">
        <v>300</v>
      </c>
    </row>
    <row r="648" spans="1:10" x14ac:dyDescent="0.3">
      <c r="A648">
        <v>6.2</v>
      </c>
      <c r="B648">
        <v>36</v>
      </c>
      <c r="C648">
        <v>0</v>
      </c>
      <c r="D648">
        <v>7.75</v>
      </c>
      <c r="E648" t="s">
        <v>4</v>
      </c>
      <c r="F648" t="s">
        <v>1030</v>
      </c>
      <c r="G648">
        <f>_xlfn.XLOOKUP(Product_summary[[#This Row],[ProductName]], products[ProductName], products[UnitsInStock])</f>
        <v>125</v>
      </c>
      <c r="H648">
        <f>_xlfn.XLOOKUP(Product_summary[[#This Row],[ProductName]], products[ProductName], products[UnitsOnOrder])</f>
        <v>0</v>
      </c>
      <c r="I648">
        <f>_xlfn.XLOOKUP(Product_summary[[#This Row],[ProductName]], products[ProductName], products[ReorderLevel])</f>
        <v>25</v>
      </c>
      <c r="J648">
        <v>223.20000000000002</v>
      </c>
    </row>
    <row r="649" spans="1:10" x14ac:dyDescent="0.3">
      <c r="A649">
        <v>15.5</v>
      </c>
      <c r="B649">
        <v>15</v>
      </c>
      <c r="C649">
        <v>0.15</v>
      </c>
      <c r="D649">
        <v>19.45</v>
      </c>
      <c r="E649" t="s">
        <v>7</v>
      </c>
      <c r="F649" t="s">
        <v>973</v>
      </c>
      <c r="G649">
        <f>_xlfn.XLOOKUP(Product_summary[[#This Row],[ProductName]], products[ProductName], products[UnitsInStock])</f>
        <v>27</v>
      </c>
      <c r="H649">
        <f>_xlfn.XLOOKUP(Product_summary[[#This Row],[ProductName]], products[ProductName], products[UnitsOnOrder])</f>
        <v>0</v>
      </c>
      <c r="I649">
        <f>_xlfn.XLOOKUP(Product_summary[[#This Row],[ProductName]], products[ProductName], products[ReorderLevel])</f>
        <v>15</v>
      </c>
      <c r="J649">
        <v>197.625</v>
      </c>
    </row>
    <row r="650" spans="1:10" x14ac:dyDescent="0.3">
      <c r="A650">
        <v>10.4</v>
      </c>
      <c r="B650">
        <v>7</v>
      </c>
      <c r="C650">
        <v>0.15</v>
      </c>
      <c r="D650">
        <v>13</v>
      </c>
      <c r="E650" t="s">
        <v>7</v>
      </c>
      <c r="F650" t="s">
        <v>1034</v>
      </c>
      <c r="G650">
        <f>_xlfn.XLOOKUP(Product_summary[[#This Row],[ProductName]], products[ProductName], products[UnitsInStock])</f>
        <v>32</v>
      </c>
      <c r="H650">
        <f>_xlfn.XLOOKUP(Product_summary[[#This Row],[ProductName]], products[ProductName], products[UnitsOnOrder])</f>
        <v>0</v>
      </c>
      <c r="I650">
        <f>_xlfn.XLOOKUP(Product_summary[[#This Row],[ProductName]], products[ProductName], products[ReorderLevel])</f>
        <v>15</v>
      </c>
      <c r="J650">
        <v>61.879999999999995</v>
      </c>
    </row>
    <row r="651" spans="1:10" x14ac:dyDescent="0.3">
      <c r="A651">
        <v>11.2</v>
      </c>
      <c r="B651">
        <v>60</v>
      </c>
      <c r="C651">
        <v>0.05</v>
      </c>
      <c r="D651">
        <v>14</v>
      </c>
      <c r="E651" t="s">
        <v>10</v>
      </c>
      <c r="F651" t="s">
        <v>937</v>
      </c>
      <c r="G651">
        <f>_xlfn.XLOOKUP(Product_summary[[#This Row],[ProductName]], products[ProductName], products[UnitsInStock])</f>
        <v>76</v>
      </c>
      <c r="H651">
        <f>_xlfn.XLOOKUP(Product_summary[[#This Row],[ProductName]], products[ProductName], products[UnitsOnOrder])</f>
        <v>0</v>
      </c>
      <c r="I651">
        <f>_xlfn.XLOOKUP(Product_summary[[#This Row],[ProductName]], products[ProductName], products[ReorderLevel])</f>
        <v>30</v>
      </c>
      <c r="J651">
        <v>638.4</v>
      </c>
    </row>
    <row r="652" spans="1:10" x14ac:dyDescent="0.3">
      <c r="A652">
        <v>11.2</v>
      </c>
      <c r="B652">
        <v>20</v>
      </c>
      <c r="C652">
        <v>0.05</v>
      </c>
      <c r="D652">
        <v>14</v>
      </c>
      <c r="E652" t="s">
        <v>16</v>
      </c>
      <c r="F652" t="s">
        <v>969</v>
      </c>
      <c r="G652">
        <f>_xlfn.XLOOKUP(Product_summary[[#This Row],[ProductName]], products[ProductName], products[UnitsInStock])</f>
        <v>26</v>
      </c>
      <c r="H652">
        <f>_xlfn.XLOOKUP(Product_summary[[#This Row],[ProductName]], products[ProductName], products[UnitsOnOrder])</f>
        <v>0</v>
      </c>
      <c r="I652">
        <f>_xlfn.XLOOKUP(Product_summary[[#This Row],[ProductName]], products[ProductName], products[ReorderLevel])</f>
        <v>0</v>
      </c>
      <c r="J652">
        <v>212.79999999999998</v>
      </c>
    </row>
    <row r="653" spans="1:10" x14ac:dyDescent="0.3">
      <c r="A653">
        <v>16.8</v>
      </c>
      <c r="B653">
        <v>15</v>
      </c>
      <c r="C653">
        <v>0.1</v>
      </c>
      <c r="D653">
        <v>21.05</v>
      </c>
      <c r="E653" t="s">
        <v>7</v>
      </c>
      <c r="F653" t="s">
        <v>1014</v>
      </c>
      <c r="G653">
        <f>_xlfn.XLOOKUP(Product_summary[[#This Row],[ProductName]], products[ProductName], products[UnitsInStock])</f>
        <v>76</v>
      </c>
      <c r="H653">
        <f>_xlfn.XLOOKUP(Product_summary[[#This Row],[ProductName]], products[ProductName], products[UnitsOnOrder])</f>
        <v>0</v>
      </c>
      <c r="I653">
        <f>_xlfn.XLOOKUP(Product_summary[[#This Row],[ProductName]], products[ProductName], products[ReorderLevel])</f>
        <v>0</v>
      </c>
      <c r="J653">
        <v>226.8</v>
      </c>
    </row>
    <row r="654" spans="1:10" x14ac:dyDescent="0.3">
      <c r="A654">
        <v>13.6</v>
      </c>
      <c r="B654">
        <v>10</v>
      </c>
      <c r="C654">
        <v>0.1</v>
      </c>
      <c r="D654">
        <v>17</v>
      </c>
      <c r="E654" t="s">
        <v>7</v>
      </c>
      <c r="F654" t="s">
        <v>1016</v>
      </c>
      <c r="G654">
        <f>_xlfn.XLOOKUP(Product_summary[[#This Row],[ProductName]], products[ProductName], products[UnitsInStock])</f>
        <v>4</v>
      </c>
      <c r="H654">
        <f>_xlfn.XLOOKUP(Product_summary[[#This Row],[ProductName]], products[ProductName], products[UnitsOnOrder])</f>
        <v>100</v>
      </c>
      <c r="I654">
        <f>_xlfn.XLOOKUP(Product_summary[[#This Row],[ProductName]], products[ProductName], products[ReorderLevel])</f>
        <v>20</v>
      </c>
      <c r="J654">
        <v>122.4</v>
      </c>
    </row>
    <row r="655" spans="1:10" x14ac:dyDescent="0.3">
      <c r="A655">
        <v>28.8</v>
      </c>
      <c r="B655">
        <v>10</v>
      </c>
      <c r="C655">
        <v>0.1</v>
      </c>
      <c r="D655">
        <v>36</v>
      </c>
      <c r="E655" t="s">
        <v>13</v>
      </c>
      <c r="F655" t="s">
        <v>1021</v>
      </c>
      <c r="G655">
        <f>_xlfn.XLOOKUP(Product_summary[[#This Row],[ProductName]], products[ProductName], products[UnitsInStock])</f>
        <v>26</v>
      </c>
      <c r="H655">
        <f>_xlfn.XLOOKUP(Product_summary[[#This Row],[ProductName]], products[ProductName], products[UnitsOnOrder])</f>
        <v>0</v>
      </c>
      <c r="I655">
        <f>_xlfn.XLOOKUP(Product_summary[[#This Row],[ProductName]], products[ProductName], products[ReorderLevel])</f>
        <v>15</v>
      </c>
      <c r="J655">
        <v>259.2</v>
      </c>
    </row>
    <row r="656" spans="1:10" x14ac:dyDescent="0.3">
      <c r="A656">
        <v>30.4</v>
      </c>
      <c r="B656">
        <v>30</v>
      </c>
      <c r="C656">
        <v>0</v>
      </c>
      <c r="D656">
        <v>38</v>
      </c>
      <c r="E656" t="s">
        <v>16</v>
      </c>
      <c r="F656" t="s">
        <v>997</v>
      </c>
      <c r="G656">
        <f>_xlfn.XLOOKUP(Product_summary[[#This Row],[ProductName]], products[ProductName], products[UnitsInStock])</f>
        <v>21</v>
      </c>
      <c r="H656">
        <f>_xlfn.XLOOKUP(Product_summary[[#This Row],[ProductName]], products[ProductName], products[UnitsOnOrder])</f>
        <v>10</v>
      </c>
      <c r="I656">
        <f>_xlfn.XLOOKUP(Product_summary[[#This Row],[ProductName]], products[ProductName], products[ReorderLevel])</f>
        <v>30</v>
      </c>
      <c r="J656">
        <v>912</v>
      </c>
    </row>
    <row r="657" spans="1:10" x14ac:dyDescent="0.3">
      <c r="A657">
        <v>7.2</v>
      </c>
      <c r="B657">
        <v>10</v>
      </c>
      <c r="C657">
        <v>0</v>
      </c>
      <c r="D657">
        <v>9</v>
      </c>
      <c r="E657" t="s">
        <v>16</v>
      </c>
      <c r="F657" t="s">
        <v>933</v>
      </c>
      <c r="G657">
        <f>_xlfn.XLOOKUP(Product_summary[[#This Row],[ProductName]], products[ProductName], products[UnitsInStock])</f>
        <v>61</v>
      </c>
      <c r="H657">
        <f>_xlfn.XLOOKUP(Product_summary[[#This Row],[ProductName]], products[ProductName], products[UnitsOnOrder])</f>
        <v>0</v>
      </c>
      <c r="I657">
        <f>_xlfn.XLOOKUP(Product_summary[[#This Row],[ProductName]], products[ProductName], products[ReorderLevel])</f>
        <v>25</v>
      </c>
      <c r="J657">
        <v>72</v>
      </c>
    </row>
    <row r="658" spans="1:10" x14ac:dyDescent="0.3">
      <c r="A658">
        <v>7.7</v>
      </c>
      <c r="B658">
        <v>20</v>
      </c>
      <c r="C658">
        <v>0</v>
      </c>
      <c r="D658">
        <v>9.65</v>
      </c>
      <c r="E658" t="s">
        <v>25</v>
      </c>
      <c r="F658" t="s">
        <v>967</v>
      </c>
      <c r="G658">
        <f>_xlfn.XLOOKUP(Product_summary[[#This Row],[ProductName]], products[ProductName], products[UnitsInStock])</f>
        <v>85</v>
      </c>
      <c r="H658">
        <f>_xlfn.XLOOKUP(Product_summary[[#This Row],[ProductName]], products[ProductName], products[UnitsOnOrder])</f>
        <v>0</v>
      </c>
      <c r="I658">
        <f>_xlfn.XLOOKUP(Product_summary[[#This Row],[ProductName]], products[ProductName], products[ReorderLevel])</f>
        <v>10</v>
      </c>
      <c r="J658">
        <v>154</v>
      </c>
    </row>
    <row r="659" spans="1:10" x14ac:dyDescent="0.3">
      <c r="A659">
        <v>10.4</v>
      </c>
      <c r="B659">
        <v>5</v>
      </c>
      <c r="C659">
        <v>0</v>
      </c>
      <c r="D659">
        <v>13</v>
      </c>
      <c r="E659" t="s">
        <v>7</v>
      </c>
      <c r="F659" t="s">
        <v>1034</v>
      </c>
      <c r="G659">
        <f>_xlfn.XLOOKUP(Product_summary[[#This Row],[ProductName]], products[ProductName], products[UnitsInStock])</f>
        <v>32</v>
      </c>
      <c r="H659">
        <f>_xlfn.XLOOKUP(Product_summary[[#This Row],[ProductName]], products[ProductName], products[UnitsOnOrder])</f>
        <v>0</v>
      </c>
      <c r="I659">
        <f>_xlfn.XLOOKUP(Product_summary[[#This Row],[ProductName]], products[ProductName], products[ReorderLevel])</f>
        <v>15</v>
      </c>
      <c r="J659">
        <v>52</v>
      </c>
    </row>
    <row r="660" spans="1:10" x14ac:dyDescent="0.3">
      <c r="A660">
        <v>10</v>
      </c>
      <c r="B660">
        <v>20</v>
      </c>
      <c r="C660">
        <v>0.05</v>
      </c>
      <c r="D660">
        <v>12.5</v>
      </c>
      <c r="E660" t="s">
        <v>13</v>
      </c>
      <c r="F660" t="s">
        <v>949</v>
      </c>
      <c r="G660">
        <f>_xlfn.XLOOKUP(Product_summary[[#This Row],[ProductName]], products[ProductName], products[UnitsInStock])</f>
        <v>0</v>
      </c>
      <c r="H660">
        <f>_xlfn.XLOOKUP(Product_summary[[#This Row],[ProductName]], products[ProductName], products[UnitsOnOrder])</f>
        <v>70</v>
      </c>
      <c r="I660">
        <f>_xlfn.XLOOKUP(Product_summary[[#This Row],[ProductName]], products[ProductName], products[ReorderLevel])</f>
        <v>20</v>
      </c>
      <c r="J660">
        <v>190</v>
      </c>
    </row>
    <row r="661" spans="1:10" x14ac:dyDescent="0.3">
      <c r="A661">
        <v>30.4</v>
      </c>
      <c r="B661">
        <v>14</v>
      </c>
      <c r="C661">
        <v>0</v>
      </c>
      <c r="D661">
        <v>38</v>
      </c>
      <c r="E661" t="s">
        <v>16</v>
      </c>
      <c r="F661" t="s">
        <v>997</v>
      </c>
      <c r="G661">
        <f>_xlfn.XLOOKUP(Product_summary[[#This Row],[ProductName]], products[ProductName], products[UnitsInStock])</f>
        <v>21</v>
      </c>
      <c r="H661">
        <f>_xlfn.XLOOKUP(Product_summary[[#This Row],[ProductName]], products[ProductName], products[UnitsOnOrder])</f>
        <v>10</v>
      </c>
      <c r="I661">
        <f>_xlfn.XLOOKUP(Product_summary[[#This Row],[ProductName]], products[ProductName], products[ReorderLevel])</f>
        <v>30</v>
      </c>
      <c r="J661">
        <v>425.59999999999997</v>
      </c>
    </row>
    <row r="662" spans="1:10" x14ac:dyDescent="0.3">
      <c r="A662">
        <v>27.8</v>
      </c>
      <c r="B662">
        <v>25</v>
      </c>
      <c r="C662">
        <v>0</v>
      </c>
      <c r="D662">
        <v>34.799999999999997</v>
      </c>
      <c r="E662" t="s">
        <v>13</v>
      </c>
      <c r="F662" t="s">
        <v>1026</v>
      </c>
      <c r="G662">
        <f>_xlfn.XLOOKUP(Product_summary[[#This Row],[ProductName]], products[ProductName], products[UnitsInStock])</f>
        <v>14</v>
      </c>
      <c r="H662">
        <f>_xlfn.XLOOKUP(Product_summary[[#This Row],[ProductName]], products[ProductName], products[UnitsOnOrder])</f>
        <v>0</v>
      </c>
      <c r="I662">
        <f>_xlfn.XLOOKUP(Product_summary[[#This Row],[ProductName]], products[ProductName], products[ReorderLevel])</f>
        <v>0</v>
      </c>
      <c r="J662">
        <v>695</v>
      </c>
    </row>
    <row r="663" spans="1:10" x14ac:dyDescent="0.3">
      <c r="A663">
        <v>10.4</v>
      </c>
      <c r="B663">
        <v>25</v>
      </c>
      <c r="C663">
        <v>0</v>
      </c>
      <c r="D663">
        <v>13</v>
      </c>
      <c r="E663" t="s">
        <v>7</v>
      </c>
      <c r="F663" t="s">
        <v>1034</v>
      </c>
      <c r="G663">
        <f>_xlfn.XLOOKUP(Product_summary[[#This Row],[ProductName]], products[ProductName], products[UnitsInStock])</f>
        <v>32</v>
      </c>
      <c r="H663">
        <f>_xlfn.XLOOKUP(Product_summary[[#This Row],[ProductName]], products[ProductName], products[UnitsOnOrder])</f>
        <v>0</v>
      </c>
      <c r="I663">
        <f>_xlfn.XLOOKUP(Product_summary[[#This Row],[ProductName]], products[ProductName], products[ReorderLevel])</f>
        <v>15</v>
      </c>
      <c r="J663">
        <v>260</v>
      </c>
    </row>
    <row r="664" spans="1:10" x14ac:dyDescent="0.3">
      <c r="A664">
        <v>4.5</v>
      </c>
      <c r="B664">
        <v>14</v>
      </c>
      <c r="C664">
        <v>0</v>
      </c>
      <c r="D664">
        <v>4.5</v>
      </c>
      <c r="E664" t="s">
        <v>4</v>
      </c>
      <c r="F664" t="s">
        <v>935</v>
      </c>
      <c r="G664">
        <f>_xlfn.XLOOKUP(Product_summary[[#This Row],[ProductName]], products[ProductName], products[UnitsInStock])</f>
        <v>20</v>
      </c>
      <c r="H664">
        <f>_xlfn.XLOOKUP(Product_summary[[#This Row],[ProductName]], products[ProductName], products[UnitsOnOrder])</f>
        <v>0</v>
      </c>
      <c r="I664">
        <f>_xlfn.XLOOKUP(Product_summary[[#This Row],[ProductName]], products[ProductName], products[ReorderLevel])</f>
        <v>0</v>
      </c>
      <c r="J664">
        <v>63</v>
      </c>
    </row>
    <row r="665" spans="1:10" x14ac:dyDescent="0.3">
      <c r="A665">
        <v>18.399999999999999</v>
      </c>
      <c r="B665">
        <v>5</v>
      </c>
      <c r="C665">
        <v>0</v>
      </c>
      <c r="D665">
        <v>18.399999999999999</v>
      </c>
      <c r="E665" t="s">
        <v>25</v>
      </c>
      <c r="F665" t="s">
        <v>965</v>
      </c>
      <c r="G665">
        <f>_xlfn.XLOOKUP(Product_summary[[#This Row],[ProductName]], products[ProductName], products[UnitsInStock])</f>
        <v>123</v>
      </c>
      <c r="H665">
        <f>_xlfn.XLOOKUP(Product_summary[[#This Row],[ProductName]], products[ProductName], products[UnitsOnOrder])</f>
        <v>0</v>
      </c>
      <c r="I665">
        <f>_xlfn.XLOOKUP(Product_summary[[#This Row],[ProductName]], products[ProductName], products[ReorderLevel])</f>
        <v>30</v>
      </c>
      <c r="J665">
        <v>92</v>
      </c>
    </row>
    <row r="666" spans="1:10" x14ac:dyDescent="0.3">
      <c r="A666">
        <v>14</v>
      </c>
      <c r="B666">
        <v>30</v>
      </c>
      <c r="C666">
        <v>0</v>
      </c>
      <c r="D666">
        <v>14</v>
      </c>
      <c r="E666" t="s">
        <v>16</v>
      </c>
      <c r="F666" t="s">
        <v>969</v>
      </c>
      <c r="G666">
        <f>_xlfn.XLOOKUP(Product_summary[[#This Row],[ProductName]], products[ProductName], products[UnitsInStock])</f>
        <v>26</v>
      </c>
      <c r="H666">
        <f>_xlfn.XLOOKUP(Product_summary[[#This Row],[ProductName]], products[ProductName], products[UnitsOnOrder])</f>
        <v>0</v>
      </c>
      <c r="I666">
        <f>_xlfn.XLOOKUP(Product_summary[[#This Row],[ProductName]], products[ProductName], products[ReorderLevel])</f>
        <v>0</v>
      </c>
      <c r="J666">
        <v>420</v>
      </c>
    </row>
    <row r="667" spans="1:10" x14ac:dyDescent="0.3">
      <c r="A667">
        <v>45.6</v>
      </c>
      <c r="B667">
        <v>20</v>
      </c>
      <c r="C667">
        <v>0</v>
      </c>
      <c r="D667">
        <v>45.6</v>
      </c>
      <c r="E667" t="s">
        <v>22</v>
      </c>
      <c r="F667" t="s">
        <v>943</v>
      </c>
      <c r="G667">
        <f>_xlfn.XLOOKUP(Product_summary[[#This Row],[ProductName]], products[ProductName], products[UnitsInStock])</f>
        <v>26</v>
      </c>
      <c r="H667">
        <f>_xlfn.XLOOKUP(Product_summary[[#This Row],[ProductName]], products[ProductName], products[UnitsOnOrder])</f>
        <v>0</v>
      </c>
      <c r="I667">
        <f>_xlfn.XLOOKUP(Product_summary[[#This Row],[ProductName]], products[ProductName], products[ReorderLevel])</f>
        <v>0</v>
      </c>
      <c r="J667">
        <v>912</v>
      </c>
    </row>
    <row r="668" spans="1:10" x14ac:dyDescent="0.3">
      <c r="A668">
        <v>20</v>
      </c>
      <c r="B668">
        <v>25</v>
      </c>
      <c r="C668">
        <v>0</v>
      </c>
      <c r="D668">
        <v>20</v>
      </c>
      <c r="E668" t="s">
        <v>10</v>
      </c>
      <c r="F668" t="s">
        <v>983</v>
      </c>
      <c r="G668">
        <f>_xlfn.XLOOKUP(Product_summary[[#This Row],[ProductName]], products[ProductName], products[UnitsInStock])</f>
        <v>10</v>
      </c>
      <c r="H668">
        <f>_xlfn.XLOOKUP(Product_summary[[#This Row],[ProductName]], products[ProductName], products[UnitsOnOrder])</f>
        <v>60</v>
      </c>
      <c r="I668">
        <f>_xlfn.XLOOKUP(Product_summary[[#This Row],[ProductName]], products[ProductName], products[ReorderLevel])</f>
        <v>15</v>
      </c>
      <c r="J668">
        <v>500</v>
      </c>
    </row>
    <row r="669" spans="1:10" x14ac:dyDescent="0.3">
      <c r="A669">
        <v>15.5</v>
      </c>
      <c r="B669">
        <v>12</v>
      </c>
      <c r="C669">
        <v>0.05</v>
      </c>
      <c r="D669">
        <v>15.5</v>
      </c>
      <c r="E669" t="s">
        <v>7</v>
      </c>
      <c r="F669" t="s">
        <v>917</v>
      </c>
      <c r="G669">
        <f>_xlfn.XLOOKUP(Product_summary[[#This Row],[ProductName]], products[ProductName], products[UnitsInStock])</f>
        <v>39</v>
      </c>
      <c r="H669">
        <f>_xlfn.XLOOKUP(Product_summary[[#This Row],[ProductName]], products[ProductName], products[UnitsOnOrder])</f>
        <v>0</v>
      </c>
      <c r="I669">
        <f>_xlfn.XLOOKUP(Product_summary[[#This Row],[ProductName]], products[ProductName], products[ReorderLevel])</f>
        <v>5</v>
      </c>
      <c r="J669">
        <v>176.7</v>
      </c>
    </row>
    <row r="670" spans="1:10" x14ac:dyDescent="0.3">
      <c r="A670">
        <v>45.6</v>
      </c>
      <c r="B670">
        <v>8</v>
      </c>
      <c r="C670">
        <v>0.05</v>
      </c>
      <c r="D670">
        <v>45.6</v>
      </c>
      <c r="E670" t="s">
        <v>22</v>
      </c>
      <c r="F670" t="s">
        <v>943</v>
      </c>
      <c r="G670">
        <f>_xlfn.XLOOKUP(Product_summary[[#This Row],[ProductName]], products[ProductName], products[UnitsInStock])</f>
        <v>26</v>
      </c>
      <c r="H670">
        <f>_xlfn.XLOOKUP(Product_summary[[#This Row],[ProductName]], products[ProductName], products[UnitsOnOrder])</f>
        <v>0</v>
      </c>
      <c r="I670">
        <f>_xlfn.XLOOKUP(Product_summary[[#This Row],[ProductName]], products[ProductName], products[ReorderLevel])</f>
        <v>0</v>
      </c>
      <c r="J670">
        <v>346.56</v>
      </c>
    </row>
    <row r="671" spans="1:10" x14ac:dyDescent="0.3">
      <c r="A671">
        <v>7.45</v>
      </c>
      <c r="B671">
        <v>20</v>
      </c>
      <c r="C671">
        <v>0</v>
      </c>
      <c r="D671">
        <v>7.45</v>
      </c>
      <c r="E671" t="s">
        <v>19</v>
      </c>
      <c r="F671" t="s">
        <v>993</v>
      </c>
      <c r="G671">
        <f>_xlfn.XLOOKUP(Product_summary[[#This Row],[ProductName]], products[ProductName], products[UnitsInStock])</f>
        <v>21</v>
      </c>
      <c r="H671">
        <f>_xlfn.XLOOKUP(Product_summary[[#This Row],[ProductName]], products[ProductName], products[UnitsOnOrder])</f>
        <v>0</v>
      </c>
      <c r="I671">
        <f>_xlfn.XLOOKUP(Product_summary[[#This Row],[ProductName]], products[ProductName], products[ReorderLevel])</f>
        <v>10</v>
      </c>
      <c r="J671">
        <v>149</v>
      </c>
    </row>
    <row r="672" spans="1:10" x14ac:dyDescent="0.3">
      <c r="A672">
        <v>9.5</v>
      </c>
      <c r="B672">
        <v>21</v>
      </c>
      <c r="C672">
        <v>0</v>
      </c>
      <c r="D672">
        <v>9.5</v>
      </c>
      <c r="E672" t="s">
        <v>25</v>
      </c>
      <c r="F672" t="s">
        <v>975</v>
      </c>
      <c r="G672">
        <f>_xlfn.XLOOKUP(Product_summary[[#This Row],[ProductName]], products[ProductName], products[UnitsInStock])</f>
        <v>5</v>
      </c>
      <c r="H672">
        <f>_xlfn.XLOOKUP(Product_summary[[#This Row],[ProductName]], products[ProductName], products[UnitsOnOrder])</f>
        <v>70</v>
      </c>
      <c r="I672">
        <f>_xlfn.XLOOKUP(Product_summary[[#This Row],[ProductName]], products[ProductName], products[ReorderLevel])</f>
        <v>15</v>
      </c>
      <c r="J672">
        <v>199.5</v>
      </c>
    </row>
    <row r="673" spans="1:10" x14ac:dyDescent="0.3">
      <c r="A673">
        <v>32.799999999999997</v>
      </c>
      <c r="B673">
        <v>6</v>
      </c>
      <c r="C673">
        <v>0</v>
      </c>
      <c r="D673">
        <v>32.799999999999997</v>
      </c>
      <c r="E673" t="s">
        <v>19</v>
      </c>
      <c r="F673" t="s">
        <v>991</v>
      </c>
      <c r="G673">
        <f>_xlfn.XLOOKUP(Product_summary[[#This Row],[ProductName]], products[ProductName], products[UnitsInStock])</f>
        <v>0</v>
      </c>
      <c r="H673">
        <f>_xlfn.XLOOKUP(Product_summary[[#This Row],[ProductName]], products[ProductName], products[UnitsOnOrder])</f>
        <v>0</v>
      </c>
      <c r="I673">
        <f>_xlfn.XLOOKUP(Product_summary[[#This Row],[ProductName]], products[ProductName], products[ReorderLevel])</f>
        <v>0</v>
      </c>
      <c r="J673">
        <v>196.79999999999998</v>
      </c>
    </row>
    <row r="674" spans="1:10" x14ac:dyDescent="0.3">
      <c r="A674">
        <v>14</v>
      </c>
      <c r="B674">
        <v>30</v>
      </c>
      <c r="C674">
        <v>0</v>
      </c>
      <c r="D674">
        <v>14</v>
      </c>
      <c r="E674" t="s">
        <v>4</v>
      </c>
      <c r="F674" t="s">
        <v>1018</v>
      </c>
      <c r="G674">
        <f>_xlfn.XLOOKUP(Product_summary[[#This Row],[ProductName]], products[ProductName], products[UnitsInStock])</f>
        <v>52</v>
      </c>
      <c r="H674">
        <f>_xlfn.XLOOKUP(Product_summary[[#This Row],[ProductName]], products[ProductName], products[UnitsOnOrder])</f>
        <v>0</v>
      </c>
      <c r="I674">
        <f>_xlfn.XLOOKUP(Product_summary[[#This Row],[ProductName]], products[ProductName], products[ReorderLevel])</f>
        <v>10</v>
      </c>
      <c r="J674">
        <v>420</v>
      </c>
    </row>
    <row r="675" spans="1:10" x14ac:dyDescent="0.3">
      <c r="A675">
        <v>23.25</v>
      </c>
      <c r="B675">
        <v>70</v>
      </c>
      <c r="C675">
        <v>0</v>
      </c>
      <c r="D675">
        <v>23.25</v>
      </c>
      <c r="E675" t="s">
        <v>22</v>
      </c>
      <c r="F675" t="s">
        <v>915</v>
      </c>
      <c r="G675">
        <f>_xlfn.XLOOKUP(Product_summary[[#This Row],[ProductName]], products[ProductName], products[UnitsInStock])</f>
        <v>35</v>
      </c>
      <c r="H675">
        <f>_xlfn.XLOOKUP(Product_summary[[#This Row],[ProductName]], products[ProductName], products[UnitsOnOrder])</f>
        <v>0</v>
      </c>
      <c r="I675">
        <f>_xlfn.XLOOKUP(Product_summary[[#This Row],[ProductName]], products[ProductName], products[ReorderLevel])</f>
        <v>0</v>
      </c>
      <c r="J675">
        <v>1627.5</v>
      </c>
    </row>
    <row r="676" spans="1:10" x14ac:dyDescent="0.3">
      <c r="A676">
        <v>21.05</v>
      </c>
      <c r="B676">
        <v>20</v>
      </c>
      <c r="C676">
        <v>0</v>
      </c>
      <c r="D676">
        <v>21.05</v>
      </c>
      <c r="E676" t="s">
        <v>7</v>
      </c>
      <c r="F676" t="s">
        <v>1014</v>
      </c>
      <c r="G676">
        <f>_xlfn.XLOOKUP(Product_summary[[#This Row],[ProductName]], products[ProductName], products[UnitsInStock])</f>
        <v>76</v>
      </c>
      <c r="H676">
        <f>_xlfn.XLOOKUP(Product_summary[[#This Row],[ProductName]], products[ProductName], products[UnitsOnOrder])</f>
        <v>0</v>
      </c>
      <c r="I676">
        <f>_xlfn.XLOOKUP(Product_summary[[#This Row],[ProductName]], products[ProductName], products[ReorderLevel])</f>
        <v>0</v>
      </c>
      <c r="J676">
        <v>421</v>
      </c>
    </row>
    <row r="677" spans="1:10" x14ac:dyDescent="0.3">
      <c r="A677">
        <v>19</v>
      </c>
      <c r="B677">
        <v>12</v>
      </c>
      <c r="C677">
        <v>0</v>
      </c>
      <c r="D677">
        <v>19</v>
      </c>
      <c r="E677" t="s">
        <v>4</v>
      </c>
      <c r="F677" t="s">
        <v>891</v>
      </c>
      <c r="G677">
        <f>_xlfn.XLOOKUP(Product_summary[[#This Row],[ProductName]], products[ProductName], products[UnitsInStock])</f>
        <v>17</v>
      </c>
      <c r="H677">
        <f>_xlfn.XLOOKUP(Product_summary[[#This Row],[ProductName]], products[ProductName], products[UnitsOnOrder])</f>
        <v>40</v>
      </c>
      <c r="I677">
        <f>_xlfn.XLOOKUP(Product_summary[[#This Row],[ProductName]], products[ProductName], products[ReorderLevel])</f>
        <v>25</v>
      </c>
      <c r="J677">
        <v>228</v>
      </c>
    </row>
    <row r="678" spans="1:10" x14ac:dyDescent="0.3">
      <c r="A678">
        <v>10</v>
      </c>
      <c r="B678">
        <v>12</v>
      </c>
      <c r="C678">
        <v>0</v>
      </c>
      <c r="D678">
        <v>10</v>
      </c>
      <c r="E678" t="s">
        <v>10</v>
      </c>
      <c r="F678" t="s">
        <v>929</v>
      </c>
      <c r="G678">
        <f>_xlfn.XLOOKUP(Product_summary[[#This Row],[ProductName]], products[ProductName], products[UnitsInStock])</f>
        <v>3</v>
      </c>
      <c r="H678">
        <f>_xlfn.XLOOKUP(Product_summary[[#This Row],[ProductName]], products[ProductName], products[UnitsOnOrder])</f>
        <v>40</v>
      </c>
      <c r="I678">
        <f>_xlfn.XLOOKUP(Product_summary[[#This Row],[ProductName]], products[ProductName], products[ReorderLevel])</f>
        <v>5</v>
      </c>
      <c r="J678">
        <v>120</v>
      </c>
    </row>
    <row r="679" spans="1:10" x14ac:dyDescent="0.3">
      <c r="A679">
        <v>32.799999999999997</v>
      </c>
      <c r="B679">
        <v>10</v>
      </c>
      <c r="C679">
        <v>0</v>
      </c>
      <c r="D679">
        <v>32.799999999999997</v>
      </c>
      <c r="E679" t="s">
        <v>19</v>
      </c>
      <c r="F679" t="s">
        <v>991</v>
      </c>
      <c r="G679">
        <f>_xlfn.XLOOKUP(Product_summary[[#This Row],[ProductName]], products[ProductName], products[UnitsInStock])</f>
        <v>0</v>
      </c>
      <c r="H679">
        <f>_xlfn.XLOOKUP(Product_summary[[#This Row],[ProductName]], products[ProductName], products[UnitsOnOrder])</f>
        <v>0</v>
      </c>
      <c r="I679">
        <f>_xlfn.XLOOKUP(Product_summary[[#This Row],[ProductName]], products[ProductName], products[ReorderLevel])</f>
        <v>0</v>
      </c>
      <c r="J679">
        <v>328</v>
      </c>
    </row>
    <row r="680" spans="1:10" x14ac:dyDescent="0.3">
      <c r="A680">
        <v>28.5</v>
      </c>
      <c r="B680">
        <v>25</v>
      </c>
      <c r="C680">
        <v>0</v>
      </c>
      <c r="D680">
        <v>28.5</v>
      </c>
      <c r="E680" t="s">
        <v>7</v>
      </c>
      <c r="F680" t="s">
        <v>1006</v>
      </c>
      <c r="G680">
        <f>_xlfn.XLOOKUP(Product_summary[[#This Row],[ProductName]], products[ProductName], products[UnitsInStock])</f>
        <v>113</v>
      </c>
      <c r="H680">
        <f>_xlfn.XLOOKUP(Product_summary[[#This Row],[ProductName]], products[ProductName], products[UnitsOnOrder])</f>
        <v>0</v>
      </c>
      <c r="I680">
        <f>_xlfn.XLOOKUP(Product_summary[[#This Row],[ProductName]], products[ProductName], products[ReorderLevel])</f>
        <v>25</v>
      </c>
      <c r="J680">
        <v>712.5</v>
      </c>
    </row>
    <row r="681" spans="1:10" x14ac:dyDescent="0.3">
      <c r="A681">
        <v>49.3</v>
      </c>
      <c r="B681">
        <v>3</v>
      </c>
      <c r="C681">
        <v>0</v>
      </c>
      <c r="D681">
        <v>49.3</v>
      </c>
      <c r="E681" t="s">
        <v>10</v>
      </c>
      <c r="F681" t="s">
        <v>1008</v>
      </c>
      <c r="G681">
        <f>_xlfn.XLOOKUP(Product_summary[[#This Row],[ProductName]], products[ProductName], products[UnitsInStock])</f>
        <v>17</v>
      </c>
      <c r="H681">
        <f>_xlfn.XLOOKUP(Product_summary[[#This Row],[ProductName]], products[ProductName], products[UnitsOnOrder])</f>
        <v>0</v>
      </c>
      <c r="I681">
        <f>_xlfn.XLOOKUP(Product_summary[[#This Row],[ProductName]], products[ProductName], products[ReorderLevel])</f>
        <v>0</v>
      </c>
      <c r="J681">
        <v>147.89999999999998</v>
      </c>
    </row>
    <row r="682" spans="1:10" x14ac:dyDescent="0.3">
      <c r="A682">
        <v>14</v>
      </c>
      <c r="B682">
        <v>18</v>
      </c>
      <c r="C682">
        <v>0.1</v>
      </c>
      <c r="D682">
        <v>14</v>
      </c>
      <c r="E682" t="s">
        <v>10</v>
      </c>
      <c r="F682" t="s">
        <v>937</v>
      </c>
      <c r="G682">
        <f>_xlfn.XLOOKUP(Product_summary[[#This Row],[ProductName]], products[ProductName], products[UnitsInStock])</f>
        <v>76</v>
      </c>
      <c r="H682">
        <f>_xlfn.XLOOKUP(Product_summary[[#This Row],[ProductName]], products[ProductName], products[UnitsOnOrder])</f>
        <v>0</v>
      </c>
      <c r="I682">
        <f>_xlfn.XLOOKUP(Product_summary[[#This Row],[ProductName]], products[ProductName], products[ReorderLevel])</f>
        <v>30</v>
      </c>
      <c r="J682">
        <v>226.8</v>
      </c>
    </row>
    <row r="683" spans="1:10" x14ac:dyDescent="0.3">
      <c r="A683">
        <v>15</v>
      </c>
      <c r="B683">
        <v>14</v>
      </c>
      <c r="C683">
        <v>0.1</v>
      </c>
      <c r="D683">
        <v>15</v>
      </c>
      <c r="E683" t="s">
        <v>4</v>
      </c>
      <c r="F683" t="s">
        <v>1023</v>
      </c>
      <c r="G683">
        <f>_xlfn.XLOOKUP(Product_summary[[#This Row],[ProductName]], products[ProductName], products[UnitsInStock])</f>
        <v>15</v>
      </c>
      <c r="H683">
        <f>_xlfn.XLOOKUP(Product_summary[[#This Row],[ProductName]], products[ProductName], products[UnitsOnOrder])</f>
        <v>10</v>
      </c>
      <c r="I683">
        <f>_xlfn.XLOOKUP(Product_summary[[#This Row],[ProductName]], products[ProductName], products[ReorderLevel])</f>
        <v>30</v>
      </c>
      <c r="J683">
        <v>189</v>
      </c>
    </row>
    <row r="684" spans="1:10" x14ac:dyDescent="0.3">
      <c r="A684">
        <v>46</v>
      </c>
      <c r="B684">
        <v>15</v>
      </c>
      <c r="C684">
        <v>0.15</v>
      </c>
      <c r="D684">
        <v>46</v>
      </c>
      <c r="E684" t="s">
        <v>4</v>
      </c>
      <c r="F684" t="s">
        <v>971</v>
      </c>
      <c r="G684">
        <f>_xlfn.XLOOKUP(Product_summary[[#This Row],[ProductName]], products[ProductName], products[UnitsInStock])</f>
        <v>17</v>
      </c>
      <c r="H684">
        <f>_xlfn.XLOOKUP(Product_summary[[#This Row],[ProductName]], products[ProductName], products[UnitsOnOrder])</f>
        <v>10</v>
      </c>
      <c r="I684">
        <f>_xlfn.XLOOKUP(Product_summary[[#This Row],[ProductName]], products[ProductName], products[ReorderLevel])</f>
        <v>25</v>
      </c>
      <c r="J684">
        <v>586.5</v>
      </c>
    </row>
    <row r="685" spans="1:10" x14ac:dyDescent="0.3">
      <c r="A685">
        <v>12.75</v>
      </c>
      <c r="B685">
        <v>15</v>
      </c>
      <c r="C685">
        <v>0.15</v>
      </c>
      <c r="D685">
        <v>12.75</v>
      </c>
      <c r="E685" t="s">
        <v>10</v>
      </c>
      <c r="F685" t="s">
        <v>981</v>
      </c>
      <c r="G685">
        <f>_xlfn.XLOOKUP(Product_summary[[#This Row],[ProductName]], products[ProductName], products[UnitsInStock])</f>
        <v>15</v>
      </c>
      <c r="H685">
        <f>_xlfn.XLOOKUP(Product_summary[[#This Row],[ProductName]], products[ProductName], products[UnitsOnOrder])</f>
        <v>70</v>
      </c>
      <c r="I685">
        <f>_xlfn.XLOOKUP(Product_summary[[#This Row],[ProductName]], products[ProductName], products[ReorderLevel])</f>
        <v>25</v>
      </c>
      <c r="J685">
        <v>162.5625</v>
      </c>
    </row>
    <row r="686" spans="1:10" x14ac:dyDescent="0.3">
      <c r="A686">
        <v>6</v>
      </c>
      <c r="B686">
        <v>10</v>
      </c>
      <c r="C686">
        <v>0</v>
      </c>
      <c r="D686">
        <v>6</v>
      </c>
      <c r="E686" t="s">
        <v>25</v>
      </c>
      <c r="F686" t="s">
        <v>913</v>
      </c>
      <c r="G686">
        <f>_xlfn.XLOOKUP(Product_summary[[#This Row],[ProductName]], products[ProductName], products[UnitsInStock])</f>
        <v>24</v>
      </c>
      <c r="H686">
        <f>_xlfn.XLOOKUP(Product_summary[[#This Row],[ProductName]], products[ProductName], products[UnitsOnOrder])</f>
        <v>0</v>
      </c>
      <c r="I686">
        <f>_xlfn.XLOOKUP(Product_summary[[#This Row],[ProductName]], products[ProductName], products[ReorderLevel])</f>
        <v>5</v>
      </c>
      <c r="J686">
        <v>60</v>
      </c>
    </row>
    <row r="687" spans="1:10" x14ac:dyDescent="0.3">
      <c r="A687">
        <v>18</v>
      </c>
      <c r="B687">
        <v>10</v>
      </c>
      <c r="C687">
        <v>0</v>
      </c>
      <c r="D687">
        <v>18</v>
      </c>
      <c r="E687" t="s">
        <v>4</v>
      </c>
      <c r="F687" t="s">
        <v>963</v>
      </c>
      <c r="G687">
        <f>_xlfn.XLOOKUP(Product_summary[[#This Row],[ProductName]], products[ProductName], products[UnitsInStock])</f>
        <v>69</v>
      </c>
      <c r="H687">
        <f>_xlfn.XLOOKUP(Product_summary[[#This Row],[ProductName]], products[ProductName], products[UnitsOnOrder])</f>
        <v>0</v>
      </c>
      <c r="I687">
        <f>_xlfn.XLOOKUP(Product_summary[[#This Row],[ProductName]], products[ProductName], products[ReorderLevel])</f>
        <v>5</v>
      </c>
      <c r="J687">
        <v>180</v>
      </c>
    </row>
    <row r="688" spans="1:10" x14ac:dyDescent="0.3">
      <c r="A688">
        <v>45.6</v>
      </c>
      <c r="B688">
        <v>3</v>
      </c>
      <c r="C688">
        <v>0</v>
      </c>
      <c r="D688">
        <v>45.6</v>
      </c>
      <c r="E688" t="s">
        <v>22</v>
      </c>
      <c r="F688" t="s">
        <v>943</v>
      </c>
      <c r="G688">
        <f>_xlfn.XLOOKUP(Product_summary[[#This Row],[ProductName]], products[ProductName], products[UnitsInStock])</f>
        <v>26</v>
      </c>
      <c r="H688">
        <f>_xlfn.XLOOKUP(Product_summary[[#This Row],[ProductName]], products[ProductName], products[UnitsOnOrder])</f>
        <v>0</v>
      </c>
      <c r="I688">
        <f>_xlfn.XLOOKUP(Product_summary[[#This Row],[ProductName]], products[ProductName], products[ReorderLevel])</f>
        <v>0</v>
      </c>
      <c r="J688">
        <v>136.80000000000001</v>
      </c>
    </row>
    <row r="689" spans="1:10" x14ac:dyDescent="0.3">
      <c r="A689">
        <v>123.79</v>
      </c>
      <c r="B689">
        <v>36</v>
      </c>
      <c r="C689">
        <v>0</v>
      </c>
      <c r="D689">
        <v>123.79</v>
      </c>
      <c r="E689" t="s">
        <v>19</v>
      </c>
      <c r="F689" t="s">
        <v>945</v>
      </c>
      <c r="G689">
        <f>_xlfn.XLOOKUP(Product_summary[[#This Row],[ProductName]], products[ProductName], products[UnitsInStock])</f>
        <v>0</v>
      </c>
      <c r="H689">
        <f>_xlfn.XLOOKUP(Product_summary[[#This Row],[ProductName]], products[ProductName], products[UnitsOnOrder])</f>
        <v>0</v>
      </c>
      <c r="I689">
        <f>_xlfn.XLOOKUP(Product_summary[[#This Row],[ProductName]], products[ProductName], products[ReorderLevel])</f>
        <v>0</v>
      </c>
      <c r="J689">
        <v>4456.4400000000005</v>
      </c>
    </row>
    <row r="690" spans="1:10" x14ac:dyDescent="0.3">
      <c r="A690">
        <v>7.75</v>
      </c>
      <c r="B690">
        <v>36</v>
      </c>
      <c r="C690">
        <v>0.1</v>
      </c>
      <c r="D690">
        <v>7.75</v>
      </c>
      <c r="E690" t="s">
        <v>4</v>
      </c>
      <c r="F690" t="s">
        <v>1030</v>
      </c>
      <c r="G690">
        <f>_xlfn.XLOOKUP(Product_summary[[#This Row],[ProductName]], products[ProductName], products[UnitsInStock])</f>
        <v>125</v>
      </c>
      <c r="H690">
        <f>_xlfn.XLOOKUP(Product_summary[[#This Row],[ProductName]], products[ProductName], products[UnitsOnOrder])</f>
        <v>0</v>
      </c>
      <c r="I690">
        <f>_xlfn.XLOOKUP(Product_summary[[#This Row],[ProductName]], products[ProductName], products[ReorderLevel])</f>
        <v>25</v>
      </c>
      <c r="J690">
        <v>251.1</v>
      </c>
    </row>
    <row r="691" spans="1:10" x14ac:dyDescent="0.3">
      <c r="A691">
        <v>22</v>
      </c>
      <c r="B691">
        <v>50</v>
      </c>
      <c r="C691">
        <v>0.15</v>
      </c>
      <c r="D691">
        <v>22</v>
      </c>
      <c r="E691" t="s">
        <v>7</v>
      </c>
      <c r="F691" t="s">
        <v>895</v>
      </c>
      <c r="G691">
        <f>_xlfn.XLOOKUP(Product_summary[[#This Row],[ProductName]], products[ProductName], products[UnitsInStock])</f>
        <v>53</v>
      </c>
      <c r="H691">
        <f>_xlfn.XLOOKUP(Product_summary[[#This Row],[ProductName]], products[ProductName], products[UnitsOnOrder])</f>
        <v>0</v>
      </c>
      <c r="I691">
        <f>_xlfn.XLOOKUP(Product_summary[[#This Row],[ProductName]], products[ProductName], products[ReorderLevel])</f>
        <v>0</v>
      </c>
      <c r="J691">
        <v>935</v>
      </c>
    </row>
    <row r="692" spans="1:10" x14ac:dyDescent="0.3">
      <c r="A692">
        <v>30</v>
      </c>
      <c r="B692">
        <v>50</v>
      </c>
      <c r="C692">
        <v>0.15</v>
      </c>
      <c r="D692">
        <v>30</v>
      </c>
      <c r="E692" t="s">
        <v>22</v>
      </c>
      <c r="F692" t="s">
        <v>901</v>
      </c>
      <c r="G692">
        <f>_xlfn.XLOOKUP(Product_summary[[#This Row],[ProductName]], products[ProductName], products[UnitsInStock])</f>
        <v>15</v>
      </c>
      <c r="H692">
        <f>_xlfn.XLOOKUP(Product_summary[[#This Row],[ProductName]], products[ProductName], products[UnitsOnOrder])</f>
        <v>0</v>
      </c>
      <c r="I692">
        <f>_xlfn.XLOOKUP(Product_summary[[#This Row],[ProductName]], products[ProductName], products[ReorderLevel])</f>
        <v>10</v>
      </c>
      <c r="J692">
        <v>1275</v>
      </c>
    </row>
    <row r="693" spans="1:10" x14ac:dyDescent="0.3">
      <c r="A693">
        <v>40</v>
      </c>
      <c r="B693">
        <v>10</v>
      </c>
      <c r="C693">
        <v>0.15</v>
      </c>
      <c r="D693">
        <v>40</v>
      </c>
      <c r="E693" t="s">
        <v>7</v>
      </c>
      <c r="F693" t="s">
        <v>903</v>
      </c>
      <c r="G693">
        <f>_xlfn.XLOOKUP(Product_summary[[#This Row],[ProductName]], products[ProductName], products[UnitsInStock])</f>
        <v>6</v>
      </c>
      <c r="H693">
        <f>_xlfn.XLOOKUP(Product_summary[[#This Row],[ProductName]], products[ProductName], products[UnitsOnOrder])</f>
        <v>0</v>
      </c>
      <c r="I693">
        <f>_xlfn.XLOOKUP(Product_summary[[#This Row],[ProductName]], products[ProductName], products[ReorderLevel])</f>
        <v>0</v>
      </c>
      <c r="J693">
        <v>340</v>
      </c>
    </row>
    <row r="694" spans="1:10" x14ac:dyDescent="0.3">
      <c r="A694">
        <v>4.5</v>
      </c>
      <c r="B694">
        <v>10</v>
      </c>
      <c r="C694">
        <v>0.15</v>
      </c>
      <c r="D694">
        <v>4.5</v>
      </c>
      <c r="E694" t="s">
        <v>4</v>
      </c>
      <c r="F694" t="s">
        <v>935</v>
      </c>
      <c r="G694">
        <f>_xlfn.XLOOKUP(Product_summary[[#This Row],[ProductName]], products[ProductName], products[UnitsInStock])</f>
        <v>20</v>
      </c>
      <c r="H694">
        <f>_xlfn.XLOOKUP(Product_summary[[#This Row],[ProductName]], products[ProductName], products[UnitsOnOrder])</f>
        <v>0</v>
      </c>
      <c r="I694">
        <f>_xlfn.XLOOKUP(Product_summary[[#This Row],[ProductName]], products[ProductName], products[ReorderLevel])</f>
        <v>0</v>
      </c>
      <c r="J694">
        <v>38.25</v>
      </c>
    </row>
    <row r="695" spans="1:10" x14ac:dyDescent="0.3">
      <c r="A695">
        <v>12</v>
      </c>
      <c r="B695">
        <v>9</v>
      </c>
      <c r="C695">
        <v>0.15</v>
      </c>
      <c r="D695">
        <v>12</v>
      </c>
      <c r="E695" t="s">
        <v>25</v>
      </c>
      <c r="F695" t="s">
        <v>977</v>
      </c>
      <c r="G695">
        <f>_xlfn.XLOOKUP(Product_summary[[#This Row],[ProductName]], products[ProductName], products[UnitsInStock])</f>
        <v>95</v>
      </c>
      <c r="H695">
        <f>_xlfn.XLOOKUP(Product_summary[[#This Row],[ProductName]], products[ProductName], products[UnitsOnOrder])</f>
        <v>0</v>
      </c>
      <c r="I695">
        <f>_xlfn.XLOOKUP(Product_summary[[#This Row],[ProductName]], products[ProductName], products[ReorderLevel])</f>
        <v>0</v>
      </c>
      <c r="J695">
        <v>91.8</v>
      </c>
    </row>
    <row r="696" spans="1:10" x14ac:dyDescent="0.3">
      <c r="A696">
        <v>9.5</v>
      </c>
      <c r="B696">
        <v>6</v>
      </c>
      <c r="C696">
        <v>0.15</v>
      </c>
      <c r="D696">
        <v>9.5</v>
      </c>
      <c r="E696" t="s">
        <v>10</v>
      </c>
      <c r="F696" t="s">
        <v>979</v>
      </c>
      <c r="G696">
        <f>_xlfn.XLOOKUP(Product_summary[[#This Row],[ProductName]], products[ProductName], products[UnitsInStock])</f>
        <v>36</v>
      </c>
      <c r="H696">
        <f>_xlfn.XLOOKUP(Product_summary[[#This Row],[ProductName]], products[ProductName], products[UnitsOnOrder])</f>
        <v>0</v>
      </c>
      <c r="I696">
        <f>_xlfn.XLOOKUP(Product_summary[[#This Row],[ProductName]], products[ProductName], products[ReorderLevel])</f>
        <v>0</v>
      </c>
      <c r="J696">
        <v>48.449999999999996</v>
      </c>
    </row>
    <row r="697" spans="1:10" x14ac:dyDescent="0.3">
      <c r="A697">
        <v>34</v>
      </c>
      <c r="B697">
        <v>12</v>
      </c>
      <c r="C697">
        <v>0.15</v>
      </c>
      <c r="D697">
        <v>34</v>
      </c>
      <c r="E697" t="s">
        <v>13</v>
      </c>
      <c r="F697" t="s">
        <v>1004</v>
      </c>
      <c r="G697">
        <f>_xlfn.XLOOKUP(Product_summary[[#This Row],[ProductName]], products[ProductName], products[UnitsInStock])</f>
        <v>19</v>
      </c>
      <c r="H697">
        <f>_xlfn.XLOOKUP(Product_summary[[#This Row],[ProductName]], products[ProductName], products[UnitsOnOrder])</f>
        <v>0</v>
      </c>
      <c r="I697">
        <f>_xlfn.XLOOKUP(Product_summary[[#This Row],[ProductName]], products[ProductName], products[ReorderLevel])</f>
        <v>0</v>
      </c>
      <c r="J697">
        <v>346.8</v>
      </c>
    </row>
    <row r="698" spans="1:10" x14ac:dyDescent="0.3">
      <c r="A698">
        <v>10</v>
      </c>
      <c r="B698">
        <v>40</v>
      </c>
      <c r="C698">
        <v>0.2</v>
      </c>
      <c r="D698">
        <v>10</v>
      </c>
      <c r="E698" t="s">
        <v>10</v>
      </c>
      <c r="F698" t="s">
        <v>929</v>
      </c>
      <c r="G698">
        <f>_xlfn.XLOOKUP(Product_summary[[#This Row],[ProductName]], products[ProductName], products[UnitsInStock])</f>
        <v>3</v>
      </c>
      <c r="H698">
        <f>_xlfn.XLOOKUP(Product_summary[[#This Row],[ProductName]], products[ProductName], products[UnitsOnOrder])</f>
        <v>40</v>
      </c>
      <c r="I698">
        <f>_xlfn.XLOOKUP(Product_summary[[#This Row],[ProductName]], products[ProductName], products[ReorderLevel])</f>
        <v>5</v>
      </c>
      <c r="J698">
        <v>320</v>
      </c>
    </row>
    <row r="699" spans="1:10" x14ac:dyDescent="0.3">
      <c r="A699">
        <v>32</v>
      </c>
      <c r="B699">
        <v>50</v>
      </c>
      <c r="C699">
        <v>0.2</v>
      </c>
      <c r="D699">
        <v>32</v>
      </c>
      <c r="E699" t="s">
        <v>13</v>
      </c>
      <c r="F699" t="s">
        <v>951</v>
      </c>
      <c r="G699">
        <f>_xlfn.XLOOKUP(Product_summary[[#This Row],[ProductName]], products[ProductName], products[UnitsInStock])</f>
        <v>9</v>
      </c>
      <c r="H699">
        <f>_xlfn.XLOOKUP(Product_summary[[#This Row],[ProductName]], products[ProductName], products[UnitsOnOrder])</f>
        <v>40</v>
      </c>
      <c r="I699">
        <f>_xlfn.XLOOKUP(Product_summary[[#This Row],[ProductName]], products[ProductName], products[ReorderLevel])</f>
        <v>25</v>
      </c>
      <c r="J699">
        <v>1280</v>
      </c>
    </row>
    <row r="700" spans="1:10" x14ac:dyDescent="0.3">
      <c r="A700">
        <v>28.5</v>
      </c>
      <c r="B700">
        <v>15</v>
      </c>
      <c r="C700">
        <v>0.2</v>
      </c>
      <c r="D700">
        <v>28.5</v>
      </c>
      <c r="E700" t="s">
        <v>7</v>
      </c>
      <c r="F700" t="s">
        <v>1006</v>
      </c>
      <c r="G700">
        <f>_xlfn.XLOOKUP(Product_summary[[#This Row],[ProductName]], products[ProductName], products[UnitsInStock])</f>
        <v>113</v>
      </c>
      <c r="H700">
        <f>_xlfn.XLOOKUP(Product_summary[[#This Row],[ProductName]], products[ProductName], products[UnitsOnOrder])</f>
        <v>0</v>
      </c>
      <c r="I700">
        <f>_xlfn.XLOOKUP(Product_summary[[#This Row],[ProductName]], products[ProductName], products[ReorderLevel])</f>
        <v>25</v>
      </c>
      <c r="J700">
        <v>342</v>
      </c>
    </row>
    <row r="701" spans="1:10" x14ac:dyDescent="0.3">
      <c r="A701">
        <v>81</v>
      </c>
      <c r="B701">
        <v>39</v>
      </c>
      <c r="C701">
        <v>0</v>
      </c>
      <c r="D701">
        <v>81</v>
      </c>
      <c r="E701" t="s">
        <v>10</v>
      </c>
      <c r="F701" t="s">
        <v>927</v>
      </c>
      <c r="G701">
        <f>_xlfn.XLOOKUP(Product_summary[[#This Row],[ProductName]], products[ProductName], products[UnitsInStock])</f>
        <v>40</v>
      </c>
      <c r="H701">
        <f>_xlfn.XLOOKUP(Product_summary[[#This Row],[ProductName]], products[ProductName], products[UnitsOnOrder])</f>
        <v>0</v>
      </c>
      <c r="I701">
        <f>_xlfn.XLOOKUP(Product_summary[[#This Row],[ProductName]], products[ProductName], products[ReorderLevel])</f>
        <v>0</v>
      </c>
      <c r="J701">
        <v>3159</v>
      </c>
    </row>
    <row r="702" spans="1:10" x14ac:dyDescent="0.3">
      <c r="A702">
        <v>45.6</v>
      </c>
      <c r="B702">
        <v>35</v>
      </c>
      <c r="C702">
        <v>0</v>
      </c>
      <c r="D702">
        <v>45.6</v>
      </c>
      <c r="E702" t="s">
        <v>22</v>
      </c>
      <c r="F702" t="s">
        <v>943</v>
      </c>
      <c r="G702">
        <f>_xlfn.XLOOKUP(Product_summary[[#This Row],[ProductName]], products[ProductName], products[UnitsInStock])</f>
        <v>26</v>
      </c>
      <c r="H702">
        <f>_xlfn.XLOOKUP(Product_summary[[#This Row],[ProductName]], products[ProductName], products[UnitsOnOrder])</f>
        <v>0</v>
      </c>
      <c r="I702">
        <f>_xlfn.XLOOKUP(Product_summary[[#This Row],[ProductName]], products[ProductName], products[ReorderLevel])</f>
        <v>0</v>
      </c>
      <c r="J702">
        <v>1596</v>
      </c>
    </row>
    <row r="703" spans="1:10" x14ac:dyDescent="0.3">
      <c r="A703">
        <v>38</v>
      </c>
      <c r="B703">
        <v>70</v>
      </c>
      <c r="C703">
        <v>0</v>
      </c>
      <c r="D703">
        <v>38</v>
      </c>
      <c r="E703" t="s">
        <v>16</v>
      </c>
      <c r="F703" t="s">
        <v>997</v>
      </c>
      <c r="G703">
        <f>_xlfn.XLOOKUP(Product_summary[[#This Row],[ProductName]], products[ProductName], products[UnitsInStock])</f>
        <v>21</v>
      </c>
      <c r="H703">
        <f>_xlfn.XLOOKUP(Product_summary[[#This Row],[ProductName]], products[ProductName], products[UnitsOnOrder])</f>
        <v>10</v>
      </c>
      <c r="I703">
        <f>_xlfn.XLOOKUP(Product_summary[[#This Row],[ProductName]], products[ProductName], products[ReorderLevel])</f>
        <v>30</v>
      </c>
      <c r="J703">
        <v>2660</v>
      </c>
    </row>
    <row r="704" spans="1:10" x14ac:dyDescent="0.3">
      <c r="A704">
        <v>21.05</v>
      </c>
      <c r="B704">
        <v>39</v>
      </c>
      <c r="C704">
        <v>0</v>
      </c>
      <c r="D704">
        <v>21.05</v>
      </c>
      <c r="E704" t="s">
        <v>7</v>
      </c>
      <c r="F704" t="s">
        <v>1014</v>
      </c>
      <c r="G704">
        <f>_xlfn.XLOOKUP(Product_summary[[#This Row],[ProductName]], products[ProductName], products[UnitsInStock])</f>
        <v>76</v>
      </c>
      <c r="H704">
        <f>_xlfn.XLOOKUP(Product_summary[[#This Row],[ProductName]], products[ProductName], products[UnitsOnOrder])</f>
        <v>0</v>
      </c>
      <c r="I704">
        <f>_xlfn.XLOOKUP(Product_summary[[#This Row],[ProductName]], products[ProductName], products[ReorderLevel])</f>
        <v>0</v>
      </c>
      <c r="J704">
        <v>820.95</v>
      </c>
    </row>
    <row r="705" spans="1:10" x14ac:dyDescent="0.3">
      <c r="A705">
        <v>7.75</v>
      </c>
      <c r="B705">
        <v>50</v>
      </c>
      <c r="C705">
        <v>0</v>
      </c>
      <c r="D705">
        <v>7.75</v>
      </c>
      <c r="E705" t="s">
        <v>4</v>
      </c>
      <c r="F705" t="s">
        <v>1030</v>
      </c>
      <c r="G705">
        <f>_xlfn.XLOOKUP(Product_summary[[#This Row],[ProductName]], products[ProductName], products[UnitsInStock])</f>
        <v>125</v>
      </c>
      <c r="H705">
        <f>_xlfn.XLOOKUP(Product_summary[[#This Row],[ProductName]], products[ProductName], products[UnitsOnOrder])</f>
        <v>0</v>
      </c>
      <c r="I705">
        <f>_xlfn.XLOOKUP(Product_summary[[#This Row],[ProductName]], products[ProductName], products[ReorderLevel])</f>
        <v>25</v>
      </c>
      <c r="J705">
        <v>387.5</v>
      </c>
    </row>
    <row r="706" spans="1:10" x14ac:dyDescent="0.3">
      <c r="A706">
        <v>97</v>
      </c>
      <c r="B706">
        <v>16</v>
      </c>
      <c r="C706">
        <v>0.15</v>
      </c>
      <c r="D706">
        <v>97</v>
      </c>
      <c r="E706" t="s">
        <v>19</v>
      </c>
      <c r="F706" t="s">
        <v>905</v>
      </c>
      <c r="G706">
        <f>_xlfn.XLOOKUP(Product_summary[[#This Row],[ProductName]], products[ProductName], products[UnitsInStock])</f>
        <v>29</v>
      </c>
      <c r="H706">
        <f>_xlfn.XLOOKUP(Product_summary[[#This Row],[ProductName]], products[ProductName], products[UnitsOnOrder])</f>
        <v>0</v>
      </c>
      <c r="I706">
        <f>_xlfn.XLOOKUP(Product_summary[[#This Row],[ProductName]], products[ProductName], products[ReorderLevel])</f>
        <v>0</v>
      </c>
      <c r="J706">
        <v>1319.2</v>
      </c>
    </row>
    <row r="707" spans="1:10" x14ac:dyDescent="0.3">
      <c r="A707">
        <v>17.45</v>
      </c>
      <c r="B707">
        <v>50</v>
      </c>
      <c r="C707">
        <v>0</v>
      </c>
      <c r="D707">
        <v>17.45</v>
      </c>
      <c r="E707" t="s">
        <v>10</v>
      </c>
      <c r="F707" t="s">
        <v>919</v>
      </c>
      <c r="G707">
        <f>_xlfn.XLOOKUP(Product_summary[[#This Row],[ProductName]], products[ProductName], products[UnitsInStock])</f>
        <v>29</v>
      </c>
      <c r="H707">
        <f>_xlfn.XLOOKUP(Product_summary[[#This Row],[ProductName]], products[ProductName], products[UnitsOnOrder])</f>
        <v>0</v>
      </c>
      <c r="I707">
        <f>_xlfn.XLOOKUP(Product_summary[[#This Row],[ProductName]], products[ProductName], products[ReorderLevel])</f>
        <v>10</v>
      </c>
      <c r="J707">
        <v>872.5</v>
      </c>
    </row>
    <row r="708" spans="1:10" x14ac:dyDescent="0.3">
      <c r="A708">
        <v>43.9</v>
      </c>
      <c r="B708">
        <v>120</v>
      </c>
      <c r="C708">
        <v>0</v>
      </c>
      <c r="D708">
        <v>43.9</v>
      </c>
      <c r="E708" t="s">
        <v>10</v>
      </c>
      <c r="F708" t="s">
        <v>941</v>
      </c>
      <c r="G708">
        <f>_xlfn.XLOOKUP(Product_summary[[#This Row],[ProductName]], products[ProductName], products[UnitsInStock])</f>
        <v>49</v>
      </c>
      <c r="H708">
        <f>_xlfn.XLOOKUP(Product_summary[[#This Row],[ProductName]], products[ProductName], products[UnitsOnOrder])</f>
        <v>0</v>
      </c>
      <c r="I708">
        <f>_xlfn.XLOOKUP(Product_summary[[#This Row],[ProductName]], products[ProductName], products[ReorderLevel])</f>
        <v>30</v>
      </c>
      <c r="J708">
        <v>5268</v>
      </c>
    </row>
    <row r="709" spans="1:10" x14ac:dyDescent="0.3">
      <c r="A709">
        <v>2.5</v>
      </c>
      <c r="B709">
        <v>16</v>
      </c>
      <c r="C709">
        <v>0.15</v>
      </c>
      <c r="D709">
        <v>2.5</v>
      </c>
      <c r="E709" t="s">
        <v>13</v>
      </c>
      <c r="F709" t="s">
        <v>953</v>
      </c>
      <c r="G709">
        <f>_xlfn.XLOOKUP(Product_summary[[#This Row],[ProductName]], products[ProductName], products[UnitsInStock])</f>
        <v>112</v>
      </c>
      <c r="H709">
        <f>_xlfn.XLOOKUP(Product_summary[[#This Row],[ProductName]], products[ProductName], products[UnitsOnOrder])</f>
        <v>0</v>
      </c>
      <c r="I709">
        <f>_xlfn.XLOOKUP(Product_summary[[#This Row],[ProductName]], products[ProductName], products[ReorderLevel])</f>
        <v>20</v>
      </c>
      <c r="J709">
        <v>34</v>
      </c>
    </row>
    <row r="710" spans="1:10" x14ac:dyDescent="0.3">
      <c r="A710">
        <v>34</v>
      </c>
      <c r="B710">
        <v>84</v>
      </c>
      <c r="C710">
        <v>0.15</v>
      </c>
      <c r="D710">
        <v>34</v>
      </c>
      <c r="E710" t="s">
        <v>13</v>
      </c>
      <c r="F710" t="s">
        <v>1004</v>
      </c>
      <c r="G710">
        <f>_xlfn.XLOOKUP(Product_summary[[#This Row],[ProductName]], products[ProductName], products[UnitsInStock])</f>
        <v>19</v>
      </c>
      <c r="H710">
        <f>_xlfn.XLOOKUP(Product_summary[[#This Row],[ProductName]], products[ProductName], products[UnitsOnOrder])</f>
        <v>0</v>
      </c>
      <c r="I710">
        <f>_xlfn.XLOOKUP(Product_summary[[#This Row],[ProductName]], products[ProductName], products[ReorderLevel])</f>
        <v>0</v>
      </c>
      <c r="J710">
        <v>2427.6</v>
      </c>
    </row>
    <row r="711" spans="1:10" x14ac:dyDescent="0.3">
      <c r="A711">
        <v>62.5</v>
      </c>
      <c r="B711">
        <v>25</v>
      </c>
      <c r="C711">
        <v>0.1</v>
      </c>
      <c r="D711">
        <v>62.5</v>
      </c>
      <c r="E711" t="s">
        <v>25</v>
      </c>
      <c r="F711" t="s">
        <v>923</v>
      </c>
      <c r="G711">
        <f>_xlfn.XLOOKUP(Product_summary[[#This Row],[ProductName]], products[ProductName], products[UnitsInStock])</f>
        <v>42</v>
      </c>
      <c r="H711">
        <f>_xlfn.XLOOKUP(Product_summary[[#This Row],[ProductName]], products[ProductName], products[UnitsOnOrder])</f>
        <v>0</v>
      </c>
      <c r="I711">
        <f>_xlfn.XLOOKUP(Product_summary[[#This Row],[ProductName]], products[ProductName], products[ReorderLevel])</f>
        <v>0</v>
      </c>
      <c r="J711">
        <v>1406.25</v>
      </c>
    </row>
    <row r="712" spans="1:10" x14ac:dyDescent="0.3">
      <c r="A712">
        <v>9.65</v>
      </c>
      <c r="B712">
        <v>80</v>
      </c>
      <c r="C712">
        <v>0.1</v>
      </c>
      <c r="D712">
        <v>9.65</v>
      </c>
      <c r="E712" t="s">
        <v>25</v>
      </c>
      <c r="F712" t="s">
        <v>967</v>
      </c>
      <c r="G712">
        <f>_xlfn.XLOOKUP(Product_summary[[#This Row],[ProductName]], products[ProductName], products[UnitsInStock])</f>
        <v>85</v>
      </c>
      <c r="H712">
        <f>_xlfn.XLOOKUP(Product_summary[[#This Row],[ProductName]], products[ProductName], products[UnitsOnOrder])</f>
        <v>0</v>
      </c>
      <c r="I712">
        <f>_xlfn.XLOOKUP(Product_summary[[#This Row],[ProductName]], products[ProductName], products[ReorderLevel])</f>
        <v>10</v>
      </c>
      <c r="J712">
        <v>694.80000000000007</v>
      </c>
    </row>
    <row r="713" spans="1:10" x14ac:dyDescent="0.3">
      <c r="A713">
        <v>14</v>
      </c>
      <c r="B713">
        <v>20</v>
      </c>
      <c r="C713">
        <v>0</v>
      </c>
      <c r="D713">
        <v>14</v>
      </c>
      <c r="E713" t="s">
        <v>16</v>
      </c>
      <c r="F713" t="s">
        <v>969</v>
      </c>
      <c r="G713">
        <f>_xlfn.XLOOKUP(Product_summary[[#This Row],[ProductName]], products[ProductName], products[UnitsInStock])</f>
        <v>26</v>
      </c>
      <c r="H713">
        <f>_xlfn.XLOOKUP(Product_summary[[#This Row],[ProductName]], products[ProductName], products[UnitsOnOrder])</f>
        <v>0</v>
      </c>
      <c r="I713">
        <f>_xlfn.XLOOKUP(Product_summary[[#This Row],[ProductName]], products[ProductName], products[ReorderLevel])</f>
        <v>0</v>
      </c>
      <c r="J713">
        <v>280</v>
      </c>
    </row>
    <row r="714" spans="1:10" x14ac:dyDescent="0.3">
      <c r="A714">
        <v>7</v>
      </c>
      <c r="B714">
        <v>6</v>
      </c>
      <c r="C714">
        <v>0</v>
      </c>
      <c r="D714">
        <v>7</v>
      </c>
      <c r="E714" t="s">
        <v>16</v>
      </c>
      <c r="F714" t="s">
        <v>989</v>
      </c>
      <c r="G714">
        <f>_xlfn.XLOOKUP(Product_summary[[#This Row],[ProductName]], products[ProductName], products[UnitsInStock])</f>
        <v>38</v>
      </c>
      <c r="H714">
        <f>_xlfn.XLOOKUP(Product_summary[[#This Row],[ProductName]], products[ProductName], products[UnitsOnOrder])</f>
        <v>0</v>
      </c>
      <c r="I714">
        <f>_xlfn.XLOOKUP(Product_summary[[#This Row],[ProductName]], products[ProductName], products[ReorderLevel])</f>
        <v>25</v>
      </c>
      <c r="J714">
        <v>42</v>
      </c>
    </row>
    <row r="715" spans="1:10" x14ac:dyDescent="0.3">
      <c r="A715">
        <v>55</v>
      </c>
      <c r="B715">
        <v>4</v>
      </c>
      <c r="C715">
        <v>0</v>
      </c>
      <c r="D715">
        <v>55</v>
      </c>
      <c r="E715" t="s">
        <v>13</v>
      </c>
      <c r="F715" t="s">
        <v>1002</v>
      </c>
      <c r="G715">
        <f>_xlfn.XLOOKUP(Product_summary[[#This Row],[ProductName]], products[ProductName], products[UnitsInStock])</f>
        <v>79</v>
      </c>
      <c r="H715">
        <f>_xlfn.XLOOKUP(Product_summary[[#This Row],[ProductName]], products[ProductName], products[UnitsOnOrder])</f>
        <v>0</v>
      </c>
      <c r="I715">
        <f>_xlfn.XLOOKUP(Product_summary[[#This Row],[ProductName]], products[ProductName], products[ReorderLevel])</f>
        <v>0</v>
      </c>
      <c r="J715">
        <v>220</v>
      </c>
    </row>
    <row r="716" spans="1:10" x14ac:dyDescent="0.3">
      <c r="A716">
        <v>15</v>
      </c>
      <c r="B716">
        <v>6</v>
      </c>
      <c r="C716">
        <v>0</v>
      </c>
      <c r="D716">
        <v>15</v>
      </c>
      <c r="E716" t="s">
        <v>4</v>
      </c>
      <c r="F716" t="s">
        <v>1023</v>
      </c>
      <c r="G716">
        <f>_xlfn.XLOOKUP(Product_summary[[#This Row],[ProductName]], products[ProductName], products[UnitsInStock])</f>
        <v>15</v>
      </c>
      <c r="H716">
        <f>_xlfn.XLOOKUP(Product_summary[[#This Row],[ProductName]], products[ProductName], products[UnitsOnOrder])</f>
        <v>10</v>
      </c>
      <c r="I716">
        <f>_xlfn.XLOOKUP(Product_summary[[#This Row],[ProductName]], products[ProductName], products[ReorderLevel])</f>
        <v>30</v>
      </c>
      <c r="J716">
        <v>90</v>
      </c>
    </row>
    <row r="717" spans="1:10" x14ac:dyDescent="0.3">
      <c r="A717">
        <v>4.5</v>
      </c>
      <c r="B717">
        <v>5</v>
      </c>
      <c r="C717">
        <v>0</v>
      </c>
      <c r="D717">
        <v>4.5</v>
      </c>
      <c r="E717" t="s">
        <v>4</v>
      </c>
      <c r="F717" t="s">
        <v>935</v>
      </c>
      <c r="G717">
        <f>_xlfn.XLOOKUP(Product_summary[[#This Row],[ProductName]], products[ProductName], products[UnitsInStock])</f>
        <v>20</v>
      </c>
      <c r="H717">
        <f>_xlfn.XLOOKUP(Product_summary[[#This Row],[ProductName]], products[ProductName], products[UnitsOnOrder])</f>
        <v>0</v>
      </c>
      <c r="I717">
        <f>_xlfn.XLOOKUP(Product_summary[[#This Row],[ProductName]], products[ProductName], products[ReorderLevel])</f>
        <v>0</v>
      </c>
      <c r="J717">
        <v>22.5</v>
      </c>
    </row>
    <row r="718" spans="1:10" x14ac:dyDescent="0.3">
      <c r="A718">
        <v>263.5</v>
      </c>
      <c r="B718">
        <v>15</v>
      </c>
      <c r="C718">
        <v>0</v>
      </c>
      <c r="D718">
        <v>263.5</v>
      </c>
      <c r="E718" t="s">
        <v>4</v>
      </c>
      <c r="F718" t="s">
        <v>961</v>
      </c>
      <c r="G718">
        <f>_xlfn.XLOOKUP(Product_summary[[#This Row],[ProductName]], products[ProductName], products[UnitsInStock])</f>
        <v>17</v>
      </c>
      <c r="H718">
        <f>_xlfn.XLOOKUP(Product_summary[[#This Row],[ProductName]], products[ProductName], products[UnitsOnOrder])</f>
        <v>0</v>
      </c>
      <c r="I718">
        <f>_xlfn.XLOOKUP(Product_summary[[#This Row],[ProductName]], products[ProductName], products[ReorderLevel])</f>
        <v>15</v>
      </c>
      <c r="J718">
        <v>3952.5</v>
      </c>
    </row>
    <row r="719" spans="1:10" x14ac:dyDescent="0.3">
      <c r="A719">
        <v>19.45</v>
      </c>
      <c r="B719">
        <v>9</v>
      </c>
      <c r="C719">
        <v>0</v>
      </c>
      <c r="D719">
        <v>19.45</v>
      </c>
      <c r="E719" t="s">
        <v>7</v>
      </c>
      <c r="F719" t="s">
        <v>973</v>
      </c>
      <c r="G719">
        <f>_xlfn.XLOOKUP(Product_summary[[#This Row],[ProductName]], products[ProductName], products[UnitsInStock])</f>
        <v>27</v>
      </c>
      <c r="H719">
        <f>_xlfn.XLOOKUP(Product_summary[[#This Row],[ProductName]], products[ProductName], products[UnitsOnOrder])</f>
        <v>0</v>
      </c>
      <c r="I719">
        <f>_xlfn.XLOOKUP(Product_summary[[#This Row],[ProductName]], products[ProductName], products[ReorderLevel])</f>
        <v>15</v>
      </c>
      <c r="J719">
        <v>175.04999999999998</v>
      </c>
    </row>
    <row r="720" spans="1:10" x14ac:dyDescent="0.3">
      <c r="A720">
        <v>31</v>
      </c>
      <c r="B720">
        <v>16</v>
      </c>
      <c r="C720">
        <v>0.05</v>
      </c>
      <c r="D720">
        <v>31</v>
      </c>
      <c r="E720" t="s">
        <v>25</v>
      </c>
      <c r="F720" t="s">
        <v>907</v>
      </c>
      <c r="G720">
        <f>_xlfn.XLOOKUP(Product_summary[[#This Row],[ProductName]], products[ProductName], products[UnitsInStock])</f>
        <v>31</v>
      </c>
      <c r="H720">
        <f>_xlfn.XLOOKUP(Product_summary[[#This Row],[ProductName]], products[ProductName], products[UnitsOnOrder])</f>
        <v>0</v>
      </c>
      <c r="I720">
        <f>_xlfn.XLOOKUP(Product_summary[[#This Row],[ProductName]], products[ProductName], products[ReorderLevel])</f>
        <v>0</v>
      </c>
      <c r="J720">
        <v>471.2</v>
      </c>
    </row>
    <row r="721" spans="1:10" x14ac:dyDescent="0.3">
      <c r="A721">
        <v>38</v>
      </c>
      <c r="B721">
        <v>40</v>
      </c>
      <c r="C721">
        <v>0</v>
      </c>
      <c r="D721">
        <v>38</v>
      </c>
      <c r="E721" t="s">
        <v>16</v>
      </c>
      <c r="F721" t="s">
        <v>997</v>
      </c>
      <c r="G721">
        <f>_xlfn.XLOOKUP(Product_summary[[#This Row],[ProductName]], products[ProductName], products[UnitsInStock])</f>
        <v>21</v>
      </c>
      <c r="H721">
        <f>_xlfn.XLOOKUP(Product_summary[[#This Row],[ProductName]], products[ProductName], products[UnitsOnOrder])</f>
        <v>10</v>
      </c>
      <c r="I721">
        <f>_xlfn.XLOOKUP(Product_summary[[#This Row],[ProductName]], products[ProductName], products[ReorderLevel])</f>
        <v>30</v>
      </c>
      <c r="J721">
        <v>1520</v>
      </c>
    </row>
    <row r="722" spans="1:10" x14ac:dyDescent="0.3">
      <c r="A722">
        <v>34</v>
      </c>
      <c r="B722">
        <v>10</v>
      </c>
      <c r="C722">
        <v>0.05</v>
      </c>
      <c r="D722">
        <v>34</v>
      </c>
      <c r="E722" t="s">
        <v>13</v>
      </c>
      <c r="F722" t="s">
        <v>1004</v>
      </c>
      <c r="G722">
        <f>_xlfn.XLOOKUP(Product_summary[[#This Row],[ProductName]], products[ProductName], products[UnitsInStock])</f>
        <v>19</v>
      </c>
      <c r="H722">
        <f>_xlfn.XLOOKUP(Product_summary[[#This Row],[ProductName]], products[ProductName], products[UnitsOnOrder])</f>
        <v>0</v>
      </c>
      <c r="I722">
        <f>_xlfn.XLOOKUP(Product_summary[[#This Row],[ProductName]], products[ProductName], products[ReorderLevel])</f>
        <v>0</v>
      </c>
      <c r="J722">
        <v>323</v>
      </c>
    </row>
    <row r="723" spans="1:10" x14ac:dyDescent="0.3">
      <c r="A723">
        <v>4.5</v>
      </c>
      <c r="B723">
        <v>8</v>
      </c>
      <c r="C723">
        <v>0</v>
      </c>
      <c r="D723">
        <v>4.5</v>
      </c>
      <c r="E723" t="s">
        <v>4</v>
      </c>
      <c r="F723" t="s">
        <v>935</v>
      </c>
      <c r="G723">
        <f>_xlfn.XLOOKUP(Product_summary[[#This Row],[ProductName]], products[ProductName], products[UnitsInStock])</f>
        <v>20</v>
      </c>
      <c r="H723">
        <f>_xlfn.XLOOKUP(Product_summary[[#This Row],[ProductName]], products[ProductName], products[UnitsOnOrder])</f>
        <v>0</v>
      </c>
      <c r="I723">
        <f>_xlfn.XLOOKUP(Product_summary[[#This Row],[ProductName]], products[ProductName], products[ReorderLevel])</f>
        <v>0</v>
      </c>
      <c r="J723">
        <v>36</v>
      </c>
    </row>
    <row r="724" spans="1:10" x14ac:dyDescent="0.3">
      <c r="A724">
        <v>32.799999999999997</v>
      </c>
      <c r="B724">
        <v>5</v>
      </c>
      <c r="C724">
        <v>0</v>
      </c>
      <c r="D724">
        <v>32.799999999999997</v>
      </c>
      <c r="E724" t="s">
        <v>19</v>
      </c>
      <c r="F724" t="s">
        <v>991</v>
      </c>
      <c r="G724">
        <f>_xlfn.XLOOKUP(Product_summary[[#This Row],[ProductName]], products[ProductName], products[UnitsInStock])</f>
        <v>0</v>
      </c>
      <c r="H724">
        <f>_xlfn.XLOOKUP(Product_summary[[#This Row],[ProductName]], products[ProductName], products[UnitsOnOrder])</f>
        <v>0</v>
      </c>
      <c r="I724">
        <f>_xlfn.XLOOKUP(Product_summary[[#This Row],[ProductName]], products[ProductName], products[ReorderLevel])</f>
        <v>0</v>
      </c>
      <c r="J724">
        <v>164</v>
      </c>
    </row>
    <row r="725" spans="1:10" x14ac:dyDescent="0.3">
      <c r="A725">
        <v>18</v>
      </c>
      <c r="B725">
        <v>3</v>
      </c>
      <c r="C725">
        <v>0</v>
      </c>
      <c r="D725">
        <v>18</v>
      </c>
      <c r="E725" t="s">
        <v>4</v>
      </c>
      <c r="F725" t="s">
        <v>956</v>
      </c>
      <c r="G725">
        <f>_xlfn.XLOOKUP(Product_summary[[#This Row],[ProductName]], products[ProductName], products[UnitsInStock])</f>
        <v>20</v>
      </c>
      <c r="H725">
        <f>_xlfn.XLOOKUP(Product_summary[[#This Row],[ProductName]], products[ProductName], products[UnitsOnOrder])</f>
        <v>0</v>
      </c>
      <c r="I725">
        <f>_xlfn.XLOOKUP(Product_summary[[#This Row],[ProductName]], products[ProductName], products[ReorderLevel])</f>
        <v>15</v>
      </c>
      <c r="J725">
        <v>54</v>
      </c>
    </row>
    <row r="726" spans="1:10" x14ac:dyDescent="0.3">
      <c r="A726">
        <v>9.65</v>
      </c>
      <c r="B726">
        <v>10</v>
      </c>
      <c r="C726">
        <v>0</v>
      </c>
      <c r="D726">
        <v>9.65</v>
      </c>
      <c r="E726" t="s">
        <v>25</v>
      </c>
      <c r="F726" t="s">
        <v>967</v>
      </c>
      <c r="G726">
        <f>_xlfn.XLOOKUP(Product_summary[[#This Row],[ProductName]], products[ProductName], products[UnitsInStock])</f>
        <v>85</v>
      </c>
      <c r="H726">
        <f>_xlfn.XLOOKUP(Product_summary[[#This Row],[ProductName]], products[ProductName], products[UnitsOnOrder])</f>
        <v>0</v>
      </c>
      <c r="I726">
        <f>_xlfn.XLOOKUP(Product_summary[[#This Row],[ProductName]], products[ProductName], products[ReorderLevel])</f>
        <v>10</v>
      </c>
      <c r="J726">
        <v>96.5</v>
      </c>
    </row>
    <row r="727" spans="1:10" x14ac:dyDescent="0.3">
      <c r="A727">
        <v>12.5</v>
      </c>
      <c r="B727">
        <v>6</v>
      </c>
      <c r="C727">
        <v>0</v>
      </c>
      <c r="D727">
        <v>12.5</v>
      </c>
      <c r="E727" t="s">
        <v>10</v>
      </c>
      <c r="F727" t="s">
        <v>1019</v>
      </c>
      <c r="G727">
        <f>_xlfn.XLOOKUP(Product_summary[[#This Row],[ProductName]], products[ProductName], products[UnitsInStock])</f>
        <v>6</v>
      </c>
      <c r="H727">
        <f>_xlfn.XLOOKUP(Product_summary[[#This Row],[ProductName]], products[ProductName], products[UnitsOnOrder])</f>
        <v>10</v>
      </c>
      <c r="I727">
        <f>_xlfn.XLOOKUP(Product_summary[[#This Row],[ProductName]], products[ProductName], products[ReorderLevel])</f>
        <v>15</v>
      </c>
      <c r="J727">
        <v>75</v>
      </c>
    </row>
    <row r="728" spans="1:10" x14ac:dyDescent="0.3">
      <c r="A728">
        <v>18</v>
      </c>
      <c r="B728">
        <v>40</v>
      </c>
      <c r="C728">
        <v>0.2</v>
      </c>
      <c r="D728">
        <v>18</v>
      </c>
      <c r="E728" t="s">
        <v>4</v>
      </c>
      <c r="F728" t="s">
        <v>889</v>
      </c>
      <c r="G728">
        <f>_xlfn.XLOOKUP(Product_summary[[#This Row],[ProductName]], products[ProductName], products[UnitsInStock])</f>
        <v>39</v>
      </c>
      <c r="H728">
        <f>_xlfn.XLOOKUP(Product_summary[[#This Row],[ProductName]], products[ProductName], products[UnitsOnOrder])</f>
        <v>0</v>
      </c>
      <c r="I728">
        <f>_xlfn.XLOOKUP(Product_summary[[#This Row],[ProductName]], products[ProductName], products[ReorderLevel])</f>
        <v>10</v>
      </c>
      <c r="J728">
        <v>576</v>
      </c>
    </row>
    <row r="729" spans="1:10" x14ac:dyDescent="0.3">
      <c r="A729">
        <v>40</v>
      </c>
      <c r="B729">
        <v>24</v>
      </c>
      <c r="C729">
        <v>0</v>
      </c>
      <c r="D729">
        <v>40</v>
      </c>
      <c r="E729" t="s">
        <v>7</v>
      </c>
      <c r="F729" t="s">
        <v>903</v>
      </c>
      <c r="G729">
        <f>_xlfn.XLOOKUP(Product_summary[[#This Row],[ProductName]], products[ProductName], products[UnitsInStock])</f>
        <v>6</v>
      </c>
      <c r="H729">
        <f>_xlfn.XLOOKUP(Product_summary[[#This Row],[ProductName]], products[ProductName], products[UnitsOnOrder])</f>
        <v>0</v>
      </c>
      <c r="I729">
        <f>_xlfn.XLOOKUP(Product_summary[[#This Row],[ProductName]], products[ProductName], products[ReorderLevel])</f>
        <v>0</v>
      </c>
      <c r="J729">
        <v>960</v>
      </c>
    </row>
    <row r="730" spans="1:10" x14ac:dyDescent="0.3">
      <c r="A730">
        <v>25.89</v>
      </c>
      <c r="B730">
        <v>20</v>
      </c>
      <c r="C730">
        <v>0.2</v>
      </c>
      <c r="D730">
        <v>25.89</v>
      </c>
      <c r="E730" t="s">
        <v>25</v>
      </c>
      <c r="F730" t="s">
        <v>947</v>
      </c>
      <c r="G730">
        <f>_xlfn.XLOOKUP(Product_summary[[#This Row],[ProductName]], products[ProductName], products[UnitsInStock])</f>
        <v>10</v>
      </c>
      <c r="H730">
        <f>_xlfn.XLOOKUP(Product_summary[[#This Row],[ProductName]], products[ProductName], products[UnitsOnOrder])</f>
        <v>0</v>
      </c>
      <c r="I730">
        <f>_xlfn.XLOOKUP(Product_summary[[#This Row],[ProductName]], products[ProductName], products[ReorderLevel])</f>
        <v>15</v>
      </c>
      <c r="J730">
        <v>414.24</v>
      </c>
    </row>
    <row r="731" spans="1:10" x14ac:dyDescent="0.3">
      <c r="A731">
        <v>18.399999999999999</v>
      </c>
      <c r="B731">
        <v>25</v>
      </c>
      <c r="C731">
        <v>0.2</v>
      </c>
      <c r="D731">
        <v>18.399999999999999</v>
      </c>
      <c r="E731" t="s">
        <v>25</v>
      </c>
      <c r="F731" t="s">
        <v>965</v>
      </c>
      <c r="G731">
        <f>_xlfn.XLOOKUP(Product_summary[[#This Row],[ProductName]], products[ProductName], products[UnitsInStock])</f>
        <v>123</v>
      </c>
      <c r="H731">
        <f>_xlfn.XLOOKUP(Product_summary[[#This Row],[ProductName]], products[ProductName], products[UnitsOnOrder])</f>
        <v>0</v>
      </c>
      <c r="I731">
        <f>_xlfn.XLOOKUP(Product_summary[[#This Row],[ProductName]], products[ProductName], products[ReorderLevel])</f>
        <v>30</v>
      </c>
      <c r="J731">
        <v>368</v>
      </c>
    </row>
    <row r="732" spans="1:10" x14ac:dyDescent="0.3">
      <c r="A732">
        <v>39</v>
      </c>
      <c r="B732">
        <v>25</v>
      </c>
      <c r="C732">
        <v>0.1</v>
      </c>
      <c r="D732">
        <v>39</v>
      </c>
      <c r="E732" t="s">
        <v>19</v>
      </c>
      <c r="F732" t="s">
        <v>921</v>
      </c>
      <c r="G732">
        <f>_xlfn.XLOOKUP(Product_summary[[#This Row],[ProductName]], products[ProductName], products[UnitsInStock])</f>
        <v>0</v>
      </c>
      <c r="H732">
        <f>_xlfn.XLOOKUP(Product_summary[[#This Row],[ProductName]], products[ProductName], products[UnitsOnOrder])</f>
        <v>0</v>
      </c>
      <c r="I732">
        <f>_xlfn.XLOOKUP(Product_summary[[#This Row],[ProductName]], products[ProductName], products[ReorderLevel])</f>
        <v>0</v>
      </c>
      <c r="J732">
        <v>877.5</v>
      </c>
    </row>
    <row r="733" spans="1:10" x14ac:dyDescent="0.3">
      <c r="A733">
        <v>81</v>
      </c>
      <c r="B733">
        <v>15</v>
      </c>
      <c r="C733">
        <v>0.1</v>
      </c>
      <c r="D733">
        <v>81</v>
      </c>
      <c r="E733" t="s">
        <v>10</v>
      </c>
      <c r="F733" t="s">
        <v>927</v>
      </c>
      <c r="G733">
        <f>_xlfn.XLOOKUP(Product_summary[[#This Row],[ProductName]], products[ProductName], products[UnitsInStock])</f>
        <v>40</v>
      </c>
      <c r="H733">
        <f>_xlfn.XLOOKUP(Product_summary[[#This Row],[ProductName]], products[ProductName], products[UnitsOnOrder])</f>
        <v>0</v>
      </c>
      <c r="I733">
        <f>_xlfn.XLOOKUP(Product_summary[[#This Row],[ProductName]], products[ProductName], products[ReorderLevel])</f>
        <v>0</v>
      </c>
      <c r="J733">
        <v>1093.5</v>
      </c>
    </row>
    <row r="734" spans="1:10" x14ac:dyDescent="0.3">
      <c r="A734">
        <v>26</v>
      </c>
      <c r="B734">
        <v>18</v>
      </c>
      <c r="C734">
        <v>0.1</v>
      </c>
      <c r="D734">
        <v>26</v>
      </c>
      <c r="E734" t="s">
        <v>25</v>
      </c>
      <c r="F734" t="s">
        <v>959</v>
      </c>
      <c r="G734">
        <f>_xlfn.XLOOKUP(Product_summary[[#This Row],[ProductName]], products[ProductName], products[UnitsInStock])</f>
        <v>11</v>
      </c>
      <c r="H734">
        <f>_xlfn.XLOOKUP(Product_summary[[#This Row],[ProductName]], products[ProductName], products[UnitsOnOrder])</f>
        <v>50</v>
      </c>
      <c r="I734">
        <f>_xlfn.XLOOKUP(Product_summary[[#This Row],[ProductName]], products[ProductName], products[ReorderLevel])</f>
        <v>25</v>
      </c>
      <c r="J734">
        <v>421.2</v>
      </c>
    </row>
    <row r="735" spans="1:10" x14ac:dyDescent="0.3">
      <c r="A735">
        <v>9.65</v>
      </c>
      <c r="B735">
        <v>6</v>
      </c>
      <c r="C735">
        <v>0.1</v>
      </c>
      <c r="D735">
        <v>9.65</v>
      </c>
      <c r="E735" t="s">
        <v>25</v>
      </c>
      <c r="F735" t="s">
        <v>967</v>
      </c>
      <c r="G735">
        <f>_xlfn.XLOOKUP(Product_summary[[#This Row],[ProductName]], products[ProductName], products[UnitsInStock])</f>
        <v>85</v>
      </c>
      <c r="H735">
        <f>_xlfn.XLOOKUP(Product_summary[[#This Row],[ProductName]], products[ProductName], products[UnitsOnOrder])</f>
        <v>0</v>
      </c>
      <c r="I735">
        <f>_xlfn.XLOOKUP(Product_summary[[#This Row],[ProductName]], products[ProductName], products[ReorderLevel])</f>
        <v>10</v>
      </c>
      <c r="J735">
        <v>52.110000000000007</v>
      </c>
    </row>
    <row r="736" spans="1:10" x14ac:dyDescent="0.3">
      <c r="A736">
        <v>31</v>
      </c>
      <c r="B736">
        <v>2</v>
      </c>
      <c r="C736">
        <v>0</v>
      </c>
      <c r="D736">
        <v>31</v>
      </c>
      <c r="E736" t="s">
        <v>25</v>
      </c>
      <c r="F736" t="s">
        <v>907</v>
      </c>
      <c r="G736">
        <f>_xlfn.XLOOKUP(Product_summary[[#This Row],[ProductName]], products[ProductName], products[UnitsInStock])</f>
        <v>31</v>
      </c>
      <c r="H736">
        <f>_xlfn.XLOOKUP(Product_summary[[#This Row],[ProductName]], products[ProductName], products[UnitsOnOrder])</f>
        <v>0</v>
      </c>
      <c r="I736">
        <f>_xlfn.XLOOKUP(Product_summary[[#This Row],[ProductName]], products[ProductName], products[ReorderLevel])</f>
        <v>0</v>
      </c>
      <c r="J736">
        <v>62</v>
      </c>
    </row>
    <row r="737" spans="1:10" x14ac:dyDescent="0.3">
      <c r="A737">
        <v>25.89</v>
      </c>
      <c r="B737">
        <v>10</v>
      </c>
      <c r="C737">
        <v>0</v>
      </c>
      <c r="D737">
        <v>25.89</v>
      </c>
      <c r="E737" t="s">
        <v>25</v>
      </c>
      <c r="F737" t="s">
        <v>947</v>
      </c>
      <c r="G737">
        <f>_xlfn.XLOOKUP(Product_summary[[#This Row],[ProductName]], products[ProductName], products[UnitsInStock])</f>
        <v>10</v>
      </c>
      <c r="H737">
        <f>_xlfn.XLOOKUP(Product_summary[[#This Row],[ProductName]], products[ProductName], products[UnitsOnOrder])</f>
        <v>0</v>
      </c>
      <c r="I737">
        <f>_xlfn.XLOOKUP(Product_summary[[#This Row],[ProductName]], products[ProductName], products[ReorderLevel])</f>
        <v>15</v>
      </c>
      <c r="J737">
        <v>258.89999999999998</v>
      </c>
    </row>
    <row r="738" spans="1:10" x14ac:dyDescent="0.3">
      <c r="A738">
        <v>46</v>
      </c>
      <c r="B738">
        <v>60</v>
      </c>
      <c r="C738">
        <v>0</v>
      </c>
      <c r="D738">
        <v>46</v>
      </c>
      <c r="E738" t="s">
        <v>4</v>
      </c>
      <c r="F738" t="s">
        <v>971</v>
      </c>
      <c r="G738">
        <f>_xlfn.XLOOKUP(Product_summary[[#This Row],[ProductName]], products[ProductName], products[UnitsInStock])</f>
        <v>17</v>
      </c>
      <c r="H738">
        <f>_xlfn.XLOOKUP(Product_summary[[#This Row],[ProductName]], products[ProductName], products[UnitsOnOrder])</f>
        <v>10</v>
      </c>
      <c r="I738">
        <f>_xlfn.XLOOKUP(Product_summary[[#This Row],[ProductName]], products[ProductName], products[ReorderLevel])</f>
        <v>25</v>
      </c>
      <c r="J738">
        <v>2760</v>
      </c>
    </row>
    <row r="739" spans="1:10" x14ac:dyDescent="0.3">
      <c r="A739">
        <v>7.45</v>
      </c>
      <c r="B739">
        <v>15</v>
      </c>
      <c r="C739">
        <v>0</v>
      </c>
      <c r="D739">
        <v>7.45</v>
      </c>
      <c r="E739" t="s">
        <v>19</v>
      </c>
      <c r="F739" t="s">
        <v>993</v>
      </c>
      <c r="G739">
        <f>_xlfn.XLOOKUP(Product_summary[[#This Row],[ProductName]], products[ProductName], products[UnitsInStock])</f>
        <v>21</v>
      </c>
      <c r="H739">
        <f>_xlfn.XLOOKUP(Product_summary[[#This Row],[ProductName]], products[ProductName], products[UnitsOnOrder])</f>
        <v>0</v>
      </c>
      <c r="I739">
        <f>_xlfn.XLOOKUP(Product_summary[[#This Row],[ProductName]], products[ProductName], products[ReorderLevel])</f>
        <v>10</v>
      </c>
      <c r="J739">
        <v>111.75</v>
      </c>
    </row>
    <row r="740" spans="1:10" x14ac:dyDescent="0.3">
      <c r="A740">
        <v>19</v>
      </c>
      <c r="B740">
        <v>30</v>
      </c>
      <c r="C740">
        <v>0</v>
      </c>
      <c r="D740">
        <v>19</v>
      </c>
      <c r="E740" t="s">
        <v>25</v>
      </c>
      <c r="F740" t="s">
        <v>957</v>
      </c>
      <c r="G740">
        <f>_xlfn.XLOOKUP(Product_summary[[#This Row],[ProductName]], products[ProductName], products[UnitsInStock])</f>
        <v>112</v>
      </c>
      <c r="H740">
        <f>_xlfn.XLOOKUP(Product_summary[[#This Row],[ProductName]], products[ProductName], products[UnitsOnOrder])</f>
        <v>0</v>
      </c>
      <c r="I740">
        <f>_xlfn.XLOOKUP(Product_summary[[#This Row],[ProductName]], products[ProductName], products[ReorderLevel])</f>
        <v>20</v>
      </c>
      <c r="J740">
        <v>570</v>
      </c>
    </row>
    <row r="741" spans="1:10" x14ac:dyDescent="0.3">
      <c r="A741">
        <v>18.399999999999999</v>
      </c>
      <c r="B741">
        <v>15</v>
      </c>
      <c r="C741">
        <v>0.1</v>
      </c>
      <c r="D741">
        <v>18.399999999999999</v>
      </c>
      <c r="E741" t="s">
        <v>25</v>
      </c>
      <c r="F741" t="s">
        <v>965</v>
      </c>
      <c r="G741">
        <f>_xlfn.XLOOKUP(Product_summary[[#This Row],[ProductName]], products[ProductName], products[UnitsInStock])</f>
        <v>123</v>
      </c>
      <c r="H741">
        <f>_xlfn.XLOOKUP(Product_summary[[#This Row],[ProductName]], products[ProductName], products[UnitsOnOrder])</f>
        <v>0</v>
      </c>
      <c r="I741">
        <f>_xlfn.XLOOKUP(Product_summary[[#This Row],[ProductName]], products[ProductName], products[ReorderLevel])</f>
        <v>30</v>
      </c>
      <c r="J741">
        <v>248.4</v>
      </c>
    </row>
    <row r="742" spans="1:10" x14ac:dyDescent="0.3">
      <c r="A742">
        <v>18</v>
      </c>
      <c r="B742">
        <v>8</v>
      </c>
      <c r="C742">
        <v>0.15</v>
      </c>
      <c r="D742">
        <v>18</v>
      </c>
      <c r="E742" t="s">
        <v>4</v>
      </c>
      <c r="F742" t="s">
        <v>889</v>
      </c>
      <c r="G742">
        <f>_xlfn.XLOOKUP(Product_summary[[#This Row],[ProductName]], products[ProductName], products[UnitsInStock])</f>
        <v>39</v>
      </c>
      <c r="H742">
        <f>_xlfn.XLOOKUP(Product_summary[[#This Row],[ProductName]], products[ProductName], products[UnitsOnOrder])</f>
        <v>0</v>
      </c>
      <c r="I742">
        <f>_xlfn.XLOOKUP(Product_summary[[#This Row],[ProductName]], products[ProductName], products[ReorderLevel])</f>
        <v>10</v>
      </c>
      <c r="J742">
        <v>122.39999999999999</v>
      </c>
    </row>
    <row r="743" spans="1:10" x14ac:dyDescent="0.3">
      <c r="A743">
        <v>6</v>
      </c>
      <c r="B743">
        <v>10</v>
      </c>
      <c r="C743">
        <v>0</v>
      </c>
      <c r="D743">
        <v>6</v>
      </c>
      <c r="E743" t="s">
        <v>25</v>
      </c>
      <c r="F743" t="s">
        <v>913</v>
      </c>
      <c r="G743">
        <f>_xlfn.XLOOKUP(Product_summary[[#This Row],[ProductName]], products[ProductName], products[UnitsInStock])</f>
        <v>24</v>
      </c>
      <c r="H743">
        <f>_xlfn.XLOOKUP(Product_summary[[#This Row],[ProductName]], products[ProductName], products[UnitsOnOrder])</f>
        <v>0</v>
      </c>
      <c r="I743">
        <f>_xlfn.XLOOKUP(Product_summary[[#This Row],[ProductName]], products[ProductName], products[ReorderLevel])</f>
        <v>5</v>
      </c>
      <c r="J743">
        <v>60</v>
      </c>
    </row>
    <row r="744" spans="1:10" x14ac:dyDescent="0.3">
      <c r="A744">
        <v>38</v>
      </c>
      <c r="B744">
        <v>30</v>
      </c>
      <c r="C744">
        <v>0.15</v>
      </c>
      <c r="D744">
        <v>38</v>
      </c>
      <c r="E744" t="s">
        <v>16</v>
      </c>
      <c r="F744" t="s">
        <v>997</v>
      </c>
      <c r="G744">
        <f>_xlfn.XLOOKUP(Product_summary[[#This Row],[ProductName]], products[ProductName], products[UnitsInStock])</f>
        <v>21</v>
      </c>
      <c r="H744">
        <f>_xlfn.XLOOKUP(Product_summary[[#This Row],[ProductName]], products[ProductName], products[UnitsOnOrder])</f>
        <v>10</v>
      </c>
      <c r="I744">
        <f>_xlfn.XLOOKUP(Product_summary[[#This Row],[ProductName]], products[ProductName], products[ReorderLevel])</f>
        <v>30</v>
      </c>
      <c r="J744">
        <v>969</v>
      </c>
    </row>
    <row r="745" spans="1:10" x14ac:dyDescent="0.3">
      <c r="A745">
        <v>22</v>
      </c>
      <c r="B745">
        <v>50</v>
      </c>
      <c r="C745">
        <v>0.1</v>
      </c>
      <c r="D745">
        <v>22</v>
      </c>
      <c r="E745" t="s">
        <v>7</v>
      </c>
      <c r="F745" t="s">
        <v>895</v>
      </c>
      <c r="G745">
        <f>_xlfn.XLOOKUP(Product_summary[[#This Row],[ProductName]], products[ProductName], products[UnitsInStock])</f>
        <v>53</v>
      </c>
      <c r="H745">
        <f>_xlfn.XLOOKUP(Product_summary[[#This Row],[ProductName]], products[ProductName], products[UnitsOnOrder])</f>
        <v>0</v>
      </c>
      <c r="I745">
        <f>_xlfn.XLOOKUP(Product_summary[[#This Row],[ProductName]], products[ProductName], products[ReorderLevel])</f>
        <v>0</v>
      </c>
      <c r="J745">
        <v>990</v>
      </c>
    </row>
    <row r="746" spans="1:10" x14ac:dyDescent="0.3">
      <c r="A746">
        <v>19</v>
      </c>
      <c r="B746">
        <v>30</v>
      </c>
      <c r="C746">
        <v>0.1</v>
      </c>
      <c r="D746">
        <v>19</v>
      </c>
      <c r="E746" t="s">
        <v>25</v>
      </c>
      <c r="F746" t="s">
        <v>957</v>
      </c>
      <c r="G746">
        <f>_xlfn.XLOOKUP(Product_summary[[#This Row],[ProductName]], products[ProductName], products[UnitsInStock])</f>
        <v>112</v>
      </c>
      <c r="H746">
        <f>_xlfn.XLOOKUP(Product_summary[[#This Row],[ProductName]], products[ProductName], products[UnitsOnOrder])</f>
        <v>0</v>
      </c>
      <c r="I746">
        <f>_xlfn.XLOOKUP(Product_summary[[#This Row],[ProductName]], products[ProductName], products[ReorderLevel])</f>
        <v>20</v>
      </c>
      <c r="J746">
        <v>513</v>
      </c>
    </row>
    <row r="747" spans="1:10" x14ac:dyDescent="0.3">
      <c r="A747">
        <v>21</v>
      </c>
      <c r="B747">
        <v>3</v>
      </c>
      <c r="C747">
        <v>0</v>
      </c>
      <c r="D747">
        <v>21</v>
      </c>
      <c r="E747" t="s">
        <v>13</v>
      </c>
      <c r="F747" t="s">
        <v>909</v>
      </c>
      <c r="G747">
        <f>_xlfn.XLOOKUP(Product_summary[[#This Row],[ProductName]], products[ProductName], products[UnitsInStock])</f>
        <v>22</v>
      </c>
      <c r="H747">
        <f>_xlfn.XLOOKUP(Product_summary[[#This Row],[ProductName]], products[ProductName], products[UnitsOnOrder])</f>
        <v>30</v>
      </c>
      <c r="I747">
        <f>_xlfn.XLOOKUP(Product_summary[[#This Row],[ProductName]], products[ProductName], products[ReorderLevel])</f>
        <v>30</v>
      </c>
      <c r="J747">
        <v>63</v>
      </c>
    </row>
    <row r="748" spans="1:10" x14ac:dyDescent="0.3">
      <c r="A748">
        <v>2.5</v>
      </c>
      <c r="B748">
        <v>8</v>
      </c>
      <c r="C748">
        <v>0.2</v>
      </c>
      <c r="D748">
        <v>2.5</v>
      </c>
      <c r="E748" t="s">
        <v>13</v>
      </c>
      <c r="F748" t="s">
        <v>953</v>
      </c>
      <c r="G748">
        <f>_xlfn.XLOOKUP(Product_summary[[#This Row],[ProductName]], products[ProductName], products[UnitsInStock])</f>
        <v>112</v>
      </c>
      <c r="H748">
        <f>_xlfn.XLOOKUP(Product_summary[[#This Row],[ProductName]], products[ProductName], products[UnitsOnOrder])</f>
        <v>0</v>
      </c>
      <c r="I748">
        <f>_xlfn.XLOOKUP(Product_summary[[#This Row],[ProductName]], products[ProductName], products[ReorderLevel])</f>
        <v>20</v>
      </c>
      <c r="J748">
        <v>16</v>
      </c>
    </row>
    <row r="749" spans="1:10" x14ac:dyDescent="0.3">
      <c r="A749">
        <v>34.799999999999997</v>
      </c>
      <c r="B749">
        <v>9</v>
      </c>
      <c r="C749">
        <v>0</v>
      </c>
      <c r="D749">
        <v>34.799999999999997</v>
      </c>
      <c r="E749" t="s">
        <v>13</v>
      </c>
      <c r="F749" t="s">
        <v>1026</v>
      </c>
      <c r="G749">
        <f>_xlfn.XLOOKUP(Product_summary[[#This Row],[ProductName]], products[ProductName], products[UnitsInStock])</f>
        <v>14</v>
      </c>
      <c r="H749">
        <f>_xlfn.XLOOKUP(Product_summary[[#This Row],[ProductName]], products[ProductName], products[UnitsOnOrder])</f>
        <v>0</v>
      </c>
      <c r="I749">
        <f>_xlfn.XLOOKUP(Product_summary[[#This Row],[ProductName]], products[ProductName], products[ReorderLevel])</f>
        <v>0</v>
      </c>
      <c r="J749">
        <v>313.2</v>
      </c>
    </row>
    <row r="750" spans="1:10" x14ac:dyDescent="0.3">
      <c r="A750">
        <v>24</v>
      </c>
      <c r="B750">
        <v>14</v>
      </c>
      <c r="C750">
        <v>0</v>
      </c>
      <c r="D750">
        <v>24</v>
      </c>
      <c r="E750" t="s">
        <v>19</v>
      </c>
      <c r="F750" t="s">
        <v>995</v>
      </c>
      <c r="G750">
        <f>_xlfn.XLOOKUP(Product_summary[[#This Row],[ProductName]], products[ProductName], products[UnitsInStock])</f>
        <v>115</v>
      </c>
      <c r="H750">
        <f>_xlfn.XLOOKUP(Product_summary[[#This Row],[ProductName]], products[ProductName], products[UnitsOnOrder])</f>
        <v>0</v>
      </c>
      <c r="I750">
        <f>_xlfn.XLOOKUP(Product_summary[[#This Row],[ProductName]], products[ProductName], products[ReorderLevel])</f>
        <v>20</v>
      </c>
      <c r="J750">
        <v>336</v>
      </c>
    </row>
    <row r="751" spans="1:10" x14ac:dyDescent="0.3">
      <c r="A751">
        <v>12.5</v>
      </c>
      <c r="B751">
        <v>20</v>
      </c>
      <c r="C751">
        <v>0</v>
      </c>
      <c r="D751">
        <v>12.5</v>
      </c>
      <c r="E751" t="s">
        <v>10</v>
      </c>
      <c r="F751" t="s">
        <v>1019</v>
      </c>
      <c r="G751">
        <f>_xlfn.XLOOKUP(Product_summary[[#This Row],[ProductName]], products[ProductName], products[UnitsInStock])</f>
        <v>6</v>
      </c>
      <c r="H751">
        <f>_xlfn.XLOOKUP(Product_summary[[#This Row],[ProductName]], products[ProductName], products[UnitsOnOrder])</f>
        <v>10</v>
      </c>
      <c r="I751">
        <f>_xlfn.XLOOKUP(Product_summary[[#This Row],[ProductName]], products[ProductName], products[ReorderLevel])</f>
        <v>15</v>
      </c>
      <c r="J751">
        <v>250</v>
      </c>
    </row>
    <row r="752" spans="1:10" x14ac:dyDescent="0.3">
      <c r="A752">
        <v>36</v>
      </c>
      <c r="B752">
        <v>10</v>
      </c>
      <c r="C752">
        <v>0</v>
      </c>
      <c r="D752">
        <v>36</v>
      </c>
      <c r="E752" t="s">
        <v>13</v>
      </c>
      <c r="F752" t="s">
        <v>1021</v>
      </c>
      <c r="G752">
        <f>_xlfn.XLOOKUP(Product_summary[[#This Row],[ProductName]], products[ProductName], products[UnitsInStock])</f>
        <v>26</v>
      </c>
      <c r="H752">
        <f>_xlfn.XLOOKUP(Product_summary[[#This Row],[ProductName]], products[ProductName], products[UnitsOnOrder])</f>
        <v>0</v>
      </c>
      <c r="I752">
        <f>_xlfn.XLOOKUP(Product_summary[[#This Row],[ProductName]], products[ProductName], products[ReorderLevel])</f>
        <v>15</v>
      </c>
      <c r="J752">
        <v>360</v>
      </c>
    </row>
    <row r="753" spans="1:10" x14ac:dyDescent="0.3">
      <c r="A753">
        <v>39</v>
      </c>
      <c r="B753">
        <v>40</v>
      </c>
      <c r="C753">
        <v>0</v>
      </c>
      <c r="D753">
        <v>39</v>
      </c>
      <c r="E753" t="s">
        <v>19</v>
      </c>
      <c r="F753" t="s">
        <v>921</v>
      </c>
      <c r="G753">
        <f>_xlfn.XLOOKUP(Product_summary[[#This Row],[ProductName]], products[ProductName], products[UnitsInStock])</f>
        <v>0</v>
      </c>
      <c r="H753">
        <f>_xlfn.XLOOKUP(Product_summary[[#This Row],[ProductName]], products[ProductName], products[UnitsOnOrder])</f>
        <v>0</v>
      </c>
      <c r="I753">
        <f>_xlfn.XLOOKUP(Product_summary[[#This Row],[ProductName]], products[ProductName], products[ReorderLevel])</f>
        <v>0</v>
      </c>
      <c r="J753">
        <v>1560</v>
      </c>
    </row>
    <row r="754" spans="1:10" x14ac:dyDescent="0.3">
      <c r="A754">
        <v>46</v>
      </c>
      <c r="B754">
        <v>25</v>
      </c>
      <c r="C754">
        <v>0</v>
      </c>
      <c r="D754">
        <v>46</v>
      </c>
      <c r="E754" t="s">
        <v>4</v>
      </c>
      <c r="F754" t="s">
        <v>971</v>
      </c>
      <c r="G754">
        <f>_xlfn.XLOOKUP(Product_summary[[#This Row],[ProductName]], products[ProductName], products[UnitsInStock])</f>
        <v>17</v>
      </c>
      <c r="H754">
        <f>_xlfn.XLOOKUP(Product_summary[[#This Row],[ProductName]], products[ProductName], products[UnitsOnOrder])</f>
        <v>10</v>
      </c>
      <c r="I754">
        <f>_xlfn.XLOOKUP(Product_summary[[#This Row],[ProductName]], products[ProductName], products[ReorderLevel])</f>
        <v>25</v>
      </c>
      <c r="J754">
        <v>1150</v>
      </c>
    </row>
    <row r="755" spans="1:10" x14ac:dyDescent="0.3">
      <c r="A755">
        <v>28.5</v>
      </c>
      <c r="B755">
        <v>20</v>
      </c>
      <c r="C755">
        <v>0</v>
      </c>
      <c r="D755">
        <v>28.5</v>
      </c>
      <c r="E755" t="s">
        <v>7</v>
      </c>
      <c r="F755" t="s">
        <v>1006</v>
      </c>
      <c r="G755">
        <f>_xlfn.XLOOKUP(Product_summary[[#This Row],[ProductName]], products[ProductName], products[UnitsInStock])</f>
        <v>113</v>
      </c>
      <c r="H755">
        <f>_xlfn.XLOOKUP(Product_summary[[#This Row],[ProductName]], products[ProductName], products[UnitsOnOrder])</f>
        <v>0</v>
      </c>
      <c r="I755">
        <f>_xlfn.XLOOKUP(Product_summary[[#This Row],[ProductName]], products[ProductName], products[ReorderLevel])</f>
        <v>25</v>
      </c>
      <c r="J755">
        <v>570</v>
      </c>
    </row>
    <row r="756" spans="1:10" x14ac:dyDescent="0.3">
      <c r="A756">
        <v>18</v>
      </c>
      <c r="B756">
        <v>50</v>
      </c>
      <c r="C756">
        <v>0</v>
      </c>
      <c r="D756">
        <v>18</v>
      </c>
      <c r="E756" t="s">
        <v>4</v>
      </c>
      <c r="F756" t="s">
        <v>1032</v>
      </c>
      <c r="G756">
        <f>_xlfn.XLOOKUP(Product_summary[[#This Row],[ProductName]], products[ProductName], products[UnitsInStock])</f>
        <v>57</v>
      </c>
      <c r="H756">
        <f>_xlfn.XLOOKUP(Product_summary[[#This Row],[ProductName]], products[ProductName], products[UnitsOnOrder])</f>
        <v>0</v>
      </c>
      <c r="I756">
        <f>_xlfn.XLOOKUP(Product_summary[[#This Row],[ProductName]], products[ProductName], products[ReorderLevel])</f>
        <v>20</v>
      </c>
      <c r="J756">
        <v>900</v>
      </c>
    </row>
    <row r="757" spans="1:10" x14ac:dyDescent="0.3">
      <c r="A757">
        <v>55</v>
      </c>
      <c r="B757">
        <v>2</v>
      </c>
      <c r="C757">
        <v>0</v>
      </c>
      <c r="D757">
        <v>55</v>
      </c>
      <c r="E757" t="s">
        <v>13</v>
      </c>
      <c r="F757" t="s">
        <v>1002</v>
      </c>
      <c r="G757">
        <f>_xlfn.XLOOKUP(Product_summary[[#This Row],[ProductName]], products[ProductName], products[UnitsInStock])</f>
        <v>79</v>
      </c>
      <c r="H757">
        <f>_xlfn.XLOOKUP(Product_summary[[#This Row],[ProductName]], products[ProductName], products[UnitsOnOrder])</f>
        <v>0</v>
      </c>
      <c r="I757">
        <f>_xlfn.XLOOKUP(Product_summary[[#This Row],[ProductName]], products[ProductName], products[ReorderLevel])</f>
        <v>0</v>
      </c>
      <c r="J757">
        <v>110</v>
      </c>
    </row>
    <row r="758" spans="1:10" x14ac:dyDescent="0.3">
      <c r="A758">
        <v>25.89</v>
      </c>
      <c r="B758">
        <v>15</v>
      </c>
      <c r="C758">
        <v>0</v>
      </c>
      <c r="D758">
        <v>25.89</v>
      </c>
      <c r="E758" t="s">
        <v>25</v>
      </c>
      <c r="F758" t="s">
        <v>947</v>
      </c>
      <c r="G758">
        <f>_xlfn.XLOOKUP(Product_summary[[#This Row],[ProductName]], products[ProductName], products[UnitsInStock])</f>
        <v>10</v>
      </c>
      <c r="H758">
        <f>_xlfn.XLOOKUP(Product_summary[[#This Row],[ProductName]], products[ProductName], products[UnitsOnOrder])</f>
        <v>0</v>
      </c>
      <c r="I758">
        <f>_xlfn.XLOOKUP(Product_summary[[#This Row],[ProductName]], products[ProductName], products[ReorderLevel])</f>
        <v>15</v>
      </c>
      <c r="J758">
        <v>388.35</v>
      </c>
    </row>
    <row r="759" spans="1:10" x14ac:dyDescent="0.3">
      <c r="A759">
        <v>17</v>
      </c>
      <c r="B759">
        <v>24</v>
      </c>
      <c r="C759">
        <v>0</v>
      </c>
      <c r="D759">
        <v>17</v>
      </c>
      <c r="E759" t="s">
        <v>7</v>
      </c>
      <c r="F759" t="s">
        <v>1016</v>
      </c>
      <c r="G759">
        <f>_xlfn.XLOOKUP(Product_summary[[#This Row],[ProductName]], products[ProductName], products[UnitsInStock])</f>
        <v>4</v>
      </c>
      <c r="H759">
        <f>_xlfn.XLOOKUP(Product_summary[[#This Row],[ProductName]], products[ProductName], products[UnitsOnOrder])</f>
        <v>100</v>
      </c>
      <c r="I759">
        <f>_xlfn.XLOOKUP(Product_summary[[#This Row],[ProductName]], products[ProductName], products[ReorderLevel])</f>
        <v>20</v>
      </c>
      <c r="J759">
        <v>408</v>
      </c>
    </row>
    <row r="760" spans="1:10" x14ac:dyDescent="0.3">
      <c r="A760">
        <v>22</v>
      </c>
      <c r="B760">
        <v>50</v>
      </c>
      <c r="C760">
        <v>0.05</v>
      </c>
      <c r="D760">
        <v>22</v>
      </c>
      <c r="E760" t="s">
        <v>7</v>
      </c>
      <c r="F760" t="s">
        <v>895</v>
      </c>
      <c r="G760">
        <f>_xlfn.XLOOKUP(Product_summary[[#This Row],[ProductName]], products[ProductName], products[UnitsInStock])</f>
        <v>53</v>
      </c>
      <c r="H760">
        <f>_xlfn.XLOOKUP(Product_summary[[#This Row],[ProductName]], products[ProductName], products[UnitsOnOrder])</f>
        <v>0</v>
      </c>
      <c r="I760">
        <f>_xlfn.XLOOKUP(Product_summary[[#This Row],[ProductName]], products[ProductName], products[ReorderLevel])</f>
        <v>0</v>
      </c>
      <c r="J760">
        <v>1045</v>
      </c>
    </row>
    <row r="761" spans="1:10" x14ac:dyDescent="0.3">
      <c r="A761">
        <v>34.799999999999997</v>
      </c>
      <c r="B761">
        <v>24</v>
      </c>
      <c r="C761">
        <v>0</v>
      </c>
      <c r="D761">
        <v>34.799999999999997</v>
      </c>
      <c r="E761" t="s">
        <v>13</v>
      </c>
      <c r="F761" t="s">
        <v>1026</v>
      </c>
      <c r="G761">
        <f>_xlfn.XLOOKUP(Product_summary[[#This Row],[ProductName]], products[ProductName], products[UnitsInStock])</f>
        <v>14</v>
      </c>
      <c r="H761">
        <f>_xlfn.XLOOKUP(Product_summary[[#This Row],[ProductName]], products[ProductName], products[UnitsOnOrder])</f>
        <v>0</v>
      </c>
      <c r="I761">
        <f>_xlfn.XLOOKUP(Product_summary[[#This Row],[ProductName]], products[ProductName], products[ReorderLevel])</f>
        <v>0</v>
      </c>
      <c r="J761">
        <v>835.19999999999993</v>
      </c>
    </row>
    <row r="762" spans="1:10" x14ac:dyDescent="0.3">
      <c r="A762">
        <v>15</v>
      </c>
      <c r="B762">
        <v>24</v>
      </c>
      <c r="C762">
        <v>0.05</v>
      </c>
      <c r="D762">
        <v>15</v>
      </c>
      <c r="E762" t="s">
        <v>25</v>
      </c>
      <c r="F762" t="s">
        <v>1027</v>
      </c>
      <c r="G762">
        <f>_xlfn.XLOOKUP(Product_summary[[#This Row],[ProductName]], products[ProductName], products[UnitsInStock])</f>
        <v>101</v>
      </c>
      <c r="H762">
        <f>_xlfn.XLOOKUP(Product_summary[[#This Row],[ProductName]], products[ProductName], products[UnitsOnOrder])</f>
        <v>0</v>
      </c>
      <c r="I762">
        <f>_xlfn.XLOOKUP(Product_summary[[#This Row],[ProductName]], products[ProductName], products[ReorderLevel])</f>
        <v>5</v>
      </c>
      <c r="J762">
        <v>342</v>
      </c>
    </row>
    <row r="763" spans="1:10" x14ac:dyDescent="0.3">
      <c r="A763">
        <v>25.89</v>
      </c>
      <c r="B763">
        <v>10</v>
      </c>
      <c r="C763">
        <v>0</v>
      </c>
      <c r="D763">
        <v>25.89</v>
      </c>
      <c r="E763" t="s">
        <v>25</v>
      </c>
      <c r="F763" t="s">
        <v>947</v>
      </c>
      <c r="G763">
        <f>_xlfn.XLOOKUP(Product_summary[[#This Row],[ProductName]], products[ProductName], products[UnitsInStock])</f>
        <v>10</v>
      </c>
      <c r="H763">
        <f>_xlfn.XLOOKUP(Product_summary[[#This Row],[ProductName]], products[ProductName], products[UnitsOnOrder])</f>
        <v>0</v>
      </c>
      <c r="I763">
        <f>_xlfn.XLOOKUP(Product_summary[[#This Row],[ProductName]], products[ProductName], products[ReorderLevel])</f>
        <v>15</v>
      </c>
      <c r="J763">
        <v>258.89999999999998</v>
      </c>
    </row>
    <row r="764" spans="1:10" x14ac:dyDescent="0.3">
      <c r="A764">
        <v>18.399999999999999</v>
      </c>
      <c r="B764">
        <v>10</v>
      </c>
      <c r="C764">
        <v>0.2</v>
      </c>
      <c r="D764">
        <v>18.399999999999999</v>
      </c>
      <c r="E764" t="s">
        <v>25</v>
      </c>
      <c r="F764" t="s">
        <v>965</v>
      </c>
      <c r="G764">
        <f>_xlfn.XLOOKUP(Product_summary[[#This Row],[ProductName]], products[ProductName], products[UnitsInStock])</f>
        <v>123</v>
      </c>
      <c r="H764">
        <f>_xlfn.XLOOKUP(Product_summary[[#This Row],[ProductName]], products[ProductName], products[UnitsOnOrder])</f>
        <v>0</v>
      </c>
      <c r="I764">
        <f>_xlfn.XLOOKUP(Product_summary[[#This Row],[ProductName]], products[ProductName], products[ReorderLevel])</f>
        <v>30</v>
      </c>
      <c r="J764">
        <v>147.20000000000002</v>
      </c>
    </row>
    <row r="765" spans="1:10" x14ac:dyDescent="0.3">
      <c r="A765">
        <v>7.45</v>
      </c>
      <c r="B765">
        <v>10</v>
      </c>
      <c r="C765">
        <v>0.2</v>
      </c>
      <c r="D765">
        <v>7.45</v>
      </c>
      <c r="E765" t="s">
        <v>19</v>
      </c>
      <c r="F765" t="s">
        <v>993</v>
      </c>
      <c r="G765">
        <f>_xlfn.XLOOKUP(Product_summary[[#This Row],[ProductName]], products[ProductName], products[UnitsInStock])</f>
        <v>21</v>
      </c>
      <c r="H765">
        <f>_xlfn.XLOOKUP(Product_summary[[#This Row],[ProductName]], products[ProductName], products[UnitsOnOrder])</f>
        <v>0</v>
      </c>
      <c r="I765">
        <f>_xlfn.XLOOKUP(Product_summary[[#This Row],[ProductName]], products[ProductName], products[ReorderLevel])</f>
        <v>10</v>
      </c>
      <c r="J765">
        <v>59.6</v>
      </c>
    </row>
    <row r="766" spans="1:10" x14ac:dyDescent="0.3">
      <c r="A766">
        <v>21</v>
      </c>
      <c r="B766">
        <v>50</v>
      </c>
      <c r="C766">
        <v>0.1</v>
      </c>
      <c r="D766">
        <v>21</v>
      </c>
      <c r="E766" t="s">
        <v>13</v>
      </c>
      <c r="F766" t="s">
        <v>909</v>
      </c>
      <c r="G766">
        <f>_xlfn.XLOOKUP(Product_summary[[#This Row],[ProductName]], products[ProductName], products[UnitsInStock])</f>
        <v>22</v>
      </c>
      <c r="H766">
        <f>_xlfn.XLOOKUP(Product_summary[[#This Row],[ProductName]], products[ProductName], products[UnitsOnOrder])</f>
        <v>30</v>
      </c>
      <c r="I766">
        <f>_xlfn.XLOOKUP(Product_summary[[#This Row],[ProductName]], products[ProductName], products[ReorderLevel])</f>
        <v>30</v>
      </c>
      <c r="J766">
        <v>945</v>
      </c>
    </row>
    <row r="767" spans="1:10" x14ac:dyDescent="0.3">
      <c r="A767">
        <v>18.399999999999999</v>
      </c>
      <c r="B767">
        <v>10</v>
      </c>
      <c r="C767">
        <v>0.1</v>
      </c>
      <c r="D767">
        <v>18.399999999999999</v>
      </c>
      <c r="E767" t="s">
        <v>25</v>
      </c>
      <c r="F767" t="s">
        <v>965</v>
      </c>
      <c r="G767">
        <f>_xlfn.XLOOKUP(Product_summary[[#This Row],[ProductName]], products[ProductName], products[UnitsInStock])</f>
        <v>123</v>
      </c>
      <c r="H767">
        <f>_xlfn.XLOOKUP(Product_summary[[#This Row],[ProductName]], products[ProductName], products[UnitsOnOrder])</f>
        <v>0</v>
      </c>
      <c r="I767">
        <f>_xlfn.XLOOKUP(Product_summary[[#This Row],[ProductName]], products[ProductName], products[ReorderLevel])</f>
        <v>30</v>
      </c>
      <c r="J767">
        <v>165.6</v>
      </c>
    </row>
    <row r="768" spans="1:10" x14ac:dyDescent="0.3">
      <c r="A768">
        <v>19.5</v>
      </c>
      <c r="B768">
        <v>5</v>
      </c>
      <c r="C768">
        <v>0.1</v>
      </c>
      <c r="D768">
        <v>19.5</v>
      </c>
      <c r="E768" t="s">
        <v>16</v>
      </c>
      <c r="F768" t="s">
        <v>999</v>
      </c>
      <c r="G768">
        <f>_xlfn.XLOOKUP(Product_summary[[#This Row],[ProductName]], products[ProductName], products[UnitsInStock])</f>
        <v>36</v>
      </c>
      <c r="H768">
        <f>_xlfn.XLOOKUP(Product_summary[[#This Row],[ProductName]], products[ProductName], products[UnitsOnOrder])</f>
        <v>0</v>
      </c>
      <c r="I768">
        <f>_xlfn.XLOOKUP(Product_summary[[#This Row],[ProductName]], products[ProductName], products[ReorderLevel])</f>
        <v>20</v>
      </c>
      <c r="J768">
        <v>87.75</v>
      </c>
    </row>
    <row r="769" spans="1:10" x14ac:dyDescent="0.3">
      <c r="A769">
        <v>55</v>
      </c>
      <c r="B769">
        <v>15</v>
      </c>
      <c r="C769">
        <v>0.1</v>
      </c>
      <c r="D769">
        <v>55</v>
      </c>
      <c r="E769" t="s">
        <v>13</v>
      </c>
      <c r="F769" t="s">
        <v>1002</v>
      </c>
      <c r="G769">
        <f>_xlfn.XLOOKUP(Product_summary[[#This Row],[ProductName]], products[ProductName], products[UnitsInStock])</f>
        <v>79</v>
      </c>
      <c r="H769">
        <f>_xlfn.XLOOKUP(Product_summary[[#This Row],[ProductName]], products[ProductName], products[UnitsOnOrder])</f>
        <v>0</v>
      </c>
      <c r="I769">
        <f>_xlfn.XLOOKUP(Product_summary[[#This Row],[ProductName]], products[ProductName], products[ReorderLevel])</f>
        <v>0</v>
      </c>
      <c r="J769">
        <v>742.5</v>
      </c>
    </row>
    <row r="770" spans="1:10" x14ac:dyDescent="0.3">
      <c r="A770">
        <v>38</v>
      </c>
      <c r="B770">
        <v>15</v>
      </c>
      <c r="C770">
        <v>0.25</v>
      </c>
      <c r="D770">
        <v>38</v>
      </c>
      <c r="E770" t="s">
        <v>13</v>
      </c>
      <c r="F770" t="s">
        <v>911</v>
      </c>
      <c r="G770">
        <f>_xlfn.XLOOKUP(Product_summary[[#This Row],[ProductName]], products[ProductName], products[UnitsInStock])</f>
        <v>86</v>
      </c>
      <c r="H770">
        <f>_xlfn.XLOOKUP(Product_summary[[#This Row],[ProductName]], products[ProductName], products[UnitsOnOrder])</f>
        <v>0</v>
      </c>
      <c r="I770">
        <f>_xlfn.XLOOKUP(Product_summary[[#This Row],[ProductName]], products[ProductName], products[ReorderLevel])</f>
        <v>0</v>
      </c>
      <c r="J770">
        <v>427.5</v>
      </c>
    </row>
    <row r="771" spans="1:10" x14ac:dyDescent="0.3">
      <c r="A771">
        <v>12.5</v>
      </c>
      <c r="B771">
        <v>20</v>
      </c>
      <c r="C771">
        <v>0</v>
      </c>
      <c r="D771">
        <v>12.5</v>
      </c>
      <c r="E771" t="s">
        <v>13</v>
      </c>
      <c r="F771" t="s">
        <v>949</v>
      </c>
      <c r="G771">
        <f>_xlfn.XLOOKUP(Product_summary[[#This Row],[ProductName]], products[ProductName], products[UnitsInStock])</f>
        <v>0</v>
      </c>
      <c r="H771">
        <f>_xlfn.XLOOKUP(Product_summary[[#This Row],[ProductName]], products[ProductName], products[UnitsOnOrder])</f>
        <v>70</v>
      </c>
      <c r="I771">
        <f>_xlfn.XLOOKUP(Product_summary[[#This Row],[ProductName]], products[ProductName], products[ReorderLevel])</f>
        <v>20</v>
      </c>
      <c r="J771">
        <v>250</v>
      </c>
    </row>
    <row r="772" spans="1:10" x14ac:dyDescent="0.3">
      <c r="A772">
        <v>2.5</v>
      </c>
      <c r="B772">
        <v>30</v>
      </c>
      <c r="C772">
        <v>0</v>
      </c>
      <c r="D772">
        <v>2.5</v>
      </c>
      <c r="E772" t="s">
        <v>13</v>
      </c>
      <c r="F772" t="s">
        <v>953</v>
      </c>
      <c r="G772">
        <f>_xlfn.XLOOKUP(Product_summary[[#This Row],[ProductName]], products[ProductName], products[UnitsInStock])</f>
        <v>112</v>
      </c>
      <c r="H772">
        <f>_xlfn.XLOOKUP(Product_summary[[#This Row],[ProductName]], products[ProductName], products[UnitsOnOrder])</f>
        <v>0</v>
      </c>
      <c r="I772">
        <f>_xlfn.XLOOKUP(Product_summary[[#This Row],[ProductName]], products[ProductName], products[ReorderLevel])</f>
        <v>20</v>
      </c>
      <c r="J772">
        <v>75</v>
      </c>
    </row>
    <row r="773" spans="1:10" x14ac:dyDescent="0.3">
      <c r="A773">
        <v>34</v>
      </c>
      <c r="B773">
        <v>35</v>
      </c>
      <c r="C773">
        <v>0.25</v>
      </c>
      <c r="D773">
        <v>34</v>
      </c>
      <c r="E773" t="s">
        <v>13</v>
      </c>
      <c r="F773" t="s">
        <v>1004</v>
      </c>
      <c r="G773">
        <f>_xlfn.XLOOKUP(Product_summary[[#This Row],[ProductName]], products[ProductName], products[UnitsInStock])</f>
        <v>19</v>
      </c>
      <c r="H773">
        <f>_xlfn.XLOOKUP(Product_summary[[#This Row],[ProductName]], products[ProductName], products[UnitsOnOrder])</f>
        <v>0</v>
      </c>
      <c r="I773">
        <f>_xlfn.XLOOKUP(Product_summary[[#This Row],[ProductName]], products[ProductName], products[ReorderLevel])</f>
        <v>0</v>
      </c>
      <c r="J773">
        <v>892.5</v>
      </c>
    </row>
    <row r="774" spans="1:10" x14ac:dyDescent="0.3">
      <c r="A774">
        <v>12.5</v>
      </c>
      <c r="B774">
        <v>30</v>
      </c>
      <c r="C774">
        <v>0</v>
      </c>
      <c r="D774">
        <v>12.5</v>
      </c>
      <c r="E774" t="s">
        <v>13</v>
      </c>
      <c r="F774" t="s">
        <v>949</v>
      </c>
      <c r="G774">
        <f>_xlfn.XLOOKUP(Product_summary[[#This Row],[ProductName]], products[ProductName], products[UnitsInStock])</f>
        <v>0</v>
      </c>
      <c r="H774">
        <f>_xlfn.XLOOKUP(Product_summary[[#This Row],[ProductName]], products[ProductName], products[UnitsOnOrder])</f>
        <v>70</v>
      </c>
      <c r="I774">
        <f>_xlfn.XLOOKUP(Product_summary[[#This Row],[ProductName]], products[ProductName], products[ReorderLevel])</f>
        <v>20</v>
      </c>
      <c r="J774">
        <v>375</v>
      </c>
    </row>
    <row r="775" spans="1:10" x14ac:dyDescent="0.3">
      <c r="A775">
        <v>53</v>
      </c>
      <c r="B775">
        <v>6</v>
      </c>
      <c r="C775">
        <v>0</v>
      </c>
      <c r="D775">
        <v>53</v>
      </c>
      <c r="E775" t="s">
        <v>22</v>
      </c>
      <c r="F775" t="s">
        <v>987</v>
      </c>
      <c r="G775">
        <f>_xlfn.XLOOKUP(Product_summary[[#This Row],[ProductName]], products[ProductName], products[UnitsInStock])</f>
        <v>20</v>
      </c>
      <c r="H775">
        <f>_xlfn.XLOOKUP(Product_summary[[#This Row],[ProductName]], products[ProductName], products[UnitsOnOrder])</f>
        <v>0</v>
      </c>
      <c r="I775">
        <f>_xlfn.XLOOKUP(Product_summary[[#This Row],[ProductName]], products[ProductName], products[ReorderLevel])</f>
        <v>10</v>
      </c>
      <c r="J775">
        <v>318</v>
      </c>
    </row>
    <row r="776" spans="1:10" x14ac:dyDescent="0.3">
      <c r="A776">
        <v>13.25</v>
      </c>
      <c r="B776">
        <v>20</v>
      </c>
      <c r="C776">
        <v>0</v>
      </c>
      <c r="D776">
        <v>13.25</v>
      </c>
      <c r="E776" t="s">
        <v>25</v>
      </c>
      <c r="F776" t="s">
        <v>1000</v>
      </c>
      <c r="G776">
        <f>_xlfn.XLOOKUP(Product_summary[[#This Row],[ProductName]], products[ProductName], products[UnitsInStock])</f>
        <v>62</v>
      </c>
      <c r="H776">
        <f>_xlfn.XLOOKUP(Product_summary[[#This Row],[ProductName]], products[ProductName], products[UnitsOnOrder])</f>
        <v>0</v>
      </c>
      <c r="I776">
        <f>_xlfn.XLOOKUP(Product_summary[[#This Row],[ProductName]], products[ProductName], products[ReorderLevel])</f>
        <v>20</v>
      </c>
      <c r="J776">
        <v>265</v>
      </c>
    </row>
    <row r="777" spans="1:10" x14ac:dyDescent="0.3">
      <c r="A777">
        <v>34.799999999999997</v>
      </c>
      <c r="B777">
        <v>21</v>
      </c>
      <c r="C777">
        <v>0</v>
      </c>
      <c r="D777">
        <v>34.799999999999997</v>
      </c>
      <c r="E777" t="s">
        <v>13</v>
      </c>
      <c r="F777" t="s">
        <v>1026</v>
      </c>
      <c r="G777">
        <f>_xlfn.XLOOKUP(Product_summary[[#This Row],[ProductName]], products[ProductName], products[UnitsInStock])</f>
        <v>14</v>
      </c>
      <c r="H777">
        <f>_xlfn.XLOOKUP(Product_summary[[#This Row],[ProductName]], products[ProductName], products[UnitsOnOrder])</f>
        <v>0</v>
      </c>
      <c r="I777">
        <f>_xlfn.XLOOKUP(Product_summary[[#This Row],[ProductName]], products[ProductName], products[ReorderLevel])</f>
        <v>0</v>
      </c>
      <c r="J777">
        <v>730.8</v>
      </c>
    </row>
    <row r="778" spans="1:10" x14ac:dyDescent="0.3">
      <c r="A778">
        <v>15</v>
      </c>
      <c r="B778">
        <v>9</v>
      </c>
      <c r="C778">
        <v>0</v>
      </c>
      <c r="D778">
        <v>15</v>
      </c>
      <c r="E778" t="s">
        <v>25</v>
      </c>
      <c r="F778" t="s">
        <v>1027</v>
      </c>
      <c r="G778">
        <f>_xlfn.XLOOKUP(Product_summary[[#This Row],[ProductName]], products[ProductName], products[UnitsInStock])</f>
        <v>101</v>
      </c>
      <c r="H778">
        <f>_xlfn.XLOOKUP(Product_summary[[#This Row],[ProductName]], products[ProductName], products[UnitsOnOrder])</f>
        <v>0</v>
      </c>
      <c r="I778">
        <f>_xlfn.XLOOKUP(Product_summary[[#This Row],[ProductName]], products[ProductName], products[ReorderLevel])</f>
        <v>5</v>
      </c>
      <c r="J778">
        <v>135</v>
      </c>
    </row>
    <row r="779" spans="1:10" x14ac:dyDescent="0.3">
      <c r="A779">
        <v>15</v>
      </c>
      <c r="B779">
        <v>7</v>
      </c>
      <c r="C779">
        <v>0</v>
      </c>
      <c r="D779">
        <v>15</v>
      </c>
      <c r="E779" t="s">
        <v>4</v>
      </c>
      <c r="F779" t="s">
        <v>1023</v>
      </c>
      <c r="G779">
        <f>_xlfn.XLOOKUP(Product_summary[[#This Row],[ProductName]], products[ProductName], products[UnitsInStock])</f>
        <v>15</v>
      </c>
      <c r="H779">
        <f>_xlfn.XLOOKUP(Product_summary[[#This Row],[ProductName]], products[ProductName], products[UnitsOnOrder])</f>
        <v>10</v>
      </c>
      <c r="I779">
        <f>_xlfn.XLOOKUP(Product_summary[[#This Row],[ProductName]], products[ProductName], products[ReorderLevel])</f>
        <v>30</v>
      </c>
      <c r="J779">
        <v>105</v>
      </c>
    </row>
    <row r="780" spans="1:10" x14ac:dyDescent="0.3">
      <c r="A780">
        <v>34.799999999999997</v>
      </c>
      <c r="B780">
        <v>1</v>
      </c>
      <c r="C780">
        <v>0</v>
      </c>
      <c r="D780">
        <v>34.799999999999997</v>
      </c>
      <c r="E780" t="s">
        <v>13</v>
      </c>
      <c r="F780" t="s">
        <v>1026</v>
      </c>
      <c r="G780">
        <f>_xlfn.XLOOKUP(Product_summary[[#This Row],[ProductName]], products[ProductName], products[UnitsInStock])</f>
        <v>14</v>
      </c>
      <c r="H780">
        <f>_xlfn.XLOOKUP(Product_summary[[#This Row],[ProductName]], products[ProductName], products[UnitsOnOrder])</f>
        <v>0</v>
      </c>
      <c r="I780">
        <f>_xlfn.XLOOKUP(Product_summary[[#This Row],[ProductName]], products[ProductName], products[ReorderLevel])</f>
        <v>0</v>
      </c>
      <c r="J780">
        <v>34.799999999999997</v>
      </c>
    </row>
    <row r="781" spans="1:10" x14ac:dyDescent="0.3">
      <c r="A781">
        <v>6</v>
      </c>
      <c r="B781">
        <v>8</v>
      </c>
      <c r="C781">
        <v>0</v>
      </c>
      <c r="D781">
        <v>6</v>
      </c>
      <c r="E781" t="s">
        <v>25</v>
      </c>
      <c r="F781" t="s">
        <v>913</v>
      </c>
      <c r="G781">
        <f>_xlfn.XLOOKUP(Product_summary[[#This Row],[ProductName]], products[ProductName], products[UnitsInStock])</f>
        <v>24</v>
      </c>
      <c r="H781">
        <f>_xlfn.XLOOKUP(Product_summary[[#This Row],[ProductName]], products[ProductName], products[UnitsOnOrder])</f>
        <v>0</v>
      </c>
      <c r="I781">
        <f>_xlfn.XLOOKUP(Product_summary[[#This Row],[ProductName]], products[ProductName], products[ReorderLevel])</f>
        <v>5</v>
      </c>
      <c r="J781">
        <v>48</v>
      </c>
    </row>
    <row r="782" spans="1:10" x14ac:dyDescent="0.3">
      <c r="A782">
        <v>10</v>
      </c>
      <c r="B782">
        <v>15</v>
      </c>
      <c r="C782">
        <v>0</v>
      </c>
      <c r="D782">
        <v>10</v>
      </c>
      <c r="E782" t="s">
        <v>10</v>
      </c>
      <c r="F782" t="s">
        <v>929</v>
      </c>
      <c r="G782">
        <f>_xlfn.XLOOKUP(Product_summary[[#This Row],[ProductName]], products[ProductName], products[UnitsInStock])</f>
        <v>3</v>
      </c>
      <c r="H782">
        <f>_xlfn.XLOOKUP(Product_summary[[#This Row],[ProductName]], products[ProductName], products[UnitsOnOrder])</f>
        <v>40</v>
      </c>
      <c r="I782">
        <f>_xlfn.XLOOKUP(Product_summary[[#This Row],[ProductName]], products[ProductName], products[ReorderLevel])</f>
        <v>5</v>
      </c>
      <c r="J782">
        <v>150</v>
      </c>
    </row>
    <row r="783" spans="1:10" x14ac:dyDescent="0.3">
      <c r="A783">
        <v>2.5</v>
      </c>
      <c r="B783">
        <v>15</v>
      </c>
      <c r="C783">
        <v>0</v>
      </c>
      <c r="D783">
        <v>2.5</v>
      </c>
      <c r="E783" t="s">
        <v>13</v>
      </c>
      <c r="F783" t="s">
        <v>953</v>
      </c>
      <c r="G783">
        <f>_xlfn.XLOOKUP(Product_summary[[#This Row],[ProductName]], products[ProductName], products[UnitsInStock])</f>
        <v>112</v>
      </c>
      <c r="H783">
        <f>_xlfn.XLOOKUP(Product_summary[[#This Row],[ProductName]], products[ProductName], products[UnitsOnOrder])</f>
        <v>0</v>
      </c>
      <c r="I783">
        <f>_xlfn.XLOOKUP(Product_summary[[#This Row],[ProductName]], products[ProductName], products[ReorderLevel])</f>
        <v>20</v>
      </c>
      <c r="J783">
        <v>37.5</v>
      </c>
    </row>
    <row r="784" spans="1:10" x14ac:dyDescent="0.3">
      <c r="A784">
        <v>20</v>
      </c>
      <c r="B784">
        <v>6</v>
      </c>
      <c r="C784">
        <v>0</v>
      </c>
      <c r="D784">
        <v>20</v>
      </c>
      <c r="E784" t="s">
        <v>10</v>
      </c>
      <c r="F784" t="s">
        <v>983</v>
      </c>
      <c r="G784">
        <f>_xlfn.XLOOKUP(Product_summary[[#This Row],[ProductName]], products[ProductName], products[UnitsInStock])</f>
        <v>10</v>
      </c>
      <c r="H784">
        <f>_xlfn.XLOOKUP(Product_summary[[#This Row],[ProductName]], products[ProductName], products[UnitsOnOrder])</f>
        <v>60</v>
      </c>
      <c r="I784">
        <f>_xlfn.XLOOKUP(Product_summary[[#This Row],[ProductName]], products[ProductName], products[ReorderLevel])</f>
        <v>15</v>
      </c>
      <c r="J784">
        <v>120</v>
      </c>
    </row>
    <row r="785" spans="1:10" x14ac:dyDescent="0.3">
      <c r="A785">
        <v>10</v>
      </c>
      <c r="B785">
        <v>60</v>
      </c>
      <c r="C785">
        <v>0</v>
      </c>
      <c r="D785">
        <v>10</v>
      </c>
      <c r="E785" t="s">
        <v>7</v>
      </c>
      <c r="F785" t="s">
        <v>893</v>
      </c>
      <c r="G785">
        <f>_xlfn.XLOOKUP(Product_summary[[#This Row],[ProductName]], products[ProductName], products[UnitsInStock])</f>
        <v>13</v>
      </c>
      <c r="H785">
        <f>_xlfn.XLOOKUP(Product_summary[[#This Row],[ProductName]], products[ProductName], products[UnitsOnOrder])</f>
        <v>70</v>
      </c>
      <c r="I785">
        <f>_xlfn.XLOOKUP(Product_summary[[#This Row],[ProductName]], products[ProductName], products[ReorderLevel])</f>
        <v>25</v>
      </c>
      <c r="J785">
        <v>600</v>
      </c>
    </row>
    <row r="786" spans="1:10" x14ac:dyDescent="0.3">
      <c r="A786">
        <v>31.23</v>
      </c>
      <c r="B786">
        <v>40</v>
      </c>
      <c r="C786">
        <v>0</v>
      </c>
      <c r="D786">
        <v>31.23</v>
      </c>
      <c r="E786" t="s">
        <v>10</v>
      </c>
      <c r="F786" t="s">
        <v>939</v>
      </c>
      <c r="G786">
        <f>_xlfn.XLOOKUP(Product_summary[[#This Row],[ProductName]], products[ProductName], products[UnitsInStock])</f>
        <v>15</v>
      </c>
      <c r="H786">
        <f>_xlfn.XLOOKUP(Product_summary[[#This Row],[ProductName]], products[ProductName], products[UnitsOnOrder])</f>
        <v>0</v>
      </c>
      <c r="I786">
        <f>_xlfn.XLOOKUP(Product_summary[[#This Row],[ProductName]], products[ProductName], products[ReorderLevel])</f>
        <v>0</v>
      </c>
      <c r="J786">
        <v>1249.2</v>
      </c>
    </row>
    <row r="787" spans="1:10" x14ac:dyDescent="0.3">
      <c r="A787">
        <v>263.5</v>
      </c>
      <c r="B787">
        <v>30</v>
      </c>
      <c r="C787">
        <v>0</v>
      </c>
      <c r="D787">
        <v>263.5</v>
      </c>
      <c r="E787" t="s">
        <v>4</v>
      </c>
      <c r="F787" t="s">
        <v>961</v>
      </c>
      <c r="G787">
        <f>_xlfn.XLOOKUP(Product_summary[[#This Row],[ProductName]], products[ProductName], products[UnitsInStock])</f>
        <v>17</v>
      </c>
      <c r="H787">
        <f>_xlfn.XLOOKUP(Product_summary[[#This Row],[ProductName]], products[ProductName], products[UnitsOnOrder])</f>
        <v>0</v>
      </c>
      <c r="I787">
        <f>_xlfn.XLOOKUP(Product_summary[[#This Row],[ProductName]], products[ProductName], products[ReorderLevel])</f>
        <v>15</v>
      </c>
      <c r="J787">
        <v>7905</v>
      </c>
    </row>
    <row r="788" spans="1:10" x14ac:dyDescent="0.3">
      <c r="A788">
        <v>12.5</v>
      </c>
      <c r="B788">
        <v>35</v>
      </c>
      <c r="C788">
        <v>0</v>
      </c>
      <c r="D788">
        <v>12.5</v>
      </c>
      <c r="E788" t="s">
        <v>10</v>
      </c>
      <c r="F788" t="s">
        <v>1019</v>
      </c>
      <c r="G788">
        <f>_xlfn.XLOOKUP(Product_summary[[#This Row],[ProductName]], products[ProductName], products[UnitsInStock])</f>
        <v>6</v>
      </c>
      <c r="H788">
        <f>_xlfn.XLOOKUP(Product_summary[[#This Row],[ProductName]], products[ProductName], products[UnitsOnOrder])</f>
        <v>10</v>
      </c>
      <c r="I788">
        <f>_xlfn.XLOOKUP(Product_summary[[#This Row],[ProductName]], products[ProductName], products[ReorderLevel])</f>
        <v>15</v>
      </c>
      <c r="J788">
        <v>437.5</v>
      </c>
    </row>
    <row r="789" spans="1:10" x14ac:dyDescent="0.3">
      <c r="A789">
        <v>4.5</v>
      </c>
      <c r="B789">
        <v>35</v>
      </c>
      <c r="C789">
        <v>0.1</v>
      </c>
      <c r="D789">
        <v>4.5</v>
      </c>
      <c r="E789" t="s">
        <v>4</v>
      </c>
      <c r="F789" t="s">
        <v>935</v>
      </c>
      <c r="G789">
        <f>_xlfn.XLOOKUP(Product_summary[[#This Row],[ProductName]], products[ProductName], products[UnitsInStock])</f>
        <v>20</v>
      </c>
      <c r="H789">
        <f>_xlfn.XLOOKUP(Product_summary[[#This Row],[ProductName]], products[ProductName], products[UnitsOnOrder])</f>
        <v>0</v>
      </c>
      <c r="I789">
        <f>_xlfn.XLOOKUP(Product_summary[[#This Row],[ProductName]], products[ProductName], products[ReorderLevel])</f>
        <v>0</v>
      </c>
      <c r="J789">
        <v>141.75</v>
      </c>
    </row>
    <row r="790" spans="1:10" x14ac:dyDescent="0.3">
      <c r="A790">
        <v>263.5</v>
      </c>
      <c r="B790">
        <v>4</v>
      </c>
      <c r="C790">
        <v>0.1</v>
      </c>
      <c r="D790">
        <v>263.5</v>
      </c>
      <c r="E790" t="s">
        <v>4</v>
      </c>
      <c r="F790" t="s">
        <v>961</v>
      </c>
      <c r="G790">
        <f>_xlfn.XLOOKUP(Product_summary[[#This Row],[ProductName]], products[ProductName], products[UnitsInStock])</f>
        <v>17</v>
      </c>
      <c r="H790">
        <f>_xlfn.XLOOKUP(Product_summary[[#This Row],[ProductName]], products[ProductName], products[UnitsOnOrder])</f>
        <v>0</v>
      </c>
      <c r="I790">
        <f>_xlfn.XLOOKUP(Product_summary[[#This Row],[ProductName]], products[ProductName], products[ReorderLevel])</f>
        <v>15</v>
      </c>
      <c r="J790">
        <v>948.6</v>
      </c>
    </row>
    <row r="791" spans="1:10" x14ac:dyDescent="0.3">
      <c r="A791">
        <v>21.05</v>
      </c>
      <c r="B791">
        <v>36</v>
      </c>
      <c r="C791">
        <v>0.1</v>
      </c>
      <c r="D791">
        <v>21.05</v>
      </c>
      <c r="E791" t="s">
        <v>7</v>
      </c>
      <c r="F791" t="s">
        <v>1014</v>
      </c>
      <c r="G791">
        <f>_xlfn.XLOOKUP(Product_summary[[#This Row],[ProductName]], products[ProductName], products[UnitsInStock])</f>
        <v>76</v>
      </c>
      <c r="H791">
        <f>_xlfn.XLOOKUP(Product_summary[[#This Row],[ProductName]], products[ProductName], products[UnitsOnOrder])</f>
        <v>0</v>
      </c>
      <c r="I791">
        <f>_xlfn.XLOOKUP(Product_summary[[#This Row],[ProductName]], products[ProductName], products[ReorderLevel])</f>
        <v>0</v>
      </c>
      <c r="J791">
        <v>682.0200000000001</v>
      </c>
    </row>
    <row r="792" spans="1:10" x14ac:dyDescent="0.3">
      <c r="A792">
        <v>21.5</v>
      </c>
      <c r="B792">
        <v>9</v>
      </c>
      <c r="C792">
        <v>0.1</v>
      </c>
      <c r="D792">
        <v>21.5</v>
      </c>
      <c r="E792" t="s">
        <v>13</v>
      </c>
      <c r="F792" t="s">
        <v>1025</v>
      </c>
      <c r="G792">
        <f>_xlfn.XLOOKUP(Product_summary[[#This Row],[ProductName]], products[ProductName], products[UnitsInStock])</f>
        <v>26</v>
      </c>
      <c r="H792">
        <f>_xlfn.XLOOKUP(Product_summary[[#This Row],[ProductName]], products[ProductName], products[UnitsOnOrder])</f>
        <v>0</v>
      </c>
      <c r="I792">
        <f>_xlfn.XLOOKUP(Product_summary[[#This Row],[ProductName]], products[ProductName], products[ReorderLevel])</f>
        <v>0</v>
      </c>
      <c r="J792">
        <v>174.15</v>
      </c>
    </row>
    <row r="793" spans="1:10" x14ac:dyDescent="0.3">
      <c r="A793">
        <v>21</v>
      </c>
      <c r="B793">
        <v>15</v>
      </c>
      <c r="C793">
        <v>0.05</v>
      </c>
      <c r="D793">
        <v>21</v>
      </c>
      <c r="E793" t="s">
        <v>13</v>
      </c>
      <c r="F793" t="s">
        <v>909</v>
      </c>
      <c r="G793">
        <f>_xlfn.XLOOKUP(Product_summary[[#This Row],[ProductName]], products[ProductName], products[UnitsInStock])</f>
        <v>22</v>
      </c>
      <c r="H793">
        <f>_xlfn.XLOOKUP(Product_summary[[#This Row],[ProductName]], products[ProductName], products[UnitsOnOrder])</f>
        <v>30</v>
      </c>
      <c r="I793">
        <f>_xlfn.XLOOKUP(Product_summary[[#This Row],[ProductName]], products[ProductName], products[ReorderLevel])</f>
        <v>30</v>
      </c>
      <c r="J793">
        <v>299.25</v>
      </c>
    </row>
    <row r="794" spans="1:10" x14ac:dyDescent="0.3">
      <c r="A794">
        <v>7.45</v>
      </c>
      <c r="B794">
        <v>24</v>
      </c>
      <c r="C794">
        <v>0.05</v>
      </c>
      <c r="D794">
        <v>7.45</v>
      </c>
      <c r="E794" t="s">
        <v>19</v>
      </c>
      <c r="F794" t="s">
        <v>993</v>
      </c>
      <c r="G794">
        <f>_xlfn.XLOOKUP(Product_summary[[#This Row],[ProductName]], products[ProductName], products[UnitsInStock])</f>
        <v>21</v>
      </c>
      <c r="H794">
        <f>_xlfn.XLOOKUP(Product_summary[[#This Row],[ProductName]], products[ProductName], products[UnitsOnOrder])</f>
        <v>0</v>
      </c>
      <c r="I794">
        <f>_xlfn.XLOOKUP(Product_summary[[#This Row],[ProductName]], products[ProductName], products[ReorderLevel])</f>
        <v>10</v>
      </c>
      <c r="J794">
        <v>169.86</v>
      </c>
    </row>
    <row r="795" spans="1:10" x14ac:dyDescent="0.3">
      <c r="A795">
        <v>38</v>
      </c>
      <c r="B795">
        <v>30</v>
      </c>
      <c r="C795">
        <v>0.15</v>
      </c>
      <c r="D795">
        <v>38</v>
      </c>
      <c r="E795" t="s">
        <v>13</v>
      </c>
      <c r="F795" t="s">
        <v>911</v>
      </c>
      <c r="G795">
        <f>_xlfn.XLOOKUP(Product_summary[[#This Row],[ProductName]], products[ProductName], products[UnitsInStock])</f>
        <v>86</v>
      </c>
      <c r="H795">
        <f>_xlfn.XLOOKUP(Product_summary[[#This Row],[ProductName]], products[ProductName], products[UnitsOnOrder])</f>
        <v>0</v>
      </c>
      <c r="I795">
        <f>_xlfn.XLOOKUP(Product_summary[[#This Row],[ProductName]], products[ProductName], products[ReorderLevel])</f>
        <v>0</v>
      </c>
      <c r="J795">
        <v>969</v>
      </c>
    </row>
    <row r="796" spans="1:10" x14ac:dyDescent="0.3">
      <c r="A796">
        <v>9</v>
      </c>
      <c r="B796">
        <v>70</v>
      </c>
      <c r="C796">
        <v>0.15</v>
      </c>
      <c r="D796">
        <v>9</v>
      </c>
      <c r="E796" t="s">
        <v>16</v>
      </c>
      <c r="F796" t="s">
        <v>933</v>
      </c>
      <c r="G796">
        <f>_xlfn.XLOOKUP(Product_summary[[#This Row],[ProductName]], products[ProductName], products[UnitsInStock])</f>
        <v>61</v>
      </c>
      <c r="H796">
        <f>_xlfn.XLOOKUP(Product_summary[[#This Row],[ProductName]], products[ProductName], products[UnitsOnOrder])</f>
        <v>0</v>
      </c>
      <c r="I796">
        <f>_xlfn.XLOOKUP(Product_summary[[#This Row],[ProductName]], products[ProductName], products[ReorderLevel])</f>
        <v>25</v>
      </c>
      <c r="J796">
        <v>535.5</v>
      </c>
    </row>
    <row r="797" spans="1:10" x14ac:dyDescent="0.3">
      <c r="A797">
        <v>45.6</v>
      </c>
      <c r="B797">
        <v>7</v>
      </c>
      <c r="C797">
        <v>0</v>
      </c>
      <c r="D797">
        <v>45.6</v>
      </c>
      <c r="E797" t="s">
        <v>22</v>
      </c>
      <c r="F797" t="s">
        <v>943</v>
      </c>
      <c r="G797">
        <f>_xlfn.XLOOKUP(Product_summary[[#This Row],[ProductName]], products[ProductName], products[UnitsInStock])</f>
        <v>26</v>
      </c>
      <c r="H797">
        <f>_xlfn.XLOOKUP(Product_summary[[#This Row],[ProductName]], products[ProductName], products[UnitsOnOrder])</f>
        <v>0</v>
      </c>
      <c r="I797">
        <f>_xlfn.XLOOKUP(Product_summary[[#This Row],[ProductName]], products[ProductName], products[ReorderLevel])</f>
        <v>0</v>
      </c>
      <c r="J797">
        <v>319.2</v>
      </c>
    </row>
    <row r="798" spans="1:10" x14ac:dyDescent="0.3">
      <c r="A798">
        <v>14</v>
      </c>
      <c r="B798">
        <v>7</v>
      </c>
      <c r="C798">
        <v>0</v>
      </c>
      <c r="D798">
        <v>14</v>
      </c>
      <c r="E798" t="s">
        <v>4</v>
      </c>
      <c r="F798" t="s">
        <v>1018</v>
      </c>
      <c r="G798">
        <f>_xlfn.XLOOKUP(Product_summary[[#This Row],[ProductName]], products[ProductName], products[UnitsInStock])</f>
        <v>52</v>
      </c>
      <c r="H798">
        <f>_xlfn.XLOOKUP(Product_summary[[#This Row],[ProductName]], products[ProductName], products[UnitsOnOrder])</f>
        <v>0</v>
      </c>
      <c r="I798">
        <f>_xlfn.XLOOKUP(Product_summary[[#This Row],[ProductName]], products[ProductName], products[ReorderLevel])</f>
        <v>10</v>
      </c>
      <c r="J798">
        <v>98</v>
      </c>
    </row>
    <row r="799" spans="1:10" x14ac:dyDescent="0.3">
      <c r="A799">
        <v>21</v>
      </c>
      <c r="B799">
        <v>10</v>
      </c>
      <c r="C799">
        <v>0</v>
      </c>
      <c r="D799">
        <v>21</v>
      </c>
      <c r="E799" t="s">
        <v>13</v>
      </c>
      <c r="F799" t="s">
        <v>909</v>
      </c>
      <c r="G799">
        <f>_xlfn.XLOOKUP(Product_summary[[#This Row],[ProductName]], products[ProductName], products[UnitsInStock])</f>
        <v>22</v>
      </c>
      <c r="H799">
        <f>_xlfn.XLOOKUP(Product_summary[[#This Row],[ProductName]], products[ProductName], products[UnitsOnOrder])</f>
        <v>30</v>
      </c>
      <c r="I799">
        <f>_xlfn.XLOOKUP(Product_summary[[#This Row],[ProductName]], products[ProductName], products[ReorderLevel])</f>
        <v>30</v>
      </c>
      <c r="J799">
        <v>210</v>
      </c>
    </row>
    <row r="800" spans="1:10" x14ac:dyDescent="0.3">
      <c r="A800">
        <v>30</v>
      </c>
      <c r="B800">
        <v>10</v>
      </c>
      <c r="C800">
        <v>0</v>
      </c>
      <c r="D800">
        <v>30</v>
      </c>
      <c r="E800" t="s">
        <v>22</v>
      </c>
      <c r="F800" t="s">
        <v>901</v>
      </c>
      <c r="G800">
        <f>_xlfn.XLOOKUP(Product_summary[[#This Row],[ProductName]], products[ProductName], products[UnitsInStock])</f>
        <v>15</v>
      </c>
      <c r="H800">
        <f>_xlfn.XLOOKUP(Product_summary[[#This Row],[ProductName]], products[ProductName], products[UnitsOnOrder])</f>
        <v>0</v>
      </c>
      <c r="I800">
        <f>_xlfn.XLOOKUP(Product_summary[[#This Row],[ProductName]], products[ProductName], products[ReorderLevel])</f>
        <v>10</v>
      </c>
      <c r="J800">
        <v>300</v>
      </c>
    </row>
    <row r="801" spans="1:10" x14ac:dyDescent="0.3">
      <c r="A801">
        <v>18</v>
      </c>
      <c r="B801">
        <v>30</v>
      </c>
      <c r="C801">
        <v>0</v>
      </c>
      <c r="D801">
        <v>18</v>
      </c>
      <c r="E801" t="s">
        <v>4</v>
      </c>
      <c r="F801" t="s">
        <v>956</v>
      </c>
      <c r="G801">
        <f>_xlfn.XLOOKUP(Product_summary[[#This Row],[ProductName]], products[ProductName], products[UnitsInStock])</f>
        <v>20</v>
      </c>
      <c r="H801">
        <f>_xlfn.XLOOKUP(Product_summary[[#This Row],[ProductName]], products[ProductName], products[UnitsOnOrder])</f>
        <v>0</v>
      </c>
      <c r="I801">
        <f>_xlfn.XLOOKUP(Product_summary[[#This Row],[ProductName]], products[ProductName], products[ReorderLevel])</f>
        <v>15</v>
      </c>
      <c r="J801">
        <v>540</v>
      </c>
    </row>
    <row r="802" spans="1:10" x14ac:dyDescent="0.3">
      <c r="A802">
        <v>49.3</v>
      </c>
      <c r="B802">
        <v>40</v>
      </c>
      <c r="C802">
        <v>0</v>
      </c>
      <c r="D802">
        <v>49.3</v>
      </c>
      <c r="E802" t="s">
        <v>10</v>
      </c>
      <c r="F802" t="s">
        <v>1008</v>
      </c>
      <c r="G802">
        <f>_xlfn.XLOOKUP(Product_summary[[#This Row],[ProductName]], products[ProductName], products[UnitsInStock])</f>
        <v>17</v>
      </c>
      <c r="H802">
        <f>_xlfn.XLOOKUP(Product_summary[[#This Row],[ProductName]], products[ProductName], products[UnitsOnOrder])</f>
        <v>0</v>
      </c>
      <c r="I802">
        <f>_xlfn.XLOOKUP(Product_summary[[#This Row],[ProductName]], products[ProductName], products[ReorderLevel])</f>
        <v>0</v>
      </c>
      <c r="J802">
        <v>1972</v>
      </c>
    </row>
    <row r="803" spans="1:10" x14ac:dyDescent="0.3">
      <c r="A803">
        <v>32</v>
      </c>
      <c r="B803">
        <v>24</v>
      </c>
      <c r="C803">
        <v>0.15</v>
      </c>
      <c r="D803">
        <v>32</v>
      </c>
      <c r="E803" t="s">
        <v>13</v>
      </c>
      <c r="F803" t="s">
        <v>951</v>
      </c>
      <c r="G803">
        <f>_xlfn.XLOOKUP(Product_summary[[#This Row],[ProductName]], products[ProductName], products[UnitsInStock])</f>
        <v>9</v>
      </c>
      <c r="H803">
        <f>_xlfn.XLOOKUP(Product_summary[[#This Row],[ProductName]], products[ProductName], products[UnitsOnOrder])</f>
        <v>40</v>
      </c>
      <c r="I803">
        <f>_xlfn.XLOOKUP(Product_summary[[#This Row],[ProductName]], products[ProductName], products[ReorderLevel])</f>
        <v>25</v>
      </c>
      <c r="J803">
        <v>652.79999999999995</v>
      </c>
    </row>
    <row r="804" spans="1:10" x14ac:dyDescent="0.3">
      <c r="A804">
        <v>19</v>
      </c>
      <c r="B804">
        <v>60</v>
      </c>
      <c r="C804">
        <v>0</v>
      </c>
      <c r="D804">
        <v>19</v>
      </c>
      <c r="E804" t="s">
        <v>25</v>
      </c>
      <c r="F804" t="s">
        <v>957</v>
      </c>
      <c r="G804">
        <f>_xlfn.XLOOKUP(Product_summary[[#This Row],[ProductName]], products[ProductName], products[UnitsInStock])</f>
        <v>112</v>
      </c>
      <c r="H804">
        <f>_xlfn.XLOOKUP(Product_summary[[#This Row],[ProductName]], products[ProductName], products[UnitsOnOrder])</f>
        <v>0</v>
      </c>
      <c r="I804">
        <f>_xlfn.XLOOKUP(Product_summary[[#This Row],[ProductName]], products[ProductName], products[ReorderLevel])</f>
        <v>20</v>
      </c>
      <c r="J804">
        <v>1140</v>
      </c>
    </row>
    <row r="805" spans="1:10" x14ac:dyDescent="0.3">
      <c r="A805">
        <v>14</v>
      </c>
      <c r="B805">
        <v>10</v>
      </c>
      <c r="C805">
        <v>0.25</v>
      </c>
      <c r="D805">
        <v>14</v>
      </c>
      <c r="E805" t="s">
        <v>4</v>
      </c>
      <c r="F805" t="s">
        <v>955</v>
      </c>
      <c r="G805">
        <f>_xlfn.XLOOKUP(Product_summary[[#This Row],[ProductName]], products[ProductName], products[UnitsInStock])</f>
        <v>111</v>
      </c>
      <c r="H805">
        <f>_xlfn.XLOOKUP(Product_summary[[#This Row],[ProductName]], products[ProductName], products[UnitsOnOrder])</f>
        <v>0</v>
      </c>
      <c r="I805">
        <f>_xlfn.XLOOKUP(Product_summary[[#This Row],[ProductName]], products[ProductName], products[ReorderLevel])</f>
        <v>15</v>
      </c>
      <c r="J805">
        <v>105</v>
      </c>
    </row>
    <row r="806" spans="1:10" x14ac:dyDescent="0.3">
      <c r="A806">
        <v>9.65</v>
      </c>
      <c r="B806">
        <v>14</v>
      </c>
      <c r="C806">
        <v>0</v>
      </c>
      <c r="D806">
        <v>9.65</v>
      </c>
      <c r="E806" t="s">
        <v>25</v>
      </c>
      <c r="F806" t="s">
        <v>967</v>
      </c>
      <c r="G806">
        <f>_xlfn.XLOOKUP(Product_summary[[#This Row],[ProductName]], products[ProductName], products[UnitsInStock])</f>
        <v>85</v>
      </c>
      <c r="H806">
        <f>_xlfn.XLOOKUP(Product_summary[[#This Row],[ProductName]], products[ProductName], products[UnitsOnOrder])</f>
        <v>0</v>
      </c>
      <c r="I806">
        <f>_xlfn.XLOOKUP(Product_summary[[#This Row],[ProductName]], products[ProductName], products[ReorderLevel])</f>
        <v>10</v>
      </c>
      <c r="J806">
        <v>135.1</v>
      </c>
    </row>
    <row r="807" spans="1:10" x14ac:dyDescent="0.3">
      <c r="A807">
        <v>12.5</v>
      </c>
      <c r="B807">
        <v>55</v>
      </c>
      <c r="C807">
        <v>0.15</v>
      </c>
      <c r="D807">
        <v>12.5</v>
      </c>
      <c r="E807" t="s">
        <v>13</v>
      </c>
      <c r="F807" t="s">
        <v>949</v>
      </c>
      <c r="G807">
        <f>_xlfn.XLOOKUP(Product_summary[[#This Row],[ProductName]], products[ProductName], products[UnitsInStock])</f>
        <v>0</v>
      </c>
      <c r="H807">
        <f>_xlfn.XLOOKUP(Product_summary[[#This Row],[ProductName]], products[ProductName], products[UnitsOnOrder])</f>
        <v>70</v>
      </c>
      <c r="I807">
        <f>_xlfn.XLOOKUP(Product_summary[[#This Row],[ProductName]], products[ProductName], products[ReorderLevel])</f>
        <v>20</v>
      </c>
      <c r="J807">
        <v>584.375</v>
      </c>
    </row>
    <row r="808" spans="1:10" x14ac:dyDescent="0.3">
      <c r="A808">
        <v>9.5</v>
      </c>
      <c r="B808">
        <v>100</v>
      </c>
      <c r="C808">
        <v>0.15</v>
      </c>
      <c r="D808">
        <v>9.5</v>
      </c>
      <c r="E808" t="s">
        <v>25</v>
      </c>
      <c r="F808" t="s">
        <v>975</v>
      </c>
      <c r="G808">
        <f>_xlfn.XLOOKUP(Product_summary[[#This Row],[ProductName]], products[ProductName], products[UnitsInStock])</f>
        <v>5</v>
      </c>
      <c r="H808">
        <f>_xlfn.XLOOKUP(Product_summary[[#This Row],[ProductName]], products[ProductName], products[UnitsOnOrder])</f>
        <v>70</v>
      </c>
      <c r="I808">
        <f>_xlfn.XLOOKUP(Product_summary[[#This Row],[ProductName]], products[ProductName], products[ReorderLevel])</f>
        <v>15</v>
      </c>
      <c r="J808">
        <v>807.5</v>
      </c>
    </row>
    <row r="809" spans="1:10" x14ac:dyDescent="0.3">
      <c r="A809">
        <v>53</v>
      </c>
      <c r="B809">
        <v>48</v>
      </c>
      <c r="C809">
        <v>0.15</v>
      </c>
      <c r="D809">
        <v>53</v>
      </c>
      <c r="E809" t="s">
        <v>22</v>
      </c>
      <c r="F809" t="s">
        <v>987</v>
      </c>
      <c r="G809">
        <f>_xlfn.XLOOKUP(Product_summary[[#This Row],[ProductName]], products[ProductName], products[UnitsInStock])</f>
        <v>20</v>
      </c>
      <c r="H809">
        <f>_xlfn.XLOOKUP(Product_summary[[#This Row],[ProductName]], products[ProductName], products[UnitsOnOrder])</f>
        <v>0</v>
      </c>
      <c r="I809">
        <f>_xlfn.XLOOKUP(Product_summary[[#This Row],[ProductName]], products[ProductName], products[ReorderLevel])</f>
        <v>10</v>
      </c>
      <c r="J809">
        <v>2162.4</v>
      </c>
    </row>
    <row r="810" spans="1:10" x14ac:dyDescent="0.3">
      <c r="A810">
        <v>39</v>
      </c>
      <c r="B810">
        <v>8</v>
      </c>
      <c r="C810">
        <v>0.1</v>
      </c>
      <c r="D810">
        <v>39</v>
      </c>
      <c r="E810" t="s">
        <v>19</v>
      </c>
      <c r="F810" t="s">
        <v>921</v>
      </c>
      <c r="G810">
        <f>_xlfn.XLOOKUP(Product_summary[[#This Row],[ProductName]], products[ProductName], products[UnitsInStock])</f>
        <v>0</v>
      </c>
      <c r="H810">
        <f>_xlfn.XLOOKUP(Product_summary[[#This Row],[ProductName]], products[ProductName], products[UnitsOnOrder])</f>
        <v>0</v>
      </c>
      <c r="I810">
        <f>_xlfn.XLOOKUP(Product_summary[[#This Row],[ProductName]], products[ProductName], products[ReorderLevel])</f>
        <v>0</v>
      </c>
      <c r="J810">
        <v>280.8</v>
      </c>
    </row>
    <row r="811" spans="1:10" x14ac:dyDescent="0.3">
      <c r="A811">
        <v>9.1999999999999993</v>
      </c>
      <c r="B811">
        <v>10</v>
      </c>
      <c r="C811">
        <v>0</v>
      </c>
      <c r="D811">
        <v>9.1999999999999993</v>
      </c>
      <c r="E811" t="s">
        <v>10</v>
      </c>
      <c r="F811" t="s">
        <v>925</v>
      </c>
      <c r="G811">
        <f>_xlfn.XLOOKUP(Product_summary[[#This Row],[ProductName]], products[ProductName], products[UnitsInStock])</f>
        <v>25</v>
      </c>
      <c r="H811">
        <f>_xlfn.XLOOKUP(Product_summary[[#This Row],[ProductName]], products[ProductName], products[UnitsOnOrder])</f>
        <v>0</v>
      </c>
      <c r="I811">
        <f>_xlfn.XLOOKUP(Product_summary[[#This Row],[ProductName]], products[ProductName], products[ReorderLevel])</f>
        <v>5</v>
      </c>
      <c r="J811">
        <v>92</v>
      </c>
    </row>
    <row r="812" spans="1:10" x14ac:dyDescent="0.3">
      <c r="A812">
        <v>10</v>
      </c>
      <c r="B812">
        <v>6</v>
      </c>
      <c r="C812">
        <v>0.1</v>
      </c>
      <c r="D812">
        <v>10</v>
      </c>
      <c r="E812" t="s">
        <v>10</v>
      </c>
      <c r="F812" t="s">
        <v>929</v>
      </c>
      <c r="G812">
        <f>_xlfn.XLOOKUP(Product_summary[[#This Row],[ProductName]], products[ProductName], products[UnitsInStock])</f>
        <v>3</v>
      </c>
      <c r="H812">
        <f>_xlfn.XLOOKUP(Product_summary[[#This Row],[ProductName]], products[ProductName], products[UnitsOnOrder])</f>
        <v>40</v>
      </c>
      <c r="I812">
        <f>_xlfn.XLOOKUP(Product_summary[[#This Row],[ProductName]], products[ProductName], products[ReorderLevel])</f>
        <v>5</v>
      </c>
      <c r="J812">
        <v>54</v>
      </c>
    </row>
    <row r="813" spans="1:10" x14ac:dyDescent="0.3">
      <c r="A813">
        <v>28.5</v>
      </c>
      <c r="B813">
        <v>10</v>
      </c>
      <c r="C813">
        <v>0.1</v>
      </c>
      <c r="D813">
        <v>28.5</v>
      </c>
      <c r="E813" t="s">
        <v>7</v>
      </c>
      <c r="F813" t="s">
        <v>1006</v>
      </c>
      <c r="G813">
        <f>_xlfn.XLOOKUP(Product_summary[[#This Row],[ProductName]], products[ProductName], products[UnitsInStock])</f>
        <v>113</v>
      </c>
      <c r="H813">
        <f>_xlfn.XLOOKUP(Product_summary[[#This Row],[ProductName]], products[ProductName], products[UnitsOnOrder])</f>
        <v>0</v>
      </c>
      <c r="I813">
        <f>_xlfn.XLOOKUP(Product_summary[[#This Row],[ProductName]], products[ProductName], products[ReorderLevel])</f>
        <v>25</v>
      </c>
      <c r="J813">
        <v>256.5</v>
      </c>
    </row>
    <row r="814" spans="1:10" x14ac:dyDescent="0.3">
      <c r="A814">
        <v>17.45</v>
      </c>
      <c r="B814">
        <v>40</v>
      </c>
      <c r="C814">
        <v>0.15</v>
      </c>
      <c r="D814">
        <v>17.45</v>
      </c>
      <c r="E814" t="s">
        <v>10</v>
      </c>
      <c r="F814" t="s">
        <v>919</v>
      </c>
      <c r="G814">
        <f>_xlfn.XLOOKUP(Product_summary[[#This Row],[ProductName]], products[ProductName], products[UnitsInStock])</f>
        <v>29</v>
      </c>
      <c r="H814">
        <f>_xlfn.XLOOKUP(Product_summary[[#This Row],[ProductName]], products[ProductName], products[UnitsOnOrder])</f>
        <v>0</v>
      </c>
      <c r="I814">
        <f>_xlfn.XLOOKUP(Product_summary[[#This Row],[ProductName]], products[ProductName], products[ReorderLevel])</f>
        <v>10</v>
      </c>
      <c r="J814">
        <v>593.29999999999995</v>
      </c>
    </row>
    <row r="815" spans="1:10" x14ac:dyDescent="0.3">
      <c r="A815">
        <v>18</v>
      </c>
      <c r="B815">
        <v>20</v>
      </c>
      <c r="C815">
        <v>0.15</v>
      </c>
      <c r="D815">
        <v>18</v>
      </c>
      <c r="E815" t="s">
        <v>4</v>
      </c>
      <c r="F815" t="s">
        <v>956</v>
      </c>
      <c r="G815">
        <f>_xlfn.XLOOKUP(Product_summary[[#This Row],[ProductName]], products[ProductName], products[UnitsInStock])</f>
        <v>20</v>
      </c>
      <c r="H815">
        <f>_xlfn.XLOOKUP(Product_summary[[#This Row],[ProductName]], products[ProductName], products[UnitsOnOrder])</f>
        <v>0</v>
      </c>
      <c r="I815">
        <f>_xlfn.XLOOKUP(Product_summary[[#This Row],[ProductName]], products[ProductName], products[ReorderLevel])</f>
        <v>15</v>
      </c>
      <c r="J815">
        <v>306</v>
      </c>
    </row>
    <row r="816" spans="1:10" x14ac:dyDescent="0.3">
      <c r="A816">
        <v>19.45</v>
      </c>
      <c r="B816">
        <v>40</v>
      </c>
      <c r="C816">
        <v>0</v>
      </c>
      <c r="D816">
        <v>19.45</v>
      </c>
      <c r="E816" t="s">
        <v>7</v>
      </c>
      <c r="F816" t="s">
        <v>973</v>
      </c>
      <c r="G816">
        <f>_xlfn.XLOOKUP(Product_summary[[#This Row],[ProductName]], products[ProductName], products[UnitsInStock])</f>
        <v>27</v>
      </c>
      <c r="H816">
        <f>_xlfn.XLOOKUP(Product_summary[[#This Row],[ProductName]], products[ProductName], products[UnitsOnOrder])</f>
        <v>0</v>
      </c>
      <c r="I816">
        <f>_xlfn.XLOOKUP(Product_summary[[#This Row],[ProductName]], products[ProductName], products[ReorderLevel])</f>
        <v>15</v>
      </c>
      <c r="J816">
        <v>778</v>
      </c>
    </row>
    <row r="817" spans="1:10" x14ac:dyDescent="0.3">
      <c r="A817">
        <v>36</v>
      </c>
      <c r="B817">
        <v>18</v>
      </c>
      <c r="C817">
        <v>0</v>
      </c>
      <c r="D817">
        <v>36</v>
      </c>
      <c r="E817" t="s">
        <v>13</v>
      </c>
      <c r="F817" t="s">
        <v>1021</v>
      </c>
      <c r="G817">
        <f>_xlfn.XLOOKUP(Product_summary[[#This Row],[ProductName]], products[ProductName], products[UnitsInStock])</f>
        <v>26</v>
      </c>
      <c r="H817">
        <f>_xlfn.XLOOKUP(Product_summary[[#This Row],[ProductName]], products[ProductName], products[UnitsOnOrder])</f>
        <v>0</v>
      </c>
      <c r="I817">
        <f>_xlfn.XLOOKUP(Product_summary[[#This Row],[ProductName]], products[ProductName], products[ReorderLevel])</f>
        <v>15</v>
      </c>
      <c r="J817">
        <v>648</v>
      </c>
    </row>
    <row r="818" spans="1:10" x14ac:dyDescent="0.3">
      <c r="A818">
        <v>7.75</v>
      </c>
      <c r="B818">
        <v>30</v>
      </c>
      <c r="C818">
        <v>0</v>
      </c>
      <c r="D818">
        <v>7.75</v>
      </c>
      <c r="E818" t="s">
        <v>4</v>
      </c>
      <c r="F818" t="s">
        <v>1030</v>
      </c>
      <c r="G818">
        <f>_xlfn.XLOOKUP(Product_summary[[#This Row],[ProductName]], products[ProductName], products[UnitsInStock])</f>
        <v>125</v>
      </c>
      <c r="H818">
        <f>_xlfn.XLOOKUP(Product_summary[[#This Row],[ProductName]], products[ProductName], products[UnitsOnOrder])</f>
        <v>0</v>
      </c>
      <c r="I818">
        <f>_xlfn.XLOOKUP(Product_summary[[#This Row],[ProductName]], products[ProductName], products[ReorderLevel])</f>
        <v>25</v>
      </c>
      <c r="J818">
        <v>232.5</v>
      </c>
    </row>
    <row r="819" spans="1:10" x14ac:dyDescent="0.3">
      <c r="A819">
        <v>21</v>
      </c>
      <c r="B819">
        <v>15</v>
      </c>
      <c r="C819">
        <v>0</v>
      </c>
      <c r="D819">
        <v>21</v>
      </c>
      <c r="E819" t="s">
        <v>13</v>
      </c>
      <c r="F819" t="s">
        <v>909</v>
      </c>
      <c r="G819">
        <f>_xlfn.XLOOKUP(Product_summary[[#This Row],[ProductName]], products[ProductName], products[UnitsInStock])</f>
        <v>22</v>
      </c>
      <c r="H819">
        <f>_xlfn.XLOOKUP(Product_summary[[#This Row],[ProductName]], products[ProductName], products[UnitsOnOrder])</f>
        <v>30</v>
      </c>
      <c r="I819">
        <f>_xlfn.XLOOKUP(Product_summary[[#This Row],[ProductName]], products[ProductName], products[ReorderLevel])</f>
        <v>30</v>
      </c>
      <c r="J819">
        <v>315</v>
      </c>
    </row>
    <row r="820" spans="1:10" x14ac:dyDescent="0.3">
      <c r="A820">
        <v>17.45</v>
      </c>
      <c r="B820">
        <v>14</v>
      </c>
      <c r="C820">
        <v>0</v>
      </c>
      <c r="D820">
        <v>17.45</v>
      </c>
      <c r="E820" t="s">
        <v>10</v>
      </c>
      <c r="F820" t="s">
        <v>919</v>
      </c>
      <c r="G820">
        <f>_xlfn.XLOOKUP(Product_summary[[#This Row],[ProductName]], products[ProductName], products[UnitsInStock])</f>
        <v>29</v>
      </c>
      <c r="H820">
        <f>_xlfn.XLOOKUP(Product_summary[[#This Row],[ProductName]], products[ProductName], products[UnitsOnOrder])</f>
        <v>0</v>
      </c>
      <c r="I820">
        <f>_xlfn.XLOOKUP(Product_summary[[#This Row],[ProductName]], products[ProductName], products[ReorderLevel])</f>
        <v>10</v>
      </c>
      <c r="J820">
        <v>244.29999999999998</v>
      </c>
    </row>
    <row r="821" spans="1:10" x14ac:dyDescent="0.3">
      <c r="A821">
        <v>21</v>
      </c>
      <c r="B821">
        <v>24</v>
      </c>
      <c r="C821">
        <v>0</v>
      </c>
      <c r="D821">
        <v>21</v>
      </c>
      <c r="E821" t="s">
        <v>16</v>
      </c>
      <c r="F821" t="s">
        <v>931</v>
      </c>
      <c r="G821">
        <f>_xlfn.XLOOKUP(Product_summary[[#This Row],[ProductName]], products[ProductName], products[UnitsInStock])</f>
        <v>104</v>
      </c>
      <c r="H821">
        <f>_xlfn.XLOOKUP(Product_summary[[#This Row],[ProductName]], products[ProductName], products[UnitsOnOrder])</f>
        <v>0</v>
      </c>
      <c r="I821">
        <f>_xlfn.XLOOKUP(Product_summary[[#This Row],[ProductName]], products[ProductName], products[ReorderLevel])</f>
        <v>25</v>
      </c>
      <c r="J821">
        <v>504</v>
      </c>
    </row>
    <row r="822" spans="1:10" x14ac:dyDescent="0.3">
      <c r="A822">
        <v>12.5</v>
      </c>
      <c r="B822">
        <v>30</v>
      </c>
      <c r="C822">
        <v>0</v>
      </c>
      <c r="D822">
        <v>12.5</v>
      </c>
      <c r="E822" t="s">
        <v>13</v>
      </c>
      <c r="F822" t="s">
        <v>949</v>
      </c>
      <c r="G822">
        <f>_xlfn.XLOOKUP(Product_summary[[#This Row],[ProductName]], products[ProductName], products[UnitsInStock])</f>
        <v>0</v>
      </c>
      <c r="H822">
        <f>_xlfn.XLOOKUP(Product_summary[[#This Row],[ProductName]], products[ProductName], products[UnitsOnOrder])</f>
        <v>70</v>
      </c>
      <c r="I822">
        <f>_xlfn.XLOOKUP(Product_summary[[#This Row],[ProductName]], products[ProductName], products[ReorderLevel])</f>
        <v>20</v>
      </c>
      <c r="J822">
        <v>375</v>
      </c>
    </row>
    <row r="823" spans="1:10" x14ac:dyDescent="0.3">
      <c r="A823">
        <v>18</v>
      </c>
      <c r="B823">
        <v>6</v>
      </c>
      <c r="C823">
        <v>0</v>
      </c>
      <c r="D823">
        <v>18</v>
      </c>
      <c r="E823" t="s">
        <v>4</v>
      </c>
      <c r="F823" t="s">
        <v>956</v>
      </c>
      <c r="G823">
        <f>_xlfn.XLOOKUP(Product_summary[[#This Row],[ProductName]], products[ProductName], products[UnitsInStock])</f>
        <v>20</v>
      </c>
      <c r="H823">
        <f>_xlfn.XLOOKUP(Product_summary[[#This Row],[ProductName]], products[ProductName], products[UnitsOnOrder])</f>
        <v>0</v>
      </c>
      <c r="I823">
        <f>_xlfn.XLOOKUP(Product_summary[[#This Row],[ProductName]], products[ProductName], products[ReorderLevel])</f>
        <v>15</v>
      </c>
      <c r="J823">
        <v>108</v>
      </c>
    </row>
    <row r="824" spans="1:10" x14ac:dyDescent="0.3">
      <c r="A824">
        <v>17.45</v>
      </c>
      <c r="B824">
        <v>30</v>
      </c>
      <c r="C824">
        <v>0.05</v>
      </c>
      <c r="D824">
        <v>17.45</v>
      </c>
      <c r="E824" t="s">
        <v>10</v>
      </c>
      <c r="F824" t="s">
        <v>919</v>
      </c>
      <c r="G824">
        <f>_xlfn.XLOOKUP(Product_summary[[#This Row],[ProductName]], products[ProductName], products[UnitsInStock])</f>
        <v>29</v>
      </c>
      <c r="H824">
        <f>_xlfn.XLOOKUP(Product_summary[[#This Row],[ProductName]], products[ProductName], products[UnitsOnOrder])</f>
        <v>0</v>
      </c>
      <c r="I824">
        <f>_xlfn.XLOOKUP(Product_summary[[#This Row],[ProductName]], products[ProductName], products[ReorderLevel])</f>
        <v>10</v>
      </c>
      <c r="J824">
        <v>497.32499999999999</v>
      </c>
    </row>
    <row r="825" spans="1:10" x14ac:dyDescent="0.3">
      <c r="A825">
        <v>9</v>
      </c>
      <c r="B825">
        <v>20</v>
      </c>
      <c r="C825">
        <v>0.05</v>
      </c>
      <c r="D825">
        <v>9</v>
      </c>
      <c r="E825" t="s">
        <v>16</v>
      </c>
      <c r="F825" t="s">
        <v>933</v>
      </c>
      <c r="G825">
        <f>_xlfn.XLOOKUP(Product_summary[[#This Row],[ProductName]], products[ProductName], products[UnitsInStock])</f>
        <v>61</v>
      </c>
      <c r="H825">
        <f>_xlfn.XLOOKUP(Product_summary[[#This Row],[ProductName]], products[ProductName], products[UnitsOnOrder])</f>
        <v>0</v>
      </c>
      <c r="I825">
        <f>_xlfn.XLOOKUP(Product_summary[[#This Row],[ProductName]], products[ProductName], products[ReorderLevel])</f>
        <v>25</v>
      </c>
      <c r="J825">
        <v>171</v>
      </c>
    </row>
    <row r="826" spans="1:10" x14ac:dyDescent="0.3">
      <c r="A826">
        <v>49.3</v>
      </c>
      <c r="B826">
        <v>20</v>
      </c>
      <c r="C826">
        <v>0.05</v>
      </c>
      <c r="D826">
        <v>49.3</v>
      </c>
      <c r="E826" t="s">
        <v>10</v>
      </c>
      <c r="F826" t="s">
        <v>1008</v>
      </c>
      <c r="G826">
        <f>_xlfn.XLOOKUP(Product_summary[[#This Row],[ProductName]], products[ProductName], products[UnitsInStock])</f>
        <v>17</v>
      </c>
      <c r="H826">
        <f>_xlfn.XLOOKUP(Product_summary[[#This Row],[ProductName]], products[ProductName], products[UnitsOnOrder])</f>
        <v>0</v>
      </c>
      <c r="I826">
        <f>_xlfn.XLOOKUP(Product_summary[[#This Row],[ProductName]], products[ProductName], products[ReorderLevel])</f>
        <v>0</v>
      </c>
      <c r="J826">
        <v>936.69999999999993</v>
      </c>
    </row>
    <row r="827" spans="1:10" x14ac:dyDescent="0.3">
      <c r="A827">
        <v>13</v>
      </c>
      <c r="B827">
        <v>10</v>
      </c>
      <c r="C827">
        <v>0.05</v>
      </c>
      <c r="D827">
        <v>13</v>
      </c>
      <c r="E827" t="s">
        <v>7</v>
      </c>
      <c r="F827" t="s">
        <v>1034</v>
      </c>
      <c r="G827">
        <f>_xlfn.XLOOKUP(Product_summary[[#This Row],[ProductName]], products[ProductName], products[UnitsInStock])</f>
        <v>32</v>
      </c>
      <c r="H827">
        <f>_xlfn.XLOOKUP(Product_summary[[#This Row],[ProductName]], products[ProductName], products[UnitsOnOrder])</f>
        <v>0</v>
      </c>
      <c r="I827">
        <f>_xlfn.XLOOKUP(Product_summary[[#This Row],[ProductName]], products[ProductName], products[ReorderLevel])</f>
        <v>15</v>
      </c>
      <c r="J827">
        <v>123.5</v>
      </c>
    </row>
    <row r="828" spans="1:10" x14ac:dyDescent="0.3">
      <c r="A828">
        <v>23.25</v>
      </c>
      <c r="B828">
        <v>30</v>
      </c>
      <c r="C828">
        <v>0.2</v>
      </c>
      <c r="D828">
        <v>23.25</v>
      </c>
      <c r="E828" t="s">
        <v>22</v>
      </c>
      <c r="F828" t="s">
        <v>915</v>
      </c>
      <c r="G828">
        <f>_xlfn.XLOOKUP(Product_summary[[#This Row],[ProductName]], products[ProductName], products[UnitsInStock])</f>
        <v>35</v>
      </c>
      <c r="H828">
        <f>_xlfn.XLOOKUP(Product_summary[[#This Row],[ProductName]], products[ProductName], products[UnitsOnOrder])</f>
        <v>0</v>
      </c>
      <c r="I828">
        <f>_xlfn.XLOOKUP(Product_summary[[#This Row],[ProductName]], products[ProductName], products[ReorderLevel])</f>
        <v>0</v>
      </c>
      <c r="J828">
        <v>558</v>
      </c>
    </row>
    <row r="829" spans="1:10" x14ac:dyDescent="0.3">
      <c r="A829">
        <v>9.1999999999999993</v>
      </c>
      <c r="B829">
        <v>35</v>
      </c>
      <c r="C829">
        <v>0.2</v>
      </c>
      <c r="D829">
        <v>9.1999999999999993</v>
      </c>
      <c r="E829" t="s">
        <v>10</v>
      </c>
      <c r="F829" t="s">
        <v>925</v>
      </c>
      <c r="G829">
        <f>_xlfn.XLOOKUP(Product_summary[[#This Row],[ProductName]], products[ProductName], products[UnitsInStock])</f>
        <v>25</v>
      </c>
      <c r="H829">
        <f>_xlfn.XLOOKUP(Product_summary[[#This Row],[ProductName]], products[ProductName], products[UnitsOnOrder])</f>
        <v>0</v>
      </c>
      <c r="I829">
        <f>_xlfn.XLOOKUP(Product_summary[[#This Row],[ProductName]], products[ProductName], products[ReorderLevel])</f>
        <v>5</v>
      </c>
      <c r="J829">
        <v>257.60000000000002</v>
      </c>
    </row>
    <row r="830" spans="1:10" x14ac:dyDescent="0.3">
      <c r="A830">
        <v>4.5</v>
      </c>
      <c r="B830">
        <v>18</v>
      </c>
      <c r="C830">
        <v>0.2</v>
      </c>
      <c r="D830">
        <v>4.5</v>
      </c>
      <c r="E830" t="s">
        <v>4</v>
      </c>
      <c r="F830" t="s">
        <v>935</v>
      </c>
      <c r="G830">
        <f>_xlfn.XLOOKUP(Product_summary[[#This Row],[ProductName]], products[ProductName], products[UnitsInStock])</f>
        <v>20</v>
      </c>
      <c r="H830">
        <f>_xlfn.XLOOKUP(Product_summary[[#This Row],[ProductName]], products[ProductName], products[UnitsOnOrder])</f>
        <v>0</v>
      </c>
      <c r="I830">
        <f>_xlfn.XLOOKUP(Product_summary[[#This Row],[ProductName]], products[ProductName], products[ReorderLevel])</f>
        <v>0</v>
      </c>
      <c r="J830">
        <v>64.8</v>
      </c>
    </row>
    <row r="831" spans="1:10" x14ac:dyDescent="0.3">
      <c r="A831">
        <v>53</v>
      </c>
      <c r="B831">
        <v>20</v>
      </c>
      <c r="C831">
        <v>0.2</v>
      </c>
      <c r="D831">
        <v>53</v>
      </c>
      <c r="E831" t="s">
        <v>22</v>
      </c>
      <c r="F831" t="s">
        <v>987</v>
      </c>
      <c r="G831">
        <f>_xlfn.XLOOKUP(Product_summary[[#This Row],[ProductName]], products[ProductName], products[UnitsInStock])</f>
        <v>20</v>
      </c>
      <c r="H831">
        <f>_xlfn.XLOOKUP(Product_summary[[#This Row],[ProductName]], products[ProductName], products[UnitsOnOrder])</f>
        <v>0</v>
      </c>
      <c r="I831">
        <f>_xlfn.XLOOKUP(Product_summary[[#This Row],[ProductName]], products[ProductName], products[ReorderLevel])</f>
        <v>10</v>
      </c>
      <c r="J831">
        <v>848</v>
      </c>
    </row>
    <row r="832" spans="1:10" x14ac:dyDescent="0.3">
      <c r="A832">
        <v>38</v>
      </c>
      <c r="B832">
        <v>40</v>
      </c>
      <c r="C832">
        <v>0.2</v>
      </c>
      <c r="D832">
        <v>38</v>
      </c>
      <c r="E832" t="s">
        <v>16</v>
      </c>
      <c r="F832" t="s">
        <v>997</v>
      </c>
      <c r="G832">
        <f>_xlfn.XLOOKUP(Product_summary[[#This Row],[ProductName]], products[ProductName], products[UnitsInStock])</f>
        <v>21</v>
      </c>
      <c r="H832">
        <f>_xlfn.XLOOKUP(Product_summary[[#This Row],[ProductName]], products[ProductName], products[UnitsOnOrder])</f>
        <v>10</v>
      </c>
      <c r="I832">
        <f>_xlfn.XLOOKUP(Product_summary[[#This Row],[ProductName]], products[ProductName], products[ReorderLevel])</f>
        <v>30</v>
      </c>
      <c r="J832">
        <v>1216</v>
      </c>
    </row>
    <row r="833" spans="1:10" x14ac:dyDescent="0.3">
      <c r="A833">
        <v>34.799999999999997</v>
      </c>
      <c r="B833">
        <v>24</v>
      </c>
      <c r="C833">
        <v>0</v>
      </c>
      <c r="D833">
        <v>34.799999999999997</v>
      </c>
      <c r="E833" t="s">
        <v>13</v>
      </c>
      <c r="F833" t="s">
        <v>1026</v>
      </c>
      <c r="G833">
        <f>_xlfn.XLOOKUP(Product_summary[[#This Row],[ProductName]], products[ProductName], products[UnitsInStock])</f>
        <v>14</v>
      </c>
      <c r="H833">
        <f>_xlfn.XLOOKUP(Product_summary[[#This Row],[ProductName]], products[ProductName], products[UnitsOnOrder])</f>
        <v>0</v>
      </c>
      <c r="I833">
        <f>_xlfn.XLOOKUP(Product_summary[[#This Row],[ProductName]], products[ProductName], products[ReorderLevel])</f>
        <v>0</v>
      </c>
      <c r="J833">
        <v>835.19999999999993</v>
      </c>
    </row>
    <row r="834" spans="1:10" x14ac:dyDescent="0.3">
      <c r="A834">
        <v>33.25</v>
      </c>
      <c r="B834">
        <v>30</v>
      </c>
      <c r="C834">
        <v>0</v>
      </c>
      <c r="D834">
        <v>33.25</v>
      </c>
      <c r="E834" t="s">
        <v>16</v>
      </c>
      <c r="F834" t="s">
        <v>1012</v>
      </c>
      <c r="G834">
        <f>_xlfn.XLOOKUP(Product_summary[[#This Row],[ProductName]], products[ProductName], products[UnitsInStock])</f>
        <v>22</v>
      </c>
      <c r="H834">
        <f>_xlfn.XLOOKUP(Product_summary[[#This Row],[ProductName]], products[ProductName], products[UnitsOnOrder])</f>
        <v>80</v>
      </c>
      <c r="I834">
        <f>_xlfn.XLOOKUP(Product_summary[[#This Row],[ProductName]], products[ProductName], products[ReorderLevel])</f>
        <v>30</v>
      </c>
      <c r="J834">
        <v>997.5</v>
      </c>
    </row>
    <row r="835" spans="1:10" x14ac:dyDescent="0.3">
      <c r="A835">
        <v>7.75</v>
      </c>
      <c r="B835">
        <v>20</v>
      </c>
      <c r="C835">
        <v>0</v>
      </c>
      <c r="D835">
        <v>7.75</v>
      </c>
      <c r="E835" t="s">
        <v>4</v>
      </c>
      <c r="F835" t="s">
        <v>1030</v>
      </c>
      <c r="G835">
        <f>_xlfn.XLOOKUP(Product_summary[[#This Row],[ProductName]], products[ProductName], products[UnitsInStock])</f>
        <v>125</v>
      </c>
      <c r="H835">
        <f>_xlfn.XLOOKUP(Product_summary[[#This Row],[ProductName]], products[ProductName], products[UnitsOnOrder])</f>
        <v>0</v>
      </c>
      <c r="I835">
        <f>_xlfn.XLOOKUP(Product_summary[[#This Row],[ProductName]], products[ProductName], products[ReorderLevel])</f>
        <v>25</v>
      </c>
      <c r="J835">
        <v>155</v>
      </c>
    </row>
    <row r="836" spans="1:10" x14ac:dyDescent="0.3">
      <c r="A836">
        <v>9.5</v>
      </c>
      <c r="B836">
        <v>25</v>
      </c>
      <c r="C836">
        <v>0</v>
      </c>
      <c r="D836">
        <v>9.5</v>
      </c>
      <c r="E836" t="s">
        <v>10</v>
      </c>
      <c r="F836" t="s">
        <v>979</v>
      </c>
      <c r="G836">
        <f>_xlfn.XLOOKUP(Product_summary[[#This Row],[ProductName]], products[ProductName], products[UnitsInStock])</f>
        <v>36</v>
      </c>
      <c r="H836">
        <f>_xlfn.XLOOKUP(Product_summary[[#This Row],[ProductName]], products[ProductName], products[UnitsOnOrder])</f>
        <v>0</v>
      </c>
      <c r="I836">
        <f>_xlfn.XLOOKUP(Product_summary[[#This Row],[ProductName]], products[ProductName], products[ReorderLevel])</f>
        <v>0</v>
      </c>
      <c r="J836">
        <v>237.5</v>
      </c>
    </row>
    <row r="837" spans="1:10" x14ac:dyDescent="0.3">
      <c r="A837">
        <v>53</v>
      </c>
      <c r="B837">
        <v>20</v>
      </c>
      <c r="C837">
        <v>0</v>
      </c>
      <c r="D837">
        <v>53</v>
      </c>
      <c r="E837" t="s">
        <v>22</v>
      </c>
      <c r="F837" t="s">
        <v>987</v>
      </c>
      <c r="G837">
        <f>_xlfn.XLOOKUP(Product_summary[[#This Row],[ProductName]], products[ProductName], products[UnitsInStock])</f>
        <v>20</v>
      </c>
      <c r="H837">
        <f>_xlfn.XLOOKUP(Product_summary[[#This Row],[ProductName]], products[ProductName], products[UnitsOnOrder])</f>
        <v>0</v>
      </c>
      <c r="I837">
        <f>_xlfn.XLOOKUP(Product_summary[[#This Row],[ProductName]], products[ProductName], products[ReorderLevel])</f>
        <v>10</v>
      </c>
      <c r="J837">
        <v>1060</v>
      </c>
    </row>
    <row r="838" spans="1:10" x14ac:dyDescent="0.3">
      <c r="A838">
        <v>7</v>
      </c>
      <c r="B838">
        <v>30</v>
      </c>
      <c r="C838">
        <v>0</v>
      </c>
      <c r="D838">
        <v>7</v>
      </c>
      <c r="E838" t="s">
        <v>16</v>
      </c>
      <c r="F838" t="s">
        <v>989</v>
      </c>
      <c r="G838">
        <f>_xlfn.XLOOKUP(Product_summary[[#This Row],[ProductName]], products[ProductName], products[UnitsInStock])</f>
        <v>38</v>
      </c>
      <c r="H838">
        <f>_xlfn.XLOOKUP(Product_summary[[#This Row],[ProductName]], products[ProductName], products[UnitsOnOrder])</f>
        <v>0</v>
      </c>
      <c r="I838">
        <f>_xlfn.XLOOKUP(Product_summary[[#This Row],[ProductName]], products[ProductName], products[ReorderLevel])</f>
        <v>25</v>
      </c>
      <c r="J838">
        <v>210</v>
      </c>
    </row>
    <row r="839" spans="1:10" x14ac:dyDescent="0.3">
      <c r="A839">
        <v>32.799999999999997</v>
      </c>
      <c r="B839">
        <v>18</v>
      </c>
      <c r="C839">
        <v>0</v>
      </c>
      <c r="D839">
        <v>32.799999999999997</v>
      </c>
      <c r="E839" t="s">
        <v>19</v>
      </c>
      <c r="F839" t="s">
        <v>991</v>
      </c>
      <c r="G839">
        <f>_xlfn.XLOOKUP(Product_summary[[#This Row],[ProductName]], products[ProductName], products[UnitsInStock])</f>
        <v>0</v>
      </c>
      <c r="H839">
        <f>_xlfn.XLOOKUP(Product_summary[[#This Row],[ProductName]], products[ProductName], products[UnitsOnOrder])</f>
        <v>0</v>
      </c>
      <c r="I839">
        <f>_xlfn.XLOOKUP(Product_summary[[#This Row],[ProductName]], products[ProductName], products[ReorderLevel])</f>
        <v>0</v>
      </c>
      <c r="J839">
        <v>590.4</v>
      </c>
    </row>
    <row r="840" spans="1:10" x14ac:dyDescent="0.3">
      <c r="A840">
        <v>15</v>
      </c>
      <c r="B840">
        <v>3</v>
      </c>
      <c r="C840">
        <v>0</v>
      </c>
      <c r="D840">
        <v>15</v>
      </c>
      <c r="E840" t="s">
        <v>25</v>
      </c>
      <c r="F840" t="s">
        <v>1027</v>
      </c>
      <c r="G840">
        <f>_xlfn.XLOOKUP(Product_summary[[#This Row],[ProductName]], products[ProductName], products[UnitsInStock])</f>
        <v>101</v>
      </c>
      <c r="H840">
        <f>_xlfn.XLOOKUP(Product_summary[[#This Row],[ProductName]], products[ProductName], products[UnitsOnOrder])</f>
        <v>0</v>
      </c>
      <c r="I840">
        <f>_xlfn.XLOOKUP(Product_summary[[#This Row],[ProductName]], products[ProductName], products[ReorderLevel])</f>
        <v>5</v>
      </c>
      <c r="J840">
        <v>45</v>
      </c>
    </row>
    <row r="841" spans="1:10" x14ac:dyDescent="0.3">
      <c r="A841">
        <v>9.65</v>
      </c>
      <c r="B841">
        <v>12</v>
      </c>
      <c r="C841">
        <v>0.05</v>
      </c>
      <c r="D841">
        <v>9.65</v>
      </c>
      <c r="E841" t="s">
        <v>25</v>
      </c>
      <c r="F841" t="s">
        <v>967</v>
      </c>
      <c r="G841">
        <f>_xlfn.XLOOKUP(Product_summary[[#This Row],[ProductName]], products[ProductName], products[UnitsInStock])</f>
        <v>85</v>
      </c>
      <c r="H841">
        <f>_xlfn.XLOOKUP(Product_summary[[#This Row],[ProductName]], products[ProductName], products[UnitsOnOrder])</f>
        <v>0</v>
      </c>
      <c r="I841">
        <f>_xlfn.XLOOKUP(Product_summary[[#This Row],[ProductName]], products[ProductName], products[ReorderLevel])</f>
        <v>10</v>
      </c>
      <c r="J841">
        <v>110.01</v>
      </c>
    </row>
    <row r="842" spans="1:10" x14ac:dyDescent="0.3">
      <c r="A842">
        <v>24</v>
      </c>
      <c r="B842">
        <v>18</v>
      </c>
      <c r="C842">
        <v>0.05</v>
      </c>
      <c r="D842">
        <v>24</v>
      </c>
      <c r="E842" t="s">
        <v>19</v>
      </c>
      <c r="F842" t="s">
        <v>995</v>
      </c>
      <c r="G842">
        <f>_xlfn.XLOOKUP(Product_summary[[#This Row],[ProductName]], products[ProductName], products[UnitsInStock])</f>
        <v>115</v>
      </c>
      <c r="H842">
        <f>_xlfn.XLOOKUP(Product_summary[[#This Row],[ProductName]], products[ProductName], products[UnitsOnOrder])</f>
        <v>0</v>
      </c>
      <c r="I842">
        <f>_xlfn.XLOOKUP(Product_summary[[#This Row],[ProductName]], products[ProductName], products[ReorderLevel])</f>
        <v>20</v>
      </c>
      <c r="J842">
        <v>410.4</v>
      </c>
    </row>
    <row r="843" spans="1:10" x14ac:dyDescent="0.3">
      <c r="A843">
        <v>25.89</v>
      </c>
      <c r="B843">
        <v>20</v>
      </c>
      <c r="C843">
        <v>0</v>
      </c>
      <c r="D843">
        <v>25.89</v>
      </c>
      <c r="E843" t="s">
        <v>25</v>
      </c>
      <c r="F843" t="s">
        <v>947</v>
      </c>
      <c r="G843">
        <f>_xlfn.XLOOKUP(Product_summary[[#This Row],[ProductName]], products[ProductName], products[UnitsInStock])</f>
        <v>10</v>
      </c>
      <c r="H843">
        <f>_xlfn.XLOOKUP(Product_summary[[#This Row],[ProductName]], products[ProductName], products[UnitsOnOrder])</f>
        <v>0</v>
      </c>
      <c r="I843">
        <f>_xlfn.XLOOKUP(Product_summary[[#This Row],[ProductName]], products[ProductName], products[ReorderLevel])</f>
        <v>15</v>
      </c>
      <c r="J843">
        <v>517.79999999999995</v>
      </c>
    </row>
    <row r="844" spans="1:10" x14ac:dyDescent="0.3">
      <c r="A844">
        <v>49.3</v>
      </c>
      <c r="B844">
        <v>15</v>
      </c>
      <c r="C844">
        <v>0.25</v>
      </c>
      <c r="D844">
        <v>49.3</v>
      </c>
      <c r="E844" t="s">
        <v>10</v>
      </c>
      <c r="F844" t="s">
        <v>1008</v>
      </c>
      <c r="G844">
        <f>_xlfn.XLOOKUP(Product_summary[[#This Row],[ProductName]], products[ProductName], products[UnitsInStock])</f>
        <v>17</v>
      </c>
      <c r="H844">
        <f>_xlfn.XLOOKUP(Product_summary[[#This Row],[ProductName]], products[ProductName], products[UnitsOnOrder])</f>
        <v>0</v>
      </c>
      <c r="I844">
        <f>_xlfn.XLOOKUP(Product_summary[[#This Row],[ProductName]], products[ProductName], products[ReorderLevel])</f>
        <v>0</v>
      </c>
      <c r="J844">
        <v>554.625</v>
      </c>
    </row>
    <row r="845" spans="1:10" x14ac:dyDescent="0.3">
      <c r="A845">
        <v>19.45</v>
      </c>
      <c r="B845">
        <v>10</v>
      </c>
      <c r="C845">
        <v>0</v>
      </c>
      <c r="D845">
        <v>19.45</v>
      </c>
      <c r="E845" t="s">
        <v>7</v>
      </c>
      <c r="F845" t="s">
        <v>973</v>
      </c>
      <c r="G845">
        <f>_xlfn.XLOOKUP(Product_summary[[#This Row],[ProductName]], products[ProductName], products[UnitsInStock])</f>
        <v>27</v>
      </c>
      <c r="H845">
        <f>_xlfn.XLOOKUP(Product_summary[[#This Row],[ProductName]], products[ProductName], products[UnitsOnOrder])</f>
        <v>0</v>
      </c>
      <c r="I845">
        <f>_xlfn.XLOOKUP(Product_summary[[#This Row],[ProductName]], products[ProductName], products[ReorderLevel])</f>
        <v>15</v>
      </c>
      <c r="J845">
        <v>194.5</v>
      </c>
    </row>
    <row r="846" spans="1:10" x14ac:dyDescent="0.3">
      <c r="A846">
        <v>53</v>
      </c>
      <c r="B846">
        <v>50</v>
      </c>
      <c r="C846">
        <v>0</v>
      </c>
      <c r="D846">
        <v>53</v>
      </c>
      <c r="E846" t="s">
        <v>22</v>
      </c>
      <c r="F846" t="s">
        <v>987</v>
      </c>
      <c r="G846">
        <f>_xlfn.XLOOKUP(Product_summary[[#This Row],[ProductName]], products[ProductName], products[UnitsInStock])</f>
        <v>20</v>
      </c>
      <c r="H846">
        <f>_xlfn.XLOOKUP(Product_summary[[#This Row],[ProductName]], products[ProductName], products[UnitsOnOrder])</f>
        <v>0</v>
      </c>
      <c r="I846">
        <f>_xlfn.XLOOKUP(Product_summary[[#This Row],[ProductName]], products[ProductName], products[ReorderLevel])</f>
        <v>10</v>
      </c>
      <c r="J846">
        <v>2650</v>
      </c>
    </row>
    <row r="847" spans="1:10" x14ac:dyDescent="0.3">
      <c r="A847">
        <v>2.5</v>
      </c>
      <c r="B847">
        <v>20</v>
      </c>
      <c r="C847">
        <v>0.1</v>
      </c>
      <c r="D847">
        <v>2.5</v>
      </c>
      <c r="E847" t="s">
        <v>13</v>
      </c>
      <c r="F847" t="s">
        <v>953</v>
      </c>
      <c r="G847">
        <f>_xlfn.XLOOKUP(Product_summary[[#This Row],[ProductName]], products[ProductName], products[UnitsInStock])</f>
        <v>112</v>
      </c>
      <c r="H847">
        <f>_xlfn.XLOOKUP(Product_summary[[#This Row],[ProductName]], products[ProductName], products[UnitsOnOrder])</f>
        <v>0</v>
      </c>
      <c r="I847">
        <f>_xlfn.XLOOKUP(Product_summary[[#This Row],[ProductName]], products[ProductName], products[ReorderLevel])</f>
        <v>20</v>
      </c>
      <c r="J847">
        <v>45</v>
      </c>
    </row>
    <row r="848" spans="1:10" x14ac:dyDescent="0.3">
      <c r="A848">
        <v>49.3</v>
      </c>
      <c r="B848">
        <v>10</v>
      </c>
      <c r="C848">
        <v>0.1</v>
      </c>
      <c r="D848">
        <v>49.3</v>
      </c>
      <c r="E848" t="s">
        <v>10</v>
      </c>
      <c r="F848" t="s">
        <v>1008</v>
      </c>
      <c r="G848">
        <f>_xlfn.XLOOKUP(Product_summary[[#This Row],[ProductName]], products[ProductName], products[UnitsInStock])</f>
        <v>17</v>
      </c>
      <c r="H848">
        <f>_xlfn.XLOOKUP(Product_summary[[#This Row],[ProductName]], products[ProductName], products[UnitsOnOrder])</f>
        <v>0</v>
      </c>
      <c r="I848">
        <f>_xlfn.XLOOKUP(Product_summary[[#This Row],[ProductName]], products[ProductName], products[ReorderLevel])</f>
        <v>0</v>
      </c>
      <c r="J848">
        <v>443.7</v>
      </c>
    </row>
    <row r="849" spans="1:10" x14ac:dyDescent="0.3">
      <c r="A849">
        <v>19</v>
      </c>
      <c r="B849">
        <v>25</v>
      </c>
      <c r="C849">
        <v>0</v>
      </c>
      <c r="D849">
        <v>19</v>
      </c>
      <c r="E849" t="s">
        <v>25</v>
      </c>
      <c r="F849" t="s">
        <v>957</v>
      </c>
      <c r="G849">
        <f>_xlfn.XLOOKUP(Product_summary[[#This Row],[ProductName]], products[ProductName], products[UnitsInStock])</f>
        <v>112</v>
      </c>
      <c r="H849">
        <f>_xlfn.XLOOKUP(Product_summary[[#This Row],[ProductName]], products[ProductName], products[UnitsOnOrder])</f>
        <v>0</v>
      </c>
      <c r="I849">
        <f>_xlfn.XLOOKUP(Product_summary[[#This Row],[ProductName]], products[ProductName], products[ReorderLevel])</f>
        <v>20</v>
      </c>
      <c r="J849">
        <v>475</v>
      </c>
    </row>
    <row r="850" spans="1:10" x14ac:dyDescent="0.3">
      <c r="A850">
        <v>7</v>
      </c>
      <c r="B850">
        <v>70</v>
      </c>
      <c r="C850">
        <v>0</v>
      </c>
      <c r="D850">
        <v>7</v>
      </c>
      <c r="E850" t="s">
        <v>16</v>
      </c>
      <c r="F850" t="s">
        <v>989</v>
      </c>
      <c r="G850">
        <f>_xlfn.XLOOKUP(Product_summary[[#This Row],[ProductName]], products[ProductName], products[UnitsInStock])</f>
        <v>38</v>
      </c>
      <c r="H850">
        <f>_xlfn.XLOOKUP(Product_summary[[#This Row],[ProductName]], products[ProductName], products[UnitsOnOrder])</f>
        <v>0</v>
      </c>
      <c r="I850">
        <f>_xlfn.XLOOKUP(Product_summary[[#This Row],[ProductName]], products[ProductName], products[ReorderLevel])</f>
        <v>25</v>
      </c>
      <c r="J850">
        <v>490</v>
      </c>
    </row>
    <row r="851" spans="1:10" x14ac:dyDescent="0.3">
      <c r="A851">
        <v>39</v>
      </c>
      <c r="B851">
        <v>16</v>
      </c>
      <c r="C851">
        <v>0.05</v>
      </c>
      <c r="D851">
        <v>39</v>
      </c>
      <c r="E851" t="s">
        <v>19</v>
      </c>
      <c r="F851" t="s">
        <v>921</v>
      </c>
      <c r="G851">
        <f>_xlfn.XLOOKUP(Product_summary[[#This Row],[ProductName]], products[ProductName], products[UnitsInStock])</f>
        <v>0</v>
      </c>
      <c r="H851">
        <f>_xlfn.XLOOKUP(Product_summary[[#This Row],[ProductName]], products[ProductName], products[UnitsOnOrder])</f>
        <v>0</v>
      </c>
      <c r="I851">
        <f>_xlfn.XLOOKUP(Product_summary[[#This Row],[ProductName]], products[ProductName], products[ReorderLevel])</f>
        <v>0</v>
      </c>
      <c r="J851">
        <v>592.79999999999995</v>
      </c>
    </row>
    <row r="852" spans="1:10" x14ac:dyDescent="0.3">
      <c r="A852">
        <v>12.5</v>
      </c>
      <c r="B852">
        <v>6</v>
      </c>
      <c r="C852">
        <v>0.05</v>
      </c>
      <c r="D852">
        <v>12.5</v>
      </c>
      <c r="E852" t="s">
        <v>13</v>
      </c>
      <c r="F852" t="s">
        <v>949</v>
      </c>
      <c r="G852">
        <f>_xlfn.XLOOKUP(Product_summary[[#This Row],[ProductName]], products[ProductName], products[UnitsInStock])</f>
        <v>0</v>
      </c>
      <c r="H852">
        <f>_xlfn.XLOOKUP(Product_summary[[#This Row],[ProductName]], products[ProductName], products[UnitsOnOrder])</f>
        <v>70</v>
      </c>
      <c r="I852">
        <f>_xlfn.XLOOKUP(Product_summary[[#This Row],[ProductName]], products[ProductName], products[ReorderLevel])</f>
        <v>20</v>
      </c>
      <c r="J852">
        <v>71.25</v>
      </c>
    </row>
    <row r="853" spans="1:10" x14ac:dyDescent="0.3">
      <c r="A853">
        <v>24</v>
      </c>
      <c r="B853">
        <v>25</v>
      </c>
      <c r="C853">
        <v>0.05</v>
      </c>
      <c r="D853">
        <v>24</v>
      </c>
      <c r="E853" t="s">
        <v>19</v>
      </c>
      <c r="F853" t="s">
        <v>995</v>
      </c>
      <c r="G853">
        <f>_xlfn.XLOOKUP(Product_summary[[#This Row],[ProductName]], products[ProductName], products[UnitsInStock])</f>
        <v>115</v>
      </c>
      <c r="H853">
        <f>_xlfn.XLOOKUP(Product_summary[[#This Row],[ProductName]], products[ProductName], products[UnitsOnOrder])</f>
        <v>0</v>
      </c>
      <c r="I853">
        <f>_xlfn.XLOOKUP(Product_summary[[#This Row],[ProductName]], products[ProductName], products[ReorderLevel])</f>
        <v>20</v>
      </c>
      <c r="J853">
        <v>570</v>
      </c>
    </row>
    <row r="854" spans="1:10" x14ac:dyDescent="0.3">
      <c r="A854">
        <v>4.5</v>
      </c>
      <c r="B854">
        <v>25</v>
      </c>
      <c r="C854">
        <v>0.1</v>
      </c>
      <c r="D854">
        <v>4.5</v>
      </c>
      <c r="E854" t="s">
        <v>4</v>
      </c>
      <c r="F854" t="s">
        <v>935</v>
      </c>
      <c r="G854">
        <f>_xlfn.XLOOKUP(Product_summary[[#This Row],[ProductName]], products[ProductName], products[UnitsInStock])</f>
        <v>20</v>
      </c>
      <c r="H854">
        <f>_xlfn.XLOOKUP(Product_summary[[#This Row],[ProductName]], products[ProductName], products[UnitsOnOrder])</f>
        <v>0</v>
      </c>
      <c r="I854">
        <f>_xlfn.XLOOKUP(Product_summary[[#This Row],[ProductName]], products[ProductName], products[ReorderLevel])</f>
        <v>0</v>
      </c>
      <c r="J854">
        <v>101.25</v>
      </c>
    </row>
    <row r="855" spans="1:10" x14ac:dyDescent="0.3">
      <c r="A855">
        <v>33.25</v>
      </c>
      <c r="B855">
        <v>18</v>
      </c>
      <c r="C855">
        <v>0.1</v>
      </c>
      <c r="D855">
        <v>33.25</v>
      </c>
      <c r="E855" t="s">
        <v>16</v>
      </c>
      <c r="F855" t="s">
        <v>1012</v>
      </c>
      <c r="G855">
        <f>_xlfn.XLOOKUP(Product_summary[[#This Row],[ProductName]], products[ProductName], products[UnitsInStock])</f>
        <v>22</v>
      </c>
      <c r="H855">
        <f>_xlfn.XLOOKUP(Product_summary[[#This Row],[ProductName]], products[ProductName], products[UnitsOnOrder])</f>
        <v>80</v>
      </c>
      <c r="I855">
        <f>_xlfn.XLOOKUP(Product_summary[[#This Row],[ProductName]], products[ProductName], products[ReorderLevel])</f>
        <v>30</v>
      </c>
      <c r="J855">
        <v>538.65</v>
      </c>
    </row>
    <row r="856" spans="1:10" x14ac:dyDescent="0.3">
      <c r="A856">
        <v>21</v>
      </c>
      <c r="B856">
        <v>35</v>
      </c>
      <c r="C856">
        <v>0.15</v>
      </c>
      <c r="D856">
        <v>21</v>
      </c>
      <c r="E856" t="s">
        <v>13</v>
      </c>
      <c r="F856" t="s">
        <v>909</v>
      </c>
      <c r="G856">
        <f>_xlfn.XLOOKUP(Product_summary[[#This Row],[ProductName]], products[ProductName], products[UnitsInStock])</f>
        <v>22</v>
      </c>
      <c r="H856">
        <f>_xlfn.XLOOKUP(Product_summary[[#This Row],[ProductName]], products[ProductName], products[UnitsOnOrder])</f>
        <v>30</v>
      </c>
      <c r="I856">
        <f>_xlfn.XLOOKUP(Product_summary[[#This Row],[ProductName]], products[ProductName], products[ReorderLevel])</f>
        <v>30</v>
      </c>
      <c r="J856">
        <v>624.75</v>
      </c>
    </row>
    <row r="857" spans="1:10" x14ac:dyDescent="0.3">
      <c r="A857">
        <v>62.5</v>
      </c>
      <c r="B857">
        <v>18</v>
      </c>
      <c r="C857">
        <v>0.15</v>
      </c>
      <c r="D857">
        <v>62.5</v>
      </c>
      <c r="E857" t="s">
        <v>25</v>
      </c>
      <c r="F857" t="s">
        <v>923</v>
      </c>
      <c r="G857">
        <f>_xlfn.XLOOKUP(Product_summary[[#This Row],[ProductName]], products[ProductName], products[UnitsInStock])</f>
        <v>42</v>
      </c>
      <c r="H857">
        <f>_xlfn.XLOOKUP(Product_summary[[#This Row],[ProductName]], products[ProductName], products[UnitsOnOrder])</f>
        <v>0</v>
      </c>
      <c r="I857">
        <f>_xlfn.XLOOKUP(Product_summary[[#This Row],[ProductName]], products[ProductName], products[ReorderLevel])</f>
        <v>0</v>
      </c>
      <c r="J857">
        <v>956.25</v>
      </c>
    </row>
    <row r="858" spans="1:10" x14ac:dyDescent="0.3">
      <c r="A858">
        <v>18</v>
      </c>
      <c r="B858">
        <v>10</v>
      </c>
      <c r="C858">
        <v>0</v>
      </c>
      <c r="D858">
        <v>18</v>
      </c>
      <c r="E858" t="s">
        <v>4</v>
      </c>
      <c r="F858" t="s">
        <v>1032</v>
      </c>
      <c r="G858">
        <f>_xlfn.XLOOKUP(Product_summary[[#This Row],[ProductName]], products[ProductName], products[UnitsInStock])</f>
        <v>57</v>
      </c>
      <c r="H858">
        <f>_xlfn.XLOOKUP(Product_summary[[#This Row],[ProductName]], products[ProductName], products[UnitsOnOrder])</f>
        <v>0</v>
      </c>
      <c r="I858">
        <f>_xlfn.XLOOKUP(Product_summary[[#This Row],[ProductName]], products[ProductName], products[ReorderLevel])</f>
        <v>20</v>
      </c>
      <c r="J858">
        <v>180</v>
      </c>
    </row>
    <row r="859" spans="1:10" x14ac:dyDescent="0.3">
      <c r="A859">
        <v>12.5</v>
      </c>
      <c r="B859">
        <v>60</v>
      </c>
      <c r="C859">
        <v>0.2</v>
      </c>
      <c r="D859">
        <v>12.5</v>
      </c>
      <c r="E859" t="s">
        <v>13</v>
      </c>
      <c r="F859" t="s">
        <v>949</v>
      </c>
      <c r="G859">
        <f>_xlfn.XLOOKUP(Product_summary[[#This Row],[ProductName]], products[ProductName], products[UnitsInStock])</f>
        <v>0</v>
      </c>
      <c r="H859">
        <f>_xlfn.XLOOKUP(Product_summary[[#This Row],[ProductName]], products[ProductName], products[UnitsOnOrder])</f>
        <v>70</v>
      </c>
      <c r="I859">
        <f>_xlfn.XLOOKUP(Product_summary[[#This Row],[ProductName]], products[ProductName], products[ReorderLevel])</f>
        <v>20</v>
      </c>
      <c r="J859">
        <v>600</v>
      </c>
    </row>
    <row r="860" spans="1:10" x14ac:dyDescent="0.3">
      <c r="A860">
        <v>53</v>
      </c>
      <c r="B860">
        <v>3</v>
      </c>
      <c r="C860">
        <v>0</v>
      </c>
      <c r="D860">
        <v>53</v>
      </c>
      <c r="E860" t="s">
        <v>22</v>
      </c>
      <c r="F860" t="s">
        <v>987</v>
      </c>
      <c r="G860">
        <f>_xlfn.XLOOKUP(Product_summary[[#This Row],[ProductName]], products[ProductName], products[UnitsInStock])</f>
        <v>20</v>
      </c>
      <c r="H860">
        <f>_xlfn.XLOOKUP(Product_summary[[#This Row],[ProductName]], products[ProductName], products[UnitsOnOrder])</f>
        <v>0</v>
      </c>
      <c r="I860">
        <f>_xlfn.XLOOKUP(Product_summary[[#This Row],[ProductName]], products[ProductName], products[ReorderLevel])</f>
        <v>10</v>
      </c>
      <c r="J860">
        <v>159</v>
      </c>
    </row>
    <row r="861" spans="1:10" x14ac:dyDescent="0.3">
      <c r="A861">
        <v>55</v>
      </c>
      <c r="B861">
        <v>40</v>
      </c>
      <c r="C861">
        <v>0.2</v>
      </c>
      <c r="D861">
        <v>55</v>
      </c>
      <c r="E861" t="s">
        <v>13</v>
      </c>
      <c r="F861" t="s">
        <v>1002</v>
      </c>
      <c r="G861">
        <f>_xlfn.XLOOKUP(Product_summary[[#This Row],[ProductName]], products[ProductName], products[UnitsInStock])</f>
        <v>79</v>
      </c>
      <c r="H861">
        <f>_xlfn.XLOOKUP(Product_summary[[#This Row],[ProductName]], products[ProductName], products[UnitsOnOrder])</f>
        <v>0</v>
      </c>
      <c r="I861">
        <f>_xlfn.XLOOKUP(Product_summary[[#This Row],[ProductName]], products[ProductName], products[ReorderLevel])</f>
        <v>0</v>
      </c>
      <c r="J861">
        <v>1760</v>
      </c>
    </row>
    <row r="862" spans="1:10" x14ac:dyDescent="0.3">
      <c r="A862">
        <v>31</v>
      </c>
      <c r="B862">
        <v>5</v>
      </c>
      <c r="C862">
        <v>0</v>
      </c>
      <c r="D862">
        <v>31</v>
      </c>
      <c r="E862" t="s">
        <v>25</v>
      </c>
      <c r="F862" t="s">
        <v>907</v>
      </c>
      <c r="G862">
        <f>_xlfn.XLOOKUP(Product_summary[[#This Row],[ProductName]], products[ProductName], products[UnitsInStock])</f>
        <v>31</v>
      </c>
      <c r="H862">
        <f>_xlfn.XLOOKUP(Product_summary[[#This Row],[ProductName]], products[ProductName], products[UnitsOnOrder])</f>
        <v>0</v>
      </c>
      <c r="I862">
        <f>_xlfn.XLOOKUP(Product_summary[[#This Row],[ProductName]], products[ProductName], products[ReorderLevel])</f>
        <v>0</v>
      </c>
      <c r="J862">
        <v>155</v>
      </c>
    </row>
    <row r="863" spans="1:10" x14ac:dyDescent="0.3">
      <c r="A863">
        <v>12.5</v>
      </c>
      <c r="B863">
        <v>35</v>
      </c>
      <c r="C863">
        <v>0.2</v>
      </c>
      <c r="D863">
        <v>12.5</v>
      </c>
      <c r="E863" t="s">
        <v>13</v>
      </c>
      <c r="F863" t="s">
        <v>949</v>
      </c>
      <c r="G863">
        <f>_xlfn.XLOOKUP(Product_summary[[#This Row],[ProductName]], products[ProductName], products[UnitsInStock])</f>
        <v>0</v>
      </c>
      <c r="H863">
        <f>_xlfn.XLOOKUP(Product_summary[[#This Row],[ProductName]], products[ProductName], products[UnitsOnOrder])</f>
        <v>70</v>
      </c>
      <c r="I863">
        <f>_xlfn.XLOOKUP(Product_summary[[#This Row],[ProductName]], products[ProductName], products[ReorderLevel])</f>
        <v>20</v>
      </c>
      <c r="J863">
        <v>350</v>
      </c>
    </row>
    <row r="864" spans="1:10" x14ac:dyDescent="0.3">
      <c r="A864">
        <v>18</v>
      </c>
      <c r="B864">
        <v>30</v>
      </c>
      <c r="C864">
        <v>0</v>
      </c>
      <c r="D864">
        <v>18</v>
      </c>
      <c r="E864" t="s">
        <v>4</v>
      </c>
      <c r="F864" t="s">
        <v>1032</v>
      </c>
      <c r="G864">
        <f>_xlfn.XLOOKUP(Product_summary[[#This Row],[ProductName]], products[ProductName], products[UnitsInStock])</f>
        <v>57</v>
      </c>
      <c r="H864">
        <f>_xlfn.XLOOKUP(Product_summary[[#This Row],[ProductName]], products[ProductName], products[UnitsOnOrder])</f>
        <v>0</v>
      </c>
      <c r="I864">
        <f>_xlfn.XLOOKUP(Product_summary[[#This Row],[ProductName]], products[ProductName], products[ReorderLevel])</f>
        <v>20</v>
      </c>
      <c r="J864">
        <v>540</v>
      </c>
    </row>
    <row r="865" spans="1:10" x14ac:dyDescent="0.3">
      <c r="A865">
        <v>21</v>
      </c>
      <c r="B865">
        <v>15</v>
      </c>
      <c r="C865">
        <v>0.05</v>
      </c>
      <c r="D865">
        <v>21</v>
      </c>
      <c r="E865" t="s">
        <v>13</v>
      </c>
      <c r="F865" t="s">
        <v>909</v>
      </c>
      <c r="G865">
        <f>_xlfn.XLOOKUP(Product_summary[[#This Row],[ProductName]], products[ProductName], products[UnitsInStock])</f>
        <v>22</v>
      </c>
      <c r="H865">
        <f>_xlfn.XLOOKUP(Product_summary[[#This Row],[ProductName]], products[ProductName], products[UnitsOnOrder])</f>
        <v>30</v>
      </c>
      <c r="I865">
        <f>_xlfn.XLOOKUP(Product_summary[[#This Row],[ProductName]], products[ProductName], products[ReorderLevel])</f>
        <v>30</v>
      </c>
      <c r="J865">
        <v>299.25</v>
      </c>
    </row>
    <row r="866" spans="1:10" x14ac:dyDescent="0.3">
      <c r="A866">
        <v>38</v>
      </c>
      <c r="B866">
        <v>60</v>
      </c>
      <c r="C866">
        <v>0.05</v>
      </c>
      <c r="D866">
        <v>38</v>
      </c>
      <c r="E866" t="s">
        <v>16</v>
      </c>
      <c r="F866" t="s">
        <v>997</v>
      </c>
      <c r="G866">
        <f>_xlfn.XLOOKUP(Product_summary[[#This Row],[ProductName]], products[ProductName], products[UnitsInStock])</f>
        <v>21</v>
      </c>
      <c r="H866">
        <f>_xlfn.XLOOKUP(Product_summary[[#This Row],[ProductName]], products[ProductName], products[UnitsOnOrder])</f>
        <v>10</v>
      </c>
      <c r="I866">
        <f>_xlfn.XLOOKUP(Product_summary[[#This Row],[ProductName]], products[ProductName], products[ReorderLevel])</f>
        <v>30</v>
      </c>
      <c r="J866">
        <v>2166</v>
      </c>
    </row>
    <row r="867" spans="1:10" x14ac:dyDescent="0.3">
      <c r="A867">
        <v>23.25</v>
      </c>
      <c r="B867">
        <v>11</v>
      </c>
      <c r="C867">
        <v>0.15</v>
      </c>
      <c r="D867">
        <v>23.25</v>
      </c>
      <c r="E867" t="s">
        <v>22</v>
      </c>
      <c r="F867" t="s">
        <v>915</v>
      </c>
      <c r="G867">
        <f>_xlfn.XLOOKUP(Product_summary[[#This Row],[ProductName]], products[ProductName], products[UnitsInStock])</f>
        <v>35</v>
      </c>
      <c r="H867">
        <f>_xlfn.XLOOKUP(Product_summary[[#This Row],[ProductName]], products[ProductName], products[UnitsOnOrder])</f>
        <v>0</v>
      </c>
      <c r="I867">
        <f>_xlfn.XLOOKUP(Product_summary[[#This Row],[ProductName]], products[ProductName], products[ReorderLevel])</f>
        <v>0</v>
      </c>
      <c r="J867">
        <v>217.38749999999999</v>
      </c>
    </row>
    <row r="868" spans="1:10" x14ac:dyDescent="0.3">
      <c r="A868">
        <v>14</v>
      </c>
      <c r="B868">
        <v>28</v>
      </c>
      <c r="C868">
        <v>0.15</v>
      </c>
      <c r="D868">
        <v>14</v>
      </c>
      <c r="E868" t="s">
        <v>16</v>
      </c>
      <c r="F868" t="s">
        <v>969</v>
      </c>
      <c r="G868">
        <f>_xlfn.XLOOKUP(Product_summary[[#This Row],[ProductName]], products[ProductName], products[UnitsInStock])</f>
        <v>26</v>
      </c>
      <c r="H868">
        <f>_xlfn.XLOOKUP(Product_summary[[#This Row],[ProductName]], products[ProductName], products[UnitsOnOrder])</f>
        <v>0</v>
      </c>
      <c r="I868">
        <f>_xlfn.XLOOKUP(Product_summary[[#This Row],[ProductName]], products[ProductName], products[ReorderLevel])</f>
        <v>0</v>
      </c>
      <c r="J868">
        <v>333.2</v>
      </c>
    </row>
    <row r="869" spans="1:10" x14ac:dyDescent="0.3">
      <c r="A869">
        <v>17.45</v>
      </c>
      <c r="B869">
        <v>12</v>
      </c>
      <c r="C869">
        <v>0.1</v>
      </c>
      <c r="D869">
        <v>17.45</v>
      </c>
      <c r="E869" t="s">
        <v>10</v>
      </c>
      <c r="F869" t="s">
        <v>919</v>
      </c>
      <c r="G869">
        <f>_xlfn.XLOOKUP(Product_summary[[#This Row],[ProductName]], products[ProductName], products[UnitsInStock])</f>
        <v>29</v>
      </c>
      <c r="H869">
        <f>_xlfn.XLOOKUP(Product_summary[[#This Row],[ProductName]], products[ProductName], products[UnitsOnOrder])</f>
        <v>0</v>
      </c>
      <c r="I869">
        <f>_xlfn.XLOOKUP(Product_summary[[#This Row],[ProductName]], products[ProductName], products[ReorderLevel])</f>
        <v>10</v>
      </c>
      <c r="J869">
        <v>188.45999999999998</v>
      </c>
    </row>
    <row r="870" spans="1:10" x14ac:dyDescent="0.3">
      <c r="A870">
        <v>32</v>
      </c>
      <c r="B870">
        <v>10</v>
      </c>
      <c r="C870">
        <v>0.1</v>
      </c>
      <c r="D870">
        <v>32</v>
      </c>
      <c r="E870" t="s">
        <v>13</v>
      </c>
      <c r="F870" t="s">
        <v>951</v>
      </c>
      <c r="G870">
        <f>_xlfn.XLOOKUP(Product_summary[[#This Row],[ProductName]], products[ProductName], products[UnitsInStock])</f>
        <v>9</v>
      </c>
      <c r="H870">
        <f>_xlfn.XLOOKUP(Product_summary[[#This Row],[ProductName]], products[ProductName], products[UnitsOnOrder])</f>
        <v>40</v>
      </c>
      <c r="I870">
        <f>_xlfn.XLOOKUP(Product_summary[[#This Row],[ProductName]], products[ProductName], products[ReorderLevel])</f>
        <v>25</v>
      </c>
      <c r="J870">
        <v>288</v>
      </c>
    </row>
    <row r="871" spans="1:10" x14ac:dyDescent="0.3">
      <c r="A871">
        <v>18.399999999999999</v>
      </c>
      <c r="B871">
        <v>50</v>
      </c>
      <c r="C871">
        <v>0</v>
      </c>
      <c r="D871">
        <v>18.399999999999999</v>
      </c>
      <c r="E871" t="s">
        <v>25</v>
      </c>
      <c r="F871" t="s">
        <v>965</v>
      </c>
      <c r="G871">
        <f>_xlfn.XLOOKUP(Product_summary[[#This Row],[ProductName]], products[ProductName], products[UnitsInStock])</f>
        <v>123</v>
      </c>
      <c r="H871">
        <f>_xlfn.XLOOKUP(Product_summary[[#This Row],[ProductName]], products[ProductName], products[UnitsOnOrder])</f>
        <v>0</v>
      </c>
      <c r="I871">
        <f>_xlfn.XLOOKUP(Product_summary[[#This Row],[ProductName]], products[ProductName], products[ReorderLevel])</f>
        <v>30</v>
      </c>
      <c r="J871">
        <v>919.99999999999989</v>
      </c>
    </row>
    <row r="872" spans="1:10" x14ac:dyDescent="0.3">
      <c r="A872">
        <v>7.75</v>
      </c>
      <c r="B872">
        <v>15</v>
      </c>
      <c r="C872">
        <v>0.1</v>
      </c>
      <c r="D872">
        <v>7.75</v>
      </c>
      <c r="E872" t="s">
        <v>4</v>
      </c>
      <c r="F872" t="s">
        <v>1030</v>
      </c>
      <c r="G872">
        <f>_xlfn.XLOOKUP(Product_summary[[#This Row],[ProductName]], products[ProductName], products[UnitsInStock])</f>
        <v>125</v>
      </c>
      <c r="H872">
        <f>_xlfn.XLOOKUP(Product_summary[[#This Row],[ProductName]], products[ProductName], products[UnitsOnOrder])</f>
        <v>0</v>
      </c>
      <c r="I872">
        <f>_xlfn.XLOOKUP(Product_summary[[#This Row],[ProductName]], products[ProductName], products[ReorderLevel])</f>
        <v>25</v>
      </c>
      <c r="J872">
        <v>104.625</v>
      </c>
    </row>
    <row r="873" spans="1:10" x14ac:dyDescent="0.3">
      <c r="A873">
        <v>39</v>
      </c>
      <c r="B873">
        <v>18</v>
      </c>
      <c r="C873">
        <v>0</v>
      </c>
      <c r="D873">
        <v>39</v>
      </c>
      <c r="E873" t="s">
        <v>19</v>
      </c>
      <c r="F873" t="s">
        <v>921</v>
      </c>
      <c r="G873">
        <f>_xlfn.XLOOKUP(Product_summary[[#This Row],[ProductName]], products[ProductName], products[UnitsInStock])</f>
        <v>0</v>
      </c>
      <c r="H873">
        <f>_xlfn.XLOOKUP(Product_summary[[#This Row],[ProductName]], products[ProductName], products[UnitsOnOrder])</f>
        <v>0</v>
      </c>
      <c r="I873">
        <f>_xlfn.XLOOKUP(Product_summary[[#This Row],[ProductName]], products[ProductName], products[ReorderLevel])</f>
        <v>0</v>
      </c>
      <c r="J873">
        <v>702</v>
      </c>
    </row>
    <row r="874" spans="1:10" x14ac:dyDescent="0.3">
      <c r="A874">
        <v>14</v>
      </c>
      <c r="B874">
        <v>40</v>
      </c>
      <c r="C874">
        <v>0</v>
      </c>
      <c r="D874">
        <v>14</v>
      </c>
      <c r="E874" t="s">
        <v>4</v>
      </c>
      <c r="F874" t="s">
        <v>955</v>
      </c>
      <c r="G874">
        <f>_xlfn.XLOOKUP(Product_summary[[#This Row],[ProductName]], products[ProductName], products[UnitsInStock])</f>
        <v>111</v>
      </c>
      <c r="H874">
        <f>_xlfn.XLOOKUP(Product_summary[[#This Row],[ProductName]], products[ProductName], products[UnitsOnOrder])</f>
        <v>0</v>
      </c>
      <c r="I874">
        <f>_xlfn.XLOOKUP(Product_summary[[#This Row],[ProductName]], products[ProductName], products[ReorderLevel])</f>
        <v>15</v>
      </c>
      <c r="J874">
        <v>560</v>
      </c>
    </row>
    <row r="875" spans="1:10" x14ac:dyDescent="0.3">
      <c r="A875">
        <v>32.799999999999997</v>
      </c>
      <c r="B875">
        <v>25</v>
      </c>
      <c r="C875">
        <v>0</v>
      </c>
      <c r="D875">
        <v>32.799999999999997</v>
      </c>
      <c r="E875" t="s">
        <v>19</v>
      </c>
      <c r="F875" t="s">
        <v>991</v>
      </c>
      <c r="G875">
        <f>_xlfn.XLOOKUP(Product_summary[[#This Row],[ProductName]], products[ProductName], products[UnitsInStock])</f>
        <v>0</v>
      </c>
      <c r="H875">
        <f>_xlfn.XLOOKUP(Product_summary[[#This Row],[ProductName]], products[ProductName], products[UnitsOnOrder])</f>
        <v>0</v>
      </c>
      <c r="I875">
        <f>_xlfn.XLOOKUP(Product_summary[[#This Row],[ProductName]], products[ProductName], products[ReorderLevel])</f>
        <v>0</v>
      </c>
      <c r="J875">
        <v>819.99999999999989</v>
      </c>
    </row>
    <row r="876" spans="1:10" x14ac:dyDescent="0.3">
      <c r="A876">
        <v>2.5</v>
      </c>
      <c r="B876">
        <v>14</v>
      </c>
      <c r="C876">
        <v>0</v>
      </c>
      <c r="D876">
        <v>2.5</v>
      </c>
      <c r="E876" t="s">
        <v>13</v>
      </c>
      <c r="F876" t="s">
        <v>953</v>
      </c>
      <c r="G876">
        <f>_xlfn.XLOOKUP(Product_summary[[#This Row],[ProductName]], products[ProductName], products[UnitsInStock])</f>
        <v>112</v>
      </c>
      <c r="H876">
        <f>_xlfn.XLOOKUP(Product_summary[[#This Row],[ProductName]], products[ProductName], products[UnitsOnOrder])</f>
        <v>0</v>
      </c>
      <c r="I876">
        <f>_xlfn.XLOOKUP(Product_summary[[#This Row],[ProductName]], products[ProductName], products[ReorderLevel])</f>
        <v>20</v>
      </c>
      <c r="J876">
        <v>35</v>
      </c>
    </row>
    <row r="877" spans="1:10" x14ac:dyDescent="0.3">
      <c r="A877">
        <v>18.399999999999999</v>
      </c>
      <c r="B877">
        <v>2</v>
      </c>
      <c r="C877">
        <v>0</v>
      </c>
      <c r="D877">
        <v>18.399999999999999</v>
      </c>
      <c r="E877" t="s">
        <v>25</v>
      </c>
      <c r="F877" t="s">
        <v>965</v>
      </c>
      <c r="G877">
        <f>_xlfn.XLOOKUP(Product_summary[[#This Row],[ProductName]], products[ProductName], products[UnitsInStock])</f>
        <v>123</v>
      </c>
      <c r="H877">
        <f>_xlfn.XLOOKUP(Product_summary[[#This Row],[ProductName]], products[ProductName], products[UnitsOnOrder])</f>
        <v>0</v>
      </c>
      <c r="I877">
        <f>_xlfn.XLOOKUP(Product_summary[[#This Row],[ProductName]], products[ProductName], products[ReorderLevel])</f>
        <v>30</v>
      </c>
      <c r="J877">
        <v>36.799999999999997</v>
      </c>
    </row>
    <row r="878" spans="1:10" x14ac:dyDescent="0.3">
      <c r="A878">
        <v>49.3</v>
      </c>
      <c r="B878">
        <v>10</v>
      </c>
      <c r="C878">
        <v>0</v>
      </c>
      <c r="D878">
        <v>49.3</v>
      </c>
      <c r="E878" t="s">
        <v>10</v>
      </c>
      <c r="F878" t="s">
        <v>1008</v>
      </c>
      <c r="G878">
        <f>_xlfn.XLOOKUP(Product_summary[[#This Row],[ProductName]], products[ProductName], products[UnitsInStock])</f>
        <v>17</v>
      </c>
      <c r="H878">
        <f>_xlfn.XLOOKUP(Product_summary[[#This Row],[ProductName]], products[ProductName], products[UnitsOnOrder])</f>
        <v>0</v>
      </c>
      <c r="I878">
        <f>_xlfn.XLOOKUP(Product_summary[[#This Row],[ProductName]], products[ProductName], products[ReorderLevel])</f>
        <v>0</v>
      </c>
      <c r="J878">
        <v>493</v>
      </c>
    </row>
    <row r="879" spans="1:10" x14ac:dyDescent="0.3">
      <c r="A879">
        <v>33.25</v>
      </c>
      <c r="B879">
        <v>6</v>
      </c>
      <c r="C879">
        <v>0</v>
      </c>
      <c r="D879">
        <v>33.25</v>
      </c>
      <c r="E879" t="s">
        <v>16</v>
      </c>
      <c r="F879" t="s">
        <v>1012</v>
      </c>
      <c r="G879">
        <f>_xlfn.XLOOKUP(Product_summary[[#This Row],[ProductName]], products[ProductName], products[UnitsInStock])</f>
        <v>22</v>
      </c>
      <c r="H879">
        <f>_xlfn.XLOOKUP(Product_summary[[#This Row],[ProductName]], products[ProductName], products[UnitsOnOrder])</f>
        <v>80</v>
      </c>
      <c r="I879">
        <f>_xlfn.XLOOKUP(Product_summary[[#This Row],[ProductName]], products[ProductName], products[ReorderLevel])</f>
        <v>30</v>
      </c>
      <c r="J879">
        <v>199.5</v>
      </c>
    </row>
    <row r="880" spans="1:10" x14ac:dyDescent="0.3">
      <c r="A880">
        <v>55</v>
      </c>
      <c r="B880">
        <v>12</v>
      </c>
      <c r="C880">
        <v>0</v>
      </c>
      <c r="D880">
        <v>55</v>
      </c>
      <c r="E880" t="s">
        <v>13</v>
      </c>
      <c r="F880" t="s">
        <v>1002</v>
      </c>
      <c r="G880">
        <f>_xlfn.XLOOKUP(Product_summary[[#This Row],[ProductName]], products[ProductName], products[UnitsInStock])</f>
        <v>79</v>
      </c>
      <c r="H880">
        <f>_xlfn.XLOOKUP(Product_summary[[#This Row],[ProductName]], products[ProductName], products[UnitsOnOrder])</f>
        <v>0</v>
      </c>
      <c r="I880">
        <f>_xlfn.XLOOKUP(Product_summary[[#This Row],[ProductName]], products[ProductName], products[ReorderLevel])</f>
        <v>0</v>
      </c>
      <c r="J880">
        <v>660</v>
      </c>
    </row>
    <row r="881" spans="1:10" x14ac:dyDescent="0.3">
      <c r="A881">
        <v>43.9</v>
      </c>
      <c r="B881">
        <v>6</v>
      </c>
      <c r="C881">
        <v>0</v>
      </c>
      <c r="D881">
        <v>43.9</v>
      </c>
      <c r="E881" t="s">
        <v>7</v>
      </c>
      <c r="F881" t="s">
        <v>1010</v>
      </c>
      <c r="G881">
        <f>_xlfn.XLOOKUP(Product_summary[[#This Row],[ProductName]], products[ProductName], products[UnitsInStock])</f>
        <v>24</v>
      </c>
      <c r="H881">
        <f>_xlfn.XLOOKUP(Product_summary[[#This Row],[ProductName]], products[ProductName], products[UnitsOnOrder])</f>
        <v>0</v>
      </c>
      <c r="I881">
        <f>_xlfn.XLOOKUP(Product_summary[[#This Row],[ProductName]], products[ProductName], products[ReorderLevel])</f>
        <v>5</v>
      </c>
      <c r="J881">
        <v>263.39999999999998</v>
      </c>
    </row>
    <row r="882" spans="1:10" x14ac:dyDescent="0.3">
      <c r="A882">
        <v>34.799999999999997</v>
      </c>
      <c r="B882">
        <v>30</v>
      </c>
      <c r="C882">
        <v>0</v>
      </c>
      <c r="D882">
        <v>34.799999999999997</v>
      </c>
      <c r="E882" t="s">
        <v>13</v>
      </c>
      <c r="F882" t="s">
        <v>1026</v>
      </c>
      <c r="G882">
        <f>_xlfn.XLOOKUP(Product_summary[[#This Row],[ProductName]], products[ProductName], products[UnitsInStock])</f>
        <v>14</v>
      </c>
      <c r="H882">
        <f>_xlfn.XLOOKUP(Product_summary[[#This Row],[ProductName]], products[ProductName], products[UnitsOnOrder])</f>
        <v>0</v>
      </c>
      <c r="I882">
        <f>_xlfn.XLOOKUP(Product_summary[[#This Row],[ProductName]], products[ProductName], products[ReorderLevel])</f>
        <v>0</v>
      </c>
      <c r="J882">
        <v>1044</v>
      </c>
    </row>
    <row r="883" spans="1:10" x14ac:dyDescent="0.3">
      <c r="A883">
        <v>18</v>
      </c>
      <c r="B883">
        <v>10</v>
      </c>
      <c r="C883">
        <v>0</v>
      </c>
      <c r="D883">
        <v>18</v>
      </c>
      <c r="E883" t="s">
        <v>4</v>
      </c>
      <c r="F883" t="s">
        <v>1032</v>
      </c>
      <c r="G883">
        <f>_xlfn.XLOOKUP(Product_summary[[#This Row],[ProductName]], products[ProductName], products[UnitsInStock])</f>
        <v>57</v>
      </c>
      <c r="H883">
        <f>_xlfn.XLOOKUP(Product_summary[[#This Row],[ProductName]], products[ProductName], products[UnitsOnOrder])</f>
        <v>0</v>
      </c>
      <c r="I883">
        <f>_xlfn.XLOOKUP(Product_summary[[#This Row],[ProductName]], products[ProductName], products[ReorderLevel])</f>
        <v>20</v>
      </c>
      <c r="J883">
        <v>180</v>
      </c>
    </row>
    <row r="884" spans="1:10" x14ac:dyDescent="0.3">
      <c r="A884">
        <v>18</v>
      </c>
      <c r="B884">
        <v>10</v>
      </c>
      <c r="C884">
        <v>0</v>
      </c>
      <c r="D884">
        <v>18</v>
      </c>
      <c r="E884" t="s">
        <v>4</v>
      </c>
      <c r="F884" t="s">
        <v>889</v>
      </c>
      <c r="G884">
        <f>_xlfn.XLOOKUP(Product_summary[[#This Row],[ProductName]], products[ProductName], products[UnitsInStock])</f>
        <v>39</v>
      </c>
      <c r="H884">
        <f>_xlfn.XLOOKUP(Product_summary[[#This Row],[ProductName]], products[ProductName], products[UnitsOnOrder])</f>
        <v>0</v>
      </c>
      <c r="I884">
        <f>_xlfn.XLOOKUP(Product_summary[[#This Row],[ProductName]], products[ProductName], products[ReorderLevel])</f>
        <v>10</v>
      </c>
      <c r="J884">
        <v>180</v>
      </c>
    </row>
    <row r="885" spans="1:10" x14ac:dyDescent="0.3">
      <c r="A885">
        <v>12.5</v>
      </c>
      <c r="B885">
        <v>20</v>
      </c>
      <c r="C885">
        <v>0</v>
      </c>
      <c r="D885">
        <v>12.5</v>
      </c>
      <c r="E885" t="s">
        <v>13</v>
      </c>
      <c r="F885" t="s">
        <v>949</v>
      </c>
      <c r="G885">
        <f>_xlfn.XLOOKUP(Product_summary[[#This Row],[ProductName]], products[ProductName], products[UnitsInStock])</f>
        <v>0</v>
      </c>
      <c r="H885">
        <f>_xlfn.XLOOKUP(Product_summary[[#This Row],[ProductName]], products[ProductName], products[UnitsOnOrder])</f>
        <v>70</v>
      </c>
      <c r="I885">
        <f>_xlfn.XLOOKUP(Product_summary[[#This Row],[ProductName]], products[ProductName], products[ReorderLevel])</f>
        <v>20</v>
      </c>
      <c r="J885">
        <v>250</v>
      </c>
    </row>
    <row r="886" spans="1:10" x14ac:dyDescent="0.3">
      <c r="A886">
        <v>19.45</v>
      </c>
      <c r="B886">
        <v>21</v>
      </c>
      <c r="C886">
        <v>0</v>
      </c>
      <c r="D886">
        <v>19.45</v>
      </c>
      <c r="E886" t="s">
        <v>7</v>
      </c>
      <c r="F886" t="s">
        <v>973</v>
      </c>
      <c r="G886">
        <f>_xlfn.XLOOKUP(Product_summary[[#This Row],[ProductName]], products[ProductName], products[UnitsInStock])</f>
        <v>27</v>
      </c>
      <c r="H886">
        <f>_xlfn.XLOOKUP(Product_summary[[#This Row],[ProductName]], products[ProductName], products[UnitsOnOrder])</f>
        <v>0</v>
      </c>
      <c r="I886">
        <f>_xlfn.XLOOKUP(Product_summary[[#This Row],[ProductName]], products[ProductName], products[ReorderLevel])</f>
        <v>15</v>
      </c>
      <c r="J886">
        <v>408.45</v>
      </c>
    </row>
    <row r="887" spans="1:10" x14ac:dyDescent="0.3">
      <c r="A887">
        <v>18</v>
      </c>
      <c r="B887">
        <v>10</v>
      </c>
      <c r="C887">
        <v>0</v>
      </c>
      <c r="D887">
        <v>18</v>
      </c>
      <c r="E887" t="s">
        <v>4</v>
      </c>
      <c r="F887" t="s">
        <v>963</v>
      </c>
      <c r="G887">
        <f>_xlfn.XLOOKUP(Product_summary[[#This Row],[ProductName]], products[ProductName], products[UnitsInStock])</f>
        <v>69</v>
      </c>
      <c r="H887">
        <f>_xlfn.XLOOKUP(Product_summary[[#This Row],[ProductName]], products[ProductName], products[UnitsOnOrder])</f>
        <v>0</v>
      </c>
      <c r="I887">
        <f>_xlfn.XLOOKUP(Product_summary[[#This Row],[ProductName]], products[ProductName], products[ReorderLevel])</f>
        <v>5</v>
      </c>
      <c r="J887">
        <v>180</v>
      </c>
    </row>
    <row r="888" spans="1:10" x14ac:dyDescent="0.3">
      <c r="A888">
        <v>7.75</v>
      </c>
      <c r="B888">
        <v>20</v>
      </c>
      <c r="C888">
        <v>0</v>
      </c>
      <c r="D888">
        <v>7.75</v>
      </c>
      <c r="E888" t="s">
        <v>4</v>
      </c>
      <c r="F888" t="s">
        <v>1030</v>
      </c>
      <c r="G888">
        <f>_xlfn.XLOOKUP(Product_summary[[#This Row],[ProductName]], products[ProductName], products[UnitsInStock])</f>
        <v>125</v>
      </c>
      <c r="H888">
        <f>_xlfn.XLOOKUP(Product_summary[[#This Row],[ProductName]], products[ProductName], products[UnitsOnOrder])</f>
        <v>0</v>
      </c>
      <c r="I888">
        <f>_xlfn.XLOOKUP(Product_summary[[#This Row],[ProductName]], products[ProductName], products[ReorderLevel])</f>
        <v>25</v>
      </c>
      <c r="J888">
        <v>155</v>
      </c>
    </row>
    <row r="889" spans="1:10" x14ac:dyDescent="0.3">
      <c r="A889">
        <v>13</v>
      </c>
      <c r="B889">
        <v>18</v>
      </c>
      <c r="C889">
        <v>0</v>
      </c>
      <c r="D889">
        <v>13</v>
      </c>
      <c r="E889" t="s">
        <v>7</v>
      </c>
      <c r="F889" t="s">
        <v>1034</v>
      </c>
      <c r="G889">
        <f>_xlfn.XLOOKUP(Product_summary[[#This Row],[ProductName]], products[ProductName], products[UnitsInStock])</f>
        <v>32</v>
      </c>
      <c r="H889">
        <f>_xlfn.XLOOKUP(Product_summary[[#This Row],[ProductName]], products[ProductName], products[UnitsOnOrder])</f>
        <v>0</v>
      </c>
      <c r="I889">
        <f>_xlfn.XLOOKUP(Product_summary[[#This Row],[ProductName]], products[ProductName], products[ReorderLevel])</f>
        <v>15</v>
      </c>
      <c r="J889">
        <v>234</v>
      </c>
    </row>
    <row r="890" spans="1:10" x14ac:dyDescent="0.3">
      <c r="A890">
        <v>18</v>
      </c>
      <c r="B890">
        <v>20</v>
      </c>
      <c r="C890">
        <v>0</v>
      </c>
      <c r="D890">
        <v>18</v>
      </c>
      <c r="E890" t="s">
        <v>4</v>
      </c>
      <c r="F890" t="s">
        <v>956</v>
      </c>
      <c r="G890">
        <f>_xlfn.XLOOKUP(Product_summary[[#This Row],[ProductName]], products[ProductName], products[UnitsInStock])</f>
        <v>20</v>
      </c>
      <c r="H890">
        <f>_xlfn.XLOOKUP(Product_summary[[#This Row],[ProductName]], products[ProductName], products[UnitsOnOrder])</f>
        <v>0</v>
      </c>
      <c r="I890">
        <f>_xlfn.XLOOKUP(Product_summary[[#This Row],[ProductName]], products[ProductName], products[ReorderLevel])</f>
        <v>15</v>
      </c>
      <c r="J890">
        <v>360</v>
      </c>
    </row>
    <row r="891" spans="1:10" x14ac:dyDescent="0.3">
      <c r="A891">
        <v>19.5</v>
      </c>
      <c r="B891">
        <v>6</v>
      </c>
      <c r="C891">
        <v>0</v>
      </c>
      <c r="D891">
        <v>19.5</v>
      </c>
      <c r="E891" t="s">
        <v>16</v>
      </c>
      <c r="F891" t="s">
        <v>999</v>
      </c>
      <c r="G891">
        <f>_xlfn.XLOOKUP(Product_summary[[#This Row],[ProductName]], products[ProductName], products[UnitsInStock])</f>
        <v>36</v>
      </c>
      <c r="H891">
        <f>_xlfn.XLOOKUP(Product_summary[[#This Row],[ProductName]], products[ProductName], products[UnitsOnOrder])</f>
        <v>0</v>
      </c>
      <c r="I891">
        <f>_xlfn.XLOOKUP(Product_summary[[#This Row],[ProductName]], products[ProductName], products[ReorderLevel])</f>
        <v>20</v>
      </c>
      <c r="J891">
        <v>117</v>
      </c>
    </row>
    <row r="892" spans="1:10" x14ac:dyDescent="0.3">
      <c r="A892">
        <v>15.5</v>
      </c>
      <c r="B892">
        <v>10</v>
      </c>
      <c r="C892">
        <v>0</v>
      </c>
      <c r="D892">
        <v>15.5</v>
      </c>
      <c r="E892" t="s">
        <v>7</v>
      </c>
      <c r="F892" t="s">
        <v>917</v>
      </c>
      <c r="G892">
        <f>_xlfn.XLOOKUP(Product_summary[[#This Row],[ProductName]], products[ProductName], products[UnitsInStock])</f>
        <v>39</v>
      </c>
      <c r="H892">
        <f>_xlfn.XLOOKUP(Product_summary[[#This Row],[ProductName]], products[ProductName], products[UnitsOnOrder])</f>
        <v>0</v>
      </c>
      <c r="I892">
        <f>_xlfn.XLOOKUP(Product_summary[[#This Row],[ProductName]], products[ProductName], products[ReorderLevel])</f>
        <v>5</v>
      </c>
      <c r="J892">
        <v>155</v>
      </c>
    </row>
    <row r="893" spans="1:10" x14ac:dyDescent="0.3">
      <c r="A893">
        <v>7.75</v>
      </c>
      <c r="B893">
        <v>21</v>
      </c>
      <c r="C893">
        <v>0</v>
      </c>
      <c r="D893">
        <v>7.75</v>
      </c>
      <c r="E893" t="s">
        <v>4</v>
      </c>
      <c r="F893" t="s">
        <v>1030</v>
      </c>
      <c r="G893">
        <f>_xlfn.XLOOKUP(Product_summary[[#This Row],[ProductName]], products[ProductName], products[UnitsInStock])</f>
        <v>125</v>
      </c>
      <c r="H893">
        <f>_xlfn.XLOOKUP(Product_summary[[#This Row],[ProductName]], products[ProductName], products[UnitsOnOrder])</f>
        <v>0</v>
      </c>
      <c r="I893">
        <f>_xlfn.XLOOKUP(Product_summary[[#This Row],[ProductName]], products[ProductName], products[ReorderLevel])</f>
        <v>25</v>
      </c>
      <c r="J893">
        <v>162.75</v>
      </c>
    </row>
    <row r="894" spans="1:10" x14ac:dyDescent="0.3">
      <c r="A894">
        <v>23.25</v>
      </c>
      <c r="B894">
        <v>15</v>
      </c>
      <c r="C894">
        <v>0.05</v>
      </c>
      <c r="D894">
        <v>23.25</v>
      </c>
      <c r="E894" t="s">
        <v>22</v>
      </c>
      <c r="F894" t="s">
        <v>915</v>
      </c>
      <c r="G894">
        <f>_xlfn.XLOOKUP(Product_summary[[#This Row],[ProductName]], products[ProductName], products[UnitsInStock])</f>
        <v>35</v>
      </c>
      <c r="H894">
        <f>_xlfn.XLOOKUP(Product_summary[[#This Row],[ProductName]], products[ProductName], products[UnitsOnOrder])</f>
        <v>0</v>
      </c>
      <c r="I894">
        <f>_xlfn.XLOOKUP(Product_summary[[#This Row],[ProductName]], products[ProductName], products[ReorderLevel])</f>
        <v>0</v>
      </c>
      <c r="J894">
        <v>331.3125</v>
      </c>
    </row>
    <row r="895" spans="1:10" x14ac:dyDescent="0.3">
      <c r="A895">
        <v>9.65</v>
      </c>
      <c r="B895">
        <v>9</v>
      </c>
      <c r="C895">
        <v>0.05</v>
      </c>
      <c r="D895">
        <v>9.65</v>
      </c>
      <c r="E895" t="s">
        <v>25</v>
      </c>
      <c r="F895" t="s">
        <v>967</v>
      </c>
      <c r="G895">
        <f>_xlfn.XLOOKUP(Product_summary[[#This Row],[ProductName]], products[ProductName], products[UnitsInStock])</f>
        <v>85</v>
      </c>
      <c r="H895">
        <f>_xlfn.XLOOKUP(Product_summary[[#This Row],[ProductName]], products[ProductName], products[UnitsOnOrder])</f>
        <v>0</v>
      </c>
      <c r="I895">
        <f>_xlfn.XLOOKUP(Product_summary[[#This Row],[ProductName]], products[ProductName], products[ReorderLevel])</f>
        <v>10</v>
      </c>
      <c r="J895">
        <v>82.507500000000007</v>
      </c>
    </row>
    <row r="896" spans="1:10" x14ac:dyDescent="0.3">
      <c r="A896">
        <v>21.05</v>
      </c>
      <c r="B896">
        <v>30</v>
      </c>
      <c r="C896">
        <v>0.05</v>
      </c>
      <c r="D896">
        <v>21.05</v>
      </c>
      <c r="E896" t="s">
        <v>7</v>
      </c>
      <c r="F896" t="s">
        <v>1014</v>
      </c>
      <c r="G896">
        <f>_xlfn.XLOOKUP(Product_summary[[#This Row],[ProductName]], products[ProductName], products[UnitsInStock])</f>
        <v>76</v>
      </c>
      <c r="H896">
        <f>_xlfn.XLOOKUP(Product_summary[[#This Row],[ProductName]], products[ProductName], products[UnitsOnOrder])</f>
        <v>0</v>
      </c>
      <c r="I896">
        <f>_xlfn.XLOOKUP(Product_summary[[#This Row],[ProductName]], products[ProductName], products[ReorderLevel])</f>
        <v>0</v>
      </c>
      <c r="J896">
        <v>599.92499999999995</v>
      </c>
    </row>
    <row r="897" spans="1:10" x14ac:dyDescent="0.3">
      <c r="A897">
        <v>7.75</v>
      </c>
      <c r="B897">
        <v>50</v>
      </c>
      <c r="C897">
        <v>0.2</v>
      </c>
      <c r="D897">
        <v>7.75</v>
      </c>
      <c r="E897" t="s">
        <v>4</v>
      </c>
      <c r="F897" t="s">
        <v>1030</v>
      </c>
      <c r="G897">
        <f>_xlfn.XLOOKUP(Product_summary[[#This Row],[ProductName]], products[ProductName], products[UnitsInStock])</f>
        <v>125</v>
      </c>
      <c r="H897">
        <f>_xlfn.XLOOKUP(Product_summary[[#This Row],[ProductName]], products[ProductName], products[UnitsOnOrder])</f>
        <v>0</v>
      </c>
      <c r="I897">
        <f>_xlfn.XLOOKUP(Product_summary[[#This Row],[ProductName]], products[ProductName], products[ReorderLevel])</f>
        <v>25</v>
      </c>
      <c r="J897">
        <v>310</v>
      </c>
    </row>
    <row r="898" spans="1:10" x14ac:dyDescent="0.3">
      <c r="A898">
        <v>19.5</v>
      </c>
      <c r="B898">
        <v>4</v>
      </c>
      <c r="C898">
        <v>0</v>
      </c>
      <c r="D898">
        <v>19.5</v>
      </c>
      <c r="E898" t="s">
        <v>16</v>
      </c>
      <c r="F898" t="s">
        <v>999</v>
      </c>
      <c r="G898">
        <f>_xlfn.XLOOKUP(Product_summary[[#This Row],[ProductName]], products[ProductName], products[UnitsInStock])</f>
        <v>36</v>
      </c>
      <c r="H898">
        <f>_xlfn.XLOOKUP(Product_summary[[#This Row],[ProductName]], products[ProductName], products[UnitsOnOrder])</f>
        <v>0</v>
      </c>
      <c r="I898">
        <f>_xlfn.XLOOKUP(Product_summary[[#This Row],[ProductName]], products[ProductName], products[ReorderLevel])</f>
        <v>20</v>
      </c>
      <c r="J898">
        <v>78</v>
      </c>
    </row>
    <row r="899" spans="1:10" x14ac:dyDescent="0.3">
      <c r="A899">
        <v>18</v>
      </c>
      <c r="B899">
        <v>14</v>
      </c>
      <c r="C899">
        <v>0</v>
      </c>
      <c r="D899">
        <v>18</v>
      </c>
      <c r="E899" t="s">
        <v>4</v>
      </c>
      <c r="F899" t="s">
        <v>1032</v>
      </c>
      <c r="G899">
        <f>_xlfn.XLOOKUP(Product_summary[[#This Row],[ProductName]], products[ProductName], products[UnitsInStock])</f>
        <v>57</v>
      </c>
      <c r="H899">
        <f>_xlfn.XLOOKUP(Product_summary[[#This Row],[ProductName]], products[ProductName], products[UnitsOnOrder])</f>
        <v>0</v>
      </c>
      <c r="I899">
        <f>_xlfn.XLOOKUP(Product_summary[[#This Row],[ProductName]], products[ProductName], products[ReorderLevel])</f>
        <v>20</v>
      </c>
      <c r="J899">
        <v>252</v>
      </c>
    </row>
    <row r="900" spans="1:10" x14ac:dyDescent="0.3">
      <c r="A900">
        <v>123.79</v>
      </c>
      <c r="B900">
        <v>10</v>
      </c>
      <c r="C900">
        <v>0</v>
      </c>
      <c r="D900">
        <v>123.79</v>
      </c>
      <c r="E900" t="s">
        <v>19</v>
      </c>
      <c r="F900" t="s">
        <v>945</v>
      </c>
      <c r="G900">
        <f>_xlfn.XLOOKUP(Product_summary[[#This Row],[ProductName]], products[ProductName], products[UnitsInStock])</f>
        <v>0</v>
      </c>
      <c r="H900">
        <f>_xlfn.XLOOKUP(Product_summary[[#This Row],[ProductName]], products[ProductName], products[UnitsOnOrder])</f>
        <v>0</v>
      </c>
      <c r="I900">
        <f>_xlfn.XLOOKUP(Product_summary[[#This Row],[ProductName]], products[ProductName], products[ReorderLevel])</f>
        <v>0</v>
      </c>
      <c r="J900">
        <v>1237.9000000000001</v>
      </c>
    </row>
    <row r="901" spans="1:10" x14ac:dyDescent="0.3">
      <c r="A901">
        <v>34</v>
      </c>
      <c r="B901">
        <v>24</v>
      </c>
      <c r="C901">
        <v>0.15</v>
      </c>
      <c r="D901">
        <v>34</v>
      </c>
      <c r="E901" t="s">
        <v>13</v>
      </c>
      <c r="F901" t="s">
        <v>1004</v>
      </c>
      <c r="G901">
        <f>_xlfn.XLOOKUP(Product_summary[[#This Row],[ProductName]], products[ProductName], products[UnitsInStock])</f>
        <v>19</v>
      </c>
      <c r="H901">
        <f>_xlfn.XLOOKUP(Product_summary[[#This Row],[ProductName]], products[ProductName], products[UnitsOnOrder])</f>
        <v>0</v>
      </c>
      <c r="I901">
        <f>_xlfn.XLOOKUP(Product_summary[[#This Row],[ProductName]], products[ProductName], products[ReorderLevel])</f>
        <v>0</v>
      </c>
      <c r="J901">
        <v>693.6</v>
      </c>
    </row>
    <row r="902" spans="1:10" x14ac:dyDescent="0.3">
      <c r="A902">
        <v>36</v>
      </c>
      <c r="B902">
        <v>10</v>
      </c>
      <c r="C902">
        <v>0.15</v>
      </c>
      <c r="D902">
        <v>36</v>
      </c>
      <c r="E902" t="s">
        <v>13</v>
      </c>
      <c r="F902" t="s">
        <v>1021</v>
      </c>
      <c r="G902">
        <f>_xlfn.XLOOKUP(Product_summary[[#This Row],[ProductName]], products[ProductName], products[UnitsInStock])</f>
        <v>26</v>
      </c>
      <c r="H902">
        <f>_xlfn.XLOOKUP(Product_summary[[#This Row],[ProductName]], products[ProductName], products[UnitsOnOrder])</f>
        <v>0</v>
      </c>
      <c r="I902">
        <f>_xlfn.XLOOKUP(Product_summary[[#This Row],[ProductName]], products[ProductName], products[ReorderLevel])</f>
        <v>15</v>
      </c>
      <c r="J902">
        <v>306</v>
      </c>
    </row>
    <row r="903" spans="1:10" x14ac:dyDescent="0.3">
      <c r="A903">
        <v>12.5</v>
      </c>
      <c r="B903">
        <v>50</v>
      </c>
      <c r="C903">
        <v>0.05</v>
      </c>
      <c r="D903">
        <v>12.5</v>
      </c>
      <c r="E903" t="s">
        <v>13</v>
      </c>
      <c r="F903" t="s">
        <v>949</v>
      </c>
      <c r="G903">
        <f>_xlfn.XLOOKUP(Product_summary[[#This Row],[ProductName]], products[ProductName], products[UnitsInStock])</f>
        <v>0</v>
      </c>
      <c r="H903">
        <f>_xlfn.XLOOKUP(Product_summary[[#This Row],[ProductName]], products[ProductName], products[UnitsOnOrder])</f>
        <v>70</v>
      </c>
      <c r="I903">
        <f>_xlfn.XLOOKUP(Product_summary[[#This Row],[ProductName]], products[ProductName], products[ReorderLevel])</f>
        <v>20</v>
      </c>
      <c r="J903">
        <v>593.75</v>
      </c>
    </row>
    <row r="904" spans="1:10" x14ac:dyDescent="0.3">
      <c r="A904">
        <v>9.5</v>
      </c>
      <c r="B904">
        <v>15</v>
      </c>
      <c r="C904">
        <v>0</v>
      </c>
      <c r="D904">
        <v>9.5</v>
      </c>
      <c r="E904" t="s">
        <v>10</v>
      </c>
      <c r="F904" t="s">
        <v>979</v>
      </c>
      <c r="G904">
        <f>_xlfn.XLOOKUP(Product_summary[[#This Row],[ProductName]], products[ProductName], products[UnitsInStock])</f>
        <v>36</v>
      </c>
      <c r="H904">
        <f>_xlfn.XLOOKUP(Product_summary[[#This Row],[ProductName]], products[ProductName], products[UnitsOnOrder])</f>
        <v>0</v>
      </c>
      <c r="I904">
        <f>_xlfn.XLOOKUP(Product_summary[[#This Row],[ProductName]], products[ProductName], products[ReorderLevel])</f>
        <v>0</v>
      </c>
      <c r="J904">
        <v>142.5</v>
      </c>
    </row>
    <row r="905" spans="1:10" x14ac:dyDescent="0.3">
      <c r="A905">
        <v>7</v>
      </c>
      <c r="B905">
        <v>4</v>
      </c>
      <c r="C905">
        <v>0.15</v>
      </c>
      <c r="D905">
        <v>7</v>
      </c>
      <c r="E905" t="s">
        <v>16</v>
      </c>
      <c r="F905" t="s">
        <v>989</v>
      </c>
      <c r="G905">
        <f>_xlfn.XLOOKUP(Product_summary[[#This Row],[ProductName]], products[ProductName], products[UnitsInStock])</f>
        <v>38</v>
      </c>
      <c r="H905">
        <f>_xlfn.XLOOKUP(Product_summary[[#This Row],[ProductName]], products[ProductName], products[UnitsOnOrder])</f>
        <v>0</v>
      </c>
      <c r="I905">
        <f>_xlfn.XLOOKUP(Product_summary[[#This Row],[ProductName]], products[ProductName], products[ReorderLevel])</f>
        <v>25</v>
      </c>
      <c r="J905">
        <v>23.8</v>
      </c>
    </row>
    <row r="906" spans="1:10" x14ac:dyDescent="0.3">
      <c r="A906">
        <v>31.23</v>
      </c>
      <c r="B906">
        <v>6</v>
      </c>
      <c r="C906">
        <v>0</v>
      </c>
      <c r="D906">
        <v>31.23</v>
      </c>
      <c r="E906" t="s">
        <v>10</v>
      </c>
      <c r="F906" t="s">
        <v>939</v>
      </c>
      <c r="G906">
        <f>_xlfn.XLOOKUP(Product_summary[[#This Row],[ProductName]], products[ProductName], products[UnitsInStock])</f>
        <v>15</v>
      </c>
      <c r="H906">
        <f>_xlfn.XLOOKUP(Product_summary[[#This Row],[ProductName]], products[ProductName], products[UnitsOnOrder])</f>
        <v>0</v>
      </c>
      <c r="I906">
        <f>_xlfn.XLOOKUP(Product_summary[[#This Row],[ProductName]], products[ProductName], products[ReorderLevel])</f>
        <v>0</v>
      </c>
      <c r="J906">
        <v>187.38</v>
      </c>
    </row>
    <row r="907" spans="1:10" x14ac:dyDescent="0.3">
      <c r="A907">
        <v>18</v>
      </c>
      <c r="B907">
        <v>20</v>
      </c>
      <c r="C907">
        <v>0</v>
      </c>
      <c r="D907">
        <v>18</v>
      </c>
      <c r="E907" t="s">
        <v>4</v>
      </c>
      <c r="F907" t="s">
        <v>956</v>
      </c>
      <c r="G907">
        <f>_xlfn.XLOOKUP(Product_summary[[#This Row],[ProductName]], products[ProductName], products[UnitsInStock])</f>
        <v>20</v>
      </c>
      <c r="H907">
        <f>_xlfn.XLOOKUP(Product_summary[[#This Row],[ProductName]], products[ProductName], products[UnitsOnOrder])</f>
        <v>0</v>
      </c>
      <c r="I907">
        <f>_xlfn.XLOOKUP(Product_summary[[#This Row],[ProductName]], products[ProductName], products[ReorderLevel])</f>
        <v>15</v>
      </c>
      <c r="J907">
        <v>360</v>
      </c>
    </row>
    <row r="908" spans="1:10" x14ac:dyDescent="0.3">
      <c r="A908">
        <v>13</v>
      </c>
      <c r="B908">
        <v>20</v>
      </c>
      <c r="C908">
        <v>0</v>
      </c>
      <c r="D908">
        <v>13</v>
      </c>
      <c r="E908" t="s">
        <v>7</v>
      </c>
      <c r="F908" t="s">
        <v>1034</v>
      </c>
      <c r="G908">
        <f>_xlfn.XLOOKUP(Product_summary[[#This Row],[ProductName]], products[ProductName], products[UnitsInStock])</f>
        <v>32</v>
      </c>
      <c r="H908">
        <f>_xlfn.XLOOKUP(Product_summary[[#This Row],[ProductName]], products[ProductName], products[UnitsOnOrder])</f>
        <v>0</v>
      </c>
      <c r="I908">
        <f>_xlfn.XLOOKUP(Product_summary[[#This Row],[ProductName]], products[ProductName], products[ReorderLevel])</f>
        <v>15</v>
      </c>
      <c r="J908">
        <v>260</v>
      </c>
    </row>
    <row r="909" spans="1:10" x14ac:dyDescent="0.3">
      <c r="A909">
        <v>62.5</v>
      </c>
      <c r="B909">
        <v>40</v>
      </c>
      <c r="C909">
        <v>0.2</v>
      </c>
      <c r="D909">
        <v>62.5</v>
      </c>
      <c r="E909" t="s">
        <v>25</v>
      </c>
      <c r="F909" t="s">
        <v>923</v>
      </c>
      <c r="G909">
        <f>_xlfn.XLOOKUP(Product_summary[[#This Row],[ProductName]], products[ProductName], products[UnitsInStock])</f>
        <v>42</v>
      </c>
      <c r="H909">
        <f>_xlfn.XLOOKUP(Product_summary[[#This Row],[ProductName]], products[ProductName], products[UnitsOnOrder])</f>
        <v>0</v>
      </c>
      <c r="I909">
        <f>_xlfn.XLOOKUP(Product_summary[[#This Row],[ProductName]], products[ProductName], products[ReorderLevel])</f>
        <v>0</v>
      </c>
      <c r="J909">
        <v>2000</v>
      </c>
    </row>
    <row r="910" spans="1:10" x14ac:dyDescent="0.3">
      <c r="A910">
        <v>14</v>
      </c>
      <c r="B910">
        <v>100</v>
      </c>
      <c r="C910">
        <v>0.2</v>
      </c>
      <c r="D910">
        <v>14</v>
      </c>
      <c r="E910" t="s">
        <v>16</v>
      </c>
      <c r="F910" t="s">
        <v>969</v>
      </c>
      <c r="G910">
        <f>_xlfn.XLOOKUP(Product_summary[[#This Row],[ProductName]], products[ProductName], products[UnitsInStock])</f>
        <v>26</v>
      </c>
      <c r="H910">
        <f>_xlfn.XLOOKUP(Product_summary[[#This Row],[ProductName]], products[ProductName], products[UnitsOnOrder])</f>
        <v>0</v>
      </c>
      <c r="I910">
        <f>_xlfn.XLOOKUP(Product_summary[[#This Row],[ProductName]], products[ProductName], products[ReorderLevel])</f>
        <v>0</v>
      </c>
      <c r="J910">
        <v>1120</v>
      </c>
    </row>
    <row r="911" spans="1:10" x14ac:dyDescent="0.3">
      <c r="A911">
        <v>18</v>
      </c>
      <c r="B911">
        <v>4</v>
      </c>
      <c r="C911">
        <v>0</v>
      </c>
      <c r="D911">
        <v>18</v>
      </c>
      <c r="E911" t="s">
        <v>4</v>
      </c>
      <c r="F911" t="s">
        <v>956</v>
      </c>
      <c r="G911">
        <f>_xlfn.XLOOKUP(Product_summary[[#This Row],[ProductName]], products[ProductName], products[UnitsInStock])</f>
        <v>20</v>
      </c>
      <c r="H911">
        <f>_xlfn.XLOOKUP(Product_summary[[#This Row],[ProductName]], products[ProductName], products[UnitsOnOrder])</f>
        <v>0</v>
      </c>
      <c r="I911">
        <f>_xlfn.XLOOKUP(Product_summary[[#This Row],[ProductName]], products[ProductName], products[ReorderLevel])</f>
        <v>15</v>
      </c>
      <c r="J911">
        <v>72</v>
      </c>
    </row>
    <row r="912" spans="1:10" x14ac:dyDescent="0.3">
      <c r="A912">
        <v>18</v>
      </c>
      <c r="B912">
        <v>20</v>
      </c>
      <c r="C912">
        <v>0</v>
      </c>
      <c r="D912">
        <v>18</v>
      </c>
      <c r="E912" t="s">
        <v>4</v>
      </c>
      <c r="F912" t="s">
        <v>889</v>
      </c>
      <c r="G912">
        <f>_xlfn.XLOOKUP(Product_summary[[#This Row],[ProductName]], products[ProductName], products[UnitsInStock])</f>
        <v>39</v>
      </c>
      <c r="H912">
        <f>_xlfn.XLOOKUP(Product_summary[[#This Row],[ProductName]], products[ProductName], products[UnitsOnOrder])</f>
        <v>0</v>
      </c>
      <c r="I912">
        <f>_xlfn.XLOOKUP(Product_summary[[#This Row],[ProductName]], products[ProductName], products[ReorderLevel])</f>
        <v>10</v>
      </c>
      <c r="J912">
        <v>360</v>
      </c>
    </row>
    <row r="913" spans="1:10" x14ac:dyDescent="0.3">
      <c r="A913">
        <v>13</v>
      </c>
      <c r="B913">
        <v>60</v>
      </c>
      <c r="C913">
        <v>0.05</v>
      </c>
      <c r="D913">
        <v>13</v>
      </c>
      <c r="E913" t="s">
        <v>7</v>
      </c>
      <c r="F913" t="s">
        <v>1034</v>
      </c>
      <c r="G913">
        <f>_xlfn.XLOOKUP(Product_summary[[#This Row],[ProductName]], products[ProductName], products[UnitsInStock])</f>
        <v>32</v>
      </c>
      <c r="H913">
        <f>_xlfn.XLOOKUP(Product_summary[[#This Row],[ProductName]], products[ProductName], products[UnitsOnOrder])</f>
        <v>0</v>
      </c>
      <c r="I913">
        <f>_xlfn.XLOOKUP(Product_summary[[#This Row],[ProductName]], products[ProductName], products[ReorderLevel])</f>
        <v>15</v>
      </c>
      <c r="J913">
        <v>741</v>
      </c>
    </row>
    <row r="914" spans="1:10" x14ac:dyDescent="0.3">
      <c r="A914">
        <v>10</v>
      </c>
      <c r="B914">
        <v>14</v>
      </c>
      <c r="C914">
        <v>0</v>
      </c>
      <c r="D914">
        <v>10</v>
      </c>
      <c r="E914" t="s">
        <v>7</v>
      </c>
      <c r="F914" t="s">
        <v>893</v>
      </c>
      <c r="G914">
        <f>_xlfn.XLOOKUP(Product_summary[[#This Row],[ProductName]], products[ProductName], products[UnitsInStock])</f>
        <v>13</v>
      </c>
      <c r="H914">
        <f>_xlfn.XLOOKUP(Product_summary[[#This Row],[ProductName]], products[ProductName], products[UnitsOnOrder])</f>
        <v>70</v>
      </c>
      <c r="I914">
        <f>_xlfn.XLOOKUP(Product_summary[[#This Row],[ProductName]], products[ProductName], products[ReorderLevel])</f>
        <v>25</v>
      </c>
      <c r="J914">
        <v>140</v>
      </c>
    </row>
    <row r="915" spans="1:10" x14ac:dyDescent="0.3">
      <c r="A915">
        <v>30</v>
      </c>
      <c r="B915">
        <v>10</v>
      </c>
      <c r="C915">
        <v>0</v>
      </c>
      <c r="D915">
        <v>30</v>
      </c>
      <c r="E915" t="s">
        <v>22</v>
      </c>
      <c r="F915" t="s">
        <v>901</v>
      </c>
      <c r="G915">
        <f>_xlfn.XLOOKUP(Product_summary[[#This Row],[ProductName]], products[ProductName], products[UnitsInStock])</f>
        <v>15</v>
      </c>
      <c r="H915">
        <f>_xlfn.XLOOKUP(Product_summary[[#This Row],[ProductName]], products[ProductName], products[UnitsOnOrder])</f>
        <v>0</v>
      </c>
      <c r="I915">
        <f>_xlfn.XLOOKUP(Product_summary[[#This Row],[ProductName]], products[ProductName], products[ReorderLevel])</f>
        <v>10</v>
      </c>
      <c r="J915">
        <v>300</v>
      </c>
    </row>
    <row r="916" spans="1:10" x14ac:dyDescent="0.3">
      <c r="A916">
        <v>7.45</v>
      </c>
      <c r="B916">
        <v>50</v>
      </c>
      <c r="C916">
        <v>0</v>
      </c>
      <c r="D916">
        <v>7.45</v>
      </c>
      <c r="E916" t="s">
        <v>19</v>
      </c>
      <c r="F916" t="s">
        <v>993</v>
      </c>
      <c r="G916">
        <f>_xlfn.XLOOKUP(Product_summary[[#This Row],[ProductName]], products[ProductName], products[UnitsInStock])</f>
        <v>21</v>
      </c>
      <c r="H916">
        <f>_xlfn.XLOOKUP(Product_summary[[#This Row],[ProductName]], products[ProductName], products[UnitsOnOrder])</f>
        <v>0</v>
      </c>
      <c r="I916">
        <f>_xlfn.XLOOKUP(Product_summary[[#This Row],[ProductName]], products[ProductName], products[ReorderLevel])</f>
        <v>10</v>
      </c>
      <c r="J916">
        <v>372.5</v>
      </c>
    </row>
    <row r="917" spans="1:10" x14ac:dyDescent="0.3">
      <c r="A917">
        <v>15.5</v>
      </c>
      <c r="B917">
        <v>25</v>
      </c>
      <c r="C917">
        <v>0.05</v>
      </c>
      <c r="D917">
        <v>15.5</v>
      </c>
      <c r="E917" t="s">
        <v>7</v>
      </c>
      <c r="F917" t="s">
        <v>917</v>
      </c>
      <c r="G917">
        <f>_xlfn.XLOOKUP(Product_summary[[#This Row],[ProductName]], products[ProductName], products[UnitsInStock])</f>
        <v>39</v>
      </c>
      <c r="H917">
        <f>_xlfn.XLOOKUP(Product_summary[[#This Row],[ProductName]], products[ProductName], products[UnitsOnOrder])</f>
        <v>0</v>
      </c>
      <c r="I917">
        <f>_xlfn.XLOOKUP(Product_summary[[#This Row],[ProductName]], products[ProductName], products[ReorderLevel])</f>
        <v>5</v>
      </c>
      <c r="J917">
        <v>368.125</v>
      </c>
    </row>
    <row r="918" spans="1:10" x14ac:dyDescent="0.3">
      <c r="A918">
        <v>31.23</v>
      </c>
      <c r="B918">
        <v>5</v>
      </c>
      <c r="C918">
        <v>0.05</v>
      </c>
      <c r="D918">
        <v>31.23</v>
      </c>
      <c r="E918" t="s">
        <v>10</v>
      </c>
      <c r="F918" t="s">
        <v>939</v>
      </c>
      <c r="G918">
        <f>_xlfn.XLOOKUP(Product_summary[[#This Row],[ProductName]], products[ProductName], products[UnitsInStock])</f>
        <v>15</v>
      </c>
      <c r="H918">
        <f>_xlfn.XLOOKUP(Product_summary[[#This Row],[ProductName]], products[ProductName], products[UnitsOnOrder])</f>
        <v>0</v>
      </c>
      <c r="I918">
        <f>_xlfn.XLOOKUP(Product_summary[[#This Row],[ProductName]], products[ProductName], products[ReorderLevel])</f>
        <v>0</v>
      </c>
      <c r="J918">
        <v>148.3425</v>
      </c>
    </row>
    <row r="919" spans="1:10" x14ac:dyDescent="0.3">
      <c r="A919">
        <v>81</v>
      </c>
      <c r="B919">
        <v>21</v>
      </c>
      <c r="C919">
        <v>0.2</v>
      </c>
      <c r="D919">
        <v>81</v>
      </c>
      <c r="E919" t="s">
        <v>10</v>
      </c>
      <c r="F919" t="s">
        <v>927</v>
      </c>
      <c r="G919">
        <f>_xlfn.XLOOKUP(Product_summary[[#This Row],[ProductName]], products[ProductName], products[UnitsInStock])</f>
        <v>40</v>
      </c>
      <c r="H919">
        <f>_xlfn.XLOOKUP(Product_summary[[#This Row],[ProductName]], products[ProductName], products[UnitsOnOrder])</f>
        <v>0</v>
      </c>
      <c r="I919">
        <f>_xlfn.XLOOKUP(Product_summary[[#This Row],[ProductName]], products[ProductName], products[ReorderLevel])</f>
        <v>0</v>
      </c>
      <c r="J919">
        <v>1360.8000000000002</v>
      </c>
    </row>
    <row r="920" spans="1:10" x14ac:dyDescent="0.3">
      <c r="A920">
        <v>36</v>
      </c>
      <c r="B920">
        <v>20</v>
      </c>
      <c r="C920">
        <v>0.2</v>
      </c>
      <c r="D920">
        <v>36</v>
      </c>
      <c r="E920" t="s">
        <v>13</v>
      </c>
      <c r="F920" t="s">
        <v>1021</v>
      </c>
      <c r="G920">
        <f>_xlfn.XLOOKUP(Product_summary[[#This Row],[ProductName]], products[ProductName], products[UnitsInStock])</f>
        <v>26</v>
      </c>
      <c r="H920">
        <f>_xlfn.XLOOKUP(Product_summary[[#This Row],[ProductName]], products[ProductName], products[UnitsOnOrder])</f>
        <v>0</v>
      </c>
      <c r="I920">
        <f>_xlfn.XLOOKUP(Product_summary[[#This Row],[ProductName]], products[ProductName], products[ReorderLevel])</f>
        <v>15</v>
      </c>
      <c r="J920">
        <v>576</v>
      </c>
    </row>
    <row r="921" spans="1:10" x14ac:dyDescent="0.3">
      <c r="A921">
        <v>18</v>
      </c>
      <c r="B921">
        <v>4</v>
      </c>
      <c r="C921">
        <v>0.2</v>
      </c>
      <c r="D921">
        <v>18</v>
      </c>
      <c r="E921" t="s">
        <v>4</v>
      </c>
      <c r="F921" t="s">
        <v>1032</v>
      </c>
      <c r="G921">
        <f>_xlfn.XLOOKUP(Product_summary[[#This Row],[ProductName]], products[ProductName], products[UnitsInStock])</f>
        <v>57</v>
      </c>
      <c r="H921">
        <f>_xlfn.XLOOKUP(Product_summary[[#This Row],[ProductName]], products[ProductName], products[UnitsOnOrder])</f>
        <v>0</v>
      </c>
      <c r="I921">
        <f>_xlfn.XLOOKUP(Product_summary[[#This Row],[ProductName]], products[ProductName], products[ReorderLevel])</f>
        <v>20</v>
      </c>
      <c r="J921">
        <v>57.6</v>
      </c>
    </row>
    <row r="922" spans="1:10" x14ac:dyDescent="0.3">
      <c r="A922">
        <v>7</v>
      </c>
      <c r="B922">
        <v>24</v>
      </c>
      <c r="C922">
        <v>0</v>
      </c>
      <c r="D922">
        <v>7</v>
      </c>
      <c r="E922" t="s">
        <v>16</v>
      </c>
      <c r="F922" t="s">
        <v>989</v>
      </c>
      <c r="G922">
        <f>_xlfn.XLOOKUP(Product_summary[[#This Row],[ProductName]], products[ProductName], products[UnitsInStock])</f>
        <v>38</v>
      </c>
      <c r="H922">
        <f>_xlfn.XLOOKUP(Product_summary[[#This Row],[ProductName]], products[ProductName], products[UnitsOnOrder])</f>
        <v>0</v>
      </c>
      <c r="I922">
        <f>_xlfn.XLOOKUP(Product_summary[[#This Row],[ProductName]], products[ProductName], products[ReorderLevel])</f>
        <v>25</v>
      </c>
      <c r="J922">
        <v>168</v>
      </c>
    </row>
    <row r="923" spans="1:10" x14ac:dyDescent="0.3">
      <c r="A923">
        <v>13.25</v>
      </c>
      <c r="B923">
        <v>30</v>
      </c>
      <c r="C923">
        <v>0</v>
      </c>
      <c r="D923">
        <v>13.25</v>
      </c>
      <c r="E923" t="s">
        <v>25</v>
      </c>
      <c r="F923" t="s">
        <v>1000</v>
      </c>
      <c r="G923">
        <f>_xlfn.XLOOKUP(Product_summary[[#This Row],[ProductName]], products[ProductName], products[UnitsInStock])</f>
        <v>62</v>
      </c>
      <c r="H923">
        <f>_xlfn.XLOOKUP(Product_summary[[#This Row],[ProductName]], products[ProductName], products[UnitsOnOrder])</f>
        <v>0</v>
      </c>
      <c r="I923">
        <f>_xlfn.XLOOKUP(Product_summary[[#This Row],[ProductName]], products[ProductName], products[ReorderLevel])</f>
        <v>20</v>
      </c>
      <c r="J923">
        <v>397.5</v>
      </c>
    </row>
    <row r="924" spans="1:10" x14ac:dyDescent="0.3">
      <c r="A924">
        <v>18</v>
      </c>
      <c r="B924">
        <v>30</v>
      </c>
      <c r="C924">
        <v>0.25</v>
      </c>
      <c r="D924">
        <v>18</v>
      </c>
      <c r="E924" t="s">
        <v>4</v>
      </c>
      <c r="F924" t="s">
        <v>956</v>
      </c>
      <c r="G924">
        <f>_xlfn.XLOOKUP(Product_summary[[#This Row],[ProductName]], products[ProductName], products[UnitsInStock])</f>
        <v>20</v>
      </c>
      <c r="H924">
        <f>_xlfn.XLOOKUP(Product_summary[[#This Row],[ProductName]], products[ProductName], products[UnitsOnOrder])</f>
        <v>0</v>
      </c>
      <c r="I924">
        <f>_xlfn.XLOOKUP(Product_summary[[#This Row],[ProductName]], products[ProductName], products[ReorderLevel])</f>
        <v>15</v>
      </c>
      <c r="J924">
        <v>405</v>
      </c>
    </row>
    <row r="925" spans="1:10" x14ac:dyDescent="0.3">
      <c r="A925">
        <v>28.5</v>
      </c>
      <c r="B925">
        <v>120</v>
      </c>
      <c r="C925">
        <v>0.25</v>
      </c>
      <c r="D925">
        <v>28.5</v>
      </c>
      <c r="E925" t="s">
        <v>7</v>
      </c>
      <c r="F925" t="s">
        <v>1006</v>
      </c>
      <c r="G925">
        <f>_xlfn.XLOOKUP(Product_summary[[#This Row],[ProductName]], products[ProductName], products[UnitsInStock])</f>
        <v>113</v>
      </c>
      <c r="H925">
        <f>_xlfn.XLOOKUP(Product_summary[[#This Row],[ProductName]], products[ProductName], products[UnitsOnOrder])</f>
        <v>0</v>
      </c>
      <c r="I925">
        <f>_xlfn.XLOOKUP(Product_summary[[#This Row],[ProductName]], products[ProductName], products[ReorderLevel])</f>
        <v>25</v>
      </c>
      <c r="J925">
        <v>2565</v>
      </c>
    </row>
    <row r="926" spans="1:10" x14ac:dyDescent="0.3">
      <c r="A926">
        <v>36</v>
      </c>
      <c r="B926">
        <v>65</v>
      </c>
      <c r="C926">
        <v>0.25</v>
      </c>
      <c r="D926">
        <v>36</v>
      </c>
      <c r="E926" t="s">
        <v>13</v>
      </c>
      <c r="F926" t="s">
        <v>1021</v>
      </c>
      <c r="G926">
        <f>_xlfn.XLOOKUP(Product_summary[[#This Row],[ProductName]], products[ProductName], products[UnitsInStock])</f>
        <v>26</v>
      </c>
      <c r="H926">
        <f>_xlfn.XLOOKUP(Product_summary[[#This Row],[ProductName]], products[ProductName], products[UnitsOnOrder])</f>
        <v>0</v>
      </c>
      <c r="I926">
        <f>_xlfn.XLOOKUP(Product_summary[[#This Row],[ProductName]], products[ProductName], products[ReorderLevel])</f>
        <v>15</v>
      </c>
      <c r="J926">
        <v>1755</v>
      </c>
    </row>
    <row r="927" spans="1:10" x14ac:dyDescent="0.3">
      <c r="A927">
        <v>38</v>
      </c>
      <c r="B927">
        <v>5</v>
      </c>
      <c r="C927">
        <v>0.2</v>
      </c>
      <c r="D927">
        <v>38</v>
      </c>
      <c r="E927" t="s">
        <v>16</v>
      </c>
      <c r="F927" t="s">
        <v>997</v>
      </c>
      <c r="G927">
        <f>_xlfn.XLOOKUP(Product_summary[[#This Row],[ProductName]], products[ProductName], products[UnitsInStock])</f>
        <v>21</v>
      </c>
      <c r="H927">
        <f>_xlfn.XLOOKUP(Product_summary[[#This Row],[ProductName]], products[ProductName], products[UnitsOnOrder])</f>
        <v>10</v>
      </c>
      <c r="I927">
        <f>_xlfn.XLOOKUP(Product_summary[[#This Row],[ProductName]], products[ProductName], products[ReorderLevel])</f>
        <v>30</v>
      </c>
      <c r="J927">
        <v>152</v>
      </c>
    </row>
    <row r="928" spans="1:10" x14ac:dyDescent="0.3">
      <c r="A928">
        <v>43.9</v>
      </c>
      <c r="B928">
        <v>24</v>
      </c>
      <c r="C928">
        <v>0.2</v>
      </c>
      <c r="D928">
        <v>43.9</v>
      </c>
      <c r="E928" t="s">
        <v>7</v>
      </c>
      <c r="F928" t="s">
        <v>1010</v>
      </c>
      <c r="G928">
        <f>_xlfn.XLOOKUP(Product_summary[[#This Row],[ProductName]], products[ProductName], products[UnitsInStock])</f>
        <v>24</v>
      </c>
      <c r="H928">
        <f>_xlfn.XLOOKUP(Product_summary[[#This Row],[ProductName]], products[ProductName], products[UnitsOnOrder])</f>
        <v>0</v>
      </c>
      <c r="I928">
        <f>_xlfn.XLOOKUP(Product_summary[[#This Row],[ProductName]], products[ProductName], products[ReorderLevel])</f>
        <v>5</v>
      </c>
      <c r="J928">
        <v>842.88</v>
      </c>
    </row>
    <row r="929" spans="1:10" x14ac:dyDescent="0.3">
      <c r="A929">
        <v>7.75</v>
      </c>
      <c r="B929">
        <v>30</v>
      </c>
      <c r="C929">
        <v>0.2</v>
      </c>
      <c r="D929">
        <v>7.75</v>
      </c>
      <c r="E929" t="s">
        <v>4</v>
      </c>
      <c r="F929" t="s">
        <v>1030</v>
      </c>
      <c r="G929">
        <f>_xlfn.XLOOKUP(Product_summary[[#This Row],[ProductName]], products[ProductName], products[UnitsInStock])</f>
        <v>125</v>
      </c>
      <c r="H929">
        <f>_xlfn.XLOOKUP(Product_summary[[#This Row],[ProductName]], products[ProductName], products[UnitsOnOrder])</f>
        <v>0</v>
      </c>
      <c r="I929">
        <f>_xlfn.XLOOKUP(Product_summary[[#This Row],[ProductName]], products[ProductName], products[ReorderLevel])</f>
        <v>25</v>
      </c>
      <c r="J929">
        <v>186</v>
      </c>
    </row>
    <row r="930" spans="1:10" x14ac:dyDescent="0.3">
      <c r="A930">
        <v>4.5</v>
      </c>
      <c r="B930">
        <v>35</v>
      </c>
      <c r="C930">
        <v>0.2</v>
      </c>
      <c r="D930">
        <v>4.5</v>
      </c>
      <c r="E930" t="s">
        <v>4</v>
      </c>
      <c r="F930" t="s">
        <v>935</v>
      </c>
      <c r="G930">
        <f>_xlfn.XLOOKUP(Product_summary[[#This Row],[ProductName]], products[ProductName], products[UnitsInStock])</f>
        <v>20</v>
      </c>
      <c r="H930">
        <f>_xlfn.XLOOKUP(Product_summary[[#This Row],[ProductName]], products[ProductName], products[UnitsOnOrder])</f>
        <v>0</v>
      </c>
      <c r="I930">
        <f>_xlfn.XLOOKUP(Product_summary[[#This Row],[ProductName]], products[ProductName], products[ReorderLevel])</f>
        <v>0</v>
      </c>
      <c r="J930">
        <v>126</v>
      </c>
    </row>
    <row r="931" spans="1:10" x14ac:dyDescent="0.3">
      <c r="A931">
        <v>19.5</v>
      </c>
      <c r="B931">
        <v>20</v>
      </c>
      <c r="C931">
        <v>0</v>
      </c>
      <c r="D931">
        <v>19.5</v>
      </c>
      <c r="E931" t="s">
        <v>16</v>
      </c>
      <c r="F931" t="s">
        <v>999</v>
      </c>
      <c r="G931">
        <f>_xlfn.XLOOKUP(Product_summary[[#This Row],[ProductName]], products[ProductName], products[UnitsInStock])</f>
        <v>36</v>
      </c>
      <c r="H931">
        <f>_xlfn.XLOOKUP(Product_summary[[#This Row],[ProductName]], products[ProductName], products[UnitsOnOrder])</f>
        <v>0</v>
      </c>
      <c r="I931">
        <f>_xlfn.XLOOKUP(Product_summary[[#This Row],[ProductName]], products[ProductName], products[ReorderLevel])</f>
        <v>20</v>
      </c>
      <c r="J931">
        <v>390</v>
      </c>
    </row>
    <row r="932" spans="1:10" x14ac:dyDescent="0.3">
      <c r="A932">
        <v>21.05</v>
      </c>
      <c r="B932">
        <v>12</v>
      </c>
      <c r="C932">
        <v>0.2</v>
      </c>
      <c r="D932">
        <v>21.05</v>
      </c>
      <c r="E932" t="s">
        <v>7</v>
      </c>
      <c r="F932" t="s">
        <v>1014</v>
      </c>
      <c r="G932">
        <f>_xlfn.XLOOKUP(Product_summary[[#This Row],[ProductName]], products[ProductName], products[UnitsInStock])</f>
        <v>76</v>
      </c>
      <c r="H932">
        <f>_xlfn.XLOOKUP(Product_summary[[#This Row],[ProductName]], products[ProductName], products[UnitsOnOrder])</f>
        <v>0</v>
      </c>
      <c r="I932">
        <f>_xlfn.XLOOKUP(Product_summary[[#This Row],[ProductName]], products[ProductName], products[ReorderLevel])</f>
        <v>0</v>
      </c>
      <c r="J932">
        <v>202.08000000000004</v>
      </c>
    </row>
    <row r="933" spans="1:10" x14ac:dyDescent="0.3">
      <c r="A933">
        <v>43.9</v>
      </c>
      <c r="B933">
        <v>50</v>
      </c>
      <c r="C933">
        <v>0</v>
      </c>
      <c r="D933">
        <v>43.9</v>
      </c>
      <c r="E933" t="s">
        <v>10</v>
      </c>
      <c r="F933" t="s">
        <v>941</v>
      </c>
      <c r="G933">
        <f>_xlfn.XLOOKUP(Product_summary[[#This Row],[ProductName]], products[ProductName], products[UnitsInStock])</f>
        <v>49</v>
      </c>
      <c r="H933">
        <f>_xlfn.XLOOKUP(Product_summary[[#This Row],[ProductName]], products[ProductName], products[UnitsOnOrder])</f>
        <v>0</v>
      </c>
      <c r="I933">
        <f>_xlfn.XLOOKUP(Product_summary[[#This Row],[ProductName]], products[ProductName], products[ReorderLevel])</f>
        <v>30</v>
      </c>
      <c r="J933">
        <v>2195</v>
      </c>
    </row>
    <row r="934" spans="1:10" x14ac:dyDescent="0.3">
      <c r="A934">
        <v>21.5</v>
      </c>
      <c r="B934">
        <v>9</v>
      </c>
      <c r="C934">
        <v>0</v>
      </c>
      <c r="D934">
        <v>21.5</v>
      </c>
      <c r="E934" t="s">
        <v>13</v>
      </c>
      <c r="F934" t="s">
        <v>1025</v>
      </c>
      <c r="G934">
        <f>_xlfn.XLOOKUP(Product_summary[[#This Row],[ProductName]], products[ProductName], products[UnitsInStock])</f>
        <v>26</v>
      </c>
      <c r="H934">
        <f>_xlfn.XLOOKUP(Product_summary[[#This Row],[ProductName]], products[ProductName], products[UnitsOnOrder])</f>
        <v>0</v>
      </c>
      <c r="I934">
        <f>_xlfn.XLOOKUP(Product_summary[[#This Row],[ProductName]], products[ProductName], products[ReorderLevel])</f>
        <v>0</v>
      </c>
      <c r="J934">
        <v>193.5</v>
      </c>
    </row>
    <row r="935" spans="1:10" x14ac:dyDescent="0.3">
      <c r="A935">
        <v>49.3</v>
      </c>
      <c r="B935">
        <v>10</v>
      </c>
      <c r="C935">
        <v>0</v>
      </c>
      <c r="D935">
        <v>49.3</v>
      </c>
      <c r="E935" t="s">
        <v>10</v>
      </c>
      <c r="F935" t="s">
        <v>1008</v>
      </c>
      <c r="G935">
        <f>_xlfn.XLOOKUP(Product_summary[[#This Row],[ProductName]], products[ProductName], products[UnitsInStock])</f>
        <v>17</v>
      </c>
      <c r="H935">
        <f>_xlfn.XLOOKUP(Product_summary[[#This Row],[ProductName]], products[ProductName], products[UnitsOnOrder])</f>
        <v>0</v>
      </c>
      <c r="I935">
        <f>_xlfn.XLOOKUP(Product_summary[[#This Row],[ProductName]], products[ProductName], products[ReorderLevel])</f>
        <v>0</v>
      </c>
      <c r="J935">
        <v>493</v>
      </c>
    </row>
    <row r="936" spans="1:10" x14ac:dyDescent="0.3">
      <c r="A936">
        <v>7.45</v>
      </c>
      <c r="B936">
        <v>4</v>
      </c>
      <c r="C936">
        <v>0</v>
      </c>
      <c r="D936">
        <v>7.45</v>
      </c>
      <c r="E936" t="s">
        <v>19</v>
      </c>
      <c r="F936" t="s">
        <v>993</v>
      </c>
      <c r="G936">
        <f>_xlfn.XLOOKUP(Product_summary[[#This Row],[ProductName]], products[ProductName], products[UnitsInStock])</f>
        <v>21</v>
      </c>
      <c r="H936">
        <f>_xlfn.XLOOKUP(Product_summary[[#This Row],[ProductName]], products[ProductName], products[UnitsOnOrder])</f>
        <v>0</v>
      </c>
      <c r="I936">
        <f>_xlfn.XLOOKUP(Product_summary[[#This Row],[ProductName]], products[ProductName], products[ReorderLevel])</f>
        <v>10</v>
      </c>
      <c r="J936">
        <v>29.8</v>
      </c>
    </row>
    <row r="937" spans="1:10" x14ac:dyDescent="0.3">
      <c r="A937">
        <v>15</v>
      </c>
      <c r="B937">
        <v>30</v>
      </c>
      <c r="C937">
        <v>0</v>
      </c>
      <c r="D937">
        <v>15</v>
      </c>
      <c r="E937" t="s">
        <v>25</v>
      </c>
      <c r="F937" t="s">
        <v>1027</v>
      </c>
      <c r="G937">
        <f>_xlfn.XLOOKUP(Product_summary[[#This Row],[ProductName]], products[ProductName], products[UnitsInStock])</f>
        <v>101</v>
      </c>
      <c r="H937">
        <f>_xlfn.XLOOKUP(Product_summary[[#This Row],[ProductName]], products[ProductName], products[UnitsOnOrder])</f>
        <v>0</v>
      </c>
      <c r="I937">
        <f>_xlfn.XLOOKUP(Product_summary[[#This Row],[ProductName]], products[ProductName], products[ReorderLevel])</f>
        <v>5</v>
      </c>
      <c r="J937">
        <v>450</v>
      </c>
    </row>
    <row r="938" spans="1:10" x14ac:dyDescent="0.3">
      <c r="A938">
        <v>6</v>
      </c>
      <c r="B938">
        <v>60</v>
      </c>
      <c r="C938">
        <v>0</v>
      </c>
      <c r="D938">
        <v>6</v>
      </c>
      <c r="E938" t="s">
        <v>25</v>
      </c>
      <c r="F938" t="s">
        <v>913</v>
      </c>
      <c r="G938">
        <f>_xlfn.XLOOKUP(Product_summary[[#This Row],[ProductName]], products[ProductName], products[UnitsInStock])</f>
        <v>24</v>
      </c>
      <c r="H938">
        <f>_xlfn.XLOOKUP(Product_summary[[#This Row],[ProductName]], products[ProductName], products[UnitsOnOrder])</f>
        <v>0</v>
      </c>
      <c r="I938">
        <f>_xlfn.XLOOKUP(Product_summary[[#This Row],[ProductName]], products[ProductName], products[ReorderLevel])</f>
        <v>5</v>
      </c>
      <c r="J938">
        <v>360</v>
      </c>
    </row>
    <row r="939" spans="1:10" x14ac:dyDescent="0.3">
      <c r="A939">
        <v>55</v>
      </c>
      <c r="B939">
        <v>35</v>
      </c>
      <c r="C939">
        <v>0</v>
      </c>
      <c r="D939">
        <v>55</v>
      </c>
      <c r="E939" t="s">
        <v>13</v>
      </c>
      <c r="F939" t="s">
        <v>1002</v>
      </c>
      <c r="G939">
        <f>_xlfn.XLOOKUP(Product_summary[[#This Row],[ProductName]], products[ProductName], products[UnitsInStock])</f>
        <v>79</v>
      </c>
      <c r="H939">
        <f>_xlfn.XLOOKUP(Product_summary[[#This Row],[ProductName]], products[ProductName], products[UnitsOnOrder])</f>
        <v>0</v>
      </c>
      <c r="I939">
        <f>_xlfn.XLOOKUP(Product_summary[[#This Row],[ProductName]], products[ProductName], products[ReorderLevel])</f>
        <v>0</v>
      </c>
      <c r="J939">
        <v>1925</v>
      </c>
    </row>
    <row r="940" spans="1:10" x14ac:dyDescent="0.3">
      <c r="A940">
        <v>13</v>
      </c>
      <c r="B940">
        <v>5</v>
      </c>
      <c r="C940">
        <v>0.25</v>
      </c>
      <c r="D940">
        <v>13</v>
      </c>
      <c r="E940" t="s">
        <v>7</v>
      </c>
      <c r="F940" t="s">
        <v>1034</v>
      </c>
      <c r="G940">
        <f>_xlfn.XLOOKUP(Product_summary[[#This Row],[ProductName]], products[ProductName], products[UnitsInStock])</f>
        <v>32</v>
      </c>
      <c r="H940">
        <f>_xlfn.XLOOKUP(Product_summary[[#This Row],[ProductName]], products[ProductName], products[UnitsOnOrder])</f>
        <v>0</v>
      </c>
      <c r="I940">
        <f>_xlfn.XLOOKUP(Product_summary[[#This Row],[ProductName]], products[ProductName], products[ReorderLevel])</f>
        <v>15</v>
      </c>
      <c r="J940">
        <v>48.75</v>
      </c>
    </row>
    <row r="941" spans="1:10" x14ac:dyDescent="0.3">
      <c r="A941">
        <v>21</v>
      </c>
      <c r="B941">
        <v>48</v>
      </c>
      <c r="C941">
        <v>0</v>
      </c>
      <c r="D941">
        <v>21</v>
      </c>
      <c r="E941" t="s">
        <v>16</v>
      </c>
      <c r="F941" t="s">
        <v>931</v>
      </c>
      <c r="G941">
        <f>_xlfn.XLOOKUP(Product_summary[[#This Row],[ProductName]], products[ProductName], products[UnitsInStock])</f>
        <v>104</v>
      </c>
      <c r="H941">
        <f>_xlfn.XLOOKUP(Product_summary[[#This Row],[ProductName]], products[ProductName], products[UnitsOnOrder])</f>
        <v>0</v>
      </c>
      <c r="I941">
        <f>_xlfn.XLOOKUP(Product_summary[[#This Row],[ProductName]], products[ProductName], products[ReorderLevel])</f>
        <v>25</v>
      </c>
      <c r="J941">
        <v>1008</v>
      </c>
    </row>
    <row r="942" spans="1:10" x14ac:dyDescent="0.3">
      <c r="A942">
        <v>20</v>
      </c>
      <c r="B942">
        <v>25</v>
      </c>
      <c r="C942">
        <v>0.05</v>
      </c>
      <c r="D942">
        <v>20</v>
      </c>
      <c r="E942" t="s">
        <v>10</v>
      </c>
      <c r="F942" t="s">
        <v>983</v>
      </c>
      <c r="G942">
        <f>_xlfn.XLOOKUP(Product_summary[[#This Row],[ProductName]], products[ProductName], products[UnitsInStock])</f>
        <v>10</v>
      </c>
      <c r="H942">
        <f>_xlfn.XLOOKUP(Product_summary[[#This Row],[ProductName]], products[ProductName], products[UnitsOnOrder])</f>
        <v>60</v>
      </c>
      <c r="I942">
        <f>_xlfn.XLOOKUP(Product_summary[[#This Row],[ProductName]], products[ProductName], products[ReorderLevel])</f>
        <v>15</v>
      </c>
      <c r="J942">
        <v>475</v>
      </c>
    </row>
    <row r="943" spans="1:10" x14ac:dyDescent="0.3">
      <c r="A943">
        <v>12.75</v>
      </c>
      <c r="B943">
        <v>6</v>
      </c>
      <c r="C943">
        <v>0.1</v>
      </c>
      <c r="D943">
        <v>12.75</v>
      </c>
      <c r="E943" t="s">
        <v>10</v>
      </c>
      <c r="F943" t="s">
        <v>981</v>
      </c>
      <c r="G943">
        <f>_xlfn.XLOOKUP(Product_summary[[#This Row],[ProductName]], products[ProductName], products[UnitsInStock])</f>
        <v>15</v>
      </c>
      <c r="H943">
        <f>_xlfn.XLOOKUP(Product_summary[[#This Row],[ProductName]], products[ProductName], products[UnitsOnOrder])</f>
        <v>70</v>
      </c>
      <c r="I943">
        <f>_xlfn.XLOOKUP(Product_summary[[#This Row],[ProductName]], products[ProductName], products[ReorderLevel])</f>
        <v>25</v>
      </c>
      <c r="J943">
        <v>68.850000000000009</v>
      </c>
    </row>
    <row r="944" spans="1:10" x14ac:dyDescent="0.3">
      <c r="A944">
        <v>18</v>
      </c>
      <c r="B944">
        <v>10</v>
      </c>
      <c r="C944">
        <v>0.1</v>
      </c>
      <c r="D944">
        <v>18</v>
      </c>
      <c r="E944" t="s">
        <v>4</v>
      </c>
      <c r="F944" t="s">
        <v>1032</v>
      </c>
      <c r="G944">
        <f>_xlfn.XLOOKUP(Product_summary[[#This Row],[ProductName]], products[ProductName], products[UnitsInStock])</f>
        <v>57</v>
      </c>
      <c r="H944">
        <f>_xlfn.XLOOKUP(Product_summary[[#This Row],[ProductName]], products[ProductName], products[UnitsOnOrder])</f>
        <v>0</v>
      </c>
      <c r="I944">
        <f>_xlfn.XLOOKUP(Product_summary[[#This Row],[ProductName]], products[ProductName], products[ReorderLevel])</f>
        <v>20</v>
      </c>
      <c r="J944">
        <v>162</v>
      </c>
    </row>
    <row r="945" spans="1:10" x14ac:dyDescent="0.3">
      <c r="A945">
        <v>17.45</v>
      </c>
      <c r="B945">
        <v>30</v>
      </c>
      <c r="C945">
        <v>0.05</v>
      </c>
      <c r="D945">
        <v>17.45</v>
      </c>
      <c r="E945" t="s">
        <v>10</v>
      </c>
      <c r="F945" t="s">
        <v>919</v>
      </c>
      <c r="G945">
        <f>_xlfn.XLOOKUP(Product_summary[[#This Row],[ProductName]], products[ProductName], products[UnitsInStock])</f>
        <v>29</v>
      </c>
      <c r="H945">
        <f>_xlfn.XLOOKUP(Product_summary[[#This Row],[ProductName]], products[ProductName], products[UnitsOnOrder])</f>
        <v>0</v>
      </c>
      <c r="I945">
        <f>_xlfn.XLOOKUP(Product_summary[[#This Row],[ProductName]], products[ProductName], products[ReorderLevel])</f>
        <v>10</v>
      </c>
      <c r="J945">
        <v>497.32499999999999</v>
      </c>
    </row>
    <row r="946" spans="1:10" x14ac:dyDescent="0.3">
      <c r="A946">
        <v>55</v>
      </c>
      <c r="B946">
        <v>20</v>
      </c>
      <c r="C946">
        <v>0.05</v>
      </c>
      <c r="D946">
        <v>55</v>
      </c>
      <c r="E946" t="s">
        <v>13</v>
      </c>
      <c r="F946" t="s">
        <v>1002</v>
      </c>
      <c r="G946">
        <f>_xlfn.XLOOKUP(Product_summary[[#This Row],[ProductName]], products[ProductName], products[UnitsInStock])</f>
        <v>79</v>
      </c>
      <c r="H946">
        <f>_xlfn.XLOOKUP(Product_summary[[#This Row],[ProductName]], products[ProductName], products[UnitsOnOrder])</f>
        <v>0</v>
      </c>
      <c r="I946">
        <f>_xlfn.XLOOKUP(Product_summary[[#This Row],[ProductName]], products[ProductName], products[ReorderLevel])</f>
        <v>0</v>
      </c>
      <c r="J946">
        <v>1045</v>
      </c>
    </row>
    <row r="947" spans="1:10" x14ac:dyDescent="0.3">
      <c r="A947">
        <v>34</v>
      </c>
      <c r="B947">
        <v>70</v>
      </c>
      <c r="C947">
        <v>0.05</v>
      </c>
      <c r="D947">
        <v>34</v>
      </c>
      <c r="E947" t="s">
        <v>13</v>
      </c>
      <c r="F947" t="s">
        <v>1004</v>
      </c>
      <c r="G947">
        <f>_xlfn.XLOOKUP(Product_summary[[#This Row],[ProductName]], products[ProductName], products[UnitsInStock])</f>
        <v>19</v>
      </c>
      <c r="H947">
        <f>_xlfn.XLOOKUP(Product_summary[[#This Row],[ProductName]], products[ProductName], products[UnitsOnOrder])</f>
        <v>0</v>
      </c>
      <c r="I947">
        <f>_xlfn.XLOOKUP(Product_summary[[#This Row],[ProductName]], products[ProductName], products[ReorderLevel])</f>
        <v>0</v>
      </c>
      <c r="J947">
        <v>2261</v>
      </c>
    </row>
    <row r="948" spans="1:10" x14ac:dyDescent="0.3">
      <c r="A948">
        <v>21.5</v>
      </c>
      <c r="B948">
        <v>15</v>
      </c>
      <c r="C948">
        <v>0.05</v>
      </c>
      <c r="D948">
        <v>21.5</v>
      </c>
      <c r="E948" t="s">
        <v>13</v>
      </c>
      <c r="F948" t="s">
        <v>1025</v>
      </c>
      <c r="G948">
        <f>_xlfn.XLOOKUP(Product_summary[[#This Row],[ProductName]], products[ProductName], products[UnitsInStock])</f>
        <v>26</v>
      </c>
      <c r="H948">
        <f>_xlfn.XLOOKUP(Product_summary[[#This Row],[ProductName]], products[ProductName], products[UnitsOnOrder])</f>
        <v>0</v>
      </c>
      <c r="I948">
        <f>_xlfn.XLOOKUP(Product_summary[[#This Row],[ProductName]], products[ProductName], products[ReorderLevel])</f>
        <v>0</v>
      </c>
      <c r="J948">
        <v>306.375</v>
      </c>
    </row>
    <row r="949" spans="1:10" x14ac:dyDescent="0.3">
      <c r="A949">
        <v>22</v>
      </c>
      <c r="B949">
        <v>20</v>
      </c>
      <c r="C949">
        <v>0.2</v>
      </c>
      <c r="D949">
        <v>22</v>
      </c>
      <c r="E949" t="s">
        <v>7</v>
      </c>
      <c r="F949" t="s">
        <v>895</v>
      </c>
      <c r="G949">
        <f>_xlfn.XLOOKUP(Product_summary[[#This Row],[ProductName]], products[ProductName], products[UnitsInStock])</f>
        <v>53</v>
      </c>
      <c r="H949">
        <f>_xlfn.XLOOKUP(Product_summary[[#This Row],[ProductName]], products[ProductName], products[UnitsOnOrder])</f>
        <v>0</v>
      </c>
      <c r="I949">
        <f>_xlfn.XLOOKUP(Product_summary[[#This Row],[ProductName]], products[ProductName], products[ReorderLevel])</f>
        <v>0</v>
      </c>
      <c r="J949">
        <v>352</v>
      </c>
    </row>
    <row r="950" spans="1:10" x14ac:dyDescent="0.3">
      <c r="A950">
        <v>24</v>
      </c>
      <c r="B950">
        <v>20</v>
      </c>
      <c r="C950">
        <v>0.2</v>
      </c>
      <c r="D950">
        <v>24</v>
      </c>
      <c r="E950" t="s">
        <v>19</v>
      </c>
      <c r="F950" t="s">
        <v>995</v>
      </c>
      <c r="G950">
        <f>_xlfn.XLOOKUP(Product_summary[[#This Row],[ProductName]], products[ProductName], products[UnitsInStock])</f>
        <v>115</v>
      </c>
      <c r="H950">
        <f>_xlfn.XLOOKUP(Product_summary[[#This Row],[ProductName]], products[ProductName], products[UnitsOnOrder])</f>
        <v>0</v>
      </c>
      <c r="I950">
        <f>_xlfn.XLOOKUP(Product_summary[[#This Row],[ProductName]], products[ProductName], products[ReorderLevel])</f>
        <v>20</v>
      </c>
      <c r="J950">
        <v>384</v>
      </c>
    </row>
    <row r="951" spans="1:10" x14ac:dyDescent="0.3">
      <c r="A951">
        <v>49.3</v>
      </c>
      <c r="B951">
        <v>10</v>
      </c>
      <c r="C951">
        <v>0.2</v>
      </c>
      <c r="D951">
        <v>49.3</v>
      </c>
      <c r="E951" t="s">
        <v>10</v>
      </c>
      <c r="F951" t="s">
        <v>1008</v>
      </c>
      <c r="G951">
        <f>_xlfn.XLOOKUP(Product_summary[[#This Row],[ProductName]], products[ProductName], products[UnitsInStock])</f>
        <v>17</v>
      </c>
      <c r="H951">
        <f>_xlfn.XLOOKUP(Product_summary[[#This Row],[ProductName]], products[ProductName], products[UnitsOnOrder])</f>
        <v>0</v>
      </c>
      <c r="I951">
        <f>_xlfn.XLOOKUP(Product_summary[[#This Row],[ProductName]], products[ProductName], products[ReorderLevel])</f>
        <v>0</v>
      </c>
      <c r="J951">
        <v>394.40000000000003</v>
      </c>
    </row>
    <row r="952" spans="1:10" x14ac:dyDescent="0.3">
      <c r="A952">
        <v>30</v>
      </c>
      <c r="B952">
        <v>45</v>
      </c>
      <c r="C952">
        <v>0</v>
      </c>
      <c r="D952">
        <v>30</v>
      </c>
      <c r="E952" t="s">
        <v>22</v>
      </c>
      <c r="F952" t="s">
        <v>901</v>
      </c>
      <c r="G952">
        <f>_xlfn.XLOOKUP(Product_summary[[#This Row],[ProductName]], products[ProductName], products[UnitsInStock])</f>
        <v>15</v>
      </c>
      <c r="H952">
        <f>_xlfn.XLOOKUP(Product_summary[[#This Row],[ProductName]], products[ProductName], products[UnitsOnOrder])</f>
        <v>0</v>
      </c>
      <c r="I952">
        <f>_xlfn.XLOOKUP(Product_summary[[#This Row],[ProductName]], products[ProductName], products[ReorderLevel])</f>
        <v>10</v>
      </c>
      <c r="J952">
        <v>1350</v>
      </c>
    </row>
    <row r="953" spans="1:10" x14ac:dyDescent="0.3">
      <c r="A953">
        <v>39</v>
      </c>
      <c r="B953">
        <v>100</v>
      </c>
      <c r="C953">
        <v>0</v>
      </c>
      <c r="D953">
        <v>39</v>
      </c>
      <c r="E953" t="s">
        <v>19</v>
      </c>
      <c r="F953" t="s">
        <v>921</v>
      </c>
      <c r="G953">
        <f>_xlfn.XLOOKUP(Product_summary[[#This Row],[ProductName]], products[ProductName], products[UnitsInStock])</f>
        <v>0</v>
      </c>
      <c r="H953">
        <f>_xlfn.XLOOKUP(Product_summary[[#This Row],[ProductName]], products[ProductName], products[UnitsOnOrder])</f>
        <v>0</v>
      </c>
      <c r="I953">
        <f>_xlfn.XLOOKUP(Product_summary[[#This Row],[ProductName]], products[ProductName], products[ReorderLevel])</f>
        <v>0</v>
      </c>
      <c r="J953">
        <v>3900</v>
      </c>
    </row>
    <row r="954" spans="1:10" x14ac:dyDescent="0.3">
      <c r="A954">
        <v>2.5</v>
      </c>
      <c r="B954">
        <v>14</v>
      </c>
      <c r="C954">
        <v>0</v>
      </c>
      <c r="D954">
        <v>2.5</v>
      </c>
      <c r="E954" t="s">
        <v>13</v>
      </c>
      <c r="F954" t="s">
        <v>953</v>
      </c>
      <c r="G954">
        <f>_xlfn.XLOOKUP(Product_summary[[#This Row],[ProductName]], products[ProductName], products[UnitsInStock])</f>
        <v>112</v>
      </c>
      <c r="H954">
        <f>_xlfn.XLOOKUP(Product_summary[[#This Row],[ProductName]], products[ProductName], products[UnitsOnOrder])</f>
        <v>0</v>
      </c>
      <c r="I954">
        <f>_xlfn.XLOOKUP(Product_summary[[#This Row],[ProductName]], products[ProductName], products[ReorderLevel])</f>
        <v>20</v>
      </c>
      <c r="J954">
        <v>35</v>
      </c>
    </row>
    <row r="955" spans="1:10" x14ac:dyDescent="0.3">
      <c r="A955">
        <v>18.399999999999999</v>
      </c>
      <c r="B955">
        <v>42</v>
      </c>
      <c r="C955">
        <v>0</v>
      </c>
      <c r="D955">
        <v>18.399999999999999</v>
      </c>
      <c r="E955" t="s">
        <v>25</v>
      </c>
      <c r="F955" t="s">
        <v>965</v>
      </c>
      <c r="G955">
        <f>_xlfn.XLOOKUP(Product_summary[[#This Row],[ProductName]], products[ProductName], products[UnitsInStock])</f>
        <v>123</v>
      </c>
      <c r="H955">
        <f>_xlfn.XLOOKUP(Product_summary[[#This Row],[ProductName]], products[ProductName], products[UnitsOnOrder])</f>
        <v>0</v>
      </c>
      <c r="I955">
        <f>_xlfn.XLOOKUP(Product_summary[[#This Row],[ProductName]], products[ProductName], products[ReorderLevel])</f>
        <v>30</v>
      </c>
      <c r="J955">
        <v>772.8</v>
      </c>
    </row>
    <row r="956" spans="1:10" x14ac:dyDescent="0.3">
      <c r="A956">
        <v>34.799999999999997</v>
      </c>
      <c r="B956">
        <v>12</v>
      </c>
      <c r="C956">
        <v>0</v>
      </c>
      <c r="D956">
        <v>34.799999999999997</v>
      </c>
      <c r="E956" t="s">
        <v>13</v>
      </c>
      <c r="F956" t="s">
        <v>1026</v>
      </c>
      <c r="G956">
        <f>_xlfn.XLOOKUP(Product_summary[[#This Row],[ProductName]], products[ProductName], products[UnitsInStock])</f>
        <v>14</v>
      </c>
      <c r="H956">
        <f>_xlfn.XLOOKUP(Product_summary[[#This Row],[ProductName]], products[ProductName], products[UnitsOnOrder])</f>
        <v>0</v>
      </c>
      <c r="I956">
        <f>_xlfn.XLOOKUP(Product_summary[[#This Row],[ProductName]], products[ProductName], products[ReorderLevel])</f>
        <v>0</v>
      </c>
      <c r="J956">
        <v>417.59999999999997</v>
      </c>
    </row>
    <row r="957" spans="1:10" x14ac:dyDescent="0.3">
      <c r="A957">
        <v>38</v>
      </c>
      <c r="B957">
        <v>28</v>
      </c>
      <c r="C957">
        <v>0</v>
      </c>
      <c r="D957">
        <v>38</v>
      </c>
      <c r="E957" t="s">
        <v>16</v>
      </c>
      <c r="F957" t="s">
        <v>997</v>
      </c>
      <c r="G957">
        <f>_xlfn.XLOOKUP(Product_summary[[#This Row],[ProductName]], products[ProductName], products[UnitsInStock])</f>
        <v>21</v>
      </c>
      <c r="H957">
        <f>_xlfn.XLOOKUP(Product_summary[[#This Row],[ProductName]], products[ProductName], products[UnitsOnOrder])</f>
        <v>10</v>
      </c>
      <c r="I957">
        <f>_xlfn.XLOOKUP(Product_summary[[#This Row],[ProductName]], products[ProductName], products[ReorderLevel])</f>
        <v>30</v>
      </c>
      <c r="J957">
        <v>1064</v>
      </c>
    </row>
    <row r="958" spans="1:10" x14ac:dyDescent="0.3">
      <c r="A958">
        <v>18</v>
      </c>
      <c r="B958">
        <v>3</v>
      </c>
      <c r="C958">
        <v>0</v>
      </c>
      <c r="D958">
        <v>18</v>
      </c>
      <c r="E958" t="s">
        <v>4</v>
      </c>
      <c r="F958" t="s">
        <v>889</v>
      </c>
      <c r="G958">
        <f>_xlfn.XLOOKUP(Product_summary[[#This Row],[ProductName]], products[ProductName], products[UnitsInStock])</f>
        <v>39</v>
      </c>
      <c r="H958">
        <f>_xlfn.XLOOKUP(Product_summary[[#This Row],[ProductName]], products[ProductName], products[UnitsOnOrder])</f>
        <v>0</v>
      </c>
      <c r="I958">
        <f>_xlfn.XLOOKUP(Product_summary[[#This Row],[ProductName]], products[ProductName], products[ReorderLevel])</f>
        <v>10</v>
      </c>
      <c r="J958">
        <v>54</v>
      </c>
    </row>
    <row r="959" spans="1:10" x14ac:dyDescent="0.3">
      <c r="A959">
        <v>31</v>
      </c>
      <c r="B959">
        <v>10</v>
      </c>
      <c r="C959">
        <v>0</v>
      </c>
      <c r="D959">
        <v>31</v>
      </c>
      <c r="E959" t="s">
        <v>25</v>
      </c>
      <c r="F959" t="s">
        <v>907</v>
      </c>
      <c r="G959">
        <f>_xlfn.XLOOKUP(Product_summary[[#This Row],[ProductName]], products[ProductName], products[UnitsInStock])</f>
        <v>31</v>
      </c>
      <c r="H959">
        <f>_xlfn.XLOOKUP(Product_summary[[#This Row],[ProductName]], products[ProductName], products[UnitsOnOrder])</f>
        <v>0</v>
      </c>
      <c r="I959">
        <f>_xlfn.XLOOKUP(Product_summary[[#This Row],[ProductName]], products[ProductName], products[ReorderLevel])</f>
        <v>0</v>
      </c>
      <c r="J959">
        <v>310</v>
      </c>
    </row>
    <row r="960" spans="1:10" x14ac:dyDescent="0.3">
      <c r="A960">
        <v>10</v>
      </c>
      <c r="B960">
        <v>6</v>
      </c>
      <c r="C960">
        <v>0</v>
      </c>
      <c r="D960">
        <v>10</v>
      </c>
      <c r="E960" t="s">
        <v>10</v>
      </c>
      <c r="F960" t="s">
        <v>929</v>
      </c>
      <c r="G960">
        <f>_xlfn.XLOOKUP(Product_summary[[#This Row],[ProductName]], products[ProductName], products[UnitsInStock])</f>
        <v>3</v>
      </c>
      <c r="H960">
        <f>_xlfn.XLOOKUP(Product_summary[[#This Row],[ProductName]], products[ProductName], products[UnitsOnOrder])</f>
        <v>40</v>
      </c>
      <c r="I960">
        <f>_xlfn.XLOOKUP(Product_summary[[#This Row],[ProductName]], products[ProductName], products[ReorderLevel])</f>
        <v>5</v>
      </c>
      <c r="J960">
        <v>60</v>
      </c>
    </row>
    <row r="961" spans="1:10" x14ac:dyDescent="0.3">
      <c r="A961">
        <v>19</v>
      </c>
      <c r="B961">
        <v>21</v>
      </c>
      <c r="C961">
        <v>0.25</v>
      </c>
      <c r="D961">
        <v>19</v>
      </c>
      <c r="E961" t="s">
        <v>25</v>
      </c>
      <c r="F961" t="s">
        <v>957</v>
      </c>
      <c r="G961">
        <f>_xlfn.XLOOKUP(Product_summary[[#This Row],[ProductName]], products[ProductName], products[UnitsInStock])</f>
        <v>112</v>
      </c>
      <c r="H961">
        <f>_xlfn.XLOOKUP(Product_summary[[#This Row],[ProductName]], products[ProductName], products[UnitsOnOrder])</f>
        <v>0</v>
      </c>
      <c r="I961">
        <f>_xlfn.XLOOKUP(Product_summary[[#This Row],[ProductName]], products[ProductName], products[ReorderLevel])</f>
        <v>20</v>
      </c>
      <c r="J961">
        <v>299.25</v>
      </c>
    </row>
    <row r="962" spans="1:10" x14ac:dyDescent="0.3">
      <c r="A962">
        <v>18</v>
      </c>
      <c r="B962">
        <v>6</v>
      </c>
      <c r="C962">
        <v>0</v>
      </c>
      <c r="D962">
        <v>18</v>
      </c>
      <c r="E962" t="s">
        <v>4</v>
      </c>
      <c r="F962" t="s">
        <v>889</v>
      </c>
      <c r="G962">
        <f>_xlfn.XLOOKUP(Product_summary[[#This Row],[ProductName]], products[ProductName], products[UnitsInStock])</f>
        <v>39</v>
      </c>
      <c r="H962">
        <f>_xlfn.XLOOKUP(Product_summary[[#This Row],[ProductName]], products[ProductName], products[UnitsOnOrder])</f>
        <v>0</v>
      </c>
      <c r="I962">
        <f>_xlfn.XLOOKUP(Product_summary[[#This Row],[ProductName]], products[ProductName], products[ReorderLevel])</f>
        <v>10</v>
      </c>
      <c r="J962">
        <v>108</v>
      </c>
    </row>
    <row r="963" spans="1:10" x14ac:dyDescent="0.3">
      <c r="A963">
        <v>19</v>
      </c>
      <c r="B963">
        <v>10</v>
      </c>
      <c r="C963">
        <v>0</v>
      </c>
      <c r="D963">
        <v>19</v>
      </c>
      <c r="E963" t="s">
        <v>4</v>
      </c>
      <c r="F963" t="s">
        <v>891</v>
      </c>
      <c r="G963">
        <f>_xlfn.XLOOKUP(Product_summary[[#This Row],[ProductName]], products[ProductName], products[UnitsInStock])</f>
        <v>17</v>
      </c>
      <c r="H963">
        <f>_xlfn.XLOOKUP(Product_summary[[#This Row],[ProductName]], products[ProductName], products[UnitsOnOrder])</f>
        <v>40</v>
      </c>
      <c r="I963">
        <f>_xlfn.XLOOKUP(Product_summary[[#This Row],[ProductName]], products[ProductName], products[ReorderLevel])</f>
        <v>25</v>
      </c>
      <c r="J963">
        <v>190</v>
      </c>
    </row>
    <row r="964" spans="1:10" x14ac:dyDescent="0.3">
      <c r="A964">
        <v>34</v>
      </c>
      <c r="B964">
        <v>15</v>
      </c>
      <c r="C964">
        <v>0</v>
      </c>
      <c r="D964">
        <v>34</v>
      </c>
      <c r="E964" t="s">
        <v>13</v>
      </c>
      <c r="F964" t="s">
        <v>1004</v>
      </c>
      <c r="G964">
        <f>_xlfn.XLOOKUP(Product_summary[[#This Row],[ProductName]], products[ProductName], products[UnitsInStock])</f>
        <v>19</v>
      </c>
      <c r="H964">
        <f>_xlfn.XLOOKUP(Product_summary[[#This Row],[ProductName]], products[ProductName], products[UnitsOnOrder])</f>
        <v>0</v>
      </c>
      <c r="I964">
        <f>_xlfn.XLOOKUP(Product_summary[[#This Row],[ProductName]], products[ProductName], products[ReorderLevel])</f>
        <v>0</v>
      </c>
      <c r="J964">
        <v>510</v>
      </c>
    </row>
    <row r="965" spans="1:10" x14ac:dyDescent="0.3">
      <c r="A965">
        <v>31</v>
      </c>
      <c r="B965">
        <v>70</v>
      </c>
      <c r="C965">
        <v>0</v>
      </c>
      <c r="D965">
        <v>31</v>
      </c>
      <c r="E965" t="s">
        <v>25</v>
      </c>
      <c r="F965" t="s">
        <v>907</v>
      </c>
      <c r="G965">
        <f>_xlfn.XLOOKUP(Product_summary[[#This Row],[ProductName]], products[ProductName], products[UnitsInStock])</f>
        <v>31</v>
      </c>
      <c r="H965">
        <f>_xlfn.XLOOKUP(Product_summary[[#This Row],[ProductName]], products[ProductName], products[UnitsOnOrder])</f>
        <v>0</v>
      </c>
      <c r="I965">
        <f>_xlfn.XLOOKUP(Product_summary[[#This Row],[ProductName]], products[ProductName], products[ReorderLevel])</f>
        <v>0</v>
      </c>
      <c r="J965">
        <v>2170</v>
      </c>
    </row>
    <row r="966" spans="1:10" x14ac:dyDescent="0.3">
      <c r="A966">
        <v>19</v>
      </c>
      <c r="B966">
        <v>55</v>
      </c>
      <c r="C966">
        <v>0</v>
      </c>
      <c r="D966">
        <v>19</v>
      </c>
      <c r="E966" t="s">
        <v>25</v>
      </c>
      <c r="F966" t="s">
        <v>957</v>
      </c>
      <c r="G966">
        <f>_xlfn.XLOOKUP(Product_summary[[#This Row],[ProductName]], products[ProductName], products[UnitsInStock])</f>
        <v>112</v>
      </c>
      <c r="H966">
        <f>_xlfn.XLOOKUP(Product_summary[[#This Row],[ProductName]], products[ProductName], products[UnitsOnOrder])</f>
        <v>0</v>
      </c>
      <c r="I966">
        <f>_xlfn.XLOOKUP(Product_summary[[#This Row],[ProductName]], products[ProductName], products[ReorderLevel])</f>
        <v>20</v>
      </c>
      <c r="J966">
        <v>1045</v>
      </c>
    </row>
    <row r="967" spans="1:10" x14ac:dyDescent="0.3">
      <c r="A967">
        <v>20</v>
      </c>
      <c r="B967">
        <v>18</v>
      </c>
      <c r="C967">
        <v>0</v>
      </c>
      <c r="D967">
        <v>20</v>
      </c>
      <c r="E967" t="s">
        <v>10</v>
      </c>
      <c r="F967" t="s">
        <v>983</v>
      </c>
      <c r="G967">
        <f>_xlfn.XLOOKUP(Product_summary[[#This Row],[ProductName]], products[ProductName], products[UnitsInStock])</f>
        <v>10</v>
      </c>
      <c r="H967">
        <f>_xlfn.XLOOKUP(Product_summary[[#This Row],[ProductName]], products[ProductName], products[UnitsOnOrder])</f>
        <v>60</v>
      </c>
      <c r="I967">
        <f>_xlfn.XLOOKUP(Product_summary[[#This Row],[ProductName]], products[ProductName], products[ReorderLevel])</f>
        <v>15</v>
      </c>
      <c r="J967">
        <v>360</v>
      </c>
    </row>
    <row r="968" spans="1:10" x14ac:dyDescent="0.3">
      <c r="A968">
        <v>34</v>
      </c>
      <c r="B968">
        <v>40</v>
      </c>
      <c r="C968">
        <v>0</v>
      </c>
      <c r="D968">
        <v>34</v>
      </c>
      <c r="E968" t="s">
        <v>13</v>
      </c>
      <c r="F968" t="s">
        <v>1004</v>
      </c>
      <c r="G968">
        <f>_xlfn.XLOOKUP(Product_summary[[#This Row],[ProductName]], products[ProductName], products[UnitsInStock])</f>
        <v>19</v>
      </c>
      <c r="H968">
        <f>_xlfn.XLOOKUP(Product_summary[[#This Row],[ProductName]], products[ProductName], products[UnitsOnOrder])</f>
        <v>0</v>
      </c>
      <c r="I968">
        <f>_xlfn.XLOOKUP(Product_summary[[#This Row],[ProductName]], products[ProductName], products[ReorderLevel])</f>
        <v>0</v>
      </c>
      <c r="J968">
        <v>1360</v>
      </c>
    </row>
    <row r="969" spans="1:10" x14ac:dyDescent="0.3">
      <c r="A969">
        <v>18</v>
      </c>
      <c r="B969">
        <v>80</v>
      </c>
      <c r="C969">
        <v>0</v>
      </c>
      <c r="D969">
        <v>18</v>
      </c>
      <c r="E969" t="s">
        <v>4</v>
      </c>
      <c r="F969" t="s">
        <v>1032</v>
      </c>
      <c r="G969">
        <f>_xlfn.XLOOKUP(Product_summary[[#This Row],[ProductName]], products[ProductName], products[UnitsInStock])</f>
        <v>57</v>
      </c>
      <c r="H969">
        <f>_xlfn.XLOOKUP(Product_summary[[#This Row],[ProductName]], products[ProductName], products[UnitsOnOrder])</f>
        <v>0</v>
      </c>
      <c r="I969">
        <f>_xlfn.XLOOKUP(Product_summary[[#This Row],[ProductName]], products[ProductName], products[ReorderLevel])</f>
        <v>20</v>
      </c>
      <c r="J969">
        <v>1440</v>
      </c>
    </row>
    <row r="970" spans="1:10" x14ac:dyDescent="0.3">
      <c r="A970">
        <v>6</v>
      </c>
      <c r="B970">
        <v>8</v>
      </c>
      <c r="C970">
        <v>0.1</v>
      </c>
      <c r="D970">
        <v>6</v>
      </c>
      <c r="E970" t="s">
        <v>25</v>
      </c>
      <c r="F970" t="s">
        <v>913</v>
      </c>
      <c r="G970">
        <f>_xlfn.XLOOKUP(Product_summary[[#This Row],[ProductName]], products[ProductName], products[UnitsInStock])</f>
        <v>24</v>
      </c>
      <c r="H970">
        <f>_xlfn.XLOOKUP(Product_summary[[#This Row],[ProductName]], products[ProductName], products[UnitsOnOrder])</f>
        <v>0</v>
      </c>
      <c r="I970">
        <f>_xlfn.XLOOKUP(Product_summary[[#This Row],[ProductName]], products[ProductName], products[ReorderLevel])</f>
        <v>5</v>
      </c>
      <c r="J970">
        <v>43.2</v>
      </c>
    </row>
    <row r="971" spans="1:10" x14ac:dyDescent="0.3">
      <c r="A971">
        <v>7.75</v>
      </c>
      <c r="B971">
        <v>40</v>
      </c>
      <c r="C971">
        <v>0</v>
      </c>
      <c r="D971">
        <v>7.75</v>
      </c>
      <c r="E971" t="s">
        <v>4</v>
      </c>
      <c r="F971" t="s">
        <v>1030</v>
      </c>
      <c r="G971">
        <f>_xlfn.XLOOKUP(Product_summary[[#This Row],[ProductName]], products[ProductName], products[UnitsInStock])</f>
        <v>125</v>
      </c>
      <c r="H971">
        <f>_xlfn.XLOOKUP(Product_summary[[#This Row],[ProductName]], products[ProductName], products[UnitsOnOrder])</f>
        <v>0</v>
      </c>
      <c r="I971">
        <f>_xlfn.XLOOKUP(Product_summary[[#This Row],[ProductName]], products[ProductName], products[ReorderLevel])</f>
        <v>25</v>
      </c>
      <c r="J971">
        <v>310</v>
      </c>
    </row>
    <row r="972" spans="1:10" x14ac:dyDescent="0.3">
      <c r="A972">
        <v>21</v>
      </c>
      <c r="B972">
        <v>14</v>
      </c>
      <c r="C972">
        <v>0</v>
      </c>
      <c r="D972">
        <v>21</v>
      </c>
      <c r="E972" t="s">
        <v>13</v>
      </c>
      <c r="F972" t="s">
        <v>909</v>
      </c>
      <c r="G972">
        <f>_xlfn.XLOOKUP(Product_summary[[#This Row],[ProductName]], products[ProductName], products[UnitsInStock])</f>
        <v>22</v>
      </c>
      <c r="H972">
        <f>_xlfn.XLOOKUP(Product_summary[[#This Row],[ProductName]], products[ProductName], products[UnitsOnOrder])</f>
        <v>30</v>
      </c>
      <c r="I972">
        <f>_xlfn.XLOOKUP(Product_summary[[#This Row],[ProductName]], products[ProductName], products[ReorderLevel])</f>
        <v>30</v>
      </c>
      <c r="J972">
        <v>294</v>
      </c>
    </row>
    <row r="973" spans="1:10" x14ac:dyDescent="0.3">
      <c r="A973">
        <v>10</v>
      </c>
      <c r="B973">
        <v>8</v>
      </c>
      <c r="C973">
        <v>0</v>
      </c>
      <c r="D973">
        <v>10</v>
      </c>
      <c r="E973" t="s">
        <v>10</v>
      </c>
      <c r="F973" t="s">
        <v>929</v>
      </c>
      <c r="G973">
        <f>_xlfn.XLOOKUP(Product_summary[[#This Row],[ProductName]], products[ProductName], products[UnitsInStock])</f>
        <v>3</v>
      </c>
      <c r="H973">
        <f>_xlfn.XLOOKUP(Product_summary[[#This Row],[ProductName]], products[ProductName], products[UnitsOnOrder])</f>
        <v>40</v>
      </c>
      <c r="I973">
        <f>_xlfn.XLOOKUP(Product_summary[[#This Row],[ProductName]], products[ProductName], products[ReorderLevel])</f>
        <v>5</v>
      </c>
      <c r="J973">
        <v>80</v>
      </c>
    </row>
    <row r="974" spans="1:10" x14ac:dyDescent="0.3">
      <c r="A974">
        <v>18</v>
      </c>
      <c r="B974">
        <v>5</v>
      </c>
      <c r="C974">
        <v>0</v>
      </c>
      <c r="D974">
        <v>18</v>
      </c>
      <c r="E974" t="s">
        <v>4</v>
      </c>
      <c r="F974" t="s">
        <v>963</v>
      </c>
      <c r="G974">
        <f>_xlfn.XLOOKUP(Product_summary[[#This Row],[ProductName]], products[ProductName], products[UnitsInStock])</f>
        <v>69</v>
      </c>
      <c r="H974">
        <f>_xlfn.XLOOKUP(Product_summary[[#This Row],[ProductName]], products[ProductName], products[UnitsOnOrder])</f>
        <v>0</v>
      </c>
      <c r="I974">
        <f>_xlfn.XLOOKUP(Product_summary[[#This Row],[ProductName]], products[ProductName], products[ReorderLevel])</f>
        <v>5</v>
      </c>
      <c r="J974">
        <v>90</v>
      </c>
    </row>
    <row r="975" spans="1:10" x14ac:dyDescent="0.3">
      <c r="A975">
        <v>24</v>
      </c>
      <c r="B975">
        <v>5</v>
      </c>
      <c r="C975">
        <v>0</v>
      </c>
      <c r="D975">
        <v>24</v>
      </c>
      <c r="E975" t="s">
        <v>19</v>
      </c>
      <c r="F975" t="s">
        <v>995</v>
      </c>
      <c r="G975">
        <f>_xlfn.XLOOKUP(Product_summary[[#This Row],[ProductName]], products[ProductName], products[UnitsInStock])</f>
        <v>115</v>
      </c>
      <c r="H975">
        <f>_xlfn.XLOOKUP(Product_summary[[#This Row],[ProductName]], products[ProductName], products[UnitsOnOrder])</f>
        <v>0</v>
      </c>
      <c r="I975">
        <f>_xlfn.XLOOKUP(Product_summary[[#This Row],[ProductName]], products[ProductName], products[ReorderLevel])</f>
        <v>20</v>
      </c>
      <c r="J975">
        <v>120</v>
      </c>
    </row>
    <row r="976" spans="1:10" x14ac:dyDescent="0.3">
      <c r="A976">
        <v>263.5</v>
      </c>
      <c r="B976">
        <v>15</v>
      </c>
      <c r="C976">
        <v>0.05</v>
      </c>
      <c r="D976">
        <v>263.5</v>
      </c>
      <c r="E976" t="s">
        <v>4</v>
      </c>
      <c r="F976" t="s">
        <v>961</v>
      </c>
      <c r="G976">
        <f>_xlfn.XLOOKUP(Product_summary[[#This Row],[ProductName]], products[ProductName], products[UnitsInStock])</f>
        <v>17</v>
      </c>
      <c r="H976">
        <f>_xlfn.XLOOKUP(Product_summary[[#This Row],[ProductName]], products[ProductName], products[UnitsOnOrder])</f>
        <v>0</v>
      </c>
      <c r="I976">
        <f>_xlfn.XLOOKUP(Product_summary[[#This Row],[ProductName]], products[ProductName], products[ReorderLevel])</f>
        <v>15</v>
      </c>
      <c r="J976">
        <v>3754.875</v>
      </c>
    </row>
    <row r="977" spans="1:10" x14ac:dyDescent="0.3">
      <c r="A977">
        <v>38</v>
      </c>
      <c r="B977">
        <v>14</v>
      </c>
      <c r="C977">
        <v>0</v>
      </c>
      <c r="D977">
        <v>38</v>
      </c>
      <c r="E977" t="s">
        <v>16</v>
      </c>
      <c r="F977" t="s">
        <v>997</v>
      </c>
      <c r="G977">
        <f>_xlfn.XLOOKUP(Product_summary[[#This Row],[ProductName]], products[ProductName], products[UnitsInStock])</f>
        <v>21</v>
      </c>
      <c r="H977">
        <f>_xlfn.XLOOKUP(Product_summary[[#This Row],[ProductName]], products[ProductName], products[UnitsOnOrder])</f>
        <v>10</v>
      </c>
      <c r="I977">
        <f>_xlfn.XLOOKUP(Product_summary[[#This Row],[ProductName]], products[ProductName], products[ReorderLevel])</f>
        <v>30</v>
      </c>
      <c r="J977">
        <v>532</v>
      </c>
    </row>
    <row r="978" spans="1:10" x14ac:dyDescent="0.3">
      <c r="A978">
        <v>15</v>
      </c>
      <c r="B978">
        <v>15</v>
      </c>
      <c r="C978">
        <v>0.05</v>
      </c>
      <c r="D978">
        <v>15</v>
      </c>
      <c r="E978" t="s">
        <v>4</v>
      </c>
      <c r="F978" t="s">
        <v>1023</v>
      </c>
      <c r="G978">
        <f>_xlfn.XLOOKUP(Product_summary[[#This Row],[ProductName]], products[ProductName], products[UnitsInStock])</f>
        <v>15</v>
      </c>
      <c r="H978">
        <f>_xlfn.XLOOKUP(Product_summary[[#This Row],[ProductName]], products[ProductName], products[UnitsOnOrder])</f>
        <v>10</v>
      </c>
      <c r="I978">
        <f>_xlfn.XLOOKUP(Product_summary[[#This Row],[ProductName]], products[ProductName], products[ReorderLevel])</f>
        <v>30</v>
      </c>
      <c r="J978">
        <v>213.75</v>
      </c>
    </row>
    <row r="979" spans="1:10" x14ac:dyDescent="0.3">
      <c r="A979">
        <v>21.5</v>
      </c>
      <c r="B979">
        <v>15</v>
      </c>
      <c r="C979">
        <v>0.05</v>
      </c>
      <c r="D979">
        <v>21.5</v>
      </c>
      <c r="E979" t="s">
        <v>13</v>
      </c>
      <c r="F979" t="s">
        <v>1025</v>
      </c>
      <c r="G979">
        <f>_xlfn.XLOOKUP(Product_summary[[#This Row],[ProductName]], products[ProductName], products[UnitsInStock])</f>
        <v>26</v>
      </c>
      <c r="H979">
        <f>_xlfn.XLOOKUP(Product_summary[[#This Row],[ProductName]], products[ProductName], products[UnitsOnOrder])</f>
        <v>0</v>
      </c>
      <c r="I979">
        <f>_xlfn.XLOOKUP(Product_summary[[#This Row],[ProductName]], products[ProductName], products[ReorderLevel])</f>
        <v>0</v>
      </c>
      <c r="J979">
        <v>306.375</v>
      </c>
    </row>
    <row r="980" spans="1:10" x14ac:dyDescent="0.3">
      <c r="A980">
        <v>55</v>
      </c>
      <c r="B980">
        <v>30</v>
      </c>
      <c r="C980">
        <v>0.15</v>
      </c>
      <c r="D980">
        <v>55</v>
      </c>
      <c r="E980" t="s">
        <v>13</v>
      </c>
      <c r="F980" t="s">
        <v>1002</v>
      </c>
      <c r="G980">
        <f>_xlfn.XLOOKUP(Product_summary[[#This Row],[ProductName]], products[ProductName], products[UnitsInStock])</f>
        <v>79</v>
      </c>
      <c r="H980">
        <f>_xlfn.XLOOKUP(Product_summary[[#This Row],[ProductName]], products[ProductName], products[UnitsOnOrder])</f>
        <v>0</v>
      </c>
      <c r="I980">
        <f>_xlfn.XLOOKUP(Product_summary[[#This Row],[ProductName]], products[ProductName], products[ReorderLevel])</f>
        <v>0</v>
      </c>
      <c r="J980">
        <v>1402.5</v>
      </c>
    </row>
    <row r="981" spans="1:10" x14ac:dyDescent="0.3">
      <c r="A981">
        <v>25</v>
      </c>
      <c r="B981">
        <v>70</v>
      </c>
      <c r="C981">
        <v>0</v>
      </c>
      <c r="D981">
        <v>25</v>
      </c>
      <c r="E981" t="s">
        <v>7</v>
      </c>
      <c r="F981" t="s">
        <v>899</v>
      </c>
      <c r="G981">
        <f>_xlfn.XLOOKUP(Product_summary[[#This Row],[ProductName]], products[ProductName], products[UnitsInStock])</f>
        <v>120</v>
      </c>
      <c r="H981">
        <f>_xlfn.XLOOKUP(Product_summary[[#This Row],[ProductName]], products[ProductName], products[UnitsOnOrder])</f>
        <v>0</v>
      </c>
      <c r="I981">
        <f>_xlfn.XLOOKUP(Product_summary[[#This Row],[ProductName]], products[ProductName], products[ReorderLevel])</f>
        <v>25</v>
      </c>
      <c r="J981">
        <v>1750</v>
      </c>
    </row>
    <row r="982" spans="1:10" x14ac:dyDescent="0.3">
      <c r="A982">
        <v>38</v>
      </c>
      <c r="B982">
        <v>20</v>
      </c>
      <c r="C982">
        <v>0</v>
      </c>
      <c r="D982">
        <v>38</v>
      </c>
      <c r="E982" t="s">
        <v>16</v>
      </c>
      <c r="F982" t="s">
        <v>997</v>
      </c>
      <c r="G982">
        <f>_xlfn.XLOOKUP(Product_summary[[#This Row],[ProductName]], products[ProductName], products[UnitsInStock])</f>
        <v>21</v>
      </c>
      <c r="H982">
        <f>_xlfn.XLOOKUP(Product_summary[[#This Row],[ProductName]], products[ProductName], products[UnitsOnOrder])</f>
        <v>10</v>
      </c>
      <c r="I982">
        <f>_xlfn.XLOOKUP(Product_summary[[#This Row],[ProductName]], products[ProductName], products[ReorderLevel])</f>
        <v>30</v>
      </c>
      <c r="J982">
        <v>760</v>
      </c>
    </row>
    <row r="983" spans="1:10" x14ac:dyDescent="0.3">
      <c r="A983">
        <v>12.5</v>
      </c>
      <c r="B983">
        <v>15</v>
      </c>
      <c r="C983">
        <v>0</v>
      </c>
      <c r="D983">
        <v>12.5</v>
      </c>
      <c r="E983" t="s">
        <v>10</v>
      </c>
      <c r="F983" t="s">
        <v>1019</v>
      </c>
      <c r="G983">
        <f>_xlfn.XLOOKUP(Product_summary[[#This Row],[ProductName]], products[ProductName], products[UnitsInStock])</f>
        <v>6</v>
      </c>
      <c r="H983">
        <f>_xlfn.XLOOKUP(Product_summary[[#This Row],[ProductName]], products[ProductName], products[UnitsOnOrder])</f>
        <v>10</v>
      </c>
      <c r="I983">
        <f>_xlfn.XLOOKUP(Product_summary[[#This Row],[ProductName]], products[ProductName], products[ReorderLevel])</f>
        <v>15</v>
      </c>
      <c r="J983">
        <v>187.5</v>
      </c>
    </row>
    <row r="984" spans="1:10" x14ac:dyDescent="0.3">
      <c r="A984">
        <v>10</v>
      </c>
      <c r="B984">
        <v>42</v>
      </c>
      <c r="C984">
        <v>0</v>
      </c>
      <c r="D984">
        <v>10</v>
      </c>
      <c r="E984" t="s">
        <v>10</v>
      </c>
      <c r="F984" t="s">
        <v>929</v>
      </c>
      <c r="G984">
        <f>_xlfn.XLOOKUP(Product_summary[[#This Row],[ProductName]], products[ProductName], products[UnitsInStock])</f>
        <v>3</v>
      </c>
      <c r="H984">
        <f>_xlfn.XLOOKUP(Product_summary[[#This Row],[ProductName]], products[ProductName], products[UnitsOnOrder])</f>
        <v>40</v>
      </c>
      <c r="I984">
        <f>_xlfn.XLOOKUP(Product_summary[[#This Row],[ProductName]], products[ProductName], products[ReorderLevel])</f>
        <v>5</v>
      </c>
      <c r="J984">
        <v>420</v>
      </c>
    </row>
    <row r="985" spans="1:10" x14ac:dyDescent="0.3">
      <c r="A985">
        <v>21</v>
      </c>
      <c r="B985">
        <v>40</v>
      </c>
      <c r="C985">
        <v>0</v>
      </c>
      <c r="D985">
        <v>21</v>
      </c>
      <c r="E985" t="s">
        <v>16</v>
      </c>
      <c r="F985" t="s">
        <v>931</v>
      </c>
      <c r="G985">
        <f>_xlfn.XLOOKUP(Product_summary[[#This Row],[ProductName]], products[ProductName], products[UnitsInStock])</f>
        <v>104</v>
      </c>
      <c r="H985">
        <f>_xlfn.XLOOKUP(Product_summary[[#This Row],[ProductName]], products[ProductName], products[UnitsOnOrder])</f>
        <v>0</v>
      </c>
      <c r="I985">
        <f>_xlfn.XLOOKUP(Product_summary[[#This Row],[ProductName]], products[ProductName], products[ReorderLevel])</f>
        <v>25</v>
      </c>
      <c r="J985">
        <v>840</v>
      </c>
    </row>
    <row r="986" spans="1:10" x14ac:dyDescent="0.3">
      <c r="A986">
        <v>4.5</v>
      </c>
      <c r="B986">
        <v>5</v>
      </c>
      <c r="C986">
        <v>0</v>
      </c>
      <c r="D986">
        <v>4.5</v>
      </c>
      <c r="E986" t="s">
        <v>4</v>
      </c>
      <c r="F986" t="s">
        <v>935</v>
      </c>
      <c r="G986">
        <f>_xlfn.XLOOKUP(Product_summary[[#This Row],[ProductName]], products[ProductName], products[UnitsInStock])</f>
        <v>20</v>
      </c>
      <c r="H986">
        <f>_xlfn.XLOOKUP(Product_summary[[#This Row],[ProductName]], products[ProductName], products[UnitsOnOrder])</f>
        <v>0</v>
      </c>
      <c r="I986">
        <f>_xlfn.XLOOKUP(Product_summary[[#This Row],[ProductName]], products[ProductName], products[ReorderLevel])</f>
        <v>0</v>
      </c>
      <c r="J986">
        <v>22.5</v>
      </c>
    </row>
    <row r="987" spans="1:10" x14ac:dyDescent="0.3">
      <c r="A987">
        <v>7</v>
      </c>
      <c r="B987">
        <v>5</v>
      </c>
      <c r="C987">
        <v>0</v>
      </c>
      <c r="D987">
        <v>7</v>
      </c>
      <c r="E987" t="s">
        <v>16</v>
      </c>
      <c r="F987" t="s">
        <v>989</v>
      </c>
      <c r="G987">
        <f>_xlfn.XLOOKUP(Product_summary[[#This Row],[ProductName]], products[ProductName], products[UnitsInStock])</f>
        <v>38</v>
      </c>
      <c r="H987">
        <f>_xlfn.XLOOKUP(Product_summary[[#This Row],[ProductName]], products[ProductName], products[UnitsOnOrder])</f>
        <v>0</v>
      </c>
      <c r="I987">
        <f>_xlfn.XLOOKUP(Product_summary[[#This Row],[ProductName]], products[ProductName], products[ReorderLevel])</f>
        <v>25</v>
      </c>
      <c r="J987">
        <v>35</v>
      </c>
    </row>
    <row r="988" spans="1:10" x14ac:dyDescent="0.3">
      <c r="A988">
        <v>9.1999999999999993</v>
      </c>
      <c r="B988">
        <v>5</v>
      </c>
      <c r="C988">
        <v>0</v>
      </c>
      <c r="D988">
        <v>9.1999999999999993</v>
      </c>
      <c r="E988" t="s">
        <v>10</v>
      </c>
      <c r="F988" t="s">
        <v>925</v>
      </c>
      <c r="G988">
        <f>_xlfn.XLOOKUP(Product_summary[[#This Row],[ProductName]], products[ProductName], products[UnitsInStock])</f>
        <v>25</v>
      </c>
      <c r="H988">
        <f>_xlfn.XLOOKUP(Product_summary[[#This Row],[ProductName]], products[ProductName], products[UnitsOnOrder])</f>
        <v>0</v>
      </c>
      <c r="I988">
        <f>_xlfn.XLOOKUP(Product_summary[[#This Row],[ProductName]], products[ProductName], products[ReorderLevel])</f>
        <v>5</v>
      </c>
      <c r="J988">
        <v>46</v>
      </c>
    </row>
    <row r="989" spans="1:10" x14ac:dyDescent="0.3">
      <c r="A989">
        <v>9</v>
      </c>
      <c r="B989">
        <v>10</v>
      </c>
      <c r="C989">
        <v>0</v>
      </c>
      <c r="D989">
        <v>9</v>
      </c>
      <c r="E989" t="s">
        <v>16</v>
      </c>
      <c r="F989" t="s">
        <v>933</v>
      </c>
      <c r="G989">
        <f>_xlfn.XLOOKUP(Product_summary[[#This Row],[ProductName]], products[ProductName], products[UnitsInStock])</f>
        <v>61</v>
      </c>
      <c r="H989">
        <f>_xlfn.XLOOKUP(Product_summary[[#This Row],[ProductName]], products[ProductName], products[UnitsOnOrder])</f>
        <v>0</v>
      </c>
      <c r="I989">
        <f>_xlfn.XLOOKUP(Product_summary[[#This Row],[ProductName]], products[ProductName], products[ReorderLevel])</f>
        <v>25</v>
      </c>
      <c r="J989">
        <v>90</v>
      </c>
    </row>
    <row r="990" spans="1:10" x14ac:dyDescent="0.3">
      <c r="A990">
        <v>15</v>
      </c>
      <c r="B990">
        <v>20</v>
      </c>
      <c r="C990">
        <v>0</v>
      </c>
      <c r="D990">
        <v>15</v>
      </c>
      <c r="E990" t="s">
        <v>4</v>
      </c>
      <c r="F990" t="s">
        <v>1023</v>
      </c>
      <c r="G990">
        <f>_xlfn.XLOOKUP(Product_summary[[#This Row],[ProductName]], products[ProductName], products[UnitsInStock])</f>
        <v>15</v>
      </c>
      <c r="H990">
        <f>_xlfn.XLOOKUP(Product_summary[[#This Row],[ProductName]], products[ProductName], products[UnitsOnOrder])</f>
        <v>10</v>
      </c>
      <c r="I990">
        <f>_xlfn.XLOOKUP(Product_summary[[#This Row],[ProductName]], products[ProductName], products[ReorderLevel])</f>
        <v>30</v>
      </c>
      <c r="J990">
        <v>300</v>
      </c>
    </row>
    <row r="991" spans="1:10" x14ac:dyDescent="0.3">
      <c r="A991">
        <v>21.5</v>
      </c>
      <c r="B991">
        <v>15</v>
      </c>
      <c r="C991">
        <v>0</v>
      </c>
      <c r="D991">
        <v>21.5</v>
      </c>
      <c r="E991" t="s">
        <v>13</v>
      </c>
      <c r="F991" t="s">
        <v>1025</v>
      </c>
      <c r="G991">
        <f>_xlfn.XLOOKUP(Product_summary[[#This Row],[ProductName]], products[ProductName], products[UnitsInStock])</f>
        <v>26</v>
      </c>
      <c r="H991">
        <f>_xlfn.XLOOKUP(Product_summary[[#This Row],[ProductName]], products[ProductName], products[UnitsOnOrder])</f>
        <v>0</v>
      </c>
      <c r="I991">
        <f>_xlfn.XLOOKUP(Product_summary[[#This Row],[ProductName]], products[ProductName], products[ReorderLevel])</f>
        <v>0</v>
      </c>
      <c r="J991">
        <v>322.5</v>
      </c>
    </row>
    <row r="992" spans="1:10" x14ac:dyDescent="0.3">
      <c r="A992">
        <v>19</v>
      </c>
      <c r="B992">
        <v>20</v>
      </c>
      <c r="C992">
        <v>0</v>
      </c>
      <c r="D992">
        <v>19</v>
      </c>
      <c r="E992" t="s">
        <v>4</v>
      </c>
      <c r="F992" t="s">
        <v>891</v>
      </c>
      <c r="G992">
        <f>_xlfn.XLOOKUP(Product_summary[[#This Row],[ProductName]], products[ProductName], products[UnitsInStock])</f>
        <v>17</v>
      </c>
      <c r="H992">
        <f>_xlfn.XLOOKUP(Product_summary[[#This Row],[ProductName]], products[ProductName], products[UnitsOnOrder])</f>
        <v>40</v>
      </c>
      <c r="I992">
        <f>_xlfn.XLOOKUP(Product_summary[[#This Row],[ProductName]], products[ProductName], products[ReorderLevel])</f>
        <v>25</v>
      </c>
      <c r="J992">
        <v>380</v>
      </c>
    </row>
    <row r="993" spans="1:10" x14ac:dyDescent="0.3">
      <c r="A993">
        <v>12.5</v>
      </c>
      <c r="B993">
        <v>18</v>
      </c>
      <c r="C993">
        <v>0.2</v>
      </c>
      <c r="D993">
        <v>12.5</v>
      </c>
      <c r="E993" t="s">
        <v>10</v>
      </c>
      <c r="F993" t="s">
        <v>1019</v>
      </c>
      <c r="G993">
        <f>_xlfn.XLOOKUP(Product_summary[[#This Row],[ProductName]], products[ProductName], products[UnitsInStock])</f>
        <v>6</v>
      </c>
      <c r="H993">
        <f>_xlfn.XLOOKUP(Product_summary[[#This Row],[ProductName]], products[ProductName], products[UnitsOnOrder])</f>
        <v>10</v>
      </c>
      <c r="I993">
        <f>_xlfn.XLOOKUP(Product_summary[[#This Row],[ProductName]], products[ProductName], products[ReorderLevel])</f>
        <v>15</v>
      </c>
      <c r="J993">
        <v>180</v>
      </c>
    </row>
    <row r="994" spans="1:10" x14ac:dyDescent="0.3">
      <c r="A994">
        <v>23.25</v>
      </c>
      <c r="B994">
        <v>21</v>
      </c>
      <c r="C994">
        <v>0</v>
      </c>
      <c r="D994">
        <v>23.25</v>
      </c>
      <c r="E994" t="s">
        <v>22</v>
      </c>
      <c r="F994" t="s">
        <v>915</v>
      </c>
      <c r="G994">
        <f>_xlfn.XLOOKUP(Product_summary[[#This Row],[ProductName]], products[ProductName], products[UnitsInStock])</f>
        <v>35</v>
      </c>
      <c r="H994">
        <f>_xlfn.XLOOKUP(Product_summary[[#This Row],[ProductName]], products[ProductName], products[UnitsOnOrder])</f>
        <v>0</v>
      </c>
      <c r="I994">
        <f>_xlfn.XLOOKUP(Product_summary[[#This Row],[ProductName]], products[ProductName], products[ReorderLevel])</f>
        <v>0</v>
      </c>
      <c r="J994">
        <v>488.25</v>
      </c>
    </row>
    <row r="995" spans="1:10" x14ac:dyDescent="0.3">
      <c r="A995">
        <v>9.1999999999999993</v>
      </c>
      <c r="B995">
        <v>15</v>
      </c>
      <c r="C995">
        <v>0.1</v>
      </c>
      <c r="D995">
        <v>9.1999999999999993</v>
      </c>
      <c r="E995" t="s">
        <v>10</v>
      </c>
      <c r="F995" t="s">
        <v>925</v>
      </c>
      <c r="G995">
        <f>_xlfn.XLOOKUP(Product_summary[[#This Row],[ProductName]], products[ProductName], products[UnitsInStock])</f>
        <v>25</v>
      </c>
      <c r="H995">
        <f>_xlfn.XLOOKUP(Product_summary[[#This Row],[ProductName]], products[ProductName], products[UnitsOnOrder])</f>
        <v>0</v>
      </c>
      <c r="I995">
        <f>_xlfn.XLOOKUP(Product_summary[[#This Row],[ProductName]], products[ProductName], products[ReorderLevel])</f>
        <v>5</v>
      </c>
      <c r="J995">
        <v>124.2</v>
      </c>
    </row>
    <row r="996" spans="1:10" x14ac:dyDescent="0.3">
      <c r="A996">
        <v>10</v>
      </c>
      <c r="B996">
        <v>25</v>
      </c>
      <c r="C996">
        <v>0.1</v>
      </c>
      <c r="D996">
        <v>10</v>
      </c>
      <c r="E996" t="s">
        <v>10</v>
      </c>
      <c r="F996" t="s">
        <v>929</v>
      </c>
      <c r="G996">
        <f>_xlfn.XLOOKUP(Product_summary[[#This Row],[ProductName]], products[ProductName], products[UnitsInStock])</f>
        <v>3</v>
      </c>
      <c r="H996">
        <f>_xlfn.XLOOKUP(Product_summary[[#This Row],[ProductName]], products[ProductName], products[UnitsOnOrder])</f>
        <v>40</v>
      </c>
      <c r="I996">
        <f>_xlfn.XLOOKUP(Product_summary[[#This Row],[ProductName]], products[ProductName], products[ReorderLevel])</f>
        <v>5</v>
      </c>
      <c r="J996">
        <v>225</v>
      </c>
    </row>
    <row r="997" spans="1:10" x14ac:dyDescent="0.3">
      <c r="A997">
        <v>4.5</v>
      </c>
      <c r="B997">
        <v>3</v>
      </c>
      <c r="C997">
        <v>0</v>
      </c>
      <c r="D997">
        <v>4.5</v>
      </c>
      <c r="E997" t="s">
        <v>4</v>
      </c>
      <c r="F997" t="s">
        <v>935</v>
      </c>
      <c r="G997">
        <f>_xlfn.XLOOKUP(Product_summary[[#This Row],[ProductName]], products[ProductName], products[UnitsInStock])</f>
        <v>20</v>
      </c>
      <c r="H997">
        <f>_xlfn.XLOOKUP(Product_summary[[#This Row],[ProductName]], products[ProductName], products[UnitsOnOrder])</f>
        <v>0</v>
      </c>
      <c r="I997">
        <f>_xlfn.XLOOKUP(Product_summary[[#This Row],[ProductName]], products[ProductName], products[ReorderLevel])</f>
        <v>0</v>
      </c>
      <c r="J997">
        <v>13.5</v>
      </c>
    </row>
    <row r="998" spans="1:10" x14ac:dyDescent="0.3">
      <c r="A998">
        <v>18</v>
      </c>
      <c r="B998">
        <v>30</v>
      </c>
      <c r="C998">
        <v>0.1</v>
      </c>
      <c r="D998">
        <v>18</v>
      </c>
      <c r="E998" t="s">
        <v>4</v>
      </c>
      <c r="F998" t="s">
        <v>956</v>
      </c>
      <c r="G998">
        <f>_xlfn.XLOOKUP(Product_summary[[#This Row],[ProductName]], products[ProductName], products[UnitsInStock])</f>
        <v>20</v>
      </c>
      <c r="H998">
        <f>_xlfn.XLOOKUP(Product_summary[[#This Row],[ProductName]], products[ProductName], products[UnitsOnOrder])</f>
        <v>0</v>
      </c>
      <c r="I998">
        <f>_xlfn.XLOOKUP(Product_summary[[#This Row],[ProductName]], products[ProductName], products[ReorderLevel])</f>
        <v>15</v>
      </c>
      <c r="J998">
        <v>486</v>
      </c>
    </row>
    <row r="999" spans="1:10" x14ac:dyDescent="0.3">
      <c r="A999">
        <v>45.6</v>
      </c>
      <c r="B999">
        <v>10</v>
      </c>
      <c r="C999">
        <v>0</v>
      </c>
      <c r="D999">
        <v>45.6</v>
      </c>
      <c r="E999" t="s">
        <v>22</v>
      </c>
      <c r="F999" t="s">
        <v>943</v>
      </c>
      <c r="G999">
        <f>_xlfn.XLOOKUP(Product_summary[[#This Row],[ProductName]], products[ProductName], products[UnitsInStock])</f>
        <v>26</v>
      </c>
      <c r="H999">
        <f>_xlfn.XLOOKUP(Product_summary[[#This Row],[ProductName]], products[ProductName], products[UnitsOnOrder])</f>
        <v>0</v>
      </c>
      <c r="I999">
        <f>_xlfn.XLOOKUP(Product_summary[[#This Row],[ProductName]], products[ProductName], products[ReorderLevel])</f>
        <v>0</v>
      </c>
      <c r="J999">
        <v>456</v>
      </c>
    </row>
    <row r="1000" spans="1:10" x14ac:dyDescent="0.3">
      <c r="A1000">
        <v>123.79</v>
      </c>
      <c r="B1000">
        <v>6</v>
      </c>
      <c r="C1000">
        <v>0</v>
      </c>
      <c r="D1000">
        <v>123.79</v>
      </c>
      <c r="E1000" t="s">
        <v>19</v>
      </c>
      <c r="F1000" t="s">
        <v>945</v>
      </c>
      <c r="G1000">
        <f>_xlfn.XLOOKUP(Product_summary[[#This Row],[ProductName]], products[ProductName], products[UnitsInStock])</f>
        <v>0</v>
      </c>
      <c r="H1000">
        <f>_xlfn.XLOOKUP(Product_summary[[#This Row],[ProductName]], products[ProductName], products[UnitsOnOrder])</f>
        <v>0</v>
      </c>
      <c r="I1000">
        <f>_xlfn.XLOOKUP(Product_summary[[#This Row],[ProductName]], products[ProductName], products[ReorderLevel])</f>
        <v>0</v>
      </c>
      <c r="J1000">
        <v>742.74</v>
      </c>
    </row>
    <row r="1001" spans="1:10" x14ac:dyDescent="0.3">
      <c r="A1001">
        <v>19.45</v>
      </c>
      <c r="B1001">
        <v>10</v>
      </c>
      <c r="C1001">
        <v>0</v>
      </c>
      <c r="D1001">
        <v>19.45</v>
      </c>
      <c r="E1001" t="s">
        <v>7</v>
      </c>
      <c r="F1001" t="s">
        <v>973</v>
      </c>
      <c r="G1001">
        <f>_xlfn.XLOOKUP(Product_summary[[#This Row],[ProductName]], products[ProductName], products[UnitsInStock])</f>
        <v>27</v>
      </c>
      <c r="H1001">
        <f>_xlfn.XLOOKUP(Product_summary[[#This Row],[ProductName]], products[ProductName], products[UnitsOnOrder])</f>
        <v>0</v>
      </c>
      <c r="I1001">
        <f>_xlfn.XLOOKUP(Product_summary[[#This Row],[ProductName]], products[ProductName], products[ReorderLevel])</f>
        <v>15</v>
      </c>
      <c r="J1001">
        <v>194.5</v>
      </c>
    </row>
    <row r="1002" spans="1:10" x14ac:dyDescent="0.3">
      <c r="A1002">
        <v>23.25</v>
      </c>
      <c r="B1002">
        <v>3</v>
      </c>
      <c r="C1002">
        <v>0</v>
      </c>
      <c r="D1002">
        <v>23.25</v>
      </c>
      <c r="E1002" t="s">
        <v>22</v>
      </c>
      <c r="F1002" t="s">
        <v>915</v>
      </c>
      <c r="G1002">
        <f>_xlfn.XLOOKUP(Product_summary[[#This Row],[ProductName]], products[ProductName], products[UnitsInStock])</f>
        <v>35</v>
      </c>
      <c r="H1002">
        <f>_xlfn.XLOOKUP(Product_summary[[#This Row],[ProductName]], products[ProductName], products[UnitsOnOrder])</f>
        <v>0</v>
      </c>
      <c r="I1002">
        <f>_xlfn.XLOOKUP(Product_summary[[#This Row],[ProductName]], products[ProductName], products[ReorderLevel])</f>
        <v>0</v>
      </c>
      <c r="J1002">
        <v>69.75</v>
      </c>
    </row>
    <row r="1003" spans="1:10" x14ac:dyDescent="0.3">
      <c r="A1003">
        <v>14</v>
      </c>
      <c r="B1003">
        <v>5</v>
      </c>
      <c r="C1003">
        <v>0</v>
      </c>
      <c r="D1003">
        <v>14</v>
      </c>
      <c r="E1003" t="s">
        <v>16</v>
      </c>
      <c r="F1003" t="s">
        <v>969</v>
      </c>
      <c r="G1003">
        <f>_xlfn.XLOOKUP(Product_summary[[#This Row],[ProductName]], products[ProductName], products[UnitsInStock])</f>
        <v>26</v>
      </c>
      <c r="H1003">
        <f>_xlfn.XLOOKUP(Product_summary[[#This Row],[ProductName]], products[ProductName], products[UnitsOnOrder])</f>
        <v>0</v>
      </c>
      <c r="I1003">
        <f>_xlfn.XLOOKUP(Product_summary[[#This Row],[ProductName]], products[ProductName], products[ReorderLevel])</f>
        <v>0</v>
      </c>
      <c r="J1003">
        <v>70</v>
      </c>
    </row>
    <row r="1004" spans="1:10" x14ac:dyDescent="0.3">
      <c r="A1004">
        <v>34</v>
      </c>
      <c r="B1004">
        <v>10</v>
      </c>
      <c r="C1004">
        <v>0</v>
      </c>
      <c r="D1004">
        <v>34</v>
      </c>
      <c r="E1004" t="s">
        <v>13</v>
      </c>
      <c r="F1004" t="s">
        <v>1004</v>
      </c>
      <c r="G1004">
        <f>_xlfn.XLOOKUP(Product_summary[[#This Row],[ProductName]], products[ProductName], products[UnitsInStock])</f>
        <v>19</v>
      </c>
      <c r="H1004">
        <f>_xlfn.XLOOKUP(Product_summary[[#This Row],[ProductName]], products[ProductName], products[UnitsOnOrder])</f>
        <v>0</v>
      </c>
      <c r="I1004">
        <f>_xlfn.XLOOKUP(Product_summary[[#This Row],[ProductName]], products[ProductName], products[ReorderLevel])</f>
        <v>0</v>
      </c>
      <c r="J1004">
        <v>340</v>
      </c>
    </row>
    <row r="1005" spans="1:10" x14ac:dyDescent="0.3">
      <c r="A1005">
        <v>32.799999999999997</v>
      </c>
      <c r="B1005">
        <v>12</v>
      </c>
      <c r="C1005">
        <v>0</v>
      </c>
      <c r="D1005">
        <v>32.799999999999997</v>
      </c>
      <c r="E1005" t="s">
        <v>19</v>
      </c>
      <c r="F1005" t="s">
        <v>991</v>
      </c>
      <c r="G1005">
        <f>_xlfn.XLOOKUP(Product_summary[[#This Row],[ProductName]], products[ProductName], products[UnitsInStock])</f>
        <v>0</v>
      </c>
      <c r="H1005">
        <f>_xlfn.XLOOKUP(Product_summary[[#This Row],[ProductName]], products[ProductName], products[UnitsOnOrder])</f>
        <v>0</v>
      </c>
      <c r="I1005">
        <f>_xlfn.XLOOKUP(Product_summary[[#This Row],[ProductName]], products[ProductName], products[ReorderLevel])</f>
        <v>0</v>
      </c>
      <c r="J1005">
        <v>393.59999999999997</v>
      </c>
    </row>
    <row r="1006" spans="1:10" x14ac:dyDescent="0.3">
      <c r="A1006">
        <v>34</v>
      </c>
      <c r="B1006">
        <v>20</v>
      </c>
      <c r="C1006">
        <v>0</v>
      </c>
      <c r="D1006">
        <v>34</v>
      </c>
      <c r="E1006" t="s">
        <v>13</v>
      </c>
      <c r="F1006" t="s">
        <v>1004</v>
      </c>
      <c r="G1006">
        <f>_xlfn.XLOOKUP(Product_summary[[#This Row],[ProductName]], products[ProductName], products[UnitsInStock])</f>
        <v>19</v>
      </c>
      <c r="H1006">
        <f>_xlfn.XLOOKUP(Product_summary[[#This Row],[ProductName]], products[ProductName], products[UnitsOnOrder])</f>
        <v>0</v>
      </c>
      <c r="I1006">
        <f>_xlfn.XLOOKUP(Product_summary[[#This Row],[ProductName]], products[ProductName], products[ReorderLevel])</f>
        <v>0</v>
      </c>
      <c r="J1006">
        <v>680</v>
      </c>
    </row>
    <row r="1007" spans="1:10" x14ac:dyDescent="0.3">
      <c r="A1007">
        <v>21.5</v>
      </c>
      <c r="B1007">
        <v>20</v>
      </c>
      <c r="C1007">
        <v>0</v>
      </c>
      <c r="D1007">
        <v>21.5</v>
      </c>
      <c r="E1007" t="s">
        <v>13</v>
      </c>
      <c r="F1007" t="s">
        <v>1025</v>
      </c>
      <c r="G1007">
        <f>_xlfn.XLOOKUP(Product_summary[[#This Row],[ProductName]], products[ProductName], products[UnitsInStock])</f>
        <v>26</v>
      </c>
      <c r="H1007">
        <f>_xlfn.XLOOKUP(Product_summary[[#This Row],[ProductName]], products[ProductName], products[UnitsOnOrder])</f>
        <v>0</v>
      </c>
      <c r="I1007">
        <f>_xlfn.XLOOKUP(Product_summary[[#This Row],[ProductName]], products[ProductName], products[ReorderLevel])</f>
        <v>0</v>
      </c>
      <c r="J1007">
        <v>430</v>
      </c>
    </row>
    <row r="1008" spans="1:10" x14ac:dyDescent="0.3">
      <c r="A1008">
        <v>49.3</v>
      </c>
      <c r="B1008">
        <v>15</v>
      </c>
      <c r="C1008">
        <v>0</v>
      </c>
      <c r="D1008">
        <v>49.3</v>
      </c>
      <c r="E1008" t="s">
        <v>10</v>
      </c>
      <c r="F1008" t="s">
        <v>1008</v>
      </c>
      <c r="G1008">
        <f>_xlfn.XLOOKUP(Product_summary[[#This Row],[ProductName]], products[ProductName], products[UnitsInStock])</f>
        <v>17</v>
      </c>
      <c r="H1008">
        <f>_xlfn.XLOOKUP(Product_summary[[#This Row],[ProductName]], products[ProductName], products[UnitsOnOrder])</f>
        <v>0</v>
      </c>
      <c r="I1008">
        <f>_xlfn.XLOOKUP(Product_summary[[#This Row],[ProductName]], products[ProductName], products[ReorderLevel])</f>
        <v>0</v>
      </c>
      <c r="J1008">
        <v>739.5</v>
      </c>
    </row>
    <row r="1009" spans="1:10" x14ac:dyDescent="0.3">
      <c r="A1009">
        <v>15</v>
      </c>
      <c r="B1009">
        <v>35</v>
      </c>
      <c r="C1009">
        <v>0.15</v>
      </c>
      <c r="D1009">
        <v>15</v>
      </c>
      <c r="E1009" t="s">
        <v>25</v>
      </c>
      <c r="F1009" t="s">
        <v>1027</v>
      </c>
      <c r="G1009">
        <f>_xlfn.XLOOKUP(Product_summary[[#This Row],[ProductName]], products[ProductName], products[UnitsInStock])</f>
        <v>101</v>
      </c>
      <c r="H1009">
        <f>_xlfn.XLOOKUP(Product_summary[[#This Row],[ProductName]], products[ProductName], products[UnitsOnOrder])</f>
        <v>0</v>
      </c>
      <c r="I1009">
        <f>_xlfn.XLOOKUP(Product_summary[[#This Row],[ProductName]], products[ProductName], products[ReorderLevel])</f>
        <v>5</v>
      </c>
      <c r="J1009">
        <v>446.25</v>
      </c>
    </row>
    <row r="1010" spans="1:10" x14ac:dyDescent="0.3">
      <c r="A1010">
        <v>18</v>
      </c>
      <c r="B1010">
        <v>25</v>
      </c>
      <c r="C1010">
        <v>0</v>
      </c>
      <c r="D1010">
        <v>18</v>
      </c>
      <c r="E1010" t="s">
        <v>4</v>
      </c>
      <c r="F1010" t="s">
        <v>889</v>
      </c>
      <c r="G1010">
        <f>_xlfn.XLOOKUP(Product_summary[[#This Row],[ProductName]], products[ProductName], products[UnitsInStock])</f>
        <v>39</v>
      </c>
      <c r="H1010">
        <f>_xlfn.XLOOKUP(Product_summary[[#This Row],[ProductName]], products[ProductName], products[UnitsOnOrder])</f>
        <v>0</v>
      </c>
      <c r="I1010">
        <f>_xlfn.XLOOKUP(Product_summary[[#This Row],[ProductName]], products[ProductName], products[ReorderLevel])</f>
        <v>10</v>
      </c>
      <c r="J1010">
        <v>450</v>
      </c>
    </row>
    <row r="1011" spans="1:10" x14ac:dyDescent="0.3">
      <c r="A1011">
        <v>123.79</v>
      </c>
      <c r="B1011">
        <v>20</v>
      </c>
      <c r="C1011">
        <v>0</v>
      </c>
      <c r="D1011">
        <v>123.79</v>
      </c>
      <c r="E1011" t="s">
        <v>19</v>
      </c>
      <c r="F1011" t="s">
        <v>945</v>
      </c>
      <c r="G1011">
        <f>_xlfn.XLOOKUP(Product_summary[[#This Row],[ProductName]], products[ProductName], products[UnitsInStock])</f>
        <v>0</v>
      </c>
      <c r="H1011">
        <f>_xlfn.XLOOKUP(Product_summary[[#This Row],[ProductName]], products[ProductName], products[UnitsOnOrder])</f>
        <v>0</v>
      </c>
      <c r="I1011">
        <f>_xlfn.XLOOKUP(Product_summary[[#This Row],[ProductName]], products[ProductName], products[ReorderLevel])</f>
        <v>0</v>
      </c>
      <c r="J1011">
        <v>2475.8000000000002</v>
      </c>
    </row>
    <row r="1012" spans="1:10" x14ac:dyDescent="0.3">
      <c r="A1012">
        <v>33.25</v>
      </c>
      <c r="B1012">
        <v>9</v>
      </c>
      <c r="C1012">
        <v>0</v>
      </c>
      <c r="D1012">
        <v>33.25</v>
      </c>
      <c r="E1012" t="s">
        <v>16</v>
      </c>
      <c r="F1012" t="s">
        <v>1012</v>
      </c>
      <c r="G1012">
        <f>_xlfn.XLOOKUP(Product_summary[[#This Row],[ProductName]], products[ProductName], products[UnitsInStock])</f>
        <v>22</v>
      </c>
      <c r="H1012">
        <f>_xlfn.XLOOKUP(Product_summary[[#This Row],[ProductName]], products[ProductName], products[UnitsOnOrder])</f>
        <v>80</v>
      </c>
      <c r="I1012">
        <f>_xlfn.XLOOKUP(Product_summary[[#This Row],[ProductName]], products[ProductName], products[ReorderLevel])</f>
        <v>30</v>
      </c>
      <c r="J1012">
        <v>299.25</v>
      </c>
    </row>
    <row r="1013" spans="1:10" x14ac:dyDescent="0.3">
      <c r="A1013">
        <v>24</v>
      </c>
      <c r="B1013">
        <v>12</v>
      </c>
      <c r="C1013">
        <v>0.05</v>
      </c>
      <c r="D1013">
        <v>24</v>
      </c>
      <c r="E1013" t="s">
        <v>19</v>
      </c>
      <c r="F1013" t="s">
        <v>995</v>
      </c>
      <c r="G1013">
        <f>_xlfn.XLOOKUP(Product_summary[[#This Row],[ProductName]], products[ProductName], products[UnitsInStock])</f>
        <v>115</v>
      </c>
      <c r="H1013">
        <f>_xlfn.XLOOKUP(Product_summary[[#This Row],[ProductName]], products[ProductName], products[UnitsOnOrder])</f>
        <v>0</v>
      </c>
      <c r="I1013">
        <f>_xlfn.XLOOKUP(Product_summary[[#This Row],[ProductName]], products[ProductName], products[ReorderLevel])</f>
        <v>20</v>
      </c>
      <c r="J1013">
        <v>273.59999999999997</v>
      </c>
    </row>
    <row r="1014" spans="1:10" x14ac:dyDescent="0.3">
      <c r="A1014">
        <v>18</v>
      </c>
      <c r="B1014">
        <v>35</v>
      </c>
      <c r="C1014">
        <v>0</v>
      </c>
      <c r="D1014">
        <v>18</v>
      </c>
      <c r="E1014" t="s">
        <v>4</v>
      </c>
      <c r="F1014" t="s">
        <v>1032</v>
      </c>
      <c r="G1014">
        <f>_xlfn.XLOOKUP(Product_summary[[#This Row],[ProductName]], products[ProductName], products[UnitsInStock])</f>
        <v>57</v>
      </c>
      <c r="H1014">
        <f>_xlfn.XLOOKUP(Product_summary[[#This Row],[ProductName]], products[ProductName], products[UnitsOnOrder])</f>
        <v>0</v>
      </c>
      <c r="I1014">
        <f>_xlfn.XLOOKUP(Product_summary[[#This Row],[ProductName]], products[ProductName], products[ReorderLevel])</f>
        <v>20</v>
      </c>
      <c r="J1014">
        <v>630</v>
      </c>
    </row>
    <row r="1015" spans="1:10" x14ac:dyDescent="0.3">
      <c r="A1015">
        <v>7.75</v>
      </c>
      <c r="B1015">
        <v>8</v>
      </c>
      <c r="C1015">
        <v>0.1</v>
      </c>
      <c r="D1015">
        <v>7.75</v>
      </c>
      <c r="E1015" t="s">
        <v>4</v>
      </c>
      <c r="F1015" t="s">
        <v>1030</v>
      </c>
      <c r="G1015">
        <f>_xlfn.XLOOKUP(Product_summary[[#This Row],[ProductName]], products[ProductName], products[UnitsInStock])</f>
        <v>125</v>
      </c>
      <c r="H1015">
        <f>_xlfn.XLOOKUP(Product_summary[[#This Row],[ProductName]], products[ProductName], products[UnitsOnOrder])</f>
        <v>0</v>
      </c>
      <c r="I1015">
        <f>_xlfn.XLOOKUP(Product_summary[[#This Row],[ProductName]], products[ProductName], products[ReorderLevel])</f>
        <v>25</v>
      </c>
      <c r="J1015">
        <v>55.800000000000004</v>
      </c>
    </row>
    <row r="1016" spans="1:10" x14ac:dyDescent="0.3">
      <c r="A1016">
        <v>19</v>
      </c>
      <c r="B1016">
        <v>30</v>
      </c>
      <c r="C1016">
        <v>0.05</v>
      </c>
      <c r="D1016">
        <v>19</v>
      </c>
      <c r="E1016" t="s">
        <v>4</v>
      </c>
      <c r="F1016" t="s">
        <v>891</v>
      </c>
      <c r="G1016">
        <f>_xlfn.XLOOKUP(Product_summary[[#This Row],[ProductName]], products[ProductName], products[UnitsInStock])</f>
        <v>17</v>
      </c>
      <c r="H1016">
        <f>_xlfn.XLOOKUP(Product_summary[[#This Row],[ProductName]], products[ProductName], products[UnitsOnOrder])</f>
        <v>40</v>
      </c>
      <c r="I1016">
        <f>_xlfn.XLOOKUP(Product_summary[[#This Row],[ProductName]], products[ProductName], products[ReorderLevel])</f>
        <v>25</v>
      </c>
      <c r="J1016">
        <v>541.5</v>
      </c>
    </row>
    <row r="1017" spans="1:10" x14ac:dyDescent="0.3">
      <c r="A1017">
        <v>2.5</v>
      </c>
      <c r="B1017">
        <v>20</v>
      </c>
      <c r="C1017">
        <v>0.05</v>
      </c>
      <c r="D1017">
        <v>2.5</v>
      </c>
      <c r="E1017" t="s">
        <v>13</v>
      </c>
      <c r="F1017" t="s">
        <v>953</v>
      </c>
      <c r="G1017">
        <f>_xlfn.XLOOKUP(Product_summary[[#This Row],[ProductName]], products[ProductName], products[UnitsInStock])</f>
        <v>112</v>
      </c>
      <c r="H1017">
        <f>_xlfn.XLOOKUP(Product_summary[[#This Row],[ProductName]], products[ProductName], products[UnitsOnOrder])</f>
        <v>0</v>
      </c>
      <c r="I1017">
        <f>_xlfn.XLOOKUP(Product_summary[[#This Row],[ProductName]], products[ProductName], products[ReorderLevel])</f>
        <v>20</v>
      </c>
      <c r="J1017">
        <v>47.5</v>
      </c>
    </row>
    <row r="1018" spans="1:10" x14ac:dyDescent="0.3">
      <c r="A1018">
        <v>38</v>
      </c>
      <c r="B1018">
        <v>36</v>
      </c>
      <c r="C1018">
        <v>0.15</v>
      </c>
      <c r="D1018">
        <v>38</v>
      </c>
      <c r="E1018" t="s">
        <v>13</v>
      </c>
      <c r="F1018" t="s">
        <v>911</v>
      </c>
      <c r="G1018">
        <f>_xlfn.XLOOKUP(Product_summary[[#This Row],[ProductName]], products[ProductName], products[UnitsInStock])</f>
        <v>86</v>
      </c>
      <c r="H1018">
        <f>_xlfn.XLOOKUP(Product_summary[[#This Row],[ProductName]], products[ProductName], products[UnitsOnOrder])</f>
        <v>0</v>
      </c>
      <c r="I1018">
        <f>_xlfn.XLOOKUP(Product_summary[[#This Row],[ProductName]], products[ProductName], products[ReorderLevel])</f>
        <v>0</v>
      </c>
      <c r="J1018">
        <v>1162.8</v>
      </c>
    </row>
    <row r="1019" spans="1:10" x14ac:dyDescent="0.3">
      <c r="A1019">
        <v>6</v>
      </c>
      <c r="B1019">
        <v>13</v>
      </c>
      <c r="C1019">
        <v>0.15</v>
      </c>
      <c r="D1019">
        <v>6</v>
      </c>
      <c r="E1019" t="s">
        <v>25</v>
      </c>
      <c r="F1019" t="s">
        <v>913</v>
      </c>
      <c r="G1019">
        <f>_xlfn.XLOOKUP(Product_summary[[#This Row],[ProductName]], products[ProductName], products[UnitsInStock])</f>
        <v>24</v>
      </c>
      <c r="H1019">
        <f>_xlfn.XLOOKUP(Product_summary[[#This Row],[ProductName]], products[ProductName], products[UnitsOnOrder])</f>
        <v>0</v>
      </c>
      <c r="I1019">
        <f>_xlfn.XLOOKUP(Product_summary[[#This Row],[ProductName]], products[ProductName], products[ReorderLevel])</f>
        <v>5</v>
      </c>
      <c r="J1019">
        <v>66.3</v>
      </c>
    </row>
    <row r="1020" spans="1:10" x14ac:dyDescent="0.3">
      <c r="A1020">
        <v>31.23</v>
      </c>
      <c r="B1020">
        <v>35</v>
      </c>
      <c r="C1020">
        <v>0.15</v>
      </c>
      <c r="D1020">
        <v>31.23</v>
      </c>
      <c r="E1020" t="s">
        <v>10</v>
      </c>
      <c r="F1020" t="s">
        <v>939</v>
      </c>
      <c r="G1020">
        <f>_xlfn.XLOOKUP(Product_summary[[#This Row],[ProductName]], products[ProductName], products[UnitsInStock])</f>
        <v>15</v>
      </c>
      <c r="H1020">
        <f>_xlfn.XLOOKUP(Product_summary[[#This Row],[ProductName]], products[ProductName], products[UnitsOnOrder])</f>
        <v>0</v>
      </c>
      <c r="I1020">
        <f>_xlfn.XLOOKUP(Product_summary[[#This Row],[ProductName]], products[ProductName], products[ReorderLevel])</f>
        <v>0</v>
      </c>
      <c r="J1020">
        <v>929.09249999999997</v>
      </c>
    </row>
    <row r="1021" spans="1:10" x14ac:dyDescent="0.3">
      <c r="A1021">
        <v>49.3</v>
      </c>
      <c r="B1021">
        <v>80</v>
      </c>
      <c r="C1021">
        <v>0.15</v>
      </c>
      <c r="D1021">
        <v>49.3</v>
      </c>
      <c r="E1021" t="s">
        <v>10</v>
      </c>
      <c r="F1021" t="s">
        <v>1008</v>
      </c>
      <c r="G1021">
        <f>_xlfn.XLOOKUP(Product_summary[[#This Row],[ProductName]], products[ProductName], products[UnitsInStock])</f>
        <v>17</v>
      </c>
      <c r="H1021">
        <f>_xlfn.XLOOKUP(Product_summary[[#This Row],[ProductName]], products[ProductName], products[UnitsOnOrder])</f>
        <v>0</v>
      </c>
      <c r="I1021">
        <f>_xlfn.XLOOKUP(Product_summary[[#This Row],[ProductName]], products[ProductName], products[ReorderLevel])</f>
        <v>0</v>
      </c>
      <c r="J1021">
        <v>3352.4</v>
      </c>
    </row>
    <row r="1022" spans="1:10" x14ac:dyDescent="0.3">
      <c r="A1022">
        <v>30</v>
      </c>
      <c r="B1022">
        <v>35</v>
      </c>
      <c r="C1022">
        <v>0</v>
      </c>
      <c r="D1022">
        <v>30</v>
      </c>
      <c r="E1022" t="s">
        <v>22</v>
      </c>
      <c r="F1022" t="s">
        <v>901</v>
      </c>
      <c r="G1022">
        <f>_xlfn.XLOOKUP(Product_summary[[#This Row],[ProductName]], products[ProductName], products[UnitsInStock])</f>
        <v>15</v>
      </c>
      <c r="H1022">
        <f>_xlfn.XLOOKUP(Product_summary[[#This Row],[ProductName]], products[ProductName], products[UnitsOnOrder])</f>
        <v>0</v>
      </c>
      <c r="I1022">
        <f>_xlfn.XLOOKUP(Product_summary[[#This Row],[ProductName]], products[ProductName], products[ReorderLevel])</f>
        <v>10</v>
      </c>
      <c r="J1022">
        <v>1050</v>
      </c>
    </row>
    <row r="1023" spans="1:10" x14ac:dyDescent="0.3">
      <c r="A1023">
        <v>62.5</v>
      </c>
      <c r="B1023">
        <v>50</v>
      </c>
      <c r="C1023">
        <v>0</v>
      </c>
      <c r="D1023">
        <v>62.5</v>
      </c>
      <c r="E1023" t="s">
        <v>25</v>
      </c>
      <c r="F1023" t="s">
        <v>923</v>
      </c>
      <c r="G1023">
        <f>_xlfn.XLOOKUP(Product_summary[[#This Row],[ProductName]], products[ProductName], products[UnitsInStock])</f>
        <v>42</v>
      </c>
      <c r="H1023">
        <f>_xlfn.XLOOKUP(Product_summary[[#This Row],[ProductName]], products[ProductName], products[UnitsOnOrder])</f>
        <v>0</v>
      </c>
      <c r="I1023">
        <f>_xlfn.XLOOKUP(Product_summary[[#This Row],[ProductName]], products[ProductName], products[ReorderLevel])</f>
        <v>0</v>
      </c>
      <c r="J1023">
        <v>3125</v>
      </c>
    </row>
    <row r="1024" spans="1:10" x14ac:dyDescent="0.3">
      <c r="A1024">
        <v>53</v>
      </c>
      <c r="B1024">
        <v>15</v>
      </c>
      <c r="C1024">
        <v>0</v>
      </c>
      <c r="D1024">
        <v>53</v>
      </c>
      <c r="E1024" t="s">
        <v>22</v>
      </c>
      <c r="F1024" t="s">
        <v>987</v>
      </c>
      <c r="G1024">
        <f>_xlfn.XLOOKUP(Product_summary[[#This Row],[ProductName]], products[ProductName], products[UnitsInStock])</f>
        <v>20</v>
      </c>
      <c r="H1024">
        <f>_xlfn.XLOOKUP(Product_summary[[#This Row],[ProductName]], products[ProductName], products[UnitsOnOrder])</f>
        <v>0</v>
      </c>
      <c r="I1024">
        <f>_xlfn.XLOOKUP(Product_summary[[#This Row],[ProductName]], products[ProductName], products[ReorderLevel])</f>
        <v>10</v>
      </c>
      <c r="J1024">
        <v>795</v>
      </c>
    </row>
    <row r="1025" spans="1:10" x14ac:dyDescent="0.3">
      <c r="A1025">
        <v>7.75</v>
      </c>
      <c r="B1025">
        <v>2</v>
      </c>
      <c r="C1025">
        <v>0</v>
      </c>
      <c r="D1025">
        <v>7.75</v>
      </c>
      <c r="E1025" t="s">
        <v>4</v>
      </c>
      <c r="F1025" t="s">
        <v>1030</v>
      </c>
      <c r="G1025">
        <f>_xlfn.XLOOKUP(Product_summary[[#This Row],[ProductName]], products[ProductName], products[UnitsInStock])</f>
        <v>125</v>
      </c>
      <c r="H1025">
        <f>_xlfn.XLOOKUP(Product_summary[[#This Row],[ProductName]], products[ProductName], products[UnitsOnOrder])</f>
        <v>0</v>
      </c>
      <c r="I1025">
        <f>_xlfn.XLOOKUP(Product_summary[[#This Row],[ProductName]], products[ProductName], products[ReorderLevel])</f>
        <v>25</v>
      </c>
      <c r="J1025">
        <v>15.5</v>
      </c>
    </row>
    <row r="1026" spans="1:10" x14ac:dyDescent="0.3">
      <c r="A1026">
        <v>22</v>
      </c>
      <c r="B1026">
        <v>10</v>
      </c>
      <c r="C1026">
        <v>0.1</v>
      </c>
      <c r="D1026">
        <v>22</v>
      </c>
      <c r="E1026" t="s">
        <v>7</v>
      </c>
      <c r="F1026" t="s">
        <v>895</v>
      </c>
      <c r="G1026">
        <f>_xlfn.XLOOKUP(Product_summary[[#This Row],[ProductName]], products[ProductName], products[UnitsInStock])</f>
        <v>53</v>
      </c>
      <c r="H1026">
        <f>_xlfn.XLOOKUP(Product_summary[[#This Row],[ProductName]], products[ProductName], products[UnitsOnOrder])</f>
        <v>0</v>
      </c>
      <c r="I1026">
        <f>_xlfn.XLOOKUP(Product_summary[[#This Row],[ProductName]], products[ProductName], products[ReorderLevel])</f>
        <v>0</v>
      </c>
      <c r="J1026">
        <v>198</v>
      </c>
    </row>
    <row r="1027" spans="1:10" x14ac:dyDescent="0.3">
      <c r="A1027">
        <v>21.35</v>
      </c>
      <c r="B1027">
        <v>15</v>
      </c>
      <c r="C1027">
        <v>0.1</v>
      </c>
      <c r="D1027">
        <v>21.35</v>
      </c>
      <c r="E1027" t="s">
        <v>7</v>
      </c>
      <c r="F1027" t="s">
        <v>897</v>
      </c>
      <c r="G1027">
        <f>_xlfn.XLOOKUP(Product_summary[[#This Row],[ProductName]], products[ProductName], products[UnitsInStock])</f>
        <v>0</v>
      </c>
      <c r="H1027">
        <f>_xlfn.XLOOKUP(Product_summary[[#This Row],[ProductName]], products[ProductName], products[UnitsOnOrder])</f>
        <v>0</v>
      </c>
      <c r="I1027">
        <f>_xlfn.XLOOKUP(Product_summary[[#This Row],[ProductName]], products[ProductName], products[ReorderLevel])</f>
        <v>0</v>
      </c>
      <c r="J1027">
        <v>288.22500000000002</v>
      </c>
    </row>
    <row r="1028" spans="1:10" x14ac:dyDescent="0.3">
      <c r="A1028">
        <v>21</v>
      </c>
      <c r="B1028">
        <v>40</v>
      </c>
      <c r="C1028">
        <v>0</v>
      </c>
      <c r="D1028">
        <v>21</v>
      </c>
      <c r="E1028" t="s">
        <v>16</v>
      </c>
      <c r="F1028" t="s">
        <v>931</v>
      </c>
      <c r="G1028">
        <f>_xlfn.XLOOKUP(Product_summary[[#This Row],[ProductName]], products[ProductName], products[UnitsInStock])</f>
        <v>104</v>
      </c>
      <c r="H1028">
        <f>_xlfn.XLOOKUP(Product_summary[[#This Row],[ProductName]], products[ProductName], products[UnitsOnOrder])</f>
        <v>0</v>
      </c>
      <c r="I1028">
        <f>_xlfn.XLOOKUP(Product_summary[[#This Row],[ProductName]], products[ProductName], products[ReorderLevel])</f>
        <v>25</v>
      </c>
      <c r="J1028">
        <v>840</v>
      </c>
    </row>
    <row r="1029" spans="1:10" x14ac:dyDescent="0.3">
      <c r="A1029">
        <v>22</v>
      </c>
      <c r="B1029">
        <v>25</v>
      </c>
      <c r="C1029">
        <v>0</v>
      </c>
      <c r="D1029">
        <v>22</v>
      </c>
      <c r="E1029" t="s">
        <v>7</v>
      </c>
      <c r="F1029" t="s">
        <v>895</v>
      </c>
      <c r="G1029">
        <f>_xlfn.XLOOKUP(Product_summary[[#This Row],[ProductName]], products[ProductName], products[UnitsInStock])</f>
        <v>53</v>
      </c>
      <c r="H1029">
        <f>_xlfn.XLOOKUP(Product_summary[[#This Row],[ProductName]], products[ProductName], products[UnitsOnOrder])</f>
        <v>0</v>
      </c>
      <c r="I1029">
        <f>_xlfn.XLOOKUP(Product_summary[[#This Row],[ProductName]], products[ProductName], products[ReorderLevel])</f>
        <v>0</v>
      </c>
      <c r="J1029">
        <v>550</v>
      </c>
    </row>
    <row r="1030" spans="1:10" x14ac:dyDescent="0.3">
      <c r="A1030">
        <v>13.25</v>
      </c>
      <c r="B1030">
        <v>6</v>
      </c>
      <c r="C1030">
        <v>0</v>
      </c>
      <c r="D1030">
        <v>13.25</v>
      </c>
      <c r="E1030" t="s">
        <v>25</v>
      </c>
      <c r="F1030" t="s">
        <v>1000</v>
      </c>
      <c r="G1030">
        <f>_xlfn.XLOOKUP(Product_summary[[#This Row],[ProductName]], products[ProductName], products[UnitsInStock])</f>
        <v>62</v>
      </c>
      <c r="H1030">
        <f>_xlfn.XLOOKUP(Product_summary[[#This Row],[ProductName]], products[ProductName], products[UnitsOnOrder])</f>
        <v>0</v>
      </c>
      <c r="I1030">
        <f>_xlfn.XLOOKUP(Product_summary[[#This Row],[ProductName]], products[ProductName], products[ReorderLevel])</f>
        <v>20</v>
      </c>
      <c r="J1030">
        <v>79.5</v>
      </c>
    </row>
    <row r="1031" spans="1:10" x14ac:dyDescent="0.3">
      <c r="A1031">
        <v>21</v>
      </c>
      <c r="B1031">
        <v>10</v>
      </c>
      <c r="C1031">
        <v>0</v>
      </c>
      <c r="D1031">
        <v>21</v>
      </c>
      <c r="E1031" t="s">
        <v>13</v>
      </c>
      <c r="F1031" t="s">
        <v>909</v>
      </c>
      <c r="G1031">
        <f>_xlfn.XLOOKUP(Product_summary[[#This Row],[ProductName]], products[ProductName], products[UnitsInStock])</f>
        <v>22</v>
      </c>
      <c r="H1031">
        <f>_xlfn.XLOOKUP(Product_summary[[#This Row],[ProductName]], products[ProductName], products[UnitsOnOrder])</f>
        <v>30</v>
      </c>
      <c r="I1031">
        <f>_xlfn.XLOOKUP(Product_summary[[#This Row],[ProductName]], products[ProductName], products[ReorderLevel])</f>
        <v>30</v>
      </c>
      <c r="J1031">
        <v>210</v>
      </c>
    </row>
    <row r="1032" spans="1:10" x14ac:dyDescent="0.3">
      <c r="A1032">
        <v>16.25</v>
      </c>
      <c r="B1032">
        <v>25</v>
      </c>
      <c r="C1032">
        <v>0.05</v>
      </c>
      <c r="D1032">
        <v>16.25</v>
      </c>
      <c r="E1032" t="s">
        <v>10</v>
      </c>
      <c r="F1032" t="s">
        <v>985</v>
      </c>
      <c r="G1032">
        <f>_xlfn.XLOOKUP(Product_summary[[#This Row],[ProductName]], products[ProductName], products[UnitsInStock])</f>
        <v>65</v>
      </c>
      <c r="H1032">
        <f>_xlfn.XLOOKUP(Product_summary[[#This Row],[ProductName]], products[ProductName], products[UnitsOnOrder])</f>
        <v>0</v>
      </c>
      <c r="I1032">
        <f>_xlfn.XLOOKUP(Product_summary[[#This Row],[ProductName]], products[ProductName], products[ReorderLevel])</f>
        <v>30</v>
      </c>
      <c r="J1032">
        <v>385.9375</v>
      </c>
    </row>
    <row r="1033" spans="1:10" x14ac:dyDescent="0.3">
      <c r="A1033">
        <v>38</v>
      </c>
      <c r="B1033">
        <v>60</v>
      </c>
      <c r="C1033">
        <v>0.05</v>
      </c>
      <c r="D1033">
        <v>38</v>
      </c>
      <c r="E1033" t="s">
        <v>16</v>
      </c>
      <c r="F1033" t="s">
        <v>997</v>
      </c>
      <c r="G1033">
        <f>_xlfn.XLOOKUP(Product_summary[[#This Row],[ProductName]], products[ProductName], products[UnitsInStock])</f>
        <v>21</v>
      </c>
      <c r="H1033">
        <f>_xlfn.XLOOKUP(Product_summary[[#This Row],[ProductName]], products[ProductName], products[UnitsOnOrder])</f>
        <v>10</v>
      </c>
      <c r="I1033">
        <f>_xlfn.XLOOKUP(Product_summary[[#This Row],[ProductName]], products[ProductName], products[ReorderLevel])</f>
        <v>30</v>
      </c>
      <c r="J1033">
        <v>2166</v>
      </c>
    </row>
    <row r="1034" spans="1:10" x14ac:dyDescent="0.3">
      <c r="A1034">
        <v>9.5</v>
      </c>
      <c r="B1034">
        <v>20</v>
      </c>
      <c r="C1034">
        <v>0</v>
      </c>
      <c r="D1034">
        <v>9.5</v>
      </c>
      <c r="E1034" t="s">
        <v>25</v>
      </c>
      <c r="F1034" t="s">
        <v>975</v>
      </c>
      <c r="G1034">
        <f>_xlfn.XLOOKUP(Product_summary[[#This Row],[ProductName]], products[ProductName], products[UnitsInStock])</f>
        <v>5</v>
      </c>
      <c r="H1034">
        <f>_xlfn.XLOOKUP(Product_summary[[#This Row],[ProductName]], products[ProductName], products[UnitsOnOrder])</f>
        <v>70</v>
      </c>
      <c r="I1034">
        <f>_xlfn.XLOOKUP(Product_summary[[#This Row],[ProductName]], products[ProductName], products[ReorderLevel])</f>
        <v>15</v>
      </c>
      <c r="J1034">
        <v>190</v>
      </c>
    </row>
    <row r="1035" spans="1:10" x14ac:dyDescent="0.3">
      <c r="A1035">
        <v>21.05</v>
      </c>
      <c r="B1035">
        <v>21</v>
      </c>
      <c r="C1035">
        <v>0</v>
      </c>
      <c r="D1035">
        <v>21.05</v>
      </c>
      <c r="E1035" t="s">
        <v>7</v>
      </c>
      <c r="F1035" t="s">
        <v>1014</v>
      </c>
      <c r="G1035">
        <f>_xlfn.XLOOKUP(Product_summary[[#This Row],[ProductName]], products[ProductName], products[UnitsInStock])</f>
        <v>76</v>
      </c>
      <c r="H1035">
        <f>_xlfn.XLOOKUP(Product_summary[[#This Row],[ProductName]], products[ProductName], products[UnitsOnOrder])</f>
        <v>0</v>
      </c>
      <c r="I1035">
        <f>_xlfn.XLOOKUP(Product_summary[[#This Row],[ProductName]], products[ProductName], products[ReorderLevel])</f>
        <v>0</v>
      </c>
      <c r="J1035">
        <v>442.05</v>
      </c>
    </row>
    <row r="1036" spans="1:10" x14ac:dyDescent="0.3">
      <c r="A1036">
        <v>34.799999999999997</v>
      </c>
      <c r="B1036">
        <v>60</v>
      </c>
      <c r="C1036">
        <v>0</v>
      </c>
      <c r="D1036">
        <v>34.799999999999997</v>
      </c>
      <c r="E1036" t="s">
        <v>13</v>
      </c>
      <c r="F1036" t="s">
        <v>1026</v>
      </c>
      <c r="G1036">
        <f>_xlfn.XLOOKUP(Product_summary[[#This Row],[ProductName]], products[ProductName], products[UnitsInStock])</f>
        <v>14</v>
      </c>
      <c r="H1036">
        <f>_xlfn.XLOOKUP(Product_summary[[#This Row],[ProductName]], products[ProductName], products[UnitsOnOrder])</f>
        <v>0</v>
      </c>
      <c r="I1036">
        <f>_xlfn.XLOOKUP(Product_summary[[#This Row],[ProductName]], products[ProductName], products[ReorderLevel])</f>
        <v>0</v>
      </c>
      <c r="J1036">
        <v>2088</v>
      </c>
    </row>
    <row r="1037" spans="1:10" x14ac:dyDescent="0.3">
      <c r="A1037">
        <v>62.5</v>
      </c>
      <c r="B1037">
        <v>8</v>
      </c>
      <c r="C1037">
        <v>0</v>
      </c>
      <c r="D1037">
        <v>62.5</v>
      </c>
      <c r="E1037" t="s">
        <v>25</v>
      </c>
      <c r="F1037" t="s">
        <v>923</v>
      </c>
      <c r="G1037">
        <f>_xlfn.XLOOKUP(Product_summary[[#This Row],[ProductName]], products[ProductName], products[UnitsInStock])</f>
        <v>42</v>
      </c>
      <c r="H1037">
        <f>_xlfn.XLOOKUP(Product_summary[[#This Row],[ProductName]], products[ProductName], products[UnitsOnOrder])</f>
        <v>0</v>
      </c>
      <c r="I1037">
        <f>_xlfn.XLOOKUP(Product_summary[[#This Row],[ProductName]], products[ProductName], products[ReorderLevel])</f>
        <v>0</v>
      </c>
      <c r="J1037">
        <v>500</v>
      </c>
    </row>
    <row r="1038" spans="1:10" x14ac:dyDescent="0.3">
      <c r="A1038">
        <v>36</v>
      </c>
      <c r="B1038">
        <v>20</v>
      </c>
      <c r="C1038">
        <v>0.25</v>
      </c>
      <c r="D1038">
        <v>36</v>
      </c>
      <c r="E1038" t="s">
        <v>13</v>
      </c>
      <c r="F1038" t="s">
        <v>1021</v>
      </c>
      <c r="G1038">
        <f>_xlfn.XLOOKUP(Product_summary[[#This Row],[ProductName]], products[ProductName], products[UnitsInStock])</f>
        <v>26</v>
      </c>
      <c r="H1038">
        <f>_xlfn.XLOOKUP(Product_summary[[#This Row],[ProductName]], products[ProductName], products[UnitsOnOrder])</f>
        <v>0</v>
      </c>
      <c r="I1038">
        <f>_xlfn.XLOOKUP(Product_summary[[#This Row],[ProductName]], products[ProductName], products[ReorderLevel])</f>
        <v>15</v>
      </c>
      <c r="J1038">
        <v>540</v>
      </c>
    </row>
    <row r="1039" spans="1:10" x14ac:dyDescent="0.3">
      <c r="A1039">
        <v>15</v>
      </c>
      <c r="B1039">
        <v>15</v>
      </c>
      <c r="C1039">
        <v>0.25</v>
      </c>
      <c r="D1039">
        <v>15</v>
      </c>
      <c r="E1039" t="s">
        <v>4</v>
      </c>
      <c r="F1039" t="s">
        <v>1023</v>
      </c>
      <c r="G1039">
        <f>_xlfn.XLOOKUP(Product_summary[[#This Row],[ProductName]], products[ProductName], products[UnitsInStock])</f>
        <v>15</v>
      </c>
      <c r="H1039">
        <f>_xlfn.XLOOKUP(Product_summary[[#This Row],[ProductName]], products[ProductName], products[UnitsOnOrder])</f>
        <v>10</v>
      </c>
      <c r="I1039">
        <f>_xlfn.XLOOKUP(Product_summary[[#This Row],[ProductName]], products[ProductName], products[ReorderLevel])</f>
        <v>30</v>
      </c>
      <c r="J1039">
        <v>168.75</v>
      </c>
    </row>
    <row r="1040" spans="1:10" x14ac:dyDescent="0.3">
      <c r="A1040">
        <v>19</v>
      </c>
      <c r="B1040">
        <v>50</v>
      </c>
      <c r="C1040">
        <v>0</v>
      </c>
      <c r="D1040">
        <v>19</v>
      </c>
      <c r="E1040" t="s">
        <v>4</v>
      </c>
      <c r="F1040" t="s">
        <v>891</v>
      </c>
      <c r="G1040">
        <f>_xlfn.XLOOKUP(Product_summary[[#This Row],[ProductName]], products[ProductName], products[UnitsInStock])</f>
        <v>17</v>
      </c>
      <c r="H1040">
        <f>_xlfn.XLOOKUP(Product_summary[[#This Row],[ProductName]], products[ProductName], products[UnitsOnOrder])</f>
        <v>40</v>
      </c>
      <c r="I1040">
        <f>_xlfn.XLOOKUP(Product_summary[[#This Row],[ProductName]], products[ProductName], products[ReorderLevel])</f>
        <v>25</v>
      </c>
      <c r="J1040">
        <v>950</v>
      </c>
    </row>
    <row r="1041" spans="1:10" x14ac:dyDescent="0.3">
      <c r="A1041">
        <v>18.399999999999999</v>
      </c>
      <c r="B1041">
        <v>60</v>
      </c>
      <c r="C1041">
        <v>0</v>
      </c>
      <c r="D1041">
        <v>18.399999999999999</v>
      </c>
      <c r="E1041" t="s">
        <v>25</v>
      </c>
      <c r="F1041" t="s">
        <v>965</v>
      </c>
      <c r="G1041">
        <f>_xlfn.XLOOKUP(Product_summary[[#This Row],[ProductName]], products[ProductName], products[UnitsInStock])</f>
        <v>123</v>
      </c>
      <c r="H1041">
        <f>_xlfn.XLOOKUP(Product_summary[[#This Row],[ProductName]], products[ProductName], products[UnitsOnOrder])</f>
        <v>0</v>
      </c>
      <c r="I1041">
        <f>_xlfn.XLOOKUP(Product_summary[[#This Row],[ProductName]], products[ProductName], products[ReorderLevel])</f>
        <v>30</v>
      </c>
      <c r="J1041">
        <v>1104</v>
      </c>
    </row>
    <row r="1042" spans="1:10" x14ac:dyDescent="0.3">
      <c r="A1042">
        <v>10</v>
      </c>
      <c r="B1042">
        <v>30</v>
      </c>
      <c r="C1042">
        <v>0.2</v>
      </c>
      <c r="D1042">
        <v>10</v>
      </c>
      <c r="E1042" t="s">
        <v>10</v>
      </c>
      <c r="F1042" t="s">
        <v>929</v>
      </c>
      <c r="G1042">
        <f>_xlfn.XLOOKUP(Product_summary[[#This Row],[ProductName]], products[ProductName], products[UnitsInStock])</f>
        <v>3</v>
      </c>
      <c r="H1042">
        <f>_xlfn.XLOOKUP(Product_summary[[#This Row],[ProductName]], products[ProductName], products[UnitsOnOrder])</f>
        <v>40</v>
      </c>
      <c r="I1042">
        <f>_xlfn.XLOOKUP(Product_summary[[#This Row],[ProductName]], products[ProductName], products[ReorderLevel])</f>
        <v>5</v>
      </c>
      <c r="J1042">
        <v>240</v>
      </c>
    </row>
    <row r="1043" spans="1:10" x14ac:dyDescent="0.3">
      <c r="A1043">
        <v>28.5</v>
      </c>
      <c r="B1043">
        <v>20</v>
      </c>
      <c r="C1043">
        <v>0.2</v>
      </c>
      <c r="D1043">
        <v>28.5</v>
      </c>
      <c r="E1043" t="s">
        <v>7</v>
      </c>
      <c r="F1043" t="s">
        <v>1006</v>
      </c>
      <c r="G1043">
        <f>_xlfn.XLOOKUP(Product_summary[[#This Row],[ProductName]], products[ProductName], products[UnitsInStock])</f>
        <v>113</v>
      </c>
      <c r="H1043">
        <f>_xlfn.XLOOKUP(Product_summary[[#This Row],[ProductName]], products[ProductName], products[UnitsOnOrder])</f>
        <v>0</v>
      </c>
      <c r="I1043">
        <f>_xlfn.XLOOKUP(Product_summary[[#This Row],[ProductName]], products[ProductName], products[ReorderLevel])</f>
        <v>25</v>
      </c>
      <c r="J1043">
        <v>456</v>
      </c>
    </row>
    <row r="1044" spans="1:10" x14ac:dyDescent="0.3">
      <c r="A1044">
        <v>45.6</v>
      </c>
      <c r="B1044">
        <v>15</v>
      </c>
      <c r="C1044">
        <v>0.25</v>
      </c>
      <c r="D1044">
        <v>45.6</v>
      </c>
      <c r="E1044" t="s">
        <v>22</v>
      </c>
      <c r="F1044" t="s">
        <v>943</v>
      </c>
      <c r="G1044">
        <f>_xlfn.XLOOKUP(Product_summary[[#This Row],[ProductName]], products[ProductName], products[UnitsInStock])</f>
        <v>26</v>
      </c>
      <c r="H1044">
        <f>_xlfn.XLOOKUP(Product_summary[[#This Row],[ProductName]], products[ProductName], products[UnitsOnOrder])</f>
        <v>0</v>
      </c>
      <c r="I1044">
        <f>_xlfn.XLOOKUP(Product_summary[[#This Row],[ProductName]], products[ProductName], products[ReorderLevel])</f>
        <v>0</v>
      </c>
      <c r="J1044">
        <v>513</v>
      </c>
    </row>
    <row r="1045" spans="1:10" x14ac:dyDescent="0.3">
      <c r="A1045">
        <v>18</v>
      </c>
      <c r="B1045">
        <v>21</v>
      </c>
      <c r="C1045">
        <v>0.25</v>
      </c>
      <c r="D1045">
        <v>18</v>
      </c>
      <c r="E1045" t="s">
        <v>4</v>
      </c>
      <c r="F1045" t="s">
        <v>963</v>
      </c>
      <c r="G1045">
        <f>_xlfn.XLOOKUP(Product_summary[[#This Row],[ProductName]], products[ProductName], products[UnitsInStock])</f>
        <v>69</v>
      </c>
      <c r="H1045">
        <f>_xlfn.XLOOKUP(Product_summary[[#This Row],[ProductName]], products[ProductName], products[UnitsOnOrder])</f>
        <v>0</v>
      </c>
      <c r="I1045">
        <f>_xlfn.XLOOKUP(Product_summary[[#This Row],[ProductName]], products[ProductName], products[ReorderLevel])</f>
        <v>5</v>
      </c>
      <c r="J1045">
        <v>283.5</v>
      </c>
    </row>
    <row r="1046" spans="1:10" x14ac:dyDescent="0.3">
      <c r="A1046">
        <v>12</v>
      </c>
      <c r="B1046">
        <v>2</v>
      </c>
      <c r="C1046">
        <v>0.25</v>
      </c>
      <c r="D1046">
        <v>12</v>
      </c>
      <c r="E1046" t="s">
        <v>25</v>
      </c>
      <c r="F1046" t="s">
        <v>977</v>
      </c>
      <c r="G1046">
        <f>_xlfn.XLOOKUP(Product_summary[[#This Row],[ProductName]], products[ProductName], products[UnitsInStock])</f>
        <v>95</v>
      </c>
      <c r="H1046">
        <f>_xlfn.XLOOKUP(Product_summary[[#This Row],[ProductName]], products[ProductName], products[UnitsOnOrder])</f>
        <v>0</v>
      </c>
      <c r="I1046">
        <f>_xlfn.XLOOKUP(Product_summary[[#This Row],[ProductName]], products[ProductName], products[ReorderLevel])</f>
        <v>0</v>
      </c>
      <c r="J1046">
        <v>18</v>
      </c>
    </row>
    <row r="1047" spans="1:10" x14ac:dyDescent="0.3">
      <c r="A1047">
        <v>62.5</v>
      </c>
      <c r="B1047">
        <v>4</v>
      </c>
      <c r="C1047">
        <v>0.1</v>
      </c>
      <c r="D1047">
        <v>62.5</v>
      </c>
      <c r="E1047" t="s">
        <v>25</v>
      </c>
      <c r="F1047" t="s">
        <v>923</v>
      </c>
      <c r="G1047">
        <f>_xlfn.XLOOKUP(Product_summary[[#This Row],[ProductName]], products[ProductName], products[UnitsInStock])</f>
        <v>42</v>
      </c>
      <c r="H1047">
        <f>_xlfn.XLOOKUP(Product_summary[[#This Row],[ProductName]], products[ProductName], products[UnitsOnOrder])</f>
        <v>0</v>
      </c>
      <c r="I1047">
        <f>_xlfn.XLOOKUP(Product_summary[[#This Row],[ProductName]], products[ProductName], products[ReorderLevel])</f>
        <v>0</v>
      </c>
      <c r="J1047">
        <v>225</v>
      </c>
    </row>
    <row r="1048" spans="1:10" x14ac:dyDescent="0.3">
      <c r="A1048">
        <v>46</v>
      </c>
      <c r="B1048">
        <v>20</v>
      </c>
      <c r="C1048">
        <v>0</v>
      </c>
      <c r="D1048">
        <v>46</v>
      </c>
      <c r="E1048" t="s">
        <v>4</v>
      </c>
      <c r="F1048" t="s">
        <v>971</v>
      </c>
      <c r="G1048">
        <f>_xlfn.XLOOKUP(Product_summary[[#This Row],[ProductName]], products[ProductName], products[UnitsInStock])</f>
        <v>17</v>
      </c>
      <c r="H1048">
        <f>_xlfn.XLOOKUP(Product_summary[[#This Row],[ProductName]], products[ProductName], products[UnitsOnOrder])</f>
        <v>10</v>
      </c>
      <c r="I1048">
        <f>_xlfn.XLOOKUP(Product_summary[[#This Row],[ProductName]], products[ProductName], products[ReorderLevel])</f>
        <v>25</v>
      </c>
      <c r="J1048">
        <v>920</v>
      </c>
    </row>
    <row r="1049" spans="1:10" x14ac:dyDescent="0.3">
      <c r="A1049">
        <v>12</v>
      </c>
      <c r="B1049">
        <v>21</v>
      </c>
      <c r="C1049">
        <v>0.1</v>
      </c>
      <c r="D1049">
        <v>12</v>
      </c>
      <c r="E1049" t="s">
        <v>25</v>
      </c>
      <c r="F1049" t="s">
        <v>977</v>
      </c>
      <c r="G1049">
        <f>_xlfn.XLOOKUP(Product_summary[[#This Row],[ProductName]], products[ProductName], products[UnitsInStock])</f>
        <v>95</v>
      </c>
      <c r="H1049">
        <f>_xlfn.XLOOKUP(Product_summary[[#This Row],[ProductName]], products[ProductName], products[UnitsOnOrder])</f>
        <v>0</v>
      </c>
      <c r="I1049">
        <f>_xlfn.XLOOKUP(Product_summary[[#This Row],[ProductName]], products[ProductName], products[ReorderLevel])</f>
        <v>0</v>
      </c>
      <c r="J1049">
        <v>226.8</v>
      </c>
    </row>
    <row r="1050" spans="1:10" x14ac:dyDescent="0.3">
      <c r="A1050">
        <v>62.5</v>
      </c>
      <c r="B1050">
        <v>20</v>
      </c>
      <c r="C1050">
        <v>0</v>
      </c>
      <c r="D1050">
        <v>62.5</v>
      </c>
      <c r="E1050" t="s">
        <v>25</v>
      </c>
      <c r="F1050" t="s">
        <v>923</v>
      </c>
      <c r="G1050">
        <f>_xlfn.XLOOKUP(Product_summary[[#This Row],[ProductName]], products[ProductName], products[UnitsInStock])</f>
        <v>42</v>
      </c>
      <c r="H1050">
        <f>_xlfn.XLOOKUP(Product_summary[[#This Row],[ProductName]], products[ProductName], products[UnitsOnOrder])</f>
        <v>0</v>
      </c>
      <c r="I1050">
        <f>_xlfn.XLOOKUP(Product_summary[[#This Row],[ProductName]], products[ProductName], products[ReorderLevel])</f>
        <v>0</v>
      </c>
      <c r="J1050">
        <v>1250</v>
      </c>
    </row>
    <row r="1051" spans="1:10" x14ac:dyDescent="0.3">
      <c r="A1051">
        <v>19</v>
      </c>
      <c r="B1051">
        <v>15</v>
      </c>
      <c r="C1051">
        <v>0</v>
      </c>
      <c r="D1051">
        <v>19</v>
      </c>
      <c r="E1051" t="s">
        <v>25</v>
      </c>
      <c r="F1051" t="s">
        <v>957</v>
      </c>
      <c r="G1051">
        <f>_xlfn.XLOOKUP(Product_summary[[#This Row],[ProductName]], products[ProductName], products[UnitsInStock])</f>
        <v>112</v>
      </c>
      <c r="H1051">
        <f>_xlfn.XLOOKUP(Product_summary[[#This Row],[ProductName]], products[ProductName], products[UnitsOnOrder])</f>
        <v>0</v>
      </c>
      <c r="I1051">
        <f>_xlfn.XLOOKUP(Product_summary[[#This Row],[ProductName]], products[ProductName], products[ReorderLevel])</f>
        <v>20</v>
      </c>
      <c r="J1051">
        <v>285</v>
      </c>
    </row>
    <row r="1052" spans="1:10" x14ac:dyDescent="0.3">
      <c r="A1052">
        <v>18</v>
      </c>
      <c r="B1052">
        <v>15</v>
      </c>
      <c r="C1052">
        <v>0.25</v>
      </c>
      <c r="D1052">
        <v>18</v>
      </c>
      <c r="E1052" t="s">
        <v>4</v>
      </c>
      <c r="F1052" t="s">
        <v>889</v>
      </c>
      <c r="G1052">
        <f>_xlfn.XLOOKUP(Product_summary[[#This Row],[ProductName]], products[ProductName], products[UnitsInStock])</f>
        <v>39</v>
      </c>
      <c r="H1052">
        <f>_xlfn.XLOOKUP(Product_summary[[#This Row],[ProductName]], products[ProductName], products[UnitsOnOrder])</f>
        <v>0</v>
      </c>
      <c r="I1052">
        <f>_xlfn.XLOOKUP(Product_summary[[#This Row],[ProductName]], products[ProductName], products[ReorderLevel])</f>
        <v>10</v>
      </c>
      <c r="J1052">
        <v>202.5</v>
      </c>
    </row>
    <row r="1053" spans="1:10" x14ac:dyDescent="0.3">
      <c r="A1053">
        <v>31</v>
      </c>
      <c r="B1053">
        <v>18</v>
      </c>
      <c r="C1053">
        <v>0.25</v>
      </c>
      <c r="D1053">
        <v>31</v>
      </c>
      <c r="E1053" t="s">
        <v>25</v>
      </c>
      <c r="F1053" t="s">
        <v>907</v>
      </c>
      <c r="G1053">
        <f>_xlfn.XLOOKUP(Product_summary[[#This Row],[ProductName]], products[ProductName], products[UnitsInStock])</f>
        <v>31</v>
      </c>
      <c r="H1053">
        <f>_xlfn.XLOOKUP(Product_summary[[#This Row],[ProductName]], products[ProductName], products[UnitsOnOrder])</f>
        <v>0</v>
      </c>
      <c r="I1053">
        <f>_xlfn.XLOOKUP(Product_summary[[#This Row],[ProductName]], products[ProductName], products[ReorderLevel])</f>
        <v>0</v>
      </c>
      <c r="J1053">
        <v>418.5</v>
      </c>
    </row>
    <row r="1054" spans="1:10" x14ac:dyDescent="0.3">
      <c r="A1054">
        <v>21.5</v>
      </c>
      <c r="B1054">
        <v>30</v>
      </c>
      <c r="C1054">
        <v>0.25</v>
      </c>
      <c r="D1054">
        <v>21.5</v>
      </c>
      <c r="E1054" t="s">
        <v>13</v>
      </c>
      <c r="F1054" t="s">
        <v>1025</v>
      </c>
      <c r="G1054">
        <f>_xlfn.XLOOKUP(Product_summary[[#This Row],[ProductName]], products[ProductName], products[UnitsInStock])</f>
        <v>26</v>
      </c>
      <c r="H1054">
        <f>_xlfn.XLOOKUP(Product_summary[[#This Row],[ProductName]], products[ProductName], products[UnitsOnOrder])</f>
        <v>0</v>
      </c>
      <c r="I1054">
        <f>_xlfn.XLOOKUP(Product_summary[[#This Row],[ProductName]], products[ProductName], products[ReorderLevel])</f>
        <v>0</v>
      </c>
      <c r="J1054">
        <v>483.75</v>
      </c>
    </row>
    <row r="1055" spans="1:10" x14ac:dyDescent="0.3">
      <c r="A1055">
        <v>13</v>
      </c>
      <c r="B1055">
        <v>35</v>
      </c>
      <c r="C1055">
        <v>0.25</v>
      </c>
      <c r="D1055">
        <v>13</v>
      </c>
      <c r="E1055" t="s">
        <v>7</v>
      </c>
      <c r="F1055" t="s">
        <v>1034</v>
      </c>
      <c r="G1055">
        <f>_xlfn.XLOOKUP(Product_summary[[#This Row],[ProductName]], products[ProductName], products[UnitsInStock])</f>
        <v>32</v>
      </c>
      <c r="H1055">
        <f>_xlfn.XLOOKUP(Product_summary[[#This Row],[ProductName]], products[ProductName], products[UnitsOnOrder])</f>
        <v>0</v>
      </c>
      <c r="I1055">
        <f>_xlfn.XLOOKUP(Product_summary[[#This Row],[ProductName]], products[ProductName], products[ReorderLevel])</f>
        <v>15</v>
      </c>
      <c r="J1055">
        <v>341.25</v>
      </c>
    </row>
    <row r="1056" spans="1:10" x14ac:dyDescent="0.3">
      <c r="A1056">
        <v>9.1999999999999993</v>
      </c>
      <c r="B1056">
        <v>30</v>
      </c>
      <c r="C1056">
        <v>0</v>
      </c>
      <c r="D1056">
        <v>9.1999999999999993</v>
      </c>
      <c r="E1056" t="s">
        <v>10</v>
      </c>
      <c r="F1056" t="s">
        <v>925</v>
      </c>
      <c r="G1056">
        <f>_xlfn.XLOOKUP(Product_summary[[#This Row],[ProductName]], products[ProductName], products[UnitsInStock])</f>
        <v>25</v>
      </c>
      <c r="H1056">
        <f>_xlfn.XLOOKUP(Product_summary[[#This Row],[ProductName]], products[ProductName], products[UnitsOnOrder])</f>
        <v>0</v>
      </c>
      <c r="I1056">
        <f>_xlfn.XLOOKUP(Product_summary[[#This Row],[ProductName]], products[ProductName], products[ReorderLevel])</f>
        <v>5</v>
      </c>
      <c r="J1056">
        <v>276</v>
      </c>
    </row>
    <row r="1057" spans="1:10" x14ac:dyDescent="0.3">
      <c r="A1057">
        <v>18</v>
      </c>
      <c r="B1057">
        <v>20</v>
      </c>
      <c r="C1057">
        <v>0</v>
      </c>
      <c r="D1057">
        <v>18</v>
      </c>
      <c r="E1057" t="s">
        <v>4</v>
      </c>
      <c r="F1057" t="s">
        <v>963</v>
      </c>
      <c r="G1057">
        <f>_xlfn.XLOOKUP(Product_summary[[#This Row],[ProductName]], products[ProductName], products[UnitsInStock])</f>
        <v>69</v>
      </c>
      <c r="H1057">
        <f>_xlfn.XLOOKUP(Product_summary[[#This Row],[ProductName]], products[ProductName], products[UnitsOnOrder])</f>
        <v>0</v>
      </c>
      <c r="I1057">
        <f>_xlfn.XLOOKUP(Product_summary[[#This Row],[ProductName]], products[ProductName], products[ReorderLevel])</f>
        <v>5</v>
      </c>
      <c r="J1057">
        <v>360</v>
      </c>
    </row>
    <row r="1058" spans="1:10" x14ac:dyDescent="0.3">
      <c r="A1058">
        <v>21</v>
      </c>
      <c r="B1058">
        <v>15</v>
      </c>
      <c r="C1058">
        <v>0</v>
      </c>
      <c r="D1058">
        <v>21</v>
      </c>
      <c r="E1058" t="s">
        <v>16</v>
      </c>
      <c r="F1058" t="s">
        <v>931</v>
      </c>
      <c r="G1058">
        <f>_xlfn.XLOOKUP(Product_summary[[#This Row],[ProductName]], products[ProductName], products[UnitsInStock])</f>
        <v>104</v>
      </c>
      <c r="H1058">
        <f>_xlfn.XLOOKUP(Product_summary[[#This Row],[ProductName]], products[ProductName], products[UnitsOnOrder])</f>
        <v>0</v>
      </c>
      <c r="I1058">
        <f>_xlfn.XLOOKUP(Product_summary[[#This Row],[ProductName]], products[ProductName], products[ReorderLevel])</f>
        <v>25</v>
      </c>
      <c r="J1058">
        <v>315</v>
      </c>
    </row>
    <row r="1059" spans="1:10" x14ac:dyDescent="0.3">
      <c r="A1059">
        <v>4.5</v>
      </c>
      <c r="B1059">
        <v>15</v>
      </c>
      <c r="C1059">
        <v>0.15</v>
      </c>
      <c r="D1059">
        <v>4.5</v>
      </c>
      <c r="E1059" t="s">
        <v>4</v>
      </c>
      <c r="F1059" t="s">
        <v>935</v>
      </c>
      <c r="G1059">
        <f>_xlfn.XLOOKUP(Product_summary[[#This Row],[ProductName]], products[ProductName], products[UnitsInStock])</f>
        <v>20</v>
      </c>
      <c r="H1059">
        <f>_xlfn.XLOOKUP(Product_summary[[#This Row],[ProductName]], products[ProductName], products[UnitsOnOrder])</f>
        <v>0</v>
      </c>
      <c r="I1059">
        <f>_xlfn.XLOOKUP(Product_summary[[#This Row],[ProductName]], products[ProductName], products[ReorderLevel])</f>
        <v>0</v>
      </c>
      <c r="J1059">
        <v>57.375</v>
      </c>
    </row>
    <row r="1060" spans="1:10" x14ac:dyDescent="0.3">
      <c r="A1060">
        <v>45.6</v>
      </c>
      <c r="B1060">
        <v>20</v>
      </c>
      <c r="C1060">
        <v>0</v>
      </c>
      <c r="D1060">
        <v>45.6</v>
      </c>
      <c r="E1060" t="s">
        <v>22</v>
      </c>
      <c r="F1060" t="s">
        <v>943</v>
      </c>
      <c r="G1060">
        <f>_xlfn.XLOOKUP(Product_summary[[#This Row],[ProductName]], products[ProductName], products[UnitsInStock])</f>
        <v>26</v>
      </c>
      <c r="H1060">
        <f>_xlfn.XLOOKUP(Product_summary[[#This Row],[ProductName]], products[ProductName], products[UnitsOnOrder])</f>
        <v>0</v>
      </c>
      <c r="I1060">
        <f>_xlfn.XLOOKUP(Product_summary[[#This Row],[ProductName]], products[ProductName], products[ReorderLevel])</f>
        <v>0</v>
      </c>
      <c r="J1060">
        <v>912</v>
      </c>
    </row>
    <row r="1061" spans="1:10" x14ac:dyDescent="0.3">
      <c r="A1061">
        <v>34.799999999999997</v>
      </c>
      <c r="B1061">
        <v>15</v>
      </c>
      <c r="C1061">
        <v>0</v>
      </c>
      <c r="D1061">
        <v>34.799999999999997</v>
      </c>
      <c r="E1061" t="s">
        <v>13</v>
      </c>
      <c r="F1061" t="s">
        <v>1026</v>
      </c>
      <c r="G1061">
        <f>_xlfn.XLOOKUP(Product_summary[[#This Row],[ProductName]], products[ProductName], products[UnitsInStock])</f>
        <v>14</v>
      </c>
      <c r="H1061">
        <f>_xlfn.XLOOKUP(Product_summary[[#This Row],[ProductName]], products[ProductName], products[UnitsOnOrder])</f>
        <v>0</v>
      </c>
      <c r="I1061">
        <f>_xlfn.XLOOKUP(Product_summary[[#This Row],[ProductName]], products[ProductName], products[ReorderLevel])</f>
        <v>0</v>
      </c>
      <c r="J1061">
        <v>522</v>
      </c>
    </row>
    <row r="1062" spans="1:10" x14ac:dyDescent="0.3">
      <c r="A1062">
        <v>25.89</v>
      </c>
      <c r="B1062">
        <v>30</v>
      </c>
      <c r="C1062">
        <v>0</v>
      </c>
      <c r="D1062">
        <v>25.89</v>
      </c>
      <c r="E1062" t="s">
        <v>25</v>
      </c>
      <c r="F1062" t="s">
        <v>947</v>
      </c>
      <c r="G1062">
        <f>_xlfn.XLOOKUP(Product_summary[[#This Row],[ProductName]], products[ProductName], products[UnitsInStock])</f>
        <v>10</v>
      </c>
      <c r="H1062">
        <f>_xlfn.XLOOKUP(Product_summary[[#This Row],[ProductName]], products[ProductName], products[UnitsOnOrder])</f>
        <v>0</v>
      </c>
      <c r="I1062">
        <f>_xlfn.XLOOKUP(Product_summary[[#This Row],[ProductName]], products[ProductName], products[ReorderLevel])</f>
        <v>15</v>
      </c>
      <c r="J1062">
        <v>776.7</v>
      </c>
    </row>
    <row r="1063" spans="1:10" x14ac:dyDescent="0.3">
      <c r="A1063">
        <v>32.799999999999997</v>
      </c>
      <c r="B1063">
        <v>25</v>
      </c>
      <c r="C1063">
        <v>0.05</v>
      </c>
      <c r="D1063">
        <v>32.799999999999997</v>
      </c>
      <c r="E1063" t="s">
        <v>19</v>
      </c>
      <c r="F1063" t="s">
        <v>991</v>
      </c>
      <c r="G1063">
        <f>_xlfn.XLOOKUP(Product_summary[[#This Row],[ProductName]], products[ProductName], products[UnitsInStock])</f>
        <v>0</v>
      </c>
      <c r="H1063">
        <f>_xlfn.XLOOKUP(Product_summary[[#This Row],[ProductName]], products[ProductName], products[UnitsOnOrder])</f>
        <v>0</v>
      </c>
      <c r="I1063">
        <f>_xlfn.XLOOKUP(Product_summary[[#This Row],[ProductName]], products[ProductName], products[ReorderLevel])</f>
        <v>0</v>
      </c>
      <c r="J1063">
        <v>778.99999999999989</v>
      </c>
    </row>
    <row r="1064" spans="1:10" x14ac:dyDescent="0.3">
      <c r="A1064">
        <v>7.45</v>
      </c>
      <c r="B1064">
        <v>30</v>
      </c>
      <c r="C1064">
        <v>0</v>
      </c>
      <c r="D1064">
        <v>7.45</v>
      </c>
      <c r="E1064" t="s">
        <v>19</v>
      </c>
      <c r="F1064" t="s">
        <v>993</v>
      </c>
      <c r="G1064">
        <f>_xlfn.XLOOKUP(Product_summary[[#This Row],[ProductName]], products[ProductName], products[UnitsInStock])</f>
        <v>21</v>
      </c>
      <c r="H1064">
        <f>_xlfn.XLOOKUP(Product_summary[[#This Row],[ProductName]], products[ProductName], products[UnitsOnOrder])</f>
        <v>0</v>
      </c>
      <c r="I1064">
        <f>_xlfn.XLOOKUP(Product_summary[[#This Row],[ProductName]], products[ProductName], products[ReorderLevel])</f>
        <v>10</v>
      </c>
      <c r="J1064">
        <v>223.5</v>
      </c>
    </row>
    <row r="1065" spans="1:10" x14ac:dyDescent="0.3">
      <c r="A1065">
        <v>9.1999999999999993</v>
      </c>
      <c r="B1065">
        <v>12</v>
      </c>
      <c r="C1065">
        <v>0.25</v>
      </c>
      <c r="D1065">
        <v>9.1999999999999993</v>
      </c>
      <c r="E1065" t="s">
        <v>10</v>
      </c>
      <c r="F1065" t="s">
        <v>925</v>
      </c>
      <c r="G1065">
        <f>_xlfn.XLOOKUP(Product_summary[[#This Row],[ProductName]], products[ProductName], products[UnitsInStock])</f>
        <v>25</v>
      </c>
      <c r="H1065">
        <f>_xlfn.XLOOKUP(Product_summary[[#This Row],[ProductName]], products[ProductName], products[UnitsOnOrder])</f>
        <v>0</v>
      </c>
      <c r="I1065">
        <f>_xlfn.XLOOKUP(Product_summary[[#This Row],[ProductName]], products[ProductName], products[ReorderLevel])</f>
        <v>5</v>
      </c>
      <c r="J1065">
        <v>82.8</v>
      </c>
    </row>
    <row r="1066" spans="1:10" x14ac:dyDescent="0.3">
      <c r="A1066">
        <v>21</v>
      </c>
      <c r="B1066">
        <v>20</v>
      </c>
      <c r="C1066">
        <v>0.25</v>
      </c>
      <c r="D1066">
        <v>21</v>
      </c>
      <c r="E1066" t="s">
        <v>16</v>
      </c>
      <c r="F1066" t="s">
        <v>931</v>
      </c>
      <c r="G1066">
        <f>_xlfn.XLOOKUP(Product_summary[[#This Row],[ProductName]], products[ProductName], products[UnitsInStock])</f>
        <v>104</v>
      </c>
      <c r="H1066">
        <f>_xlfn.XLOOKUP(Product_summary[[#This Row],[ProductName]], products[ProductName], products[UnitsOnOrder])</f>
        <v>0</v>
      </c>
      <c r="I1066">
        <f>_xlfn.XLOOKUP(Product_summary[[#This Row],[ProductName]], products[ProductName], products[ReorderLevel])</f>
        <v>25</v>
      </c>
      <c r="J1066">
        <v>315</v>
      </c>
    </row>
    <row r="1067" spans="1:10" x14ac:dyDescent="0.3">
      <c r="A1067">
        <v>25.89</v>
      </c>
      <c r="B1067">
        <v>2</v>
      </c>
      <c r="C1067">
        <v>0.25</v>
      </c>
      <c r="D1067">
        <v>25.89</v>
      </c>
      <c r="E1067" t="s">
        <v>25</v>
      </c>
      <c r="F1067" t="s">
        <v>947</v>
      </c>
      <c r="G1067">
        <f>_xlfn.XLOOKUP(Product_summary[[#This Row],[ProductName]], products[ProductName], products[UnitsInStock])</f>
        <v>10</v>
      </c>
      <c r="H1067">
        <f>_xlfn.XLOOKUP(Product_summary[[#This Row],[ProductName]], products[ProductName], products[UnitsOnOrder])</f>
        <v>0</v>
      </c>
      <c r="I1067">
        <f>_xlfn.XLOOKUP(Product_summary[[#This Row],[ProductName]], products[ProductName], products[ReorderLevel])</f>
        <v>15</v>
      </c>
      <c r="J1067">
        <v>38.835000000000001</v>
      </c>
    </row>
    <row r="1068" spans="1:10" x14ac:dyDescent="0.3">
      <c r="A1068">
        <v>14</v>
      </c>
      <c r="B1068">
        <v>20</v>
      </c>
      <c r="C1068">
        <v>0</v>
      </c>
      <c r="D1068">
        <v>14</v>
      </c>
      <c r="E1068" t="s">
        <v>16</v>
      </c>
      <c r="F1068" t="s">
        <v>969</v>
      </c>
      <c r="G1068">
        <f>_xlfn.XLOOKUP(Product_summary[[#This Row],[ProductName]], products[ProductName], products[UnitsInStock])</f>
        <v>26</v>
      </c>
      <c r="H1068">
        <f>_xlfn.XLOOKUP(Product_summary[[#This Row],[ProductName]], products[ProductName], products[UnitsOnOrder])</f>
        <v>0</v>
      </c>
      <c r="I1068">
        <f>_xlfn.XLOOKUP(Product_summary[[#This Row],[ProductName]], products[ProductName], products[ReorderLevel])</f>
        <v>0</v>
      </c>
      <c r="J1068">
        <v>280</v>
      </c>
    </row>
    <row r="1069" spans="1:10" x14ac:dyDescent="0.3">
      <c r="A1069">
        <v>17.45</v>
      </c>
      <c r="B1069">
        <v>30</v>
      </c>
      <c r="C1069">
        <v>0.1</v>
      </c>
      <c r="D1069">
        <v>17.45</v>
      </c>
      <c r="E1069" t="s">
        <v>10</v>
      </c>
      <c r="F1069" t="s">
        <v>919</v>
      </c>
      <c r="G1069">
        <f>_xlfn.XLOOKUP(Product_summary[[#This Row],[ProductName]], products[ProductName], products[UnitsInStock])</f>
        <v>29</v>
      </c>
      <c r="H1069">
        <f>_xlfn.XLOOKUP(Product_summary[[#This Row],[ProductName]], products[ProductName], products[UnitsOnOrder])</f>
        <v>0</v>
      </c>
      <c r="I1069">
        <f>_xlfn.XLOOKUP(Product_summary[[#This Row],[ProductName]], products[ProductName], products[ReorderLevel])</f>
        <v>10</v>
      </c>
      <c r="J1069">
        <v>471.15000000000003</v>
      </c>
    </row>
    <row r="1070" spans="1:10" x14ac:dyDescent="0.3">
      <c r="A1070">
        <v>34</v>
      </c>
      <c r="B1070">
        <v>20</v>
      </c>
      <c r="C1070">
        <v>0.1</v>
      </c>
      <c r="D1070">
        <v>34</v>
      </c>
      <c r="E1070" t="s">
        <v>13</v>
      </c>
      <c r="F1070" t="s">
        <v>1004</v>
      </c>
      <c r="G1070">
        <f>_xlfn.XLOOKUP(Product_summary[[#This Row],[ProductName]], products[ProductName], products[UnitsInStock])</f>
        <v>19</v>
      </c>
      <c r="H1070">
        <f>_xlfn.XLOOKUP(Product_summary[[#This Row],[ProductName]], products[ProductName], products[UnitsOnOrder])</f>
        <v>0</v>
      </c>
      <c r="I1070">
        <f>_xlfn.XLOOKUP(Product_summary[[#This Row],[ProductName]], products[ProductName], products[ReorderLevel])</f>
        <v>0</v>
      </c>
      <c r="J1070">
        <v>612</v>
      </c>
    </row>
    <row r="1071" spans="1:10" x14ac:dyDescent="0.3">
      <c r="A1071">
        <v>22</v>
      </c>
      <c r="B1071">
        <v>12</v>
      </c>
      <c r="C1071">
        <v>0.1</v>
      </c>
      <c r="D1071">
        <v>22</v>
      </c>
      <c r="E1071" t="s">
        <v>7</v>
      </c>
      <c r="F1071" t="s">
        <v>895</v>
      </c>
      <c r="G1071">
        <f>_xlfn.XLOOKUP(Product_summary[[#This Row],[ProductName]], products[ProductName], products[UnitsInStock])</f>
        <v>53</v>
      </c>
      <c r="H1071">
        <f>_xlfn.XLOOKUP(Product_summary[[#This Row],[ProductName]], products[ProductName], products[UnitsOnOrder])</f>
        <v>0</v>
      </c>
      <c r="I1071">
        <f>_xlfn.XLOOKUP(Product_summary[[#This Row],[ProductName]], products[ProductName], products[ReorderLevel])</f>
        <v>0</v>
      </c>
      <c r="J1071">
        <v>237.6</v>
      </c>
    </row>
    <row r="1072" spans="1:10" x14ac:dyDescent="0.3">
      <c r="A1072">
        <v>18</v>
      </c>
      <c r="B1072">
        <v>20</v>
      </c>
      <c r="C1072">
        <v>0.1</v>
      </c>
      <c r="D1072">
        <v>18</v>
      </c>
      <c r="E1072" t="s">
        <v>4</v>
      </c>
      <c r="F1072" t="s">
        <v>963</v>
      </c>
      <c r="G1072">
        <f>_xlfn.XLOOKUP(Product_summary[[#This Row],[ProductName]], products[ProductName], products[UnitsInStock])</f>
        <v>69</v>
      </c>
      <c r="H1072">
        <f>_xlfn.XLOOKUP(Product_summary[[#This Row],[ProductName]], products[ProductName], products[UnitsOnOrder])</f>
        <v>0</v>
      </c>
      <c r="I1072">
        <f>_xlfn.XLOOKUP(Product_summary[[#This Row],[ProductName]], products[ProductName], products[ReorderLevel])</f>
        <v>5</v>
      </c>
      <c r="J1072">
        <v>324</v>
      </c>
    </row>
    <row r="1073" spans="1:10" x14ac:dyDescent="0.3">
      <c r="A1073">
        <v>7.45</v>
      </c>
      <c r="B1073">
        <v>6</v>
      </c>
      <c r="C1073">
        <v>0.1</v>
      </c>
      <c r="D1073">
        <v>7.45</v>
      </c>
      <c r="E1073" t="s">
        <v>19</v>
      </c>
      <c r="F1073" t="s">
        <v>993</v>
      </c>
      <c r="G1073">
        <f>_xlfn.XLOOKUP(Product_summary[[#This Row],[ProductName]], products[ProductName], products[UnitsInStock])</f>
        <v>21</v>
      </c>
      <c r="H1073">
        <f>_xlfn.XLOOKUP(Product_summary[[#This Row],[ProductName]], products[ProductName], products[UnitsOnOrder])</f>
        <v>0</v>
      </c>
      <c r="I1073">
        <f>_xlfn.XLOOKUP(Product_summary[[#This Row],[ProductName]], products[ProductName], products[ReorderLevel])</f>
        <v>10</v>
      </c>
      <c r="J1073">
        <v>40.230000000000004</v>
      </c>
    </row>
    <row r="1074" spans="1:10" x14ac:dyDescent="0.3">
      <c r="A1074">
        <v>9.65</v>
      </c>
      <c r="B1074">
        <v>20</v>
      </c>
      <c r="C1074">
        <v>0.2</v>
      </c>
      <c r="D1074">
        <v>9.65</v>
      </c>
      <c r="E1074" t="s">
        <v>25</v>
      </c>
      <c r="F1074" t="s">
        <v>967</v>
      </c>
      <c r="G1074">
        <f>_xlfn.XLOOKUP(Product_summary[[#This Row],[ProductName]], products[ProductName], products[UnitsInStock])</f>
        <v>85</v>
      </c>
      <c r="H1074">
        <f>_xlfn.XLOOKUP(Product_summary[[#This Row],[ProductName]], products[ProductName], products[UnitsOnOrder])</f>
        <v>0</v>
      </c>
      <c r="I1074">
        <f>_xlfn.XLOOKUP(Product_summary[[#This Row],[ProductName]], products[ProductName], products[ReorderLevel])</f>
        <v>10</v>
      </c>
      <c r="J1074">
        <v>154.4</v>
      </c>
    </row>
    <row r="1075" spans="1:10" x14ac:dyDescent="0.3">
      <c r="A1075">
        <v>23.25</v>
      </c>
      <c r="B1075">
        <v>3</v>
      </c>
      <c r="C1075">
        <v>0.1</v>
      </c>
      <c r="D1075">
        <v>23.25</v>
      </c>
      <c r="E1075" t="s">
        <v>22</v>
      </c>
      <c r="F1075" t="s">
        <v>915</v>
      </c>
      <c r="G1075">
        <f>_xlfn.XLOOKUP(Product_summary[[#This Row],[ProductName]], products[ProductName], products[UnitsInStock])</f>
        <v>35</v>
      </c>
      <c r="H1075">
        <f>_xlfn.XLOOKUP(Product_summary[[#This Row],[ProductName]], products[ProductName], products[UnitsOnOrder])</f>
        <v>0</v>
      </c>
      <c r="I1075">
        <f>_xlfn.XLOOKUP(Product_summary[[#This Row],[ProductName]], products[ProductName], products[ReorderLevel])</f>
        <v>0</v>
      </c>
      <c r="J1075">
        <v>62.774999999999999</v>
      </c>
    </row>
    <row r="1076" spans="1:10" x14ac:dyDescent="0.3">
      <c r="A1076">
        <v>19.45</v>
      </c>
      <c r="B1076">
        <v>28</v>
      </c>
      <c r="C1076">
        <v>0.1</v>
      </c>
      <c r="D1076">
        <v>19.45</v>
      </c>
      <c r="E1076" t="s">
        <v>7</v>
      </c>
      <c r="F1076" t="s">
        <v>973</v>
      </c>
      <c r="G1076">
        <f>_xlfn.XLOOKUP(Product_summary[[#This Row],[ProductName]], products[ProductName], products[UnitsInStock])</f>
        <v>27</v>
      </c>
      <c r="H1076">
        <f>_xlfn.XLOOKUP(Product_summary[[#This Row],[ProductName]], products[ProductName], products[UnitsOnOrder])</f>
        <v>0</v>
      </c>
      <c r="I1076">
        <f>_xlfn.XLOOKUP(Product_summary[[#This Row],[ProductName]], products[ProductName], products[ReorderLevel])</f>
        <v>15</v>
      </c>
      <c r="J1076">
        <v>490.14000000000004</v>
      </c>
    </row>
    <row r="1077" spans="1:10" x14ac:dyDescent="0.3">
      <c r="A1077">
        <v>9.5</v>
      </c>
      <c r="B1077">
        <v>6</v>
      </c>
      <c r="C1077">
        <v>0.1</v>
      </c>
      <c r="D1077">
        <v>9.5</v>
      </c>
      <c r="E1077" t="s">
        <v>10</v>
      </c>
      <c r="F1077" t="s">
        <v>979</v>
      </c>
      <c r="G1077">
        <f>_xlfn.XLOOKUP(Product_summary[[#This Row],[ProductName]], products[ProductName], products[UnitsInStock])</f>
        <v>36</v>
      </c>
      <c r="H1077">
        <f>_xlfn.XLOOKUP(Product_summary[[#This Row],[ProductName]], products[ProductName], products[UnitsOnOrder])</f>
        <v>0</v>
      </c>
      <c r="I1077">
        <f>_xlfn.XLOOKUP(Product_summary[[#This Row],[ProductName]], products[ProductName], products[ReorderLevel])</f>
        <v>0</v>
      </c>
      <c r="J1077">
        <v>51.300000000000004</v>
      </c>
    </row>
    <row r="1078" spans="1:10" x14ac:dyDescent="0.3">
      <c r="A1078">
        <v>15.5</v>
      </c>
      <c r="B1078">
        <v>50</v>
      </c>
      <c r="C1078">
        <v>0</v>
      </c>
      <c r="D1078">
        <v>15.5</v>
      </c>
      <c r="E1078" t="s">
        <v>7</v>
      </c>
      <c r="F1078" t="s">
        <v>917</v>
      </c>
      <c r="G1078">
        <f>_xlfn.XLOOKUP(Product_summary[[#This Row],[ProductName]], products[ProductName], products[UnitsInStock])</f>
        <v>39</v>
      </c>
      <c r="H1078">
        <f>_xlfn.XLOOKUP(Product_summary[[#This Row],[ProductName]], products[ProductName], products[UnitsOnOrder])</f>
        <v>0</v>
      </c>
      <c r="I1078">
        <f>_xlfn.XLOOKUP(Product_summary[[#This Row],[ProductName]], products[ProductName], products[ReorderLevel])</f>
        <v>5</v>
      </c>
      <c r="J1078">
        <v>775</v>
      </c>
    </row>
    <row r="1079" spans="1:10" x14ac:dyDescent="0.3">
      <c r="A1079">
        <v>9.65</v>
      </c>
      <c r="B1079">
        <v>24</v>
      </c>
      <c r="C1079">
        <v>0</v>
      </c>
      <c r="D1079">
        <v>9.65</v>
      </c>
      <c r="E1079" t="s">
        <v>25</v>
      </c>
      <c r="F1079" t="s">
        <v>967</v>
      </c>
      <c r="G1079">
        <f>_xlfn.XLOOKUP(Product_summary[[#This Row],[ProductName]], products[ProductName], products[UnitsInStock])</f>
        <v>85</v>
      </c>
      <c r="H1079">
        <f>_xlfn.XLOOKUP(Product_summary[[#This Row],[ProductName]], products[ProductName], products[UnitsOnOrder])</f>
        <v>0</v>
      </c>
      <c r="I1079">
        <f>_xlfn.XLOOKUP(Product_summary[[#This Row],[ProductName]], products[ProductName], products[ReorderLevel])</f>
        <v>10</v>
      </c>
      <c r="J1079">
        <v>231.60000000000002</v>
      </c>
    </row>
    <row r="1080" spans="1:10" x14ac:dyDescent="0.3">
      <c r="A1080">
        <v>12</v>
      </c>
      <c r="B1080">
        <v>45</v>
      </c>
      <c r="C1080">
        <v>0</v>
      </c>
      <c r="D1080">
        <v>12</v>
      </c>
      <c r="E1080" t="s">
        <v>25</v>
      </c>
      <c r="F1080" t="s">
        <v>977</v>
      </c>
      <c r="G1080">
        <f>_xlfn.XLOOKUP(Product_summary[[#This Row],[ProductName]], products[ProductName], products[UnitsInStock])</f>
        <v>95</v>
      </c>
      <c r="H1080">
        <f>_xlfn.XLOOKUP(Product_summary[[#This Row],[ProductName]], products[ProductName], products[UnitsOnOrder])</f>
        <v>0</v>
      </c>
      <c r="I1080">
        <f>_xlfn.XLOOKUP(Product_summary[[#This Row],[ProductName]], products[ProductName], products[ReorderLevel])</f>
        <v>0</v>
      </c>
      <c r="J1080">
        <v>540</v>
      </c>
    </row>
    <row r="1081" spans="1:10" x14ac:dyDescent="0.3">
      <c r="A1081">
        <v>9.5</v>
      </c>
      <c r="B1081">
        <v>10</v>
      </c>
      <c r="C1081">
        <v>0</v>
      </c>
      <c r="D1081">
        <v>9.5</v>
      </c>
      <c r="E1081" t="s">
        <v>10</v>
      </c>
      <c r="F1081" t="s">
        <v>979</v>
      </c>
      <c r="G1081">
        <f>_xlfn.XLOOKUP(Product_summary[[#This Row],[ProductName]], products[ProductName], products[UnitsInStock])</f>
        <v>36</v>
      </c>
      <c r="H1081">
        <f>_xlfn.XLOOKUP(Product_summary[[#This Row],[ProductName]], products[ProductName], products[UnitsOnOrder])</f>
        <v>0</v>
      </c>
      <c r="I1081">
        <f>_xlfn.XLOOKUP(Product_summary[[#This Row],[ProductName]], products[ProductName], products[ReorderLevel])</f>
        <v>0</v>
      </c>
      <c r="J1081">
        <v>95</v>
      </c>
    </row>
    <row r="1082" spans="1:10" x14ac:dyDescent="0.3">
      <c r="A1082">
        <v>38</v>
      </c>
      <c r="B1082">
        <v>45</v>
      </c>
      <c r="C1082">
        <v>0</v>
      </c>
      <c r="D1082">
        <v>38</v>
      </c>
      <c r="E1082" t="s">
        <v>16</v>
      </c>
      <c r="F1082" t="s">
        <v>997</v>
      </c>
      <c r="G1082">
        <f>_xlfn.XLOOKUP(Product_summary[[#This Row],[ProductName]], products[ProductName], products[UnitsInStock])</f>
        <v>21</v>
      </c>
      <c r="H1082">
        <f>_xlfn.XLOOKUP(Product_summary[[#This Row],[ProductName]], products[ProductName], products[UnitsOnOrder])</f>
        <v>10</v>
      </c>
      <c r="I1082">
        <f>_xlfn.XLOOKUP(Product_summary[[#This Row],[ProductName]], products[ProductName], products[ReorderLevel])</f>
        <v>30</v>
      </c>
      <c r="J1082">
        <v>1710</v>
      </c>
    </row>
    <row r="1083" spans="1:10" x14ac:dyDescent="0.3">
      <c r="A1083">
        <v>34</v>
      </c>
      <c r="B1083">
        <v>30</v>
      </c>
      <c r="C1083">
        <v>0</v>
      </c>
      <c r="D1083">
        <v>34</v>
      </c>
      <c r="E1083" t="s">
        <v>13</v>
      </c>
      <c r="F1083" t="s">
        <v>1004</v>
      </c>
      <c r="G1083">
        <f>_xlfn.XLOOKUP(Product_summary[[#This Row],[ProductName]], products[ProductName], products[UnitsInStock])</f>
        <v>19</v>
      </c>
      <c r="H1083">
        <f>_xlfn.XLOOKUP(Product_summary[[#This Row],[ProductName]], products[ProductName], products[UnitsOnOrder])</f>
        <v>0</v>
      </c>
      <c r="I1083">
        <f>_xlfn.XLOOKUP(Product_summary[[#This Row],[ProductName]], products[ProductName], products[ReorderLevel])</f>
        <v>0</v>
      </c>
      <c r="J1083">
        <v>1020</v>
      </c>
    </row>
    <row r="1084" spans="1:10" x14ac:dyDescent="0.3">
      <c r="A1084">
        <v>10</v>
      </c>
      <c r="B1084">
        <v>60</v>
      </c>
      <c r="C1084">
        <v>0</v>
      </c>
      <c r="D1084">
        <v>10</v>
      </c>
      <c r="E1084" t="s">
        <v>10</v>
      </c>
      <c r="F1084" t="s">
        <v>929</v>
      </c>
      <c r="G1084">
        <f>_xlfn.XLOOKUP(Product_summary[[#This Row],[ProductName]], products[ProductName], products[UnitsInStock])</f>
        <v>3</v>
      </c>
      <c r="H1084">
        <f>_xlfn.XLOOKUP(Product_summary[[#This Row],[ProductName]], products[ProductName], products[UnitsOnOrder])</f>
        <v>40</v>
      </c>
      <c r="I1084">
        <f>_xlfn.XLOOKUP(Product_summary[[#This Row],[ProductName]], products[ProductName], products[ReorderLevel])</f>
        <v>5</v>
      </c>
      <c r="J1084">
        <v>600</v>
      </c>
    </row>
    <row r="1085" spans="1:10" x14ac:dyDescent="0.3">
      <c r="A1085">
        <v>18.399999999999999</v>
      </c>
      <c r="B1085">
        <v>70</v>
      </c>
      <c r="C1085">
        <v>0.05</v>
      </c>
      <c r="D1085">
        <v>18.399999999999999</v>
      </c>
      <c r="E1085" t="s">
        <v>25</v>
      </c>
      <c r="F1085" t="s">
        <v>965</v>
      </c>
      <c r="G1085">
        <f>_xlfn.XLOOKUP(Product_summary[[#This Row],[ProductName]], products[ProductName], products[UnitsInStock])</f>
        <v>123</v>
      </c>
      <c r="H1085">
        <f>_xlfn.XLOOKUP(Product_summary[[#This Row],[ProductName]], products[ProductName], products[UnitsOnOrder])</f>
        <v>0</v>
      </c>
      <c r="I1085">
        <f>_xlfn.XLOOKUP(Product_summary[[#This Row],[ProductName]], products[ProductName], products[ReorderLevel])</f>
        <v>30</v>
      </c>
      <c r="J1085">
        <v>1223.5999999999999</v>
      </c>
    </row>
    <row r="1086" spans="1:10" x14ac:dyDescent="0.3">
      <c r="A1086">
        <v>34</v>
      </c>
      <c r="B1086">
        <v>55</v>
      </c>
      <c r="C1086">
        <v>0.05</v>
      </c>
      <c r="D1086">
        <v>34</v>
      </c>
      <c r="E1086" t="s">
        <v>13</v>
      </c>
      <c r="F1086" t="s">
        <v>1004</v>
      </c>
      <c r="G1086">
        <f>_xlfn.XLOOKUP(Product_summary[[#This Row],[ProductName]], products[ProductName], products[UnitsInStock])</f>
        <v>19</v>
      </c>
      <c r="H1086">
        <f>_xlfn.XLOOKUP(Product_summary[[#This Row],[ProductName]], products[ProductName], products[UnitsOnOrder])</f>
        <v>0</v>
      </c>
      <c r="I1086">
        <f>_xlfn.XLOOKUP(Product_summary[[#This Row],[ProductName]], products[ProductName], products[ReorderLevel])</f>
        <v>0</v>
      </c>
      <c r="J1086">
        <v>1776.5</v>
      </c>
    </row>
    <row r="1087" spans="1:10" x14ac:dyDescent="0.3">
      <c r="A1087">
        <v>13</v>
      </c>
      <c r="B1087">
        <v>70</v>
      </c>
      <c r="C1087">
        <v>0.05</v>
      </c>
      <c r="D1087">
        <v>13</v>
      </c>
      <c r="E1087" t="s">
        <v>7</v>
      </c>
      <c r="F1087" t="s">
        <v>1034</v>
      </c>
      <c r="G1087">
        <f>_xlfn.XLOOKUP(Product_summary[[#This Row],[ProductName]], products[ProductName], products[UnitsInStock])</f>
        <v>32</v>
      </c>
      <c r="H1087">
        <f>_xlfn.XLOOKUP(Product_summary[[#This Row],[ProductName]], products[ProductName], products[UnitsOnOrder])</f>
        <v>0</v>
      </c>
      <c r="I1087">
        <f>_xlfn.XLOOKUP(Product_summary[[#This Row],[ProductName]], products[ProductName], products[ReorderLevel])</f>
        <v>15</v>
      </c>
      <c r="J1087">
        <v>864.5</v>
      </c>
    </row>
    <row r="1088" spans="1:10" x14ac:dyDescent="0.3">
      <c r="A1088">
        <v>12.5</v>
      </c>
      <c r="B1088">
        <v>20</v>
      </c>
      <c r="C1088">
        <v>0.05</v>
      </c>
      <c r="D1088">
        <v>12.5</v>
      </c>
      <c r="E1088" t="s">
        <v>13</v>
      </c>
      <c r="F1088" t="s">
        <v>949</v>
      </c>
      <c r="G1088">
        <f>_xlfn.XLOOKUP(Product_summary[[#This Row],[ProductName]], products[ProductName], products[UnitsInStock])</f>
        <v>0</v>
      </c>
      <c r="H1088">
        <f>_xlfn.XLOOKUP(Product_summary[[#This Row],[ProductName]], products[ProductName], products[UnitsOnOrder])</f>
        <v>70</v>
      </c>
      <c r="I1088">
        <f>_xlfn.XLOOKUP(Product_summary[[#This Row],[ProductName]], products[ProductName], products[ReorderLevel])</f>
        <v>20</v>
      </c>
      <c r="J1088">
        <v>237.5</v>
      </c>
    </row>
    <row r="1089" spans="1:10" x14ac:dyDescent="0.3">
      <c r="A1089">
        <v>18.399999999999999</v>
      </c>
      <c r="B1089">
        <v>24</v>
      </c>
      <c r="C1089">
        <v>0.05</v>
      </c>
      <c r="D1089">
        <v>18.399999999999999</v>
      </c>
      <c r="E1089" t="s">
        <v>25</v>
      </c>
      <c r="F1089" t="s">
        <v>965</v>
      </c>
      <c r="G1089">
        <f>_xlfn.XLOOKUP(Product_summary[[#This Row],[ProductName]], products[ProductName], products[UnitsInStock])</f>
        <v>123</v>
      </c>
      <c r="H1089">
        <f>_xlfn.XLOOKUP(Product_summary[[#This Row],[ProductName]], products[ProductName], products[UnitsOnOrder])</f>
        <v>0</v>
      </c>
      <c r="I1089">
        <f>_xlfn.XLOOKUP(Product_summary[[#This Row],[ProductName]], products[ProductName], products[ReorderLevel])</f>
        <v>30</v>
      </c>
      <c r="J1089">
        <v>419.51999999999992</v>
      </c>
    </row>
    <row r="1090" spans="1:10" x14ac:dyDescent="0.3">
      <c r="A1090">
        <v>15</v>
      </c>
      <c r="B1090">
        <v>40</v>
      </c>
      <c r="C1090">
        <v>0.05</v>
      </c>
      <c r="D1090">
        <v>15</v>
      </c>
      <c r="E1090" t="s">
        <v>4</v>
      </c>
      <c r="F1090" t="s">
        <v>1023</v>
      </c>
      <c r="G1090">
        <f>_xlfn.XLOOKUP(Product_summary[[#This Row],[ProductName]], products[ProductName], products[UnitsInStock])</f>
        <v>15</v>
      </c>
      <c r="H1090">
        <f>_xlfn.XLOOKUP(Product_summary[[#This Row],[ProductName]], products[ProductName], products[UnitsOnOrder])</f>
        <v>10</v>
      </c>
      <c r="I1090">
        <f>_xlfn.XLOOKUP(Product_summary[[#This Row],[ProductName]], products[ProductName], products[ReorderLevel])</f>
        <v>30</v>
      </c>
      <c r="J1090">
        <v>570</v>
      </c>
    </row>
    <row r="1091" spans="1:10" x14ac:dyDescent="0.3">
      <c r="A1091">
        <v>81</v>
      </c>
      <c r="B1091">
        <v>21</v>
      </c>
      <c r="C1091">
        <v>0</v>
      </c>
      <c r="D1091">
        <v>81</v>
      </c>
      <c r="E1091" t="s">
        <v>10</v>
      </c>
      <c r="F1091" t="s">
        <v>927</v>
      </c>
      <c r="G1091">
        <f>_xlfn.XLOOKUP(Product_summary[[#This Row],[ProductName]], products[ProductName], products[UnitsInStock])</f>
        <v>40</v>
      </c>
      <c r="H1091">
        <f>_xlfn.XLOOKUP(Product_summary[[#This Row],[ProductName]], products[ProductName], products[UnitsOnOrder])</f>
        <v>0</v>
      </c>
      <c r="I1091">
        <f>_xlfn.XLOOKUP(Product_summary[[#This Row],[ProductName]], products[ProductName], products[ReorderLevel])</f>
        <v>0</v>
      </c>
      <c r="J1091">
        <v>1701</v>
      </c>
    </row>
    <row r="1092" spans="1:10" x14ac:dyDescent="0.3">
      <c r="A1092">
        <v>18</v>
      </c>
      <c r="B1092">
        <v>3</v>
      </c>
      <c r="C1092">
        <v>0.2</v>
      </c>
      <c r="D1092">
        <v>18</v>
      </c>
      <c r="E1092" t="s">
        <v>4</v>
      </c>
      <c r="F1092" t="s">
        <v>963</v>
      </c>
      <c r="G1092">
        <f>_xlfn.XLOOKUP(Product_summary[[#This Row],[ProductName]], products[ProductName], products[UnitsInStock])</f>
        <v>69</v>
      </c>
      <c r="H1092">
        <f>_xlfn.XLOOKUP(Product_summary[[#This Row],[ProductName]], products[ProductName], products[UnitsOnOrder])</f>
        <v>0</v>
      </c>
      <c r="I1092">
        <f>_xlfn.XLOOKUP(Product_summary[[#This Row],[ProductName]], products[ProductName], products[ReorderLevel])</f>
        <v>5</v>
      </c>
      <c r="J1092">
        <v>43.2</v>
      </c>
    </row>
    <row r="1093" spans="1:10" x14ac:dyDescent="0.3">
      <c r="A1093">
        <v>13.25</v>
      </c>
      <c r="B1093">
        <v>49</v>
      </c>
      <c r="C1093">
        <v>0.2</v>
      </c>
      <c r="D1093">
        <v>13.25</v>
      </c>
      <c r="E1093" t="s">
        <v>25</v>
      </c>
      <c r="F1093" t="s">
        <v>1000</v>
      </c>
      <c r="G1093">
        <f>_xlfn.XLOOKUP(Product_summary[[#This Row],[ProductName]], products[ProductName], products[UnitsInStock])</f>
        <v>62</v>
      </c>
      <c r="H1093">
        <f>_xlfn.XLOOKUP(Product_summary[[#This Row],[ProductName]], products[ProductName], products[UnitsOnOrder])</f>
        <v>0</v>
      </c>
      <c r="I1093">
        <f>_xlfn.XLOOKUP(Product_summary[[#This Row],[ProductName]], products[ProductName], products[ReorderLevel])</f>
        <v>20</v>
      </c>
      <c r="J1093">
        <v>519.4</v>
      </c>
    </row>
    <row r="1094" spans="1:10" x14ac:dyDescent="0.3">
      <c r="A1094">
        <v>12.5</v>
      </c>
      <c r="B1094">
        <v>10</v>
      </c>
      <c r="C1094">
        <v>0</v>
      </c>
      <c r="D1094">
        <v>12.5</v>
      </c>
      <c r="E1094" t="s">
        <v>10</v>
      </c>
      <c r="F1094" t="s">
        <v>1019</v>
      </c>
      <c r="G1094">
        <f>_xlfn.XLOOKUP(Product_summary[[#This Row],[ProductName]], products[ProductName], products[UnitsInStock])</f>
        <v>6</v>
      </c>
      <c r="H1094">
        <f>_xlfn.XLOOKUP(Product_summary[[#This Row],[ProductName]], products[ProductName], products[UnitsOnOrder])</f>
        <v>10</v>
      </c>
      <c r="I1094">
        <f>_xlfn.XLOOKUP(Product_summary[[#This Row],[ProductName]], products[ProductName], products[ReorderLevel])</f>
        <v>15</v>
      </c>
      <c r="J1094">
        <v>125</v>
      </c>
    </row>
    <row r="1095" spans="1:10" x14ac:dyDescent="0.3">
      <c r="A1095">
        <v>18.399999999999999</v>
      </c>
      <c r="B1095">
        <v>30</v>
      </c>
      <c r="C1095">
        <v>0.05</v>
      </c>
      <c r="D1095">
        <v>18.399999999999999</v>
      </c>
      <c r="E1095" t="s">
        <v>25</v>
      </c>
      <c r="F1095" t="s">
        <v>965</v>
      </c>
      <c r="G1095">
        <f>_xlfn.XLOOKUP(Product_summary[[#This Row],[ProductName]], products[ProductName], products[UnitsInStock])</f>
        <v>123</v>
      </c>
      <c r="H1095">
        <f>_xlfn.XLOOKUP(Product_summary[[#This Row],[ProductName]], products[ProductName], products[UnitsOnOrder])</f>
        <v>0</v>
      </c>
      <c r="I1095">
        <f>_xlfn.XLOOKUP(Product_summary[[#This Row],[ProductName]], products[ProductName], products[ReorderLevel])</f>
        <v>30</v>
      </c>
      <c r="J1095">
        <v>524.4</v>
      </c>
    </row>
    <row r="1096" spans="1:10" x14ac:dyDescent="0.3">
      <c r="A1096">
        <v>14</v>
      </c>
      <c r="B1096">
        <v>30</v>
      </c>
      <c r="C1096">
        <v>0.05</v>
      </c>
      <c r="D1096">
        <v>14</v>
      </c>
      <c r="E1096" t="s">
        <v>16</v>
      </c>
      <c r="F1096" t="s">
        <v>969</v>
      </c>
      <c r="G1096">
        <f>_xlfn.XLOOKUP(Product_summary[[#This Row],[ProductName]], products[ProductName], products[UnitsInStock])</f>
        <v>26</v>
      </c>
      <c r="H1096">
        <f>_xlfn.XLOOKUP(Product_summary[[#This Row],[ProductName]], products[ProductName], products[UnitsOnOrder])</f>
        <v>0</v>
      </c>
      <c r="I1096">
        <f>_xlfn.XLOOKUP(Product_summary[[#This Row],[ProductName]], products[ProductName], products[ReorderLevel])</f>
        <v>0</v>
      </c>
      <c r="J1096">
        <v>399</v>
      </c>
    </row>
    <row r="1097" spans="1:10" x14ac:dyDescent="0.3">
      <c r="A1097">
        <v>53</v>
      </c>
      <c r="B1097">
        <v>20</v>
      </c>
      <c r="C1097">
        <v>0.05</v>
      </c>
      <c r="D1097">
        <v>53</v>
      </c>
      <c r="E1097" t="s">
        <v>22</v>
      </c>
      <c r="F1097" t="s">
        <v>987</v>
      </c>
      <c r="G1097">
        <f>_xlfn.XLOOKUP(Product_summary[[#This Row],[ProductName]], products[ProductName], products[UnitsInStock])</f>
        <v>20</v>
      </c>
      <c r="H1097">
        <f>_xlfn.XLOOKUP(Product_summary[[#This Row],[ProductName]], products[ProductName], products[UnitsOnOrder])</f>
        <v>0</v>
      </c>
      <c r="I1097">
        <f>_xlfn.XLOOKUP(Product_summary[[#This Row],[ProductName]], products[ProductName], products[ReorderLevel])</f>
        <v>10</v>
      </c>
      <c r="J1097">
        <v>1007</v>
      </c>
    </row>
    <row r="1098" spans="1:10" x14ac:dyDescent="0.3">
      <c r="A1098">
        <v>31</v>
      </c>
      <c r="B1098">
        <v>24</v>
      </c>
      <c r="C1098">
        <v>0.15</v>
      </c>
      <c r="D1098">
        <v>31</v>
      </c>
      <c r="E1098" t="s">
        <v>25</v>
      </c>
      <c r="F1098" t="s">
        <v>907</v>
      </c>
      <c r="G1098">
        <f>_xlfn.XLOOKUP(Product_summary[[#This Row],[ProductName]], products[ProductName], products[UnitsInStock])</f>
        <v>31</v>
      </c>
      <c r="H1098">
        <f>_xlfn.XLOOKUP(Product_summary[[#This Row],[ProductName]], products[ProductName], products[UnitsOnOrder])</f>
        <v>0</v>
      </c>
      <c r="I1098">
        <f>_xlfn.XLOOKUP(Product_summary[[#This Row],[ProductName]], products[ProductName], products[ReorderLevel])</f>
        <v>0</v>
      </c>
      <c r="J1098">
        <v>632.4</v>
      </c>
    </row>
    <row r="1099" spans="1:10" x14ac:dyDescent="0.3">
      <c r="A1099">
        <v>38</v>
      </c>
      <c r="B1099">
        <v>12</v>
      </c>
      <c r="C1099">
        <v>0.15</v>
      </c>
      <c r="D1099">
        <v>38</v>
      </c>
      <c r="E1099" t="s">
        <v>16</v>
      </c>
      <c r="F1099" t="s">
        <v>997</v>
      </c>
      <c r="G1099">
        <f>_xlfn.XLOOKUP(Product_summary[[#This Row],[ProductName]], products[ProductName], products[UnitsInStock])</f>
        <v>21</v>
      </c>
      <c r="H1099">
        <f>_xlfn.XLOOKUP(Product_summary[[#This Row],[ProductName]], products[ProductName], products[UnitsOnOrder])</f>
        <v>10</v>
      </c>
      <c r="I1099">
        <f>_xlfn.XLOOKUP(Product_summary[[#This Row],[ProductName]], products[ProductName], products[ReorderLevel])</f>
        <v>30</v>
      </c>
      <c r="J1099">
        <v>387.59999999999997</v>
      </c>
    </row>
    <row r="1100" spans="1:10" x14ac:dyDescent="0.3">
      <c r="A1100">
        <v>21.05</v>
      </c>
      <c r="B1100">
        <v>15</v>
      </c>
      <c r="C1100">
        <v>0.15</v>
      </c>
      <c r="D1100">
        <v>21.05</v>
      </c>
      <c r="E1100" t="s">
        <v>7</v>
      </c>
      <c r="F1100" t="s">
        <v>1014</v>
      </c>
      <c r="G1100">
        <f>_xlfn.XLOOKUP(Product_summary[[#This Row],[ProductName]], products[ProductName], products[UnitsInStock])</f>
        <v>76</v>
      </c>
      <c r="H1100">
        <f>_xlfn.XLOOKUP(Product_summary[[#This Row],[ProductName]], products[ProductName], products[UnitsOnOrder])</f>
        <v>0</v>
      </c>
      <c r="I1100">
        <f>_xlfn.XLOOKUP(Product_summary[[#This Row],[ProductName]], products[ProductName], products[ReorderLevel])</f>
        <v>0</v>
      </c>
      <c r="J1100">
        <v>268.38749999999999</v>
      </c>
    </row>
    <row r="1101" spans="1:10" x14ac:dyDescent="0.3">
      <c r="A1101">
        <v>53</v>
      </c>
      <c r="B1101">
        <v>20</v>
      </c>
      <c r="C1101">
        <v>0</v>
      </c>
      <c r="D1101">
        <v>53</v>
      </c>
      <c r="E1101" t="s">
        <v>22</v>
      </c>
      <c r="F1101" t="s">
        <v>987</v>
      </c>
      <c r="G1101">
        <f>_xlfn.XLOOKUP(Product_summary[[#This Row],[ProductName]], products[ProductName], products[UnitsInStock])</f>
        <v>20</v>
      </c>
      <c r="H1101">
        <f>_xlfn.XLOOKUP(Product_summary[[#This Row],[ProductName]], products[ProductName], products[UnitsOnOrder])</f>
        <v>0</v>
      </c>
      <c r="I1101">
        <f>_xlfn.XLOOKUP(Product_summary[[#This Row],[ProductName]], products[ProductName], products[ReorderLevel])</f>
        <v>10</v>
      </c>
      <c r="J1101">
        <v>1060</v>
      </c>
    </row>
    <row r="1102" spans="1:10" x14ac:dyDescent="0.3">
      <c r="A1102">
        <v>55</v>
      </c>
      <c r="B1102">
        <v>1</v>
      </c>
      <c r="C1102">
        <v>0</v>
      </c>
      <c r="D1102">
        <v>55</v>
      </c>
      <c r="E1102" t="s">
        <v>13</v>
      </c>
      <c r="F1102" t="s">
        <v>1002</v>
      </c>
      <c r="G1102">
        <f>_xlfn.XLOOKUP(Product_summary[[#This Row],[ProductName]], products[ProductName], products[UnitsInStock])</f>
        <v>79</v>
      </c>
      <c r="H1102">
        <f>_xlfn.XLOOKUP(Product_summary[[#This Row],[ProductName]], products[ProductName], products[UnitsOnOrder])</f>
        <v>0</v>
      </c>
      <c r="I1102">
        <f>_xlfn.XLOOKUP(Product_summary[[#This Row],[ProductName]], products[ProductName], products[ReorderLevel])</f>
        <v>0</v>
      </c>
      <c r="J1102">
        <v>55</v>
      </c>
    </row>
    <row r="1103" spans="1:10" x14ac:dyDescent="0.3">
      <c r="A1103">
        <v>18</v>
      </c>
      <c r="B1103">
        <v>10</v>
      </c>
      <c r="C1103">
        <v>0</v>
      </c>
      <c r="D1103">
        <v>18</v>
      </c>
      <c r="E1103" t="s">
        <v>4</v>
      </c>
      <c r="F1103" t="s">
        <v>1032</v>
      </c>
      <c r="G1103">
        <f>_xlfn.XLOOKUP(Product_summary[[#This Row],[ProductName]], products[ProductName], products[UnitsInStock])</f>
        <v>57</v>
      </c>
      <c r="H1103">
        <f>_xlfn.XLOOKUP(Product_summary[[#This Row],[ProductName]], products[ProductName], products[UnitsOnOrder])</f>
        <v>0</v>
      </c>
      <c r="I1103">
        <f>_xlfn.XLOOKUP(Product_summary[[#This Row],[ProductName]], products[ProductName], products[ReorderLevel])</f>
        <v>20</v>
      </c>
      <c r="J1103">
        <v>180</v>
      </c>
    </row>
    <row r="1104" spans="1:10" x14ac:dyDescent="0.3">
      <c r="A1104">
        <v>123.79</v>
      </c>
      <c r="B1104">
        <v>36</v>
      </c>
      <c r="C1104">
        <v>0</v>
      </c>
      <c r="D1104">
        <v>123.79</v>
      </c>
      <c r="E1104" t="s">
        <v>19</v>
      </c>
      <c r="F1104" t="s">
        <v>945</v>
      </c>
      <c r="G1104">
        <f>_xlfn.XLOOKUP(Product_summary[[#This Row],[ProductName]], products[ProductName], products[UnitsInStock])</f>
        <v>0</v>
      </c>
      <c r="H1104">
        <f>_xlfn.XLOOKUP(Product_summary[[#This Row],[ProductName]], products[ProductName], products[UnitsOnOrder])</f>
        <v>0</v>
      </c>
      <c r="I1104">
        <f>_xlfn.XLOOKUP(Product_summary[[#This Row],[ProductName]], products[ProductName], products[ReorderLevel])</f>
        <v>0</v>
      </c>
      <c r="J1104">
        <v>4456.4400000000005</v>
      </c>
    </row>
    <row r="1105" spans="1:10" x14ac:dyDescent="0.3">
      <c r="A1105">
        <v>21.05</v>
      </c>
      <c r="B1105">
        <v>10</v>
      </c>
      <c r="C1105">
        <v>0</v>
      </c>
      <c r="D1105">
        <v>21.05</v>
      </c>
      <c r="E1105" t="s">
        <v>7</v>
      </c>
      <c r="F1105" t="s">
        <v>1014</v>
      </c>
      <c r="G1105">
        <f>_xlfn.XLOOKUP(Product_summary[[#This Row],[ProductName]], products[ProductName], products[UnitsInStock])</f>
        <v>76</v>
      </c>
      <c r="H1105">
        <f>_xlfn.XLOOKUP(Product_summary[[#This Row],[ProductName]], products[ProductName], products[UnitsOnOrder])</f>
        <v>0</v>
      </c>
      <c r="I1105">
        <f>_xlfn.XLOOKUP(Product_summary[[#This Row],[ProductName]], products[ProductName], products[ReorderLevel])</f>
        <v>0</v>
      </c>
      <c r="J1105">
        <v>210.5</v>
      </c>
    </row>
    <row r="1106" spans="1:10" x14ac:dyDescent="0.3">
      <c r="A1106">
        <v>36</v>
      </c>
      <c r="B1106">
        <v>45</v>
      </c>
      <c r="C1106">
        <v>0.2</v>
      </c>
      <c r="D1106">
        <v>36</v>
      </c>
      <c r="E1106" t="s">
        <v>13</v>
      </c>
      <c r="F1106" t="s">
        <v>1021</v>
      </c>
      <c r="G1106">
        <f>_xlfn.XLOOKUP(Product_summary[[#This Row],[ProductName]], products[ProductName], products[UnitsInStock])</f>
        <v>26</v>
      </c>
      <c r="H1106">
        <f>_xlfn.XLOOKUP(Product_summary[[#This Row],[ProductName]], products[ProductName], products[UnitsOnOrder])</f>
        <v>0</v>
      </c>
      <c r="I1106">
        <f>_xlfn.XLOOKUP(Product_summary[[#This Row],[ProductName]], products[ProductName], products[ReorderLevel])</f>
        <v>15</v>
      </c>
      <c r="J1106">
        <v>1296</v>
      </c>
    </row>
    <row r="1107" spans="1:10" x14ac:dyDescent="0.3">
      <c r="A1107">
        <v>21.5</v>
      </c>
      <c r="B1107">
        <v>14</v>
      </c>
      <c r="C1107">
        <v>0.2</v>
      </c>
      <c r="D1107">
        <v>21.5</v>
      </c>
      <c r="E1107" t="s">
        <v>13</v>
      </c>
      <c r="F1107" t="s">
        <v>1025</v>
      </c>
      <c r="G1107">
        <f>_xlfn.XLOOKUP(Product_summary[[#This Row],[ProductName]], products[ProductName], products[UnitsInStock])</f>
        <v>26</v>
      </c>
      <c r="H1107">
        <f>_xlfn.XLOOKUP(Product_summary[[#This Row],[ProductName]], products[ProductName], products[UnitsOnOrder])</f>
        <v>0</v>
      </c>
      <c r="I1107">
        <f>_xlfn.XLOOKUP(Product_summary[[#This Row],[ProductName]], products[ProductName], products[ReorderLevel])</f>
        <v>0</v>
      </c>
      <c r="J1107">
        <v>240.8</v>
      </c>
    </row>
    <row r="1108" spans="1:10" x14ac:dyDescent="0.3">
      <c r="A1108">
        <v>12.5</v>
      </c>
      <c r="B1108">
        <v>8</v>
      </c>
      <c r="C1108">
        <v>0.1</v>
      </c>
      <c r="D1108">
        <v>12.5</v>
      </c>
      <c r="E1108" t="s">
        <v>13</v>
      </c>
      <c r="F1108" t="s">
        <v>949</v>
      </c>
      <c r="G1108">
        <f>_xlfn.XLOOKUP(Product_summary[[#This Row],[ProductName]], products[ProductName], products[UnitsInStock])</f>
        <v>0</v>
      </c>
      <c r="H1108">
        <f>_xlfn.XLOOKUP(Product_summary[[#This Row],[ProductName]], products[ProductName], products[UnitsOnOrder])</f>
        <v>70</v>
      </c>
      <c r="I1108">
        <f>_xlfn.XLOOKUP(Product_summary[[#This Row],[ProductName]], products[ProductName], products[ReorderLevel])</f>
        <v>20</v>
      </c>
      <c r="J1108">
        <v>90</v>
      </c>
    </row>
    <row r="1109" spans="1:10" x14ac:dyDescent="0.3">
      <c r="A1109">
        <v>24</v>
      </c>
      <c r="B1109">
        <v>4</v>
      </c>
      <c r="C1109">
        <v>0.1</v>
      </c>
      <c r="D1109">
        <v>24</v>
      </c>
      <c r="E1109" t="s">
        <v>19</v>
      </c>
      <c r="F1109" t="s">
        <v>995</v>
      </c>
      <c r="G1109">
        <f>_xlfn.XLOOKUP(Product_summary[[#This Row],[ProductName]], products[ProductName], products[UnitsInStock])</f>
        <v>115</v>
      </c>
      <c r="H1109">
        <f>_xlfn.XLOOKUP(Product_summary[[#This Row],[ProductName]], products[ProductName], products[UnitsOnOrder])</f>
        <v>0</v>
      </c>
      <c r="I1109">
        <f>_xlfn.XLOOKUP(Product_summary[[#This Row],[ProductName]], products[ProductName], products[ReorderLevel])</f>
        <v>20</v>
      </c>
      <c r="J1109">
        <v>86.4</v>
      </c>
    </row>
    <row r="1110" spans="1:10" x14ac:dyDescent="0.3">
      <c r="A1110">
        <v>33.25</v>
      </c>
      <c r="B1110">
        <v>15</v>
      </c>
      <c r="C1110">
        <v>0.1</v>
      </c>
      <c r="D1110">
        <v>33.25</v>
      </c>
      <c r="E1110" t="s">
        <v>16</v>
      </c>
      <c r="F1110" t="s">
        <v>1012</v>
      </c>
      <c r="G1110">
        <f>_xlfn.XLOOKUP(Product_summary[[#This Row],[ProductName]], products[ProductName], products[UnitsInStock])</f>
        <v>22</v>
      </c>
      <c r="H1110">
        <f>_xlfn.XLOOKUP(Product_summary[[#This Row],[ProductName]], products[ProductName], products[UnitsOnOrder])</f>
        <v>80</v>
      </c>
      <c r="I1110">
        <f>_xlfn.XLOOKUP(Product_summary[[#This Row],[ProductName]], products[ProductName], products[ReorderLevel])</f>
        <v>30</v>
      </c>
      <c r="J1110">
        <v>448.875</v>
      </c>
    </row>
    <row r="1111" spans="1:10" x14ac:dyDescent="0.3">
      <c r="A1111">
        <v>19</v>
      </c>
      <c r="B1111">
        <v>30</v>
      </c>
      <c r="C1111">
        <v>0</v>
      </c>
      <c r="D1111">
        <v>19</v>
      </c>
      <c r="E1111" t="s">
        <v>25</v>
      </c>
      <c r="F1111" t="s">
        <v>957</v>
      </c>
      <c r="G1111">
        <f>_xlfn.XLOOKUP(Product_summary[[#This Row],[ProductName]], products[ProductName], products[UnitsInStock])</f>
        <v>112</v>
      </c>
      <c r="H1111">
        <f>_xlfn.XLOOKUP(Product_summary[[#This Row],[ProductName]], products[ProductName], products[UnitsOnOrder])</f>
        <v>0</v>
      </c>
      <c r="I1111">
        <f>_xlfn.XLOOKUP(Product_summary[[#This Row],[ProductName]], products[ProductName], products[ReorderLevel])</f>
        <v>20</v>
      </c>
      <c r="J1111">
        <v>570</v>
      </c>
    </row>
    <row r="1112" spans="1:10" x14ac:dyDescent="0.3">
      <c r="A1112">
        <v>9</v>
      </c>
      <c r="B1112">
        <v>32</v>
      </c>
      <c r="C1112">
        <v>0</v>
      </c>
      <c r="D1112">
        <v>9</v>
      </c>
      <c r="E1112" t="s">
        <v>16</v>
      </c>
      <c r="F1112" t="s">
        <v>933</v>
      </c>
      <c r="G1112">
        <f>_xlfn.XLOOKUP(Product_summary[[#This Row],[ProductName]], products[ProductName], products[UnitsInStock])</f>
        <v>61</v>
      </c>
      <c r="H1112">
        <f>_xlfn.XLOOKUP(Product_summary[[#This Row],[ProductName]], products[ProductName], products[UnitsOnOrder])</f>
        <v>0</v>
      </c>
      <c r="I1112">
        <f>_xlfn.XLOOKUP(Product_summary[[#This Row],[ProductName]], products[ProductName], products[ReorderLevel])</f>
        <v>25</v>
      </c>
      <c r="J1112">
        <v>288</v>
      </c>
    </row>
    <row r="1113" spans="1:10" x14ac:dyDescent="0.3">
      <c r="A1113">
        <v>12</v>
      </c>
      <c r="B1113">
        <v>60</v>
      </c>
      <c r="C1113">
        <v>0</v>
      </c>
      <c r="D1113">
        <v>12</v>
      </c>
      <c r="E1113" t="s">
        <v>25</v>
      </c>
      <c r="F1113" t="s">
        <v>977</v>
      </c>
      <c r="G1113">
        <f>_xlfn.XLOOKUP(Product_summary[[#This Row],[ProductName]], products[ProductName], products[UnitsInStock])</f>
        <v>95</v>
      </c>
      <c r="H1113">
        <f>_xlfn.XLOOKUP(Product_summary[[#This Row],[ProductName]], products[ProductName], products[UnitsOnOrder])</f>
        <v>0</v>
      </c>
      <c r="I1113">
        <f>_xlfn.XLOOKUP(Product_summary[[#This Row],[ProductName]], products[ProductName], products[ReorderLevel])</f>
        <v>0</v>
      </c>
      <c r="J1113">
        <v>720</v>
      </c>
    </row>
    <row r="1114" spans="1:10" x14ac:dyDescent="0.3">
      <c r="A1114">
        <v>14</v>
      </c>
      <c r="B1114">
        <v>25</v>
      </c>
      <c r="C1114">
        <v>0</v>
      </c>
      <c r="D1114">
        <v>14</v>
      </c>
      <c r="E1114" t="s">
        <v>4</v>
      </c>
      <c r="F1114" t="s">
        <v>1018</v>
      </c>
      <c r="G1114">
        <f>_xlfn.XLOOKUP(Product_summary[[#This Row],[ProductName]], products[ProductName], products[UnitsInStock])</f>
        <v>52</v>
      </c>
      <c r="H1114">
        <f>_xlfn.XLOOKUP(Product_summary[[#This Row],[ProductName]], products[ProductName], products[UnitsOnOrder])</f>
        <v>0</v>
      </c>
      <c r="I1114">
        <f>_xlfn.XLOOKUP(Product_summary[[#This Row],[ProductName]], products[ProductName], products[ReorderLevel])</f>
        <v>10</v>
      </c>
      <c r="J1114">
        <v>350</v>
      </c>
    </row>
    <row r="1115" spans="1:10" x14ac:dyDescent="0.3">
      <c r="A1115">
        <v>15</v>
      </c>
      <c r="B1115">
        <v>50</v>
      </c>
      <c r="C1115">
        <v>0</v>
      </c>
      <c r="D1115">
        <v>15</v>
      </c>
      <c r="E1115" t="s">
        <v>25</v>
      </c>
      <c r="F1115" t="s">
        <v>1027</v>
      </c>
      <c r="G1115">
        <f>_xlfn.XLOOKUP(Product_summary[[#This Row],[ProductName]], products[ProductName], products[UnitsInStock])</f>
        <v>101</v>
      </c>
      <c r="H1115">
        <f>_xlfn.XLOOKUP(Product_summary[[#This Row],[ProductName]], products[ProductName], products[UnitsOnOrder])</f>
        <v>0</v>
      </c>
      <c r="I1115">
        <f>_xlfn.XLOOKUP(Product_summary[[#This Row],[ProductName]], products[ProductName], products[ReorderLevel])</f>
        <v>5</v>
      </c>
      <c r="J1115">
        <v>750</v>
      </c>
    </row>
    <row r="1116" spans="1:10" x14ac:dyDescent="0.3">
      <c r="A1116">
        <v>7.75</v>
      </c>
      <c r="B1116">
        <v>25</v>
      </c>
      <c r="C1116">
        <v>0</v>
      </c>
      <c r="D1116">
        <v>7.75</v>
      </c>
      <c r="E1116" t="s">
        <v>4</v>
      </c>
      <c r="F1116" t="s">
        <v>1030</v>
      </c>
      <c r="G1116">
        <f>_xlfn.XLOOKUP(Product_summary[[#This Row],[ProductName]], products[ProductName], products[UnitsInStock])</f>
        <v>125</v>
      </c>
      <c r="H1116">
        <f>_xlfn.XLOOKUP(Product_summary[[#This Row],[ProductName]], products[ProductName], products[UnitsOnOrder])</f>
        <v>0</v>
      </c>
      <c r="I1116">
        <f>_xlfn.XLOOKUP(Product_summary[[#This Row],[ProductName]], products[ProductName], products[ReorderLevel])</f>
        <v>25</v>
      </c>
      <c r="J1116">
        <v>193.75</v>
      </c>
    </row>
    <row r="1117" spans="1:10" x14ac:dyDescent="0.3">
      <c r="A1117">
        <v>17.45</v>
      </c>
      <c r="B1117">
        <v>10</v>
      </c>
      <c r="C1117">
        <v>0</v>
      </c>
      <c r="D1117">
        <v>17.45</v>
      </c>
      <c r="E1117" t="s">
        <v>10</v>
      </c>
      <c r="F1117" t="s">
        <v>919</v>
      </c>
      <c r="G1117">
        <f>_xlfn.XLOOKUP(Product_summary[[#This Row],[ProductName]], products[ProductName], products[UnitsInStock])</f>
        <v>29</v>
      </c>
      <c r="H1117">
        <f>_xlfn.XLOOKUP(Product_summary[[#This Row],[ProductName]], products[ProductName], products[UnitsOnOrder])</f>
        <v>0</v>
      </c>
      <c r="I1117">
        <f>_xlfn.XLOOKUP(Product_summary[[#This Row],[ProductName]], products[ProductName], products[ReorderLevel])</f>
        <v>10</v>
      </c>
      <c r="J1117">
        <v>174.5</v>
      </c>
    </row>
    <row r="1118" spans="1:10" x14ac:dyDescent="0.3">
      <c r="A1118">
        <v>49.3</v>
      </c>
      <c r="B1118">
        <v>10</v>
      </c>
      <c r="C1118">
        <v>0</v>
      </c>
      <c r="D1118">
        <v>49.3</v>
      </c>
      <c r="E1118" t="s">
        <v>10</v>
      </c>
      <c r="F1118" t="s">
        <v>1008</v>
      </c>
      <c r="G1118">
        <f>_xlfn.XLOOKUP(Product_summary[[#This Row],[ProductName]], products[ProductName], products[UnitsInStock])</f>
        <v>17</v>
      </c>
      <c r="H1118">
        <f>_xlfn.XLOOKUP(Product_summary[[#This Row],[ProductName]], products[ProductName], products[UnitsOnOrder])</f>
        <v>0</v>
      </c>
      <c r="I1118">
        <f>_xlfn.XLOOKUP(Product_summary[[#This Row],[ProductName]], products[ProductName], products[ReorderLevel])</f>
        <v>0</v>
      </c>
      <c r="J1118">
        <v>493</v>
      </c>
    </row>
    <row r="1119" spans="1:10" x14ac:dyDescent="0.3">
      <c r="A1119">
        <v>21.05</v>
      </c>
      <c r="B1119">
        <v>12</v>
      </c>
      <c r="C1119">
        <v>0</v>
      </c>
      <c r="D1119">
        <v>21.05</v>
      </c>
      <c r="E1119" t="s">
        <v>7</v>
      </c>
      <c r="F1119" t="s">
        <v>1014</v>
      </c>
      <c r="G1119">
        <f>_xlfn.XLOOKUP(Product_summary[[#This Row],[ProductName]], products[ProductName], products[UnitsInStock])</f>
        <v>76</v>
      </c>
      <c r="H1119">
        <f>_xlfn.XLOOKUP(Product_summary[[#This Row],[ProductName]], products[ProductName], products[UnitsOnOrder])</f>
        <v>0</v>
      </c>
      <c r="I1119">
        <f>_xlfn.XLOOKUP(Product_summary[[#This Row],[ProductName]], products[ProductName], products[ReorderLevel])</f>
        <v>0</v>
      </c>
      <c r="J1119">
        <v>252.60000000000002</v>
      </c>
    </row>
    <row r="1120" spans="1:10" x14ac:dyDescent="0.3">
      <c r="A1120">
        <v>263.5</v>
      </c>
      <c r="B1120">
        <v>15</v>
      </c>
      <c r="C1120">
        <v>0.1</v>
      </c>
      <c r="D1120">
        <v>263.5</v>
      </c>
      <c r="E1120" t="s">
        <v>4</v>
      </c>
      <c r="F1120" t="s">
        <v>961</v>
      </c>
      <c r="G1120">
        <f>_xlfn.XLOOKUP(Product_summary[[#This Row],[ProductName]], products[ProductName], products[UnitsInStock])</f>
        <v>17</v>
      </c>
      <c r="H1120">
        <f>_xlfn.XLOOKUP(Product_summary[[#This Row],[ProductName]], products[ProductName], products[UnitsOnOrder])</f>
        <v>0</v>
      </c>
      <c r="I1120">
        <f>_xlfn.XLOOKUP(Product_summary[[#This Row],[ProductName]], products[ProductName], products[ReorderLevel])</f>
        <v>15</v>
      </c>
      <c r="J1120">
        <v>3557.25</v>
      </c>
    </row>
    <row r="1121" spans="1:10" x14ac:dyDescent="0.3">
      <c r="A1121">
        <v>21.5</v>
      </c>
      <c r="B1121">
        <v>12</v>
      </c>
      <c r="C1121">
        <v>0</v>
      </c>
      <c r="D1121">
        <v>21.5</v>
      </c>
      <c r="E1121" t="s">
        <v>13</v>
      </c>
      <c r="F1121" t="s">
        <v>1025</v>
      </c>
      <c r="G1121">
        <f>_xlfn.XLOOKUP(Product_summary[[#This Row],[ProductName]], products[ProductName], products[UnitsInStock])</f>
        <v>26</v>
      </c>
      <c r="H1121">
        <f>_xlfn.XLOOKUP(Product_summary[[#This Row],[ProductName]], products[ProductName], products[UnitsOnOrder])</f>
        <v>0</v>
      </c>
      <c r="I1121">
        <f>_xlfn.XLOOKUP(Product_summary[[#This Row],[ProductName]], products[ProductName], products[ReorderLevel])</f>
        <v>0</v>
      </c>
      <c r="J1121">
        <v>258</v>
      </c>
    </row>
    <row r="1122" spans="1:10" x14ac:dyDescent="0.3">
      <c r="A1122">
        <v>17.45</v>
      </c>
      <c r="B1122">
        <v>3</v>
      </c>
      <c r="C1122">
        <v>0</v>
      </c>
      <c r="D1122">
        <v>17.45</v>
      </c>
      <c r="E1122" t="s">
        <v>10</v>
      </c>
      <c r="F1122" t="s">
        <v>919</v>
      </c>
      <c r="G1122">
        <f>_xlfn.XLOOKUP(Product_summary[[#This Row],[ProductName]], products[ProductName], products[UnitsInStock])</f>
        <v>29</v>
      </c>
      <c r="H1122">
        <f>_xlfn.XLOOKUP(Product_summary[[#This Row],[ProductName]], products[ProductName], products[UnitsOnOrder])</f>
        <v>0</v>
      </c>
      <c r="I1122">
        <f>_xlfn.XLOOKUP(Product_summary[[#This Row],[ProductName]], products[ProductName], products[ReorderLevel])</f>
        <v>10</v>
      </c>
      <c r="J1122">
        <v>52.349999999999994</v>
      </c>
    </row>
    <row r="1123" spans="1:10" x14ac:dyDescent="0.3">
      <c r="A1123">
        <v>14</v>
      </c>
      <c r="B1123">
        <v>6</v>
      </c>
      <c r="C1123">
        <v>0</v>
      </c>
      <c r="D1123">
        <v>14</v>
      </c>
      <c r="E1123" t="s">
        <v>16</v>
      </c>
      <c r="F1123" t="s">
        <v>969</v>
      </c>
      <c r="G1123">
        <f>_xlfn.XLOOKUP(Product_summary[[#This Row],[ProductName]], products[ProductName], products[UnitsInStock])</f>
        <v>26</v>
      </c>
      <c r="H1123">
        <f>_xlfn.XLOOKUP(Product_summary[[#This Row],[ProductName]], products[ProductName], products[UnitsOnOrder])</f>
        <v>0</v>
      </c>
      <c r="I1123">
        <f>_xlfn.XLOOKUP(Product_summary[[#This Row],[ProductName]], products[ProductName], products[ReorderLevel])</f>
        <v>0</v>
      </c>
      <c r="J1123">
        <v>84</v>
      </c>
    </row>
    <row r="1124" spans="1:10" x14ac:dyDescent="0.3">
      <c r="A1124">
        <v>46</v>
      </c>
      <c r="B1124">
        <v>6</v>
      </c>
      <c r="C1124">
        <v>0</v>
      </c>
      <c r="D1124">
        <v>46</v>
      </c>
      <c r="E1124" t="s">
        <v>4</v>
      </c>
      <c r="F1124" t="s">
        <v>971</v>
      </c>
      <c r="G1124">
        <f>_xlfn.XLOOKUP(Product_summary[[#This Row],[ProductName]], products[ProductName], products[UnitsInStock])</f>
        <v>17</v>
      </c>
      <c r="H1124">
        <f>_xlfn.XLOOKUP(Product_summary[[#This Row],[ProductName]], products[ProductName], products[UnitsOnOrder])</f>
        <v>10</v>
      </c>
      <c r="I1124">
        <f>_xlfn.XLOOKUP(Product_summary[[#This Row],[ProductName]], products[ProductName], products[ReorderLevel])</f>
        <v>25</v>
      </c>
      <c r="J1124">
        <v>276</v>
      </c>
    </row>
    <row r="1125" spans="1:10" x14ac:dyDescent="0.3">
      <c r="A1125">
        <v>9</v>
      </c>
      <c r="B1125">
        <v>5</v>
      </c>
      <c r="C1125">
        <v>0</v>
      </c>
      <c r="D1125">
        <v>9</v>
      </c>
      <c r="E1125" t="s">
        <v>16</v>
      </c>
      <c r="F1125" t="s">
        <v>933</v>
      </c>
      <c r="G1125">
        <f>_xlfn.XLOOKUP(Product_summary[[#This Row],[ProductName]], products[ProductName], products[UnitsInStock])</f>
        <v>61</v>
      </c>
      <c r="H1125">
        <f>_xlfn.XLOOKUP(Product_summary[[#This Row],[ProductName]], products[ProductName], products[UnitsOnOrder])</f>
        <v>0</v>
      </c>
      <c r="I1125">
        <f>_xlfn.XLOOKUP(Product_summary[[#This Row],[ProductName]], products[ProductName], products[ReorderLevel])</f>
        <v>25</v>
      </c>
      <c r="J1125">
        <v>45</v>
      </c>
    </row>
    <row r="1126" spans="1:10" x14ac:dyDescent="0.3">
      <c r="A1126">
        <v>23.25</v>
      </c>
      <c r="B1126">
        <v>30</v>
      </c>
      <c r="C1126">
        <v>0</v>
      </c>
      <c r="D1126">
        <v>23.25</v>
      </c>
      <c r="E1126" t="s">
        <v>22</v>
      </c>
      <c r="F1126" t="s">
        <v>915</v>
      </c>
      <c r="G1126">
        <f>_xlfn.XLOOKUP(Product_summary[[#This Row],[ProductName]], products[ProductName], products[UnitsInStock])</f>
        <v>35</v>
      </c>
      <c r="H1126">
        <f>_xlfn.XLOOKUP(Product_summary[[#This Row],[ProductName]], products[ProductName], products[UnitsOnOrder])</f>
        <v>0</v>
      </c>
      <c r="I1126">
        <f>_xlfn.XLOOKUP(Product_summary[[#This Row],[ProductName]], products[ProductName], products[ReorderLevel])</f>
        <v>0</v>
      </c>
      <c r="J1126">
        <v>697.5</v>
      </c>
    </row>
    <row r="1127" spans="1:10" x14ac:dyDescent="0.3">
      <c r="A1127">
        <v>32.799999999999997</v>
      </c>
      <c r="B1127">
        <v>10</v>
      </c>
      <c r="C1127">
        <v>0</v>
      </c>
      <c r="D1127">
        <v>32.799999999999997</v>
      </c>
      <c r="E1127" t="s">
        <v>19</v>
      </c>
      <c r="F1127" t="s">
        <v>991</v>
      </c>
      <c r="G1127">
        <f>_xlfn.XLOOKUP(Product_summary[[#This Row],[ProductName]], products[ProductName], products[UnitsInStock])</f>
        <v>0</v>
      </c>
      <c r="H1127">
        <f>_xlfn.XLOOKUP(Product_summary[[#This Row],[ProductName]], products[ProductName], products[UnitsOnOrder])</f>
        <v>0</v>
      </c>
      <c r="I1127">
        <f>_xlfn.XLOOKUP(Product_summary[[#This Row],[ProductName]], products[ProductName], products[ReorderLevel])</f>
        <v>0</v>
      </c>
      <c r="J1127">
        <v>328</v>
      </c>
    </row>
    <row r="1128" spans="1:10" x14ac:dyDescent="0.3">
      <c r="A1128">
        <v>13.25</v>
      </c>
      <c r="B1128">
        <v>30</v>
      </c>
      <c r="C1128">
        <v>0</v>
      </c>
      <c r="D1128">
        <v>13.25</v>
      </c>
      <c r="E1128" t="s">
        <v>25</v>
      </c>
      <c r="F1128" t="s">
        <v>1000</v>
      </c>
      <c r="G1128">
        <f>_xlfn.XLOOKUP(Product_summary[[#This Row],[ProductName]], products[ProductName], products[UnitsInStock])</f>
        <v>62</v>
      </c>
      <c r="H1128">
        <f>_xlfn.XLOOKUP(Product_summary[[#This Row],[ProductName]], products[ProductName], products[UnitsOnOrder])</f>
        <v>0</v>
      </c>
      <c r="I1128">
        <f>_xlfn.XLOOKUP(Product_summary[[#This Row],[ProductName]], products[ProductName], products[ReorderLevel])</f>
        <v>20</v>
      </c>
      <c r="J1128">
        <v>397.5</v>
      </c>
    </row>
    <row r="1129" spans="1:10" x14ac:dyDescent="0.3">
      <c r="A1129">
        <v>31</v>
      </c>
      <c r="B1129">
        <v>2</v>
      </c>
      <c r="C1129">
        <v>0</v>
      </c>
      <c r="D1129">
        <v>31</v>
      </c>
      <c r="E1129" t="s">
        <v>25</v>
      </c>
      <c r="F1129" t="s">
        <v>907</v>
      </c>
      <c r="G1129">
        <f>_xlfn.XLOOKUP(Product_summary[[#This Row],[ProductName]], products[ProductName], products[UnitsInStock])</f>
        <v>31</v>
      </c>
      <c r="H1129">
        <f>_xlfn.XLOOKUP(Product_summary[[#This Row],[ProductName]], products[ProductName], products[UnitsOnOrder])</f>
        <v>0</v>
      </c>
      <c r="I1129">
        <f>_xlfn.XLOOKUP(Product_summary[[#This Row],[ProductName]], products[ProductName], products[ReorderLevel])</f>
        <v>0</v>
      </c>
      <c r="J1129">
        <v>62</v>
      </c>
    </row>
    <row r="1130" spans="1:10" x14ac:dyDescent="0.3">
      <c r="A1130">
        <v>9.1999999999999993</v>
      </c>
      <c r="B1130">
        <v>7</v>
      </c>
      <c r="C1130">
        <v>0</v>
      </c>
      <c r="D1130">
        <v>9.1999999999999993</v>
      </c>
      <c r="E1130" t="s">
        <v>10</v>
      </c>
      <c r="F1130" t="s">
        <v>925</v>
      </c>
      <c r="G1130">
        <f>_xlfn.XLOOKUP(Product_summary[[#This Row],[ProductName]], products[ProductName], products[UnitsInStock])</f>
        <v>25</v>
      </c>
      <c r="H1130">
        <f>_xlfn.XLOOKUP(Product_summary[[#This Row],[ProductName]], products[ProductName], products[UnitsOnOrder])</f>
        <v>0</v>
      </c>
      <c r="I1130">
        <f>_xlfn.XLOOKUP(Product_summary[[#This Row],[ProductName]], products[ProductName], products[ReorderLevel])</f>
        <v>5</v>
      </c>
      <c r="J1130">
        <v>64.399999999999991</v>
      </c>
    </row>
    <row r="1131" spans="1:10" x14ac:dyDescent="0.3">
      <c r="A1131">
        <v>19.45</v>
      </c>
      <c r="B1131">
        <v>21</v>
      </c>
      <c r="C1131">
        <v>0</v>
      </c>
      <c r="D1131">
        <v>19.45</v>
      </c>
      <c r="E1131" t="s">
        <v>7</v>
      </c>
      <c r="F1131" t="s">
        <v>973</v>
      </c>
      <c r="G1131">
        <f>_xlfn.XLOOKUP(Product_summary[[#This Row],[ProductName]], products[ProductName], products[UnitsInStock])</f>
        <v>27</v>
      </c>
      <c r="H1131">
        <f>_xlfn.XLOOKUP(Product_summary[[#This Row],[ProductName]], products[ProductName], products[UnitsOnOrder])</f>
        <v>0</v>
      </c>
      <c r="I1131">
        <f>_xlfn.XLOOKUP(Product_summary[[#This Row],[ProductName]], products[ProductName], products[ReorderLevel])</f>
        <v>15</v>
      </c>
      <c r="J1131">
        <v>408.45</v>
      </c>
    </row>
    <row r="1132" spans="1:10" x14ac:dyDescent="0.3">
      <c r="A1132">
        <v>31.23</v>
      </c>
      <c r="B1132">
        <v>30</v>
      </c>
      <c r="C1132">
        <v>0.15</v>
      </c>
      <c r="D1132">
        <v>31.23</v>
      </c>
      <c r="E1132" t="s">
        <v>10</v>
      </c>
      <c r="F1132" t="s">
        <v>939</v>
      </c>
      <c r="G1132">
        <f>_xlfn.XLOOKUP(Product_summary[[#This Row],[ProductName]], products[ProductName], products[UnitsInStock])</f>
        <v>15</v>
      </c>
      <c r="H1132">
        <f>_xlfn.XLOOKUP(Product_summary[[#This Row],[ProductName]], products[ProductName], products[UnitsOnOrder])</f>
        <v>0</v>
      </c>
      <c r="I1132">
        <f>_xlfn.XLOOKUP(Product_summary[[#This Row],[ProductName]], products[ProductName], products[ReorderLevel])</f>
        <v>0</v>
      </c>
      <c r="J1132">
        <v>796.36500000000001</v>
      </c>
    </row>
    <row r="1133" spans="1:10" x14ac:dyDescent="0.3">
      <c r="A1133">
        <v>2.5</v>
      </c>
      <c r="B1133">
        <v>8</v>
      </c>
      <c r="C1133">
        <v>0.15</v>
      </c>
      <c r="D1133">
        <v>2.5</v>
      </c>
      <c r="E1133" t="s">
        <v>13</v>
      </c>
      <c r="F1133" t="s">
        <v>953</v>
      </c>
      <c r="G1133">
        <f>_xlfn.XLOOKUP(Product_summary[[#This Row],[ProductName]], products[ProductName], products[UnitsInStock])</f>
        <v>112</v>
      </c>
      <c r="H1133">
        <f>_xlfn.XLOOKUP(Product_summary[[#This Row],[ProductName]], products[ProductName], products[UnitsOnOrder])</f>
        <v>0</v>
      </c>
      <c r="I1133">
        <f>_xlfn.XLOOKUP(Product_summary[[#This Row],[ProductName]], products[ProductName], products[ReorderLevel])</f>
        <v>20</v>
      </c>
      <c r="J1133">
        <v>17</v>
      </c>
    </row>
    <row r="1134" spans="1:10" x14ac:dyDescent="0.3">
      <c r="A1134">
        <v>38</v>
      </c>
      <c r="B1134">
        <v>100</v>
      </c>
      <c r="C1134">
        <v>0</v>
      </c>
      <c r="D1134">
        <v>38</v>
      </c>
      <c r="E1134" t="s">
        <v>13</v>
      </c>
      <c r="F1134" t="s">
        <v>911</v>
      </c>
      <c r="G1134">
        <f>_xlfn.XLOOKUP(Product_summary[[#This Row],[ProductName]], products[ProductName], products[UnitsInStock])</f>
        <v>86</v>
      </c>
      <c r="H1134">
        <f>_xlfn.XLOOKUP(Product_summary[[#This Row],[ProductName]], products[ProductName], products[UnitsOnOrder])</f>
        <v>0</v>
      </c>
      <c r="I1134">
        <f>_xlfn.XLOOKUP(Product_summary[[#This Row],[ProductName]], products[ProductName], products[ReorderLevel])</f>
        <v>0</v>
      </c>
      <c r="J1134">
        <v>3800</v>
      </c>
    </row>
    <row r="1135" spans="1:10" x14ac:dyDescent="0.3">
      <c r="A1135">
        <v>2.5</v>
      </c>
      <c r="B1135">
        <v>30</v>
      </c>
      <c r="C1135">
        <v>0</v>
      </c>
      <c r="D1135">
        <v>2.5</v>
      </c>
      <c r="E1135" t="s">
        <v>13</v>
      </c>
      <c r="F1135" t="s">
        <v>953</v>
      </c>
      <c r="G1135">
        <f>_xlfn.XLOOKUP(Product_summary[[#This Row],[ProductName]], products[ProductName], products[UnitsInStock])</f>
        <v>112</v>
      </c>
      <c r="H1135">
        <f>_xlfn.XLOOKUP(Product_summary[[#This Row],[ProductName]], products[ProductName], products[UnitsOnOrder])</f>
        <v>0</v>
      </c>
      <c r="I1135">
        <f>_xlfn.XLOOKUP(Product_summary[[#This Row],[ProductName]], products[ProductName], products[ReorderLevel])</f>
        <v>20</v>
      </c>
      <c r="J1135">
        <v>75</v>
      </c>
    </row>
    <row r="1136" spans="1:10" x14ac:dyDescent="0.3">
      <c r="A1136">
        <v>9.65</v>
      </c>
      <c r="B1136">
        <v>120</v>
      </c>
      <c r="C1136">
        <v>0</v>
      </c>
      <c r="D1136">
        <v>9.65</v>
      </c>
      <c r="E1136" t="s">
        <v>25</v>
      </c>
      <c r="F1136" t="s">
        <v>967</v>
      </c>
      <c r="G1136">
        <f>_xlfn.XLOOKUP(Product_summary[[#This Row],[ProductName]], products[ProductName], products[UnitsInStock])</f>
        <v>85</v>
      </c>
      <c r="H1136">
        <f>_xlfn.XLOOKUP(Product_summary[[#This Row],[ProductName]], products[ProductName], products[UnitsOnOrder])</f>
        <v>0</v>
      </c>
      <c r="I1136">
        <f>_xlfn.XLOOKUP(Product_summary[[#This Row],[ProductName]], products[ProductName], products[ReorderLevel])</f>
        <v>10</v>
      </c>
      <c r="J1136">
        <v>1158</v>
      </c>
    </row>
    <row r="1137" spans="1:10" x14ac:dyDescent="0.3">
      <c r="A1137">
        <v>7.45</v>
      </c>
      <c r="B1137">
        <v>30</v>
      </c>
      <c r="C1137">
        <v>0</v>
      </c>
      <c r="D1137">
        <v>7.45</v>
      </c>
      <c r="E1137" t="s">
        <v>19</v>
      </c>
      <c r="F1137" t="s">
        <v>993</v>
      </c>
      <c r="G1137">
        <f>_xlfn.XLOOKUP(Product_summary[[#This Row],[ProductName]], products[ProductName], products[UnitsInStock])</f>
        <v>21</v>
      </c>
      <c r="H1137">
        <f>_xlfn.XLOOKUP(Product_summary[[#This Row],[ProductName]], products[ProductName], products[UnitsOnOrder])</f>
        <v>0</v>
      </c>
      <c r="I1137">
        <f>_xlfn.XLOOKUP(Product_summary[[#This Row],[ProductName]], products[ProductName], products[ReorderLevel])</f>
        <v>10</v>
      </c>
      <c r="J1137">
        <v>223.5</v>
      </c>
    </row>
    <row r="1138" spans="1:10" x14ac:dyDescent="0.3">
      <c r="A1138">
        <v>55</v>
      </c>
      <c r="B1138">
        <v>12</v>
      </c>
      <c r="C1138">
        <v>0</v>
      </c>
      <c r="D1138">
        <v>55</v>
      </c>
      <c r="E1138" t="s">
        <v>13</v>
      </c>
      <c r="F1138" t="s">
        <v>1002</v>
      </c>
      <c r="G1138">
        <f>_xlfn.XLOOKUP(Product_summary[[#This Row],[ProductName]], products[ProductName], products[UnitsInStock])</f>
        <v>79</v>
      </c>
      <c r="H1138">
        <f>_xlfn.XLOOKUP(Product_summary[[#This Row],[ProductName]], products[ProductName], products[UnitsOnOrder])</f>
        <v>0</v>
      </c>
      <c r="I1138">
        <f>_xlfn.XLOOKUP(Product_summary[[#This Row],[ProductName]], products[ProductName], products[ReorderLevel])</f>
        <v>0</v>
      </c>
      <c r="J1138">
        <v>660</v>
      </c>
    </row>
    <row r="1139" spans="1:10" x14ac:dyDescent="0.3">
      <c r="A1139">
        <v>17.45</v>
      </c>
      <c r="B1139">
        <v>50</v>
      </c>
      <c r="C1139">
        <v>0.25</v>
      </c>
      <c r="D1139">
        <v>17.45</v>
      </c>
      <c r="E1139" t="s">
        <v>10</v>
      </c>
      <c r="F1139" t="s">
        <v>919</v>
      </c>
      <c r="G1139">
        <f>_xlfn.XLOOKUP(Product_summary[[#This Row],[ProductName]], products[ProductName], products[UnitsInStock])</f>
        <v>29</v>
      </c>
      <c r="H1139">
        <f>_xlfn.XLOOKUP(Product_summary[[#This Row],[ProductName]], products[ProductName], products[UnitsOnOrder])</f>
        <v>0</v>
      </c>
      <c r="I1139">
        <f>_xlfn.XLOOKUP(Product_summary[[#This Row],[ProductName]], products[ProductName], products[ReorderLevel])</f>
        <v>10</v>
      </c>
      <c r="J1139">
        <v>654.375</v>
      </c>
    </row>
    <row r="1140" spans="1:10" x14ac:dyDescent="0.3">
      <c r="A1140">
        <v>12.5</v>
      </c>
      <c r="B1140">
        <v>20</v>
      </c>
      <c r="C1140">
        <v>0.25</v>
      </c>
      <c r="D1140">
        <v>12.5</v>
      </c>
      <c r="E1140" t="s">
        <v>13</v>
      </c>
      <c r="F1140" t="s">
        <v>949</v>
      </c>
      <c r="G1140">
        <f>_xlfn.XLOOKUP(Product_summary[[#This Row],[ProductName]], products[ProductName], products[UnitsInStock])</f>
        <v>0</v>
      </c>
      <c r="H1140">
        <f>_xlfn.XLOOKUP(Product_summary[[#This Row],[ProductName]], products[ProductName], products[UnitsOnOrder])</f>
        <v>70</v>
      </c>
      <c r="I1140">
        <f>_xlfn.XLOOKUP(Product_summary[[#This Row],[ProductName]], products[ProductName], products[ReorderLevel])</f>
        <v>20</v>
      </c>
      <c r="J1140">
        <v>187.5</v>
      </c>
    </row>
    <row r="1141" spans="1:10" x14ac:dyDescent="0.3">
      <c r="A1141">
        <v>14</v>
      </c>
      <c r="B1141">
        <v>40</v>
      </c>
      <c r="C1141">
        <v>0.25</v>
      </c>
      <c r="D1141">
        <v>14</v>
      </c>
      <c r="E1141" t="s">
        <v>16</v>
      </c>
      <c r="F1141" t="s">
        <v>969</v>
      </c>
      <c r="G1141">
        <f>_xlfn.XLOOKUP(Product_summary[[#This Row],[ProductName]], products[ProductName], products[UnitsInStock])</f>
        <v>26</v>
      </c>
      <c r="H1141">
        <f>_xlfn.XLOOKUP(Product_summary[[#This Row],[ProductName]], products[ProductName], products[UnitsOnOrder])</f>
        <v>0</v>
      </c>
      <c r="I1141">
        <f>_xlfn.XLOOKUP(Product_summary[[#This Row],[ProductName]], products[ProductName], products[ReorderLevel])</f>
        <v>0</v>
      </c>
      <c r="J1141">
        <v>420</v>
      </c>
    </row>
    <row r="1142" spans="1:10" x14ac:dyDescent="0.3">
      <c r="A1142">
        <v>9.1999999999999993</v>
      </c>
      <c r="B1142">
        <v>30</v>
      </c>
      <c r="C1142">
        <v>0.1</v>
      </c>
      <c r="D1142">
        <v>9.1999999999999993</v>
      </c>
      <c r="E1142" t="s">
        <v>10</v>
      </c>
      <c r="F1142" t="s">
        <v>925</v>
      </c>
      <c r="G1142">
        <f>_xlfn.XLOOKUP(Product_summary[[#This Row],[ProductName]], products[ProductName], products[UnitsInStock])</f>
        <v>25</v>
      </c>
      <c r="H1142">
        <f>_xlfn.XLOOKUP(Product_summary[[#This Row],[ProductName]], products[ProductName], products[UnitsOnOrder])</f>
        <v>0</v>
      </c>
      <c r="I1142">
        <f>_xlfn.XLOOKUP(Product_summary[[#This Row],[ProductName]], products[ProductName], products[ReorderLevel])</f>
        <v>5</v>
      </c>
      <c r="J1142">
        <v>248.4</v>
      </c>
    </row>
    <row r="1143" spans="1:10" x14ac:dyDescent="0.3">
      <c r="A1143">
        <v>10</v>
      </c>
      <c r="B1143">
        <v>12</v>
      </c>
      <c r="C1143">
        <v>0.1</v>
      </c>
      <c r="D1143">
        <v>10</v>
      </c>
      <c r="E1143" t="s">
        <v>10</v>
      </c>
      <c r="F1143" t="s">
        <v>929</v>
      </c>
      <c r="G1143">
        <f>_xlfn.XLOOKUP(Product_summary[[#This Row],[ProductName]], products[ProductName], products[UnitsInStock])</f>
        <v>3</v>
      </c>
      <c r="H1143">
        <f>_xlfn.XLOOKUP(Product_summary[[#This Row],[ProductName]], products[ProductName], products[UnitsOnOrder])</f>
        <v>40</v>
      </c>
      <c r="I1143">
        <f>_xlfn.XLOOKUP(Product_summary[[#This Row],[ProductName]], products[ProductName], products[ReorderLevel])</f>
        <v>5</v>
      </c>
      <c r="J1143">
        <v>108</v>
      </c>
    </row>
    <row r="1144" spans="1:10" x14ac:dyDescent="0.3">
      <c r="A1144">
        <v>33.25</v>
      </c>
      <c r="B1144">
        <v>28</v>
      </c>
      <c r="C1144">
        <v>0</v>
      </c>
      <c r="D1144">
        <v>33.25</v>
      </c>
      <c r="E1144" t="s">
        <v>16</v>
      </c>
      <c r="F1144" t="s">
        <v>1012</v>
      </c>
      <c r="G1144">
        <f>_xlfn.XLOOKUP(Product_summary[[#This Row],[ProductName]], products[ProductName], products[UnitsInStock])</f>
        <v>22</v>
      </c>
      <c r="H1144">
        <f>_xlfn.XLOOKUP(Product_summary[[#This Row],[ProductName]], products[ProductName], products[UnitsOnOrder])</f>
        <v>80</v>
      </c>
      <c r="I1144">
        <f>_xlfn.XLOOKUP(Product_summary[[#This Row],[ProductName]], products[ProductName], products[ReorderLevel])</f>
        <v>30</v>
      </c>
      <c r="J1144">
        <v>931</v>
      </c>
    </row>
    <row r="1145" spans="1:10" x14ac:dyDescent="0.3">
      <c r="A1145">
        <v>2.5</v>
      </c>
      <c r="B1145">
        <v>30</v>
      </c>
      <c r="C1145">
        <v>0</v>
      </c>
      <c r="D1145">
        <v>2.5</v>
      </c>
      <c r="E1145" t="s">
        <v>13</v>
      </c>
      <c r="F1145" t="s">
        <v>953</v>
      </c>
      <c r="G1145">
        <f>_xlfn.XLOOKUP(Product_summary[[#This Row],[ProductName]], products[ProductName], products[UnitsInStock])</f>
        <v>112</v>
      </c>
      <c r="H1145">
        <f>_xlfn.XLOOKUP(Product_summary[[#This Row],[ProductName]], products[ProductName], products[UnitsOnOrder])</f>
        <v>0</v>
      </c>
      <c r="I1145">
        <f>_xlfn.XLOOKUP(Product_summary[[#This Row],[ProductName]], products[ProductName], products[ReorderLevel])</f>
        <v>20</v>
      </c>
      <c r="J1145">
        <v>75</v>
      </c>
    </row>
    <row r="1146" spans="1:10" x14ac:dyDescent="0.3">
      <c r="A1146">
        <v>17</v>
      </c>
      <c r="B1146">
        <v>4</v>
      </c>
      <c r="C1146">
        <v>0</v>
      </c>
      <c r="D1146">
        <v>17</v>
      </c>
      <c r="E1146" t="s">
        <v>7</v>
      </c>
      <c r="F1146" t="s">
        <v>1016</v>
      </c>
      <c r="G1146">
        <f>_xlfn.XLOOKUP(Product_summary[[#This Row],[ProductName]], products[ProductName], products[UnitsInStock])</f>
        <v>4</v>
      </c>
      <c r="H1146">
        <f>_xlfn.XLOOKUP(Product_summary[[#This Row],[ProductName]], products[ProductName], products[UnitsOnOrder])</f>
        <v>100</v>
      </c>
      <c r="I1146">
        <f>_xlfn.XLOOKUP(Product_summary[[#This Row],[ProductName]], products[ProductName], products[ReorderLevel])</f>
        <v>20</v>
      </c>
      <c r="J1146">
        <v>68</v>
      </c>
    </row>
    <row r="1147" spans="1:10" x14ac:dyDescent="0.3">
      <c r="A1147">
        <v>7.75</v>
      </c>
      <c r="B1147">
        <v>30</v>
      </c>
      <c r="C1147">
        <v>0</v>
      </c>
      <c r="D1147">
        <v>7.75</v>
      </c>
      <c r="E1147" t="s">
        <v>4</v>
      </c>
      <c r="F1147" t="s">
        <v>1030</v>
      </c>
      <c r="G1147">
        <f>_xlfn.XLOOKUP(Product_summary[[#This Row],[ProductName]], products[ProductName], products[UnitsInStock])</f>
        <v>125</v>
      </c>
      <c r="H1147">
        <f>_xlfn.XLOOKUP(Product_summary[[#This Row],[ProductName]], products[ProductName], products[UnitsOnOrder])</f>
        <v>0</v>
      </c>
      <c r="I1147">
        <f>_xlfn.XLOOKUP(Product_summary[[#This Row],[ProductName]], products[ProductName], products[ReorderLevel])</f>
        <v>25</v>
      </c>
      <c r="J1147">
        <v>232.5</v>
      </c>
    </row>
    <row r="1148" spans="1:10" x14ac:dyDescent="0.3">
      <c r="A1148">
        <v>7</v>
      </c>
      <c r="B1148">
        <v>9</v>
      </c>
      <c r="C1148">
        <v>0</v>
      </c>
      <c r="D1148">
        <v>7</v>
      </c>
      <c r="E1148" t="s">
        <v>16</v>
      </c>
      <c r="F1148" t="s">
        <v>989</v>
      </c>
      <c r="G1148">
        <f>_xlfn.XLOOKUP(Product_summary[[#This Row],[ProductName]], products[ProductName], products[UnitsInStock])</f>
        <v>38</v>
      </c>
      <c r="H1148">
        <f>_xlfn.XLOOKUP(Product_summary[[#This Row],[ProductName]], products[ProductName], products[UnitsOnOrder])</f>
        <v>0</v>
      </c>
      <c r="I1148">
        <f>_xlfn.XLOOKUP(Product_summary[[#This Row],[ProductName]], products[ProductName], products[ReorderLevel])</f>
        <v>25</v>
      </c>
      <c r="J1148">
        <v>63</v>
      </c>
    </row>
    <row r="1149" spans="1:10" x14ac:dyDescent="0.3">
      <c r="A1149">
        <v>18.399999999999999</v>
      </c>
      <c r="B1149">
        <v>20</v>
      </c>
      <c r="C1149">
        <v>0</v>
      </c>
      <c r="D1149">
        <v>18.399999999999999</v>
      </c>
      <c r="E1149" t="s">
        <v>25</v>
      </c>
      <c r="F1149" t="s">
        <v>965</v>
      </c>
      <c r="G1149">
        <f>_xlfn.XLOOKUP(Product_summary[[#This Row],[ProductName]], products[ProductName], products[UnitsInStock])</f>
        <v>123</v>
      </c>
      <c r="H1149">
        <f>_xlfn.XLOOKUP(Product_summary[[#This Row],[ProductName]], products[ProductName], products[UnitsOnOrder])</f>
        <v>0</v>
      </c>
      <c r="I1149">
        <f>_xlfn.XLOOKUP(Product_summary[[#This Row],[ProductName]], products[ProductName], products[ReorderLevel])</f>
        <v>30</v>
      </c>
      <c r="J1149">
        <v>368</v>
      </c>
    </row>
    <row r="1150" spans="1:10" x14ac:dyDescent="0.3">
      <c r="A1150">
        <v>9.5</v>
      </c>
      <c r="B1150">
        <v>40</v>
      </c>
      <c r="C1150">
        <v>0</v>
      </c>
      <c r="D1150">
        <v>9.5</v>
      </c>
      <c r="E1150" t="s">
        <v>10</v>
      </c>
      <c r="F1150" t="s">
        <v>979</v>
      </c>
      <c r="G1150">
        <f>_xlfn.XLOOKUP(Product_summary[[#This Row],[ProductName]], products[ProductName], products[UnitsInStock])</f>
        <v>36</v>
      </c>
      <c r="H1150">
        <f>_xlfn.XLOOKUP(Product_summary[[#This Row],[ProductName]], products[ProductName], products[UnitsOnOrder])</f>
        <v>0</v>
      </c>
      <c r="I1150">
        <f>_xlfn.XLOOKUP(Product_summary[[#This Row],[ProductName]], products[ProductName], products[ReorderLevel])</f>
        <v>0</v>
      </c>
      <c r="J1150">
        <v>380</v>
      </c>
    </row>
    <row r="1151" spans="1:10" x14ac:dyDescent="0.3">
      <c r="A1151">
        <v>34</v>
      </c>
      <c r="B1151">
        <v>30</v>
      </c>
      <c r="C1151">
        <v>0</v>
      </c>
      <c r="D1151">
        <v>34</v>
      </c>
      <c r="E1151" t="s">
        <v>13</v>
      </c>
      <c r="F1151" t="s">
        <v>1004</v>
      </c>
      <c r="G1151">
        <f>_xlfn.XLOOKUP(Product_summary[[#This Row],[ProductName]], products[ProductName], products[UnitsInStock])</f>
        <v>19</v>
      </c>
      <c r="H1151">
        <f>_xlfn.XLOOKUP(Product_summary[[#This Row],[ProductName]], products[ProductName], products[UnitsOnOrder])</f>
        <v>0</v>
      </c>
      <c r="I1151">
        <f>_xlfn.XLOOKUP(Product_summary[[#This Row],[ProductName]], products[ProductName], products[ReorderLevel])</f>
        <v>0</v>
      </c>
      <c r="J1151">
        <v>1020</v>
      </c>
    </row>
    <row r="1152" spans="1:10" x14ac:dyDescent="0.3">
      <c r="A1152">
        <v>31</v>
      </c>
      <c r="B1152">
        <v>20</v>
      </c>
      <c r="C1152">
        <v>0</v>
      </c>
      <c r="D1152">
        <v>31</v>
      </c>
      <c r="E1152" t="s">
        <v>25</v>
      </c>
      <c r="F1152" t="s">
        <v>907</v>
      </c>
      <c r="G1152">
        <f>_xlfn.XLOOKUP(Product_summary[[#This Row],[ProductName]], products[ProductName], products[UnitsInStock])</f>
        <v>31</v>
      </c>
      <c r="H1152">
        <f>_xlfn.XLOOKUP(Product_summary[[#This Row],[ProductName]], products[ProductName], products[UnitsOnOrder])</f>
        <v>0</v>
      </c>
      <c r="I1152">
        <f>_xlfn.XLOOKUP(Product_summary[[#This Row],[ProductName]], products[ProductName], products[ReorderLevel])</f>
        <v>0</v>
      </c>
      <c r="J1152">
        <v>620</v>
      </c>
    </row>
    <row r="1153" spans="1:10" x14ac:dyDescent="0.3">
      <c r="A1153">
        <v>9.65</v>
      </c>
      <c r="B1153">
        <v>4</v>
      </c>
      <c r="C1153">
        <v>0</v>
      </c>
      <c r="D1153">
        <v>9.65</v>
      </c>
      <c r="E1153" t="s">
        <v>25</v>
      </c>
      <c r="F1153" t="s">
        <v>967</v>
      </c>
      <c r="G1153">
        <f>_xlfn.XLOOKUP(Product_summary[[#This Row],[ProductName]], products[ProductName], products[UnitsInStock])</f>
        <v>85</v>
      </c>
      <c r="H1153">
        <f>_xlfn.XLOOKUP(Product_summary[[#This Row],[ProductName]], products[ProductName], products[UnitsOnOrder])</f>
        <v>0</v>
      </c>
      <c r="I1153">
        <f>_xlfn.XLOOKUP(Product_summary[[#This Row],[ProductName]], products[ProductName], products[ReorderLevel])</f>
        <v>10</v>
      </c>
      <c r="J1153">
        <v>38.6</v>
      </c>
    </row>
    <row r="1154" spans="1:10" x14ac:dyDescent="0.3">
      <c r="A1154">
        <v>9.5</v>
      </c>
      <c r="B1154">
        <v>15</v>
      </c>
      <c r="C1154">
        <v>0</v>
      </c>
      <c r="D1154">
        <v>9.5</v>
      </c>
      <c r="E1154" t="s">
        <v>10</v>
      </c>
      <c r="F1154" t="s">
        <v>979</v>
      </c>
      <c r="G1154">
        <f>_xlfn.XLOOKUP(Product_summary[[#This Row],[ProductName]], products[ProductName], products[UnitsInStock])</f>
        <v>36</v>
      </c>
      <c r="H1154">
        <f>_xlfn.XLOOKUP(Product_summary[[#This Row],[ProductName]], products[ProductName], products[UnitsOnOrder])</f>
        <v>0</v>
      </c>
      <c r="I1154">
        <f>_xlfn.XLOOKUP(Product_summary[[#This Row],[ProductName]], products[ProductName], products[ReorderLevel])</f>
        <v>0</v>
      </c>
      <c r="J1154">
        <v>142.5</v>
      </c>
    </row>
    <row r="1155" spans="1:10" x14ac:dyDescent="0.3">
      <c r="A1155">
        <v>39</v>
      </c>
      <c r="B1155">
        <v>30</v>
      </c>
      <c r="C1155">
        <v>0.2</v>
      </c>
      <c r="D1155">
        <v>39</v>
      </c>
      <c r="E1155" t="s">
        <v>19</v>
      </c>
      <c r="F1155" t="s">
        <v>921</v>
      </c>
      <c r="G1155">
        <f>_xlfn.XLOOKUP(Product_summary[[#This Row],[ProductName]], products[ProductName], products[UnitsInStock])</f>
        <v>0</v>
      </c>
      <c r="H1155">
        <f>_xlfn.XLOOKUP(Product_summary[[#This Row],[ProductName]], products[ProductName], products[UnitsOnOrder])</f>
        <v>0</v>
      </c>
      <c r="I1155">
        <f>_xlfn.XLOOKUP(Product_summary[[#This Row],[ProductName]], products[ProductName], products[ReorderLevel])</f>
        <v>0</v>
      </c>
      <c r="J1155">
        <v>936</v>
      </c>
    </row>
    <row r="1156" spans="1:10" x14ac:dyDescent="0.3">
      <c r="A1156">
        <v>31.23</v>
      </c>
      <c r="B1156">
        <v>15</v>
      </c>
      <c r="C1156">
        <v>0</v>
      </c>
      <c r="D1156">
        <v>31.23</v>
      </c>
      <c r="E1156" t="s">
        <v>10</v>
      </c>
      <c r="F1156" t="s">
        <v>939</v>
      </c>
      <c r="G1156">
        <f>_xlfn.XLOOKUP(Product_summary[[#This Row],[ProductName]], products[ProductName], products[UnitsInStock])</f>
        <v>15</v>
      </c>
      <c r="H1156">
        <f>_xlfn.XLOOKUP(Product_summary[[#This Row],[ProductName]], products[ProductName], products[UnitsOnOrder])</f>
        <v>0</v>
      </c>
      <c r="I1156">
        <f>_xlfn.XLOOKUP(Product_summary[[#This Row],[ProductName]], products[ProductName], products[ReorderLevel])</f>
        <v>0</v>
      </c>
      <c r="J1156">
        <v>468.45</v>
      </c>
    </row>
    <row r="1157" spans="1:10" x14ac:dyDescent="0.3">
      <c r="A1157">
        <v>97</v>
      </c>
      <c r="B1157">
        <v>50</v>
      </c>
      <c r="C1157">
        <v>0.25</v>
      </c>
      <c r="D1157">
        <v>97</v>
      </c>
      <c r="E1157" t="s">
        <v>19</v>
      </c>
      <c r="F1157" t="s">
        <v>905</v>
      </c>
      <c r="G1157">
        <f>_xlfn.XLOOKUP(Product_summary[[#This Row],[ProductName]], products[ProductName], products[UnitsInStock])</f>
        <v>29</v>
      </c>
      <c r="H1157">
        <f>_xlfn.XLOOKUP(Product_summary[[#This Row],[ProductName]], products[ProductName], products[UnitsOnOrder])</f>
        <v>0</v>
      </c>
      <c r="I1157">
        <f>_xlfn.XLOOKUP(Product_summary[[#This Row],[ProductName]], products[ProductName], products[ReorderLevel])</f>
        <v>0</v>
      </c>
      <c r="J1157">
        <v>3637.5</v>
      </c>
    </row>
    <row r="1158" spans="1:10" x14ac:dyDescent="0.3">
      <c r="A1158">
        <v>123.79</v>
      </c>
      <c r="B1158">
        <v>10</v>
      </c>
      <c r="C1158">
        <v>0</v>
      </c>
      <c r="D1158">
        <v>123.79</v>
      </c>
      <c r="E1158" t="s">
        <v>19</v>
      </c>
      <c r="F1158" t="s">
        <v>945</v>
      </c>
      <c r="G1158">
        <f>_xlfn.XLOOKUP(Product_summary[[#This Row],[ProductName]], products[ProductName], products[UnitsInStock])</f>
        <v>0</v>
      </c>
      <c r="H1158">
        <f>_xlfn.XLOOKUP(Product_summary[[#This Row],[ProductName]], products[ProductName], products[UnitsOnOrder])</f>
        <v>0</v>
      </c>
      <c r="I1158">
        <f>_xlfn.XLOOKUP(Product_summary[[#This Row],[ProductName]], products[ProductName], products[ReorderLevel])</f>
        <v>0</v>
      </c>
      <c r="J1158">
        <v>1237.9000000000001</v>
      </c>
    </row>
    <row r="1159" spans="1:10" x14ac:dyDescent="0.3">
      <c r="A1159">
        <v>19</v>
      </c>
      <c r="B1159">
        <v>6</v>
      </c>
      <c r="C1159">
        <v>0.25</v>
      </c>
      <c r="D1159">
        <v>19</v>
      </c>
      <c r="E1159" t="s">
        <v>25</v>
      </c>
      <c r="F1159" t="s">
        <v>957</v>
      </c>
      <c r="G1159">
        <f>_xlfn.XLOOKUP(Product_summary[[#This Row],[ProductName]], products[ProductName], products[UnitsInStock])</f>
        <v>112</v>
      </c>
      <c r="H1159">
        <f>_xlfn.XLOOKUP(Product_summary[[#This Row],[ProductName]], products[ProductName], products[UnitsOnOrder])</f>
        <v>0</v>
      </c>
      <c r="I1159">
        <f>_xlfn.XLOOKUP(Product_summary[[#This Row],[ProductName]], products[ProductName], products[ReorderLevel])</f>
        <v>20</v>
      </c>
      <c r="J1159">
        <v>85.5</v>
      </c>
    </row>
    <row r="1160" spans="1:10" x14ac:dyDescent="0.3">
      <c r="A1160">
        <v>31</v>
      </c>
      <c r="B1160">
        <v>18</v>
      </c>
      <c r="C1160">
        <v>0.1</v>
      </c>
      <c r="D1160">
        <v>31</v>
      </c>
      <c r="E1160" t="s">
        <v>25</v>
      </c>
      <c r="F1160" t="s">
        <v>907</v>
      </c>
      <c r="G1160">
        <f>_xlfn.XLOOKUP(Product_summary[[#This Row],[ProductName]], products[ProductName], products[UnitsInStock])</f>
        <v>31</v>
      </c>
      <c r="H1160">
        <f>_xlfn.XLOOKUP(Product_summary[[#This Row],[ProductName]], products[ProductName], products[UnitsOnOrder])</f>
        <v>0</v>
      </c>
      <c r="I1160">
        <f>_xlfn.XLOOKUP(Product_summary[[#This Row],[ProductName]], products[ProductName], products[ReorderLevel])</f>
        <v>0</v>
      </c>
      <c r="J1160">
        <v>502.2</v>
      </c>
    </row>
    <row r="1161" spans="1:10" x14ac:dyDescent="0.3">
      <c r="A1161">
        <v>45.6</v>
      </c>
      <c r="B1161">
        <v>60</v>
      </c>
      <c r="C1161">
        <v>0.1</v>
      </c>
      <c r="D1161">
        <v>45.6</v>
      </c>
      <c r="E1161" t="s">
        <v>22</v>
      </c>
      <c r="F1161" t="s">
        <v>943</v>
      </c>
      <c r="G1161">
        <f>_xlfn.XLOOKUP(Product_summary[[#This Row],[ProductName]], products[ProductName], products[UnitsInStock])</f>
        <v>26</v>
      </c>
      <c r="H1161">
        <f>_xlfn.XLOOKUP(Product_summary[[#This Row],[ProductName]], products[ProductName], products[UnitsOnOrder])</f>
        <v>0</v>
      </c>
      <c r="I1161">
        <f>_xlfn.XLOOKUP(Product_summary[[#This Row],[ProductName]], products[ProductName], products[ReorderLevel])</f>
        <v>0</v>
      </c>
      <c r="J1161">
        <v>2462.4</v>
      </c>
    </row>
    <row r="1162" spans="1:10" x14ac:dyDescent="0.3">
      <c r="A1162">
        <v>14</v>
      </c>
      <c r="B1162">
        <v>14</v>
      </c>
      <c r="C1162">
        <v>0</v>
      </c>
      <c r="D1162">
        <v>14</v>
      </c>
      <c r="E1162" t="s">
        <v>4</v>
      </c>
      <c r="F1162" t="s">
        <v>955</v>
      </c>
      <c r="G1162">
        <f>_xlfn.XLOOKUP(Product_summary[[#This Row],[ProductName]], products[ProductName], products[UnitsInStock])</f>
        <v>111</v>
      </c>
      <c r="H1162">
        <f>_xlfn.XLOOKUP(Product_summary[[#This Row],[ProductName]], products[ProductName], products[UnitsOnOrder])</f>
        <v>0</v>
      </c>
      <c r="I1162">
        <f>_xlfn.XLOOKUP(Product_summary[[#This Row],[ProductName]], products[ProductName], products[ReorderLevel])</f>
        <v>15</v>
      </c>
      <c r="J1162">
        <v>196</v>
      </c>
    </row>
    <row r="1163" spans="1:10" x14ac:dyDescent="0.3">
      <c r="A1163">
        <v>18</v>
      </c>
      <c r="B1163">
        <v>35</v>
      </c>
      <c r="C1163">
        <v>0.25</v>
      </c>
      <c r="D1163">
        <v>18</v>
      </c>
      <c r="E1163" t="s">
        <v>4</v>
      </c>
      <c r="F1163" t="s">
        <v>889</v>
      </c>
      <c r="G1163">
        <f>_xlfn.XLOOKUP(Product_summary[[#This Row],[ProductName]], products[ProductName], products[UnitsInStock])</f>
        <v>39</v>
      </c>
      <c r="H1163">
        <f>_xlfn.XLOOKUP(Product_summary[[#This Row],[ProductName]], products[ProductName], products[UnitsOnOrder])</f>
        <v>0</v>
      </c>
      <c r="I1163">
        <f>_xlfn.XLOOKUP(Product_summary[[#This Row],[ProductName]], products[ProductName], products[ReorderLevel])</f>
        <v>10</v>
      </c>
      <c r="J1163">
        <v>472.5</v>
      </c>
    </row>
    <row r="1164" spans="1:10" x14ac:dyDescent="0.3">
      <c r="A1164">
        <v>38</v>
      </c>
      <c r="B1164">
        <v>20</v>
      </c>
      <c r="C1164">
        <v>0.25</v>
      </c>
      <c r="D1164">
        <v>38</v>
      </c>
      <c r="E1164" t="s">
        <v>16</v>
      </c>
      <c r="F1164" t="s">
        <v>997</v>
      </c>
      <c r="G1164">
        <f>_xlfn.XLOOKUP(Product_summary[[#This Row],[ProductName]], products[ProductName], products[UnitsInStock])</f>
        <v>21</v>
      </c>
      <c r="H1164">
        <f>_xlfn.XLOOKUP(Product_summary[[#This Row],[ProductName]], products[ProductName], products[UnitsOnOrder])</f>
        <v>10</v>
      </c>
      <c r="I1164">
        <f>_xlfn.XLOOKUP(Product_summary[[#This Row],[ProductName]], products[ProductName], products[ReorderLevel])</f>
        <v>30</v>
      </c>
      <c r="J1164">
        <v>570</v>
      </c>
    </row>
    <row r="1165" spans="1:10" x14ac:dyDescent="0.3">
      <c r="A1165">
        <v>13</v>
      </c>
      <c r="B1165">
        <v>30</v>
      </c>
      <c r="C1165">
        <v>0.25</v>
      </c>
      <c r="D1165">
        <v>13</v>
      </c>
      <c r="E1165" t="s">
        <v>7</v>
      </c>
      <c r="F1165" t="s">
        <v>1034</v>
      </c>
      <c r="G1165">
        <f>_xlfn.XLOOKUP(Product_summary[[#This Row],[ProductName]], products[ProductName], products[UnitsInStock])</f>
        <v>32</v>
      </c>
      <c r="H1165">
        <f>_xlfn.XLOOKUP(Product_summary[[#This Row],[ProductName]], products[ProductName], products[UnitsOnOrder])</f>
        <v>0</v>
      </c>
      <c r="I1165">
        <f>_xlfn.XLOOKUP(Product_summary[[#This Row],[ProductName]], products[ProductName], products[ReorderLevel])</f>
        <v>15</v>
      </c>
      <c r="J1165">
        <v>292.5</v>
      </c>
    </row>
    <row r="1166" spans="1:10" x14ac:dyDescent="0.3">
      <c r="A1166">
        <v>18</v>
      </c>
      <c r="B1166">
        <v>30</v>
      </c>
      <c r="C1166">
        <v>0</v>
      </c>
      <c r="D1166">
        <v>18</v>
      </c>
      <c r="E1166" t="s">
        <v>4</v>
      </c>
      <c r="F1166" t="s">
        <v>889</v>
      </c>
      <c r="G1166">
        <f>_xlfn.XLOOKUP(Product_summary[[#This Row],[ProductName]], products[ProductName], products[UnitsInStock])</f>
        <v>39</v>
      </c>
      <c r="H1166">
        <f>_xlfn.XLOOKUP(Product_summary[[#This Row],[ProductName]], products[ProductName], products[UnitsOnOrder])</f>
        <v>0</v>
      </c>
      <c r="I1166">
        <f>_xlfn.XLOOKUP(Product_summary[[#This Row],[ProductName]], products[ProductName], products[ReorderLevel])</f>
        <v>10</v>
      </c>
      <c r="J1166">
        <v>540</v>
      </c>
    </row>
    <row r="1167" spans="1:10" x14ac:dyDescent="0.3">
      <c r="A1167">
        <v>123.79</v>
      </c>
      <c r="B1167">
        <v>40</v>
      </c>
      <c r="C1167">
        <v>0</v>
      </c>
      <c r="D1167">
        <v>123.79</v>
      </c>
      <c r="E1167" t="s">
        <v>19</v>
      </c>
      <c r="F1167" t="s">
        <v>945</v>
      </c>
      <c r="G1167">
        <f>_xlfn.XLOOKUP(Product_summary[[#This Row],[ProductName]], products[ProductName], products[UnitsInStock])</f>
        <v>0</v>
      </c>
      <c r="H1167">
        <f>_xlfn.XLOOKUP(Product_summary[[#This Row],[ProductName]], products[ProductName], products[UnitsOnOrder])</f>
        <v>0</v>
      </c>
      <c r="I1167">
        <f>_xlfn.XLOOKUP(Product_summary[[#This Row],[ProductName]], products[ProductName], products[ReorderLevel])</f>
        <v>0</v>
      </c>
      <c r="J1167">
        <v>4951.6000000000004</v>
      </c>
    </row>
    <row r="1168" spans="1:10" x14ac:dyDescent="0.3">
      <c r="A1168">
        <v>46</v>
      </c>
      <c r="B1168">
        <v>40</v>
      </c>
      <c r="C1168">
        <v>0</v>
      </c>
      <c r="D1168">
        <v>46</v>
      </c>
      <c r="E1168" t="s">
        <v>4</v>
      </c>
      <c r="F1168" t="s">
        <v>971</v>
      </c>
      <c r="G1168">
        <f>_xlfn.XLOOKUP(Product_summary[[#This Row],[ProductName]], products[ProductName], products[UnitsInStock])</f>
        <v>17</v>
      </c>
      <c r="H1168">
        <f>_xlfn.XLOOKUP(Product_summary[[#This Row],[ProductName]], products[ProductName], products[UnitsOnOrder])</f>
        <v>10</v>
      </c>
      <c r="I1168">
        <f>_xlfn.XLOOKUP(Product_summary[[#This Row],[ProductName]], products[ProductName], products[ReorderLevel])</f>
        <v>25</v>
      </c>
      <c r="J1168">
        <v>1840</v>
      </c>
    </row>
    <row r="1169" spans="1:10" x14ac:dyDescent="0.3">
      <c r="A1169">
        <v>19.45</v>
      </c>
      <c r="B1169">
        <v>24</v>
      </c>
      <c r="C1169">
        <v>0</v>
      </c>
      <c r="D1169">
        <v>19.45</v>
      </c>
      <c r="E1169" t="s">
        <v>7</v>
      </c>
      <c r="F1169" t="s">
        <v>973</v>
      </c>
      <c r="G1169">
        <f>_xlfn.XLOOKUP(Product_summary[[#This Row],[ProductName]], products[ProductName], products[UnitsInStock])</f>
        <v>27</v>
      </c>
      <c r="H1169">
        <f>_xlfn.XLOOKUP(Product_summary[[#This Row],[ProductName]], products[ProductName], products[UnitsOnOrder])</f>
        <v>0</v>
      </c>
      <c r="I1169">
        <f>_xlfn.XLOOKUP(Product_summary[[#This Row],[ProductName]], products[ProductName], products[ReorderLevel])</f>
        <v>15</v>
      </c>
      <c r="J1169">
        <v>466.79999999999995</v>
      </c>
    </row>
    <row r="1170" spans="1:10" x14ac:dyDescent="0.3">
      <c r="A1170">
        <v>49.3</v>
      </c>
      <c r="B1170">
        <v>48</v>
      </c>
      <c r="C1170">
        <v>0</v>
      </c>
      <c r="D1170">
        <v>49.3</v>
      </c>
      <c r="E1170" t="s">
        <v>10</v>
      </c>
      <c r="F1170" t="s">
        <v>1008</v>
      </c>
      <c r="G1170">
        <f>_xlfn.XLOOKUP(Product_summary[[#This Row],[ProductName]], products[ProductName], products[UnitsInStock])</f>
        <v>17</v>
      </c>
      <c r="H1170">
        <f>_xlfn.XLOOKUP(Product_summary[[#This Row],[ProductName]], products[ProductName], products[UnitsOnOrder])</f>
        <v>0</v>
      </c>
      <c r="I1170">
        <f>_xlfn.XLOOKUP(Product_summary[[#This Row],[ProductName]], products[ProductName], products[ReorderLevel])</f>
        <v>0</v>
      </c>
      <c r="J1170">
        <v>2366.3999999999996</v>
      </c>
    </row>
    <row r="1171" spans="1:10" x14ac:dyDescent="0.3">
      <c r="A1171">
        <v>43.9</v>
      </c>
      <c r="B1171">
        <v>20</v>
      </c>
      <c r="C1171">
        <v>0</v>
      </c>
      <c r="D1171">
        <v>43.9</v>
      </c>
      <c r="E1171" t="s">
        <v>7</v>
      </c>
      <c r="F1171" t="s">
        <v>1010</v>
      </c>
      <c r="G1171">
        <f>_xlfn.XLOOKUP(Product_summary[[#This Row],[ProductName]], products[ProductName], products[UnitsInStock])</f>
        <v>24</v>
      </c>
      <c r="H1171">
        <f>_xlfn.XLOOKUP(Product_summary[[#This Row],[ProductName]], products[ProductName], products[UnitsOnOrder])</f>
        <v>0</v>
      </c>
      <c r="I1171">
        <f>_xlfn.XLOOKUP(Product_summary[[#This Row],[ProductName]], products[ProductName], products[ReorderLevel])</f>
        <v>5</v>
      </c>
      <c r="J1171">
        <v>878</v>
      </c>
    </row>
    <row r="1172" spans="1:10" x14ac:dyDescent="0.3">
      <c r="A1172">
        <v>97</v>
      </c>
      <c r="B1172">
        <v>6</v>
      </c>
      <c r="C1172">
        <v>0</v>
      </c>
      <c r="D1172">
        <v>97</v>
      </c>
      <c r="E1172" t="s">
        <v>19</v>
      </c>
      <c r="F1172" t="s">
        <v>905</v>
      </c>
      <c r="G1172">
        <f>_xlfn.XLOOKUP(Product_summary[[#This Row],[ProductName]], products[ProductName], products[UnitsInStock])</f>
        <v>29</v>
      </c>
      <c r="H1172">
        <f>_xlfn.XLOOKUP(Product_summary[[#This Row],[ProductName]], products[ProductName], products[UnitsOnOrder])</f>
        <v>0</v>
      </c>
      <c r="I1172">
        <f>_xlfn.XLOOKUP(Product_summary[[#This Row],[ProductName]], products[ProductName], products[ReorderLevel])</f>
        <v>0</v>
      </c>
      <c r="J1172">
        <v>582</v>
      </c>
    </row>
    <row r="1173" spans="1:10" x14ac:dyDescent="0.3">
      <c r="A1173">
        <v>7.45</v>
      </c>
      <c r="B1173">
        <v>60</v>
      </c>
      <c r="C1173">
        <v>0.15</v>
      </c>
      <c r="D1173">
        <v>7.45</v>
      </c>
      <c r="E1173" t="s">
        <v>19</v>
      </c>
      <c r="F1173" t="s">
        <v>993</v>
      </c>
      <c r="G1173">
        <f>_xlfn.XLOOKUP(Product_summary[[#This Row],[ProductName]], products[ProductName], products[UnitsInStock])</f>
        <v>21</v>
      </c>
      <c r="H1173">
        <f>_xlfn.XLOOKUP(Product_summary[[#This Row],[ProductName]], products[ProductName], products[UnitsOnOrder])</f>
        <v>0</v>
      </c>
      <c r="I1173">
        <f>_xlfn.XLOOKUP(Product_summary[[#This Row],[ProductName]], products[ProductName], products[ReorderLevel])</f>
        <v>10</v>
      </c>
      <c r="J1173">
        <v>379.95</v>
      </c>
    </row>
    <row r="1174" spans="1:10" x14ac:dyDescent="0.3">
      <c r="A1174">
        <v>36</v>
      </c>
      <c r="B1174">
        <v>30</v>
      </c>
      <c r="C1174">
        <v>0.15</v>
      </c>
      <c r="D1174">
        <v>36</v>
      </c>
      <c r="E1174" t="s">
        <v>13</v>
      </c>
      <c r="F1174" t="s">
        <v>1021</v>
      </c>
      <c r="G1174">
        <f>_xlfn.XLOOKUP(Product_summary[[#This Row],[ProductName]], products[ProductName], products[UnitsInStock])</f>
        <v>26</v>
      </c>
      <c r="H1174">
        <f>_xlfn.XLOOKUP(Product_summary[[#This Row],[ProductName]], products[ProductName], products[UnitsOnOrder])</f>
        <v>0</v>
      </c>
      <c r="I1174">
        <f>_xlfn.XLOOKUP(Product_summary[[#This Row],[ProductName]], products[ProductName], products[ReorderLevel])</f>
        <v>15</v>
      </c>
      <c r="J1174">
        <v>918</v>
      </c>
    </row>
    <row r="1175" spans="1:10" x14ac:dyDescent="0.3">
      <c r="A1175">
        <v>15</v>
      </c>
      <c r="B1175">
        <v>15</v>
      </c>
      <c r="C1175">
        <v>0.15</v>
      </c>
      <c r="D1175">
        <v>15</v>
      </c>
      <c r="E1175" t="s">
        <v>25</v>
      </c>
      <c r="F1175" t="s">
        <v>1027</v>
      </c>
      <c r="G1175">
        <f>_xlfn.XLOOKUP(Product_summary[[#This Row],[ProductName]], products[ProductName], products[UnitsInStock])</f>
        <v>101</v>
      </c>
      <c r="H1175">
        <f>_xlfn.XLOOKUP(Product_summary[[#This Row],[ProductName]], products[ProductName], products[UnitsOnOrder])</f>
        <v>0</v>
      </c>
      <c r="I1175">
        <f>_xlfn.XLOOKUP(Product_summary[[#This Row],[ProductName]], products[ProductName], products[ReorderLevel])</f>
        <v>5</v>
      </c>
      <c r="J1175">
        <v>191.25</v>
      </c>
    </row>
    <row r="1176" spans="1:10" x14ac:dyDescent="0.3">
      <c r="A1176">
        <v>30</v>
      </c>
      <c r="B1176">
        <v>90</v>
      </c>
      <c r="C1176">
        <v>0</v>
      </c>
      <c r="D1176">
        <v>30</v>
      </c>
      <c r="E1176" t="s">
        <v>22</v>
      </c>
      <c r="F1176" t="s">
        <v>901</v>
      </c>
      <c r="G1176">
        <f>_xlfn.XLOOKUP(Product_summary[[#This Row],[ProductName]], products[ProductName], products[UnitsInStock])</f>
        <v>15</v>
      </c>
      <c r="H1176">
        <f>_xlfn.XLOOKUP(Product_summary[[#This Row],[ProductName]], products[ProductName], products[UnitsOnOrder])</f>
        <v>0</v>
      </c>
      <c r="I1176">
        <f>_xlfn.XLOOKUP(Product_summary[[#This Row],[ProductName]], products[ProductName], products[ReorderLevel])</f>
        <v>10</v>
      </c>
      <c r="J1176">
        <v>2700</v>
      </c>
    </row>
    <row r="1177" spans="1:10" x14ac:dyDescent="0.3">
      <c r="A1177">
        <v>55</v>
      </c>
      <c r="B1177">
        <v>25</v>
      </c>
      <c r="C1177">
        <v>0</v>
      </c>
      <c r="D1177">
        <v>55</v>
      </c>
      <c r="E1177" t="s">
        <v>13</v>
      </c>
      <c r="F1177" t="s">
        <v>1002</v>
      </c>
      <c r="G1177">
        <f>_xlfn.XLOOKUP(Product_summary[[#This Row],[ProductName]], products[ProductName], products[UnitsInStock])</f>
        <v>79</v>
      </c>
      <c r="H1177">
        <f>_xlfn.XLOOKUP(Product_summary[[#This Row],[ProductName]], products[ProductName], products[UnitsOnOrder])</f>
        <v>0</v>
      </c>
      <c r="I1177">
        <f>_xlfn.XLOOKUP(Product_summary[[#This Row],[ProductName]], products[ProductName], products[ReorderLevel])</f>
        <v>0</v>
      </c>
      <c r="J1177">
        <v>1375</v>
      </c>
    </row>
    <row r="1178" spans="1:10" x14ac:dyDescent="0.3">
      <c r="A1178">
        <v>15</v>
      </c>
      <c r="B1178">
        <v>50</v>
      </c>
      <c r="C1178">
        <v>0</v>
      </c>
      <c r="D1178">
        <v>15</v>
      </c>
      <c r="E1178" t="s">
        <v>4</v>
      </c>
      <c r="F1178" t="s">
        <v>1023</v>
      </c>
      <c r="G1178">
        <f>_xlfn.XLOOKUP(Product_summary[[#This Row],[ProductName]], products[ProductName], products[UnitsInStock])</f>
        <v>15</v>
      </c>
      <c r="H1178">
        <f>_xlfn.XLOOKUP(Product_summary[[#This Row],[ProductName]], products[ProductName], products[UnitsOnOrder])</f>
        <v>10</v>
      </c>
      <c r="I1178">
        <f>_xlfn.XLOOKUP(Product_summary[[#This Row],[ProductName]], products[ProductName], products[ReorderLevel])</f>
        <v>30</v>
      </c>
      <c r="J1178">
        <v>750</v>
      </c>
    </row>
    <row r="1179" spans="1:10" x14ac:dyDescent="0.3">
      <c r="A1179">
        <v>40</v>
      </c>
      <c r="B1179">
        <v>10</v>
      </c>
      <c r="C1179">
        <v>0</v>
      </c>
      <c r="D1179">
        <v>40</v>
      </c>
      <c r="E1179" t="s">
        <v>7</v>
      </c>
      <c r="F1179" t="s">
        <v>903</v>
      </c>
      <c r="G1179">
        <f>_xlfn.XLOOKUP(Product_summary[[#This Row],[ProductName]], products[ProductName], products[UnitsInStock])</f>
        <v>6</v>
      </c>
      <c r="H1179">
        <f>_xlfn.XLOOKUP(Product_summary[[#This Row],[ProductName]], products[ProductName], products[UnitsOnOrder])</f>
        <v>0</v>
      </c>
      <c r="I1179">
        <f>_xlfn.XLOOKUP(Product_summary[[#This Row],[ProductName]], products[ProductName], products[ReorderLevel])</f>
        <v>0</v>
      </c>
      <c r="J1179">
        <v>400</v>
      </c>
    </row>
    <row r="1180" spans="1:10" x14ac:dyDescent="0.3">
      <c r="A1180">
        <v>38</v>
      </c>
      <c r="B1180">
        <v>4</v>
      </c>
      <c r="C1180">
        <v>0</v>
      </c>
      <c r="D1180">
        <v>38</v>
      </c>
      <c r="E1180" t="s">
        <v>13</v>
      </c>
      <c r="F1180" t="s">
        <v>911</v>
      </c>
      <c r="G1180">
        <f>_xlfn.XLOOKUP(Product_summary[[#This Row],[ProductName]], products[ProductName], products[UnitsInStock])</f>
        <v>86</v>
      </c>
      <c r="H1180">
        <f>_xlfn.XLOOKUP(Product_summary[[#This Row],[ProductName]], products[ProductName], products[UnitsOnOrder])</f>
        <v>0</v>
      </c>
      <c r="I1180">
        <f>_xlfn.XLOOKUP(Product_summary[[#This Row],[ProductName]], products[ProductName], products[ReorderLevel])</f>
        <v>0</v>
      </c>
      <c r="J1180">
        <v>152</v>
      </c>
    </row>
    <row r="1181" spans="1:10" x14ac:dyDescent="0.3">
      <c r="A1181">
        <v>4.5</v>
      </c>
      <c r="B1181">
        <v>20</v>
      </c>
      <c r="C1181">
        <v>0</v>
      </c>
      <c r="D1181">
        <v>4.5</v>
      </c>
      <c r="E1181" t="s">
        <v>4</v>
      </c>
      <c r="F1181" t="s">
        <v>935</v>
      </c>
      <c r="G1181">
        <f>_xlfn.XLOOKUP(Product_summary[[#This Row],[ProductName]], products[ProductName], products[UnitsInStock])</f>
        <v>20</v>
      </c>
      <c r="H1181">
        <f>_xlfn.XLOOKUP(Product_summary[[#This Row],[ProductName]], products[ProductName], products[UnitsOnOrder])</f>
        <v>0</v>
      </c>
      <c r="I1181">
        <f>_xlfn.XLOOKUP(Product_summary[[#This Row],[ProductName]], products[ProductName], products[ReorderLevel])</f>
        <v>0</v>
      </c>
      <c r="J1181">
        <v>90</v>
      </c>
    </row>
    <row r="1182" spans="1:10" x14ac:dyDescent="0.3">
      <c r="A1182">
        <v>39</v>
      </c>
      <c r="B1182">
        <v>20</v>
      </c>
      <c r="C1182">
        <v>0</v>
      </c>
      <c r="D1182">
        <v>39</v>
      </c>
      <c r="E1182" t="s">
        <v>19</v>
      </c>
      <c r="F1182" t="s">
        <v>921</v>
      </c>
      <c r="G1182">
        <f>_xlfn.XLOOKUP(Product_summary[[#This Row],[ProductName]], products[ProductName], products[UnitsInStock])</f>
        <v>0</v>
      </c>
      <c r="H1182">
        <f>_xlfn.XLOOKUP(Product_summary[[#This Row],[ProductName]], products[ProductName], products[UnitsOnOrder])</f>
        <v>0</v>
      </c>
      <c r="I1182">
        <f>_xlfn.XLOOKUP(Product_summary[[#This Row],[ProductName]], products[ProductName], products[ReorderLevel])</f>
        <v>0</v>
      </c>
      <c r="J1182">
        <v>780</v>
      </c>
    </row>
    <row r="1183" spans="1:10" x14ac:dyDescent="0.3">
      <c r="A1183">
        <v>12</v>
      </c>
      <c r="B1183">
        <v>18</v>
      </c>
      <c r="C1183">
        <v>0</v>
      </c>
      <c r="D1183">
        <v>12</v>
      </c>
      <c r="E1183" t="s">
        <v>25</v>
      </c>
      <c r="F1183" t="s">
        <v>977</v>
      </c>
      <c r="G1183">
        <f>_xlfn.XLOOKUP(Product_summary[[#This Row],[ProductName]], products[ProductName], products[UnitsInStock])</f>
        <v>95</v>
      </c>
      <c r="H1183">
        <f>_xlfn.XLOOKUP(Product_summary[[#This Row],[ProductName]], products[ProductName], products[UnitsOnOrder])</f>
        <v>0</v>
      </c>
      <c r="I1183">
        <f>_xlfn.XLOOKUP(Product_summary[[#This Row],[ProductName]], products[ProductName], products[ReorderLevel])</f>
        <v>0</v>
      </c>
      <c r="J1183">
        <v>216</v>
      </c>
    </row>
    <row r="1184" spans="1:10" x14ac:dyDescent="0.3">
      <c r="A1184">
        <v>9.1999999999999993</v>
      </c>
      <c r="B1184">
        <v>7</v>
      </c>
      <c r="C1184">
        <v>0.25</v>
      </c>
      <c r="D1184">
        <v>9.1999999999999993</v>
      </c>
      <c r="E1184" t="s">
        <v>10</v>
      </c>
      <c r="F1184" t="s">
        <v>925</v>
      </c>
      <c r="G1184">
        <f>_xlfn.XLOOKUP(Product_summary[[#This Row],[ProductName]], products[ProductName], products[UnitsInStock])</f>
        <v>25</v>
      </c>
      <c r="H1184">
        <f>_xlfn.XLOOKUP(Product_summary[[#This Row],[ProductName]], products[ProductName], products[UnitsOnOrder])</f>
        <v>0</v>
      </c>
      <c r="I1184">
        <f>_xlfn.XLOOKUP(Product_summary[[#This Row],[ProductName]], products[ProductName], products[ReorderLevel])</f>
        <v>5</v>
      </c>
      <c r="J1184">
        <v>48.3</v>
      </c>
    </row>
    <row r="1185" spans="1:10" x14ac:dyDescent="0.3">
      <c r="A1185">
        <v>18</v>
      </c>
      <c r="B1185">
        <v>9</v>
      </c>
      <c r="C1185">
        <v>0.25</v>
      </c>
      <c r="D1185">
        <v>18</v>
      </c>
      <c r="E1185" t="s">
        <v>4</v>
      </c>
      <c r="F1185" t="s">
        <v>956</v>
      </c>
      <c r="G1185">
        <f>_xlfn.XLOOKUP(Product_summary[[#This Row],[ProductName]], products[ProductName], products[UnitsInStock])</f>
        <v>20</v>
      </c>
      <c r="H1185">
        <f>_xlfn.XLOOKUP(Product_summary[[#This Row],[ProductName]], products[ProductName], products[UnitsOnOrder])</f>
        <v>0</v>
      </c>
      <c r="I1185">
        <f>_xlfn.XLOOKUP(Product_summary[[#This Row],[ProductName]], products[ProductName], products[ReorderLevel])</f>
        <v>15</v>
      </c>
      <c r="J1185">
        <v>121.5</v>
      </c>
    </row>
    <row r="1186" spans="1:10" x14ac:dyDescent="0.3">
      <c r="A1186">
        <v>13.25</v>
      </c>
      <c r="B1186">
        <v>30</v>
      </c>
      <c r="C1186">
        <v>0.25</v>
      </c>
      <c r="D1186">
        <v>13.25</v>
      </c>
      <c r="E1186" t="s">
        <v>25</v>
      </c>
      <c r="F1186" t="s">
        <v>1000</v>
      </c>
      <c r="G1186">
        <f>_xlfn.XLOOKUP(Product_summary[[#This Row],[ProductName]], products[ProductName], products[UnitsInStock])</f>
        <v>62</v>
      </c>
      <c r="H1186">
        <f>_xlfn.XLOOKUP(Product_summary[[#This Row],[ProductName]], products[ProductName], products[UnitsOnOrder])</f>
        <v>0</v>
      </c>
      <c r="I1186">
        <f>_xlfn.XLOOKUP(Product_summary[[#This Row],[ProductName]], products[ProductName], products[ReorderLevel])</f>
        <v>20</v>
      </c>
      <c r="J1186">
        <v>298.125</v>
      </c>
    </row>
    <row r="1187" spans="1:10" x14ac:dyDescent="0.3">
      <c r="A1187">
        <v>15</v>
      </c>
      <c r="B1187">
        <v>30</v>
      </c>
      <c r="C1187">
        <v>0.25</v>
      </c>
      <c r="D1187">
        <v>15</v>
      </c>
      <c r="E1187" t="s">
        <v>4</v>
      </c>
      <c r="F1187" t="s">
        <v>1023</v>
      </c>
      <c r="G1187">
        <f>_xlfn.XLOOKUP(Product_summary[[#This Row],[ProductName]], products[ProductName], products[UnitsInStock])</f>
        <v>15</v>
      </c>
      <c r="H1187">
        <f>_xlfn.XLOOKUP(Product_summary[[#This Row],[ProductName]], products[ProductName], products[UnitsOnOrder])</f>
        <v>10</v>
      </c>
      <c r="I1187">
        <f>_xlfn.XLOOKUP(Product_summary[[#This Row],[ProductName]], products[ProductName], products[ReorderLevel])</f>
        <v>30</v>
      </c>
      <c r="J1187">
        <v>337.5</v>
      </c>
    </row>
    <row r="1188" spans="1:10" x14ac:dyDescent="0.3">
      <c r="A1188">
        <v>21</v>
      </c>
      <c r="B1188">
        <v>15</v>
      </c>
      <c r="C1188">
        <v>0</v>
      </c>
      <c r="D1188">
        <v>21</v>
      </c>
      <c r="E1188" t="s">
        <v>13</v>
      </c>
      <c r="F1188" t="s">
        <v>909</v>
      </c>
      <c r="G1188">
        <f>_xlfn.XLOOKUP(Product_summary[[#This Row],[ProductName]], products[ProductName], products[UnitsInStock])</f>
        <v>22</v>
      </c>
      <c r="H1188">
        <f>_xlfn.XLOOKUP(Product_summary[[#This Row],[ProductName]], products[ProductName], products[UnitsOnOrder])</f>
        <v>30</v>
      </c>
      <c r="I1188">
        <f>_xlfn.XLOOKUP(Product_summary[[#This Row],[ProductName]], products[ProductName], products[ReorderLevel])</f>
        <v>30</v>
      </c>
      <c r="J1188">
        <v>315</v>
      </c>
    </row>
    <row r="1189" spans="1:10" x14ac:dyDescent="0.3">
      <c r="A1189">
        <v>39</v>
      </c>
      <c r="B1189">
        <v>8</v>
      </c>
      <c r="C1189">
        <v>0.05</v>
      </c>
      <c r="D1189">
        <v>39</v>
      </c>
      <c r="E1189" t="s">
        <v>19</v>
      </c>
      <c r="F1189" t="s">
        <v>921</v>
      </c>
      <c r="G1189">
        <f>_xlfn.XLOOKUP(Product_summary[[#This Row],[ProductName]], products[ProductName], products[UnitsInStock])</f>
        <v>0</v>
      </c>
      <c r="H1189">
        <f>_xlfn.XLOOKUP(Product_summary[[#This Row],[ProductName]], products[ProductName], products[UnitsOnOrder])</f>
        <v>0</v>
      </c>
      <c r="I1189">
        <f>_xlfn.XLOOKUP(Product_summary[[#This Row],[ProductName]], products[ProductName], products[ReorderLevel])</f>
        <v>0</v>
      </c>
      <c r="J1189">
        <v>296.39999999999998</v>
      </c>
    </row>
    <row r="1190" spans="1:10" x14ac:dyDescent="0.3">
      <c r="A1190">
        <v>123.79</v>
      </c>
      <c r="B1190">
        <v>12</v>
      </c>
      <c r="C1190">
        <v>0.05</v>
      </c>
      <c r="D1190">
        <v>123.79</v>
      </c>
      <c r="E1190" t="s">
        <v>19</v>
      </c>
      <c r="F1190" t="s">
        <v>945</v>
      </c>
      <c r="G1190">
        <f>_xlfn.XLOOKUP(Product_summary[[#This Row],[ProductName]], products[ProductName], products[UnitsInStock])</f>
        <v>0</v>
      </c>
      <c r="H1190">
        <f>_xlfn.XLOOKUP(Product_summary[[#This Row],[ProductName]], products[ProductName], products[UnitsOnOrder])</f>
        <v>0</v>
      </c>
      <c r="I1190">
        <f>_xlfn.XLOOKUP(Product_summary[[#This Row],[ProductName]], products[ProductName], products[ReorderLevel])</f>
        <v>0</v>
      </c>
      <c r="J1190">
        <v>1411.2059999999999</v>
      </c>
    </row>
    <row r="1191" spans="1:10" x14ac:dyDescent="0.3">
      <c r="A1191">
        <v>21.05</v>
      </c>
      <c r="B1191">
        <v>65</v>
      </c>
      <c r="C1191">
        <v>0.05</v>
      </c>
      <c r="D1191">
        <v>21.05</v>
      </c>
      <c r="E1191" t="s">
        <v>7</v>
      </c>
      <c r="F1191" t="s">
        <v>1014</v>
      </c>
      <c r="G1191">
        <f>_xlfn.XLOOKUP(Product_summary[[#This Row],[ProductName]], products[ProductName], products[UnitsInStock])</f>
        <v>76</v>
      </c>
      <c r="H1191">
        <f>_xlfn.XLOOKUP(Product_summary[[#This Row],[ProductName]], products[ProductName], products[UnitsOnOrder])</f>
        <v>0</v>
      </c>
      <c r="I1191">
        <f>_xlfn.XLOOKUP(Product_summary[[#This Row],[ProductName]], products[ProductName], products[ReorderLevel])</f>
        <v>0</v>
      </c>
      <c r="J1191">
        <v>1299.8374999999999</v>
      </c>
    </row>
    <row r="1192" spans="1:10" x14ac:dyDescent="0.3">
      <c r="A1192">
        <v>15</v>
      </c>
      <c r="B1192">
        <v>8</v>
      </c>
      <c r="C1192">
        <v>0.05</v>
      </c>
      <c r="D1192">
        <v>15</v>
      </c>
      <c r="E1192" t="s">
        <v>4</v>
      </c>
      <c r="F1192" t="s">
        <v>1023</v>
      </c>
      <c r="G1192">
        <f>_xlfn.XLOOKUP(Product_summary[[#This Row],[ProductName]], products[ProductName], products[UnitsInStock])</f>
        <v>15</v>
      </c>
      <c r="H1192">
        <f>_xlfn.XLOOKUP(Product_summary[[#This Row],[ProductName]], products[ProductName], products[UnitsOnOrder])</f>
        <v>10</v>
      </c>
      <c r="I1192">
        <f>_xlfn.XLOOKUP(Product_summary[[#This Row],[ProductName]], products[ProductName], products[ReorderLevel])</f>
        <v>30</v>
      </c>
      <c r="J1192">
        <v>114</v>
      </c>
    </row>
    <row r="1193" spans="1:10" x14ac:dyDescent="0.3">
      <c r="A1193">
        <v>9.5</v>
      </c>
      <c r="B1193">
        <v>12</v>
      </c>
      <c r="C1193">
        <v>0</v>
      </c>
      <c r="D1193">
        <v>9.5</v>
      </c>
      <c r="E1193" t="s">
        <v>10</v>
      </c>
      <c r="F1193" t="s">
        <v>979</v>
      </c>
      <c r="G1193">
        <f>_xlfn.XLOOKUP(Product_summary[[#This Row],[ProductName]], products[ProductName], products[UnitsInStock])</f>
        <v>36</v>
      </c>
      <c r="H1193">
        <f>_xlfn.XLOOKUP(Product_summary[[#This Row],[ProductName]], products[ProductName], products[UnitsOnOrder])</f>
        <v>0</v>
      </c>
      <c r="I1193">
        <f>_xlfn.XLOOKUP(Product_summary[[#This Row],[ProductName]], products[ProductName], products[ReorderLevel])</f>
        <v>0</v>
      </c>
      <c r="J1193">
        <v>114</v>
      </c>
    </row>
    <row r="1194" spans="1:10" x14ac:dyDescent="0.3">
      <c r="A1194">
        <v>18</v>
      </c>
      <c r="B1194">
        <v>5</v>
      </c>
      <c r="C1194">
        <v>0.2</v>
      </c>
      <c r="D1194">
        <v>18</v>
      </c>
      <c r="E1194" t="s">
        <v>4</v>
      </c>
      <c r="F1194" t="s">
        <v>889</v>
      </c>
      <c r="G1194">
        <f>_xlfn.XLOOKUP(Product_summary[[#This Row],[ProductName]], products[ProductName], products[UnitsInStock])</f>
        <v>39</v>
      </c>
      <c r="H1194">
        <f>_xlfn.XLOOKUP(Product_summary[[#This Row],[ProductName]], products[ProductName], products[UnitsOnOrder])</f>
        <v>0</v>
      </c>
      <c r="I1194">
        <f>_xlfn.XLOOKUP(Product_summary[[#This Row],[ProductName]], products[ProductName], products[ReorderLevel])</f>
        <v>10</v>
      </c>
      <c r="J1194">
        <v>72</v>
      </c>
    </row>
    <row r="1195" spans="1:10" x14ac:dyDescent="0.3">
      <c r="A1195">
        <v>14</v>
      </c>
      <c r="B1195">
        <v>12</v>
      </c>
      <c r="C1195">
        <v>0.2</v>
      </c>
      <c r="D1195">
        <v>14</v>
      </c>
      <c r="E1195" t="s">
        <v>4</v>
      </c>
      <c r="F1195" t="s">
        <v>955</v>
      </c>
      <c r="G1195">
        <f>_xlfn.XLOOKUP(Product_summary[[#This Row],[ProductName]], products[ProductName], products[UnitsInStock])</f>
        <v>111</v>
      </c>
      <c r="H1195">
        <f>_xlfn.XLOOKUP(Product_summary[[#This Row],[ProductName]], products[ProductName], products[UnitsOnOrder])</f>
        <v>0</v>
      </c>
      <c r="I1195">
        <f>_xlfn.XLOOKUP(Product_summary[[#This Row],[ProductName]], products[ProductName], products[ReorderLevel])</f>
        <v>15</v>
      </c>
      <c r="J1195">
        <v>134.4</v>
      </c>
    </row>
    <row r="1196" spans="1:10" x14ac:dyDescent="0.3">
      <c r="A1196">
        <v>12.5</v>
      </c>
      <c r="B1196">
        <v>40</v>
      </c>
      <c r="C1196">
        <v>0.2</v>
      </c>
      <c r="D1196">
        <v>12.5</v>
      </c>
      <c r="E1196" t="s">
        <v>10</v>
      </c>
      <c r="F1196" t="s">
        <v>1019</v>
      </c>
      <c r="G1196">
        <f>_xlfn.XLOOKUP(Product_summary[[#This Row],[ProductName]], products[ProductName], products[UnitsInStock])</f>
        <v>6</v>
      </c>
      <c r="H1196">
        <f>_xlfn.XLOOKUP(Product_summary[[#This Row],[ProductName]], products[ProductName], products[UnitsOnOrder])</f>
        <v>10</v>
      </c>
      <c r="I1196">
        <f>_xlfn.XLOOKUP(Product_summary[[#This Row],[ProductName]], products[ProductName], products[ReorderLevel])</f>
        <v>15</v>
      </c>
      <c r="J1196">
        <v>400</v>
      </c>
    </row>
    <row r="1197" spans="1:10" x14ac:dyDescent="0.3">
      <c r="A1197">
        <v>21.5</v>
      </c>
      <c r="B1197">
        <v>60</v>
      </c>
      <c r="C1197">
        <v>0.2</v>
      </c>
      <c r="D1197">
        <v>21.5</v>
      </c>
      <c r="E1197" t="s">
        <v>13</v>
      </c>
      <c r="F1197" t="s">
        <v>1025</v>
      </c>
      <c r="G1197">
        <f>_xlfn.XLOOKUP(Product_summary[[#This Row],[ProductName]], products[ProductName], products[UnitsInStock])</f>
        <v>26</v>
      </c>
      <c r="H1197">
        <f>_xlfn.XLOOKUP(Product_summary[[#This Row],[ProductName]], products[ProductName], products[UnitsOnOrder])</f>
        <v>0</v>
      </c>
      <c r="I1197">
        <f>_xlfn.XLOOKUP(Product_summary[[#This Row],[ProductName]], products[ProductName], products[ReorderLevel])</f>
        <v>0</v>
      </c>
      <c r="J1197">
        <v>1032</v>
      </c>
    </row>
    <row r="1198" spans="1:10" x14ac:dyDescent="0.3">
      <c r="A1198">
        <v>55</v>
      </c>
      <c r="B1198">
        <v>42</v>
      </c>
      <c r="C1198">
        <v>0.15</v>
      </c>
      <c r="D1198">
        <v>55</v>
      </c>
      <c r="E1198" t="s">
        <v>13</v>
      </c>
      <c r="F1198" t="s">
        <v>1002</v>
      </c>
      <c r="G1198">
        <f>_xlfn.XLOOKUP(Product_summary[[#This Row],[ProductName]], products[ProductName], products[UnitsInStock])</f>
        <v>79</v>
      </c>
      <c r="H1198">
        <f>_xlfn.XLOOKUP(Product_summary[[#This Row],[ProductName]], products[ProductName], products[UnitsOnOrder])</f>
        <v>0</v>
      </c>
      <c r="I1198">
        <f>_xlfn.XLOOKUP(Product_summary[[#This Row],[ProductName]], products[ProductName], products[ReorderLevel])</f>
        <v>0</v>
      </c>
      <c r="J1198">
        <v>1963.5</v>
      </c>
    </row>
    <row r="1199" spans="1:10" x14ac:dyDescent="0.3">
      <c r="A1199">
        <v>21.5</v>
      </c>
      <c r="B1199">
        <v>20</v>
      </c>
      <c r="C1199">
        <v>0.15</v>
      </c>
      <c r="D1199">
        <v>21.5</v>
      </c>
      <c r="E1199" t="s">
        <v>13</v>
      </c>
      <c r="F1199" t="s">
        <v>1025</v>
      </c>
      <c r="G1199">
        <f>_xlfn.XLOOKUP(Product_summary[[#This Row],[ProductName]], products[ProductName], products[UnitsInStock])</f>
        <v>26</v>
      </c>
      <c r="H1199">
        <f>_xlfn.XLOOKUP(Product_summary[[#This Row],[ProductName]], products[ProductName], products[UnitsOnOrder])</f>
        <v>0</v>
      </c>
      <c r="I1199">
        <f>_xlfn.XLOOKUP(Product_summary[[#This Row],[ProductName]], products[ProductName], products[ReorderLevel])</f>
        <v>0</v>
      </c>
      <c r="J1199">
        <v>365.5</v>
      </c>
    </row>
    <row r="1200" spans="1:10" x14ac:dyDescent="0.3">
      <c r="A1200">
        <v>18</v>
      </c>
      <c r="B1200">
        <v>35</v>
      </c>
      <c r="C1200">
        <v>0.15</v>
      </c>
      <c r="D1200">
        <v>18</v>
      </c>
      <c r="E1200" t="s">
        <v>4</v>
      </c>
      <c r="F1200" t="s">
        <v>1032</v>
      </c>
      <c r="G1200">
        <f>_xlfn.XLOOKUP(Product_summary[[#This Row],[ProductName]], products[ProductName], products[UnitsInStock])</f>
        <v>57</v>
      </c>
      <c r="H1200">
        <f>_xlfn.XLOOKUP(Product_summary[[#This Row],[ProductName]], products[ProductName], products[UnitsOnOrder])</f>
        <v>0</v>
      </c>
      <c r="I1200">
        <f>_xlfn.XLOOKUP(Product_summary[[#This Row],[ProductName]], products[ProductName], products[ReorderLevel])</f>
        <v>20</v>
      </c>
      <c r="J1200">
        <v>535.5</v>
      </c>
    </row>
    <row r="1201" spans="1:10" x14ac:dyDescent="0.3">
      <c r="A1201">
        <v>10</v>
      </c>
      <c r="B1201">
        <v>6</v>
      </c>
      <c r="C1201">
        <v>0</v>
      </c>
      <c r="D1201">
        <v>10</v>
      </c>
      <c r="E1201" t="s">
        <v>7</v>
      </c>
      <c r="F1201" t="s">
        <v>893</v>
      </c>
      <c r="G1201">
        <f>_xlfn.XLOOKUP(Product_summary[[#This Row],[ProductName]], products[ProductName], products[UnitsInStock])</f>
        <v>13</v>
      </c>
      <c r="H1201">
        <f>_xlfn.XLOOKUP(Product_summary[[#This Row],[ProductName]], products[ProductName], products[UnitsOnOrder])</f>
        <v>70</v>
      </c>
      <c r="I1201">
        <f>_xlfn.XLOOKUP(Product_summary[[#This Row],[ProductName]], products[ProductName], products[ReorderLevel])</f>
        <v>25</v>
      </c>
      <c r="J1201">
        <v>60</v>
      </c>
    </row>
    <row r="1202" spans="1:10" x14ac:dyDescent="0.3">
      <c r="A1202">
        <v>18</v>
      </c>
      <c r="B1202">
        <v>15</v>
      </c>
      <c r="C1202">
        <v>0</v>
      </c>
      <c r="D1202">
        <v>18</v>
      </c>
      <c r="E1202" t="s">
        <v>4</v>
      </c>
      <c r="F1202" t="s">
        <v>1032</v>
      </c>
      <c r="G1202">
        <f>_xlfn.XLOOKUP(Product_summary[[#This Row],[ProductName]], products[ProductName], products[UnitsInStock])</f>
        <v>57</v>
      </c>
      <c r="H1202">
        <f>_xlfn.XLOOKUP(Product_summary[[#This Row],[ProductName]], products[ProductName], products[UnitsOnOrder])</f>
        <v>0</v>
      </c>
      <c r="I1202">
        <f>_xlfn.XLOOKUP(Product_summary[[#This Row],[ProductName]], products[ProductName], products[ReorderLevel])</f>
        <v>20</v>
      </c>
      <c r="J1202">
        <v>270</v>
      </c>
    </row>
    <row r="1203" spans="1:10" x14ac:dyDescent="0.3">
      <c r="A1203">
        <v>19</v>
      </c>
      <c r="B1203">
        <v>5</v>
      </c>
      <c r="C1203">
        <v>0</v>
      </c>
      <c r="D1203">
        <v>19</v>
      </c>
      <c r="E1203" t="s">
        <v>4</v>
      </c>
      <c r="F1203" t="s">
        <v>891</v>
      </c>
      <c r="G1203">
        <f>_xlfn.XLOOKUP(Product_summary[[#This Row],[ProductName]], products[ProductName], products[UnitsInStock])</f>
        <v>17</v>
      </c>
      <c r="H1203">
        <f>_xlfn.XLOOKUP(Product_summary[[#This Row],[ProductName]], products[ProductName], products[UnitsOnOrder])</f>
        <v>40</v>
      </c>
      <c r="I1203">
        <f>_xlfn.XLOOKUP(Product_summary[[#This Row],[ProductName]], products[ProductName], products[ReorderLevel])</f>
        <v>25</v>
      </c>
      <c r="J1203">
        <v>95</v>
      </c>
    </row>
    <row r="1204" spans="1:10" x14ac:dyDescent="0.3">
      <c r="A1204">
        <v>55</v>
      </c>
      <c r="B1204">
        <v>35</v>
      </c>
      <c r="C1204">
        <v>0</v>
      </c>
      <c r="D1204">
        <v>55</v>
      </c>
      <c r="E1204" t="s">
        <v>13</v>
      </c>
      <c r="F1204" t="s">
        <v>1002</v>
      </c>
      <c r="G1204">
        <f>_xlfn.XLOOKUP(Product_summary[[#This Row],[ProductName]], products[ProductName], products[UnitsInStock])</f>
        <v>79</v>
      </c>
      <c r="H1204">
        <f>_xlfn.XLOOKUP(Product_summary[[#This Row],[ProductName]], products[ProductName], products[UnitsOnOrder])</f>
        <v>0</v>
      </c>
      <c r="I1204">
        <f>_xlfn.XLOOKUP(Product_summary[[#This Row],[ProductName]], products[ProductName], products[ReorderLevel])</f>
        <v>0</v>
      </c>
      <c r="J1204">
        <v>1925</v>
      </c>
    </row>
    <row r="1205" spans="1:10" x14ac:dyDescent="0.3">
      <c r="A1205">
        <v>15</v>
      </c>
      <c r="B1205">
        <v>35</v>
      </c>
      <c r="C1205">
        <v>0</v>
      </c>
      <c r="D1205">
        <v>15</v>
      </c>
      <c r="E1205" t="s">
        <v>25</v>
      </c>
      <c r="F1205" t="s">
        <v>1027</v>
      </c>
      <c r="G1205">
        <f>_xlfn.XLOOKUP(Product_summary[[#This Row],[ProductName]], products[ProductName], products[UnitsInStock])</f>
        <v>101</v>
      </c>
      <c r="H1205">
        <f>_xlfn.XLOOKUP(Product_summary[[#This Row],[ProductName]], products[ProductName], products[UnitsOnOrder])</f>
        <v>0</v>
      </c>
      <c r="I1205">
        <f>_xlfn.XLOOKUP(Product_summary[[#This Row],[ProductName]], products[ProductName], products[ReorderLevel])</f>
        <v>5</v>
      </c>
      <c r="J1205">
        <v>525</v>
      </c>
    </row>
    <row r="1206" spans="1:10" x14ac:dyDescent="0.3">
      <c r="A1206">
        <v>22</v>
      </c>
      <c r="B1206">
        <v>6</v>
      </c>
      <c r="C1206">
        <v>0</v>
      </c>
      <c r="D1206">
        <v>22</v>
      </c>
      <c r="E1206" t="s">
        <v>7</v>
      </c>
      <c r="F1206" t="s">
        <v>895</v>
      </c>
      <c r="G1206">
        <f>_xlfn.XLOOKUP(Product_summary[[#This Row],[ProductName]], products[ProductName], products[UnitsInStock])</f>
        <v>53</v>
      </c>
      <c r="H1206">
        <f>_xlfn.XLOOKUP(Product_summary[[#This Row],[ProductName]], products[ProductName], products[UnitsOnOrder])</f>
        <v>0</v>
      </c>
      <c r="I1206">
        <f>_xlfn.XLOOKUP(Product_summary[[#This Row],[ProductName]], products[ProductName], products[ReorderLevel])</f>
        <v>0</v>
      </c>
      <c r="J1206">
        <v>132</v>
      </c>
    </row>
    <row r="1207" spans="1:10" x14ac:dyDescent="0.3">
      <c r="A1207">
        <v>4.5</v>
      </c>
      <c r="B1207">
        <v>35</v>
      </c>
      <c r="C1207">
        <v>0</v>
      </c>
      <c r="D1207">
        <v>4.5</v>
      </c>
      <c r="E1207" t="s">
        <v>4</v>
      </c>
      <c r="F1207" t="s">
        <v>935</v>
      </c>
      <c r="G1207">
        <f>_xlfn.XLOOKUP(Product_summary[[#This Row],[ProductName]], products[ProductName], products[UnitsInStock])</f>
        <v>20</v>
      </c>
      <c r="H1207">
        <f>_xlfn.XLOOKUP(Product_summary[[#This Row],[ProductName]], products[ProductName], products[UnitsOnOrder])</f>
        <v>0</v>
      </c>
      <c r="I1207">
        <f>_xlfn.XLOOKUP(Product_summary[[#This Row],[ProductName]], products[ProductName], products[ReorderLevel])</f>
        <v>0</v>
      </c>
      <c r="J1207">
        <v>157.5</v>
      </c>
    </row>
    <row r="1208" spans="1:10" x14ac:dyDescent="0.3">
      <c r="A1208">
        <v>12.75</v>
      </c>
      <c r="B1208">
        <v>24</v>
      </c>
      <c r="C1208">
        <v>0</v>
      </c>
      <c r="D1208">
        <v>12.75</v>
      </c>
      <c r="E1208" t="s">
        <v>10</v>
      </c>
      <c r="F1208" t="s">
        <v>981</v>
      </c>
      <c r="G1208">
        <f>_xlfn.XLOOKUP(Product_summary[[#This Row],[ProductName]], products[ProductName], products[UnitsInStock])</f>
        <v>15</v>
      </c>
      <c r="H1208">
        <f>_xlfn.XLOOKUP(Product_summary[[#This Row],[ProductName]], products[ProductName], products[UnitsOnOrder])</f>
        <v>70</v>
      </c>
      <c r="I1208">
        <f>_xlfn.XLOOKUP(Product_summary[[#This Row],[ProductName]], products[ProductName], products[ReorderLevel])</f>
        <v>25</v>
      </c>
      <c r="J1208">
        <v>306</v>
      </c>
    </row>
    <row r="1209" spans="1:10" x14ac:dyDescent="0.3">
      <c r="A1209">
        <v>12.5</v>
      </c>
      <c r="B1209">
        <v>20</v>
      </c>
      <c r="C1209">
        <v>0</v>
      </c>
      <c r="D1209">
        <v>12.5</v>
      </c>
      <c r="E1209" t="s">
        <v>13</v>
      </c>
      <c r="F1209" t="s">
        <v>949</v>
      </c>
      <c r="G1209">
        <f>_xlfn.XLOOKUP(Product_summary[[#This Row],[ProductName]], products[ProductName], products[UnitsInStock])</f>
        <v>0</v>
      </c>
      <c r="H1209">
        <f>_xlfn.XLOOKUP(Product_summary[[#This Row],[ProductName]], products[ProductName], products[UnitsOnOrder])</f>
        <v>70</v>
      </c>
      <c r="I1209">
        <f>_xlfn.XLOOKUP(Product_summary[[#This Row],[ProductName]], products[ProductName], products[ReorderLevel])</f>
        <v>20</v>
      </c>
      <c r="J1209">
        <v>250</v>
      </c>
    </row>
    <row r="1210" spans="1:10" x14ac:dyDescent="0.3">
      <c r="A1210">
        <v>32</v>
      </c>
      <c r="B1210">
        <v>4</v>
      </c>
      <c r="C1210">
        <v>0</v>
      </c>
      <c r="D1210">
        <v>32</v>
      </c>
      <c r="E1210" t="s">
        <v>13</v>
      </c>
      <c r="F1210" t="s">
        <v>951</v>
      </c>
      <c r="G1210">
        <f>_xlfn.XLOOKUP(Product_summary[[#This Row],[ProductName]], products[ProductName], products[UnitsInStock])</f>
        <v>9</v>
      </c>
      <c r="H1210">
        <f>_xlfn.XLOOKUP(Product_summary[[#This Row],[ProductName]], products[ProductName], products[UnitsOnOrder])</f>
        <v>40</v>
      </c>
      <c r="I1210">
        <f>_xlfn.XLOOKUP(Product_summary[[#This Row],[ProductName]], products[ProductName], products[ReorderLevel])</f>
        <v>25</v>
      </c>
      <c r="J1210">
        <v>128</v>
      </c>
    </row>
    <row r="1211" spans="1:10" x14ac:dyDescent="0.3">
      <c r="A1211">
        <v>17.45</v>
      </c>
      <c r="B1211">
        <v>20</v>
      </c>
      <c r="C1211">
        <v>0</v>
      </c>
      <c r="D1211">
        <v>17.45</v>
      </c>
      <c r="E1211" t="s">
        <v>10</v>
      </c>
      <c r="F1211" t="s">
        <v>919</v>
      </c>
      <c r="G1211">
        <f>_xlfn.XLOOKUP(Product_summary[[#This Row],[ProductName]], products[ProductName], products[UnitsInStock])</f>
        <v>29</v>
      </c>
      <c r="H1211">
        <f>_xlfn.XLOOKUP(Product_summary[[#This Row],[ProductName]], products[ProductName], products[UnitsOnOrder])</f>
        <v>0</v>
      </c>
      <c r="I1211">
        <f>_xlfn.XLOOKUP(Product_summary[[#This Row],[ProductName]], products[ProductName], products[ReorderLevel])</f>
        <v>10</v>
      </c>
      <c r="J1211">
        <v>349</v>
      </c>
    </row>
    <row r="1212" spans="1:10" x14ac:dyDescent="0.3">
      <c r="A1212">
        <v>46</v>
      </c>
      <c r="B1212">
        <v>24</v>
      </c>
      <c r="C1212">
        <v>0</v>
      </c>
      <c r="D1212">
        <v>46</v>
      </c>
      <c r="E1212" t="s">
        <v>4</v>
      </c>
      <c r="F1212" t="s">
        <v>971</v>
      </c>
      <c r="G1212">
        <f>_xlfn.XLOOKUP(Product_summary[[#This Row],[ProductName]], products[ProductName], products[UnitsInStock])</f>
        <v>17</v>
      </c>
      <c r="H1212">
        <f>_xlfn.XLOOKUP(Product_summary[[#This Row],[ProductName]], products[ProductName], products[UnitsOnOrder])</f>
        <v>10</v>
      </c>
      <c r="I1212">
        <f>_xlfn.XLOOKUP(Product_summary[[#This Row],[ProductName]], products[ProductName], products[ReorderLevel])</f>
        <v>25</v>
      </c>
      <c r="J1212">
        <v>1104</v>
      </c>
    </row>
    <row r="1213" spans="1:10" x14ac:dyDescent="0.3">
      <c r="A1213">
        <v>55</v>
      </c>
      <c r="B1213">
        <v>8</v>
      </c>
      <c r="C1213">
        <v>0</v>
      </c>
      <c r="D1213">
        <v>55</v>
      </c>
      <c r="E1213" t="s">
        <v>13</v>
      </c>
      <c r="F1213" t="s">
        <v>1002</v>
      </c>
      <c r="G1213">
        <f>_xlfn.XLOOKUP(Product_summary[[#This Row],[ProductName]], products[ProductName], products[UnitsInStock])</f>
        <v>79</v>
      </c>
      <c r="H1213">
        <f>_xlfn.XLOOKUP(Product_summary[[#This Row],[ProductName]], products[ProductName], products[UnitsOnOrder])</f>
        <v>0</v>
      </c>
      <c r="I1213">
        <f>_xlfn.XLOOKUP(Product_summary[[#This Row],[ProductName]], products[ProductName], products[ReorderLevel])</f>
        <v>0</v>
      </c>
      <c r="J1213">
        <v>440</v>
      </c>
    </row>
    <row r="1214" spans="1:10" x14ac:dyDescent="0.3">
      <c r="A1214">
        <v>24</v>
      </c>
      <c r="B1214">
        <v>21</v>
      </c>
      <c r="C1214">
        <v>0</v>
      </c>
      <c r="D1214">
        <v>24</v>
      </c>
      <c r="E1214" t="s">
        <v>19</v>
      </c>
      <c r="F1214" t="s">
        <v>995</v>
      </c>
      <c r="G1214">
        <f>_xlfn.XLOOKUP(Product_summary[[#This Row],[ProductName]], products[ProductName], products[UnitsInStock])</f>
        <v>115</v>
      </c>
      <c r="H1214">
        <f>_xlfn.XLOOKUP(Product_summary[[#This Row],[ProductName]], products[ProductName], products[UnitsOnOrder])</f>
        <v>0</v>
      </c>
      <c r="I1214">
        <f>_xlfn.XLOOKUP(Product_summary[[#This Row],[ProductName]], products[ProductName], products[ReorderLevel])</f>
        <v>20</v>
      </c>
      <c r="J1214">
        <v>504</v>
      </c>
    </row>
    <row r="1215" spans="1:10" x14ac:dyDescent="0.3">
      <c r="A1215">
        <v>19.5</v>
      </c>
      <c r="B1215">
        <v>40</v>
      </c>
      <c r="C1215">
        <v>0</v>
      </c>
      <c r="D1215">
        <v>19.5</v>
      </c>
      <c r="E1215" t="s">
        <v>16</v>
      </c>
      <c r="F1215" t="s">
        <v>999</v>
      </c>
      <c r="G1215">
        <f>_xlfn.XLOOKUP(Product_summary[[#This Row],[ProductName]], products[ProductName], products[UnitsInStock])</f>
        <v>36</v>
      </c>
      <c r="H1215">
        <f>_xlfn.XLOOKUP(Product_summary[[#This Row],[ProductName]], products[ProductName], products[UnitsOnOrder])</f>
        <v>0</v>
      </c>
      <c r="I1215">
        <f>_xlfn.XLOOKUP(Product_summary[[#This Row],[ProductName]], products[ProductName], products[ReorderLevel])</f>
        <v>20</v>
      </c>
      <c r="J1215">
        <v>780</v>
      </c>
    </row>
    <row r="1216" spans="1:10" x14ac:dyDescent="0.3">
      <c r="A1216">
        <v>15</v>
      </c>
      <c r="B1216">
        <v>28</v>
      </c>
      <c r="C1216">
        <v>0.15</v>
      </c>
      <c r="D1216">
        <v>15</v>
      </c>
      <c r="E1216" t="s">
        <v>4</v>
      </c>
      <c r="F1216" t="s">
        <v>1023</v>
      </c>
      <c r="G1216">
        <f>_xlfn.XLOOKUP(Product_summary[[#This Row],[ProductName]], products[ProductName], products[UnitsInStock])</f>
        <v>15</v>
      </c>
      <c r="H1216">
        <f>_xlfn.XLOOKUP(Product_summary[[#This Row],[ProductName]], products[ProductName], products[UnitsOnOrder])</f>
        <v>10</v>
      </c>
      <c r="I1216">
        <f>_xlfn.XLOOKUP(Product_summary[[#This Row],[ProductName]], products[ProductName], products[ReorderLevel])</f>
        <v>30</v>
      </c>
      <c r="J1216">
        <v>357</v>
      </c>
    </row>
    <row r="1217" spans="1:10" x14ac:dyDescent="0.3">
      <c r="A1217">
        <v>21.35</v>
      </c>
      <c r="B1217">
        <v>4</v>
      </c>
      <c r="C1217">
        <v>0</v>
      </c>
      <c r="D1217">
        <v>21.35</v>
      </c>
      <c r="E1217" t="s">
        <v>7</v>
      </c>
      <c r="F1217" t="s">
        <v>897</v>
      </c>
      <c r="G1217">
        <f>_xlfn.XLOOKUP(Product_summary[[#This Row],[ProductName]], products[ProductName], products[UnitsInStock])</f>
        <v>0</v>
      </c>
      <c r="H1217">
        <f>_xlfn.XLOOKUP(Product_summary[[#This Row],[ProductName]], products[ProductName], products[UnitsOnOrder])</f>
        <v>0</v>
      </c>
      <c r="I1217">
        <f>_xlfn.XLOOKUP(Product_summary[[#This Row],[ProductName]], products[ProductName], products[ReorderLevel])</f>
        <v>0</v>
      </c>
      <c r="J1217">
        <v>85.4</v>
      </c>
    </row>
    <row r="1218" spans="1:10" x14ac:dyDescent="0.3">
      <c r="A1218">
        <v>19</v>
      </c>
      <c r="B1218">
        <v>5</v>
      </c>
      <c r="C1218">
        <v>0</v>
      </c>
      <c r="D1218">
        <v>19</v>
      </c>
      <c r="E1218" t="s">
        <v>25</v>
      </c>
      <c r="F1218" t="s">
        <v>957</v>
      </c>
      <c r="G1218">
        <f>_xlfn.XLOOKUP(Product_summary[[#This Row],[ProductName]], products[ProductName], products[UnitsInStock])</f>
        <v>112</v>
      </c>
      <c r="H1218">
        <f>_xlfn.XLOOKUP(Product_summary[[#This Row],[ProductName]], products[ProductName], products[UnitsOnOrder])</f>
        <v>0</v>
      </c>
      <c r="I1218">
        <f>_xlfn.XLOOKUP(Product_summary[[#This Row],[ProductName]], products[ProductName], products[ReorderLevel])</f>
        <v>20</v>
      </c>
      <c r="J1218">
        <v>95</v>
      </c>
    </row>
    <row r="1219" spans="1:10" x14ac:dyDescent="0.3">
      <c r="A1219">
        <v>40</v>
      </c>
      <c r="B1219">
        <v>40</v>
      </c>
      <c r="C1219">
        <v>0</v>
      </c>
      <c r="D1219">
        <v>40</v>
      </c>
      <c r="E1219" t="s">
        <v>7</v>
      </c>
      <c r="F1219" t="s">
        <v>903</v>
      </c>
      <c r="G1219">
        <f>_xlfn.XLOOKUP(Product_summary[[#This Row],[ProductName]], products[ProductName], products[UnitsInStock])</f>
        <v>6</v>
      </c>
      <c r="H1219">
        <f>_xlfn.XLOOKUP(Product_summary[[#This Row],[ProductName]], products[ProductName], products[UnitsOnOrder])</f>
        <v>0</v>
      </c>
      <c r="I1219">
        <f>_xlfn.XLOOKUP(Product_summary[[#This Row],[ProductName]], products[ProductName], products[ReorderLevel])</f>
        <v>0</v>
      </c>
      <c r="J1219">
        <v>1600</v>
      </c>
    </row>
    <row r="1220" spans="1:10" x14ac:dyDescent="0.3">
      <c r="A1220">
        <v>53</v>
      </c>
      <c r="B1220">
        <v>28</v>
      </c>
      <c r="C1220">
        <v>0</v>
      </c>
      <c r="D1220">
        <v>53</v>
      </c>
      <c r="E1220" t="s">
        <v>22</v>
      </c>
      <c r="F1220" t="s">
        <v>987</v>
      </c>
      <c r="G1220">
        <f>_xlfn.XLOOKUP(Product_summary[[#This Row],[ProductName]], products[ProductName], products[UnitsInStock])</f>
        <v>20</v>
      </c>
      <c r="H1220">
        <f>_xlfn.XLOOKUP(Product_summary[[#This Row],[ProductName]], products[ProductName], products[UnitsOnOrder])</f>
        <v>0</v>
      </c>
      <c r="I1220">
        <f>_xlfn.XLOOKUP(Product_summary[[#This Row],[ProductName]], products[ProductName], products[ReorderLevel])</f>
        <v>10</v>
      </c>
      <c r="J1220">
        <v>1484</v>
      </c>
    </row>
    <row r="1221" spans="1:10" x14ac:dyDescent="0.3">
      <c r="A1221">
        <v>34</v>
      </c>
      <c r="B1221">
        <v>10</v>
      </c>
      <c r="C1221">
        <v>0</v>
      </c>
      <c r="D1221">
        <v>34</v>
      </c>
      <c r="E1221" t="s">
        <v>13</v>
      </c>
      <c r="F1221" t="s">
        <v>1004</v>
      </c>
      <c r="G1221">
        <f>_xlfn.XLOOKUP(Product_summary[[#This Row],[ProductName]], products[ProductName], products[UnitsInStock])</f>
        <v>19</v>
      </c>
      <c r="H1221">
        <f>_xlfn.XLOOKUP(Product_summary[[#This Row],[ProductName]], products[ProductName], products[UnitsOnOrder])</f>
        <v>0</v>
      </c>
      <c r="I1221">
        <f>_xlfn.XLOOKUP(Product_summary[[#This Row],[ProductName]], products[ProductName], products[ReorderLevel])</f>
        <v>0</v>
      </c>
      <c r="J1221">
        <v>340</v>
      </c>
    </row>
    <row r="1222" spans="1:10" x14ac:dyDescent="0.3">
      <c r="A1222">
        <v>9.1999999999999993</v>
      </c>
      <c r="B1222">
        <v>5</v>
      </c>
      <c r="C1222">
        <v>0</v>
      </c>
      <c r="D1222">
        <v>9.1999999999999993</v>
      </c>
      <c r="E1222" t="s">
        <v>10</v>
      </c>
      <c r="F1222" t="s">
        <v>925</v>
      </c>
      <c r="G1222">
        <f>_xlfn.XLOOKUP(Product_summary[[#This Row],[ProductName]], products[ProductName], products[UnitsInStock])</f>
        <v>25</v>
      </c>
      <c r="H1222">
        <f>_xlfn.XLOOKUP(Product_summary[[#This Row],[ProductName]], products[ProductName], products[UnitsOnOrder])</f>
        <v>0</v>
      </c>
      <c r="I1222">
        <f>_xlfn.XLOOKUP(Product_summary[[#This Row],[ProductName]], products[ProductName], products[ReorderLevel])</f>
        <v>5</v>
      </c>
      <c r="J1222">
        <v>46</v>
      </c>
    </row>
    <row r="1223" spans="1:10" x14ac:dyDescent="0.3">
      <c r="A1223">
        <v>9.5</v>
      </c>
      <c r="B1223">
        <v>5</v>
      </c>
      <c r="C1223">
        <v>0</v>
      </c>
      <c r="D1223">
        <v>9.5</v>
      </c>
      <c r="E1223" t="s">
        <v>10</v>
      </c>
      <c r="F1223" t="s">
        <v>979</v>
      </c>
      <c r="G1223">
        <f>_xlfn.XLOOKUP(Product_summary[[#This Row],[ProductName]], products[ProductName], products[UnitsInStock])</f>
        <v>36</v>
      </c>
      <c r="H1223">
        <f>_xlfn.XLOOKUP(Product_summary[[#This Row],[ProductName]], products[ProductName], products[UnitsOnOrder])</f>
        <v>0</v>
      </c>
      <c r="I1223">
        <f>_xlfn.XLOOKUP(Product_summary[[#This Row],[ProductName]], products[ProductName], products[ReorderLevel])</f>
        <v>0</v>
      </c>
      <c r="J1223">
        <v>47.5</v>
      </c>
    </row>
    <row r="1224" spans="1:10" x14ac:dyDescent="0.3">
      <c r="A1224">
        <v>9.1999999999999993</v>
      </c>
      <c r="B1224">
        <v>12</v>
      </c>
      <c r="C1224">
        <v>0</v>
      </c>
      <c r="D1224">
        <v>9.1999999999999993</v>
      </c>
      <c r="E1224" t="s">
        <v>10</v>
      </c>
      <c r="F1224" t="s">
        <v>925</v>
      </c>
      <c r="G1224">
        <f>_xlfn.XLOOKUP(Product_summary[[#This Row],[ProductName]], products[ProductName], products[UnitsInStock])</f>
        <v>25</v>
      </c>
      <c r="H1224">
        <f>_xlfn.XLOOKUP(Product_summary[[#This Row],[ProductName]], products[ProductName], products[UnitsOnOrder])</f>
        <v>0</v>
      </c>
      <c r="I1224">
        <f>_xlfn.XLOOKUP(Product_summary[[#This Row],[ProductName]], products[ProductName], products[ReorderLevel])</f>
        <v>5</v>
      </c>
      <c r="J1224">
        <v>110.39999999999999</v>
      </c>
    </row>
    <row r="1225" spans="1:10" x14ac:dyDescent="0.3">
      <c r="A1225">
        <v>9.65</v>
      </c>
      <c r="B1225">
        <v>42</v>
      </c>
      <c r="C1225">
        <v>0</v>
      </c>
      <c r="D1225">
        <v>9.65</v>
      </c>
      <c r="E1225" t="s">
        <v>25</v>
      </c>
      <c r="F1225" t="s">
        <v>967</v>
      </c>
      <c r="G1225">
        <f>_xlfn.XLOOKUP(Product_summary[[#This Row],[ProductName]], products[ProductName], products[UnitsInStock])</f>
        <v>85</v>
      </c>
      <c r="H1225">
        <f>_xlfn.XLOOKUP(Product_summary[[#This Row],[ProductName]], products[ProductName], products[UnitsOnOrder])</f>
        <v>0</v>
      </c>
      <c r="I1225">
        <f>_xlfn.XLOOKUP(Product_summary[[#This Row],[ProductName]], products[ProductName], products[ReorderLevel])</f>
        <v>10</v>
      </c>
      <c r="J1225">
        <v>405.3</v>
      </c>
    </row>
    <row r="1226" spans="1:10" x14ac:dyDescent="0.3">
      <c r="A1226">
        <v>32.799999999999997</v>
      </c>
      <c r="B1226">
        <v>120</v>
      </c>
      <c r="C1226">
        <v>0</v>
      </c>
      <c r="D1226">
        <v>32.799999999999997</v>
      </c>
      <c r="E1226" t="s">
        <v>19</v>
      </c>
      <c r="F1226" t="s">
        <v>991</v>
      </c>
      <c r="G1226">
        <f>_xlfn.XLOOKUP(Product_summary[[#This Row],[ProductName]], products[ProductName], products[UnitsInStock])</f>
        <v>0</v>
      </c>
      <c r="H1226">
        <f>_xlfn.XLOOKUP(Product_summary[[#This Row],[ProductName]], products[ProductName], products[UnitsOnOrder])</f>
        <v>0</v>
      </c>
      <c r="I1226">
        <f>_xlfn.XLOOKUP(Product_summary[[#This Row],[ProductName]], products[ProductName], products[ReorderLevel])</f>
        <v>0</v>
      </c>
      <c r="J1226">
        <v>3935.9999999999995</v>
      </c>
    </row>
    <row r="1227" spans="1:10" x14ac:dyDescent="0.3">
      <c r="A1227">
        <v>32.799999999999997</v>
      </c>
      <c r="B1227">
        <v>3</v>
      </c>
      <c r="C1227">
        <v>0.05</v>
      </c>
      <c r="D1227">
        <v>32.799999999999997</v>
      </c>
      <c r="E1227" t="s">
        <v>19</v>
      </c>
      <c r="F1227" t="s">
        <v>991</v>
      </c>
      <c r="G1227">
        <f>_xlfn.XLOOKUP(Product_summary[[#This Row],[ProductName]], products[ProductName], products[UnitsInStock])</f>
        <v>0</v>
      </c>
      <c r="H1227">
        <f>_xlfn.XLOOKUP(Product_summary[[#This Row],[ProductName]], products[ProductName], products[UnitsOnOrder])</f>
        <v>0</v>
      </c>
      <c r="I1227">
        <f>_xlfn.XLOOKUP(Product_summary[[#This Row],[ProductName]], products[ProductName], products[ReorderLevel])</f>
        <v>0</v>
      </c>
      <c r="J1227">
        <v>93.47999999999999</v>
      </c>
    </row>
    <row r="1228" spans="1:10" x14ac:dyDescent="0.3">
      <c r="A1228">
        <v>38</v>
      </c>
      <c r="B1228">
        <v>30</v>
      </c>
      <c r="C1228">
        <v>0</v>
      </c>
      <c r="D1228">
        <v>38</v>
      </c>
      <c r="E1228" t="s">
        <v>16</v>
      </c>
      <c r="F1228" t="s">
        <v>997</v>
      </c>
      <c r="G1228">
        <f>_xlfn.XLOOKUP(Product_summary[[#This Row],[ProductName]], products[ProductName], products[UnitsInStock])</f>
        <v>21</v>
      </c>
      <c r="H1228">
        <f>_xlfn.XLOOKUP(Product_summary[[#This Row],[ProductName]], products[ProductName], products[UnitsOnOrder])</f>
        <v>10</v>
      </c>
      <c r="I1228">
        <f>_xlfn.XLOOKUP(Product_summary[[#This Row],[ProductName]], products[ProductName], products[ReorderLevel])</f>
        <v>30</v>
      </c>
      <c r="J1228">
        <v>1140</v>
      </c>
    </row>
    <row r="1229" spans="1:10" x14ac:dyDescent="0.3">
      <c r="A1229">
        <v>31</v>
      </c>
      <c r="B1229">
        <v>18</v>
      </c>
      <c r="C1229">
        <v>0</v>
      </c>
      <c r="D1229">
        <v>31</v>
      </c>
      <c r="E1229" t="s">
        <v>25</v>
      </c>
      <c r="F1229" t="s">
        <v>907</v>
      </c>
      <c r="G1229">
        <f>_xlfn.XLOOKUP(Product_summary[[#This Row],[ProductName]], products[ProductName], products[UnitsInStock])</f>
        <v>31</v>
      </c>
      <c r="H1229">
        <f>_xlfn.XLOOKUP(Product_summary[[#This Row],[ProductName]], products[ProductName], products[UnitsOnOrder])</f>
        <v>0</v>
      </c>
      <c r="I1229">
        <f>_xlfn.XLOOKUP(Product_summary[[#This Row],[ProductName]], products[ProductName], products[ReorderLevel])</f>
        <v>0</v>
      </c>
      <c r="J1229">
        <v>558</v>
      </c>
    </row>
    <row r="1230" spans="1:10" x14ac:dyDescent="0.3">
      <c r="A1230">
        <v>31.23</v>
      </c>
      <c r="B1230">
        <v>30</v>
      </c>
      <c r="C1230">
        <v>0</v>
      </c>
      <c r="D1230">
        <v>31.23</v>
      </c>
      <c r="E1230" t="s">
        <v>10</v>
      </c>
      <c r="F1230" t="s">
        <v>939</v>
      </c>
      <c r="G1230">
        <f>_xlfn.XLOOKUP(Product_summary[[#This Row],[ProductName]], products[ProductName], products[UnitsInStock])</f>
        <v>15</v>
      </c>
      <c r="H1230">
        <f>_xlfn.XLOOKUP(Product_summary[[#This Row],[ProductName]], products[ProductName], products[UnitsOnOrder])</f>
        <v>0</v>
      </c>
      <c r="I1230">
        <f>_xlfn.XLOOKUP(Product_summary[[#This Row],[ProductName]], products[ProductName], products[ReorderLevel])</f>
        <v>0</v>
      </c>
      <c r="J1230">
        <v>936.9</v>
      </c>
    </row>
    <row r="1231" spans="1:10" x14ac:dyDescent="0.3">
      <c r="A1231">
        <v>9.5</v>
      </c>
      <c r="B1231">
        <v>110</v>
      </c>
      <c r="C1231">
        <v>0</v>
      </c>
      <c r="D1231">
        <v>9.5</v>
      </c>
      <c r="E1231" t="s">
        <v>25</v>
      </c>
      <c r="F1231" t="s">
        <v>975</v>
      </c>
      <c r="G1231">
        <f>_xlfn.XLOOKUP(Product_summary[[#This Row],[ProductName]], products[ProductName], products[UnitsInStock])</f>
        <v>5</v>
      </c>
      <c r="H1231">
        <f>_xlfn.XLOOKUP(Product_summary[[#This Row],[ProductName]], products[ProductName], products[UnitsOnOrder])</f>
        <v>70</v>
      </c>
      <c r="I1231">
        <f>_xlfn.XLOOKUP(Product_summary[[#This Row],[ProductName]], products[ProductName], products[ReorderLevel])</f>
        <v>15</v>
      </c>
      <c r="J1231">
        <v>1045</v>
      </c>
    </row>
    <row r="1232" spans="1:10" x14ac:dyDescent="0.3">
      <c r="A1232">
        <v>12</v>
      </c>
      <c r="B1232">
        <v>24</v>
      </c>
      <c r="C1232">
        <v>0</v>
      </c>
      <c r="D1232">
        <v>12</v>
      </c>
      <c r="E1232" t="s">
        <v>25</v>
      </c>
      <c r="F1232" t="s">
        <v>977</v>
      </c>
      <c r="G1232">
        <f>_xlfn.XLOOKUP(Product_summary[[#This Row],[ProductName]], products[ProductName], products[UnitsInStock])</f>
        <v>95</v>
      </c>
      <c r="H1232">
        <f>_xlfn.XLOOKUP(Product_summary[[#This Row],[ProductName]], products[ProductName], products[UnitsOnOrder])</f>
        <v>0</v>
      </c>
      <c r="I1232">
        <f>_xlfn.XLOOKUP(Product_summary[[#This Row],[ProductName]], products[ProductName], products[ReorderLevel])</f>
        <v>0</v>
      </c>
      <c r="J1232">
        <v>288</v>
      </c>
    </row>
    <row r="1233" spans="1:10" x14ac:dyDescent="0.3">
      <c r="A1233">
        <v>19</v>
      </c>
      <c r="B1233">
        <v>30</v>
      </c>
      <c r="C1233">
        <v>0.25</v>
      </c>
      <c r="D1233">
        <v>19</v>
      </c>
      <c r="E1233" t="s">
        <v>4</v>
      </c>
      <c r="F1233" t="s">
        <v>891</v>
      </c>
      <c r="G1233">
        <f>_xlfn.XLOOKUP(Product_summary[[#This Row],[ProductName]], products[ProductName], products[UnitsInStock])</f>
        <v>17</v>
      </c>
      <c r="H1233">
        <f>_xlfn.XLOOKUP(Product_summary[[#This Row],[ProductName]], products[ProductName], products[UnitsOnOrder])</f>
        <v>40</v>
      </c>
      <c r="I1233">
        <f>_xlfn.XLOOKUP(Product_summary[[#This Row],[ProductName]], products[ProductName], products[ReorderLevel])</f>
        <v>25</v>
      </c>
      <c r="J1233">
        <v>427.5</v>
      </c>
    </row>
    <row r="1234" spans="1:10" x14ac:dyDescent="0.3">
      <c r="A1234">
        <v>39</v>
      </c>
      <c r="B1234">
        <v>27</v>
      </c>
      <c r="C1234">
        <v>0.25</v>
      </c>
      <c r="D1234">
        <v>39</v>
      </c>
      <c r="E1234" t="s">
        <v>19</v>
      </c>
      <c r="F1234" t="s">
        <v>921</v>
      </c>
      <c r="G1234">
        <f>_xlfn.XLOOKUP(Product_summary[[#This Row],[ProductName]], products[ProductName], products[UnitsInStock])</f>
        <v>0</v>
      </c>
      <c r="H1234">
        <f>_xlfn.XLOOKUP(Product_summary[[#This Row],[ProductName]], products[ProductName], products[UnitsOnOrder])</f>
        <v>0</v>
      </c>
      <c r="I1234">
        <f>_xlfn.XLOOKUP(Product_summary[[#This Row],[ProductName]], products[ProductName], products[ReorderLevel])</f>
        <v>0</v>
      </c>
      <c r="J1234">
        <v>789.75</v>
      </c>
    </row>
    <row r="1235" spans="1:10" x14ac:dyDescent="0.3">
      <c r="A1235">
        <v>9.5</v>
      </c>
      <c r="B1235">
        <v>50</v>
      </c>
      <c r="C1235">
        <v>0.25</v>
      </c>
      <c r="D1235">
        <v>9.5</v>
      </c>
      <c r="E1235" t="s">
        <v>10</v>
      </c>
      <c r="F1235" t="s">
        <v>979</v>
      </c>
      <c r="G1235">
        <f>_xlfn.XLOOKUP(Product_summary[[#This Row],[ProductName]], products[ProductName], products[UnitsInStock])</f>
        <v>36</v>
      </c>
      <c r="H1235">
        <f>_xlfn.XLOOKUP(Product_summary[[#This Row],[ProductName]], products[ProductName], products[UnitsOnOrder])</f>
        <v>0</v>
      </c>
      <c r="I1235">
        <f>_xlfn.XLOOKUP(Product_summary[[#This Row],[ProductName]], products[ProductName], products[ReorderLevel])</f>
        <v>0</v>
      </c>
      <c r="J1235">
        <v>356.25</v>
      </c>
    </row>
    <row r="1236" spans="1:10" x14ac:dyDescent="0.3">
      <c r="A1236">
        <v>38</v>
      </c>
      <c r="B1236">
        <v>18</v>
      </c>
      <c r="C1236">
        <v>0.25</v>
      </c>
      <c r="D1236">
        <v>38</v>
      </c>
      <c r="E1236" t="s">
        <v>16</v>
      </c>
      <c r="F1236" t="s">
        <v>997</v>
      </c>
      <c r="G1236">
        <f>_xlfn.XLOOKUP(Product_summary[[#This Row],[ProductName]], products[ProductName], products[UnitsInStock])</f>
        <v>21</v>
      </c>
      <c r="H1236">
        <f>_xlfn.XLOOKUP(Product_summary[[#This Row],[ProductName]], products[ProductName], products[UnitsOnOrder])</f>
        <v>10</v>
      </c>
      <c r="I1236">
        <f>_xlfn.XLOOKUP(Product_summary[[#This Row],[ProductName]], products[ProductName], products[ReorderLevel])</f>
        <v>30</v>
      </c>
      <c r="J1236">
        <v>513</v>
      </c>
    </row>
    <row r="1237" spans="1:10" x14ac:dyDescent="0.3">
      <c r="A1237">
        <v>13.25</v>
      </c>
      <c r="B1237">
        <v>12</v>
      </c>
      <c r="C1237">
        <v>0.25</v>
      </c>
      <c r="D1237">
        <v>13.25</v>
      </c>
      <c r="E1237" t="s">
        <v>25</v>
      </c>
      <c r="F1237" t="s">
        <v>1000</v>
      </c>
      <c r="G1237">
        <f>_xlfn.XLOOKUP(Product_summary[[#This Row],[ProductName]], products[ProductName], products[UnitsInStock])</f>
        <v>62</v>
      </c>
      <c r="H1237">
        <f>_xlfn.XLOOKUP(Product_summary[[#This Row],[ProductName]], products[ProductName], products[UnitsOnOrder])</f>
        <v>0</v>
      </c>
      <c r="I1237">
        <f>_xlfn.XLOOKUP(Product_summary[[#This Row],[ProductName]], products[ProductName], products[ReorderLevel])</f>
        <v>20</v>
      </c>
      <c r="J1237">
        <v>119.25</v>
      </c>
    </row>
    <row r="1238" spans="1:10" x14ac:dyDescent="0.3">
      <c r="A1238">
        <v>31</v>
      </c>
      <c r="B1238">
        <v>21</v>
      </c>
      <c r="C1238">
        <v>0</v>
      </c>
      <c r="D1238">
        <v>31</v>
      </c>
      <c r="E1238" t="s">
        <v>25</v>
      </c>
      <c r="F1238" t="s">
        <v>907</v>
      </c>
      <c r="G1238">
        <f>_xlfn.XLOOKUP(Product_summary[[#This Row],[ProductName]], products[ProductName], products[UnitsInStock])</f>
        <v>31</v>
      </c>
      <c r="H1238">
        <f>_xlfn.XLOOKUP(Product_summary[[#This Row],[ProductName]], products[ProductName], products[UnitsOnOrder])</f>
        <v>0</v>
      </c>
      <c r="I1238">
        <f>_xlfn.XLOOKUP(Product_summary[[#This Row],[ProductName]], products[ProductName], products[ReorderLevel])</f>
        <v>0</v>
      </c>
      <c r="J1238">
        <v>651</v>
      </c>
    </row>
    <row r="1239" spans="1:10" x14ac:dyDescent="0.3">
      <c r="A1239">
        <v>21.5</v>
      </c>
      <c r="B1239">
        <v>30</v>
      </c>
      <c r="C1239">
        <v>0</v>
      </c>
      <c r="D1239">
        <v>21.5</v>
      </c>
      <c r="E1239" t="s">
        <v>13</v>
      </c>
      <c r="F1239" t="s">
        <v>1025</v>
      </c>
      <c r="G1239">
        <f>_xlfn.XLOOKUP(Product_summary[[#This Row],[ProductName]], products[ProductName], products[UnitsInStock])</f>
        <v>26</v>
      </c>
      <c r="H1239">
        <f>_xlfn.XLOOKUP(Product_summary[[#This Row],[ProductName]], products[ProductName], products[UnitsOnOrder])</f>
        <v>0</v>
      </c>
      <c r="I1239">
        <f>_xlfn.XLOOKUP(Product_summary[[#This Row],[ProductName]], products[ProductName], products[ReorderLevel])</f>
        <v>0</v>
      </c>
      <c r="J1239">
        <v>645</v>
      </c>
    </row>
    <row r="1240" spans="1:10" x14ac:dyDescent="0.3">
      <c r="A1240">
        <v>10</v>
      </c>
      <c r="B1240">
        <v>5</v>
      </c>
      <c r="C1240">
        <v>0</v>
      </c>
      <c r="D1240">
        <v>10</v>
      </c>
      <c r="E1240" t="s">
        <v>10</v>
      </c>
      <c r="F1240" t="s">
        <v>929</v>
      </c>
      <c r="G1240">
        <f>_xlfn.XLOOKUP(Product_summary[[#This Row],[ProductName]], products[ProductName], products[UnitsInStock])</f>
        <v>3</v>
      </c>
      <c r="H1240">
        <f>_xlfn.XLOOKUP(Product_summary[[#This Row],[ProductName]], products[ProductName], products[UnitsOnOrder])</f>
        <v>40</v>
      </c>
      <c r="I1240">
        <f>_xlfn.XLOOKUP(Product_summary[[#This Row],[ProductName]], products[ProductName], products[ReorderLevel])</f>
        <v>5</v>
      </c>
      <c r="J1240">
        <v>50</v>
      </c>
    </row>
    <row r="1241" spans="1:10" x14ac:dyDescent="0.3">
      <c r="A1241">
        <v>53</v>
      </c>
      <c r="B1241">
        <v>7</v>
      </c>
      <c r="C1241">
        <v>0</v>
      </c>
      <c r="D1241">
        <v>53</v>
      </c>
      <c r="E1241" t="s">
        <v>22</v>
      </c>
      <c r="F1241" t="s">
        <v>987</v>
      </c>
      <c r="G1241">
        <f>_xlfn.XLOOKUP(Product_summary[[#This Row],[ProductName]], products[ProductName], products[UnitsInStock])</f>
        <v>20</v>
      </c>
      <c r="H1241">
        <f>_xlfn.XLOOKUP(Product_summary[[#This Row],[ProductName]], products[ProductName], products[UnitsOnOrder])</f>
        <v>0</v>
      </c>
      <c r="I1241">
        <f>_xlfn.XLOOKUP(Product_summary[[#This Row],[ProductName]], products[ProductName], products[ReorderLevel])</f>
        <v>10</v>
      </c>
      <c r="J1241">
        <v>371</v>
      </c>
    </row>
    <row r="1242" spans="1:10" x14ac:dyDescent="0.3">
      <c r="A1242">
        <v>28.5</v>
      </c>
      <c r="B1242">
        <v>10</v>
      </c>
      <c r="C1242">
        <v>0</v>
      </c>
      <c r="D1242">
        <v>28.5</v>
      </c>
      <c r="E1242" t="s">
        <v>7</v>
      </c>
      <c r="F1242" t="s">
        <v>1006</v>
      </c>
      <c r="G1242">
        <f>_xlfn.XLOOKUP(Product_summary[[#This Row],[ProductName]], products[ProductName], products[UnitsInStock])</f>
        <v>113</v>
      </c>
      <c r="H1242">
        <f>_xlfn.XLOOKUP(Product_summary[[#This Row],[ProductName]], products[ProductName], products[UnitsOnOrder])</f>
        <v>0</v>
      </c>
      <c r="I1242">
        <f>_xlfn.XLOOKUP(Product_summary[[#This Row],[ProductName]], products[ProductName], products[ReorderLevel])</f>
        <v>25</v>
      </c>
      <c r="J1242">
        <v>285</v>
      </c>
    </row>
    <row r="1243" spans="1:10" x14ac:dyDescent="0.3">
      <c r="A1243">
        <v>10</v>
      </c>
      <c r="B1243">
        <v>32</v>
      </c>
      <c r="C1243">
        <v>0.05</v>
      </c>
      <c r="D1243">
        <v>10</v>
      </c>
      <c r="E1243" t="s">
        <v>10</v>
      </c>
      <c r="F1243" t="s">
        <v>929</v>
      </c>
      <c r="G1243">
        <f>_xlfn.XLOOKUP(Product_summary[[#This Row],[ProductName]], products[ProductName], products[UnitsInStock])</f>
        <v>3</v>
      </c>
      <c r="H1243">
        <f>_xlfn.XLOOKUP(Product_summary[[#This Row],[ProductName]], products[ProductName], products[UnitsOnOrder])</f>
        <v>40</v>
      </c>
      <c r="I1243">
        <f>_xlfn.XLOOKUP(Product_summary[[#This Row],[ProductName]], products[ProductName], products[ReorderLevel])</f>
        <v>5</v>
      </c>
      <c r="J1243">
        <v>304</v>
      </c>
    </row>
    <row r="1244" spans="1:10" x14ac:dyDescent="0.3">
      <c r="A1244">
        <v>7.45</v>
      </c>
      <c r="B1244">
        <v>15</v>
      </c>
      <c r="C1244">
        <v>0</v>
      </c>
      <c r="D1244">
        <v>7.45</v>
      </c>
      <c r="E1244" t="s">
        <v>19</v>
      </c>
      <c r="F1244" t="s">
        <v>993</v>
      </c>
      <c r="G1244">
        <f>_xlfn.XLOOKUP(Product_summary[[#This Row],[ProductName]], products[ProductName], products[UnitsInStock])</f>
        <v>21</v>
      </c>
      <c r="H1244">
        <f>_xlfn.XLOOKUP(Product_summary[[#This Row],[ProductName]], products[ProductName], products[UnitsOnOrder])</f>
        <v>0</v>
      </c>
      <c r="I1244">
        <f>_xlfn.XLOOKUP(Product_summary[[#This Row],[ProductName]], products[ProductName], products[ReorderLevel])</f>
        <v>10</v>
      </c>
      <c r="J1244">
        <v>111.75</v>
      </c>
    </row>
    <row r="1245" spans="1:10" x14ac:dyDescent="0.3">
      <c r="A1245">
        <v>36</v>
      </c>
      <c r="B1245">
        <v>25</v>
      </c>
      <c r="C1245">
        <v>0.05</v>
      </c>
      <c r="D1245">
        <v>36</v>
      </c>
      <c r="E1245" t="s">
        <v>13</v>
      </c>
      <c r="F1245" t="s">
        <v>1021</v>
      </c>
      <c r="G1245">
        <f>_xlfn.XLOOKUP(Product_summary[[#This Row],[ProductName]], products[ProductName], products[UnitsInStock])</f>
        <v>26</v>
      </c>
      <c r="H1245">
        <f>_xlfn.XLOOKUP(Product_summary[[#This Row],[ProductName]], products[ProductName], products[UnitsOnOrder])</f>
        <v>0</v>
      </c>
      <c r="I1245">
        <f>_xlfn.XLOOKUP(Product_summary[[#This Row],[ProductName]], products[ProductName], products[ReorderLevel])</f>
        <v>15</v>
      </c>
      <c r="J1245">
        <v>855</v>
      </c>
    </row>
    <row r="1246" spans="1:10" x14ac:dyDescent="0.3">
      <c r="A1246">
        <v>38</v>
      </c>
      <c r="B1246">
        <v>36</v>
      </c>
      <c r="C1246">
        <v>0</v>
      </c>
      <c r="D1246">
        <v>38</v>
      </c>
      <c r="E1246" t="s">
        <v>13</v>
      </c>
      <c r="F1246" t="s">
        <v>911</v>
      </c>
      <c r="G1246">
        <f>_xlfn.XLOOKUP(Product_summary[[#This Row],[ProductName]], products[ProductName], products[UnitsInStock])</f>
        <v>86</v>
      </c>
      <c r="H1246">
        <f>_xlfn.XLOOKUP(Product_summary[[#This Row],[ProductName]], products[ProductName], products[UnitsOnOrder])</f>
        <v>0</v>
      </c>
      <c r="I1246">
        <f>_xlfn.XLOOKUP(Product_summary[[#This Row],[ProductName]], products[ProductName], products[ReorderLevel])</f>
        <v>0</v>
      </c>
      <c r="J1246">
        <v>1368</v>
      </c>
    </row>
    <row r="1247" spans="1:10" x14ac:dyDescent="0.3">
      <c r="A1247">
        <v>17.45</v>
      </c>
      <c r="B1247">
        <v>20</v>
      </c>
      <c r="C1247">
        <v>0</v>
      </c>
      <c r="D1247">
        <v>17.45</v>
      </c>
      <c r="E1247" t="s">
        <v>10</v>
      </c>
      <c r="F1247" t="s">
        <v>919</v>
      </c>
      <c r="G1247">
        <f>_xlfn.XLOOKUP(Product_summary[[#This Row],[ProductName]], products[ProductName], products[UnitsInStock])</f>
        <v>29</v>
      </c>
      <c r="H1247">
        <f>_xlfn.XLOOKUP(Product_summary[[#This Row],[ProductName]], products[ProductName], products[UnitsOnOrder])</f>
        <v>0</v>
      </c>
      <c r="I1247">
        <f>_xlfn.XLOOKUP(Product_summary[[#This Row],[ProductName]], products[ProductName], products[ReorderLevel])</f>
        <v>10</v>
      </c>
      <c r="J1247">
        <v>349</v>
      </c>
    </row>
    <row r="1248" spans="1:10" x14ac:dyDescent="0.3">
      <c r="A1248">
        <v>19</v>
      </c>
      <c r="B1248">
        <v>40</v>
      </c>
      <c r="C1248">
        <v>0</v>
      </c>
      <c r="D1248">
        <v>19</v>
      </c>
      <c r="E1248" t="s">
        <v>25</v>
      </c>
      <c r="F1248" t="s">
        <v>957</v>
      </c>
      <c r="G1248">
        <f>_xlfn.XLOOKUP(Product_summary[[#This Row],[ProductName]], products[ProductName], products[UnitsInStock])</f>
        <v>112</v>
      </c>
      <c r="H1248">
        <f>_xlfn.XLOOKUP(Product_summary[[#This Row],[ProductName]], products[ProductName], products[UnitsOnOrder])</f>
        <v>0</v>
      </c>
      <c r="I1248">
        <f>_xlfn.XLOOKUP(Product_summary[[#This Row],[ProductName]], products[ProductName], products[ReorderLevel])</f>
        <v>20</v>
      </c>
      <c r="J1248">
        <v>760</v>
      </c>
    </row>
    <row r="1249" spans="1:10" x14ac:dyDescent="0.3">
      <c r="A1249">
        <v>49.3</v>
      </c>
      <c r="B1249">
        <v>20</v>
      </c>
      <c r="C1249">
        <v>0</v>
      </c>
      <c r="D1249">
        <v>49.3</v>
      </c>
      <c r="E1249" t="s">
        <v>10</v>
      </c>
      <c r="F1249" t="s">
        <v>1008</v>
      </c>
      <c r="G1249">
        <f>_xlfn.XLOOKUP(Product_summary[[#This Row],[ProductName]], products[ProductName], products[UnitsInStock])</f>
        <v>17</v>
      </c>
      <c r="H1249">
        <f>_xlfn.XLOOKUP(Product_summary[[#This Row],[ProductName]], products[ProductName], products[UnitsOnOrder])</f>
        <v>0</v>
      </c>
      <c r="I1249">
        <f>_xlfn.XLOOKUP(Product_summary[[#This Row],[ProductName]], products[ProductName], products[ReorderLevel])</f>
        <v>0</v>
      </c>
      <c r="J1249">
        <v>986</v>
      </c>
    </row>
    <row r="1250" spans="1:10" x14ac:dyDescent="0.3">
      <c r="A1250">
        <v>62.5</v>
      </c>
      <c r="B1250">
        <v>12</v>
      </c>
      <c r="C1250">
        <v>0.25</v>
      </c>
      <c r="D1250">
        <v>62.5</v>
      </c>
      <c r="E1250" t="s">
        <v>25</v>
      </c>
      <c r="F1250" t="s">
        <v>923</v>
      </c>
      <c r="G1250">
        <f>_xlfn.XLOOKUP(Product_summary[[#This Row],[ProductName]], products[ProductName], products[UnitsInStock])</f>
        <v>42</v>
      </c>
      <c r="H1250">
        <f>_xlfn.XLOOKUP(Product_summary[[#This Row],[ProductName]], products[ProductName], products[UnitsOnOrder])</f>
        <v>0</v>
      </c>
      <c r="I1250">
        <f>_xlfn.XLOOKUP(Product_summary[[#This Row],[ProductName]], products[ProductName], products[ReorderLevel])</f>
        <v>0</v>
      </c>
      <c r="J1250">
        <v>562.5</v>
      </c>
    </row>
    <row r="1251" spans="1:10" x14ac:dyDescent="0.3">
      <c r="A1251">
        <v>25.89</v>
      </c>
      <c r="B1251">
        <v>3</v>
      </c>
      <c r="C1251">
        <v>0.25</v>
      </c>
      <c r="D1251">
        <v>25.89</v>
      </c>
      <c r="E1251" t="s">
        <v>25</v>
      </c>
      <c r="F1251" t="s">
        <v>947</v>
      </c>
      <c r="G1251">
        <f>_xlfn.XLOOKUP(Product_summary[[#This Row],[ProductName]], products[ProductName], products[UnitsInStock])</f>
        <v>10</v>
      </c>
      <c r="H1251">
        <f>_xlfn.XLOOKUP(Product_summary[[#This Row],[ProductName]], products[ProductName], products[UnitsOnOrder])</f>
        <v>0</v>
      </c>
      <c r="I1251">
        <f>_xlfn.XLOOKUP(Product_summary[[#This Row],[ProductName]], products[ProductName], products[ReorderLevel])</f>
        <v>15</v>
      </c>
      <c r="J1251">
        <v>58.252499999999998</v>
      </c>
    </row>
    <row r="1252" spans="1:10" x14ac:dyDescent="0.3">
      <c r="A1252">
        <v>7.45</v>
      </c>
      <c r="B1252">
        <v>40</v>
      </c>
      <c r="C1252">
        <v>0.25</v>
      </c>
      <c r="D1252">
        <v>7.45</v>
      </c>
      <c r="E1252" t="s">
        <v>19</v>
      </c>
      <c r="F1252" t="s">
        <v>993</v>
      </c>
      <c r="G1252">
        <f>_xlfn.XLOOKUP(Product_summary[[#This Row],[ProductName]], products[ProductName], products[UnitsInStock])</f>
        <v>21</v>
      </c>
      <c r="H1252">
        <f>_xlfn.XLOOKUP(Product_summary[[#This Row],[ProductName]], products[ProductName], products[UnitsOnOrder])</f>
        <v>0</v>
      </c>
      <c r="I1252">
        <f>_xlfn.XLOOKUP(Product_summary[[#This Row],[ProductName]], products[ProductName], products[ReorderLevel])</f>
        <v>10</v>
      </c>
      <c r="J1252">
        <v>223.5</v>
      </c>
    </row>
    <row r="1253" spans="1:10" x14ac:dyDescent="0.3">
      <c r="A1253">
        <v>18</v>
      </c>
      <c r="B1253">
        <v>21</v>
      </c>
      <c r="C1253">
        <v>0</v>
      </c>
      <c r="D1253">
        <v>18</v>
      </c>
      <c r="E1253" t="s">
        <v>4</v>
      </c>
      <c r="F1253" t="s">
        <v>956</v>
      </c>
      <c r="G1253">
        <f>_xlfn.XLOOKUP(Product_summary[[#This Row],[ProductName]], products[ProductName], products[UnitsInStock])</f>
        <v>20</v>
      </c>
      <c r="H1253">
        <f>_xlfn.XLOOKUP(Product_summary[[#This Row],[ProductName]], products[ProductName], products[UnitsOnOrder])</f>
        <v>0</v>
      </c>
      <c r="I1253">
        <f>_xlfn.XLOOKUP(Product_summary[[#This Row],[ProductName]], products[ProductName], products[ReorderLevel])</f>
        <v>15</v>
      </c>
      <c r="J1253">
        <v>378</v>
      </c>
    </row>
    <row r="1254" spans="1:10" x14ac:dyDescent="0.3">
      <c r="A1254">
        <v>21.5</v>
      </c>
      <c r="B1254">
        <v>8</v>
      </c>
      <c r="C1254">
        <v>0</v>
      </c>
      <c r="D1254">
        <v>21.5</v>
      </c>
      <c r="E1254" t="s">
        <v>13</v>
      </c>
      <c r="F1254" t="s">
        <v>1025</v>
      </c>
      <c r="G1254">
        <f>_xlfn.XLOOKUP(Product_summary[[#This Row],[ProductName]], products[ProductName], products[UnitsInStock])</f>
        <v>26</v>
      </c>
      <c r="H1254">
        <f>_xlfn.XLOOKUP(Product_summary[[#This Row],[ProductName]], products[ProductName], products[UnitsOnOrder])</f>
        <v>0</v>
      </c>
      <c r="I1254">
        <f>_xlfn.XLOOKUP(Product_summary[[#This Row],[ProductName]], products[ProductName], products[ReorderLevel])</f>
        <v>0</v>
      </c>
      <c r="J1254">
        <v>172</v>
      </c>
    </row>
    <row r="1255" spans="1:10" x14ac:dyDescent="0.3">
      <c r="A1255">
        <v>19.45</v>
      </c>
      <c r="B1255">
        <v>50</v>
      </c>
      <c r="C1255">
        <v>0.05</v>
      </c>
      <c r="D1255">
        <v>19.45</v>
      </c>
      <c r="E1255" t="s">
        <v>7</v>
      </c>
      <c r="F1255" t="s">
        <v>973</v>
      </c>
      <c r="G1255">
        <f>_xlfn.XLOOKUP(Product_summary[[#This Row],[ProductName]], products[ProductName], products[UnitsInStock])</f>
        <v>27</v>
      </c>
      <c r="H1255">
        <f>_xlfn.XLOOKUP(Product_summary[[#This Row],[ProductName]], products[ProductName], products[UnitsOnOrder])</f>
        <v>0</v>
      </c>
      <c r="I1255">
        <f>_xlfn.XLOOKUP(Product_summary[[#This Row],[ProductName]], products[ProductName], products[ReorderLevel])</f>
        <v>15</v>
      </c>
      <c r="J1255">
        <v>923.875</v>
      </c>
    </row>
    <row r="1256" spans="1:10" x14ac:dyDescent="0.3">
      <c r="A1256">
        <v>19</v>
      </c>
      <c r="B1256">
        <v>3</v>
      </c>
      <c r="C1256">
        <v>0</v>
      </c>
      <c r="D1256">
        <v>19</v>
      </c>
      <c r="E1256" t="s">
        <v>4</v>
      </c>
      <c r="F1256" t="s">
        <v>891</v>
      </c>
      <c r="G1256">
        <f>_xlfn.XLOOKUP(Product_summary[[#This Row],[ProductName]], products[ProductName], products[UnitsInStock])</f>
        <v>17</v>
      </c>
      <c r="H1256">
        <f>_xlfn.XLOOKUP(Product_summary[[#This Row],[ProductName]], products[ProductName], products[UnitsOnOrder])</f>
        <v>40</v>
      </c>
      <c r="I1256">
        <f>_xlfn.XLOOKUP(Product_summary[[#This Row],[ProductName]], products[ProductName], products[ReorderLevel])</f>
        <v>25</v>
      </c>
      <c r="J1256">
        <v>57</v>
      </c>
    </row>
    <row r="1257" spans="1:10" x14ac:dyDescent="0.3">
      <c r="A1257">
        <v>12.5</v>
      </c>
      <c r="B1257">
        <v>50</v>
      </c>
      <c r="C1257">
        <v>0</v>
      </c>
      <c r="D1257">
        <v>12.5</v>
      </c>
      <c r="E1257" t="s">
        <v>13</v>
      </c>
      <c r="F1257" t="s">
        <v>949</v>
      </c>
      <c r="G1257">
        <f>_xlfn.XLOOKUP(Product_summary[[#This Row],[ProductName]], products[ProductName], products[UnitsInStock])</f>
        <v>0</v>
      </c>
      <c r="H1257">
        <f>_xlfn.XLOOKUP(Product_summary[[#This Row],[ProductName]], products[ProductName], products[UnitsOnOrder])</f>
        <v>70</v>
      </c>
      <c r="I1257">
        <f>_xlfn.XLOOKUP(Product_summary[[#This Row],[ProductName]], products[ProductName], products[ReorderLevel])</f>
        <v>20</v>
      </c>
      <c r="J1257">
        <v>625</v>
      </c>
    </row>
    <row r="1258" spans="1:10" x14ac:dyDescent="0.3">
      <c r="A1258">
        <v>12.5</v>
      </c>
      <c r="B1258">
        <v>45</v>
      </c>
      <c r="C1258">
        <v>0</v>
      </c>
      <c r="D1258">
        <v>12.5</v>
      </c>
      <c r="E1258" t="s">
        <v>10</v>
      </c>
      <c r="F1258" t="s">
        <v>1019</v>
      </c>
      <c r="G1258">
        <f>_xlfn.XLOOKUP(Product_summary[[#This Row],[ProductName]], products[ProductName], products[UnitsInStock])</f>
        <v>6</v>
      </c>
      <c r="H1258">
        <f>_xlfn.XLOOKUP(Product_summary[[#This Row],[ProductName]], products[ProductName], products[UnitsOnOrder])</f>
        <v>10</v>
      </c>
      <c r="I1258">
        <f>_xlfn.XLOOKUP(Product_summary[[#This Row],[ProductName]], products[ProductName], products[ReorderLevel])</f>
        <v>15</v>
      </c>
      <c r="J1258">
        <v>562.5</v>
      </c>
    </row>
    <row r="1259" spans="1:10" x14ac:dyDescent="0.3">
      <c r="A1259">
        <v>7.75</v>
      </c>
      <c r="B1259">
        <v>42</v>
      </c>
      <c r="C1259">
        <v>0</v>
      </c>
      <c r="D1259">
        <v>7.75</v>
      </c>
      <c r="E1259" t="s">
        <v>4</v>
      </c>
      <c r="F1259" t="s">
        <v>1030</v>
      </c>
      <c r="G1259">
        <f>_xlfn.XLOOKUP(Product_summary[[#This Row],[ProductName]], products[ProductName], products[UnitsInStock])</f>
        <v>125</v>
      </c>
      <c r="H1259">
        <f>_xlfn.XLOOKUP(Product_summary[[#This Row],[ProductName]], products[ProductName], products[UnitsOnOrder])</f>
        <v>0</v>
      </c>
      <c r="I1259">
        <f>_xlfn.XLOOKUP(Product_summary[[#This Row],[ProductName]], products[ProductName], products[ReorderLevel])</f>
        <v>25</v>
      </c>
      <c r="J1259">
        <v>325.5</v>
      </c>
    </row>
    <row r="1260" spans="1:10" x14ac:dyDescent="0.3">
      <c r="A1260">
        <v>31.23</v>
      </c>
      <c r="B1260">
        <v>15</v>
      </c>
      <c r="C1260">
        <v>0</v>
      </c>
      <c r="D1260">
        <v>31.23</v>
      </c>
      <c r="E1260" t="s">
        <v>10</v>
      </c>
      <c r="F1260" t="s">
        <v>939</v>
      </c>
      <c r="G1260">
        <f>_xlfn.XLOOKUP(Product_summary[[#This Row],[ProductName]], products[ProductName], products[UnitsInStock])</f>
        <v>15</v>
      </c>
      <c r="H1260">
        <f>_xlfn.XLOOKUP(Product_summary[[#This Row],[ProductName]], products[ProductName], products[UnitsOnOrder])</f>
        <v>0</v>
      </c>
      <c r="I1260">
        <f>_xlfn.XLOOKUP(Product_summary[[#This Row],[ProductName]], products[ProductName], products[ReorderLevel])</f>
        <v>0</v>
      </c>
      <c r="J1260">
        <v>468.45</v>
      </c>
    </row>
    <row r="1261" spans="1:10" x14ac:dyDescent="0.3">
      <c r="A1261">
        <v>31</v>
      </c>
      <c r="B1261">
        <v>16</v>
      </c>
      <c r="C1261">
        <v>0</v>
      </c>
      <c r="D1261">
        <v>31</v>
      </c>
      <c r="E1261" t="s">
        <v>25</v>
      </c>
      <c r="F1261" t="s">
        <v>907</v>
      </c>
      <c r="G1261">
        <f>_xlfn.XLOOKUP(Product_summary[[#This Row],[ProductName]], products[ProductName], products[UnitsInStock])</f>
        <v>31</v>
      </c>
      <c r="H1261">
        <f>_xlfn.XLOOKUP(Product_summary[[#This Row],[ProductName]], products[ProductName], products[UnitsOnOrder])</f>
        <v>0</v>
      </c>
      <c r="I1261">
        <f>_xlfn.XLOOKUP(Product_summary[[#This Row],[ProductName]], products[ProductName], products[ReorderLevel])</f>
        <v>0</v>
      </c>
      <c r="J1261">
        <v>496</v>
      </c>
    </row>
    <row r="1262" spans="1:10" x14ac:dyDescent="0.3">
      <c r="A1262">
        <v>28.5</v>
      </c>
      <c r="B1262">
        <v>5</v>
      </c>
      <c r="C1262">
        <v>0</v>
      </c>
      <c r="D1262">
        <v>28.5</v>
      </c>
      <c r="E1262" t="s">
        <v>7</v>
      </c>
      <c r="F1262" t="s">
        <v>1006</v>
      </c>
      <c r="G1262">
        <f>_xlfn.XLOOKUP(Product_summary[[#This Row],[ProductName]], products[ProductName], products[UnitsInStock])</f>
        <v>113</v>
      </c>
      <c r="H1262">
        <f>_xlfn.XLOOKUP(Product_summary[[#This Row],[ProductName]], products[ProductName], products[UnitsOnOrder])</f>
        <v>0</v>
      </c>
      <c r="I1262">
        <f>_xlfn.XLOOKUP(Product_summary[[#This Row],[ProductName]], products[ProductName], products[ReorderLevel])</f>
        <v>25</v>
      </c>
      <c r="J1262">
        <v>142.5</v>
      </c>
    </row>
    <row r="1263" spans="1:10" x14ac:dyDescent="0.3">
      <c r="A1263">
        <v>9.65</v>
      </c>
      <c r="B1263">
        <v>12</v>
      </c>
      <c r="C1263">
        <v>0</v>
      </c>
      <c r="D1263">
        <v>9.65</v>
      </c>
      <c r="E1263" t="s">
        <v>25</v>
      </c>
      <c r="F1263" t="s">
        <v>967</v>
      </c>
      <c r="G1263">
        <f>_xlfn.XLOOKUP(Product_summary[[#This Row],[ProductName]], products[ProductName], products[UnitsInStock])</f>
        <v>85</v>
      </c>
      <c r="H1263">
        <f>_xlfn.XLOOKUP(Product_summary[[#This Row],[ProductName]], products[ProductName], products[UnitsOnOrder])</f>
        <v>0</v>
      </c>
      <c r="I1263">
        <f>_xlfn.XLOOKUP(Product_summary[[#This Row],[ProductName]], products[ProductName], products[ReorderLevel])</f>
        <v>10</v>
      </c>
      <c r="J1263">
        <v>115.80000000000001</v>
      </c>
    </row>
    <row r="1264" spans="1:10" x14ac:dyDescent="0.3">
      <c r="A1264">
        <v>7</v>
      </c>
      <c r="B1264">
        <v>4</v>
      </c>
      <c r="C1264">
        <v>0</v>
      </c>
      <c r="D1264">
        <v>7</v>
      </c>
      <c r="E1264" t="s">
        <v>16</v>
      </c>
      <c r="F1264" t="s">
        <v>989</v>
      </c>
      <c r="G1264">
        <f>_xlfn.XLOOKUP(Product_summary[[#This Row],[ProductName]], products[ProductName], products[UnitsInStock])</f>
        <v>38</v>
      </c>
      <c r="H1264">
        <f>_xlfn.XLOOKUP(Product_summary[[#This Row],[ProductName]], products[ProductName], products[UnitsOnOrder])</f>
        <v>0</v>
      </c>
      <c r="I1264">
        <f>_xlfn.XLOOKUP(Product_summary[[#This Row],[ProductName]], products[ProductName], products[ReorderLevel])</f>
        <v>25</v>
      </c>
      <c r="J1264">
        <v>28</v>
      </c>
    </row>
    <row r="1265" spans="1:10" x14ac:dyDescent="0.3">
      <c r="A1265">
        <v>24</v>
      </c>
      <c r="B1265">
        <v>6</v>
      </c>
      <c r="C1265">
        <v>0</v>
      </c>
      <c r="D1265">
        <v>24</v>
      </c>
      <c r="E1265" t="s">
        <v>19</v>
      </c>
      <c r="F1265" t="s">
        <v>995</v>
      </c>
      <c r="G1265">
        <f>_xlfn.XLOOKUP(Product_summary[[#This Row],[ProductName]], products[ProductName], products[UnitsInStock])</f>
        <v>115</v>
      </c>
      <c r="H1265">
        <f>_xlfn.XLOOKUP(Product_summary[[#This Row],[ProductName]], products[ProductName], products[UnitsOnOrder])</f>
        <v>0</v>
      </c>
      <c r="I1265">
        <f>_xlfn.XLOOKUP(Product_summary[[#This Row],[ProductName]], products[ProductName], products[ReorderLevel])</f>
        <v>20</v>
      </c>
      <c r="J1265">
        <v>144</v>
      </c>
    </row>
    <row r="1266" spans="1:10" x14ac:dyDescent="0.3">
      <c r="A1266">
        <v>22</v>
      </c>
      <c r="B1266">
        <v>25</v>
      </c>
      <c r="C1266">
        <v>0</v>
      </c>
      <c r="D1266">
        <v>22</v>
      </c>
      <c r="E1266" t="s">
        <v>7</v>
      </c>
      <c r="F1266" t="s">
        <v>895</v>
      </c>
      <c r="G1266">
        <f>_xlfn.XLOOKUP(Product_summary[[#This Row],[ProductName]], products[ProductName], products[UnitsInStock])</f>
        <v>53</v>
      </c>
      <c r="H1266">
        <f>_xlfn.XLOOKUP(Product_summary[[#This Row],[ProductName]], products[ProductName], products[UnitsOnOrder])</f>
        <v>0</v>
      </c>
      <c r="I1266">
        <f>_xlfn.XLOOKUP(Product_summary[[#This Row],[ProductName]], products[ProductName], products[ReorderLevel])</f>
        <v>0</v>
      </c>
      <c r="J1266">
        <v>550</v>
      </c>
    </row>
    <row r="1267" spans="1:10" x14ac:dyDescent="0.3">
      <c r="A1267">
        <v>21</v>
      </c>
      <c r="B1267">
        <v>5</v>
      </c>
      <c r="C1267">
        <v>0</v>
      </c>
      <c r="D1267">
        <v>21</v>
      </c>
      <c r="E1267" t="s">
        <v>13</v>
      </c>
      <c r="F1267" t="s">
        <v>909</v>
      </c>
      <c r="G1267">
        <f>_xlfn.XLOOKUP(Product_summary[[#This Row],[ProductName]], products[ProductName], products[UnitsInStock])</f>
        <v>22</v>
      </c>
      <c r="H1267">
        <f>_xlfn.XLOOKUP(Product_summary[[#This Row],[ProductName]], products[ProductName], products[UnitsOnOrder])</f>
        <v>30</v>
      </c>
      <c r="I1267">
        <f>_xlfn.XLOOKUP(Product_summary[[#This Row],[ProductName]], products[ProductName], products[ReorderLevel])</f>
        <v>30</v>
      </c>
      <c r="J1267">
        <v>105</v>
      </c>
    </row>
    <row r="1268" spans="1:10" x14ac:dyDescent="0.3">
      <c r="A1268">
        <v>39</v>
      </c>
      <c r="B1268">
        <v>20</v>
      </c>
      <c r="C1268">
        <v>0.05</v>
      </c>
      <c r="D1268">
        <v>39</v>
      </c>
      <c r="E1268" t="s">
        <v>19</v>
      </c>
      <c r="F1268" t="s">
        <v>921</v>
      </c>
      <c r="G1268">
        <f>_xlfn.XLOOKUP(Product_summary[[#This Row],[ProductName]], products[ProductName], products[UnitsInStock])</f>
        <v>0</v>
      </c>
      <c r="H1268">
        <f>_xlfn.XLOOKUP(Product_summary[[#This Row],[ProductName]], products[ProductName], products[UnitsOnOrder])</f>
        <v>0</v>
      </c>
      <c r="I1268">
        <f>_xlfn.XLOOKUP(Product_summary[[#This Row],[ProductName]], products[ProductName], products[ReorderLevel])</f>
        <v>0</v>
      </c>
      <c r="J1268">
        <v>741</v>
      </c>
    </row>
    <row r="1269" spans="1:10" x14ac:dyDescent="0.3">
      <c r="A1269">
        <v>38</v>
      </c>
      <c r="B1269">
        <v>10</v>
      </c>
      <c r="C1269">
        <v>0.05</v>
      </c>
      <c r="D1269">
        <v>38</v>
      </c>
      <c r="E1269" t="s">
        <v>16</v>
      </c>
      <c r="F1269" t="s">
        <v>997</v>
      </c>
      <c r="G1269">
        <f>_xlfn.XLOOKUP(Product_summary[[#This Row],[ProductName]], products[ProductName], products[UnitsInStock])</f>
        <v>21</v>
      </c>
      <c r="H1269">
        <f>_xlfn.XLOOKUP(Product_summary[[#This Row],[ProductName]], products[ProductName], products[UnitsOnOrder])</f>
        <v>10</v>
      </c>
      <c r="I1269">
        <f>_xlfn.XLOOKUP(Product_summary[[#This Row],[ProductName]], products[ProductName], products[ReorderLevel])</f>
        <v>30</v>
      </c>
      <c r="J1269">
        <v>361</v>
      </c>
    </row>
    <row r="1270" spans="1:10" x14ac:dyDescent="0.3">
      <c r="A1270">
        <v>55</v>
      </c>
      <c r="B1270">
        <v>10</v>
      </c>
      <c r="C1270">
        <v>0.05</v>
      </c>
      <c r="D1270">
        <v>55</v>
      </c>
      <c r="E1270" t="s">
        <v>13</v>
      </c>
      <c r="F1270" t="s">
        <v>1002</v>
      </c>
      <c r="G1270">
        <f>_xlfn.XLOOKUP(Product_summary[[#This Row],[ProductName]], products[ProductName], products[UnitsInStock])</f>
        <v>79</v>
      </c>
      <c r="H1270">
        <f>_xlfn.XLOOKUP(Product_summary[[#This Row],[ProductName]], products[ProductName], products[UnitsOnOrder])</f>
        <v>0</v>
      </c>
      <c r="I1270">
        <f>_xlfn.XLOOKUP(Product_summary[[#This Row],[ProductName]], products[ProductName], products[ReorderLevel])</f>
        <v>0</v>
      </c>
      <c r="J1270">
        <v>522.5</v>
      </c>
    </row>
    <row r="1271" spans="1:10" x14ac:dyDescent="0.3">
      <c r="A1271">
        <v>25.89</v>
      </c>
      <c r="B1271">
        <v>15</v>
      </c>
      <c r="C1271">
        <v>0</v>
      </c>
      <c r="D1271">
        <v>25.89</v>
      </c>
      <c r="E1271" t="s">
        <v>25</v>
      </c>
      <c r="F1271" t="s">
        <v>947</v>
      </c>
      <c r="G1271">
        <f>_xlfn.XLOOKUP(Product_summary[[#This Row],[ProductName]], products[ProductName], products[UnitsInStock])</f>
        <v>10</v>
      </c>
      <c r="H1271">
        <f>_xlfn.XLOOKUP(Product_summary[[#This Row],[ProductName]], products[ProductName], products[UnitsOnOrder])</f>
        <v>0</v>
      </c>
      <c r="I1271">
        <f>_xlfn.XLOOKUP(Product_summary[[#This Row],[ProductName]], products[ProductName], products[ReorderLevel])</f>
        <v>15</v>
      </c>
      <c r="J1271">
        <v>388.35</v>
      </c>
    </row>
    <row r="1272" spans="1:10" x14ac:dyDescent="0.3">
      <c r="A1272">
        <v>18.399999999999999</v>
      </c>
      <c r="B1272">
        <v>6</v>
      </c>
      <c r="C1272">
        <v>0</v>
      </c>
      <c r="D1272">
        <v>18.399999999999999</v>
      </c>
      <c r="E1272" t="s">
        <v>25</v>
      </c>
      <c r="F1272" t="s">
        <v>965</v>
      </c>
      <c r="G1272">
        <f>_xlfn.XLOOKUP(Product_summary[[#This Row],[ProductName]], products[ProductName], products[UnitsInStock])</f>
        <v>123</v>
      </c>
      <c r="H1272">
        <f>_xlfn.XLOOKUP(Product_summary[[#This Row],[ProductName]], products[ProductName], products[UnitsOnOrder])</f>
        <v>0</v>
      </c>
      <c r="I1272">
        <f>_xlfn.XLOOKUP(Product_summary[[#This Row],[ProductName]], products[ProductName], products[ReorderLevel])</f>
        <v>30</v>
      </c>
      <c r="J1272">
        <v>110.39999999999999</v>
      </c>
    </row>
    <row r="1273" spans="1:10" x14ac:dyDescent="0.3">
      <c r="A1273">
        <v>24</v>
      </c>
      <c r="B1273">
        <v>12</v>
      </c>
      <c r="C1273">
        <v>0</v>
      </c>
      <c r="D1273">
        <v>24</v>
      </c>
      <c r="E1273" t="s">
        <v>19</v>
      </c>
      <c r="F1273" t="s">
        <v>995</v>
      </c>
      <c r="G1273">
        <f>_xlfn.XLOOKUP(Product_summary[[#This Row],[ProductName]], products[ProductName], products[UnitsInStock])</f>
        <v>115</v>
      </c>
      <c r="H1273">
        <f>_xlfn.XLOOKUP(Product_summary[[#This Row],[ProductName]], products[ProductName], products[UnitsOnOrder])</f>
        <v>0</v>
      </c>
      <c r="I1273">
        <f>_xlfn.XLOOKUP(Product_summary[[#This Row],[ProductName]], products[ProductName], products[ReorderLevel])</f>
        <v>20</v>
      </c>
      <c r="J1273">
        <v>288</v>
      </c>
    </row>
    <row r="1274" spans="1:10" x14ac:dyDescent="0.3">
      <c r="A1274">
        <v>34</v>
      </c>
      <c r="B1274">
        <v>15</v>
      </c>
      <c r="C1274">
        <v>0</v>
      </c>
      <c r="D1274">
        <v>34</v>
      </c>
      <c r="E1274" t="s">
        <v>13</v>
      </c>
      <c r="F1274" t="s">
        <v>1004</v>
      </c>
      <c r="G1274">
        <f>_xlfn.XLOOKUP(Product_summary[[#This Row],[ProductName]], products[ProductName], products[UnitsInStock])</f>
        <v>19</v>
      </c>
      <c r="H1274">
        <f>_xlfn.XLOOKUP(Product_summary[[#This Row],[ProductName]], products[ProductName], products[UnitsOnOrder])</f>
        <v>0</v>
      </c>
      <c r="I1274">
        <f>_xlfn.XLOOKUP(Product_summary[[#This Row],[ProductName]], products[ProductName], products[ReorderLevel])</f>
        <v>0</v>
      </c>
      <c r="J1274">
        <v>510</v>
      </c>
    </row>
    <row r="1275" spans="1:10" x14ac:dyDescent="0.3">
      <c r="A1275">
        <v>18</v>
      </c>
      <c r="B1275">
        <v>50</v>
      </c>
      <c r="C1275">
        <v>0</v>
      </c>
      <c r="D1275">
        <v>18</v>
      </c>
      <c r="E1275" t="s">
        <v>4</v>
      </c>
      <c r="F1275" t="s">
        <v>889</v>
      </c>
      <c r="G1275">
        <f>_xlfn.XLOOKUP(Product_summary[[#This Row],[ProductName]], products[ProductName], products[UnitsInStock])</f>
        <v>39</v>
      </c>
      <c r="H1275">
        <f>_xlfn.XLOOKUP(Product_summary[[#This Row],[ProductName]], products[ProductName], products[UnitsOnOrder])</f>
        <v>0</v>
      </c>
      <c r="I1275">
        <f>_xlfn.XLOOKUP(Product_summary[[#This Row],[ProductName]], products[ProductName], products[ReorderLevel])</f>
        <v>10</v>
      </c>
      <c r="J1275">
        <v>900</v>
      </c>
    </row>
    <row r="1276" spans="1:10" x14ac:dyDescent="0.3">
      <c r="A1276">
        <v>10</v>
      </c>
      <c r="B1276">
        <v>30</v>
      </c>
      <c r="C1276">
        <v>0</v>
      </c>
      <c r="D1276">
        <v>10</v>
      </c>
      <c r="E1276" t="s">
        <v>10</v>
      </c>
      <c r="F1276" t="s">
        <v>929</v>
      </c>
      <c r="G1276">
        <f>_xlfn.XLOOKUP(Product_summary[[#This Row],[ProductName]], products[ProductName], products[UnitsInStock])</f>
        <v>3</v>
      </c>
      <c r="H1276">
        <f>_xlfn.XLOOKUP(Product_summary[[#This Row],[ProductName]], products[ProductName], products[UnitsOnOrder])</f>
        <v>40</v>
      </c>
      <c r="I1276">
        <f>_xlfn.XLOOKUP(Product_summary[[#This Row],[ProductName]], products[ProductName], products[ReorderLevel])</f>
        <v>5</v>
      </c>
      <c r="J1276">
        <v>300</v>
      </c>
    </row>
    <row r="1277" spans="1:10" x14ac:dyDescent="0.3">
      <c r="A1277">
        <v>16.25</v>
      </c>
      <c r="B1277">
        <v>40</v>
      </c>
      <c r="C1277">
        <v>0</v>
      </c>
      <c r="D1277">
        <v>16.25</v>
      </c>
      <c r="E1277" t="s">
        <v>10</v>
      </c>
      <c r="F1277" t="s">
        <v>985</v>
      </c>
      <c r="G1277">
        <f>_xlfn.XLOOKUP(Product_summary[[#This Row],[ProductName]], products[ProductName], products[UnitsInStock])</f>
        <v>65</v>
      </c>
      <c r="H1277">
        <f>_xlfn.XLOOKUP(Product_summary[[#This Row],[ProductName]], products[ProductName], products[UnitsOnOrder])</f>
        <v>0</v>
      </c>
      <c r="I1277">
        <f>_xlfn.XLOOKUP(Product_summary[[#This Row],[ProductName]], products[ProductName], products[ReorderLevel])</f>
        <v>30</v>
      </c>
      <c r="J1277">
        <v>650</v>
      </c>
    </row>
    <row r="1278" spans="1:10" x14ac:dyDescent="0.3">
      <c r="A1278">
        <v>17.45</v>
      </c>
      <c r="B1278">
        <v>15</v>
      </c>
      <c r="C1278">
        <v>0.05</v>
      </c>
      <c r="D1278">
        <v>17.45</v>
      </c>
      <c r="E1278" t="s">
        <v>10</v>
      </c>
      <c r="F1278" t="s">
        <v>919</v>
      </c>
      <c r="G1278">
        <f>_xlfn.XLOOKUP(Product_summary[[#This Row],[ProductName]], products[ProductName], products[UnitsInStock])</f>
        <v>29</v>
      </c>
      <c r="H1278">
        <f>_xlfn.XLOOKUP(Product_summary[[#This Row],[ProductName]], products[ProductName], products[UnitsOnOrder])</f>
        <v>0</v>
      </c>
      <c r="I1278">
        <f>_xlfn.XLOOKUP(Product_summary[[#This Row],[ProductName]], products[ProductName], products[ReorderLevel])</f>
        <v>10</v>
      </c>
      <c r="J1278">
        <v>248.66249999999999</v>
      </c>
    </row>
    <row r="1279" spans="1:10" x14ac:dyDescent="0.3">
      <c r="A1279">
        <v>12.5</v>
      </c>
      <c r="B1279">
        <v>3</v>
      </c>
      <c r="C1279">
        <v>0.05</v>
      </c>
      <c r="D1279">
        <v>12.5</v>
      </c>
      <c r="E1279" t="s">
        <v>13</v>
      </c>
      <c r="F1279" t="s">
        <v>949</v>
      </c>
      <c r="G1279">
        <f>_xlfn.XLOOKUP(Product_summary[[#This Row],[ProductName]], products[ProductName], products[UnitsInStock])</f>
        <v>0</v>
      </c>
      <c r="H1279">
        <f>_xlfn.XLOOKUP(Product_summary[[#This Row],[ProductName]], products[ProductName], products[UnitsOnOrder])</f>
        <v>70</v>
      </c>
      <c r="I1279">
        <f>_xlfn.XLOOKUP(Product_summary[[#This Row],[ProductName]], products[ProductName], products[ReorderLevel])</f>
        <v>20</v>
      </c>
      <c r="J1279">
        <v>35.625</v>
      </c>
    </row>
    <row r="1280" spans="1:10" x14ac:dyDescent="0.3">
      <c r="A1280">
        <v>21.05</v>
      </c>
      <c r="B1280">
        <v>10</v>
      </c>
      <c r="C1280">
        <v>0.05</v>
      </c>
      <c r="D1280">
        <v>21.05</v>
      </c>
      <c r="E1280" t="s">
        <v>7</v>
      </c>
      <c r="F1280" t="s">
        <v>1014</v>
      </c>
      <c r="G1280">
        <f>_xlfn.XLOOKUP(Product_summary[[#This Row],[ProductName]], products[ProductName], products[UnitsInStock])</f>
        <v>76</v>
      </c>
      <c r="H1280">
        <f>_xlfn.XLOOKUP(Product_summary[[#This Row],[ProductName]], products[ProductName], products[UnitsOnOrder])</f>
        <v>0</v>
      </c>
      <c r="I1280">
        <f>_xlfn.XLOOKUP(Product_summary[[#This Row],[ProductName]], products[ProductName], products[ReorderLevel])</f>
        <v>0</v>
      </c>
      <c r="J1280">
        <v>199.97499999999999</v>
      </c>
    </row>
    <row r="1281" spans="1:10" x14ac:dyDescent="0.3">
      <c r="A1281">
        <v>10</v>
      </c>
      <c r="B1281">
        <v>40</v>
      </c>
      <c r="C1281">
        <v>0.05</v>
      </c>
      <c r="D1281">
        <v>10</v>
      </c>
      <c r="E1281" t="s">
        <v>10</v>
      </c>
      <c r="F1281" t="s">
        <v>929</v>
      </c>
      <c r="G1281">
        <f>_xlfn.XLOOKUP(Product_summary[[#This Row],[ProductName]], products[ProductName], products[UnitsInStock])</f>
        <v>3</v>
      </c>
      <c r="H1281">
        <f>_xlfn.XLOOKUP(Product_summary[[#This Row],[ProductName]], products[ProductName], products[UnitsOnOrder])</f>
        <v>40</v>
      </c>
      <c r="I1281">
        <f>_xlfn.XLOOKUP(Product_summary[[#This Row],[ProductName]], products[ProductName], products[ReorderLevel])</f>
        <v>5</v>
      </c>
      <c r="J1281">
        <v>380</v>
      </c>
    </row>
    <row r="1282" spans="1:10" x14ac:dyDescent="0.3">
      <c r="A1282">
        <v>53</v>
      </c>
      <c r="B1282">
        <v>30</v>
      </c>
      <c r="C1282">
        <v>0.05</v>
      </c>
      <c r="D1282">
        <v>53</v>
      </c>
      <c r="E1282" t="s">
        <v>22</v>
      </c>
      <c r="F1282" t="s">
        <v>987</v>
      </c>
      <c r="G1282">
        <f>_xlfn.XLOOKUP(Product_summary[[#This Row],[ProductName]], products[ProductName], products[UnitsInStock])</f>
        <v>20</v>
      </c>
      <c r="H1282">
        <f>_xlfn.XLOOKUP(Product_summary[[#This Row],[ProductName]], products[ProductName], products[UnitsOnOrder])</f>
        <v>0</v>
      </c>
      <c r="I1282">
        <f>_xlfn.XLOOKUP(Product_summary[[#This Row],[ProductName]], products[ProductName], products[ReorderLevel])</f>
        <v>10</v>
      </c>
      <c r="J1282">
        <v>1510.5</v>
      </c>
    </row>
    <row r="1283" spans="1:10" x14ac:dyDescent="0.3">
      <c r="A1283">
        <v>18</v>
      </c>
      <c r="B1283">
        <v>20</v>
      </c>
      <c r="C1283">
        <v>0</v>
      </c>
      <c r="D1283">
        <v>18</v>
      </c>
      <c r="E1283" t="s">
        <v>4</v>
      </c>
      <c r="F1283" t="s">
        <v>1032</v>
      </c>
      <c r="G1283">
        <f>_xlfn.XLOOKUP(Product_summary[[#This Row],[ProductName]], products[ProductName], products[UnitsInStock])</f>
        <v>57</v>
      </c>
      <c r="H1283">
        <f>_xlfn.XLOOKUP(Product_summary[[#This Row],[ProductName]], products[ProductName], products[UnitsOnOrder])</f>
        <v>0</v>
      </c>
      <c r="I1283">
        <f>_xlfn.XLOOKUP(Product_summary[[#This Row],[ProductName]], products[ProductName], products[ReorderLevel])</f>
        <v>20</v>
      </c>
      <c r="J1283">
        <v>360</v>
      </c>
    </row>
    <row r="1284" spans="1:10" x14ac:dyDescent="0.3">
      <c r="A1284">
        <v>23.25</v>
      </c>
      <c r="B1284">
        <v>16</v>
      </c>
      <c r="C1284">
        <v>0</v>
      </c>
      <c r="D1284">
        <v>23.25</v>
      </c>
      <c r="E1284" t="s">
        <v>22</v>
      </c>
      <c r="F1284" t="s">
        <v>915</v>
      </c>
      <c r="G1284">
        <f>_xlfn.XLOOKUP(Product_summary[[#This Row],[ProductName]], products[ProductName], products[UnitsInStock])</f>
        <v>35</v>
      </c>
      <c r="H1284">
        <f>_xlfn.XLOOKUP(Product_summary[[#This Row],[ProductName]], products[ProductName], products[UnitsOnOrder])</f>
        <v>0</v>
      </c>
      <c r="I1284">
        <f>_xlfn.XLOOKUP(Product_summary[[#This Row],[ProductName]], products[ProductName], products[ReorderLevel])</f>
        <v>0</v>
      </c>
      <c r="J1284">
        <v>372</v>
      </c>
    </row>
    <row r="1285" spans="1:10" x14ac:dyDescent="0.3">
      <c r="A1285">
        <v>45.6</v>
      </c>
      <c r="B1285">
        <v>20</v>
      </c>
      <c r="C1285">
        <v>0</v>
      </c>
      <c r="D1285">
        <v>45.6</v>
      </c>
      <c r="E1285" t="s">
        <v>22</v>
      </c>
      <c r="F1285" t="s">
        <v>943</v>
      </c>
      <c r="G1285">
        <f>_xlfn.XLOOKUP(Product_summary[[#This Row],[ProductName]], products[ProductName], products[UnitsInStock])</f>
        <v>26</v>
      </c>
      <c r="H1285">
        <f>_xlfn.XLOOKUP(Product_summary[[#This Row],[ProductName]], products[ProductName], products[UnitsOnOrder])</f>
        <v>0</v>
      </c>
      <c r="I1285">
        <f>_xlfn.XLOOKUP(Product_summary[[#This Row],[ProductName]], products[ProductName], products[ReorderLevel])</f>
        <v>0</v>
      </c>
      <c r="J1285">
        <v>912</v>
      </c>
    </row>
    <row r="1286" spans="1:10" x14ac:dyDescent="0.3">
      <c r="A1286">
        <v>7</v>
      </c>
      <c r="B1286">
        <v>25</v>
      </c>
      <c r="C1286">
        <v>0</v>
      </c>
      <c r="D1286">
        <v>7</v>
      </c>
      <c r="E1286" t="s">
        <v>16</v>
      </c>
      <c r="F1286" t="s">
        <v>989</v>
      </c>
      <c r="G1286">
        <f>_xlfn.XLOOKUP(Product_summary[[#This Row],[ProductName]], products[ProductName], products[UnitsInStock])</f>
        <v>38</v>
      </c>
      <c r="H1286">
        <f>_xlfn.XLOOKUP(Product_summary[[#This Row],[ProductName]], products[ProductName], products[UnitsOnOrder])</f>
        <v>0</v>
      </c>
      <c r="I1286">
        <f>_xlfn.XLOOKUP(Product_summary[[#This Row],[ProductName]], products[ProductName], products[ReorderLevel])</f>
        <v>25</v>
      </c>
      <c r="J1286">
        <v>175</v>
      </c>
    </row>
    <row r="1287" spans="1:10" x14ac:dyDescent="0.3">
      <c r="A1287">
        <v>25</v>
      </c>
      <c r="B1287">
        <v>30</v>
      </c>
      <c r="C1287">
        <v>0</v>
      </c>
      <c r="D1287">
        <v>25</v>
      </c>
      <c r="E1287" t="s">
        <v>7</v>
      </c>
      <c r="F1287" t="s">
        <v>899</v>
      </c>
      <c r="G1287">
        <f>_xlfn.XLOOKUP(Product_summary[[#This Row],[ProductName]], products[ProductName], products[UnitsInStock])</f>
        <v>120</v>
      </c>
      <c r="H1287">
        <f>_xlfn.XLOOKUP(Product_summary[[#This Row],[ProductName]], products[ProductName], products[UnitsOnOrder])</f>
        <v>0</v>
      </c>
      <c r="I1287">
        <f>_xlfn.XLOOKUP(Product_summary[[#This Row],[ProductName]], products[ProductName], products[ReorderLevel])</f>
        <v>25</v>
      </c>
      <c r="J1287">
        <v>750</v>
      </c>
    </row>
    <row r="1288" spans="1:10" x14ac:dyDescent="0.3">
      <c r="A1288">
        <v>25.89</v>
      </c>
      <c r="B1288">
        <v>15</v>
      </c>
      <c r="C1288">
        <v>0</v>
      </c>
      <c r="D1288">
        <v>25.89</v>
      </c>
      <c r="E1288" t="s">
        <v>25</v>
      </c>
      <c r="F1288" t="s">
        <v>947</v>
      </c>
      <c r="G1288">
        <f>_xlfn.XLOOKUP(Product_summary[[#This Row],[ProductName]], products[ProductName], products[UnitsInStock])</f>
        <v>10</v>
      </c>
      <c r="H1288">
        <f>_xlfn.XLOOKUP(Product_summary[[#This Row],[ProductName]], products[ProductName], products[UnitsOnOrder])</f>
        <v>0</v>
      </c>
      <c r="I1288">
        <f>_xlfn.XLOOKUP(Product_summary[[#This Row],[ProductName]], products[ProductName], products[ReorderLevel])</f>
        <v>15</v>
      </c>
      <c r="J1288">
        <v>388.35</v>
      </c>
    </row>
    <row r="1289" spans="1:10" x14ac:dyDescent="0.3">
      <c r="A1289">
        <v>18</v>
      </c>
      <c r="B1289">
        <v>20</v>
      </c>
      <c r="C1289">
        <v>0</v>
      </c>
      <c r="D1289">
        <v>18</v>
      </c>
      <c r="E1289" t="s">
        <v>4</v>
      </c>
      <c r="F1289" t="s">
        <v>1032</v>
      </c>
      <c r="G1289">
        <f>_xlfn.XLOOKUP(Product_summary[[#This Row],[ProductName]], products[ProductName], products[UnitsInStock])</f>
        <v>57</v>
      </c>
      <c r="H1289">
        <f>_xlfn.XLOOKUP(Product_summary[[#This Row],[ProductName]], products[ProductName], products[UnitsOnOrder])</f>
        <v>0</v>
      </c>
      <c r="I1289">
        <f>_xlfn.XLOOKUP(Product_summary[[#This Row],[ProductName]], products[ProductName], products[ReorderLevel])</f>
        <v>20</v>
      </c>
      <c r="J1289">
        <v>360</v>
      </c>
    </row>
    <row r="1290" spans="1:10" x14ac:dyDescent="0.3">
      <c r="A1290">
        <v>28.5</v>
      </c>
      <c r="B1290">
        <v>20</v>
      </c>
      <c r="C1290">
        <v>0.1</v>
      </c>
      <c r="D1290">
        <v>28.5</v>
      </c>
      <c r="E1290" t="s">
        <v>7</v>
      </c>
      <c r="F1290" t="s">
        <v>1006</v>
      </c>
      <c r="G1290">
        <f>_xlfn.XLOOKUP(Product_summary[[#This Row],[ProductName]], products[ProductName], products[UnitsInStock])</f>
        <v>113</v>
      </c>
      <c r="H1290">
        <f>_xlfn.XLOOKUP(Product_summary[[#This Row],[ProductName]], products[ProductName], products[UnitsOnOrder])</f>
        <v>0</v>
      </c>
      <c r="I1290">
        <f>_xlfn.XLOOKUP(Product_summary[[#This Row],[ProductName]], products[ProductName], products[ReorderLevel])</f>
        <v>25</v>
      </c>
      <c r="J1290">
        <v>513</v>
      </c>
    </row>
    <row r="1291" spans="1:10" x14ac:dyDescent="0.3">
      <c r="A1291">
        <v>13</v>
      </c>
      <c r="B1291">
        <v>2</v>
      </c>
      <c r="C1291">
        <v>0.1</v>
      </c>
      <c r="D1291">
        <v>13</v>
      </c>
      <c r="E1291" t="s">
        <v>7</v>
      </c>
      <c r="F1291" t="s">
        <v>1034</v>
      </c>
      <c r="G1291">
        <f>_xlfn.XLOOKUP(Product_summary[[#This Row],[ProductName]], products[ProductName], products[UnitsInStock])</f>
        <v>32</v>
      </c>
      <c r="H1291">
        <f>_xlfn.XLOOKUP(Product_summary[[#This Row],[ProductName]], products[ProductName], products[UnitsOnOrder])</f>
        <v>0</v>
      </c>
      <c r="I1291">
        <f>_xlfn.XLOOKUP(Product_summary[[#This Row],[ProductName]], products[ProductName], products[ReorderLevel])</f>
        <v>15</v>
      </c>
      <c r="J1291">
        <v>23.400000000000002</v>
      </c>
    </row>
    <row r="1292" spans="1:10" x14ac:dyDescent="0.3">
      <c r="A1292">
        <v>21.05</v>
      </c>
      <c r="B1292">
        <v>40</v>
      </c>
      <c r="C1292">
        <v>0</v>
      </c>
      <c r="D1292">
        <v>21.05</v>
      </c>
      <c r="E1292" t="s">
        <v>7</v>
      </c>
      <c r="F1292" t="s">
        <v>1014</v>
      </c>
      <c r="G1292">
        <f>_xlfn.XLOOKUP(Product_summary[[#This Row],[ProductName]], products[ProductName], products[UnitsInStock])</f>
        <v>76</v>
      </c>
      <c r="H1292">
        <f>_xlfn.XLOOKUP(Product_summary[[#This Row],[ProductName]], products[ProductName], products[UnitsOnOrder])</f>
        <v>0</v>
      </c>
      <c r="I1292">
        <f>_xlfn.XLOOKUP(Product_summary[[#This Row],[ProductName]], products[ProductName], products[ReorderLevel])</f>
        <v>0</v>
      </c>
      <c r="J1292">
        <v>842</v>
      </c>
    </row>
    <row r="1293" spans="1:10" x14ac:dyDescent="0.3">
      <c r="A1293">
        <v>7.75</v>
      </c>
      <c r="B1293">
        <v>20</v>
      </c>
      <c r="C1293">
        <v>0</v>
      </c>
      <c r="D1293">
        <v>7.75</v>
      </c>
      <c r="E1293" t="s">
        <v>4</v>
      </c>
      <c r="F1293" t="s">
        <v>1030</v>
      </c>
      <c r="G1293">
        <f>_xlfn.XLOOKUP(Product_summary[[#This Row],[ProductName]], products[ProductName], products[UnitsInStock])</f>
        <v>125</v>
      </c>
      <c r="H1293">
        <f>_xlfn.XLOOKUP(Product_summary[[#This Row],[ProductName]], products[ProductName], products[UnitsOnOrder])</f>
        <v>0</v>
      </c>
      <c r="I1293">
        <f>_xlfn.XLOOKUP(Product_summary[[#This Row],[ProductName]], products[ProductName], products[ReorderLevel])</f>
        <v>25</v>
      </c>
      <c r="J1293">
        <v>155</v>
      </c>
    </row>
    <row r="1294" spans="1:10" x14ac:dyDescent="0.3">
      <c r="A1294">
        <v>6</v>
      </c>
      <c r="B1294">
        <v>4</v>
      </c>
      <c r="C1294">
        <v>0</v>
      </c>
      <c r="D1294">
        <v>6</v>
      </c>
      <c r="E1294" t="s">
        <v>25</v>
      </c>
      <c r="F1294" t="s">
        <v>913</v>
      </c>
      <c r="G1294">
        <f>_xlfn.XLOOKUP(Product_summary[[#This Row],[ProductName]], products[ProductName], products[UnitsInStock])</f>
        <v>24</v>
      </c>
      <c r="H1294">
        <f>_xlfn.XLOOKUP(Product_summary[[#This Row],[ProductName]], products[ProductName], products[UnitsOnOrder])</f>
        <v>0</v>
      </c>
      <c r="I1294">
        <f>_xlfn.XLOOKUP(Product_summary[[#This Row],[ProductName]], products[ProductName], products[ReorderLevel])</f>
        <v>5</v>
      </c>
      <c r="J1294">
        <v>24</v>
      </c>
    </row>
    <row r="1295" spans="1:10" x14ac:dyDescent="0.3">
      <c r="A1295">
        <v>9.65</v>
      </c>
      <c r="B1295">
        <v>12</v>
      </c>
      <c r="C1295">
        <v>0</v>
      </c>
      <c r="D1295">
        <v>9.65</v>
      </c>
      <c r="E1295" t="s">
        <v>25</v>
      </c>
      <c r="F1295" t="s">
        <v>967</v>
      </c>
      <c r="G1295">
        <f>_xlfn.XLOOKUP(Product_summary[[#This Row],[ProductName]], products[ProductName], products[UnitsInStock])</f>
        <v>85</v>
      </c>
      <c r="H1295">
        <f>_xlfn.XLOOKUP(Product_summary[[#This Row],[ProductName]], products[ProductName], products[UnitsOnOrder])</f>
        <v>0</v>
      </c>
      <c r="I1295">
        <f>_xlfn.XLOOKUP(Product_summary[[#This Row],[ProductName]], products[ProductName], products[ReorderLevel])</f>
        <v>10</v>
      </c>
      <c r="J1295">
        <v>115.80000000000001</v>
      </c>
    </row>
    <row r="1296" spans="1:10" x14ac:dyDescent="0.3">
      <c r="A1296">
        <v>17.45</v>
      </c>
      <c r="B1296">
        <v>3</v>
      </c>
      <c r="C1296">
        <v>0</v>
      </c>
      <c r="D1296">
        <v>17.45</v>
      </c>
      <c r="E1296" t="s">
        <v>10</v>
      </c>
      <c r="F1296" t="s">
        <v>919</v>
      </c>
      <c r="G1296">
        <f>_xlfn.XLOOKUP(Product_summary[[#This Row],[ProductName]], products[ProductName], products[UnitsInStock])</f>
        <v>29</v>
      </c>
      <c r="H1296">
        <f>_xlfn.XLOOKUP(Product_summary[[#This Row],[ProductName]], products[ProductName], products[UnitsOnOrder])</f>
        <v>0</v>
      </c>
      <c r="I1296">
        <f>_xlfn.XLOOKUP(Product_summary[[#This Row],[ProductName]], products[ProductName], products[ReorderLevel])</f>
        <v>10</v>
      </c>
      <c r="J1296">
        <v>52.349999999999994</v>
      </c>
    </row>
    <row r="1297" spans="1:10" x14ac:dyDescent="0.3">
      <c r="A1297">
        <v>19</v>
      </c>
      <c r="B1297">
        <v>6</v>
      </c>
      <c r="C1297">
        <v>0</v>
      </c>
      <c r="D1297">
        <v>19</v>
      </c>
      <c r="E1297" t="s">
        <v>25</v>
      </c>
      <c r="F1297" t="s">
        <v>957</v>
      </c>
      <c r="G1297">
        <f>_xlfn.XLOOKUP(Product_summary[[#This Row],[ProductName]], products[ProductName], products[UnitsInStock])</f>
        <v>112</v>
      </c>
      <c r="H1297">
        <f>_xlfn.XLOOKUP(Product_summary[[#This Row],[ProductName]], products[ProductName], products[UnitsOnOrder])</f>
        <v>0</v>
      </c>
      <c r="I1297">
        <f>_xlfn.XLOOKUP(Product_summary[[#This Row],[ProductName]], products[ProductName], products[ReorderLevel])</f>
        <v>20</v>
      </c>
      <c r="J1297">
        <v>114</v>
      </c>
    </row>
    <row r="1298" spans="1:10" x14ac:dyDescent="0.3">
      <c r="A1298">
        <v>7</v>
      </c>
      <c r="B1298">
        <v>18</v>
      </c>
      <c r="C1298">
        <v>0</v>
      </c>
      <c r="D1298">
        <v>7</v>
      </c>
      <c r="E1298" t="s">
        <v>16</v>
      </c>
      <c r="F1298" t="s">
        <v>989</v>
      </c>
      <c r="G1298">
        <f>_xlfn.XLOOKUP(Product_summary[[#This Row],[ProductName]], products[ProductName], products[UnitsInStock])</f>
        <v>38</v>
      </c>
      <c r="H1298">
        <f>_xlfn.XLOOKUP(Product_summary[[#This Row],[ProductName]], products[ProductName], products[UnitsOnOrder])</f>
        <v>0</v>
      </c>
      <c r="I1298">
        <f>_xlfn.XLOOKUP(Product_summary[[#This Row],[ProductName]], products[ProductName], products[ReorderLevel])</f>
        <v>25</v>
      </c>
      <c r="J1298">
        <v>126</v>
      </c>
    </row>
    <row r="1299" spans="1:10" x14ac:dyDescent="0.3">
      <c r="A1299">
        <v>45.6</v>
      </c>
      <c r="B1299">
        <v>5</v>
      </c>
      <c r="C1299">
        <v>0.2</v>
      </c>
      <c r="D1299">
        <v>45.6</v>
      </c>
      <c r="E1299" t="s">
        <v>22</v>
      </c>
      <c r="F1299" t="s">
        <v>943</v>
      </c>
      <c r="G1299">
        <f>_xlfn.XLOOKUP(Product_summary[[#This Row],[ProductName]], products[ProductName], products[UnitsInStock])</f>
        <v>26</v>
      </c>
      <c r="H1299">
        <f>_xlfn.XLOOKUP(Product_summary[[#This Row],[ProductName]], products[ProductName], products[UnitsOnOrder])</f>
        <v>0</v>
      </c>
      <c r="I1299">
        <f>_xlfn.XLOOKUP(Product_summary[[#This Row],[ProductName]], products[ProductName], products[ReorderLevel])</f>
        <v>0</v>
      </c>
      <c r="J1299">
        <v>182.4</v>
      </c>
    </row>
    <row r="1300" spans="1:10" x14ac:dyDescent="0.3">
      <c r="A1300">
        <v>18</v>
      </c>
      <c r="B1300">
        <v>35</v>
      </c>
      <c r="C1300">
        <v>0.2</v>
      </c>
      <c r="D1300">
        <v>18</v>
      </c>
      <c r="E1300" t="s">
        <v>4</v>
      </c>
      <c r="F1300" t="s">
        <v>956</v>
      </c>
      <c r="G1300">
        <f>_xlfn.XLOOKUP(Product_summary[[#This Row],[ProductName]], products[ProductName], products[UnitsInStock])</f>
        <v>20</v>
      </c>
      <c r="H1300">
        <f>_xlfn.XLOOKUP(Product_summary[[#This Row],[ProductName]], products[ProductName], products[UnitsOnOrder])</f>
        <v>0</v>
      </c>
      <c r="I1300">
        <f>_xlfn.XLOOKUP(Product_summary[[#This Row],[ProductName]], products[ProductName], products[ReorderLevel])</f>
        <v>15</v>
      </c>
      <c r="J1300">
        <v>504</v>
      </c>
    </row>
    <row r="1301" spans="1:10" x14ac:dyDescent="0.3">
      <c r="A1301">
        <v>9.5</v>
      </c>
      <c r="B1301">
        <v>40</v>
      </c>
      <c r="C1301">
        <v>0.2</v>
      </c>
      <c r="D1301">
        <v>9.5</v>
      </c>
      <c r="E1301" t="s">
        <v>25</v>
      </c>
      <c r="F1301" t="s">
        <v>975</v>
      </c>
      <c r="G1301">
        <f>_xlfn.XLOOKUP(Product_summary[[#This Row],[ProductName]], products[ProductName], products[UnitsInStock])</f>
        <v>5</v>
      </c>
      <c r="H1301">
        <f>_xlfn.XLOOKUP(Product_summary[[#This Row],[ProductName]], products[ProductName], products[UnitsOnOrder])</f>
        <v>70</v>
      </c>
      <c r="I1301">
        <f>_xlfn.XLOOKUP(Product_summary[[#This Row],[ProductName]], products[ProductName], products[ReorderLevel])</f>
        <v>15</v>
      </c>
      <c r="J1301">
        <v>304</v>
      </c>
    </row>
    <row r="1302" spans="1:10" x14ac:dyDescent="0.3">
      <c r="A1302">
        <v>38</v>
      </c>
      <c r="B1302">
        <v>14</v>
      </c>
      <c r="C1302">
        <v>0.2</v>
      </c>
      <c r="D1302">
        <v>38</v>
      </c>
      <c r="E1302" t="s">
        <v>16</v>
      </c>
      <c r="F1302" t="s">
        <v>997</v>
      </c>
      <c r="G1302">
        <f>_xlfn.XLOOKUP(Product_summary[[#This Row],[ProductName]], products[ProductName], products[UnitsInStock])</f>
        <v>21</v>
      </c>
      <c r="H1302">
        <f>_xlfn.XLOOKUP(Product_summary[[#This Row],[ProductName]], products[ProductName], products[UnitsOnOrder])</f>
        <v>10</v>
      </c>
      <c r="I1302">
        <f>_xlfn.XLOOKUP(Product_summary[[#This Row],[ProductName]], products[ProductName], products[ReorderLevel])</f>
        <v>30</v>
      </c>
      <c r="J1302">
        <v>425.6</v>
      </c>
    </row>
    <row r="1303" spans="1:10" x14ac:dyDescent="0.3">
      <c r="A1303">
        <v>19</v>
      </c>
      <c r="B1303">
        <v>15</v>
      </c>
      <c r="C1303">
        <v>0.2</v>
      </c>
      <c r="D1303">
        <v>19</v>
      </c>
      <c r="E1303" t="s">
        <v>4</v>
      </c>
      <c r="F1303" t="s">
        <v>891</v>
      </c>
      <c r="G1303">
        <f>_xlfn.XLOOKUP(Product_summary[[#This Row],[ProductName]], products[ProductName], products[UnitsInStock])</f>
        <v>17</v>
      </c>
      <c r="H1303">
        <f>_xlfn.XLOOKUP(Product_summary[[#This Row],[ProductName]], products[ProductName], products[UnitsOnOrder])</f>
        <v>40</v>
      </c>
      <c r="I1303">
        <f>_xlfn.XLOOKUP(Product_summary[[#This Row],[ProductName]], products[ProductName], products[ReorderLevel])</f>
        <v>25</v>
      </c>
      <c r="J1303">
        <v>228</v>
      </c>
    </row>
    <row r="1304" spans="1:10" x14ac:dyDescent="0.3">
      <c r="A1304">
        <v>10</v>
      </c>
      <c r="B1304">
        <v>20</v>
      </c>
      <c r="C1304">
        <v>0</v>
      </c>
      <c r="D1304">
        <v>10</v>
      </c>
      <c r="E1304" t="s">
        <v>7</v>
      </c>
      <c r="F1304" t="s">
        <v>893</v>
      </c>
      <c r="G1304">
        <f>_xlfn.XLOOKUP(Product_summary[[#This Row],[ProductName]], products[ProductName], products[UnitsInStock])</f>
        <v>13</v>
      </c>
      <c r="H1304">
        <f>_xlfn.XLOOKUP(Product_summary[[#This Row],[ProductName]], products[ProductName], products[UnitsOnOrder])</f>
        <v>70</v>
      </c>
      <c r="I1304">
        <f>_xlfn.XLOOKUP(Product_summary[[#This Row],[ProductName]], products[ProductName], products[ReorderLevel])</f>
        <v>25</v>
      </c>
      <c r="J1304">
        <v>200</v>
      </c>
    </row>
    <row r="1305" spans="1:10" x14ac:dyDescent="0.3">
      <c r="A1305">
        <v>34</v>
      </c>
      <c r="B1305">
        <v>50</v>
      </c>
      <c r="C1305">
        <v>0</v>
      </c>
      <c r="D1305">
        <v>34</v>
      </c>
      <c r="E1305" t="s">
        <v>13</v>
      </c>
      <c r="F1305" t="s">
        <v>1004</v>
      </c>
      <c r="G1305">
        <f>_xlfn.XLOOKUP(Product_summary[[#This Row],[ProductName]], products[ProductName], products[UnitsInStock])</f>
        <v>19</v>
      </c>
      <c r="H1305">
        <f>_xlfn.XLOOKUP(Product_summary[[#This Row],[ProductName]], products[ProductName], products[UnitsOnOrder])</f>
        <v>0</v>
      </c>
      <c r="I1305">
        <f>_xlfn.XLOOKUP(Product_summary[[#This Row],[ProductName]], products[ProductName], products[ReorderLevel])</f>
        <v>0</v>
      </c>
      <c r="J1305">
        <v>1700</v>
      </c>
    </row>
    <row r="1306" spans="1:10" x14ac:dyDescent="0.3">
      <c r="A1306">
        <v>34.799999999999997</v>
      </c>
      <c r="B1306">
        <v>35</v>
      </c>
      <c r="C1306">
        <v>0</v>
      </c>
      <c r="D1306">
        <v>34.799999999999997</v>
      </c>
      <c r="E1306" t="s">
        <v>13</v>
      </c>
      <c r="F1306" t="s">
        <v>1026</v>
      </c>
      <c r="G1306">
        <f>_xlfn.XLOOKUP(Product_summary[[#This Row],[ProductName]], products[ProductName], products[UnitsInStock])</f>
        <v>14</v>
      </c>
      <c r="H1306">
        <f>_xlfn.XLOOKUP(Product_summary[[#This Row],[ProductName]], products[ProductName], products[UnitsOnOrder])</f>
        <v>0</v>
      </c>
      <c r="I1306">
        <f>_xlfn.XLOOKUP(Product_summary[[#This Row],[ProductName]], products[ProductName], products[ReorderLevel])</f>
        <v>0</v>
      </c>
      <c r="J1306">
        <v>1218</v>
      </c>
    </row>
    <row r="1307" spans="1:10" x14ac:dyDescent="0.3">
      <c r="A1307">
        <v>12</v>
      </c>
      <c r="B1307">
        <v>28</v>
      </c>
      <c r="C1307">
        <v>0.05</v>
      </c>
      <c r="D1307">
        <v>12</v>
      </c>
      <c r="E1307" t="s">
        <v>25</v>
      </c>
      <c r="F1307" t="s">
        <v>977</v>
      </c>
      <c r="G1307">
        <f>_xlfn.XLOOKUP(Product_summary[[#This Row],[ProductName]], products[ProductName], products[UnitsInStock])</f>
        <v>95</v>
      </c>
      <c r="H1307">
        <f>_xlfn.XLOOKUP(Product_summary[[#This Row],[ProductName]], products[ProductName], products[UnitsOnOrder])</f>
        <v>0</v>
      </c>
      <c r="I1307">
        <f>_xlfn.XLOOKUP(Product_summary[[#This Row],[ProductName]], products[ProductName], products[ReorderLevel])</f>
        <v>0</v>
      </c>
      <c r="J1307">
        <v>319.2</v>
      </c>
    </row>
    <row r="1308" spans="1:10" x14ac:dyDescent="0.3">
      <c r="A1308">
        <v>18.399999999999999</v>
      </c>
      <c r="B1308">
        <v>50</v>
      </c>
      <c r="C1308">
        <v>0.2</v>
      </c>
      <c r="D1308">
        <v>18.399999999999999</v>
      </c>
      <c r="E1308" t="s">
        <v>25</v>
      </c>
      <c r="F1308" t="s">
        <v>965</v>
      </c>
      <c r="G1308">
        <f>_xlfn.XLOOKUP(Product_summary[[#This Row],[ProductName]], products[ProductName], products[UnitsInStock])</f>
        <v>123</v>
      </c>
      <c r="H1308">
        <f>_xlfn.XLOOKUP(Product_summary[[#This Row],[ProductName]], products[ProductName], products[UnitsOnOrder])</f>
        <v>0</v>
      </c>
      <c r="I1308">
        <f>_xlfn.XLOOKUP(Product_summary[[#This Row],[ProductName]], products[ProductName], products[ReorderLevel])</f>
        <v>30</v>
      </c>
      <c r="J1308">
        <v>736</v>
      </c>
    </row>
    <row r="1309" spans="1:10" x14ac:dyDescent="0.3">
      <c r="A1309">
        <v>62.5</v>
      </c>
      <c r="B1309">
        <v>24</v>
      </c>
      <c r="C1309">
        <v>0</v>
      </c>
      <c r="D1309">
        <v>62.5</v>
      </c>
      <c r="E1309" t="s">
        <v>25</v>
      </c>
      <c r="F1309" t="s">
        <v>923</v>
      </c>
      <c r="G1309">
        <f>_xlfn.XLOOKUP(Product_summary[[#This Row],[ProductName]], products[ProductName], products[UnitsInStock])</f>
        <v>42</v>
      </c>
      <c r="H1309">
        <f>_xlfn.XLOOKUP(Product_summary[[#This Row],[ProductName]], products[ProductName], products[UnitsOnOrder])</f>
        <v>0</v>
      </c>
      <c r="I1309">
        <f>_xlfn.XLOOKUP(Product_summary[[#This Row],[ProductName]], products[ProductName], products[ReorderLevel])</f>
        <v>0</v>
      </c>
      <c r="J1309">
        <v>1500</v>
      </c>
    </row>
    <row r="1310" spans="1:10" x14ac:dyDescent="0.3">
      <c r="A1310">
        <v>19.45</v>
      </c>
      <c r="B1310">
        <v>16</v>
      </c>
      <c r="C1310">
        <v>0</v>
      </c>
      <c r="D1310">
        <v>19.45</v>
      </c>
      <c r="E1310" t="s">
        <v>7</v>
      </c>
      <c r="F1310" t="s">
        <v>973</v>
      </c>
      <c r="G1310">
        <f>_xlfn.XLOOKUP(Product_summary[[#This Row],[ProductName]], products[ProductName], products[UnitsInStock])</f>
        <v>27</v>
      </c>
      <c r="H1310">
        <f>_xlfn.XLOOKUP(Product_summary[[#This Row],[ProductName]], products[ProductName], products[UnitsOnOrder])</f>
        <v>0</v>
      </c>
      <c r="I1310">
        <f>_xlfn.XLOOKUP(Product_summary[[#This Row],[ProductName]], products[ProductName], products[ReorderLevel])</f>
        <v>15</v>
      </c>
      <c r="J1310">
        <v>311.2</v>
      </c>
    </row>
    <row r="1311" spans="1:10" x14ac:dyDescent="0.3">
      <c r="A1311">
        <v>55</v>
      </c>
      <c r="B1311">
        <v>45</v>
      </c>
      <c r="C1311">
        <v>0</v>
      </c>
      <c r="D1311">
        <v>55</v>
      </c>
      <c r="E1311" t="s">
        <v>13</v>
      </c>
      <c r="F1311" t="s">
        <v>1002</v>
      </c>
      <c r="G1311">
        <f>_xlfn.XLOOKUP(Product_summary[[#This Row],[ProductName]], products[ProductName], products[UnitsInStock])</f>
        <v>79</v>
      </c>
      <c r="H1311">
        <f>_xlfn.XLOOKUP(Product_summary[[#This Row],[ProductName]], products[ProductName], products[UnitsOnOrder])</f>
        <v>0</v>
      </c>
      <c r="I1311">
        <f>_xlfn.XLOOKUP(Product_summary[[#This Row],[ProductName]], products[ProductName], products[ReorderLevel])</f>
        <v>0</v>
      </c>
      <c r="J1311">
        <v>2475</v>
      </c>
    </row>
    <row r="1312" spans="1:10" x14ac:dyDescent="0.3">
      <c r="A1312">
        <v>34.799999999999997</v>
      </c>
      <c r="B1312">
        <v>7</v>
      </c>
      <c r="C1312">
        <v>0</v>
      </c>
      <c r="D1312">
        <v>34.799999999999997</v>
      </c>
      <c r="E1312" t="s">
        <v>13</v>
      </c>
      <c r="F1312" t="s">
        <v>1026</v>
      </c>
      <c r="G1312">
        <f>_xlfn.XLOOKUP(Product_summary[[#This Row],[ProductName]], products[ProductName], products[UnitsInStock])</f>
        <v>14</v>
      </c>
      <c r="H1312">
        <f>_xlfn.XLOOKUP(Product_summary[[#This Row],[ProductName]], products[ProductName], products[UnitsOnOrder])</f>
        <v>0</v>
      </c>
      <c r="I1312">
        <f>_xlfn.XLOOKUP(Product_summary[[#This Row],[ProductName]], products[ProductName], products[ReorderLevel])</f>
        <v>0</v>
      </c>
      <c r="J1312">
        <v>243.59999999999997</v>
      </c>
    </row>
    <row r="1313" spans="1:10" x14ac:dyDescent="0.3">
      <c r="A1313">
        <v>6</v>
      </c>
      <c r="B1313">
        <v>6</v>
      </c>
      <c r="C1313">
        <v>0</v>
      </c>
      <c r="D1313">
        <v>6</v>
      </c>
      <c r="E1313" t="s">
        <v>25</v>
      </c>
      <c r="F1313" t="s">
        <v>913</v>
      </c>
      <c r="G1313">
        <f>_xlfn.XLOOKUP(Product_summary[[#This Row],[ProductName]], products[ProductName], products[UnitsInStock])</f>
        <v>24</v>
      </c>
      <c r="H1313">
        <f>_xlfn.XLOOKUP(Product_summary[[#This Row],[ProductName]], products[ProductName], products[UnitsOnOrder])</f>
        <v>0</v>
      </c>
      <c r="I1313">
        <f>_xlfn.XLOOKUP(Product_summary[[#This Row],[ProductName]], products[ProductName], products[ReorderLevel])</f>
        <v>5</v>
      </c>
      <c r="J1313">
        <v>36</v>
      </c>
    </row>
    <row r="1314" spans="1:10" x14ac:dyDescent="0.3">
      <c r="A1314">
        <v>14</v>
      </c>
      <c r="B1314">
        <v>28</v>
      </c>
      <c r="C1314">
        <v>0</v>
      </c>
      <c r="D1314">
        <v>14</v>
      </c>
      <c r="E1314" t="s">
        <v>16</v>
      </c>
      <c r="F1314" t="s">
        <v>969</v>
      </c>
      <c r="G1314">
        <f>_xlfn.XLOOKUP(Product_summary[[#This Row],[ProductName]], products[ProductName], products[UnitsInStock])</f>
        <v>26</v>
      </c>
      <c r="H1314">
        <f>_xlfn.XLOOKUP(Product_summary[[#This Row],[ProductName]], products[ProductName], products[UnitsOnOrder])</f>
        <v>0</v>
      </c>
      <c r="I1314">
        <f>_xlfn.XLOOKUP(Product_summary[[#This Row],[ProductName]], products[ProductName], products[ReorderLevel])</f>
        <v>0</v>
      </c>
      <c r="J1314">
        <v>392</v>
      </c>
    </row>
    <row r="1315" spans="1:10" x14ac:dyDescent="0.3">
      <c r="A1315">
        <v>49.3</v>
      </c>
      <c r="B1315">
        <v>9</v>
      </c>
      <c r="C1315">
        <v>0</v>
      </c>
      <c r="D1315">
        <v>49.3</v>
      </c>
      <c r="E1315" t="s">
        <v>10</v>
      </c>
      <c r="F1315" t="s">
        <v>1008</v>
      </c>
      <c r="G1315">
        <f>_xlfn.XLOOKUP(Product_summary[[#This Row],[ProductName]], products[ProductName], products[UnitsInStock])</f>
        <v>17</v>
      </c>
      <c r="H1315">
        <f>_xlfn.XLOOKUP(Product_summary[[#This Row],[ProductName]], products[ProductName], products[UnitsOnOrder])</f>
        <v>0</v>
      </c>
      <c r="I1315">
        <f>_xlfn.XLOOKUP(Product_summary[[#This Row],[ProductName]], products[ProductName], products[ReorderLevel])</f>
        <v>0</v>
      </c>
      <c r="J1315">
        <v>443.7</v>
      </c>
    </row>
    <row r="1316" spans="1:10" x14ac:dyDescent="0.3">
      <c r="A1316">
        <v>36</v>
      </c>
      <c r="B1316">
        <v>40</v>
      </c>
      <c r="C1316">
        <v>0</v>
      </c>
      <c r="D1316">
        <v>36</v>
      </c>
      <c r="E1316" t="s">
        <v>13</v>
      </c>
      <c r="F1316" t="s">
        <v>1021</v>
      </c>
      <c r="G1316">
        <f>_xlfn.XLOOKUP(Product_summary[[#This Row],[ProductName]], products[ProductName], products[UnitsInStock])</f>
        <v>26</v>
      </c>
      <c r="H1316">
        <f>_xlfn.XLOOKUP(Product_summary[[#This Row],[ProductName]], products[ProductName], products[UnitsOnOrder])</f>
        <v>0</v>
      </c>
      <c r="I1316">
        <f>_xlfn.XLOOKUP(Product_summary[[#This Row],[ProductName]], products[ProductName], products[ReorderLevel])</f>
        <v>15</v>
      </c>
      <c r="J1316">
        <v>1440</v>
      </c>
    </row>
    <row r="1317" spans="1:10" x14ac:dyDescent="0.3">
      <c r="A1317">
        <v>12.5</v>
      </c>
      <c r="B1317">
        <v>8</v>
      </c>
      <c r="C1317">
        <v>0</v>
      </c>
      <c r="D1317">
        <v>12.5</v>
      </c>
      <c r="E1317" t="s">
        <v>13</v>
      </c>
      <c r="F1317" t="s">
        <v>949</v>
      </c>
      <c r="G1317">
        <f>_xlfn.XLOOKUP(Product_summary[[#This Row],[ProductName]], products[ProductName], products[UnitsInStock])</f>
        <v>0</v>
      </c>
      <c r="H1317">
        <f>_xlfn.XLOOKUP(Product_summary[[#This Row],[ProductName]], products[ProductName], products[UnitsOnOrder])</f>
        <v>70</v>
      </c>
      <c r="I1317">
        <f>_xlfn.XLOOKUP(Product_summary[[#This Row],[ProductName]], products[ProductName], products[ReorderLevel])</f>
        <v>20</v>
      </c>
      <c r="J1317">
        <v>100</v>
      </c>
    </row>
    <row r="1318" spans="1:10" x14ac:dyDescent="0.3">
      <c r="A1318">
        <v>9.65</v>
      </c>
      <c r="B1318">
        <v>35</v>
      </c>
      <c r="C1318">
        <v>0</v>
      </c>
      <c r="D1318">
        <v>9.65</v>
      </c>
      <c r="E1318" t="s">
        <v>25</v>
      </c>
      <c r="F1318" t="s">
        <v>967</v>
      </c>
      <c r="G1318">
        <f>_xlfn.XLOOKUP(Product_summary[[#This Row],[ProductName]], products[ProductName], products[UnitsInStock])</f>
        <v>85</v>
      </c>
      <c r="H1318">
        <f>_xlfn.XLOOKUP(Product_summary[[#This Row],[ProductName]], products[ProductName], products[UnitsOnOrder])</f>
        <v>0</v>
      </c>
      <c r="I1318">
        <f>_xlfn.XLOOKUP(Product_summary[[#This Row],[ProductName]], products[ProductName], products[ReorderLevel])</f>
        <v>10</v>
      </c>
      <c r="J1318">
        <v>337.75</v>
      </c>
    </row>
    <row r="1319" spans="1:10" x14ac:dyDescent="0.3">
      <c r="A1319">
        <v>43.9</v>
      </c>
      <c r="B1319">
        <v>9</v>
      </c>
      <c r="C1319">
        <v>0</v>
      </c>
      <c r="D1319">
        <v>43.9</v>
      </c>
      <c r="E1319" t="s">
        <v>7</v>
      </c>
      <c r="F1319" t="s">
        <v>1010</v>
      </c>
      <c r="G1319">
        <f>_xlfn.XLOOKUP(Product_summary[[#This Row],[ProductName]], products[ProductName], products[UnitsInStock])</f>
        <v>24</v>
      </c>
      <c r="H1319">
        <f>_xlfn.XLOOKUP(Product_summary[[#This Row],[ProductName]], products[ProductName], products[UnitsOnOrder])</f>
        <v>0</v>
      </c>
      <c r="I1319">
        <f>_xlfn.XLOOKUP(Product_summary[[#This Row],[ProductName]], products[ProductName], products[ReorderLevel])</f>
        <v>5</v>
      </c>
      <c r="J1319">
        <v>395.09999999999997</v>
      </c>
    </row>
    <row r="1320" spans="1:10" x14ac:dyDescent="0.3">
      <c r="A1320">
        <v>36</v>
      </c>
      <c r="B1320">
        <v>30</v>
      </c>
      <c r="C1320">
        <v>0</v>
      </c>
      <c r="D1320">
        <v>36</v>
      </c>
      <c r="E1320" t="s">
        <v>13</v>
      </c>
      <c r="F1320" t="s">
        <v>1021</v>
      </c>
      <c r="G1320">
        <f>_xlfn.XLOOKUP(Product_summary[[#This Row],[ProductName]], products[ProductName], products[UnitsInStock])</f>
        <v>26</v>
      </c>
      <c r="H1320">
        <f>_xlfn.XLOOKUP(Product_summary[[#This Row],[ProductName]], products[ProductName], products[UnitsOnOrder])</f>
        <v>0</v>
      </c>
      <c r="I1320">
        <f>_xlfn.XLOOKUP(Product_summary[[#This Row],[ProductName]], products[ProductName], products[ReorderLevel])</f>
        <v>15</v>
      </c>
      <c r="J1320">
        <v>1080</v>
      </c>
    </row>
    <row r="1321" spans="1:10" x14ac:dyDescent="0.3">
      <c r="A1321">
        <v>9</v>
      </c>
      <c r="B1321">
        <v>44</v>
      </c>
      <c r="C1321">
        <v>0</v>
      </c>
      <c r="D1321">
        <v>9</v>
      </c>
      <c r="E1321" t="s">
        <v>16</v>
      </c>
      <c r="F1321" t="s">
        <v>933</v>
      </c>
      <c r="G1321">
        <f>_xlfn.XLOOKUP(Product_summary[[#This Row],[ProductName]], products[ProductName], products[UnitsInStock])</f>
        <v>61</v>
      </c>
      <c r="H1321">
        <f>_xlfn.XLOOKUP(Product_summary[[#This Row],[ProductName]], products[ProductName], products[UnitsOnOrder])</f>
        <v>0</v>
      </c>
      <c r="I1321">
        <f>_xlfn.XLOOKUP(Product_summary[[#This Row],[ProductName]], products[ProductName], products[ReorderLevel])</f>
        <v>25</v>
      </c>
      <c r="J1321">
        <v>396</v>
      </c>
    </row>
    <row r="1322" spans="1:10" x14ac:dyDescent="0.3">
      <c r="A1322">
        <v>18.399999999999999</v>
      </c>
      <c r="B1322">
        <v>40</v>
      </c>
      <c r="C1322">
        <v>0</v>
      </c>
      <c r="D1322">
        <v>18.399999999999999</v>
      </c>
      <c r="E1322" t="s">
        <v>25</v>
      </c>
      <c r="F1322" t="s">
        <v>965</v>
      </c>
      <c r="G1322">
        <f>_xlfn.XLOOKUP(Product_summary[[#This Row],[ProductName]], products[ProductName], products[UnitsInStock])</f>
        <v>123</v>
      </c>
      <c r="H1322">
        <f>_xlfn.XLOOKUP(Product_summary[[#This Row],[ProductName]], products[ProductName], products[UnitsOnOrder])</f>
        <v>0</v>
      </c>
      <c r="I1322">
        <f>_xlfn.XLOOKUP(Product_summary[[#This Row],[ProductName]], products[ProductName], products[ReorderLevel])</f>
        <v>30</v>
      </c>
      <c r="J1322">
        <v>736</v>
      </c>
    </row>
    <row r="1323" spans="1:10" x14ac:dyDescent="0.3">
      <c r="A1323">
        <v>38</v>
      </c>
      <c r="B1323">
        <v>28</v>
      </c>
      <c r="C1323">
        <v>0</v>
      </c>
      <c r="D1323">
        <v>38</v>
      </c>
      <c r="E1323" t="s">
        <v>16</v>
      </c>
      <c r="F1323" t="s">
        <v>997</v>
      </c>
      <c r="G1323">
        <f>_xlfn.XLOOKUP(Product_summary[[#This Row],[ProductName]], products[ProductName], products[UnitsInStock])</f>
        <v>21</v>
      </c>
      <c r="H1323">
        <f>_xlfn.XLOOKUP(Product_summary[[#This Row],[ProductName]], products[ProductName], products[UnitsOnOrder])</f>
        <v>10</v>
      </c>
      <c r="I1323">
        <f>_xlfn.XLOOKUP(Product_summary[[#This Row],[ProductName]], products[ProductName], products[ReorderLevel])</f>
        <v>30</v>
      </c>
      <c r="J1323">
        <v>1064</v>
      </c>
    </row>
    <row r="1324" spans="1:10" x14ac:dyDescent="0.3">
      <c r="A1324">
        <v>38</v>
      </c>
      <c r="B1324">
        <v>15</v>
      </c>
      <c r="C1324">
        <v>0</v>
      </c>
      <c r="D1324">
        <v>38</v>
      </c>
      <c r="E1324" t="s">
        <v>16</v>
      </c>
      <c r="F1324" t="s">
        <v>997</v>
      </c>
      <c r="G1324">
        <f>_xlfn.XLOOKUP(Product_summary[[#This Row],[ProductName]], products[ProductName], products[UnitsInStock])</f>
        <v>21</v>
      </c>
      <c r="H1324">
        <f>_xlfn.XLOOKUP(Product_summary[[#This Row],[ProductName]], products[ProductName], products[UnitsOnOrder])</f>
        <v>10</v>
      </c>
      <c r="I1324">
        <f>_xlfn.XLOOKUP(Product_summary[[#This Row],[ProductName]], products[ProductName], products[ReorderLevel])</f>
        <v>30</v>
      </c>
      <c r="J1324">
        <v>570</v>
      </c>
    </row>
    <row r="1325" spans="1:10" x14ac:dyDescent="0.3">
      <c r="A1325">
        <v>55</v>
      </c>
      <c r="B1325">
        <v>6</v>
      </c>
      <c r="C1325">
        <v>0</v>
      </c>
      <c r="D1325">
        <v>55</v>
      </c>
      <c r="E1325" t="s">
        <v>13</v>
      </c>
      <c r="F1325" t="s">
        <v>1002</v>
      </c>
      <c r="G1325">
        <f>_xlfn.XLOOKUP(Product_summary[[#This Row],[ProductName]], products[ProductName], products[UnitsInStock])</f>
        <v>79</v>
      </c>
      <c r="H1325">
        <f>_xlfn.XLOOKUP(Product_summary[[#This Row],[ProductName]], products[ProductName], products[UnitsOnOrder])</f>
        <v>0</v>
      </c>
      <c r="I1325">
        <f>_xlfn.XLOOKUP(Product_summary[[#This Row],[ProductName]], products[ProductName], products[ReorderLevel])</f>
        <v>0</v>
      </c>
      <c r="J1325">
        <v>330</v>
      </c>
    </row>
    <row r="1326" spans="1:10" x14ac:dyDescent="0.3">
      <c r="A1326">
        <v>18</v>
      </c>
      <c r="B1326">
        <v>10</v>
      </c>
      <c r="C1326">
        <v>0</v>
      </c>
      <c r="D1326">
        <v>18</v>
      </c>
      <c r="E1326" t="s">
        <v>4</v>
      </c>
      <c r="F1326" t="s">
        <v>1032</v>
      </c>
      <c r="G1326">
        <f>_xlfn.XLOOKUP(Product_summary[[#This Row],[ProductName]], products[ProductName], products[UnitsInStock])</f>
        <v>57</v>
      </c>
      <c r="H1326">
        <f>_xlfn.XLOOKUP(Product_summary[[#This Row],[ProductName]], products[ProductName], products[UnitsOnOrder])</f>
        <v>0</v>
      </c>
      <c r="I1326">
        <f>_xlfn.XLOOKUP(Product_summary[[#This Row],[ProductName]], products[ProductName], products[ReorderLevel])</f>
        <v>20</v>
      </c>
      <c r="J1326">
        <v>180</v>
      </c>
    </row>
    <row r="1327" spans="1:10" x14ac:dyDescent="0.3">
      <c r="A1327">
        <v>23.25</v>
      </c>
      <c r="B1327">
        <v>5</v>
      </c>
      <c r="C1327">
        <v>0.15</v>
      </c>
      <c r="D1327">
        <v>23.25</v>
      </c>
      <c r="E1327" t="s">
        <v>22</v>
      </c>
      <c r="F1327" t="s">
        <v>915</v>
      </c>
      <c r="G1327">
        <f>_xlfn.XLOOKUP(Product_summary[[#This Row],[ProductName]], products[ProductName], products[UnitsInStock])</f>
        <v>35</v>
      </c>
      <c r="H1327">
        <f>_xlfn.XLOOKUP(Product_summary[[#This Row],[ProductName]], products[ProductName], products[UnitsOnOrder])</f>
        <v>0</v>
      </c>
      <c r="I1327">
        <f>_xlfn.XLOOKUP(Product_summary[[#This Row],[ProductName]], products[ProductName], products[ReorderLevel])</f>
        <v>0</v>
      </c>
      <c r="J1327">
        <v>98.8125</v>
      </c>
    </row>
    <row r="1328" spans="1:10" x14ac:dyDescent="0.3">
      <c r="A1328">
        <v>9.5</v>
      </c>
      <c r="B1328">
        <v>40</v>
      </c>
      <c r="C1328">
        <v>0.15</v>
      </c>
      <c r="D1328">
        <v>9.5</v>
      </c>
      <c r="E1328" t="s">
        <v>25</v>
      </c>
      <c r="F1328" t="s">
        <v>975</v>
      </c>
      <c r="G1328">
        <f>_xlfn.XLOOKUP(Product_summary[[#This Row],[ProductName]], products[ProductName], products[UnitsInStock])</f>
        <v>5</v>
      </c>
      <c r="H1328">
        <f>_xlfn.XLOOKUP(Product_summary[[#This Row],[ProductName]], products[ProductName], products[UnitsOnOrder])</f>
        <v>70</v>
      </c>
      <c r="I1328">
        <f>_xlfn.XLOOKUP(Product_summary[[#This Row],[ProductName]], products[ProductName], products[ReorderLevel])</f>
        <v>15</v>
      </c>
      <c r="J1328">
        <v>323</v>
      </c>
    </row>
    <row r="1329" spans="1:10" x14ac:dyDescent="0.3">
      <c r="A1329">
        <v>55</v>
      </c>
      <c r="B1329">
        <v>25</v>
      </c>
      <c r="C1329">
        <v>0.15</v>
      </c>
      <c r="D1329">
        <v>55</v>
      </c>
      <c r="E1329" t="s">
        <v>13</v>
      </c>
      <c r="F1329" t="s">
        <v>1002</v>
      </c>
      <c r="G1329">
        <f>_xlfn.XLOOKUP(Product_summary[[#This Row],[ProductName]], products[ProductName], products[UnitsInStock])</f>
        <v>79</v>
      </c>
      <c r="H1329">
        <f>_xlfn.XLOOKUP(Product_summary[[#This Row],[ProductName]], products[ProductName], products[UnitsOnOrder])</f>
        <v>0</v>
      </c>
      <c r="I1329">
        <f>_xlfn.XLOOKUP(Product_summary[[#This Row],[ProductName]], products[ProductName], products[ReorderLevel])</f>
        <v>0</v>
      </c>
      <c r="J1329">
        <v>1168.75</v>
      </c>
    </row>
    <row r="1330" spans="1:10" x14ac:dyDescent="0.3">
      <c r="A1330">
        <v>31.23</v>
      </c>
      <c r="B1330">
        <v>12</v>
      </c>
      <c r="C1330">
        <v>0.1</v>
      </c>
      <c r="D1330">
        <v>31.23</v>
      </c>
      <c r="E1330" t="s">
        <v>10</v>
      </c>
      <c r="F1330" t="s">
        <v>939</v>
      </c>
      <c r="G1330">
        <f>_xlfn.XLOOKUP(Product_summary[[#This Row],[ProductName]], products[ProductName], products[UnitsInStock])</f>
        <v>15</v>
      </c>
      <c r="H1330">
        <f>_xlfn.XLOOKUP(Product_summary[[#This Row],[ProductName]], products[ProductName], products[UnitsOnOrder])</f>
        <v>0</v>
      </c>
      <c r="I1330">
        <f>_xlfn.XLOOKUP(Product_summary[[#This Row],[ProductName]], products[ProductName], products[ReorderLevel])</f>
        <v>0</v>
      </c>
      <c r="J1330">
        <v>337.28399999999999</v>
      </c>
    </row>
    <row r="1331" spans="1:10" x14ac:dyDescent="0.3">
      <c r="A1331">
        <v>25.89</v>
      </c>
      <c r="B1331">
        <v>30</v>
      </c>
      <c r="C1331">
        <v>0</v>
      </c>
      <c r="D1331">
        <v>25.89</v>
      </c>
      <c r="E1331" t="s">
        <v>25</v>
      </c>
      <c r="F1331" t="s">
        <v>947</v>
      </c>
      <c r="G1331">
        <f>_xlfn.XLOOKUP(Product_summary[[#This Row],[ProductName]], products[ProductName], products[UnitsInStock])</f>
        <v>10</v>
      </c>
      <c r="H1331">
        <f>_xlfn.XLOOKUP(Product_summary[[#This Row],[ProductName]], products[ProductName], products[UnitsOnOrder])</f>
        <v>0</v>
      </c>
      <c r="I1331">
        <f>_xlfn.XLOOKUP(Product_summary[[#This Row],[ProductName]], products[ProductName], products[ReorderLevel])</f>
        <v>15</v>
      </c>
      <c r="J1331">
        <v>776.7</v>
      </c>
    </row>
    <row r="1332" spans="1:10" x14ac:dyDescent="0.3">
      <c r="A1332">
        <v>16.25</v>
      </c>
      <c r="B1332">
        <v>20</v>
      </c>
      <c r="C1332">
        <v>0.1</v>
      </c>
      <c r="D1332">
        <v>16.25</v>
      </c>
      <c r="E1332" t="s">
        <v>10</v>
      </c>
      <c r="F1332" t="s">
        <v>985</v>
      </c>
      <c r="G1332">
        <f>_xlfn.XLOOKUP(Product_summary[[#This Row],[ProductName]], products[ProductName], products[UnitsInStock])</f>
        <v>65</v>
      </c>
      <c r="H1332">
        <f>_xlfn.XLOOKUP(Product_summary[[#This Row],[ProductName]], products[ProductName], products[UnitsOnOrder])</f>
        <v>0</v>
      </c>
      <c r="I1332">
        <f>_xlfn.XLOOKUP(Product_summary[[#This Row],[ProductName]], products[ProductName], products[ReorderLevel])</f>
        <v>30</v>
      </c>
      <c r="J1332">
        <v>292.5</v>
      </c>
    </row>
    <row r="1333" spans="1:10" x14ac:dyDescent="0.3">
      <c r="A1333">
        <v>15</v>
      </c>
      <c r="B1333">
        <v>15</v>
      </c>
      <c r="C1333">
        <v>0</v>
      </c>
      <c r="D1333">
        <v>15</v>
      </c>
      <c r="E1333" t="s">
        <v>25</v>
      </c>
      <c r="F1333" t="s">
        <v>1027</v>
      </c>
      <c r="G1333">
        <f>_xlfn.XLOOKUP(Product_summary[[#This Row],[ProductName]], products[ProductName], products[UnitsInStock])</f>
        <v>101</v>
      </c>
      <c r="H1333">
        <f>_xlfn.XLOOKUP(Product_summary[[#This Row],[ProductName]], products[ProductName], products[UnitsOnOrder])</f>
        <v>0</v>
      </c>
      <c r="I1333">
        <f>_xlfn.XLOOKUP(Product_summary[[#This Row],[ProductName]], products[ProductName], products[ReorderLevel])</f>
        <v>5</v>
      </c>
      <c r="J1333">
        <v>225</v>
      </c>
    </row>
    <row r="1334" spans="1:10" x14ac:dyDescent="0.3">
      <c r="A1334">
        <v>18</v>
      </c>
      <c r="B1334">
        <v>8</v>
      </c>
      <c r="C1334">
        <v>0</v>
      </c>
      <c r="D1334">
        <v>18</v>
      </c>
      <c r="E1334" t="s">
        <v>4</v>
      </c>
      <c r="F1334" t="s">
        <v>889</v>
      </c>
      <c r="G1334">
        <f>_xlfn.XLOOKUP(Product_summary[[#This Row],[ProductName]], products[ProductName], products[UnitsInStock])</f>
        <v>39</v>
      </c>
      <c r="H1334">
        <f>_xlfn.XLOOKUP(Product_summary[[#This Row],[ProductName]], products[ProductName], products[UnitsOnOrder])</f>
        <v>0</v>
      </c>
      <c r="I1334">
        <f>_xlfn.XLOOKUP(Product_summary[[#This Row],[ProductName]], products[ProductName], products[ReorderLevel])</f>
        <v>10</v>
      </c>
      <c r="J1334">
        <v>144</v>
      </c>
    </row>
    <row r="1335" spans="1:10" x14ac:dyDescent="0.3">
      <c r="A1335">
        <v>36</v>
      </c>
      <c r="B1335">
        <v>3</v>
      </c>
      <c r="C1335">
        <v>0</v>
      </c>
      <c r="D1335">
        <v>36</v>
      </c>
      <c r="E1335" t="s">
        <v>13</v>
      </c>
      <c r="F1335" t="s">
        <v>1021</v>
      </c>
      <c r="G1335">
        <f>_xlfn.XLOOKUP(Product_summary[[#This Row],[ProductName]], products[ProductName], products[UnitsInStock])</f>
        <v>26</v>
      </c>
      <c r="H1335">
        <f>_xlfn.XLOOKUP(Product_summary[[#This Row],[ProductName]], products[ProductName], products[UnitsOnOrder])</f>
        <v>0</v>
      </c>
      <c r="I1335">
        <f>_xlfn.XLOOKUP(Product_summary[[#This Row],[ProductName]], products[ProductName], products[ReorderLevel])</f>
        <v>15</v>
      </c>
      <c r="J1335">
        <v>108</v>
      </c>
    </row>
    <row r="1336" spans="1:10" x14ac:dyDescent="0.3">
      <c r="A1336">
        <v>9.5</v>
      </c>
      <c r="B1336">
        <v>4</v>
      </c>
      <c r="C1336">
        <v>0</v>
      </c>
      <c r="D1336">
        <v>9.5</v>
      </c>
      <c r="E1336" t="s">
        <v>25</v>
      </c>
      <c r="F1336" t="s">
        <v>975</v>
      </c>
      <c r="G1336">
        <f>_xlfn.XLOOKUP(Product_summary[[#This Row],[ProductName]], products[ProductName], products[UnitsInStock])</f>
        <v>5</v>
      </c>
      <c r="H1336">
        <f>_xlfn.XLOOKUP(Product_summary[[#This Row],[ProductName]], products[ProductName], products[UnitsOnOrder])</f>
        <v>70</v>
      </c>
      <c r="I1336">
        <f>_xlfn.XLOOKUP(Product_summary[[#This Row],[ProductName]], products[ProductName], products[ReorderLevel])</f>
        <v>15</v>
      </c>
      <c r="J1336">
        <v>38</v>
      </c>
    </row>
    <row r="1337" spans="1:10" x14ac:dyDescent="0.3">
      <c r="A1337">
        <v>10</v>
      </c>
      <c r="B1337">
        <v>5</v>
      </c>
      <c r="C1337">
        <v>0</v>
      </c>
      <c r="D1337">
        <v>10</v>
      </c>
      <c r="E1337" t="s">
        <v>22</v>
      </c>
      <c r="F1337" t="s">
        <v>1029</v>
      </c>
      <c r="G1337">
        <f>_xlfn.XLOOKUP(Product_summary[[#This Row],[ProductName]], products[ProductName], products[UnitsInStock])</f>
        <v>4</v>
      </c>
      <c r="H1337">
        <f>_xlfn.XLOOKUP(Product_summary[[#This Row],[ProductName]], products[ProductName], products[UnitsOnOrder])</f>
        <v>20</v>
      </c>
      <c r="I1337">
        <f>_xlfn.XLOOKUP(Product_summary[[#This Row],[ProductName]], products[ProductName], products[ReorderLevel])</f>
        <v>5</v>
      </c>
      <c r="J1337">
        <v>50</v>
      </c>
    </row>
    <row r="1338" spans="1:10" x14ac:dyDescent="0.3">
      <c r="A1338">
        <v>18.399999999999999</v>
      </c>
      <c r="B1338">
        <v>3</v>
      </c>
      <c r="C1338">
        <v>0</v>
      </c>
      <c r="D1338">
        <v>18.399999999999999</v>
      </c>
      <c r="E1338" t="s">
        <v>25</v>
      </c>
      <c r="F1338" t="s">
        <v>965</v>
      </c>
      <c r="G1338">
        <f>_xlfn.XLOOKUP(Product_summary[[#This Row],[ProductName]], products[ProductName], products[UnitsInStock])</f>
        <v>123</v>
      </c>
      <c r="H1338">
        <f>_xlfn.XLOOKUP(Product_summary[[#This Row],[ProductName]], products[ProductName], products[UnitsOnOrder])</f>
        <v>0</v>
      </c>
      <c r="I1338">
        <f>_xlfn.XLOOKUP(Product_summary[[#This Row],[ProductName]], products[ProductName], products[ReorderLevel])</f>
        <v>30</v>
      </c>
      <c r="J1338">
        <v>55.199999999999996</v>
      </c>
    </row>
    <row r="1339" spans="1:10" x14ac:dyDescent="0.3">
      <c r="A1339">
        <v>9.5</v>
      </c>
      <c r="B1339">
        <v>30</v>
      </c>
      <c r="C1339">
        <v>0.25</v>
      </c>
      <c r="D1339">
        <v>9.5</v>
      </c>
      <c r="E1339" t="s">
        <v>10</v>
      </c>
      <c r="F1339" t="s">
        <v>979</v>
      </c>
      <c r="G1339">
        <f>_xlfn.XLOOKUP(Product_summary[[#This Row],[ProductName]], products[ProductName], products[UnitsInStock])</f>
        <v>36</v>
      </c>
      <c r="H1339">
        <f>_xlfn.XLOOKUP(Product_summary[[#This Row],[ProductName]], products[ProductName], products[UnitsOnOrder])</f>
        <v>0</v>
      </c>
      <c r="I1339">
        <f>_xlfn.XLOOKUP(Product_summary[[#This Row],[ProductName]], products[ProductName], products[ReorderLevel])</f>
        <v>0</v>
      </c>
      <c r="J1339">
        <v>213.75</v>
      </c>
    </row>
    <row r="1340" spans="1:10" x14ac:dyDescent="0.3">
      <c r="A1340">
        <v>38</v>
      </c>
      <c r="B1340">
        <v>30</v>
      </c>
      <c r="C1340">
        <v>0.25</v>
      </c>
      <c r="D1340">
        <v>38</v>
      </c>
      <c r="E1340" t="s">
        <v>16</v>
      </c>
      <c r="F1340" t="s">
        <v>997</v>
      </c>
      <c r="G1340">
        <f>_xlfn.XLOOKUP(Product_summary[[#This Row],[ProductName]], products[ProductName], products[UnitsInStock])</f>
        <v>21</v>
      </c>
      <c r="H1340">
        <f>_xlfn.XLOOKUP(Product_summary[[#This Row],[ProductName]], products[ProductName], products[UnitsOnOrder])</f>
        <v>10</v>
      </c>
      <c r="I1340">
        <f>_xlfn.XLOOKUP(Product_summary[[#This Row],[ProductName]], products[ProductName], products[ReorderLevel])</f>
        <v>30</v>
      </c>
      <c r="J1340">
        <v>855</v>
      </c>
    </row>
    <row r="1341" spans="1:10" x14ac:dyDescent="0.3">
      <c r="A1341">
        <v>19.5</v>
      </c>
      <c r="B1341">
        <v>14</v>
      </c>
      <c r="C1341">
        <v>0.25</v>
      </c>
      <c r="D1341">
        <v>19.5</v>
      </c>
      <c r="E1341" t="s">
        <v>16</v>
      </c>
      <c r="F1341" t="s">
        <v>999</v>
      </c>
      <c r="G1341">
        <f>_xlfn.XLOOKUP(Product_summary[[#This Row],[ProductName]], products[ProductName], products[UnitsInStock])</f>
        <v>36</v>
      </c>
      <c r="H1341">
        <f>_xlfn.XLOOKUP(Product_summary[[#This Row],[ProductName]], products[ProductName], products[UnitsOnOrder])</f>
        <v>0</v>
      </c>
      <c r="I1341">
        <f>_xlfn.XLOOKUP(Product_summary[[#This Row],[ProductName]], products[ProductName], products[ReorderLevel])</f>
        <v>20</v>
      </c>
      <c r="J1341">
        <v>204.75</v>
      </c>
    </row>
    <row r="1342" spans="1:10" x14ac:dyDescent="0.3">
      <c r="A1342">
        <v>36</v>
      </c>
      <c r="B1342">
        <v>25</v>
      </c>
      <c r="C1342">
        <v>0.25</v>
      </c>
      <c r="D1342">
        <v>36</v>
      </c>
      <c r="E1342" t="s">
        <v>13</v>
      </c>
      <c r="F1342" t="s">
        <v>1021</v>
      </c>
      <c r="G1342">
        <f>_xlfn.XLOOKUP(Product_summary[[#This Row],[ProductName]], products[ProductName], products[UnitsInStock])</f>
        <v>26</v>
      </c>
      <c r="H1342">
        <f>_xlfn.XLOOKUP(Product_summary[[#This Row],[ProductName]], products[ProductName], products[UnitsOnOrder])</f>
        <v>0</v>
      </c>
      <c r="I1342">
        <f>_xlfn.XLOOKUP(Product_summary[[#This Row],[ProductName]], products[ProductName], products[ReorderLevel])</f>
        <v>15</v>
      </c>
      <c r="J1342">
        <v>675</v>
      </c>
    </row>
    <row r="1343" spans="1:10" x14ac:dyDescent="0.3">
      <c r="A1343">
        <v>62.5</v>
      </c>
      <c r="B1343">
        <v>21</v>
      </c>
      <c r="C1343">
        <v>0.2</v>
      </c>
      <c r="D1343">
        <v>62.5</v>
      </c>
      <c r="E1343" t="s">
        <v>25</v>
      </c>
      <c r="F1343" t="s">
        <v>923</v>
      </c>
      <c r="G1343">
        <f>_xlfn.XLOOKUP(Product_summary[[#This Row],[ProductName]], products[ProductName], products[UnitsInStock])</f>
        <v>42</v>
      </c>
      <c r="H1343">
        <f>_xlfn.XLOOKUP(Product_summary[[#This Row],[ProductName]], products[ProductName], products[UnitsOnOrder])</f>
        <v>0</v>
      </c>
      <c r="I1343">
        <f>_xlfn.XLOOKUP(Product_summary[[#This Row],[ProductName]], products[ProductName], products[ReorderLevel])</f>
        <v>0</v>
      </c>
      <c r="J1343">
        <v>1050</v>
      </c>
    </row>
    <row r="1344" spans="1:10" x14ac:dyDescent="0.3">
      <c r="A1344">
        <v>19</v>
      </c>
      <c r="B1344">
        <v>20</v>
      </c>
      <c r="C1344">
        <v>0.2</v>
      </c>
      <c r="D1344">
        <v>19</v>
      </c>
      <c r="E1344" t="s">
        <v>25</v>
      </c>
      <c r="F1344" t="s">
        <v>957</v>
      </c>
      <c r="G1344">
        <f>_xlfn.XLOOKUP(Product_summary[[#This Row],[ProductName]], products[ProductName], products[UnitsInStock])</f>
        <v>112</v>
      </c>
      <c r="H1344">
        <f>_xlfn.XLOOKUP(Product_summary[[#This Row],[ProductName]], products[ProductName], products[UnitsOnOrder])</f>
        <v>0</v>
      </c>
      <c r="I1344">
        <f>_xlfn.XLOOKUP(Product_summary[[#This Row],[ProductName]], products[ProductName], products[ReorderLevel])</f>
        <v>20</v>
      </c>
      <c r="J1344">
        <v>304</v>
      </c>
    </row>
    <row r="1345" spans="1:10" x14ac:dyDescent="0.3">
      <c r="A1345">
        <v>12.5</v>
      </c>
      <c r="B1345">
        <v>6</v>
      </c>
      <c r="C1345">
        <v>0.2</v>
      </c>
      <c r="D1345">
        <v>12.5</v>
      </c>
      <c r="E1345" t="s">
        <v>10</v>
      </c>
      <c r="F1345" t="s">
        <v>1019</v>
      </c>
      <c r="G1345">
        <f>_xlfn.XLOOKUP(Product_summary[[#This Row],[ProductName]], products[ProductName], products[UnitsInStock])</f>
        <v>6</v>
      </c>
      <c r="H1345">
        <f>_xlfn.XLOOKUP(Product_summary[[#This Row],[ProductName]], products[ProductName], products[UnitsOnOrder])</f>
        <v>10</v>
      </c>
      <c r="I1345">
        <f>_xlfn.XLOOKUP(Product_summary[[#This Row],[ProductName]], products[ProductName], products[ReorderLevel])</f>
        <v>15</v>
      </c>
      <c r="J1345">
        <v>60</v>
      </c>
    </row>
    <row r="1346" spans="1:10" x14ac:dyDescent="0.3">
      <c r="A1346">
        <v>36</v>
      </c>
      <c r="B1346">
        <v>20</v>
      </c>
      <c r="C1346">
        <v>0.2</v>
      </c>
      <c r="D1346">
        <v>36</v>
      </c>
      <c r="E1346" t="s">
        <v>13</v>
      </c>
      <c r="F1346" t="s">
        <v>1021</v>
      </c>
      <c r="G1346">
        <f>_xlfn.XLOOKUP(Product_summary[[#This Row],[ProductName]], products[ProductName], products[UnitsInStock])</f>
        <v>26</v>
      </c>
      <c r="H1346">
        <f>_xlfn.XLOOKUP(Product_summary[[#This Row],[ProductName]], products[ProductName], products[UnitsOnOrder])</f>
        <v>0</v>
      </c>
      <c r="I1346">
        <f>_xlfn.XLOOKUP(Product_summary[[#This Row],[ProductName]], products[ProductName], products[ReorderLevel])</f>
        <v>15</v>
      </c>
      <c r="J1346">
        <v>576</v>
      </c>
    </row>
    <row r="1347" spans="1:10" x14ac:dyDescent="0.3">
      <c r="A1347">
        <v>14</v>
      </c>
      <c r="B1347">
        <v>30</v>
      </c>
      <c r="C1347">
        <v>0</v>
      </c>
      <c r="D1347">
        <v>14</v>
      </c>
      <c r="E1347" t="s">
        <v>4</v>
      </c>
      <c r="F1347" t="s">
        <v>955</v>
      </c>
      <c r="G1347">
        <f>_xlfn.XLOOKUP(Product_summary[[#This Row],[ProductName]], products[ProductName], products[UnitsInStock])</f>
        <v>111</v>
      </c>
      <c r="H1347">
        <f>_xlfn.XLOOKUP(Product_summary[[#This Row],[ProductName]], products[ProductName], products[UnitsOnOrder])</f>
        <v>0</v>
      </c>
      <c r="I1347">
        <f>_xlfn.XLOOKUP(Product_summary[[#This Row],[ProductName]], products[ProductName], products[ReorderLevel])</f>
        <v>15</v>
      </c>
      <c r="J1347">
        <v>420</v>
      </c>
    </row>
    <row r="1348" spans="1:10" x14ac:dyDescent="0.3">
      <c r="A1348">
        <v>55</v>
      </c>
      <c r="B1348">
        <v>7</v>
      </c>
      <c r="C1348">
        <v>0</v>
      </c>
      <c r="D1348">
        <v>55</v>
      </c>
      <c r="E1348" t="s">
        <v>13</v>
      </c>
      <c r="F1348" t="s">
        <v>1002</v>
      </c>
      <c r="G1348">
        <f>_xlfn.XLOOKUP(Product_summary[[#This Row],[ProductName]], products[ProductName], products[UnitsInStock])</f>
        <v>79</v>
      </c>
      <c r="H1348">
        <f>_xlfn.XLOOKUP(Product_summary[[#This Row],[ProductName]], products[ProductName], products[UnitsOnOrder])</f>
        <v>0</v>
      </c>
      <c r="I1348">
        <f>_xlfn.XLOOKUP(Product_summary[[#This Row],[ProductName]], products[ProductName], products[ReorderLevel])</f>
        <v>0</v>
      </c>
      <c r="J1348">
        <v>385</v>
      </c>
    </row>
    <row r="1349" spans="1:10" x14ac:dyDescent="0.3">
      <c r="A1349">
        <v>49.3</v>
      </c>
      <c r="B1349">
        <v>30</v>
      </c>
      <c r="C1349">
        <v>0</v>
      </c>
      <c r="D1349">
        <v>49.3</v>
      </c>
      <c r="E1349" t="s">
        <v>10</v>
      </c>
      <c r="F1349" t="s">
        <v>1008</v>
      </c>
      <c r="G1349">
        <f>_xlfn.XLOOKUP(Product_summary[[#This Row],[ProductName]], products[ProductName], products[UnitsInStock])</f>
        <v>17</v>
      </c>
      <c r="H1349">
        <f>_xlfn.XLOOKUP(Product_summary[[#This Row],[ProductName]], products[ProductName], products[UnitsOnOrder])</f>
        <v>0</v>
      </c>
      <c r="I1349">
        <f>_xlfn.XLOOKUP(Product_summary[[#This Row],[ProductName]], products[ProductName], products[ReorderLevel])</f>
        <v>0</v>
      </c>
      <c r="J1349">
        <v>1479</v>
      </c>
    </row>
    <row r="1350" spans="1:10" x14ac:dyDescent="0.3">
      <c r="A1350">
        <v>33.25</v>
      </c>
      <c r="B1350">
        <v>24</v>
      </c>
      <c r="C1350">
        <v>0</v>
      </c>
      <c r="D1350">
        <v>33.25</v>
      </c>
      <c r="E1350" t="s">
        <v>16</v>
      </c>
      <c r="F1350" t="s">
        <v>1012</v>
      </c>
      <c r="G1350">
        <f>_xlfn.XLOOKUP(Product_summary[[#This Row],[ProductName]], products[ProductName], products[UnitsInStock])</f>
        <v>22</v>
      </c>
      <c r="H1350">
        <f>_xlfn.XLOOKUP(Product_summary[[#This Row],[ProductName]], products[ProductName], products[UnitsOnOrder])</f>
        <v>80</v>
      </c>
      <c r="I1350">
        <f>_xlfn.XLOOKUP(Product_summary[[#This Row],[ProductName]], products[ProductName], products[ReorderLevel])</f>
        <v>30</v>
      </c>
      <c r="J1350">
        <v>798</v>
      </c>
    </row>
    <row r="1351" spans="1:10" x14ac:dyDescent="0.3">
      <c r="A1351">
        <v>31.23</v>
      </c>
      <c r="B1351">
        <v>20</v>
      </c>
      <c r="C1351">
        <v>0</v>
      </c>
      <c r="D1351">
        <v>31.23</v>
      </c>
      <c r="E1351" t="s">
        <v>10</v>
      </c>
      <c r="F1351" t="s">
        <v>939</v>
      </c>
      <c r="G1351">
        <f>_xlfn.XLOOKUP(Product_summary[[#This Row],[ProductName]], products[ProductName], products[UnitsInStock])</f>
        <v>15</v>
      </c>
      <c r="H1351">
        <f>_xlfn.XLOOKUP(Product_summary[[#This Row],[ProductName]], products[ProductName], products[UnitsOnOrder])</f>
        <v>0</v>
      </c>
      <c r="I1351">
        <f>_xlfn.XLOOKUP(Product_summary[[#This Row],[ProductName]], products[ProductName], products[ReorderLevel])</f>
        <v>0</v>
      </c>
      <c r="J1351">
        <v>624.6</v>
      </c>
    </row>
    <row r="1352" spans="1:10" x14ac:dyDescent="0.3">
      <c r="A1352">
        <v>7</v>
      </c>
      <c r="B1352">
        <v>60</v>
      </c>
      <c r="C1352">
        <v>0</v>
      </c>
      <c r="D1352">
        <v>7</v>
      </c>
      <c r="E1352" t="s">
        <v>16</v>
      </c>
      <c r="F1352" t="s">
        <v>989</v>
      </c>
      <c r="G1352">
        <f>_xlfn.XLOOKUP(Product_summary[[#This Row],[ProductName]], products[ProductName], products[UnitsInStock])</f>
        <v>38</v>
      </c>
      <c r="H1352">
        <f>_xlfn.XLOOKUP(Product_summary[[#This Row],[ProductName]], products[ProductName], products[UnitsOnOrder])</f>
        <v>0</v>
      </c>
      <c r="I1352">
        <f>_xlfn.XLOOKUP(Product_summary[[#This Row],[ProductName]], products[ProductName], products[ReorderLevel])</f>
        <v>25</v>
      </c>
      <c r="J1352">
        <v>420</v>
      </c>
    </row>
    <row r="1353" spans="1:10" x14ac:dyDescent="0.3">
      <c r="A1353">
        <v>15</v>
      </c>
      <c r="B1353">
        <v>40</v>
      </c>
      <c r="C1353">
        <v>0</v>
      </c>
      <c r="D1353">
        <v>15</v>
      </c>
      <c r="E1353" t="s">
        <v>4</v>
      </c>
      <c r="F1353" t="s">
        <v>1023</v>
      </c>
      <c r="G1353">
        <f>_xlfn.XLOOKUP(Product_summary[[#This Row],[ProductName]], products[ProductName], products[UnitsInStock])</f>
        <v>15</v>
      </c>
      <c r="H1353">
        <f>_xlfn.XLOOKUP(Product_summary[[#This Row],[ProductName]], products[ProductName], products[UnitsOnOrder])</f>
        <v>10</v>
      </c>
      <c r="I1353">
        <f>_xlfn.XLOOKUP(Product_summary[[#This Row],[ProductName]], products[ProductName], products[ReorderLevel])</f>
        <v>30</v>
      </c>
      <c r="J1353">
        <v>600</v>
      </c>
    </row>
    <row r="1354" spans="1:10" x14ac:dyDescent="0.3">
      <c r="A1354">
        <v>32</v>
      </c>
      <c r="B1354">
        <v>10</v>
      </c>
      <c r="C1354">
        <v>0</v>
      </c>
      <c r="D1354">
        <v>32</v>
      </c>
      <c r="E1354" t="s">
        <v>13</v>
      </c>
      <c r="F1354" t="s">
        <v>951</v>
      </c>
      <c r="G1354">
        <f>_xlfn.XLOOKUP(Product_summary[[#This Row],[ProductName]], products[ProductName], products[UnitsInStock])</f>
        <v>9</v>
      </c>
      <c r="H1354">
        <f>_xlfn.XLOOKUP(Product_summary[[#This Row],[ProductName]], products[ProductName], products[UnitsOnOrder])</f>
        <v>40</v>
      </c>
      <c r="I1354">
        <f>_xlfn.XLOOKUP(Product_summary[[#This Row],[ProductName]], products[ProductName], products[ReorderLevel])</f>
        <v>25</v>
      </c>
      <c r="J1354">
        <v>320</v>
      </c>
    </row>
    <row r="1355" spans="1:10" x14ac:dyDescent="0.3">
      <c r="A1355">
        <v>14</v>
      </c>
      <c r="B1355">
        <v>12</v>
      </c>
      <c r="C1355">
        <v>0.25</v>
      </c>
      <c r="D1355">
        <v>14</v>
      </c>
      <c r="E1355" t="s">
        <v>10</v>
      </c>
      <c r="F1355" t="s">
        <v>937</v>
      </c>
      <c r="G1355">
        <f>_xlfn.XLOOKUP(Product_summary[[#This Row],[ProductName]], products[ProductName], products[UnitsInStock])</f>
        <v>76</v>
      </c>
      <c r="H1355">
        <f>_xlfn.XLOOKUP(Product_summary[[#This Row],[ProductName]], products[ProductName], products[UnitsOnOrder])</f>
        <v>0</v>
      </c>
      <c r="I1355">
        <f>_xlfn.XLOOKUP(Product_summary[[#This Row],[ProductName]], products[ProductName], products[ReorderLevel])</f>
        <v>30</v>
      </c>
      <c r="J1355">
        <v>126</v>
      </c>
    </row>
    <row r="1356" spans="1:10" x14ac:dyDescent="0.3">
      <c r="A1356">
        <v>43.9</v>
      </c>
      <c r="B1356">
        <v>40</v>
      </c>
      <c r="C1356">
        <v>0</v>
      </c>
      <c r="D1356">
        <v>43.9</v>
      </c>
      <c r="E1356" t="s">
        <v>10</v>
      </c>
      <c r="F1356" t="s">
        <v>941</v>
      </c>
      <c r="G1356">
        <f>_xlfn.XLOOKUP(Product_summary[[#This Row],[ProductName]], products[ProductName], products[UnitsInStock])</f>
        <v>49</v>
      </c>
      <c r="H1356">
        <f>_xlfn.XLOOKUP(Product_summary[[#This Row],[ProductName]], products[ProductName], products[UnitsOnOrder])</f>
        <v>0</v>
      </c>
      <c r="I1356">
        <f>_xlfn.XLOOKUP(Product_summary[[#This Row],[ProductName]], products[ProductName], products[ReorderLevel])</f>
        <v>30</v>
      </c>
      <c r="J1356">
        <v>1756</v>
      </c>
    </row>
    <row r="1357" spans="1:10" x14ac:dyDescent="0.3">
      <c r="A1357">
        <v>46</v>
      </c>
      <c r="B1357">
        <v>30</v>
      </c>
      <c r="C1357">
        <v>0.25</v>
      </c>
      <c r="D1357">
        <v>46</v>
      </c>
      <c r="E1357" t="s">
        <v>4</v>
      </c>
      <c r="F1357" t="s">
        <v>971</v>
      </c>
      <c r="G1357">
        <f>_xlfn.XLOOKUP(Product_summary[[#This Row],[ProductName]], products[ProductName], products[UnitsInStock])</f>
        <v>17</v>
      </c>
      <c r="H1357">
        <f>_xlfn.XLOOKUP(Product_summary[[#This Row],[ProductName]], products[ProductName], products[UnitsOnOrder])</f>
        <v>10</v>
      </c>
      <c r="I1357">
        <f>_xlfn.XLOOKUP(Product_summary[[#This Row],[ProductName]], products[ProductName], products[ReorderLevel])</f>
        <v>25</v>
      </c>
      <c r="J1357">
        <v>1035</v>
      </c>
    </row>
    <row r="1358" spans="1:10" x14ac:dyDescent="0.3">
      <c r="A1358">
        <v>14</v>
      </c>
      <c r="B1358">
        <v>35</v>
      </c>
      <c r="C1358">
        <v>0.25</v>
      </c>
      <c r="D1358">
        <v>14</v>
      </c>
      <c r="E1358" t="s">
        <v>10</v>
      </c>
      <c r="F1358" t="s">
        <v>937</v>
      </c>
      <c r="G1358">
        <f>_xlfn.XLOOKUP(Product_summary[[#This Row],[ProductName]], products[ProductName], products[UnitsInStock])</f>
        <v>76</v>
      </c>
      <c r="H1358">
        <f>_xlfn.XLOOKUP(Product_summary[[#This Row],[ProductName]], products[ProductName], products[UnitsOnOrder])</f>
        <v>0</v>
      </c>
      <c r="I1358">
        <f>_xlfn.XLOOKUP(Product_summary[[#This Row],[ProductName]], products[ProductName], products[ReorderLevel])</f>
        <v>30</v>
      </c>
      <c r="J1358">
        <v>367.5</v>
      </c>
    </row>
    <row r="1359" spans="1:10" x14ac:dyDescent="0.3">
      <c r="A1359">
        <v>7.75</v>
      </c>
      <c r="B1359">
        <v>18</v>
      </c>
      <c r="C1359">
        <v>0</v>
      </c>
      <c r="D1359">
        <v>7.75</v>
      </c>
      <c r="E1359" t="s">
        <v>4</v>
      </c>
      <c r="F1359" t="s">
        <v>1030</v>
      </c>
      <c r="G1359">
        <f>_xlfn.XLOOKUP(Product_summary[[#This Row],[ProductName]], products[ProductName], products[UnitsInStock])</f>
        <v>125</v>
      </c>
      <c r="H1359">
        <f>_xlfn.XLOOKUP(Product_summary[[#This Row],[ProductName]], products[ProductName], products[UnitsOnOrder])</f>
        <v>0</v>
      </c>
      <c r="I1359">
        <f>_xlfn.XLOOKUP(Product_summary[[#This Row],[ProductName]], products[ProductName], products[ReorderLevel])</f>
        <v>25</v>
      </c>
      <c r="J1359">
        <v>139.5</v>
      </c>
    </row>
    <row r="1360" spans="1:10" x14ac:dyDescent="0.3">
      <c r="A1360">
        <v>18</v>
      </c>
      <c r="B1360">
        <v>16</v>
      </c>
      <c r="C1360">
        <v>0</v>
      </c>
      <c r="D1360">
        <v>18</v>
      </c>
      <c r="E1360" t="s">
        <v>4</v>
      </c>
      <c r="F1360" t="s">
        <v>963</v>
      </c>
      <c r="G1360">
        <f>_xlfn.XLOOKUP(Product_summary[[#This Row],[ProductName]], products[ProductName], products[UnitsInStock])</f>
        <v>69</v>
      </c>
      <c r="H1360">
        <f>_xlfn.XLOOKUP(Product_summary[[#This Row],[ProductName]], products[ProductName], products[UnitsOnOrder])</f>
        <v>0</v>
      </c>
      <c r="I1360">
        <f>_xlfn.XLOOKUP(Product_summary[[#This Row],[ProductName]], products[ProductName], products[ReorderLevel])</f>
        <v>5</v>
      </c>
      <c r="J1360">
        <v>288</v>
      </c>
    </row>
    <row r="1361" spans="1:10" x14ac:dyDescent="0.3">
      <c r="A1361">
        <v>9.5</v>
      </c>
      <c r="B1361">
        <v>30</v>
      </c>
      <c r="C1361">
        <v>0</v>
      </c>
      <c r="D1361">
        <v>9.5</v>
      </c>
      <c r="E1361" t="s">
        <v>10</v>
      </c>
      <c r="F1361" t="s">
        <v>979</v>
      </c>
      <c r="G1361">
        <f>_xlfn.XLOOKUP(Product_summary[[#This Row],[ProductName]], products[ProductName], products[UnitsInStock])</f>
        <v>36</v>
      </c>
      <c r="H1361">
        <f>_xlfn.XLOOKUP(Product_summary[[#This Row],[ProductName]], products[ProductName], products[UnitsOnOrder])</f>
        <v>0</v>
      </c>
      <c r="I1361">
        <f>_xlfn.XLOOKUP(Product_summary[[#This Row],[ProductName]], products[ProductName], products[ReorderLevel])</f>
        <v>0</v>
      </c>
      <c r="J1361">
        <v>285</v>
      </c>
    </row>
    <row r="1362" spans="1:10" x14ac:dyDescent="0.3">
      <c r="A1362">
        <v>53</v>
      </c>
      <c r="B1362">
        <v>28</v>
      </c>
      <c r="C1362">
        <v>0</v>
      </c>
      <c r="D1362">
        <v>53</v>
      </c>
      <c r="E1362" t="s">
        <v>22</v>
      </c>
      <c r="F1362" t="s">
        <v>987</v>
      </c>
      <c r="G1362">
        <f>_xlfn.XLOOKUP(Product_summary[[#This Row],[ProductName]], products[ProductName], products[UnitsInStock])</f>
        <v>20</v>
      </c>
      <c r="H1362">
        <f>_xlfn.XLOOKUP(Product_summary[[#This Row],[ProductName]], products[ProductName], products[UnitsOnOrder])</f>
        <v>0</v>
      </c>
      <c r="I1362">
        <f>_xlfn.XLOOKUP(Product_summary[[#This Row],[ProductName]], products[ProductName], products[ReorderLevel])</f>
        <v>10</v>
      </c>
      <c r="J1362">
        <v>1484</v>
      </c>
    </row>
    <row r="1363" spans="1:10" x14ac:dyDescent="0.3">
      <c r="A1363">
        <v>38</v>
      </c>
      <c r="B1363">
        <v>60</v>
      </c>
      <c r="C1363">
        <v>0</v>
      </c>
      <c r="D1363">
        <v>38</v>
      </c>
      <c r="E1363" t="s">
        <v>16</v>
      </c>
      <c r="F1363" t="s">
        <v>997</v>
      </c>
      <c r="G1363">
        <f>_xlfn.XLOOKUP(Product_summary[[#This Row],[ProductName]], products[ProductName], products[UnitsInStock])</f>
        <v>21</v>
      </c>
      <c r="H1363">
        <f>_xlfn.XLOOKUP(Product_summary[[#This Row],[ProductName]], products[ProductName], products[UnitsOnOrder])</f>
        <v>10</v>
      </c>
      <c r="I1363">
        <f>_xlfn.XLOOKUP(Product_summary[[#This Row],[ProductName]], products[ProductName], products[ReorderLevel])</f>
        <v>30</v>
      </c>
      <c r="J1363">
        <v>2280</v>
      </c>
    </row>
    <row r="1364" spans="1:10" x14ac:dyDescent="0.3">
      <c r="A1364">
        <v>10</v>
      </c>
      <c r="B1364">
        <v>40</v>
      </c>
      <c r="C1364">
        <v>0</v>
      </c>
      <c r="D1364">
        <v>10</v>
      </c>
      <c r="E1364" t="s">
        <v>10</v>
      </c>
      <c r="F1364" t="s">
        <v>929</v>
      </c>
      <c r="G1364">
        <f>_xlfn.XLOOKUP(Product_summary[[#This Row],[ProductName]], products[ProductName], products[UnitsInStock])</f>
        <v>3</v>
      </c>
      <c r="H1364">
        <f>_xlfn.XLOOKUP(Product_summary[[#This Row],[ProductName]], products[ProductName], products[UnitsOnOrder])</f>
        <v>40</v>
      </c>
      <c r="I1364">
        <f>_xlfn.XLOOKUP(Product_summary[[#This Row],[ProductName]], products[ProductName], products[ReorderLevel])</f>
        <v>5</v>
      </c>
      <c r="J1364">
        <v>400</v>
      </c>
    </row>
    <row r="1365" spans="1:10" x14ac:dyDescent="0.3">
      <c r="A1365">
        <v>21</v>
      </c>
      <c r="B1365">
        <v>6</v>
      </c>
      <c r="C1365">
        <v>0</v>
      </c>
      <c r="D1365">
        <v>21</v>
      </c>
      <c r="E1365" t="s">
        <v>16</v>
      </c>
      <c r="F1365" t="s">
        <v>931</v>
      </c>
      <c r="G1365">
        <f>_xlfn.XLOOKUP(Product_summary[[#This Row],[ProductName]], products[ProductName], products[UnitsInStock])</f>
        <v>104</v>
      </c>
      <c r="H1365">
        <f>_xlfn.XLOOKUP(Product_summary[[#This Row],[ProductName]], products[ProductName], products[UnitsOnOrder])</f>
        <v>0</v>
      </c>
      <c r="I1365">
        <f>_xlfn.XLOOKUP(Product_summary[[#This Row],[ProductName]], products[ProductName], products[ReorderLevel])</f>
        <v>25</v>
      </c>
      <c r="J1365">
        <v>126</v>
      </c>
    </row>
    <row r="1366" spans="1:10" x14ac:dyDescent="0.3">
      <c r="A1366">
        <v>4.5</v>
      </c>
      <c r="B1366">
        <v>20</v>
      </c>
      <c r="C1366">
        <v>0</v>
      </c>
      <c r="D1366">
        <v>4.5</v>
      </c>
      <c r="E1366" t="s">
        <v>4</v>
      </c>
      <c r="F1366" t="s">
        <v>935</v>
      </c>
      <c r="G1366">
        <f>_xlfn.XLOOKUP(Product_summary[[#This Row],[ProductName]], products[ProductName], products[UnitsInStock])</f>
        <v>20</v>
      </c>
      <c r="H1366">
        <f>_xlfn.XLOOKUP(Product_summary[[#This Row],[ProductName]], products[ProductName], products[UnitsOnOrder])</f>
        <v>0</v>
      </c>
      <c r="I1366">
        <f>_xlfn.XLOOKUP(Product_summary[[#This Row],[ProductName]], products[ProductName], products[ReorderLevel])</f>
        <v>0</v>
      </c>
      <c r="J1366">
        <v>90</v>
      </c>
    </row>
    <row r="1367" spans="1:10" x14ac:dyDescent="0.3">
      <c r="A1367">
        <v>10</v>
      </c>
      <c r="B1367">
        <v>20</v>
      </c>
      <c r="C1367">
        <v>0.1</v>
      </c>
      <c r="D1367">
        <v>10</v>
      </c>
      <c r="E1367" t="s">
        <v>7</v>
      </c>
      <c r="F1367" t="s">
        <v>893</v>
      </c>
      <c r="G1367">
        <f>_xlfn.XLOOKUP(Product_summary[[#This Row],[ProductName]], products[ProductName], products[UnitsInStock])</f>
        <v>13</v>
      </c>
      <c r="H1367">
        <f>_xlfn.XLOOKUP(Product_summary[[#This Row],[ProductName]], products[ProductName], products[UnitsOnOrder])</f>
        <v>70</v>
      </c>
      <c r="I1367">
        <f>_xlfn.XLOOKUP(Product_summary[[#This Row],[ProductName]], products[ProductName], products[ReorderLevel])</f>
        <v>25</v>
      </c>
      <c r="J1367">
        <v>180</v>
      </c>
    </row>
    <row r="1368" spans="1:10" x14ac:dyDescent="0.3">
      <c r="A1368">
        <v>18</v>
      </c>
      <c r="B1368">
        <v>130</v>
      </c>
      <c r="C1368">
        <v>0.1</v>
      </c>
      <c r="D1368">
        <v>18</v>
      </c>
      <c r="E1368" t="s">
        <v>4</v>
      </c>
      <c r="F1368" t="s">
        <v>963</v>
      </c>
      <c r="G1368">
        <f>_xlfn.XLOOKUP(Product_summary[[#This Row],[ProductName]], products[ProductName], products[UnitsInStock])</f>
        <v>69</v>
      </c>
      <c r="H1368">
        <f>_xlfn.XLOOKUP(Product_summary[[#This Row],[ProductName]], products[ProductName], products[UnitsOnOrder])</f>
        <v>0</v>
      </c>
      <c r="I1368">
        <f>_xlfn.XLOOKUP(Product_summary[[#This Row],[ProductName]], products[ProductName], products[ReorderLevel])</f>
        <v>5</v>
      </c>
      <c r="J1368">
        <v>2106</v>
      </c>
    </row>
    <row r="1369" spans="1:10" x14ac:dyDescent="0.3">
      <c r="A1369">
        <v>21.05</v>
      </c>
      <c r="B1369">
        <v>80</v>
      </c>
      <c r="C1369">
        <v>0.1</v>
      </c>
      <c r="D1369">
        <v>21.05</v>
      </c>
      <c r="E1369" t="s">
        <v>7</v>
      </c>
      <c r="F1369" t="s">
        <v>1014</v>
      </c>
      <c r="G1369">
        <f>_xlfn.XLOOKUP(Product_summary[[#This Row],[ProductName]], products[ProductName], products[UnitsInStock])</f>
        <v>76</v>
      </c>
      <c r="H1369">
        <f>_xlfn.XLOOKUP(Product_summary[[#This Row],[ProductName]], products[ProductName], products[UnitsOnOrder])</f>
        <v>0</v>
      </c>
      <c r="I1369">
        <f>_xlfn.XLOOKUP(Product_summary[[#This Row],[ProductName]], products[ProductName], products[ReorderLevel])</f>
        <v>0</v>
      </c>
      <c r="J1369">
        <v>1515.6000000000001</v>
      </c>
    </row>
    <row r="1370" spans="1:10" x14ac:dyDescent="0.3">
      <c r="A1370">
        <v>19</v>
      </c>
      <c r="B1370">
        <v>40</v>
      </c>
      <c r="C1370">
        <v>0</v>
      </c>
      <c r="D1370">
        <v>19</v>
      </c>
      <c r="E1370" t="s">
        <v>4</v>
      </c>
      <c r="F1370" t="s">
        <v>891</v>
      </c>
      <c r="G1370">
        <f>_xlfn.XLOOKUP(Product_summary[[#This Row],[ProductName]], products[ProductName], products[UnitsInStock])</f>
        <v>17</v>
      </c>
      <c r="H1370">
        <f>_xlfn.XLOOKUP(Product_summary[[#This Row],[ProductName]], products[ProductName], products[UnitsOnOrder])</f>
        <v>40</v>
      </c>
      <c r="I1370">
        <f>_xlfn.XLOOKUP(Product_summary[[#This Row],[ProductName]], products[ProductName], products[ReorderLevel])</f>
        <v>25</v>
      </c>
      <c r="J1370">
        <v>760</v>
      </c>
    </row>
    <row r="1371" spans="1:10" x14ac:dyDescent="0.3">
      <c r="A1371">
        <v>30</v>
      </c>
      <c r="B1371">
        <v>35</v>
      </c>
      <c r="C1371">
        <v>0</v>
      </c>
      <c r="D1371">
        <v>30</v>
      </c>
      <c r="E1371" t="s">
        <v>22</v>
      </c>
      <c r="F1371" t="s">
        <v>901</v>
      </c>
      <c r="G1371">
        <f>_xlfn.XLOOKUP(Product_summary[[#This Row],[ProductName]], products[ProductName], products[UnitsInStock])</f>
        <v>15</v>
      </c>
      <c r="H1371">
        <f>_xlfn.XLOOKUP(Product_summary[[#This Row],[ProductName]], products[ProductName], products[UnitsOnOrder])</f>
        <v>0</v>
      </c>
      <c r="I1371">
        <f>_xlfn.XLOOKUP(Product_summary[[#This Row],[ProductName]], products[ProductName], products[ReorderLevel])</f>
        <v>10</v>
      </c>
      <c r="J1371">
        <v>1050</v>
      </c>
    </row>
    <row r="1372" spans="1:10" x14ac:dyDescent="0.3">
      <c r="A1372">
        <v>12.5</v>
      </c>
      <c r="B1372">
        <v>40</v>
      </c>
      <c r="C1372">
        <v>0</v>
      </c>
      <c r="D1372">
        <v>12.5</v>
      </c>
      <c r="E1372" t="s">
        <v>10</v>
      </c>
      <c r="F1372" t="s">
        <v>1019</v>
      </c>
      <c r="G1372">
        <f>_xlfn.XLOOKUP(Product_summary[[#This Row],[ProductName]], products[ProductName], products[UnitsInStock])</f>
        <v>6</v>
      </c>
      <c r="H1372">
        <f>_xlfn.XLOOKUP(Product_summary[[#This Row],[ProductName]], products[ProductName], products[UnitsOnOrder])</f>
        <v>10</v>
      </c>
      <c r="I1372">
        <f>_xlfn.XLOOKUP(Product_summary[[#This Row],[ProductName]], products[ProductName], products[ReorderLevel])</f>
        <v>15</v>
      </c>
      <c r="J1372">
        <v>500</v>
      </c>
    </row>
    <row r="1373" spans="1:10" x14ac:dyDescent="0.3">
      <c r="A1373">
        <v>14</v>
      </c>
      <c r="B1373">
        <v>2</v>
      </c>
      <c r="C1373">
        <v>0</v>
      </c>
      <c r="D1373">
        <v>14</v>
      </c>
      <c r="E1373" t="s">
        <v>16</v>
      </c>
      <c r="F1373" t="s">
        <v>969</v>
      </c>
      <c r="G1373">
        <f>_xlfn.XLOOKUP(Product_summary[[#This Row],[ProductName]], products[ProductName], products[UnitsInStock])</f>
        <v>26</v>
      </c>
      <c r="H1373">
        <f>_xlfn.XLOOKUP(Product_summary[[#This Row],[ProductName]], products[ProductName], products[UnitsOnOrder])</f>
        <v>0</v>
      </c>
      <c r="I1373">
        <f>_xlfn.XLOOKUP(Product_summary[[#This Row],[ProductName]], products[ProductName], products[ReorderLevel])</f>
        <v>0</v>
      </c>
      <c r="J1373">
        <v>28</v>
      </c>
    </row>
    <row r="1374" spans="1:10" x14ac:dyDescent="0.3">
      <c r="A1374">
        <v>21</v>
      </c>
      <c r="B1374">
        <v>4</v>
      </c>
      <c r="C1374">
        <v>0</v>
      </c>
      <c r="D1374">
        <v>21</v>
      </c>
      <c r="E1374" t="s">
        <v>16</v>
      </c>
      <c r="F1374" t="s">
        <v>931</v>
      </c>
      <c r="G1374">
        <f>_xlfn.XLOOKUP(Product_summary[[#This Row],[ProductName]], products[ProductName], products[UnitsInStock])</f>
        <v>104</v>
      </c>
      <c r="H1374">
        <f>_xlfn.XLOOKUP(Product_summary[[#This Row],[ProductName]], products[ProductName], products[UnitsOnOrder])</f>
        <v>0</v>
      </c>
      <c r="I1374">
        <f>_xlfn.XLOOKUP(Product_summary[[#This Row],[ProductName]], products[ProductName], products[ReorderLevel])</f>
        <v>25</v>
      </c>
      <c r="J1374">
        <v>84</v>
      </c>
    </row>
    <row r="1375" spans="1:10" x14ac:dyDescent="0.3">
      <c r="A1375">
        <v>12.5</v>
      </c>
      <c r="B1375">
        <v>50</v>
      </c>
      <c r="C1375">
        <v>0</v>
      </c>
      <c r="D1375">
        <v>12.5</v>
      </c>
      <c r="E1375" t="s">
        <v>13</v>
      </c>
      <c r="F1375" t="s">
        <v>949</v>
      </c>
      <c r="G1375">
        <f>_xlfn.XLOOKUP(Product_summary[[#This Row],[ProductName]], products[ProductName], products[UnitsInStock])</f>
        <v>0</v>
      </c>
      <c r="H1375">
        <f>_xlfn.XLOOKUP(Product_summary[[#This Row],[ProductName]], products[ProductName], products[UnitsOnOrder])</f>
        <v>70</v>
      </c>
      <c r="I1375">
        <f>_xlfn.XLOOKUP(Product_summary[[#This Row],[ProductName]], products[ProductName], products[ReorderLevel])</f>
        <v>20</v>
      </c>
      <c r="J1375">
        <v>625</v>
      </c>
    </row>
    <row r="1376" spans="1:10" x14ac:dyDescent="0.3">
      <c r="A1376">
        <v>34</v>
      </c>
      <c r="B1376">
        <v>15</v>
      </c>
      <c r="C1376">
        <v>0</v>
      </c>
      <c r="D1376">
        <v>34</v>
      </c>
      <c r="E1376" t="s">
        <v>13</v>
      </c>
      <c r="F1376" t="s">
        <v>1004</v>
      </c>
      <c r="G1376">
        <f>_xlfn.XLOOKUP(Product_summary[[#This Row],[ProductName]], products[ProductName], products[UnitsInStock])</f>
        <v>19</v>
      </c>
      <c r="H1376">
        <f>_xlfn.XLOOKUP(Product_summary[[#This Row],[ProductName]], products[ProductName], products[UnitsOnOrder])</f>
        <v>0</v>
      </c>
      <c r="I1376">
        <f>_xlfn.XLOOKUP(Product_summary[[#This Row],[ProductName]], products[ProductName], products[ReorderLevel])</f>
        <v>0</v>
      </c>
      <c r="J1376">
        <v>510</v>
      </c>
    </row>
    <row r="1377" spans="1:10" x14ac:dyDescent="0.3">
      <c r="A1377">
        <v>21.5</v>
      </c>
      <c r="B1377">
        <v>12</v>
      </c>
      <c r="C1377">
        <v>0</v>
      </c>
      <c r="D1377">
        <v>21.5</v>
      </c>
      <c r="E1377" t="s">
        <v>13</v>
      </c>
      <c r="F1377" t="s">
        <v>1025</v>
      </c>
      <c r="G1377">
        <f>_xlfn.XLOOKUP(Product_summary[[#This Row],[ProductName]], products[ProductName], products[UnitsInStock])</f>
        <v>26</v>
      </c>
      <c r="H1377">
        <f>_xlfn.XLOOKUP(Product_summary[[#This Row],[ProductName]], products[ProductName], products[UnitsOnOrder])</f>
        <v>0</v>
      </c>
      <c r="I1377">
        <f>_xlfn.XLOOKUP(Product_summary[[#This Row],[ProductName]], products[ProductName], products[ReorderLevel])</f>
        <v>0</v>
      </c>
      <c r="J1377">
        <v>258</v>
      </c>
    </row>
    <row r="1378" spans="1:10" x14ac:dyDescent="0.3">
      <c r="A1378">
        <v>9.65</v>
      </c>
      <c r="B1378">
        <v>30</v>
      </c>
      <c r="C1378">
        <v>0.05</v>
      </c>
      <c r="D1378">
        <v>9.65</v>
      </c>
      <c r="E1378" t="s">
        <v>25</v>
      </c>
      <c r="F1378" t="s">
        <v>967</v>
      </c>
      <c r="G1378">
        <f>_xlfn.XLOOKUP(Product_summary[[#This Row],[ProductName]], products[ProductName], products[UnitsInStock])</f>
        <v>85</v>
      </c>
      <c r="H1378">
        <f>_xlfn.XLOOKUP(Product_summary[[#This Row],[ProductName]], products[ProductName], products[UnitsOnOrder])</f>
        <v>0</v>
      </c>
      <c r="I1378">
        <f>_xlfn.XLOOKUP(Product_summary[[#This Row],[ProductName]], products[ProductName], products[ReorderLevel])</f>
        <v>10</v>
      </c>
      <c r="J1378">
        <v>275.02499999999998</v>
      </c>
    </row>
    <row r="1379" spans="1:10" x14ac:dyDescent="0.3">
      <c r="A1379">
        <v>7</v>
      </c>
      <c r="B1379">
        <v>15</v>
      </c>
      <c r="C1379">
        <v>0.05</v>
      </c>
      <c r="D1379">
        <v>7</v>
      </c>
      <c r="E1379" t="s">
        <v>16</v>
      </c>
      <c r="F1379" t="s">
        <v>989</v>
      </c>
      <c r="G1379">
        <f>_xlfn.XLOOKUP(Product_summary[[#This Row],[ProductName]], products[ProductName], products[UnitsInStock])</f>
        <v>38</v>
      </c>
      <c r="H1379">
        <f>_xlfn.XLOOKUP(Product_summary[[#This Row],[ProductName]], products[ProductName], products[UnitsOnOrder])</f>
        <v>0</v>
      </c>
      <c r="I1379">
        <f>_xlfn.XLOOKUP(Product_summary[[#This Row],[ProductName]], products[ProductName], products[ReorderLevel])</f>
        <v>25</v>
      </c>
      <c r="J1379">
        <v>99.75</v>
      </c>
    </row>
    <row r="1380" spans="1:10" x14ac:dyDescent="0.3">
      <c r="A1380">
        <v>28.5</v>
      </c>
      <c r="B1380">
        <v>20</v>
      </c>
      <c r="C1380">
        <v>0</v>
      </c>
      <c r="D1380">
        <v>28.5</v>
      </c>
      <c r="E1380" t="s">
        <v>7</v>
      </c>
      <c r="F1380" t="s">
        <v>1006</v>
      </c>
      <c r="G1380">
        <f>_xlfn.XLOOKUP(Product_summary[[#This Row],[ProductName]], products[ProductName], products[UnitsInStock])</f>
        <v>113</v>
      </c>
      <c r="H1380">
        <f>_xlfn.XLOOKUP(Product_summary[[#This Row],[ProductName]], products[ProductName], products[UnitsOnOrder])</f>
        <v>0</v>
      </c>
      <c r="I1380">
        <f>_xlfn.XLOOKUP(Product_summary[[#This Row],[ProductName]], products[ProductName], products[ReorderLevel])</f>
        <v>25</v>
      </c>
      <c r="J1380">
        <v>570</v>
      </c>
    </row>
    <row r="1381" spans="1:10" x14ac:dyDescent="0.3">
      <c r="A1381">
        <v>49.3</v>
      </c>
      <c r="B1381">
        <v>15</v>
      </c>
      <c r="C1381">
        <v>0</v>
      </c>
      <c r="D1381">
        <v>49.3</v>
      </c>
      <c r="E1381" t="s">
        <v>10</v>
      </c>
      <c r="F1381" t="s">
        <v>1008</v>
      </c>
      <c r="G1381">
        <f>_xlfn.XLOOKUP(Product_summary[[#This Row],[ProductName]], products[ProductName], products[UnitsInStock])</f>
        <v>17</v>
      </c>
      <c r="H1381">
        <f>_xlfn.XLOOKUP(Product_summary[[#This Row],[ProductName]], products[ProductName], products[UnitsOnOrder])</f>
        <v>0</v>
      </c>
      <c r="I1381">
        <f>_xlfn.XLOOKUP(Product_summary[[#This Row],[ProductName]], products[ProductName], products[ReorderLevel])</f>
        <v>0</v>
      </c>
      <c r="J1381">
        <v>739.5</v>
      </c>
    </row>
    <row r="1382" spans="1:10" x14ac:dyDescent="0.3">
      <c r="A1382">
        <v>21</v>
      </c>
      <c r="B1382">
        <v>15</v>
      </c>
      <c r="C1382">
        <v>0.25</v>
      </c>
      <c r="D1382">
        <v>21</v>
      </c>
      <c r="E1382" t="s">
        <v>13</v>
      </c>
      <c r="F1382" t="s">
        <v>909</v>
      </c>
      <c r="G1382">
        <f>_xlfn.XLOOKUP(Product_summary[[#This Row],[ProductName]], products[ProductName], products[UnitsInStock])</f>
        <v>22</v>
      </c>
      <c r="H1382">
        <f>_xlfn.XLOOKUP(Product_summary[[#This Row],[ProductName]], products[ProductName], products[UnitsOnOrder])</f>
        <v>30</v>
      </c>
      <c r="I1382">
        <f>_xlfn.XLOOKUP(Product_summary[[#This Row],[ProductName]], products[ProductName], products[ReorderLevel])</f>
        <v>30</v>
      </c>
      <c r="J1382">
        <v>236.25</v>
      </c>
    </row>
    <row r="1383" spans="1:10" x14ac:dyDescent="0.3">
      <c r="A1383">
        <v>21.5</v>
      </c>
      <c r="B1383">
        <v>16</v>
      </c>
      <c r="C1383">
        <v>0</v>
      </c>
      <c r="D1383">
        <v>21.5</v>
      </c>
      <c r="E1383" t="s">
        <v>13</v>
      </c>
      <c r="F1383" t="s">
        <v>1025</v>
      </c>
      <c r="G1383">
        <f>_xlfn.XLOOKUP(Product_summary[[#This Row],[ProductName]], products[ProductName], products[UnitsInStock])</f>
        <v>26</v>
      </c>
      <c r="H1383">
        <f>_xlfn.XLOOKUP(Product_summary[[#This Row],[ProductName]], products[ProductName], products[UnitsOnOrder])</f>
        <v>0</v>
      </c>
      <c r="I1383">
        <f>_xlfn.XLOOKUP(Product_summary[[#This Row],[ProductName]], products[ProductName], products[ReorderLevel])</f>
        <v>0</v>
      </c>
      <c r="J1383">
        <v>344</v>
      </c>
    </row>
    <row r="1384" spans="1:10" x14ac:dyDescent="0.3">
      <c r="A1384">
        <v>123.79</v>
      </c>
      <c r="B1384">
        <v>18</v>
      </c>
      <c r="C1384">
        <v>0</v>
      </c>
      <c r="D1384">
        <v>123.79</v>
      </c>
      <c r="E1384" t="s">
        <v>19</v>
      </c>
      <c r="F1384" t="s">
        <v>945</v>
      </c>
      <c r="G1384">
        <f>_xlfn.XLOOKUP(Product_summary[[#This Row],[ProductName]], products[ProductName], products[UnitsInStock])</f>
        <v>0</v>
      </c>
      <c r="H1384">
        <f>_xlfn.XLOOKUP(Product_summary[[#This Row],[ProductName]], products[ProductName], products[UnitsOnOrder])</f>
        <v>0</v>
      </c>
      <c r="I1384">
        <f>_xlfn.XLOOKUP(Product_summary[[#This Row],[ProductName]], products[ProductName], products[ReorderLevel])</f>
        <v>0</v>
      </c>
      <c r="J1384">
        <v>2228.2200000000003</v>
      </c>
    </row>
    <row r="1385" spans="1:10" x14ac:dyDescent="0.3">
      <c r="A1385">
        <v>55</v>
      </c>
      <c r="B1385">
        <v>25</v>
      </c>
      <c r="C1385">
        <v>0</v>
      </c>
      <c r="D1385">
        <v>55</v>
      </c>
      <c r="E1385" t="s">
        <v>13</v>
      </c>
      <c r="F1385" t="s">
        <v>1002</v>
      </c>
      <c r="G1385">
        <f>_xlfn.XLOOKUP(Product_summary[[#This Row],[ProductName]], products[ProductName], products[UnitsInStock])</f>
        <v>79</v>
      </c>
      <c r="H1385">
        <f>_xlfn.XLOOKUP(Product_summary[[#This Row],[ProductName]], products[ProductName], products[UnitsOnOrder])</f>
        <v>0</v>
      </c>
      <c r="I1385">
        <f>_xlfn.XLOOKUP(Product_summary[[#This Row],[ProductName]], products[ProductName], products[ReorderLevel])</f>
        <v>0</v>
      </c>
      <c r="J1385">
        <v>1375</v>
      </c>
    </row>
    <row r="1386" spans="1:10" x14ac:dyDescent="0.3">
      <c r="A1386">
        <v>39</v>
      </c>
      <c r="B1386">
        <v>33</v>
      </c>
      <c r="C1386">
        <v>0</v>
      </c>
      <c r="D1386">
        <v>39</v>
      </c>
      <c r="E1386" t="s">
        <v>19</v>
      </c>
      <c r="F1386" t="s">
        <v>921</v>
      </c>
      <c r="G1386">
        <f>_xlfn.XLOOKUP(Product_summary[[#This Row],[ProductName]], products[ProductName], products[UnitsInStock])</f>
        <v>0</v>
      </c>
      <c r="H1386">
        <f>_xlfn.XLOOKUP(Product_summary[[#This Row],[ProductName]], products[ProductName], products[UnitsOnOrder])</f>
        <v>0</v>
      </c>
      <c r="I1386">
        <f>_xlfn.XLOOKUP(Product_summary[[#This Row],[ProductName]], products[ProductName], products[ReorderLevel])</f>
        <v>0</v>
      </c>
      <c r="J1386">
        <v>1287</v>
      </c>
    </row>
    <row r="1387" spans="1:10" x14ac:dyDescent="0.3">
      <c r="A1387">
        <v>12.5</v>
      </c>
      <c r="B1387">
        <v>70</v>
      </c>
      <c r="C1387">
        <v>0.2</v>
      </c>
      <c r="D1387">
        <v>12.5</v>
      </c>
      <c r="E1387" t="s">
        <v>13</v>
      </c>
      <c r="F1387" t="s">
        <v>949</v>
      </c>
      <c r="G1387">
        <f>_xlfn.XLOOKUP(Product_summary[[#This Row],[ProductName]], products[ProductName], products[UnitsInStock])</f>
        <v>0</v>
      </c>
      <c r="H1387">
        <f>_xlfn.XLOOKUP(Product_summary[[#This Row],[ProductName]], products[ProductName], products[UnitsOnOrder])</f>
        <v>70</v>
      </c>
      <c r="I1387">
        <f>_xlfn.XLOOKUP(Product_summary[[#This Row],[ProductName]], products[ProductName], products[ReorderLevel])</f>
        <v>20</v>
      </c>
      <c r="J1387">
        <v>700</v>
      </c>
    </row>
    <row r="1388" spans="1:10" x14ac:dyDescent="0.3">
      <c r="A1388">
        <v>7.75</v>
      </c>
      <c r="B1388">
        <v>7</v>
      </c>
      <c r="C1388">
        <v>0.2</v>
      </c>
      <c r="D1388">
        <v>7.75</v>
      </c>
      <c r="E1388" t="s">
        <v>4</v>
      </c>
      <c r="F1388" t="s">
        <v>1030</v>
      </c>
      <c r="G1388">
        <f>_xlfn.XLOOKUP(Product_summary[[#This Row],[ProductName]], products[ProductName], products[UnitsInStock])</f>
        <v>125</v>
      </c>
      <c r="H1388">
        <f>_xlfn.XLOOKUP(Product_summary[[#This Row],[ProductName]], products[ProductName], products[UnitsOnOrder])</f>
        <v>0</v>
      </c>
      <c r="I1388">
        <f>_xlfn.XLOOKUP(Product_summary[[#This Row],[ProductName]], products[ProductName], products[ReorderLevel])</f>
        <v>25</v>
      </c>
      <c r="J1388">
        <v>43.400000000000006</v>
      </c>
    </row>
    <row r="1389" spans="1:10" x14ac:dyDescent="0.3">
      <c r="A1389">
        <v>12.5</v>
      </c>
      <c r="B1389">
        <v>2</v>
      </c>
      <c r="C1389">
        <v>0.25</v>
      </c>
      <c r="D1389">
        <v>12.5</v>
      </c>
      <c r="E1389" t="s">
        <v>13</v>
      </c>
      <c r="F1389" t="s">
        <v>949</v>
      </c>
      <c r="G1389">
        <f>_xlfn.XLOOKUP(Product_summary[[#This Row],[ProductName]], products[ProductName], products[UnitsInStock])</f>
        <v>0</v>
      </c>
      <c r="H1389">
        <f>_xlfn.XLOOKUP(Product_summary[[#This Row],[ProductName]], products[ProductName], products[UnitsOnOrder])</f>
        <v>70</v>
      </c>
      <c r="I1389">
        <f>_xlfn.XLOOKUP(Product_summary[[#This Row],[ProductName]], products[ProductName], products[ReorderLevel])</f>
        <v>20</v>
      </c>
      <c r="J1389">
        <v>18.75</v>
      </c>
    </row>
    <row r="1390" spans="1:10" x14ac:dyDescent="0.3">
      <c r="A1390">
        <v>17</v>
      </c>
      <c r="B1390">
        <v>50</v>
      </c>
      <c r="C1390">
        <v>0</v>
      </c>
      <c r="D1390">
        <v>17</v>
      </c>
      <c r="E1390" t="s">
        <v>7</v>
      </c>
      <c r="F1390" t="s">
        <v>1016</v>
      </c>
      <c r="G1390">
        <f>_xlfn.XLOOKUP(Product_summary[[#This Row],[ProductName]], products[ProductName], products[UnitsInStock])</f>
        <v>4</v>
      </c>
      <c r="H1390">
        <f>_xlfn.XLOOKUP(Product_summary[[#This Row],[ProductName]], products[ProductName], products[UnitsOnOrder])</f>
        <v>100</v>
      </c>
      <c r="I1390">
        <f>_xlfn.XLOOKUP(Product_summary[[#This Row],[ProductName]], products[ProductName], products[ReorderLevel])</f>
        <v>20</v>
      </c>
      <c r="J1390">
        <v>850</v>
      </c>
    </row>
    <row r="1391" spans="1:10" x14ac:dyDescent="0.3">
      <c r="A1391">
        <v>31</v>
      </c>
      <c r="B1391">
        <v>6</v>
      </c>
      <c r="C1391">
        <v>0</v>
      </c>
      <c r="D1391">
        <v>31</v>
      </c>
      <c r="E1391" t="s">
        <v>25</v>
      </c>
      <c r="F1391" t="s">
        <v>907</v>
      </c>
      <c r="G1391">
        <f>_xlfn.XLOOKUP(Product_summary[[#This Row],[ProductName]], products[ProductName], products[UnitsInStock])</f>
        <v>31</v>
      </c>
      <c r="H1391">
        <f>_xlfn.XLOOKUP(Product_summary[[#This Row],[ProductName]], products[ProductName], products[UnitsOnOrder])</f>
        <v>0</v>
      </c>
      <c r="I1391">
        <f>_xlfn.XLOOKUP(Product_summary[[#This Row],[ProductName]], products[ProductName], products[ReorderLevel])</f>
        <v>0</v>
      </c>
      <c r="J1391">
        <v>186</v>
      </c>
    </row>
    <row r="1392" spans="1:10" x14ac:dyDescent="0.3">
      <c r="A1392">
        <v>14</v>
      </c>
      <c r="B1392">
        <v>3</v>
      </c>
      <c r="C1392">
        <v>0</v>
      </c>
      <c r="D1392">
        <v>14</v>
      </c>
      <c r="E1392" t="s">
        <v>4</v>
      </c>
      <c r="F1392" t="s">
        <v>1018</v>
      </c>
      <c r="G1392">
        <f>_xlfn.XLOOKUP(Product_summary[[#This Row],[ProductName]], products[ProductName], products[UnitsInStock])</f>
        <v>52</v>
      </c>
      <c r="H1392">
        <f>_xlfn.XLOOKUP(Product_summary[[#This Row],[ProductName]], products[ProductName], products[UnitsOnOrder])</f>
        <v>0</v>
      </c>
      <c r="I1392">
        <f>_xlfn.XLOOKUP(Product_summary[[#This Row],[ProductName]], products[ProductName], products[ReorderLevel])</f>
        <v>10</v>
      </c>
      <c r="J1392">
        <v>42</v>
      </c>
    </row>
    <row r="1393" spans="1:10" x14ac:dyDescent="0.3">
      <c r="A1393">
        <v>12.5</v>
      </c>
      <c r="B1393">
        <v>16</v>
      </c>
      <c r="C1393">
        <v>0.05</v>
      </c>
      <c r="D1393">
        <v>12.5</v>
      </c>
      <c r="E1393" t="s">
        <v>13</v>
      </c>
      <c r="F1393" t="s">
        <v>949</v>
      </c>
      <c r="G1393">
        <f>_xlfn.XLOOKUP(Product_summary[[#This Row],[ProductName]], products[ProductName], products[UnitsInStock])</f>
        <v>0</v>
      </c>
      <c r="H1393">
        <f>_xlfn.XLOOKUP(Product_summary[[#This Row],[ProductName]], products[ProductName], products[UnitsOnOrder])</f>
        <v>70</v>
      </c>
      <c r="I1393">
        <f>_xlfn.XLOOKUP(Product_summary[[#This Row],[ProductName]], products[ProductName], products[ReorderLevel])</f>
        <v>20</v>
      </c>
      <c r="J1393">
        <v>190</v>
      </c>
    </row>
    <row r="1394" spans="1:10" x14ac:dyDescent="0.3">
      <c r="A1394">
        <v>14</v>
      </c>
      <c r="B1394">
        <v>12</v>
      </c>
      <c r="C1394">
        <v>0.05</v>
      </c>
      <c r="D1394">
        <v>14</v>
      </c>
      <c r="E1394" t="s">
        <v>16</v>
      </c>
      <c r="F1394" t="s">
        <v>969</v>
      </c>
      <c r="G1394">
        <f>_xlfn.XLOOKUP(Product_summary[[#This Row],[ProductName]], products[ProductName], products[UnitsInStock])</f>
        <v>26</v>
      </c>
      <c r="H1394">
        <f>_xlfn.XLOOKUP(Product_summary[[#This Row],[ProductName]], products[ProductName], products[UnitsOnOrder])</f>
        <v>0</v>
      </c>
      <c r="I1394">
        <f>_xlfn.XLOOKUP(Product_summary[[#This Row],[ProductName]], products[ProductName], products[ReorderLevel])</f>
        <v>0</v>
      </c>
      <c r="J1394">
        <v>159.6</v>
      </c>
    </row>
    <row r="1395" spans="1:10" x14ac:dyDescent="0.3">
      <c r="A1395">
        <v>9.5</v>
      </c>
      <c r="B1395">
        <v>27</v>
      </c>
      <c r="C1395">
        <v>0.05</v>
      </c>
      <c r="D1395">
        <v>9.5</v>
      </c>
      <c r="E1395" t="s">
        <v>25</v>
      </c>
      <c r="F1395" t="s">
        <v>975</v>
      </c>
      <c r="G1395">
        <f>_xlfn.XLOOKUP(Product_summary[[#This Row],[ProductName]], products[ProductName], products[UnitsInStock])</f>
        <v>5</v>
      </c>
      <c r="H1395">
        <f>_xlfn.XLOOKUP(Product_summary[[#This Row],[ProductName]], products[ProductName], products[UnitsOnOrder])</f>
        <v>70</v>
      </c>
      <c r="I1395">
        <f>_xlfn.XLOOKUP(Product_summary[[#This Row],[ProductName]], products[ProductName], products[ReorderLevel])</f>
        <v>15</v>
      </c>
      <c r="J1395">
        <v>243.67499999999998</v>
      </c>
    </row>
    <row r="1396" spans="1:10" x14ac:dyDescent="0.3">
      <c r="A1396">
        <v>53</v>
      </c>
      <c r="B1396">
        <v>120</v>
      </c>
      <c r="C1396">
        <v>0.05</v>
      </c>
      <c r="D1396">
        <v>53</v>
      </c>
      <c r="E1396" t="s">
        <v>22</v>
      </c>
      <c r="F1396" t="s">
        <v>987</v>
      </c>
      <c r="G1396">
        <f>_xlfn.XLOOKUP(Product_summary[[#This Row],[ProductName]], products[ProductName], products[UnitsInStock])</f>
        <v>20</v>
      </c>
      <c r="H1396">
        <f>_xlfn.XLOOKUP(Product_summary[[#This Row],[ProductName]], products[ProductName], products[UnitsOnOrder])</f>
        <v>0</v>
      </c>
      <c r="I1396">
        <f>_xlfn.XLOOKUP(Product_summary[[#This Row],[ProductName]], products[ProductName], products[ReorderLevel])</f>
        <v>10</v>
      </c>
      <c r="J1396">
        <v>6042</v>
      </c>
    </row>
    <row r="1397" spans="1:10" x14ac:dyDescent="0.3">
      <c r="A1397">
        <v>14</v>
      </c>
      <c r="B1397">
        <v>20</v>
      </c>
      <c r="C1397">
        <v>0.2</v>
      </c>
      <c r="D1397">
        <v>14</v>
      </c>
      <c r="E1397" t="s">
        <v>16</v>
      </c>
      <c r="F1397" t="s">
        <v>969</v>
      </c>
      <c r="G1397">
        <f>_xlfn.XLOOKUP(Product_summary[[#This Row],[ProductName]], products[ProductName], products[UnitsInStock])</f>
        <v>26</v>
      </c>
      <c r="H1397">
        <f>_xlfn.XLOOKUP(Product_summary[[#This Row],[ProductName]], products[ProductName], products[UnitsOnOrder])</f>
        <v>0</v>
      </c>
      <c r="I1397">
        <f>_xlfn.XLOOKUP(Product_summary[[#This Row],[ProductName]], products[ProductName], products[ReorderLevel])</f>
        <v>0</v>
      </c>
      <c r="J1397">
        <v>224</v>
      </c>
    </row>
    <row r="1398" spans="1:10" x14ac:dyDescent="0.3">
      <c r="A1398">
        <v>9.65</v>
      </c>
      <c r="B1398">
        <v>10</v>
      </c>
      <c r="C1398">
        <v>0</v>
      </c>
      <c r="D1398">
        <v>9.65</v>
      </c>
      <c r="E1398" t="s">
        <v>25</v>
      </c>
      <c r="F1398" t="s">
        <v>967</v>
      </c>
      <c r="G1398">
        <f>_xlfn.XLOOKUP(Product_summary[[#This Row],[ProductName]], products[ProductName], products[UnitsInStock])</f>
        <v>85</v>
      </c>
      <c r="H1398">
        <f>_xlfn.XLOOKUP(Product_summary[[#This Row],[ProductName]], products[ProductName], products[UnitsOnOrder])</f>
        <v>0</v>
      </c>
      <c r="I1398">
        <f>_xlfn.XLOOKUP(Product_summary[[#This Row],[ProductName]], products[ProductName], products[ReorderLevel])</f>
        <v>10</v>
      </c>
      <c r="J1398">
        <v>96.5</v>
      </c>
    </row>
    <row r="1399" spans="1:10" x14ac:dyDescent="0.3">
      <c r="A1399">
        <v>17.45</v>
      </c>
      <c r="B1399">
        <v>20</v>
      </c>
      <c r="C1399">
        <v>0</v>
      </c>
      <c r="D1399">
        <v>17.45</v>
      </c>
      <c r="E1399" t="s">
        <v>10</v>
      </c>
      <c r="F1399" t="s">
        <v>919</v>
      </c>
      <c r="G1399">
        <f>_xlfn.XLOOKUP(Product_summary[[#This Row],[ProductName]], products[ProductName], products[UnitsInStock])</f>
        <v>29</v>
      </c>
      <c r="H1399">
        <f>_xlfn.XLOOKUP(Product_summary[[#This Row],[ProductName]], products[ProductName], products[UnitsOnOrder])</f>
        <v>0</v>
      </c>
      <c r="I1399">
        <f>_xlfn.XLOOKUP(Product_summary[[#This Row],[ProductName]], products[ProductName], products[ReorderLevel])</f>
        <v>10</v>
      </c>
      <c r="J1399">
        <v>349</v>
      </c>
    </row>
    <row r="1400" spans="1:10" x14ac:dyDescent="0.3">
      <c r="A1400">
        <v>49.3</v>
      </c>
      <c r="B1400">
        <v>20</v>
      </c>
      <c r="C1400">
        <v>0</v>
      </c>
      <c r="D1400">
        <v>49.3</v>
      </c>
      <c r="E1400" t="s">
        <v>10</v>
      </c>
      <c r="F1400" t="s">
        <v>1008</v>
      </c>
      <c r="G1400">
        <f>_xlfn.XLOOKUP(Product_summary[[#This Row],[ProductName]], products[ProductName], products[UnitsInStock])</f>
        <v>17</v>
      </c>
      <c r="H1400">
        <f>_xlfn.XLOOKUP(Product_summary[[#This Row],[ProductName]], products[ProductName], products[UnitsOnOrder])</f>
        <v>0</v>
      </c>
      <c r="I1400">
        <f>_xlfn.XLOOKUP(Product_summary[[#This Row],[ProductName]], products[ProductName], products[ReorderLevel])</f>
        <v>0</v>
      </c>
      <c r="J1400">
        <v>986</v>
      </c>
    </row>
    <row r="1401" spans="1:10" x14ac:dyDescent="0.3">
      <c r="A1401">
        <v>15</v>
      </c>
      <c r="B1401">
        <v>35</v>
      </c>
      <c r="C1401">
        <v>0</v>
      </c>
      <c r="D1401">
        <v>15</v>
      </c>
      <c r="E1401" t="s">
        <v>4</v>
      </c>
      <c r="F1401" t="s">
        <v>1023</v>
      </c>
      <c r="G1401">
        <f>_xlfn.XLOOKUP(Product_summary[[#This Row],[ProductName]], products[ProductName], products[UnitsInStock])</f>
        <v>15</v>
      </c>
      <c r="H1401">
        <f>_xlfn.XLOOKUP(Product_summary[[#This Row],[ProductName]], products[ProductName], products[UnitsOnOrder])</f>
        <v>10</v>
      </c>
      <c r="I1401">
        <f>_xlfn.XLOOKUP(Product_summary[[#This Row],[ProductName]], products[ProductName], products[ReorderLevel])</f>
        <v>30</v>
      </c>
      <c r="J1401">
        <v>525</v>
      </c>
    </row>
    <row r="1402" spans="1:10" x14ac:dyDescent="0.3">
      <c r="A1402">
        <v>13</v>
      </c>
      <c r="B1402">
        <v>15</v>
      </c>
      <c r="C1402">
        <v>0</v>
      </c>
      <c r="D1402">
        <v>13</v>
      </c>
      <c r="E1402" t="s">
        <v>7</v>
      </c>
      <c r="F1402" t="s">
        <v>1034</v>
      </c>
      <c r="G1402">
        <f>_xlfn.XLOOKUP(Product_summary[[#This Row],[ProductName]], products[ProductName], products[UnitsInStock])</f>
        <v>32</v>
      </c>
      <c r="H1402">
        <f>_xlfn.XLOOKUP(Product_summary[[#This Row],[ProductName]], products[ProductName], products[UnitsOnOrder])</f>
        <v>0</v>
      </c>
      <c r="I1402">
        <f>_xlfn.XLOOKUP(Product_summary[[#This Row],[ProductName]], products[ProductName], products[ReorderLevel])</f>
        <v>15</v>
      </c>
      <c r="J1402">
        <v>195</v>
      </c>
    </row>
    <row r="1403" spans="1:10" x14ac:dyDescent="0.3">
      <c r="A1403">
        <v>7.45</v>
      </c>
      <c r="B1403">
        <v>3</v>
      </c>
      <c r="C1403">
        <v>0.2</v>
      </c>
      <c r="D1403">
        <v>7.45</v>
      </c>
      <c r="E1403" t="s">
        <v>19</v>
      </c>
      <c r="F1403" t="s">
        <v>993</v>
      </c>
      <c r="G1403">
        <f>_xlfn.XLOOKUP(Product_summary[[#This Row],[ProductName]], products[ProductName], products[UnitsInStock])</f>
        <v>21</v>
      </c>
      <c r="H1403">
        <f>_xlfn.XLOOKUP(Product_summary[[#This Row],[ProductName]], products[ProductName], products[UnitsOnOrder])</f>
        <v>0</v>
      </c>
      <c r="I1403">
        <f>_xlfn.XLOOKUP(Product_summary[[#This Row],[ProductName]], products[ProductName], products[ReorderLevel])</f>
        <v>10</v>
      </c>
      <c r="J1403">
        <v>17.880000000000003</v>
      </c>
    </row>
    <row r="1404" spans="1:10" x14ac:dyDescent="0.3">
      <c r="A1404">
        <v>38</v>
      </c>
      <c r="B1404">
        <v>20</v>
      </c>
      <c r="C1404">
        <v>0.2</v>
      </c>
      <c r="D1404">
        <v>38</v>
      </c>
      <c r="E1404" t="s">
        <v>16</v>
      </c>
      <c r="F1404" t="s">
        <v>997</v>
      </c>
      <c r="G1404">
        <f>_xlfn.XLOOKUP(Product_summary[[#This Row],[ProductName]], products[ProductName], products[UnitsInStock])</f>
        <v>21</v>
      </c>
      <c r="H1404">
        <f>_xlfn.XLOOKUP(Product_summary[[#This Row],[ProductName]], products[ProductName], products[UnitsOnOrder])</f>
        <v>10</v>
      </c>
      <c r="I1404">
        <f>_xlfn.XLOOKUP(Product_summary[[#This Row],[ProductName]], products[ProductName], products[ReorderLevel])</f>
        <v>30</v>
      </c>
      <c r="J1404">
        <v>608</v>
      </c>
    </row>
    <row r="1405" spans="1:10" x14ac:dyDescent="0.3">
      <c r="A1405">
        <v>10</v>
      </c>
      <c r="B1405">
        <v>35</v>
      </c>
      <c r="C1405">
        <v>0</v>
      </c>
      <c r="D1405">
        <v>10</v>
      </c>
      <c r="E1405" t="s">
        <v>22</v>
      </c>
      <c r="F1405" t="s">
        <v>1029</v>
      </c>
      <c r="G1405">
        <f>_xlfn.XLOOKUP(Product_summary[[#This Row],[ProductName]], products[ProductName], products[UnitsInStock])</f>
        <v>4</v>
      </c>
      <c r="H1405">
        <f>_xlfn.XLOOKUP(Product_summary[[#This Row],[ProductName]], products[ProductName], products[UnitsOnOrder])</f>
        <v>20</v>
      </c>
      <c r="I1405">
        <f>_xlfn.XLOOKUP(Product_summary[[#This Row],[ProductName]], products[ProductName], products[ReorderLevel])</f>
        <v>5</v>
      </c>
      <c r="J1405">
        <v>350</v>
      </c>
    </row>
    <row r="1406" spans="1:10" x14ac:dyDescent="0.3">
      <c r="A1406">
        <v>12.5</v>
      </c>
      <c r="B1406">
        <v>1</v>
      </c>
      <c r="C1406">
        <v>0</v>
      </c>
      <c r="D1406">
        <v>12.5</v>
      </c>
      <c r="E1406" t="s">
        <v>13</v>
      </c>
      <c r="F1406" t="s">
        <v>949</v>
      </c>
      <c r="G1406">
        <f>_xlfn.XLOOKUP(Product_summary[[#This Row],[ProductName]], products[ProductName], products[UnitsInStock])</f>
        <v>0</v>
      </c>
      <c r="H1406">
        <f>_xlfn.XLOOKUP(Product_summary[[#This Row],[ProductName]], products[ProductName], products[UnitsOnOrder])</f>
        <v>70</v>
      </c>
      <c r="I1406">
        <f>_xlfn.XLOOKUP(Product_summary[[#This Row],[ProductName]], products[ProductName], products[ReorderLevel])</f>
        <v>20</v>
      </c>
      <c r="J1406">
        <v>12.5</v>
      </c>
    </row>
    <row r="1407" spans="1:10" x14ac:dyDescent="0.3">
      <c r="A1407">
        <v>12.5</v>
      </c>
      <c r="B1407">
        <v>10</v>
      </c>
      <c r="C1407">
        <v>0</v>
      </c>
      <c r="D1407">
        <v>12.5</v>
      </c>
      <c r="E1407" t="s">
        <v>13</v>
      </c>
      <c r="F1407" t="s">
        <v>949</v>
      </c>
      <c r="G1407">
        <f>_xlfn.XLOOKUP(Product_summary[[#This Row],[ProductName]], products[ProductName], products[UnitsInStock])</f>
        <v>0</v>
      </c>
      <c r="H1407">
        <f>_xlfn.XLOOKUP(Product_summary[[#This Row],[ProductName]], products[ProductName], products[UnitsOnOrder])</f>
        <v>70</v>
      </c>
      <c r="I1407">
        <f>_xlfn.XLOOKUP(Product_summary[[#This Row],[ProductName]], products[ProductName], products[ReorderLevel])</f>
        <v>20</v>
      </c>
      <c r="J1407">
        <v>125</v>
      </c>
    </row>
    <row r="1408" spans="1:10" x14ac:dyDescent="0.3">
      <c r="A1408">
        <v>263.5</v>
      </c>
      <c r="B1408">
        <v>5</v>
      </c>
      <c r="C1408">
        <v>0</v>
      </c>
      <c r="D1408">
        <v>263.5</v>
      </c>
      <c r="E1408" t="s">
        <v>4</v>
      </c>
      <c r="F1408" t="s">
        <v>961</v>
      </c>
      <c r="G1408">
        <f>_xlfn.XLOOKUP(Product_summary[[#This Row],[ProductName]], products[ProductName], products[UnitsInStock])</f>
        <v>17</v>
      </c>
      <c r="H1408">
        <f>_xlfn.XLOOKUP(Product_summary[[#This Row],[ProductName]], products[ProductName], products[UnitsOnOrder])</f>
        <v>0</v>
      </c>
      <c r="I1408">
        <f>_xlfn.XLOOKUP(Product_summary[[#This Row],[ProductName]], products[ProductName], products[ReorderLevel])</f>
        <v>15</v>
      </c>
      <c r="J1408">
        <v>1317.5</v>
      </c>
    </row>
    <row r="1409" spans="1:10" x14ac:dyDescent="0.3">
      <c r="A1409">
        <v>19</v>
      </c>
      <c r="B1409">
        <v>30</v>
      </c>
      <c r="C1409">
        <v>0</v>
      </c>
      <c r="D1409">
        <v>19</v>
      </c>
      <c r="E1409" t="s">
        <v>25</v>
      </c>
      <c r="F1409" t="s">
        <v>957</v>
      </c>
      <c r="G1409">
        <f>_xlfn.XLOOKUP(Product_summary[[#This Row],[ProductName]], products[ProductName], products[UnitsInStock])</f>
        <v>112</v>
      </c>
      <c r="H1409">
        <f>_xlfn.XLOOKUP(Product_summary[[#This Row],[ProductName]], products[ProductName], products[UnitsOnOrder])</f>
        <v>0</v>
      </c>
      <c r="I1409">
        <f>_xlfn.XLOOKUP(Product_summary[[#This Row],[ProductName]], products[ProductName], products[ReorderLevel])</f>
        <v>20</v>
      </c>
      <c r="J1409">
        <v>570</v>
      </c>
    </row>
    <row r="1410" spans="1:10" x14ac:dyDescent="0.3">
      <c r="A1410">
        <v>18</v>
      </c>
      <c r="B1410">
        <v>2</v>
      </c>
      <c r="C1410">
        <v>0.15</v>
      </c>
      <c r="D1410">
        <v>18</v>
      </c>
      <c r="E1410" t="s">
        <v>4</v>
      </c>
      <c r="F1410" t="s">
        <v>963</v>
      </c>
      <c r="G1410">
        <f>_xlfn.XLOOKUP(Product_summary[[#This Row],[ProductName]], products[ProductName], products[UnitsInStock])</f>
        <v>69</v>
      </c>
      <c r="H1410">
        <f>_xlfn.XLOOKUP(Product_summary[[#This Row],[ProductName]], products[ProductName], products[UnitsOnOrder])</f>
        <v>0</v>
      </c>
      <c r="I1410">
        <f>_xlfn.XLOOKUP(Product_summary[[#This Row],[ProductName]], products[ProductName], products[ReorderLevel])</f>
        <v>5</v>
      </c>
      <c r="J1410">
        <v>30.599999999999998</v>
      </c>
    </row>
    <row r="1411" spans="1:10" x14ac:dyDescent="0.3">
      <c r="A1411">
        <v>34.799999999999997</v>
      </c>
      <c r="B1411">
        <v>30</v>
      </c>
      <c r="C1411">
        <v>0.15</v>
      </c>
      <c r="D1411">
        <v>34.799999999999997</v>
      </c>
      <c r="E1411" t="s">
        <v>13</v>
      </c>
      <c r="F1411" t="s">
        <v>1026</v>
      </c>
      <c r="G1411">
        <f>_xlfn.XLOOKUP(Product_summary[[#This Row],[ProductName]], products[ProductName], products[UnitsInStock])</f>
        <v>14</v>
      </c>
      <c r="H1411">
        <f>_xlfn.XLOOKUP(Product_summary[[#This Row],[ProductName]], products[ProductName], products[UnitsOnOrder])</f>
        <v>0</v>
      </c>
      <c r="I1411">
        <f>_xlfn.XLOOKUP(Product_summary[[#This Row],[ProductName]], products[ProductName], products[ReorderLevel])</f>
        <v>0</v>
      </c>
      <c r="J1411">
        <v>887.4</v>
      </c>
    </row>
    <row r="1412" spans="1:10" x14ac:dyDescent="0.3">
      <c r="A1412">
        <v>31</v>
      </c>
      <c r="B1412">
        <v>10</v>
      </c>
      <c r="C1412">
        <v>0</v>
      </c>
      <c r="D1412">
        <v>31</v>
      </c>
      <c r="E1412" t="s">
        <v>25</v>
      </c>
      <c r="F1412" t="s">
        <v>907</v>
      </c>
      <c r="G1412">
        <f>_xlfn.XLOOKUP(Product_summary[[#This Row],[ProductName]], products[ProductName], products[UnitsInStock])</f>
        <v>31</v>
      </c>
      <c r="H1412">
        <f>_xlfn.XLOOKUP(Product_summary[[#This Row],[ProductName]], products[ProductName], products[UnitsOnOrder])</f>
        <v>0</v>
      </c>
      <c r="I1412">
        <f>_xlfn.XLOOKUP(Product_summary[[#This Row],[ProductName]], products[ProductName], products[ReorderLevel])</f>
        <v>0</v>
      </c>
      <c r="J1412">
        <v>310</v>
      </c>
    </row>
    <row r="1413" spans="1:10" x14ac:dyDescent="0.3">
      <c r="A1413">
        <v>7.75</v>
      </c>
      <c r="B1413">
        <v>10</v>
      </c>
      <c r="C1413">
        <v>0</v>
      </c>
      <c r="D1413">
        <v>7.75</v>
      </c>
      <c r="E1413" t="s">
        <v>4</v>
      </c>
      <c r="F1413" t="s">
        <v>1030</v>
      </c>
      <c r="G1413">
        <f>_xlfn.XLOOKUP(Product_summary[[#This Row],[ProductName]], products[ProductName], products[UnitsInStock])</f>
        <v>125</v>
      </c>
      <c r="H1413">
        <f>_xlfn.XLOOKUP(Product_summary[[#This Row],[ProductName]], products[ProductName], products[UnitsOnOrder])</f>
        <v>0</v>
      </c>
      <c r="I1413">
        <f>_xlfn.XLOOKUP(Product_summary[[#This Row],[ProductName]], products[ProductName], products[ReorderLevel])</f>
        <v>25</v>
      </c>
      <c r="J1413">
        <v>77.5</v>
      </c>
    </row>
    <row r="1414" spans="1:10" x14ac:dyDescent="0.3">
      <c r="A1414">
        <v>40</v>
      </c>
      <c r="B1414">
        <v>30</v>
      </c>
      <c r="C1414">
        <v>0.2</v>
      </c>
      <c r="D1414">
        <v>40</v>
      </c>
      <c r="E1414" t="s">
        <v>7</v>
      </c>
      <c r="F1414" t="s">
        <v>903</v>
      </c>
      <c r="G1414">
        <f>_xlfn.XLOOKUP(Product_summary[[#This Row],[ProductName]], products[ProductName], products[UnitsInStock])</f>
        <v>6</v>
      </c>
      <c r="H1414">
        <f>_xlfn.XLOOKUP(Product_summary[[#This Row],[ProductName]], products[ProductName], products[UnitsOnOrder])</f>
        <v>0</v>
      </c>
      <c r="I1414">
        <f>_xlfn.XLOOKUP(Product_summary[[#This Row],[ProductName]], products[ProductName], products[ReorderLevel])</f>
        <v>0</v>
      </c>
      <c r="J1414">
        <v>960</v>
      </c>
    </row>
    <row r="1415" spans="1:10" x14ac:dyDescent="0.3">
      <c r="A1415">
        <v>25.89</v>
      </c>
      <c r="B1415">
        <v>15</v>
      </c>
      <c r="C1415">
        <v>0.2</v>
      </c>
      <c r="D1415">
        <v>25.89</v>
      </c>
      <c r="E1415" t="s">
        <v>25</v>
      </c>
      <c r="F1415" t="s">
        <v>947</v>
      </c>
      <c r="G1415">
        <f>_xlfn.XLOOKUP(Product_summary[[#This Row],[ProductName]], products[ProductName], products[UnitsInStock])</f>
        <v>10</v>
      </c>
      <c r="H1415">
        <f>_xlfn.XLOOKUP(Product_summary[[#This Row],[ProductName]], products[ProductName], products[UnitsOnOrder])</f>
        <v>0</v>
      </c>
      <c r="I1415">
        <f>_xlfn.XLOOKUP(Product_summary[[#This Row],[ProductName]], products[ProductName], products[ReorderLevel])</f>
        <v>15</v>
      </c>
      <c r="J1415">
        <v>310.68000000000006</v>
      </c>
    </row>
    <row r="1416" spans="1:10" x14ac:dyDescent="0.3">
      <c r="A1416">
        <v>7.75</v>
      </c>
      <c r="B1416">
        <v>42</v>
      </c>
      <c r="C1416">
        <v>0.2</v>
      </c>
      <c r="D1416">
        <v>7.75</v>
      </c>
      <c r="E1416" t="s">
        <v>4</v>
      </c>
      <c r="F1416" t="s">
        <v>1030</v>
      </c>
      <c r="G1416">
        <f>_xlfn.XLOOKUP(Product_summary[[#This Row],[ProductName]], products[ProductName], products[UnitsInStock])</f>
        <v>125</v>
      </c>
      <c r="H1416">
        <f>_xlfn.XLOOKUP(Product_summary[[#This Row],[ProductName]], products[ProductName], products[UnitsOnOrder])</f>
        <v>0</v>
      </c>
      <c r="I1416">
        <f>_xlfn.XLOOKUP(Product_summary[[#This Row],[ProductName]], products[ProductName], products[ReorderLevel])</f>
        <v>25</v>
      </c>
      <c r="J1416">
        <v>260.40000000000003</v>
      </c>
    </row>
    <row r="1417" spans="1:10" x14ac:dyDescent="0.3">
      <c r="A1417">
        <v>19</v>
      </c>
      <c r="B1417">
        <v>15</v>
      </c>
      <c r="C1417">
        <v>0.05</v>
      </c>
      <c r="D1417">
        <v>19</v>
      </c>
      <c r="E1417" t="s">
        <v>4</v>
      </c>
      <c r="F1417" t="s">
        <v>891</v>
      </c>
      <c r="G1417">
        <f>_xlfn.XLOOKUP(Product_summary[[#This Row],[ProductName]], products[ProductName], products[UnitsInStock])</f>
        <v>17</v>
      </c>
      <c r="H1417">
        <f>_xlfn.XLOOKUP(Product_summary[[#This Row],[ProductName]], products[ProductName], products[UnitsOnOrder])</f>
        <v>40</v>
      </c>
      <c r="I1417">
        <f>_xlfn.XLOOKUP(Product_summary[[#This Row],[ProductName]], products[ProductName], products[ReorderLevel])</f>
        <v>25</v>
      </c>
      <c r="J1417">
        <v>270.75</v>
      </c>
    </row>
    <row r="1418" spans="1:10" x14ac:dyDescent="0.3">
      <c r="A1418">
        <v>123.79</v>
      </c>
      <c r="B1418">
        <v>20</v>
      </c>
      <c r="C1418">
        <v>0.05</v>
      </c>
      <c r="D1418">
        <v>123.79</v>
      </c>
      <c r="E1418" t="s">
        <v>19</v>
      </c>
      <c r="F1418" t="s">
        <v>945</v>
      </c>
      <c r="G1418">
        <f>_xlfn.XLOOKUP(Product_summary[[#This Row],[ProductName]], products[ProductName], products[UnitsInStock])</f>
        <v>0</v>
      </c>
      <c r="H1418">
        <f>_xlfn.XLOOKUP(Product_summary[[#This Row],[ProductName]], products[ProductName], products[UnitsOnOrder])</f>
        <v>0</v>
      </c>
      <c r="I1418">
        <f>_xlfn.XLOOKUP(Product_summary[[#This Row],[ProductName]], products[ProductName], products[ReorderLevel])</f>
        <v>0</v>
      </c>
      <c r="J1418">
        <v>2352.0100000000002</v>
      </c>
    </row>
    <row r="1419" spans="1:10" x14ac:dyDescent="0.3">
      <c r="A1419">
        <v>9.1999999999999993</v>
      </c>
      <c r="B1419">
        <v>50</v>
      </c>
      <c r="C1419">
        <v>0.05</v>
      </c>
      <c r="D1419">
        <v>9.1999999999999993</v>
      </c>
      <c r="E1419" t="s">
        <v>10</v>
      </c>
      <c r="F1419" t="s">
        <v>925</v>
      </c>
      <c r="G1419">
        <f>_xlfn.XLOOKUP(Product_summary[[#This Row],[ProductName]], products[ProductName], products[UnitsInStock])</f>
        <v>25</v>
      </c>
      <c r="H1419">
        <f>_xlfn.XLOOKUP(Product_summary[[#This Row],[ProductName]], products[ProductName], products[UnitsOnOrder])</f>
        <v>0</v>
      </c>
      <c r="I1419">
        <f>_xlfn.XLOOKUP(Product_summary[[#This Row],[ProductName]], products[ProductName], products[ReorderLevel])</f>
        <v>5</v>
      </c>
      <c r="J1419">
        <v>436.99999999999994</v>
      </c>
    </row>
    <row r="1420" spans="1:10" x14ac:dyDescent="0.3">
      <c r="A1420">
        <v>7.75</v>
      </c>
      <c r="B1420">
        <v>40</v>
      </c>
      <c r="C1420">
        <v>0.05</v>
      </c>
      <c r="D1420">
        <v>7.75</v>
      </c>
      <c r="E1420" t="s">
        <v>4</v>
      </c>
      <c r="F1420" t="s">
        <v>1030</v>
      </c>
      <c r="G1420">
        <f>_xlfn.XLOOKUP(Product_summary[[#This Row],[ProductName]], products[ProductName], products[UnitsInStock])</f>
        <v>125</v>
      </c>
      <c r="H1420">
        <f>_xlfn.XLOOKUP(Product_summary[[#This Row],[ProductName]], products[ProductName], products[UnitsOnOrder])</f>
        <v>0</v>
      </c>
      <c r="I1420">
        <f>_xlfn.XLOOKUP(Product_summary[[#This Row],[ProductName]], products[ProductName], products[ReorderLevel])</f>
        <v>25</v>
      </c>
      <c r="J1420">
        <v>294.5</v>
      </c>
    </row>
    <row r="1421" spans="1:10" x14ac:dyDescent="0.3">
      <c r="A1421">
        <v>62.5</v>
      </c>
      <c r="B1421">
        <v>30</v>
      </c>
      <c r="C1421">
        <v>0</v>
      </c>
      <c r="D1421">
        <v>62.5</v>
      </c>
      <c r="E1421" t="s">
        <v>25</v>
      </c>
      <c r="F1421" t="s">
        <v>923</v>
      </c>
      <c r="G1421">
        <f>_xlfn.XLOOKUP(Product_summary[[#This Row],[ProductName]], products[ProductName], products[UnitsInStock])</f>
        <v>42</v>
      </c>
      <c r="H1421">
        <f>_xlfn.XLOOKUP(Product_summary[[#This Row],[ProductName]], products[ProductName], products[UnitsOnOrder])</f>
        <v>0</v>
      </c>
      <c r="I1421">
        <f>_xlfn.XLOOKUP(Product_summary[[#This Row],[ProductName]], products[ProductName], products[ReorderLevel])</f>
        <v>0</v>
      </c>
      <c r="J1421">
        <v>1875</v>
      </c>
    </row>
    <row r="1422" spans="1:10" x14ac:dyDescent="0.3">
      <c r="A1422">
        <v>18</v>
      </c>
      <c r="B1422">
        <v>15</v>
      </c>
      <c r="C1422">
        <v>0</v>
      </c>
      <c r="D1422">
        <v>18</v>
      </c>
      <c r="E1422" t="s">
        <v>4</v>
      </c>
      <c r="F1422" t="s">
        <v>956</v>
      </c>
      <c r="G1422">
        <f>_xlfn.XLOOKUP(Product_summary[[#This Row],[ProductName]], products[ProductName], products[UnitsInStock])</f>
        <v>20</v>
      </c>
      <c r="H1422">
        <f>_xlfn.XLOOKUP(Product_summary[[#This Row],[ProductName]], products[ProductName], products[UnitsOnOrder])</f>
        <v>0</v>
      </c>
      <c r="I1422">
        <f>_xlfn.XLOOKUP(Product_summary[[#This Row],[ProductName]], products[ProductName], products[ReorderLevel])</f>
        <v>15</v>
      </c>
      <c r="J1422">
        <v>270</v>
      </c>
    </row>
    <row r="1423" spans="1:10" x14ac:dyDescent="0.3">
      <c r="A1423">
        <v>43.9</v>
      </c>
      <c r="B1423">
        <v>30</v>
      </c>
      <c r="C1423">
        <v>0</v>
      </c>
      <c r="D1423">
        <v>43.9</v>
      </c>
      <c r="E1423" t="s">
        <v>7</v>
      </c>
      <c r="F1423" t="s">
        <v>1010</v>
      </c>
      <c r="G1423">
        <f>_xlfn.XLOOKUP(Product_summary[[#This Row],[ProductName]], products[ProductName], products[UnitsInStock])</f>
        <v>24</v>
      </c>
      <c r="H1423">
        <f>_xlfn.XLOOKUP(Product_summary[[#This Row],[ProductName]], products[ProductName], products[UnitsOnOrder])</f>
        <v>0</v>
      </c>
      <c r="I1423">
        <f>_xlfn.XLOOKUP(Product_summary[[#This Row],[ProductName]], products[ProductName], products[ReorderLevel])</f>
        <v>5</v>
      </c>
      <c r="J1423">
        <v>1317</v>
      </c>
    </row>
    <row r="1424" spans="1:10" x14ac:dyDescent="0.3">
      <c r="A1424">
        <v>12.5</v>
      </c>
      <c r="B1424">
        <v>18</v>
      </c>
      <c r="C1424">
        <v>0</v>
      </c>
      <c r="D1424">
        <v>12.5</v>
      </c>
      <c r="E1424" t="s">
        <v>10</v>
      </c>
      <c r="F1424" t="s">
        <v>1019</v>
      </c>
      <c r="G1424">
        <f>_xlfn.XLOOKUP(Product_summary[[#This Row],[ProductName]], products[ProductName], products[UnitsInStock])</f>
        <v>6</v>
      </c>
      <c r="H1424">
        <f>_xlfn.XLOOKUP(Product_summary[[#This Row],[ProductName]], products[ProductName], products[UnitsOnOrder])</f>
        <v>10</v>
      </c>
      <c r="I1424">
        <f>_xlfn.XLOOKUP(Product_summary[[#This Row],[ProductName]], products[ProductName], products[ReorderLevel])</f>
        <v>15</v>
      </c>
      <c r="J1424">
        <v>225</v>
      </c>
    </row>
    <row r="1425" spans="1:10" x14ac:dyDescent="0.3">
      <c r="A1425">
        <v>30</v>
      </c>
      <c r="B1425">
        <v>3</v>
      </c>
      <c r="C1425">
        <v>0.15</v>
      </c>
      <c r="D1425">
        <v>30</v>
      </c>
      <c r="E1425" t="s">
        <v>22</v>
      </c>
      <c r="F1425" t="s">
        <v>901</v>
      </c>
      <c r="G1425">
        <f>_xlfn.XLOOKUP(Product_summary[[#This Row],[ProductName]], products[ProductName], products[UnitsInStock])</f>
        <v>15</v>
      </c>
      <c r="H1425">
        <f>_xlfn.XLOOKUP(Product_summary[[#This Row],[ProductName]], products[ProductName], products[UnitsOnOrder])</f>
        <v>0</v>
      </c>
      <c r="I1425">
        <f>_xlfn.XLOOKUP(Product_summary[[#This Row],[ProductName]], products[ProductName], products[ReorderLevel])</f>
        <v>10</v>
      </c>
      <c r="J1425">
        <v>76.5</v>
      </c>
    </row>
    <row r="1426" spans="1:10" x14ac:dyDescent="0.3">
      <c r="A1426">
        <v>38</v>
      </c>
      <c r="B1426">
        <v>20</v>
      </c>
      <c r="C1426">
        <v>0.15</v>
      </c>
      <c r="D1426">
        <v>38</v>
      </c>
      <c r="E1426" t="s">
        <v>16</v>
      </c>
      <c r="F1426" t="s">
        <v>997</v>
      </c>
      <c r="G1426">
        <f>_xlfn.XLOOKUP(Product_summary[[#This Row],[ProductName]], products[ProductName], products[UnitsInStock])</f>
        <v>21</v>
      </c>
      <c r="H1426">
        <f>_xlfn.XLOOKUP(Product_summary[[#This Row],[ProductName]], products[ProductName], products[UnitsOnOrder])</f>
        <v>10</v>
      </c>
      <c r="I1426">
        <f>_xlfn.XLOOKUP(Product_summary[[#This Row],[ProductName]], products[ProductName], products[ReorderLevel])</f>
        <v>30</v>
      </c>
      <c r="J1426">
        <v>646</v>
      </c>
    </row>
    <row r="1427" spans="1:10" x14ac:dyDescent="0.3">
      <c r="A1427">
        <v>123.79</v>
      </c>
      <c r="B1427">
        <v>14</v>
      </c>
      <c r="C1427">
        <v>0.05</v>
      </c>
      <c r="D1427">
        <v>123.79</v>
      </c>
      <c r="E1427" t="s">
        <v>19</v>
      </c>
      <c r="F1427" t="s">
        <v>945</v>
      </c>
      <c r="G1427">
        <f>_xlfn.XLOOKUP(Product_summary[[#This Row],[ProductName]], products[ProductName], products[UnitsInStock])</f>
        <v>0</v>
      </c>
      <c r="H1427">
        <f>_xlfn.XLOOKUP(Product_summary[[#This Row],[ProductName]], products[ProductName], products[UnitsOnOrder])</f>
        <v>0</v>
      </c>
      <c r="I1427">
        <f>_xlfn.XLOOKUP(Product_summary[[#This Row],[ProductName]], products[ProductName], products[ReorderLevel])</f>
        <v>0</v>
      </c>
      <c r="J1427">
        <v>1646.4070000000002</v>
      </c>
    </row>
    <row r="1428" spans="1:10" x14ac:dyDescent="0.3">
      <c r="A1428">
        <v>9.65</v>
      </c>
      <c r="B1428">
        <v>20</v>
      </c>
      <c r="C1428">
        <v>0.05</v>
      </c>
      <c r="D1428">
        <v>9.65</v>
      </c>
      <c r="E1428" t="s">
        <v>25</v>
      </c>
      <c r="F1428" t="s">
        <v>967</v>
      </c>
      <c r="G1428">
        <f>_xlfn.XLOOKUP(Product_summary[[#This Row],[ProductName]], products[ProductName], products[UnitsInStock])</f>
        <v>85</v>
      </c>
      <c r="H1428">
        <f>_xlfn.XLOOKUP(Product_summary[[#This Row],[ProductName]], products[ProductName], products[UnitsOnOrder])</f>
        <v>0</v>
      </c>
      <c r="I1428">
        <f>_xlfn.XLOOKUP(Product_summary[[#This Row],[ProductName]], products[ProductName], products[ReorderLevel])</f>
        <v>10</v>
      </c>
      <c r="J1428">
        <v>183.35</v>
      </c>
    </row>
    <row r="1429" spans="1:10" x14ac:dyDescent="0.3">
      <c r="A1429">
        <v>19</v>
      </c>
      <c r="B1429">
        <v>10</v>
      </c>
      <c r="C1429">
        <v>0</v>
      </c>
      <c r="D1429">
        <v>19</v>
      </c>
      <c r="E1429" t="s">
        <v>4</v>
      </c>
      <c r="F1429" t="s">
        <v>891</v>
      </c>
      <c r="G1429">
        <f>_xlfn.XLOOKUP(Product_summary[[#This Row],[ProductName]], products[ProductName], products[UnitsInStock])</f>
        <v>17</v>
      </c>
      <c r="H1429">
        <f>_xlfn.XLOOKUP(Product_summary[[#This Row],[ProductName]], products[ProductName], products[UnitsOnOrder])</f>
        <v>40</v>
      </c>
      <c r="I1429">
        <f>_xlfn.XLOOKUP(Product_summary[[#This Row],[ProductName]], products[ProductName], products[ReorderLevel])</f>
        <v>25</v>
      </c>
      <c r="J1429">
        <v>190</v>
      </c>
    </row>
    <row r="1430" spans="1:10" x14ac:dyDescent="0.3">
      <c r="A1430">
        <v>7.45</v>
      </c>
      <c r="B1430">
        <v>3</v>
      </c>
      <c r="C1430">
        <v>0</v>
      </c>
      <c r="D1430">
        <v>7.45</v>
      </c>
      <c r="E1430" t="s">
        <v>19</v>
      </c>
      <c r="F1430" t="s">
        <v>993</v>
      </c>
      <c r="G1430">
        <f>_xlfn.XLOOKUP(Product_summary[[#This Row],[ProductName]], products[ProductName], products[UnitsInStock])</f>
        <v>21</v>
      </c>
      <c r="H1430">
        <f>_xlfn.XLOOKUP(Product_summary[[#This Row],[ProductName]], products[ProductName], products[UnitsOnOrder])</f>
        <v>0</v>
      </c>
      <c r="I1430">
        <f>_xlfn.XLOOKUP(Product_summary[[#This Row],[ProductName]], products[ProductName], products[ReorderLevel])</f>
        <v>10</v>
      </c>
      <c r="J1430">
        <v>22.35</v>
      </c>
    </row>
    <row r="1431" spans="1:10" x14ac:dyDescent="0.3">
      <c r="A1431">
        <v>12.5</v>
      </c>
      <c r="B1431">
        <v>15</v>
      </c>
      <c r="C1431">
        <v>0</v>
      </c>
      <c r="D1431">
        <v>12.5</v>
      </c>
      <c r="E1431" t="s">
        <v>10</v>
      </c>
      <c r="F1431" t="s">
        <v>1019</v>
      </c>
      <c r="G1431">
        <f>_xlfn.XLOOKUP(Product_summary[[#This Row],[ProductName]], products[ProductName], products[UnitsInStock])</f>
        <v>6</v>
      </c>
      <c r="H1431">
        <f>_xlfn.XLOOKUP(Product_summary[[#This Row],[ProductName]], products[ProductName], products[UnitsOnOrder])</f>
        <v>10</v>
      </c>
      <c r="I1431">
        <f>_xlfn.XLOOKUP(Product_summary[[#This Row],[ProductName]], products[ProductName], products[ReorderLevel])</f>
        <v>15</v>
      </c>
      <c r="J1431">
        <v>187.5</v>
      </c>
    </row>
    <row r="1432" spans="1:10" x14ac:dyDescent="0.3">
      <c r="A1432">
        <v>9.65</v>
      </c>
      <c r="B1432">
        <v>14</v>
      </c>
      <c r="C1432">
        <v>0</v>
      </c>
      <c r="D1432">
        <v>9.65</v>
      </c>
      <c r="E1432" t="s">
        <v>25</v>
      </c>
      <c r="F1432" t="s">
        <v>967</v>
      </c>
      <c r="G1432">
        <f>_xlfn.XLOOKUP(Product_summary[[#This Row],[ProductName]], products[ProductName], products[UnitsInStock])</f>
        <v>85</v>
      </c>
      <c r="H1432">
        <f>_xlfn.XLOOKUP(Product_summary[[#This Row],[ProductName]], products[ProductName], products[UnitsOnOrder])</f>
        <v>0</v>
      </c>
      <c r="I1432">
        <f>_xlfn.XLOOKUP(Product_summary[[#This Row],[ProductName]], products[ProductName], products[ReorderLevel])</f>
        <v>10</v>
      </c>
      <c r="J1432">
        <v>135.1</v>
      </c>
    </row>
    <row r="1433" spans="1:10" x14ac:dyDescent="0.3">
      <c r="A1433">
        <v>7</v>
      </c>
      <c r="B1433">
        <v>8</v>
      </c>
      <c r="C1433">
        <v>0</v>
      </c>
      <c r="D1433">
        <v>7</v>
      </c>
      <c r="E1433" t="s">
        <v>16</v>
      </c>
      <c r="F1433" t="s">
        <v>989</v>
      </c>
      <c r="G1433">
        <f>_xlfn.XLOOKUP(Product_summary[[#This Row],[ProductName]], products[ProductName], products[UnitsInStock])</f>
        <v>38</v>
      </c>
      <c r="H1433">
        <f>_xlfn.XLOOKUP(Product_summary[[#This Row],[ProductName]], products[ProductName], products[UnitsOnOrder])</f>
        <v>0</v>
      </c>
      <c r="I1433">
        <f>_xlfn.XLOOKUP(Product_summary[[#This Row],[ProductName]], products[ProductName], products[ReorderLevel])</f>
        <v>25</v>
      </c>
      <c r="J1433">
        <v>56</v>
      </c>
    </row>
    <row r="1434" spans="1:10" x14ac:dyDescent="0.3">
      <c r="A1434">
        <v>23.25</v>
      </c>
      <c r="B1434">
        <v>15</v>
      </c>
      <c r="C1434">
        <v>0.2</v>
      </c>
      <c r="D1434">
        <v>23.25</v>
      </c>
      <c r="E1434" t="s">
        <v>22</v>
      </c>
      <c r="F1434" t="s">
        <v>915</v>
      </c>
      <c r="G1434">
        <f>_xlfn.XLOOKUP(Product_summary[[#This Row],[ProductName]], products[ProductName], products[UnitsInStock])</f>
        <v>35</v>
      </c>
      <c r="H1434">
        <f>_xlfn.XLOOKUP(Product_summary[[#This Row],[ProductName]], products[ProductName], products[UnitsOnOrder])</f>
        <v>0</v>
      </c>
      <c r="I1434">
        <f>_xlfn.XLOOKUP(Product_summary[[#This Row],[ProductName]], products[ProductName], products[ReorderLevel])</f>
        <v>0</v>
      </c>
      <c r="J1434">
        <v>279</v>
      </c>
    </row>
    <row r="1435" spans="1:10" x14ac:dyDescent="0.3">
      <c r="A1435">
        <v>7.45</v>
      </c>
      <c r="B1435">
        <v>6</v>
      </c>
      <c r="C1435">
        <v>0.2</v>
      </c>
      <c r="D1435">
        <v>7.45</v>
      </c>
      <c r="E1435" t="s">
        <v>19</v>
      </c>
      <c r="F1435" t="s">
        <v>993</v>
      </c>
      <c r="G1435">
        <f>_xlfn.XLOOKUP(Product_summary[[#This Row],[ProductName]], products[ProductName], products[UnitsInStock])</f>
        <v>21</v>
      </c>
      <c r="H1435">
        <f>_xlfn.XLOOKUP(Product_summary[[#This Row],[ProductName]], products[ProductName], products[UnitsOnOrder])</f>
        <v>0</v>
      </c>
      <c r="I1435">
        <f>_xlfn.XLOOKUP(Product_summary[[#This Row],[ProductName]], products[ProductName], products[ReorderLevel])</f>
        <v>10</v>
      </c>
      <c r="J1435">
        <v>35.760000000000005</v>
      </c>
    </row>
    <row r="1436" spans="1:10" x14ac:dyDescent="0.3">
      <c r="A1436">
        <v>17.45</v>
      </c>
      <c r="B1436">
        <v>65</v>
      </c>
      <c r="C1436">
        <v>0</v>
      </c>
      <c r="D1436">
        <v>17.45</v>
      </c>
      <c r="E1436" t="s">
        <v>10</v>
      </c>
      <c r="F1436" t="s">
        <v>919</v>
      </c>
      <c r="G1436">
        <f>_xlfn.XLOOKUP(Product_summary[[#This Row],[ProductName]], products[ProductName], products[UnitsInStock])</f>
        <v>29</v>
      </c>
      <c r="H1436">
        <f>_xlfn.XLOOKUP(Product_summary[[#This Row],[ProductName]], products[ProductName], products[UnitsOnOrder])</f>
        <v>0</v>
      </c>
      <c r="I1436">
        <f>_xlfn.XLOOKUP(Product_summary[[#This Row],[ProductName]], products[ProductName], products[ReorderLevel])</f>
        <v>10</v>
      </c>
      <c r="J1436">
        <v>1134.25</v>
      </c>
    </row>
    <row r="1437" spans="1:10" x14ac:dyDescent="0.3">
      <c r="A1437">
        <v>39</v>
      </c>
      <c r="B1437">
        <v>35</v>
      </c>
      <c r="C1437">
        <v>0.25</v>
      </c>
      <c r="D1437">
        <v>39</v>
      </c>
      <c r="E1437" t="s">
        <v>19</v>
      </c>
      <c r="F1437" t="s">
        <v>921</v>
      </c>
      <c r="G1437">
        <f>_xlfn.XLOOKUP(Product_summary[[#This Row],[ProductName]], products[ProductName], products[UnitsInStock])</f>
        <v>0</v>
      </c>
      <c r="H1437">
        <f>_xlfn.XLOOKUP(Product_summary[[#This Row],[ProductName]], products[ProductName], products[UnitsOnOrder])</f>
        <v>0</v>
      </c>
      <c r="I1437">
        <f>_xlfn.XLOOKUP(Product_summary[[#This Row],[ProductName]], products[ProductName], products[ReorderLevel])</f>
        <v>0</v>
      </c>
      <c r="J1437">
        <v>1023.75</v>
      </c>
    </row>
    <row r="1438" spans="1:10" x14ac:dyDescent="0.3">
      <c r="A1438">
        <v>31.23</v>
      </c>
      <c r="B1438">
        <v>21</v>
      </c>
      <c r="C1438">
        <v>0.2</v>
      </c>
      <c r="D1438">
        <v>31.23</v>
      </c>
      <c r="E1438" t="s">
        <v>10</v>
      </c>
      <c r="F1438" t="s">
        <v>939</v>
      </c>
      <c r="G1438">
        <f>_xlfn.XLOOKUP(Product_summary[[#This Row],[ProductName]], products[ProductName], products[UnitsInStock])</f>
        <v>15</v>
      </c>
      <c r="H1438">
        <f>_xlfn.XLOOKUP(Product_summary[[#This Row],[ProductName]], products[ProductName], products[UnitsOnOrder])</f>
        <v>0</v>
      </c>
      <c r="I1438">
        <f>_xlfn.XLOOKUP(Product_summary[[#This Row],[ProductName]], products[ProductName], products[ReorderLevel])</f>
        <v>0</v>
      </c>
      <c r="J1438">
        <v>524.6640000000001</v>
      </c>
    </row>
    <row r="1439" spans="1:10" x14ac:dyDescent="0.3">
      <c r="A1439">
        <v>19.45</v>
      </c>
      <c r="B1439">
        <v>10</v>
      </c>
      <c r="C1439">
        <v>0</v>
      </c>
      <c r="D1439">
        <v>19.45</v>
      </c>
      <c r="E1439" t="s">
        <v>7</v>
      </c>
      <c r="F1439" t="s">
        <v>973</v>
      </c>
      <c r="G1439">
        <f>_xlfn.XLOOKUP(Product_summary[[#This Row],[ProductName]], products[ProductName], products[UnitsInStock])</f>
        <v>27</v>
      </c>
      <c r="H1439">
        <f>_xlfn.XLOOKUP(Product_summary[[#This Row],[ProductName]], products[ProductName], products[UnitsOnOrder])</f>
        <v>0</v>
      </c>
      <c r="I1439">
        <f>_xlfn.XLOOKUP(Product_summary[[#This Row],[ProductName]], products[ProductName], products[ReorderLevel])</f>
        <v>15</v>
      </c>
      <c r="J1439">
        <v>194.5</v>
      </c>
    </row>
    <row r="1440" spans="1:10" x14ac:dyDescent="0.3">
      <c r="A1440">
        <v>33.25</v>
      </c>
      <c r="B1440">
        <v>35</v>
      </c>
      <c r="C1440">
        <v>0.2</v>
      </c>
      <c r="D1440">
        <v>33.25</v>
      </c>
      <c r="E1440" t="s">
        <v>16</v>
      </c>
      <c r="F1440" t="s">
        <v>1012</v>
      </c>
      <c r="G1440">
        <f>_xlfn.XLOOKUP(Product_summary[[#This Row],[ProductName]], products[ProductName], products[UnitsInStock])</f>
        <v>22</v>
      </c>
      <c r="H1440">
        <f>_xlfn.XLOOKUP(Product_summary[[#This Row],[ProductName]], products[ProductName], products[UnitsOnOrder])</f>
        <v>80</v>
      </c>
      <c r="I1440">
        <f>_xlfn.XLOOKUP(Product_summary[[#This Row],[ProductName]], products[ProductName], products[ReorderLevel])</f>
        <v>30</v>
      </c>
      <c r="J1440">
        <v>931</v>
      </c>
    </row>
    <row r="1441" spans="1:10" x14ac:dyDescent="0.3">
      <c r="A1441">
        <v>36</v>
      </c>
      <c r="B1441">
        <v>24</v>
      </c>
      <c r="C1441">
        <v>0.2</v>
      </c>
      <c r="D1441">
        <v>36</v>
      </c>
      <c r="E1441" t="s">
        <v>13</v>
      </c>
      <c r="F1441" t="s">
        <v>1021</v>
      </c>
      <c r="G1441">
        <f>_xlfn.XLOOKUP(Product_summary[[#This Row],[ProductName]], products[ProductName], products[UnitsInStock])</f>
        <v>26</v>
      </c>
      <c r="H1441">
        <f>_xlfn.XLOOKUP(Product_summary[[#This Row],[ProductName]], products[ProductName], products[UnitsOnOrder])</f>
        <v>0</v>
      </c>
      <c r="I1441">
        <f>_xlfn.XLOOKUP(Product_summary[[#This Row],[ProductName]], products[ProductName], products[ReorderLevel])</f>
        <v>15</v>
      </c>
      <c r="J1441">
        <v>691.2</v>
      </c>
    </row>
    <row r="1442" spans="1:10" x14ac:dyDescent="0.3">
      <c r="A1442">
        <v>21</v>
      </c>
      <c r="B1442">
        <v>20</v>
      </c>
      <c r="C1442">
        <v>0</v>
      </c>
      <c r="D1442">
        <v>21</v>
      </c>
      <c r="E1442" t="s">
        <v>13</v>
      </c>
      <c r="F1442" t="s">
        <v>909</v>
      </c>
      <c r="G1442">
        <f>_xlfn.XLOOKUP(Product_summary[[#This Row],[ProductName]], products[ProductName], products[UnitsInStock])</f>
        <v>22</v>
      </c>
      <c r="H1442">
        <f>_xlfn.XLOOKUP(Product_summary[[#This Row],[ProductName]], products[ProductName], products[UnitsOnOrder])</f>
        <v>30</v>
      </c>
      <c r="I1442">
        <f>_xlfn.XLOOKUP(Product_summary[[#This Row],[ProductName]], products[ProductName], products[ReorderLevel])</f>
        <v>30</v>
      </c>
      <c r="J1442">
        <v>420</v>
      </c>
    </row>
    <row r="1443" spans="1:10" x14ac:dyDescent="0.3">
      <c r="A1443">
        <v>49.3</v>
      </c>
      <c r="B1443">
        <v>2</v>
      </c>
      <c r="C1443">
        <v>0</v>
      </c>
      <c r="D1443">
        <v>49.3</v>
      </c>
      <c r="E1443" t="s">
        <v>10</v>
      </c>
      <c r="F1443" t="s">
        <v>1008</v>
      </c>
      <c r="G1443">
        <f>_xlfn.XLOOKUP(Product_summary[[#This Row],[ProductName]], products[ProductName], products[UnitsInStock])</f>
        <v>17</v>
      </c>
      <c r="H1443">
        <f>_xlfn.XLOOKUP(Product_summary[[#This Row],[ProductName]], products[ProductName], products[UnitsOnOrder])</f>
        <v>0</v>
      </c>
      <c r="I1443">
        <f>_xlfn.XLOOKUP(Product_summary[[#This Row],[ProductName]], products[ProductName], products[ReorderLevel])</f>
        <v>0</v>
      </c>
      <c r="J1443">
        <v>98.6</v>
      </c>
    </row>
    <row r="1444" spans="1:10" x14ac:dyDescent="0.3">
      <c r="A1444">
        <v>34.799999999999997</v>
      </c>
      <c r="B1444">
        <v>10</v>
      </c>
      <c r="C1444">
        <v>0</v>
      </c>
      <c r="D1444">
        <v>34.799999999999997</v>
      </c>
      <c r="E1444" t="s">
        <v>13</v>
      </c>
      <c r="F1444" t="s">
        <v>1026</v>
      </c>
      <c r="G1444">
        <f>_xlfn.XLOOKUP(Product_summary[[#This Row],[ProductName]], products[ProductName], products[UnitsInStock])</f>
        <v>14</v>
      </c>
      <c r="H1444">
        <f>_xlfn.XLOOKUP(Product_summary[[#This Row],[ProductName]], products[ProductName], products[UnitsOnOrder])</f>
        <v>0</v>
      </c>
      <c r="I1444">
        <f>_xlfn.XLOOKUP(Product_summary[[#This Row],[ProductName]], products[ProductName], products[ReorderLevel])</f>
        <v>0</v>
      </c>
      <c r="J1444">
        <v>348</v>
      </c>
    </row>
    <row r="1445" spans="1:10" x14ac:dyDescent="0.3">
      <c r="A1445">
        <v>6</v>
      </c>
      <c r="B1445">
        <v>20</v>
      </c>
      <c r="C1445">
        <v>0.15</v>
      </c>
      <c r="D1445">
        <v>6</v>
      </c>
      <c r="E1445" t="s">
        <v>25</v>
      </c>
      <c r="F1445" t="s">
        <v>913</v>
      </c>
      <c r="G1445">
        <f>_xlfn.XLOOKUP(Product_summary[[#This Row],[ProductName]], products[ProductName], products[UnitsInStock])</f>
        <v>24</v>
      </c>
      <c r="H1445">
        <f>_xlfn.XLOOKUP(Product_summary[[#This Row],[ProductName]], products[ProductName], products[UnitsOnOrder])</f>
        <v>0</v>
      </c>
      <c r="I1445">
        <f>_xlfn.XLOOKUP(Product_summary[[#This Row],[ProductName]], products[ProductName], products[ReorderLevel])</f>
        <v>5</v>
      </c>
      <c r="J1445">
        <v>102</v>
      </c>
    </row>
    <row r="1446" spans="1:10" x14ac:dyDescent="0.3">
      <c r="A1446">
        <v>4.5</v>
      </c>
      <c r="B1446">
        <v>20</v>
      </c>
      <c r="C1446">
        <v>0.15</v>
      </c>
      <c r="D1446">
        <v>4.5</v>
      </c>
      <c r="E1446" t="s">
        <v>4</v>
      </c>
      <c r="F1446" t="s">
        <v>935</v>
      </c>
      <c r="G1446">
        <f>_xlfn.XLOOKUP(Product_summary[[#This Row],[ProductName]], products[ProductName], products[UnitsInStock])</f>
        <v>20</v>
      </c>
      <c r="H1446">
        <f>_xlfn.XLOOKUP(Product_summary[[#This Row],[ProductName]], products[ProductName], products[UnitsOnOrder])</f>
        <v>0</v>
      </c>
      <c r="I1446">
        <f>_xlfn.XLOOKUP(Product_summary[[#This Row],[ProductName]], products[ProductName], products[ReorderLevel])</f>
        <v>0</v>
      </c>
      <c r="J1446">
        <v>76.5</v>
      </c>
    </row>
    <row r="1447" spans="1:10" x14ac:dyDescent="0.3">
      <c r="A1447">
        <v>55</v>
      </c>
      <c r="B1447">
        <v>25</v>
      </c>
      <c r="C1447">
        <v>0</v>
      </c>
      <c r="D1447">
        <v>55</v>
      </c>
      <c r="E1447" t="s">
        <v>13</v>
      </c>
      <c r="F1447" t="s">
        <v>1002</v>
      </c>
      <c r="G1447">
        <f>_xlfn.XLOOKUP(Product_summary[[#This Row],[ProductName]], products[ProductName], products[UnitsInStock])</f>
        <v>79</v>
      </c>
      <c r="H1447">
        <f>_xlfn.XLOOKUP(Product_summary[[#This Row],[ProductName]], products[ProductName], products[UnitsOnOrder])</f>
        <v>0</v>
      </c>
      <c r="I1447">
        <f>_xlfn.XLOOKUP(Product_summary[[#This Row],[ProductName]], products[ProductName], products[ReorderLevel])</f>
        <v>0</v>
      </c>
      <c r="J1447">
        <v>1375</v>
      </c>
    </row>
    <row r="1448" spans="1:10" x14ac:dyDescent="0.3">
      <c r="A1448">
        <v>21</v>
      </c>
      <c r="B1448">
        <v>50</v>
      </c>
      <c r="C1448">
        <v>0.1</v>
      </c>
      <c r="D1448">
        <v>21</v>
      </c>
      <c r="E1448" t="s">
        <v>13</v>
      </c>
      <c r="F1448" t="s">
        <v>909</v>
      </c>
      <c r="G1448">
        <f>_xlfn.XLOOKUP(Product_summary[[#This Row],[ProductName]], products[ProductName], products[UnitsInStock])</f>
        <v>22</v>
      </c>
      <c r="H1448">
        <f>_xlfn.XLOOKUP(Product_summary[[#This Row],[ProductName]], products[ProductName], products[UnitsOnOrder])</f>
        <v>30</v>
      </c>
      <c r="I1448">
        <f>_xlfn.XLOOKUP(Product_summary[[#This Row],[ProductName]], products[ProductName], products[ReorderLevel])</f>
        <v>30</v>
      </c>
      <c r="J1448">
        <v>945</v>
      </c>
    </row>
    <row r="1449" spans="1:10" x14ac:dyDescent="0.3">
      <c r="A1449">
        <v>53</v>
      </c>
      <c r="B1449">
        <v>10</v>
      </c>
      <c r="C1449">
        <v>0.1</v>
      </c>
      <c r="D1449">
        <v>53</v>
      </c>
      <c r="E1449" t="s">
        <v>22</v>
      </c>
      <c r="F1449" t="s">
        <v>987</v>
      </c>
      <c r="G1449">
        <f>_xlfn.XLOOKUP(Product_summary[[#This Row],[ProductName]], products[ProductName], products[UnitsInStock])</f>
        <v>20</v>
      </c>
      <c r="H1449">
        <f>_xlfn.XLOOKUP(Product_summary[[#This Row],[ProductName]], products[ProductName], products[UnitsOnOrder])</f>
        <v>0</v>
      </c>
      <c r="I1449">
        <f>_xlfn.XLOOKUP(Product_summary[[#This Row],[ProductName]], products[ProductName], products[ReorderLevel])</f>
        <v>10</v>
      </c>
      <c r="J1449">
        <v>477</v>
      </c>
    </row>
    <row r="1450" spans="1:10" x14ac:dyDescent="0.3">
      <c r="A1450">
        <v>7.45</v>
      </c>
      <c r="B1450">
        <v>7</v>
      </c>
      <c r="C1450">
        <v>0.1</v>
      </c>
      <c r="D1450">
        <v>7.45</v>
      </c>
      <c r="E1450" t="s">
        <v>19</v>
      </c>
      <c r="F1450" t="s">
        <v>993</v>
      </c>
      <c r="G1450">
        <f>_xlfn.XLOOKUP(Product_summary[[#This Row],[ProductName]], products[ProductName], products[UnitsInStock])</f>
        <v>21</v>
      </c>
      <c r="H1450">
        <f>_xlfn.XLOOKUP(Product_summary[[#This Row],[ProductName]], products[ProductName], products[UnitsOnOrder])</f>
        <v>0</v>
      </c>
      <c r="I1450">
        <f>_xlfn.XLOOKUP(Product_summary[[#This Row],[ProductName]], products[ProductName], products[ReorderLevel])</f>
        <v>10</v>
      </c>
      <c r="J1450">
        <v>46.935000000000002</v>
      </c>
    </row>
    <row r="1451" spans="1:10" x14ac:dyDescent="0.3">
      <c r="A1451">
        <v>39</v>
      </c>
      <c r="B1451">
        <v>40</v>
      </c>
      <c r="C1451">
        <v>0.25</v>
      </c>
      <c r="D1451">
        <v>39</v>
      </c>
      <c r="E1451" t="s">
        <v>19</v>
      </c>
      <c r="F1451" t="s">
        <v>921</v>
      </c>
      <c r="G1451">
        <f>_xlfn.XLOOKUP(Product_summary[[#This Row],[ProductName]], products[ProductName], products[UnitsInStock])</f>
        <v>0</v>
      </c>
      <c r="H1451">
        <f>_xlfn.XLOOKUP(Product_summary[[#This Row],[ProductName]], products[ProductName], products[UnitsOnOrder])</f>
        <v>0</v>
      </c>
      <c r="I1451">
        <f>_xlfn.XLOOKUP(Product_summary[[#This Row],[ProductName]], products[ProductName], products[ReorderLevel])</f>
        <v>0</v>
      </c>
      <c r="J1451">
        <v>1170</v>
      </c>
    </row>
    <row r="1452" spans="1:10" x14ac:dyDescent="0.3">
      <c r="A1452">
        <v>123.79</v>
      </c>
      <c r="B1452">
        <v>20</v>
      </c>
      <c r="C1452">
        <v>0.25</v>
      </c>
      <c r="D1452">
        <v>123.79</v>
      </c>
      <c r="E1452" t="s">
        <v>19</v>
      </c>
      <c r="F1452" t="s">
        <v>945</v>
      </c>
      <c r="G1452">
        <f>_xlfn.XLOOKUP(Product_summary[[#This Row],[ProductName]], products[ProductName], products[UnitsInStock])</f>
        <v>0</v>
      </c>
      <c r="H1452">
        <f>_xlfn.XLOOKUP(Product_summary[[#This Row],[ProductName]], products[ProductName], products[UnitsOnOrder])</f>
        <v>0</v>
      </c>
      <c r="I1452">
        <f>_xlfn.XLOOKUP(Product_summary[[#This Row],[ProductName]], products[ProductName], products[ReorderLevel])</f>
        <v>0</v>
      </c>
      <c r="J1452">
        <v>1856.8500000000001</v>
      </c>
    </row>
    <row r="1453" spans="1:10" x14ac:dyDescent="0.3">
      <c r="A1453">
        <v>25.89</v>
      </c>
      <c r="B1453">
        <v>25</v>
      </c>
      <c r="C1453">
        <v>0.25</v>
      </c>
      <c r="D1453">
        <v>25.89</v>
      </c>
      <c r="E1453" t="s">
        <v>25</v>
      </c>
      <c r="F1453" t="s">
        <v>947</v>
      </c>
      <c r="G1453">
        <f>_xlfn.XLOOKUP(Product_summary[[#This Row],[ProductName]], products[ProductName], products[UnitsInStock])</f>
        <v>10</v>
      </c>
      <c r="H1453">
        <f>_xlfn.XLOOKUP(Product_summary[[#This Row],[ProductName]], products[ProductName], products[UnitsOnOrder])</f>
        <v>0</v>
      </c>
      <c r="I1453">
        <f>_xlfn.XLOOKUP(Product_summary[[#This Row],[ProductName]], products[ProductName], products[ReorderLevel])</f>
        <v>15</v>
      </c>
      <c r="J1453">
        <v>485.4375</v>
      </c>
    </row>
    <row r="1454" spans="1:10" x14ac:dyDescent="0.3">
      <c r="A1454">
        <v>53</v>
      </c>
      <c r="B1454">
        <v>30</v>
      </c>
      <c r="C1454">
        <v>0.25</v>
      </c>
      <c r="D1454">
        <v>53</v>
      </c>
      <c r="E1454" t="s">
        <v>22</v>
      </c>
      <c r="F1454" t="s">
        <v>987</v>
      </c>
      <c r="G1454">
        <f>_xlfn.XLOOKUP(Product_summary[[#This Row],[ProductName]], products[ProductName], products[UnitsInStock])</f>
        <v>20</v>
      </c>
      <c r="H1454">
        <f>_xlfn.XLOOKUP(Product_summary[[#This Row],[ProductName]], products[ProductName], products[UnitsOnOrder])</f>
        <v>0</v>
      </c>
      <c r="I1454">
        <f>_xlfn.XLOOKUP(Product_summary[[#This Row],[ProductName]], products[ProductName], products[ReorderLevel])</f>
        <v>10</v>
      </c>
      <c r="J1454">
        <v>1192.5</v>
      </c>
    </row>
    <row r="1455" spans="1:10" x14ac:dyDescent="0.3">
      <c r="A1455">
        <v>24</v>
      </c>
      <c r="B1455">
        <v>60</v>
      </c>
      <c r="C1455">
        <v>0.25</v>
      </c>
      <c r="D1455">
        <v>24</v>
      </c>
      <c r="E1455" t="s">
        <v>19</v>
      </c>
      <c r="F1455" t="s">
        <v>995</v>
      </c>
      <c r="G1455">
        <f>_xlfn.XLOOKUP(Product_summary[[#This Row],[ProductName]], products[ProductName], products[UnitsInStock])</f>
        <v>115</v>
      </c>
      <c r="H1455">
        <f>_xlfn.XLOOKUP(Product_summary[[#This Row],[ProductName]], products[ProductName], products[UnitsOnOrder])</f>
        <v>0</v>
      </c>
      <c r="I1455">
        <f>_xlfn.XLOOKUP(Product_summary[[#This Row],[ProductName]], products[ProductName], products[ReorderLevel])</f>
        <v>20</v>
      </c>
      <c r="J1455">
        <v>1080</v>
      </c>
    </row>
    <row r="1456" spans="1:10" x14ac:dyDescent="0.3">
      <c r="A1456">
        <v>49.3</v>
      </c>
      <c r="B1456">
        <v>5</v>
      </c>
      <c r="C1456">
        <v>0.25</v>
      </c>
      <c r="D1456">
        <v>49.3</v>
      </c>
      <c r="E1456" t="s">
        <v>10</v>
      </c>
      <c r="F1456" t="s">
        <v>1008</v>
      </c>
      <c r="G1456">
        <f>_xlfn.XLOOKUP(Product_summary[[#This Row],[ProductName]], products[ProductName], products[UnitsInStock])</f>
        <v>17</v>
      </c>
      <c r="H1456">
        <f>_xlfn.XLOOKUP(Product_summary[[#This Row],[ProductName]], products[ProductName], products[UnitsOnOrder])</f>
        <v>0</v>
      </c>
      <c r="I1456">
        <f>_xlfn.XLOOKUP(Product_summary[[#This Row],[ProductName]], products[ProductName], products[ReorderLevel])</f>
        <v>0</v>
      </c>
      <c r="J1456">
        <v>184.875</v>
      </c>
    </row>
    <row r="1457" spans="1:10" x14ac:dyDescent="0.3">
      <c r="A1457">
        <v>9.1999999999999993</v>
      </c>
      <c r="B1457">
        <v>24</v>
      </c>
      <c r="C1457">
        <v>0.05</v>
      </c>
      <c r="D1457">
        <v>9.1999999999999993</v>
      </c>
      <c r="E1457" t="s">
        <v>10</v>
      </c>
      <c r="F1457" t="s">
        <v>925</v>
      </c>
      <c r="G1457">
        <f>_xlfn.XLOOKUP(Product_summary[[#This Row],[ProductName]], products[ProductName], products[UnitsInStock])</f>
        <v>25</v>
      </c>
      <c r="H1457">
        <f>_xlfn.XLOOKUP(Product_summary[[#This Row],[ProductName]], products[ProductName], products[UnitsOnOrder])</f>
        <v>0</v>
      </c>
      <c r="I1457">
        <f>_xlfn.XLOOKUP(Product_summary[[#This Row],[ProductName]], products[ProductName], products[ReorderLevel])</f>
        <v>5</v>
      </c>
      <c r="J1457">
        <v>209.75999999999996</v>
      </c>
    </row>
    <row r="1458" spans="1:10" x14ac:dyDescent="0.3">
      <c r="A1458">
        <v>14</v>
      </c>
      <c r="B1458">
        <v>15</v>
      </c>
      <c r="C1458">
        <v>0.05</v>
      </c>
      <c r="D1458">
        <v>14</v>
      </c>
      <c r="E1458" t="s">
        <v>10</v>
      </c>
      <c r="F1458" t="s">
        <v>937</v>
      </c>
      <c r="G1458">
        <f>_xlfn.XLOOKUP(Product_summary[[#This Row],[ProductName]], products[ProductName], products[UnitsInStock])</f>
        <v>76</v>
      </c>
      <c r="H1458">
        <f>_xlfn.XLOOKUP(Product_summary[[#This Row],[ProductName]], products[ProductName], products[UnitsOnOrder])</f>
        <v>0</v>
      </c>
      <c r="I1458">
        <f>_xlfn.XLOOKUP(Product_summary[[#This Row],[ProductName]], products[ProductName], products[ReorderLevel])</f>
        <v>30</v>
      </c>
      <c r="J1458">
        <v>199.5</v>
      </c>
    </row>
    <row r="1459" spans="1:10" x14ac:dyDescent="0.3">
      <c r="A1459">
        <v>55</v>
      </c>
      <c r="B1459">
        <v>15</v>
      </c>
      <c r="C1459">
        <v>0.05</v>
      </c>
      <c r="D1459">
        <v>55</v>
      </c>
      <c r="E1459" t="s">
        <v>13</v>
      </c>
      <c r="F1459" t="s">
        <v>1002</v>
      </c>
      <c r="G1459">
        <f>_xlfn.XLOOKUP(Product_summary[[#This Row],[ProductName]], products[ProductName], products[UnitsInStock])</f>
        <v>79</v>
      </c>
      <c r="H1459">
        <f>_xlfn.XLOOKUP(Product_summary[[#This Row],[ProductName]], products[ProductName], products[UnitsOnOrder])</f>
        <v>0</v>
      </c>
      <c r="I1459">
        <f>_xlfn.XLOOKUP(Product_summary[[#This Row],[ProductName]], products[ProductName], products[ReorderLevel])</f>
        <v>0</v>
      </c>
      <c r="J1459">
        <v>783.75</v>
      </c>
    </row>
    <row r="1460" spans="1:10" x14ac:dyDescent="0.3">
      <c r="A1460">
        <v>31</v>
      </c>
      <c r="B1460">
        <v>36</v>
      </c>
      <c r="C1460">
        <v>0</v>
      </c>
      <c r="D1460">
        <v>31</v>
      </c>
      <c r="E1460" t="s">
        <v>25</v>
      </c>
      <c r="F1460" t="s">
        <v>907</v>
      </c>
      <c r="G1460">
        <f>_xlfn.XLOOKUP(Product_summary[[#This Row],[ProductName]], products[ProductName], products[UnitsInStock])</f>
        <v>31</v>
      </c>
      <c r="H1460">
        <f>_xlfn.XLOOKUP(Product_summary[[#This Row],[ProductName]], products[ProductName], products[UnitsOnOrder])</f>
        <v>0</v>
      </c>
      <c r="I1460">
        <f>_xlfn.XLOOKUP(Product_summary[[#This Row],[ProductName]], products[ProductName], products[ReorderLevel])</f>
        <v>0</v>
      </c>
      <c r="J1460">
        <v>1116</v>
      </c>
    </row>
    <row r="1461" spans="1:10" x14ac:dyDescent="0.3">
      <c r="A1461">
        <v>45.6</v>
      </c>
      <c r="B1461">
        <v>24</v>
      </c>
      <c r="C1461">
        <v>0</v>
      </c>
      <c r="D1461">
        <v>45.6</v>
      </c>
      <c r="E1461" t="s">
        <v>22</v>
      </c>
      <c r="F1461" t="s">
        <v>943</v>
      </c>
      <c r="G1461">
        <f>_xlfn.XLOOKUP(Product_summary[[#This Row],[ProductName]], products[ProductName], products[UnitsInStock])</f>
        <v>26</v>
      </c>
      <c r="H1461">
        <f>_xlfn.XLOOKUP(Product_summary[[#This Row],[ProductName]], products[ProductName], products[UnitsOnOrder])</f>
        <v>0</v>
      </c>
      <c r="I1461">
        <f>_xlfn.XLOOKUP(Product_summary[[#This Row],[ProductName]], products[ProductName], products[ReorderLevel])</f>
        <v>0</v>
      </c>
      <c r="J1461">
        <v>1094.4000000000001</v>
      </c>
    </row>
    <row r="1462" spans="1:10" x14ac:dyDescent="0.3">
      <c r="A1462">
        <v>20</v>
      </c>
      <c r="B1462">
        <v>4</v>
      </c>
      <c r="C1462">
        <v>0.15</v>
      </c>
      <c r="D1462">
        <v>20</v>
      </c>
      <c r="E1462" t="s">
        <v>10</v>
      </c>
      <c r="F1462" t="s">
        <v>983</v>
      </c>
      <c r="G1462">
        <f>_xlfn.XLOOKUP(Product_summary[[#This Row],[ProductName]], products[ProductName], products[UnitsInStock])</f>
        <v>10</v>
      </c>
      <c r="H1462">
        <f>_xlfn.XLOOKUP(Product_summary[[#This Row],[ProductName]], products[ProductName], products[UnitsOnOrder])</f>
        <v>60</v>
      </c>
      <c r="I1462">
        <f>_xlfn.XLOOKUP(Product_summary[[#This Row],[ProductName]], products[ProductName], products[ReorderLevel])</f>
        <v>15</v>
      </c>
      <c r="J1462">
        <v>68</v>
      </c>
    </row>
    <row r="1463" spans="1:10" x14ac:dyDescent="0.3">
      <c r="A1463">
        <v>14</v>
      </c>
      <c r="B1463">
        <v>10</v>
      </c>
      <c r="C1463">
        <v>0</v>
      </c>
      <c r="D1463">
        <v>14</v>
      </c>
      <c r="E1463" t="s">
        <v>4</v>
      </c>
      <c r="F1463" t="s">
        <v>955</v>
      </c>
      <c r="G1463">
        <f>_xlfn.XLOOKUP(Product_summary[[#This Row],[ProductName]], products[ProductName], products[UnitsInStock])</f>
        <v>111</v>
      </c>
      <c r="H1463">
        <f>_xlfn.XLOOKUP(Product_summary[[#This Row],[ProductName]], products[ProductName], products[UnitsOnOrder])</f>
        <v>0</v>
      </c>
      <c r="I1463">
        <f>_xlfn.XLOOKUP(Product_summary[[#This Row],[ProductName]], products[ProductName], products[ReorderLevel])</f>
        <v>15</v>
      </c>
      <c r="J1463">
        <v>140</v>
      </c>
    </row>
    <row r="1464" spans="1:10" x14ac:dyDescent="0.3">
      <c r="A1464">
        <v>263.5</v>
      </c>
      <c r="B1464">
        <v>10</v>
      </c>
      <c r="C1464">
        <v>0</v>
      </c>
      <c r="D1464">
        <v>263.5</v>
      </c>
      <c r="E1464" t="s">
        <v>4</v>
      </c>
      <c r="F1464" t="s">
        <v>961</v>
      </c>
      <c r="G1464">
        <f>_xlfn.XLOOKUP(Product_summary[[#This Row],[ProductName]], products[ProductName], products[UnitsInStock])</f>
        <v>17</v>
      </c>
      <c r="H1464">
        <f>_xlfn.XLOOKUP(Product_summary[[#This Row],[ProductName]], products[ProductName], products[UnitsOnOrder])</f>
        <v>0</v>
      </c>
      <c r="I1464">
        <f>_xlfn.XLOOKUP(Product_summary[[#This Row],[ProductName]], products[ProductName], products[ReorderLevel])</f>
        <v>15</v>
      </c>
      <c r="J1464">
        <v>2635</v>
      </c>
    </row>
    <row r="1465" spans="1:10" x14ac:dyDescent="0.3">
      <c r="A1465">
        <v>19</v>
      </c>
      <c r="B1465">
        <v>20</v>
      </c>
      <c r="C1465">
        <v>0.25</v>
      </c>
      <c r="D1465">
        <v>19</v>
      </c>
      <c r="E1465" t="s">
        <v>4</v>
      </c>
      <c r="F1465" t="s">
        <v>891</v>
      </c>
      <c r="G1465">
        <f>_xlfn.XLOOKUP(Product_summary[[#This Row],[ProductName]], products[ProductName], products[UnitsInStock])</f>
        <v>17</v>
      </c>
      <c r="H1465">
        <f>_xlfn.XLOOKUP(Product_summary[[#This Row],[ProductName]], products[ProductName], products[UnitsOnOrder])</f>
        <v>40</v>
      </c>
      <c r="I1465">
        <f>_xlfn.XLOOKUP(Product_summary[[#This Row],[ProductName]], products[ProductName], products[ReorderLevel])</f>
        <v>25</v>
      </c>
      <c r="J1465">
        <v>285</v>
      </c>
    </row>
    <row r="1466" spans="1:10" x14ac:dyDescent="0.3">
      <c r="A1466">
        <v>21.05</v>
      </c>
      <c r="B1466">
        <v>2</v>
      </c>
      <c r="C1466">
        <v>0</v>
      </c>
      <c r="D1466">
        <v>21.05</v>
      </c>
      <c r="E1466" t="s">
        <v>7</v>
      </c>
      <c r="F1466" t="s">
        <v>1014</v>
      </c>
      <c r="G1466">
        <f>_xlfn.XLOOKUP(Product_summary[[#This Row],[ProductName]], products[ProductName], products[UnitsInStock])</f>
        <v>76</v>
      </c>
      <c r="H1466">
        <f>_xlfn.XLOOKUP(Product_summary[[#This Row],[ProductName]], products[ProductName], products[UnitsOnOrder])</f>
        <v>0</v>
      </c>
      <c r="I1466">
        <f>_xlfn.XLOOKUP(Product_summary[[#This Row],[ProductName]], products[ProductName], products[ReorderLevel])</f>
        <v>0</v>
      </c>
      <c r="J1466">
        <v>42.1</v>
      </c>
    </row>
    <row r="1467" spans="1:10" x14ac:dyDescent="0.3">
      <c r="A1467">
        <v>10</v>
      </c>
      <c r="B1467">
        <v>15</v>
      </c>
      <c r="C1467">
        <v>0.25</v>
      </c>
      <c r="D1467">
        <v>10</v>
      </c>
      <c r="E1467" t="s">
        <v>22</v>
      </c>
      <c r="F1467" t="s">
        <v>1029</v>
      </c>
      <c r="G1467">
        <f>_xlfn.XLOOKUP(Product_summary[[#This Row],[ProductName]], products[ProductName], products[UnitsInStock])</f>
        <v>4</v>
      </c>
      <c r="H1467">
        <f>_xlfn.XLOOKUP(Product_summary[[#This Row],[ProductName]], products[ProductName], products[UnitsOnOrder])</f>
        <v>20</v>
      </c>
      <c r="I1467">
        <f>_xlfn.XLOOKUP(Product_summary[[#This Row],[ProductName]], products[ProductName], products[ReorderLevel])</f>
        <v>5</v>
      </c>
      <c r="J1467">
        <v>112.5</v>
      </c>
    </row>
    <row r="1468" spans="1:10" x14ac:dyDescent="0.3">
      <c r="A1468">
        <v>18.399999999999999</v>
      </c>
      <c r="B1468">
        <v>1</v>
      </c>
      <c r="C1468">
        <v>0</v>
      </c>
      <c r="D1468">
        <v>18.399999999999999</v>
      </c>
      <c r="E1468" t="s">
        <v>25</v>
      </c>
      <c r="F1468" t="s">
        <v>965</v>
      </c>
      <c r="G1468">
        <f>_xlfn.XLOOKUP(Product_summary[[#This Row],[ProductName]], products[ProductName], products[UnitsInStock])</f>
        <v>123</v>
      </c>
      <c r="H1468">
        <f>_xlfn.XLOOKUP(Product_summary[[#This Row],[ProductName]], products[ProductName], products[UnitsOnOrder])</f>
        <v>0</v>
      </c>
      <c r="I1468">
        <f>_xlfn.XLOOKUP(Product_summary[[#This Row],[ProductName]], products[ProductName], products[ReorderLevel])</f>
        <v>30</v>
      </c>
      <c r="J1468">
        <v>18.399999999999999</v>
      </c>
    </row>
    <row r="1469" spans="1:10" x14ac:dyDescent="0.3">
      <c r="A1469">
        <v>38</v>
      </c>
      <c r="B1469">
        <v>20</v>
      </c>
      <c r="C1469">
        <v>0.15</v>
      </c>
      <c r="D1469">
        <v>38</v>
      </c>
      <c r="E1469" t="s">
        <v>16</v>
      </c>
      <c r="F1469" t="s">
        <v>997</v>
      </c>
      <c r="G1469">
        <f>_xlfn.XLOOKUP(Product_summary[[#This Row],[ProductName]], products[ProductName], products[UnitsInStock])</f>
        <v>21</v>
      </c>
      <c r="H1469">
        <f>_xlfn.XLOOKUP(Product_summary[[#This Row],[ProductName]], products[ProductName], products[UnitsOnOrder])</f>
        <v>10</v>
      </c>
      <c r="I1469">
        <f>_xlfn.XLOOKUP(Product_summary[[#This Row],[ProductName]], products[ProductName], products[ReorderLevel])</f>
        <v>30</v>
      </c>
      <c r="J1469">
        <v>646</v>
      </c>
    </row>
    <row r="1470" spans="1:10" x14ac:dyDescent="0.3">
      <c r="A1470">
        <v>18</v>
      </c>
      <c r="B1470">
        <v>50</v>
      </c>
      <c r="C1470">
        <v>0.15</v>
      </c>
      <c r="D1470">
        <v>18</v>
      </c>
      <c r="E1470" t="s">
        <v>4</v>
      </c>
      <c r="F1470" t="s">
        <v>1032</v>
      </c>
      <c r="G1470">
        <f>_xlfn.XLOOKUP(Product_summary[[#This Row],[ProductName]], products[ProductName], products[UnitsInStock])</f>
        <v>57</v>
      </c>
      <c r="H1470">
        <f>_xlfn.XLOOKUP(Product_summary[[#This Row],[ProductName]], products[ProductName], products[UnitsOnOrder])</f>
        <v>0</v>
      </c>
      <c r="I1470">
        <f>_xlfn.XLOOKUP(Product_summary[[#This Row],[ProductName]], products[ProductName], products[ReorderLevel])</f>
        <v>20</v>
      </c>
      <c r="J1470">
        <v>765</v>
      </c>
    </row>
    <row r="1471" spans="1:10" x14ac:dyDescent="0.3">
      <c r="A1471">
        <v>7</v>
      </c>
      <c r="B1471">
        <v>20</v>
      </c>
      <c r="C1471">
        <v>0</v>
      </c>
      <c r="D1471">
        <v>7</v>
      </c>
      <c r="E1471" t="s">
        <v>16</v>
      </c>
      <c r="F1471" t="s">
        <v>989</v>
      </c>
      <c r="G1471">
        <f>_xlfn.XLOOKUP(Product_summary[[#This Row],[ProductName]], products[ProductName], products[UnitsInStock])</f>
        <v>38</v>
      </c>
      <c r="H1471">
        <f>_xlfn.XLOOKUP(Product_summary[[#This Row],[ProductName]], products[ProductName], products[UnitsOnOrder])</f>
        <v>0</v>
      </c>
      <c r="I1471">
        <f>_xlfn.XLOOKUP(Product_summary[[#This Row],[ProductName]], products[ProductName], products[ReorderLevel])</f>
        <v>25</v>
      </c>
      <c r="J1471">
        <v>140</v>
      </c>
    </row>
    <row r="1472" spans="1:10" x14ac:dyDescent="0.3">
      <c r="A1472">
        <v>6</v>
      </c>
      <c r="B1472">
        <v>7</v>
      </c>
      <c r="C1472">
        <v>0</v>
      </c>
      <c r="D1472">
        <v>6</v>
      </c>
      <c r="E1472" t="s">
        <v>25</v>
      </c>
      <c r="F1472" t="s">
        <v>913</v>
      </c>
      <c r="G1472">
        <f>_xlfn.XLOOKUP(Product_summary[[#This Row],[ProductName]], products[ProductName], products[UnitsInStock])</f>
        <v>24</v>
      </c>
      <c r="H1472">
        <f>_xlfn.XLOOKUP(Product_summary[[#This Row],[ProductName]], products[ProductName], products[UnitsOnOrder])</f>
        <v>0</v>
      </c>
      <c r="I1472">
        <f>_xlfn.XLOOKUP(Product_summary[[#This Row],[ProductName]], products[ProductName], products[ReorderLevel])</f>
        <v>5</v>
      </c>
      <c r="J1472">
        <v>42</v>
      </c>
    </row>
    <row r="1473" spans="1:10" x14ac:dyDescent="0.3">
      <c r="A1473">
        <v>14</v>
      </c>
      <c r="B1473">
        <v>5</v>
      </c>
      <c r="C1473">
        <v>0</v>
      </c>
      <c r="D1473">
        <v>14</v>
      </c>
      <c r="E1473" t="s">
        <v>10</v>
      </c>
      <c r="F1473" t="s">
        <v>937</v>
      </c>
      <c r="G1473">
        <f>_xlfn.XLOOKUP(Product_summary[[#This Row],[ProductName]], products[ProductName], products[UnitsInStock])</f>
        <v>76</v>
      </c>
      <c r="H1473">
        <f>_xlfn.XLOOKUP(Product_summary[[#This Row],[ProductName]], products[ProductName], products[UnitsOnOrder])</f>
        <v>0</v>
      </c>
      <c r="I1473">
        <f>_xlfn.XLOOKUP(Product_summary[[#This Row],[ProductName]], products[ProductName], products[ReorderLevel])</f>
        <v>30</v>
      </c>
      <c r="J1473">
        <v>70</v>
      </c>
    </row>
    <row r="1474" spans="1:10" x14ac:dyDescent="0.3">
      <c r="A1474">
        <v>15</v>
      </c>
      <c r="B1474">
        <v>5</v>
      </c>
      <c r="C1474">
        <v>0</v>
      </c>
      <c r="D1474">
        <v>15</v>
      </c>
      <c r="E1474" t="s">
        <v>4</v>
      </c>
      <c r="F1474" t="s">
        <v>1023</v>
      </c>
      <c r="G1474">
        <f>_xlfn.XLOOKUP(Product_summary[[#This Row],[ProductName]], products[ProductName], products[UnitsInStock])</f>
        <v>15</v>
      </c>
      <c r="H1474">
        <f>_xlfn.XLOOKUP(Product_summary[[#This Row],[ProductName]], products[ProductName], products[UnitsOnOrder])</f>
        <v>10</v>
      </c>
      <c r="I1474">
        <f>_xlfn.XLOOKUP(Product_summary[[#This Row],[ProductName]], products[ProductName], products[ReorderLevel])</f>
        <v>30</v>
      </c>
      <c r="J1474">
        <v>75</v>
      </c>
    </row>
    <row r="1475" spans="1:10" x14ac:dyDescent="0.3">
      <c r="A1475">
        <v>9.1999999999999993</v>
      </c>
      <c r="B1475">
        <v>15</v>
      </c>
      <c r="C1475">
        <v>0</v>
      </c>
      <c r="D1475">
        <v>9.1999999999999993</v>
      </c>
      <c r="E1475" t="s">
        <v>10</v>
      </c>
      <c r="F1475" t="s">
        <v>925</v>
      </c>
      <c r="G1475">
        <f>_xlfn.XLOOKUP(Product_summary[[#This Row],[ProductName]], products[ProductName], products[UnitsInStock])</f>
        <v>25</v>
      </c>
      <c r="H1475">
        <f>_xlfn.XLOOKUP(Product_summary[[#This Row],[ProductName]], products[ProductName], products[UnitsOnOrder])</f>
        <v>0</v>
      </c>
      <c r="I1475">
        <f>_xlfn.XLOOKUP(Product_summary[[#This Row],[ProductName]], products[ProductName], products[ReorderLevel])</f>
        <v>5</v>
      </c>
      <c r="J1475">
        <v>138</v>
      </c>
    </row>
    <row r="1476" spans="1:10" x14ac:dyDescent="0.3">
      <c r="A1476">
        <v>9</v>
      </c>
      <c r="B1476">
        <v>18</v>
      </c>
      <c r="C1476">
        <v>0</v>
      </c>
      <c r="D1476">
        <v>9</v>
      </c>
      <c r="E1476" t="s">
        <v>16</v>
      </c>
      <c r="F1476" t="s">
        <v>933</v>
      </c>
      <c r="G1476">
        <f>_xlfn.XLOOKUP(Product_summary[[#This Row],[ProductName]], products[ProductName], products[UnitsInStock])</f>
        <v>61</v>
      </c>
      <c r="H1476">
        <f>_xlfn.XLOOKUP(Product_summary[[#This Row],[ProductName]], products[ProductName], products[UnitsOnOrder])</f>
        <v>0</v>
      </c>
      <c r="I1476">
        <f>_xlfn.XLOOKUP(Product_summary[[#This Row],[ProductName]], products[ProductName], products[ReorderLevel])</f>
        <v>25</v>
      </c>
      <c r="J1476">
        <v>162</v>
      </c>
    </row>
    <row r="1477" spans="1:10" x14ac:dyDescent="0.3">
      <c r="A1477">
        <v>18.399999999999999</v>
      </c>
      <c r="B1477">
        <v>30</v>
      </c>
      <c r="C1477">
        <v>0</v>
      </c>
      <c r="D1477">
        <v>18.399999999999999</v>
      </c>
      <c r="E1477" t="s">
        <v>25</v>
      </c>
      <c r="F1477" t="s">
        <v>965</v>
      </c>
      <c r="G1477">
        <f>_xlfn.XLOOKUP(Product_summary[[#This Row],[ProductName]], products[ProductName], products[UnitsInStock])</f>
        <v>123</v>
      </c>
      <c r="H1477">
        <f>_xlfn.XLOOKUP(Product_summary[[#This Row],[ProductName]], products[ProductName], products[UnitsOnOrder])</f>
        <v>0</v>
      </c>
      <c r="I1477">
        <f>_xlfn.XLOOKUP(Product_summary[[#This Row],[ProductName]], products[ProductName], products[ReorderLevel])</f>
        <v>30</v>
      </c>
      <c r="J1477">
        <v>552</v>
      </c>
    </row>
    <row r="1478" spans="1:10" x14ac:dyDescent="0.3">
      <c r="A1478">
        <v>12.5</v>
      </c>
      <c r="B1478">
        <v>16</v>
      </c>
      <c r="C1478">
        <v>0.1</v>
      </c>
      <c r="D1478">
        <v>12.5</v>
      </c>
      <c r="E1478" t="s">
        <v>13</v>
      </c>
      <c r="F1478" t="s">
        <v>949</v>
      </c>
      <c r="G1478">
        <f>_xlfn.XLOOKUP(Product_summary[[#This Row],[ProductName]], products[ProductName], products[UnitsInStock])</f>
        <v>0</v>
      </c>
      <c r="H1478">
        <f>_xlfn.XLOOKUP(Product_summary[[#This Row],[ProductName]], products[ProductName], products[UnitsOnOrder])</f>
        <v>70</v>
      </c>
      <c r="I1478">
        <f>_xlfn.XLOOKUP(Product_summary[[#This Row],[ProductName]], products[ProductName], products[ReorderLevel])</f>
        <v>20</v>
      </c>
      <c r="J1478">
        <v>180</v>
      </c>
    </row>
    <row r="1479" spans="1:10" x14ac:dyDescent="0.3">
      <c r="A1479">
        <v>34.799999999999997</v>
      </c>
      <c r="B1479">
        <v>40</v>
      </c>
      <c r="C1479">
        <v>0.1</v>
      </c>
      <c r="D1479">
        <v>34.799999999999997</v>
      </c>
      <c r="E1479" t="s">
        <v>13</v>
      </c>
      <c r="F1479" t="s">
        <v>1026</v>
      </c>
      <c r="G1479">
        <f>_xlfn.XLOOKUP(Product_summary[[#This Row],[ProductName]], products[ProductName], products[UnitsInStock])</f>
        <v>14</v>
      </c>
      <c r="H1479">
        <f>_xlfn.XLOOKUP(Product_summary[[#This Row],[ProductName]], products[ProductName], products[UnitsOnOrder])</f>
        <v>0</v>
      </c>
      <c r="I1479">
        <f>_xlfn.XLOOKUP(Product_summary[[#This Row],[ProductName]], products[ProductName], products[ReorderLevel])</f>
        <v>0</v>
      </c>
      <c r="J1479">
        <v>1252.8</v>
      </c>
    </row>
    <row r="1480" spans="1:10" x14ac:dyDescent="0.3">
      <c r="A1480">
        <v>13</v>
      </c>
      <c r="B1480">
        <v>20</v>
      </c>
      <c r="C1480">
        <v>0</v>
      </c>
      <c r="D1480">
        <v>13</v>
      </c>
      <c r="E1480" t="s">
        <v>7</v>
      </c>
      <c r="F1480" t="s">
        <v>1034</v>
      </c>
      <c r="G1480">
        <f>_xlfn.XLOOKUP(Product_summary[[#This Row],[ProductName]], products[ProductName], products[UnitsInStock])</f>
        <v>32</v>
      </c>
      <c r="H1480">
        <f>_xlfn.XLOOKUP(Product_summary[[#This Row],[ProductName]], products[ProductName], products[UnitsOnOrder])</f>
        <v>0</v>
      </c>
      <c r="I1480">
        <f>_xlfn.XLOOKUP(Product_summary[[#This Row],[ProductName]], products[ProductName], products[ReorderLevel])</f>
        <v>15</v>
      </c>
      <c r="J1480">
        <v>260</v>
      </c>
    </row>
    <row r="1481" spans="1:10" x14ac:dyDescent="0.3">
      <c r="A1481">
        <v>19</v>
      </c>
      <c r="B1481">
        <v>12</v>
      </c>
      <c r="C1481">
        <v>0.2</v>
      </c>
      <c r="D1481">
        <v>19</v>
      </c>
      <c r="E1481" t="s">
        <v>4</v>
      </c>
      <c r="F1481" t="s">
        <v>891</v>
      </c>
      <c r="G1481">
        <f>_xlfn.XLOOKUP(Product_summary[[#This Row],[ProductName]], products[ProductName], products[UnitsInStock])</f>
        <v>17</v>
      </c>
      <c r="H1481">
        <f>_xlfn.XLOOKUP(Product_summary[[#This Row],[ProductName]], products[ProductName], products[UnitsOnOrder])</f>
        <v>40</v>
      </c>
      <c r="I1481">
        <f>_xlfn.XLOOKUP(Product_summary[[#This Row],[ProductName]], products[ProductName], products[ReorderLevel])</f>
        <v>25</v>
      </c>
      <c r="J1481">
        <v>182.4</v>
      </c>
    </row>
    <row r="1482" spans="1:10" x14ac:dyDescent="0.3">
      <c r="A1482">
        <v>12</v>
      </c>
      <c r="B1482">
        <v>35</v>
      </c>
      <c r="C1482">
        <v>0</v>
      </c>
      <c r="D1482">
        <v>12</v>
      </c>
      <c r="E1482" t="s">
        <v>25</v>
      </c>
      <c r="F1482" t="s">
        <v>977</v>
      </c>
      <c r="G1482">
        <f>_xlfn.XLOOKUP(Product_summary[[#This Row],[ProductName]], products[ProductName], products[UnitsInStock])</f>
        <v>95</v>
      </c>
      <c r="H1482">
        <f>_xlfn.XLOOKUP(Product_summary[[#This Row],[ProductName]], products[ProductName], products[UnitsOnOrder])</f>
        <v>0</v>
      </c>
      <c r="I1482">
        <f>_xlfn.XLOOKUP(Product_summary[[#This Row],[ProductName]], products[ProductName], products[ReorderLevel])</f>
        <v>0</v>
      </c>
      <c r="J1482">
        <v>420</v>
      </c>
    </row>
    <row r="1483" spans="1:10" x14ac:dyDescent="0.3">
      <c r="A1483">
        <v>9.65</v>
      </c>
      <c r="B1483">
        <v>20</v>
      </c>
      <c r="C1483">
        <v>0</v>
      </c>
      <c r="D1483">
        <v>9.65</v>
      </c>
      <c r="E1483" t="s">
        <v>25</v>
      </c>
      <c r="F1483" t="s">
        <v>967</v>
      </c>
      <c r="G1483">
        <f>_xlfn.XLOOKUP(Product_summary[[#This Row],[ProductName]], products[ProductName], products[UnitsInStock])</f>
        <v>85</v>
      </c>
      <c r="H1483">
        <f>_xlfn.XLOOKUP(Product_summary[[#This Row],[ProductName]], products[ProductName], products[UnitsOnOrder])</f>
        <v>0</v>
      </c>
      <c r="I1483">
        <f>_xlfn.XLOOKUP(Product_summary[[#This Row],[ProductName]], products[ProductName], products[ReorderLevel])</f>
        <v>10</v>
      </c>
      <c r="J1483">
        <v>193</v>
      </c>
    </row>
    <row r="1484" spans="1:10" x14ac:dyDescent="0.3">
      <c r="A1484">
        <v>46</v>
      </c>
      <c r="B1484">
        <v>20</v>
      </c>
      <c r="C1484">
        <v>0.15</v>
      </c>
      <c r="D1484">
        <v>46</v>
      </c>
      <c r="E1484" t="s">
        <v>4</v>
      </c>
      <c r="F1484" t="s">
        <v>971</v>
      </c>
      <c r="G1484">
        <f>_xlfn.XLOOKUP(Product_summary[[#This Row],[ProductName]], products[ProductName], products[UnitsInStock])</f>
        <v>17</v>
      </c>
      <c r="H1484">
        <f>_xlfn.XLOOKUP(Product_summary[[#This Row],[ProductName]], products[ProductName], products[UnitsOnOrder])</f>
        <v>10</v>
      </c>
      <c r="I1484">
        <f>_xlfn.XLOOKUP(Product_summary[[#This Row],[ProductName]], products[ProductName], products[ReorderLevel])</f>
        <v>25</v>
      </c>
      <c r="J1484">
        <v>782</v>
      </c>
    </row>
    <row r="1485" spans="1:10" x14ac:dyDescent="0.3">
      <c r="A1485">
        <v>12.75</v>
      </c>
      <c r="B1485">
        <v>8</v>
      </c>
      <c r="C1485">
        <v>0.15</v>
      </c>
      <c r="D1485">
        <v>12.75</v>
      </c>
      <c r="E1485" t="s">
        <v>10</v>
      </c>
      <c r="F1485" t="s">
        <v>981</v>
      </c>
      <c r="G1485">
        <f>_xlfn.XLOOKUP(Product_summary[[#This Row],[ProductName]], products[ProductName], products[UnitsInStock])</f>
        <v>15</v>
      </c>
      <c r="H1485">
        <f>_xlfn.XLOOKUP(Product_summary[[#This Row],[ProductName]], products[ProductName], products[UnitsOnOrder])</f>
        <v>70</v>
      </c>
      <c r="I1485">
        <f>_xlfn.XLOOKUP(Product_summary[[#This Row],[ProductName]], products[ProductName], products[ReorderLevel])</f>
        <v>25</v>
      </c>
      <c r="J1485">
        <v>86.7</v>
      </c>
    </row>
    <row r="1486" spans="1:10" x14ac:dyDescent="0.3">
      <c r="A1486">
        <v>28.5</v>
      </c>
      <c r="B1486">
        <v>30</v>
      </c>
      <c r="C1486">
        <v>0.15</v>
      </c>
      <c r="D1486">
        <v>28.5</v>
      </c>
      <c r="E1486" t="s">
        <v>7</v>
      </c>
      <c r="F1486" t="s">
        <v>1006</v>
      </c>
      <c r="G1486">
        <f>_xlfn.XLOOKUP(Product_summary[[#This Row],[ProductName]], products[ProductName], products[UnitsInStock])</f>
        <v>113</v>
      </c>
      <c r="H1486">
        <f>_xlfn.XLOOKUP(Product_summary[[#This Row],[ProductName]], products[ProductName], products[UnitsOnOrder])</f>
        <v>0</v>
      </c>
      <c r="I1486">
        <f>_xlfn.XLOOKUP(Product_summary[[#This Row],[ProductName]], products[ProductName], products[ReorderLevel])</f>
        <v>25</v>
      </c>
      <c r="J1486">
        <v>726.75</v>
      </c>
    </row>
    <row r="1487" spans="1:10" x14ac:dyDescent="0.3">
      <c r="A1487">
        <v>2.5</v>
      </c>
      <c r="B1487">
        <v>16</v>
      </c>
      <c r="C1487">
        <v>0</v>
      </c>
      <c r="D1487">
        <v>2.5</v>
      </c>
      <c r="E1487" t="s">
        <v>13</v>
      </c>
      <c r="F1487" t="s">
        <v>953</v>
      </c>
      <c r="G1487">
        <f>_xlfn.XLOOKUP(Product_summary[[#This Row],[ProductName]], products[ProductName], products[UnitsInStock])</f>
        <v>112</v>
      </c>
      <c r="H1487">
        <f>_xlfn.XLOOKUP(Product_summary[[#This Row],[ProductName]], products[ProductName], products[UnitsOnOrder])</f>
        <v>0</v>
      </c>
      <c r="I1487">
        <f>_xlfn.XLOOKUP(Product_summary[[#This Row],[ProductName]], products[ProductName], products[ReorderLevel])</f>
        <v>20</v>
      </c>
      <c r="J1487">
        <v>40</v>
      </c>
    </row>
    <row r="1488" spans="1:10" x14ac:dyDescent="0.3">
      <c r="A1488">
        <v>263.5</v>
      </c>
      <c r="B1488">
        <v>30</v>
      </c>
      <c r="C1488">
        <v>0.05</v>
      </c>
      <c r="D1488">
        <v>263.5</v>
      </c>
      <c r="E1488" t="s">
        <v>4</v>
      </c>
      <c r="F1488" t="s">
        <v>961</v>
      </c>
      <c r="G1488">
        <f>_xlfn.XLOOKUP(Product_summary[[#This Row],[ProductName]], products[ProductName], products[UnitsInStock])</f>
        <v>17</v>
      </c>
      <c r="H1488">
        <f>_xlfn.XLOOKUP(Product_summary[[#This Row],[ProductName]], products[ProductName], products[UnitsOnOrder])</f>
        <v>0</v>
      </c>
      <c r="I1488">
        <f>_xlfn.XLOOKUP(Product_summary[[#This Row],[ProductName]], products[ProductName], products[ReorderLevel])</f>
        <v>15</v>
      </c>
      <c r="J1488">
        <v>7509.75</v>
      </c>
    </row>
    <row r="1489" spans="1:10" x14ac:dyDescent="0.3">
      <c r="A1489">
        <v>49.3</v>
      </c>
      <c r="B1489">
        <v>20</v>
      </c>
      <c r="C1489">
        <v>0.05</v>
      </c>
      <c r="D1489">
        <v>49.3</v>
      </c>
      <c r="E1489" t="s">
        <v>10</v>
      </c>
      <c r="F1489" t="s">
        <v>1008</v>
      </c>
      <c r="G1489">
        <f>_xlfn.XLOOKUP(Product_summary[[#This Row],[ProductName]], products[ProductName], products[UnitsInStock])</f>
        <v>17</v>
      </c>
      <c r="H1489">
        <f>_xlfn.XLOOKUP(Product_summary[[#This Row],[ProductName]], products[ProductName], products[UnitsOnOrder])</f>
        <v>0</v>
      </c>
      <c r="I1489">
        <f>_xlfn.XLOOKUP(Product_summary[[#This Row],[ProductName]], products[ProductName], products[ReorderLevel])</f>
        <v>0</v>
      </c>
      <c r="J1489">
        <v>936.69999999999993</v>
      </c>
    </row>
    <row r="1490" spans="1:10" x14ac:dyDescent="0.3">
      <c r="A1490">
        <v>31.23</v>
      </c>
      <c r="B1490">
        <v>40</v>
      </c>
      <c r="C1490">
        <v>0.15</v>
      </c>
      <c r="D1490">
        <v>31.23</v>
      </c>
      <c r="E1490" t="s">
        <v>10</v>
      </c>
      <c r="F1490" t="s">
        <v>939</v>
      </c>
      <c r="G1490">
        <f>_xlfn.XLOOKUP(Product_summary[[#This Row],[ProductName]], products[ProductName], products[UnitsInStock])</f>
        <v>15</v>
      </c>
      <c r="H1490">
        <f>_xlfn.XLOOKUP(Product_summary[[#This Row],[ProductName]], products[ProductName], products[UnitsOnOrder])</f>
        <v>0</v>
      </c>
      <c r="I1490">
        <f>_xlfn.XLOOKUP(Product_summary[[#This Row],[ProductName]], products[ProductName], products[ReorderLevel])</f>
        <v>0</v>
      </c>
      <c r="J1490">
        <v>1061.82</v>
      </c>
    </row>
    <row r="1491" spans="1:10" x14ac:dyDescent="0.3">
      <c r="A1491">
        <v>263.5</v>
      </c>
      <c r="B1491">
        <v>30</v>
      </c>
      <c r="C1491">
        <v>0</v>
      </c>
      <c r="D1491">
        <v>263.5</v>
      </c>
      <c r="E1491" t="s">
        <v>4</v>
      </c>
      <c r="F1491" t="s">
        <v>961</v>
      </c>
      <c r="G1491">
        <f>_xlfn.XLOOKUP(Product_summary[[#This Row],[ProductName]], products[ProductName], products[UnitsInStock])</f>
        <v>17</v>
      </c>
      <c r="H1491">
        <f>_xlfn.XLOOKUP(Product_summary[[#This Row],[ProductName]], products[ProductName], products[UnitsOnOrder])</f>
        <v>0</v>
      </c>
      <c r="I1491">
        <f>_xlfn.XLOOKUP(Product_summary[[#This Row],[ProductName]], products[ProductName], products[ReorderLevel])</f>
        <v>15</v>
      </c>
      <c r="J1491">
        <v>7905</v>
      </c>
    </row>
    <row r="1492" spans="1:10" x14ac:dyDescent="0.3">
      <c r="A1492">
        <v>18.399999999999999</v>
      </c>
      <c r="B1492">
        <v>60</v>
      </c>
      <c r="C1492">
        <v>0.15</v>
      </c>
      <c r="D1492">
        <v>18.399999999999999</v>
      </c>
      <c r="E1492" t="s">
        <v>25</v>
      </c>
      <c r="F1492" t="s">
        <v>965</v>
      </c>
      <c r="G1492">
        <f>_xlfn.XLOOKUP(Product_summary[[#This Row],[ProductName]], products[ProductName], products[UnitsInStock])</f>
        <v>123</v>
      </c>
      <c r="H1492">
        <f>_xlfn.XLOOKUP(Product_summary[[#This Row],[ProductName]], products[ProductName], products[UnitsOnOrder])</f>
        <v>0</v>
      </c>
      <c r="I1492">
        <f>_xlfn.XLOOKUP(Product_summary[[#This Row],[ProductName]], products[ProductName], products[ReorderLevel])</f>
        <v>30</v>
      </c>
      <c r="J1492">
        <v>938.4</v>
      </c>
    </row>
    <row r="1493" spans="1:10" x14ac:dyDescent="0.3">
      <c r="A1493">
        <v>49.3</v>
      </c>
      <c r="B1493">
        <v>25</v>
      </c>
      <c r="C1493">
        <v>0.15</v>
      </c>
      <c r="D1493">
        <v>49.3</v>
      </c>
      <c r="E1493" t="s">
        <v>10</v>
      </c>
      <c r="F1493" t="s">
        <v>1008</v>
      </c>
      <c r="G1493">
        <f>_xlfn.XLOOKUP(Product_summary[[#This Row],[ProductName]], products[ProductName], products[UnitsInStock])</f>
        <v>17</v>
      </c>
      <c r="H1493">
        <f>_xlfn.XLOOKUP(Product_summary[[#This Row],[ProductName]], products[ProductName], products[UnitsOnOrder])</f>
        <v>0</v>
      </c>
      <c r="I1493">
        <f>_xlfn.XLOOKUP(Product_summary[[#This Row],[ProductName]], products[ProductName], products[ReorderLevel])</f>
        <v>0</v>
      </c>
      <c r="J1493">
        <v>1047.625</v>
      </c>
    </row>
    <row r="1494" spans="1:10" x14ac:dyDescent="0.3">
      <c r="A1494">
        <v>32</v>
      </c>
      <c r="B1494">
        <v>20</v>
      </c>
      <c r="C1494">
        <v>0</v>
      </c>
      <c r="D1494">
        <v>32</v>
      </c>
      <c r="E1494" t="s">
        <v>13</v>
      </c>
      <c r="F1494" t="s">
        <v>951</v>
      </c>
      <c r="G1494">
        <f>_xlfn.XLOOKUP(Product_summary[[#This Row],[ProductName]], products[ProductName], products[UnitsInStock])</f>
        <v>9</v>
      </c>
      <c r="H1494">
        <f>_xlfn.XLOOKUP(Product_summary[[#This Row],[ProductName]], products[ProductName], products[UnitsOnOrder])</f>
        <v>40</v>
      </c>
      <c r="I1494">
        <f>_xlfn.XLOOKUP(Product_summary[[#This Row],[ProductName]], products[ProductName], products[ReorderLevel])</f>
        <v>25</v>
      </c>
      <c r="J1494">
        <v>640</v>
      </c>
    </row>
    <row r="1495" spans="1:10" x14ac:dyDescent="0.3">
      <c r="A1495">
        <v>9.65</v>
      </c>
      <c r="B1495">
        <v>20</v>
      </c>
      <c r="C1495">
        <v>0</v>
      </c>
      <c r="D1495">
        <v>9.65</v>
      </c>
      <c r="E1495" t="s">
        <v>25</v>
      </c>
      <c r="F1495" t="s">
        <v>967</v>
      </c>
      <c r="G1495">
        <f>_xlfn.XLOOKUP(Product_summary[[#This Row],[ProductName]], products[ProductName], products[UnitsInStock])</f>
        <v>85</v>
      </c>
      <c r="H1495">
        <f>_xlfn.XLOOKUP(Product_summary[[#This Row],[ProductName]], products[ProductName], products[UnitsOnOrder])</f>
        <v>0</v>
      </c>
      <c r="I1495">
        <f>_xlfn.XLOOKUP(Product_summary[[#This Row],[ProductName]], products[ProductName], products[ReorderLevel])</f>
        <v>10</v>
      </c>
      <c r="J1495">
        <v>193</v>
      </c>
    </row>
    <row r="1496" spans="1:10" x14ac:dyDescent="0.3">
      <c r="A1496">
        <v>46</v>
      </c>
      <c r="B1496">
        <v>7</v>
      </c>
      <c r="C1496">
        <v>0</v>
      </c>
      <c r="D1496">
        <v>46</v>
      </c>
      <c r="E1496" t="s">
        <v>4</v>
      </c>
      <c r="F1496" t="s">
        <v>971</v>
      </c>
      <c r="G1496">
        <f>_xlfn.XLOOKUP(Product_summary[[#This Row],[ProductName]], products[ProductName], products[UnitsInStock])</f>
        <v>17</v>
      </c>
      <c r="H1496">
        <f>_xlfn.XLOOKUP(Product_summary[[#This Row],[ProductName]], products[ProductName], products[UnitsOnOrder])</f>
        <v>10</v>
      </c>
      <c r="I1496">
        <f>_xlfn.XLOOKUP(Product_summary[[#This Row],[ProductName]], products[ProductName], products[ReorderLevel])</f>
        <v>25</v>
      </c>
      <c r="J1496">
        <v>322</v>
      </c>
    </row>
    <row r="1497" spans="1:10" x14ac:dyDescent="0.3">
      <c r="A1497">
        <v>7.75</v>
      </c>
      <c r="B1497">
        <v>20</v>
      </c>
      <c r="C1497">
        <v>0</v>
      </c>
      <c r="D1497">
        <v>7.75</v>
      </c>
      <c r="E1497" t="s">
        <v>4</v>
      </c>
      <c r="F1497" t="s">
        <v>1030</v>
      </c>
      <c r="G1497">
        <f>_xlfn.XLOOKUP(Product_summary[[#This Row],[ProductName]], products[ProductName], products[UnitsInStock])</f>
        <v>125</v>
      </c>
      <c r="H1497">
        <f>_xlfn.XLOOKUP(Product_summary[[#This Row],[ProductName]], products[ProductName], products[UnitsOnOrder])</f>
        <v>0</v>
      </c>
      <c r="I1497">
        <f>_xlfn.XLOOKUP(Product_summary[[#This Row],[ProductName]], products[ProductName], products[ReorderLevel])</f>
        <v>25</v>
      </c>
      <c r="J1497">
        <v>155</v>
      </c>
    </row>
    <row r="1498" spans="1:10" x14ac:dyDescent="0.3">
      <c r="A1498">
        <v>38</v>
      </c>
      <c r="B1498">
        <v>30</v>
      </c>
      <c r="C1498">
        <v>0</v>
      </c>
      <c r="D1498">
        <v>38</v>
      </c>
      <c r="E1498" t="s">
        <v>16</v>
      </c>
      <c r="F1498" t="s">
        <v>997</v>
      </c>
      <c r="G1498">
        <f>_xlfn.XLOOKUP(Product_summary[[#This Row],[ProductName]], products[ProductName], products[UnitsInStock])</f>
        <v>21</v>
      </c>
      <c r="H1498">
        <f>_xlfn.XLOOKUP(Product_summary[[#This Row],[ProductName]], products[ProductName], products[UnitsOnOrder])</f>
        <v>10</v>
      </c>
      <c r="I1498">
        <f>_xlfn.XLOOKUP(Product_summary[[#This Row],[ProductName]], products[ProductName], products[ReorderLevel])</f>
        <v>30</v>
      </c>
      <c r="J1498">
        <v>1140</v>
      </c>
    </row>
    <row r="1499" spans="1:10" x14ac:dyDescent="0.3">
      <c r="A1499">
        <v>18</v>
      </c>
      <c r="B1499">
        <v>20</v>
      </c>
      <c r="C1499">
        <v>0</v>
      </c>
      <c r="D1499">
        <v>18</v>
      </c>
      <c r="E1499" t="s">
        <v>4</v>
      </c>
      <c r="F1499" t="s">
        <v>956</v>
      </c>
      <c r="G1499">
        <f>_xlfn.XLOOKUP(Product_summary[[#This Row],[ProductName]], products[ProductName], products[UnitsInStock])</f>
        <v>20</v>
      </c>
      <c r="H1499">
        <f>_xlfn.XLOOKUP(Product_summary[[#This Row],[ProductName]], products[ProductName], products[UnitsOnOrder])</f>
        <v>0</v>
      </c>
      <c r="I1499">
        <f>_xlfn.XLOOKUP(Product_summary[[#This Row],[ProductName]], products[ProductName], products[ReorderLevel])</f>
        <v>15</v>
      </c>
      <c r="J1499">
        <v>360</v>
      </c>
    </row>
    <row r="1500" spans="1:10" x14ac:dyDescent="0.3">
      <c r="A1500">
        <v>53</v>
      </c>
      <c r="B1500">
        <v>6</v>
      </c>
      <c r="C1500">
        <v>0</v>
      </c>
      <c r="D1500">
        <v>53</v>
      </c>
      <c r="E1500" t="s">
        <v>22</v>
      </c>
      <c r="F1500" t="s">
        <v>987</v>
      </c>
      <c r="G1500">
        <f>_xlfn.XLOOKUP(Product_summary[[#This Row],[ProductName]], products[ProductName], products[UnitsInStock])</f>
        <v>20</v>
      </c>
      <c r="H1500">
        <f>_xlfn.XLOOKUP(Product_summary[[#This Row],[ProductName]], products[ProductName], products[UnitsOnOrder])</f>
        <v>0</v>
      </c>
      <c r="I1500">
        <f>_xlfn.XLOOKUP(Product_summary[[#This Row],[ProductName]], products[ProductName], products[ReorderLevel])</f>
        <v>10</v>
      </c>
      <c r="J1500">
        <v>318</v>
      </c>
    </row>
    <row r="1501" spans="1:10" x14ac:dyDescent="0.3">
      <c r="A1501">
        <v>49.3</v>
      </c>
      <c r="B1501">
        <v>3</v>
      </c>
      <c r="C1501">
        <v>0</v>
      </c>
      <c r="D1501">
        <v>49.3</v>
      </c>
      <c r="E1501" t="s">
        <v>10</v>
      </c>
      <c r="F1501" t="s">
        <v>1008</v>
      </c>
      <c r="G1501">
        <f>_xlfn.XLOOKUP(Product_summary[[#This Row],[ProductName]], products[ProductName], products[UnitsInStock])</f>
        <v>17</v>
      </c>
      <c r="H1501">
        <f>_xlfn.XLOOKUP(Product_summary[[#This Row],[ProductName]], products[ProductName], products[UnitsOnOrder])</f>
        <v>0</v>
      </c>
      <c r="I1501">
        <f>_xlfn.XLOOKUP(Product_summary[[#This Row],[ProductName]], products[ProductName], products[ReorderLevel])</f>
        <v>0</v>
      </c>
      <c r="J1501">
        <v>147.89999999999998</v>
      </c>
    </row>
    <row r="1502" spans="1:10" x14ac:dyDescent="0.3">
      <c r="A1502">
        <v>15</v>
      </c>
      <c r="B1502">
        <v>6</v>
      </c>
      <c r="C1502">
        <v>0</v>
      </c>
      <c r="D1502">
        <v>15</v>
      </c>
      <c r="E1502" t="s">
        <v>4</v>
      </c>
      <c r="F1502" t="s">
        <v>1023</v>
      </c>
      <c r="G1502">
        <f>_xlfn.XLOOKUP(Product_summary[[#This Row],[ProductName]], products[ProductName], products[UnitsInStock])</f>
        <v>15</v>
      </c>
      <c r="H1502">
        <f>_xlfn.XLOOKUP(Product_summary[[#This Row],[ProductName]], products[ProductName], products[UnitsOnOrder])</f>
        <v>10</v>
      </c>
      <c r="I1502">
        <f>_xlfn.XLOOKUP(Product_summary[[#This Row],[ProductName]], products[ProductName], products[ReorderLevel])</f>
        <v>30</v>
      </c>
      <c r="J1502">
        <v>90</v>
      </c>
    </row>
    <row r="1503" spans="1:10" x14ac:dyDescent="0.3">
      <c r="A1503">
        <v>21</v>
      </c>
      <c r="B1503">
        <v>20</v>
      </c>
      <c r="C1503">
        <v>0.1</v>
      </c>
      <c r="D1503">
        <v>21</v>
      </c>
      <c r="E1503" t="s">
        <v>13</v>
      </c>
      <c r="F1503" t="s">
        <v>909</v>
      </c>
      <c r="G1503">
        <f>_xlfn.XLOOKUP(Product_summary[[#This Row],[ProductName]], products[ProductName], products[UnitsInStock])</f>
        <v>22</v>
      </c>
      <c r="H1503">
        <f>_xlfn.XLOOKUP(Product_summary[[#This Row],[ProductName]], products[ProductName], products[UnitsOnOrder])</f>
        <v>30</v>
      </c>
      <c r="I1503">
        <f>_xlfn.XLOOKUP(Product_summary[[#This Row],[ProductName]], products[ProductName], products[ReorderLevel])</f>
        <v>30</v>
      </c>
      <c r="J1503">
        <v>378</v>
      </c>
    </row>
    <row r="1504" spans="1:10" x14ac:dyDescent="0.3">
      <c r="A1504">
        <v>19.5</v>
      </c>
      <c r="B1504">
        <v>15</v>
      </c>
      <c r="C1504">
        <v>0</v>
      </c>
      <c r="D1504">
        <v>19.5</v>
      </c>
      <c r="E1504" t="s">
        <v>16</v>
      </c>
      <c r="F1504" t="s">
        <v>999</v>
      </c>
      <c r="G1504">
        <f>_xlfn.XLOOKUP(Product_summary[[#This Row],[ProductName]], products[ProductName], products[UnitsInStock])</f>
        <v>36</v>
      </c>
      <c r="H1504">
        <f>_xlfn.XLOOKUP(Product_summary[[#This Row],[ProductName]], products[ProductName], products[UnitsOnOrder])</f>
        <v>0</v>
      </c>
      <c r="I1504">
        <f>_xlfn.XLOOKUP(Product_summary[[#This Row],[ProductName]], products[ProductName], products[ReorderLevel])</f>
        <v>20</v>
      </c>
      <c r="J1504">
        <v>292.5</v>
      </c>
    </row>
    <row r="1505" spans="1:10" x14ac:dyDescent="0.3">
      <c r="A1505">
        <v>55</v>
      </c>
      <c r="B1505">
        <v>40</v>
      </c>
      <c r="C1505">
        <v>0.1</v>
      </c>
      <c r="D1505">
        <v>55</v>
      </c>
      <c r="E1505" t="s">
        <v>13</v>
      </c>
      <c r="F1505" t="s">
        <v>1002</v>
      </c>
      <c r="G1505">
        <f>_xlfn.XLOOKUP(Product_summary[[#This Row],[ProductName]], products[ProductName], products[UnitsInStock])</f>
        <v>79</v>
      </c>
      <c r="H1505">
        <f>_xlfn.XLOOKUP(Product_summary[[#This Row],[ProductName]], products[ProductName], products[UnitsOnOrder])</f>
        <v>0</v>
      </c>
      <c r="I1505">
        <f>_xlfn.XLOOKUP(Product_summary[[#This Row],[ProductName]], products[ProductName], products[ReorderLevel])</f>
        <v>0</v>
      </c>
      <c r="J1505">
        <v>1980</v>
      </c>
    </row>
    <row r="1506" spans="1:10" x14ac:dyDescent="0.3">
      <c r="A1506">
        <v>13</v>
      </c>
      <c r="B1506">
        <v>15</v>
      </c>
      <c r="C1506">
        <v>0.1</v>
      </c>
      <c r="D1506">
        <v>13</v>
      </c>
      <c r="E1506" t="s">
        <v>7</v>
      </c>
      <c r="F1506" t="s">
        <v>1034</v>
      </c>
      <c r="G1506">
        <f>_xlfn.XLOOKUP(Product_summary[[#This Row],[ProductName]], products[ProductName], products[UnitsInStock])</f>
        <v>32</v>
      </c>
      <c r="H1506">
        <f>_xlfn.XLOOKUP(Product_summary[[#This Row],[ProductName]], products[ProductName], products[UnitsOnOrder])</f>
        <v>0</v>
      </c>
      <c r="I1506">
        <f>_xlfn.XLOOKUP(Product_summary[[#This Row],[ProductName]], products[ProductName], products[ReorderLevel])</f>
        <v>15</v>
      </c>
      <c r="J1506">
        <v>175.5</v>
      </c>
    </row>
    <row r="1507" spans="1:10" x14ac:dyDescent="0.3">
      <c r="A1507">
        <v>9.65</v>
      </c>
      <c r="B1507">
        <v>12</v>
      </c>
      <c r="C1507">
        <v>0</v>
      </c>
      <c r="D1507">
        <v>9.65</v>
      </c>
      <c r="E1507" t="s">
        <v>25</v>
      </c>
      <c r="F1507" t="s">
        <v>967</v>
      </c>
      <c r="G1507">
        <f>_xlfn.XLOOKUP(Product_summary[[#This Row],[ProductName]], products[ProductName], products[UnitsInStock])</f>
        <v>85</v>
      </c>
      <c r="H1507">
        <f>_xlfn.XLOOKUP(Product_summary[[#This Row],[ProductName]], products[ProductName], products[UnitsOnOrder])</f>
        <v>0</v>
      </c>
      <c r="I1507">
        <f>_xlfn.XLOOKUP(Product_summary[[#This Row],[ProductName]], products[ProductName], products[ReorderLevel])</f>
        <v>10</v>
      </c>
      <c r="J1507">
        <v>115.80000000000001</v>
      </c>
    </row>
    <row r="1508" spans="1:10" x14ac:dyDescent="0.3">
      <c r="A1508">
        <v>15</v>
      </c>
      <c r="B1508">
        <v>9</v>
      </c>
      <c r="C1508">
        <v>0</v>
      </c>
      <c r="D1508">
        <v>15</v>
      </c>
      <c r="E1508" t="s">
        <v>4</v>
      </c>
      <c r="F1508" t="s">
        <v>1023</v>
      </c>
      <c r="G1508">
        <f>_xlfn.XLOOKUP(Product_summary[[#This Row],[ProductName]], products[ProductName], products[UnitsInStock])</f>
        <v>15</v>
      </c>
      <c r="H1508">
        <f>_xlfn.XLOOKUP(Product_summary[[#This Row],[ProductName]], products[ProductName], products[UnitsOnOrder])</f>
        <v>10</v>
      </c>
      <c r="I1508">
        <f>_xlfn.XLOOKUP(Product_summary[[#This Row],[ProductName]], products[ProductName], products[ReorderLevel])</f>
        <v>30</v>
      </c>
      <c r="J1508">
        <v>135</v>
      </c>
    </row>
    <row r="1509" spans="1:10" x14ac:dyDescent="0.3">
      <c r="A1509">
        <v>31.23</v>
      </c>
      <c r="B1509">
        <v>12</v>
      </c>
      <c r="C1509">
        <v>0</v>
      </c>
      <c r="D1509">
        <v>31.23</v>
      </c>
      <c r="E1509" t="s">
        <v>10</v>
      </c>
      <c r="F1509" t="s">
        <v>939</v>
      </c>
      <c r="G1509">
        <f>_xlfn.XLOOKUP(Product_summary[[#This Row],[ProductName]], products[ProductName], products[UnitsInStock])</f>
        <v>15</v>
      </c>
      <c r="H1509">
        <f>_xlfn.XLOOKUP(Product_summary[[#This Row],[ProductName]], products[ProductName], products[UnitsOnOrder])</f>
        <v>0</v>
      </c>
      <c r="I1509">
        <f>_xlfn.XLOOKUP(Product_summary[[#This Row],[ProductName]], products[ProductName], products[ReorderLevel])</f>
        <v>0</v>
      </c>
      <c r="J1509">
        <v>374.76</v>
      </c>
    </row>
    <row r="1510" spans="1:10" x14ac:dyDescent="0.3">
      <c r="A1510">
        <v>32.799999999999997</v>
      </c>
      <c r="B1510">
        <v>20</v>
      </c>
      <c r="C1510">
        <v>0</v>
      </c>
      <c r="D1510">
        <v>32.799999999999997</v>
      </c>
      <c r="E1510" t="s">
        <v>19</v>
      </c>
      <c r="F1510" t="s">
        <v>991</v>
      </c>
      <c r="G1510">
        <f>_xlfn.XLOOKUP(Product_summary[[#This Row],[ProductName]], products[ProductName], products[UnitsInStock])</f>
        <v>0</v>
      </c>
      <c r="H1510">
        <f>_xlfn.XLOOKUP(Product_summary[[#This Row],[ProductName]], products[ProductName], products[UnitsOnOrder])</f>
        <v>0</v>
      </c>
      <c r="I1510">
        <f>_xlfn.XLOOKUP(Product_summary[[#This Row],[ProductName]], products[ProductName], products[ReorderLevel])</f>
        <v>0</v>
      </c>
      <c r="J1510">
        <v>656</v>
      </c>
    </row>
    <row r="1511" spans="1:10" x14ac:dyDescent="0.3">
      <c r="A1511">
        <v>12.5</v>
      </c>
      <c r="B1511">
        <v>35</v>
      </c>
      <c r="C1511">
        <v>0</v>
      </c>
      <c r="D1511">
        <v>12.5</v>
      </c>
      <c r="E1511" t="s">
        <v>13</v>
      </c>
      <c r="F1511" t="s">
        <v>949</v>
      </c>
      <c r="G1511">
        <f>_xlfn.XLOOKUP(Product_summary[[#This Row],[ProductName]], products[ProductName], products[UnitsInStock])</f>
        <v>0</v>
      </c>
      <c r="H1511">
        <f>_xlfn.XLOOKUP(Product_summary[[#This Row],[ProductName]], products[ProductName], products[UnitsOnOrder])</f>
        <v>70</v>
      </c>
      <c r="I1511">
        <f>_xlfn.XLOOKUP(Product_summary[[#This Row],[ProductName]], products[ProductName], products[ReorderLevel])</f>
        <v>20</v>
      </c>
      <c r="J1511">
        <v>437.5</v>
      </c>
    </row>
    <row r="1512" spans="1:10" x14ac:dyDescent="0.3">
      <c r="A1512">
        <v>19.5</v>
      </c>
      <c r="B1512">
        <v>15</v>
      </c>
      <c r="C1512">
        <v>0</v>
      </c>
      <c r="D1512">
        <v>19.5</v>
      </c>
      <c r="E1512" t="s">
        <v>16</v>
      </c>
      <c r="F1512" t="s">
        <v>999</v>
      </c>
      <c r="G1512">
        <f>_xlfn.XLOOKUP(Product_summary[[#This Row],[ProductName]], products[ProductName], products[UnitsInStock])</f>
        <v>36</v>
      </c>
      <c r="H1512">
        <f>_xlfn.XLOOKUP(Product_summary[[#This Row],[ProductName]], products[ProductName], products[UnitsOnOrder])</f>
        <v>0</v>
      </c>
      <c r="I1512">
        <f>_xlfn.XLOOKUP(Product_summary[[#This Row],[ProductName]], products[ProductName], products[ReorderLevel])</f>
        <v>20</v>
      </c>
      <c r="J1512">
        <v>292.5</v>
      </c>
    </row>
    <row r="1513" spans="1:10" x14ac:dyDescent="0.3">
      <c r="A1513">
        <v>31</v>
      </c>
      <c r="B1513">
        <v>15</v>
      </c>
      <c r="C1513">
        <v>0</v>
      </c>
      <c r="D1513">
        <v>31</v>
      </c>
      <c r="E1513" t="s">
        <v>25</v>
      </c>
      <c r="F1513" t="s">
        <v>907</v>
      </c>
      <c r="G1513">
        <f>_xlfn.XLOOKUP(Product_summary[[#This Row],[ProductName]], products[ProductName], products[UnitsInStock])</f>
        <v>31</v>
      </c>
      <c r="H1513">
        <f>_xlfn.XLOOKUP(Product_summary[[#This Row],[ProductName]], products[ProductName], products[UnitsOnOrder])</f>
        <v>0</v>
      </c>
      <c r="I1513">
        <f>_xlfn.XLOOKUP(Product_summary[[#This Row],[ProductName]], products[ProductName], products[ReorderLevel])</f>
        <v>0</v>
      </c>
      <c r="J1513">
        <v>465</v>
      </c>
    </row>
    <row r="1514" spans="1:10" x14ac:dyDescent="0.3">
      <c r="A1514">
        <v>18</v>
      </c>
      <c r="B1514">
        <v>21</v>
      </c>
      <c r="C1514">
        <v>0</v>
      </c>
      <c r="D1514">
        <v>18</v>
      </c>
      <c r="E1514" t="s">
        <v>4</v>
      </c>
      <c r="F1514" t="s">
        <v>963</v>
      </c>
      <c r="G1514">
        <f>_xlfn.XLOOKUP(Product_summary[[#This Row],[ProductName]], products[ProductName], products[UnitsInStock])</f>
        <v>69</v>
      </c>
      <c r="H1514">
        <f>_xlfn.XLOOKUP(Product_summary[[#This Row],[ProductName]], products[ProductName], products[UnitsOnOrder])</f>
        <v>0</v>
      </c>
      <c r="I1514">
        <f>_xlfn.XLOOKUP(Product_summary[[#This Row],[ProductName]], products[ProductName], products[ReorderLevel])</f>
        <v>5</v>
      </c>
      <c r="J1514">
        <v>378</v>
      </c>
    </row>
    <row r="1515" spans="1:10" x14ac:dyDescent="0.3">
      <c r="A1515">
        <v>81</v>
      </c>
      <c r="B1515">
        <v>5</v>
      </c>
      <c r="C1515">
        <v>0</v>
      </c>
      <c r="D1515">
        <v>81</v>
      </c>
      <c r="E1515" t="s">
        <v>10</v>
      </c>
      <c r="F1515" t="s">
        <v>927</v>
      </c>
      <c r="G1515">
        <f>_xlfn.XLOOKUP(Product_summary[[#This Row],[ProductName]], products[ProductName], products[UnitsInStock])</f>
        <v>40</v>
      </c>
      <c r="H1515">
        <f>_xlfn.XLOOKUP(Product_summary[[#This Row],[ProductName]], products[ProductName], products[UnitsOnOrder])</f>
        <v>0</v>
      </c>
      <c r="I1515">
        <f>_xlfn.XLOOKUP(Product_summary[[#This Row],[ProductName]], products[ProductName], products[ReorderLevel])</f>
        <v>0</v>
      </c>
      <c r="J1515">
        <v>405</v>
      </c>
    </row>
    <row r="1516" spans="1:10" x14ac:dyDescent="0.3">
      <c r="A1516">
        <v>263.5</v>
      </c>
      <c r="B1516">
        <v>2</v>
      </c>
      <c r="C1516">
        <v>0</v>
      </c>
      <c r="D1516">
        <v>263.5</v>
      </c>
      <c r="E1516" t="s">
        <v>4</v>
      </c>
      <c r="F1516" t="s">
        <v>961</v>
      </c>
      <c r="G1516">
        <f>_xlfn.XLOOKUP(Product_summary[[#This Row],[ProductName]], products[ProductName], products[UnitsInStock])</f>
        <v>17</v>
      </c>
      <c r="H1516">
        <f>_xlfn.XLOOKUP(Product_summary[[#This Row],[ProductName]], products[ProductName], products[UnitsOnOrder])</f>
        <v>0</v>
      </c>
      <c r="I1516">
        <f>_xlfn.XLOOKUP(Product_summary[[#This Row],[ProductName]], products[ProductName], products[ReorderLevel])</f>
        <v>15</v>
      </c>
      <c r="J1516">
        <v>527</v>
      </c>
    </row>
    <row r="1517" spans="1:10" x14ac:dyDescent="0.3">
      <c r="A1517">
        <v>19</v>
      </c>
      <c r="B1517">
        <v>10</v>
      </c>
      <c r="C1517">
        <v>0</v>
      </c>
      <c r="D1517">
        <v>19</v>
      </c>
      <c r="E1517" t="s">
        <v>4</v>
      </c>
      <c r="F1517" t="s">
        <v>891</v>
      </c>
      <c r="G1517">
        <f>_xlfn.XLOOKUP(Product_summary[[#This Row],[ProductName]], products[ProductName], products[UnitsInStock])</f>
        <v>17</v>
      </c>
      <c r="H1517">
        <f>_xlfn.XLOOKUP(Product_summary[[#This Row],[ProductName]], products[ProductName], products[UnitsOnOrder])</f>
        <v>40</v>
      </c>
      <c r="I1517">
        <f>_xlfn.XLOOKUP(Product_summary[[#This Row],[ProductName]], products[ProductName], products[ReorderLevel])</f>
        <v>25</v>
      </c>
      <c r="J1517">
        <v>190</v>
      </c>
    </row>
    <row r="1518" spans="1:10" x14ac:dyDescent="0.3">
      <c r="A1518">
        <v>40</v>
      </c>
      <c r="B1518">
        <v>20</v>
      </c>
      <c r="C1518">
        <v>0</v>
      </c>
      <c r="D1518">
        <v>40</v>
      </c>
      <c r="E1518" t="s">
        <v>7</v>
      </c>
      <c r="F1518" t="s">
        <v>903</v>
      </c>
      <c r="G1518">
        <f>_xlfn.XLOOKUP(Product_summary[[#This Row],[ProductName]], products[ProductName], products[UnitsInStock])</f>
        <v>6</v>
      </c>
      <c r="H1518">
        <f>_xlfn.XLOOKUP(Product_summary[[#This Row],[ProductName]], products[ProductName], products[UnitsOnOrder])</f>
        <v>0</v>
      </c>
      <c r="I1518">
        <f>_xlfn.XLOOKUP(Product_summary[[#This Row],[ProductName]], products[ProductName], products[ReorderLevel])</f>
        <v>0</v>
      </c>
      <c r="J1518">
        <v>800</v>
      </c>
    </row>
    <row r="1519" spans="1:10" x14ac:dyDescent="0.3">
      <c r="A1519">
        <v>6</v>
      </c>
      <c r="B1519">
        <v>10</v>
      </c>
      <c r="C1519">
        <v>0</v>
      </c>
      <c r="D1519">
        <v>6</v>
      </c>
      <c r="E1519" t="s">
        <v>25</v>
      </c>
      <c r="F1519" t="s">
        <v>913</v>
      </c>
      <c r="G1519">
        <f>_xlfn.XLOOKUP(Product_summary[[#This Row],[ProductName]], products[ProductName], products[UnitsInStock])</f>
        <v>24</v>
      </c>
      <c r="H1519">
        <f>_xlfn.XLOOKUP(Product_summary[[#This Row],[ProductName]], products[ProductName], products[UnitsOnOrder])</f>
        <v>0</v>
      </c>
      <c r="I1519">
        <f>_xlfn.XLOOKUP(Product_summary[[#This Row],[ProductName]], products[ProductName], products[ReorderLevel])</f>
        <v>5</v>
      </c>
      <c r="J1519">
        <v>60</v>
      </c>
    </row>
    <row r="1520" spans="1:10" x14ac:dyDescent="0.3">
      <c r="A1520">
        <v>34</v>
      </c>
      <c r="B1520">
        <v>21</v>
      </c>
      <c r="C1520">
        <v>0</v>
      </c>
      <c r="D1520">
        <v>34</v>
      </c>
      <c r="E1520" t="s">
        <v>13</v>
      </c>
      <c r="F1520" t="s">
        <v>1004</v>
      </c>
      <c r="G1520">
        <f>_xlfn.XLOOKUP(Product_summary[[#This Row],[ProductName]], products[ProductName], products[UnitsInStock])</f>
        <v>19</v>
      </c>
      <c r="H1520">
        <f>_xlfn.XLOOKUP(Product_summary[[#This Row],[ProductName]], products[ProductName], products[UnitsOnOrder])</f>
        <v>0</v>
      </c>
      <c r="I1520">
        <f>_xlfn.XLOOKUP(Product_summary[[#This Row],[ProductName]], products[ProductName], products[ReorderLevel])</f>
        <v>0</v>
      </c>
      <c r="J1520">
        <v>714</v>
      </c>
    </row>
    <row r="1521" spans="1:10" x14ac:dyDescent="0.3">
      <c r="A1521">
        <v>25</v>
      </c>
      <c r="B1521">
        <v>6</v>
      </c>
      <c r="C1521">
        <v>0</v>
      </c>
      <c r="D1521">
        <v>25</v>
      </c>
      <c r="E1521" t="s">
        <v>7</v>
      </c>
      <c r="F1521" t="s">
        <v>899</v>
      </c>
      <c r="G1521">
        <f>_xlfn.XLOOKUP(Product_summary[[#This Row],[ProductName]], products[ProductName], products[UnitsInStock])</f>
        <v>120</v>
      </c>
      <c r="H1521">
        <f>_xlfn.XLOOKUP(Product_summary[[#This Row],[ProductName]], products[ProductName], products[UnitsOnOrder])</f>
        <v>0</v>
      </c>
      <c r="I1521">
        <f>_xlfn.XLOOKUP(Product_summary[[#This Row],[ProductName]], products[ProductName], products[ReorderLevel])</f>
        <v>25</v>
      </c>
      <c r="J1521">
        <v>150</v>
      </c>
    </row>
    <row r="1522" spans="1:10" x14ac:dyDescent="0.3">
      <c r="A1522">
        <v>18</v>
      </c>
      <c r="B1522">
        <v>28</v>
      </c>
      <c r="C1522">
        <v>0</v>
      </c>
      <c r="D1522">
        <v>18</v>
      </c>
      <c r="E1522" t="s">
        <v>4</v>
      </c>
      <c r="F1522" t="s">
        <v>963</v>
      </c>
      <c r="G1522">
        <f>_xlfn.XLOOKUP(Product_summary[[#This Row],[ProductName]], products[ProductName], products[UnitsInStock])</f>
        <v>69</v>
      </c>
      <c r="H1522">
        <f>_xlfn.XLOOKUP(Product_summary[[#This Row],[ProductName]], products[ProductName], products[UnitsOnOrder])</f>
        <v>0</v>
      </c>
      <c r="I1522">
        <f>_xlfn.XLOOKUP(Product_summary[[#This Row],[ProductName]], products[ProductName], products[ReorderLevel])</f>
        <v>5</v>
      </c>
      <c r="J1522">
        <v>504</v>
      </c>
    </row>
    <row r="1523" spans="1:10" x14ac:dyDescent="0.3">
      <c r="A1523">
        <v>34</v>
      </c>
      <c r="B1523">
        <v>30</v>
      </c>
      <c r="C1523">
        <v>0</v>
      </c>
      <c r="D1523">
        <v>34</v>
      </c>
      <c r="E1523" t="s">
        <v>13</v>
      </c>
      <c r="F1523" t="s">
        <v>1004</v>
      </c>
      <c r="G1523">
        <f>_xlfn.XLOOKUP(Product_summary[[#This Row],[ProductName]], products[ProductName], products[UnitsInStock])</f>
        <v>19</v>
      </c>
      <c r="H1523">
        <f>_xlfn.XLOOKUP(Product_summary[[#This Row],[ProductName]], products[ProductName], products[UnitsOnOrder])</f>
        <v>0</v>
      </c>
      <c r="I1523">
        <f>_xlfn.XLOOKUP(Product_summary[[#This Row],[ProductName]], products[ProductName], products[ReorderLevel])</f>
        <v>0</v>
      </c>
      <c r="J1523">
        <v>1020</v>
      </c>
    </row>
    <row r="1524" spans="1:10" x14ac:dyDescent="0.3">
      <c r="A1524">
        <v>12.5</v>
      </c>
      <c r="B1524">
        <v>24</v>
      </c>
      <c r="C1524">
        <v>0</v>
      </c>
      <c r="D1524">
        <v>12.5</v>
      </c>
      <c r="E1524" t="s">
        <v>10</v>
      </c>
      <c r="F1524" t="s">
        <v>1019</v>
      </c>
      <c r="G1524">
        <f>_xlfn.XLOOKUP(Product_summary[[#This Row],[ProductName]], products[ProductName], products[UnitsInStock])</f>
        <v>6</v>
      </c>
      <c r="H1524">
        <f>_xlfn.XLOOKUP(Product_summary[[#This Row],[ProductName]], products[ProductName], products[UnitsOnOrder])</f>
        <v>10</v>
      </c>
      <c r="I1524">
        <f>_xlfn.XLOOKUP(Product_summary[[#This Row],[ProductName]], products[ProductName], products[ReorderLevel])</f>
        <v>15</v>
      </c>
      <c r="J1524">
        <v>300</v>
      </c>
    </row>
    <row r="1525" spans="1:10" x14ac:dyDescent="0.3">
      <c r="A1525">
        <v>9.1999999999999993</v>
      </c>
      <c r="B1525">
        <v>2</v>
      </c>
      <c r="C1525">
        <v>0</v>
      </c>
      <c r="D1525">
        <v>9.1999999999999993</v>
      </c>
      <c r="E1525" t="s">
        <v>10</v>
      </c>
      <c r="F1525" t="s">
        <v>925</v>
      </c>
      <c r="G1525">
        <f>_xlfn.XLOOKUP(Product_summary[[#This Row],[ProductName]], products[ProductName], products[UnitsInStock])</f>
        <v>25</v>
      </c>
      <c r="H1525">
        <f>_xlfn.XLOOKUP(Product_summary[[#This Row],[ProductName]], products[ProductName], products[UnitsOnOrder])</f>
        <v>0</v>
      </c>
      <c r="I1525">
        <f>_xlfn.XLOOKUP(Product_summary[[#This Row],[ProductName]], products[ProductName], products[ReorderLevel])</f>
        <v>5</v>
      </c>
      <c r="J1525">
        <v>18.399999999999999</v>
      </c>
    </row>
    <row r="1526" spans="1:10" x14ac:dyDescent="0.3">
      <c r="A1526">
        <v>18</v>
      </c>
      <c r="B1526">
        <v>8</v>
      </c>
      <c r="C1526">
        <v>0</v>
      </c>
      <c r="D1526">
        <v>18</v>
      </c>
      <c r="E1526" t="s">
        <v>4</v>
      </c>
      <c r="F1526" t="s">
        <v>956</v>
      </c>
      <c r="G1526">
        <f>_xlfn.XLOOKUP(Product_summary[[#This Row],[ProductName]], products[ProductName], products[UnitsInStock])</f>
        <v>20</v>
      </c>
      <c r="H1526">
        <f>_xlfn.XLOOKUP(Product_summary[[#This Row],[ProductName]], products[ProductName], products[UnitsOnOrder])</f>
        <v>0</v>
      </c>
      <c r="I1526">
        <f>_xlfn.XLOOKUP(Product_summary[[#This Row],[ProductName]], products[ProductName], products[ReorderLevel])</f>
        <v>15</v>
      </c>
      <c r="J1526">
        <v>144</v>
      </c>
    </row>
    <row r="1527" spans="1:10" x14ac:dyDescent="0.3">
      <c r="A1527">
        <v>263.5</v>
      </c>
      <c r="B1527">
        <v>8</v>
      </c>
      <c r="C1527">
        <v>0</v>
      </c>
      <c r="D1527">
        <v>263.5</v>
      </c>
      <c r="E1527" t="s">
        <v>4</v>
      </c>
      <c r="F1527" t="s">
        <v>961</v>
      </c>
      <c r="G1527">
        <f>_xlfn.XLOOKUP(Product_summary[[#This Row],[ProductName]], products[ProductName], products[UnitsInStock])</f>
        <v>17</v>
      </c>
      <c r="H1527">
        <f>_xlfn.XLOOKUP(Product_summary[[#This Row],[ProductName]], products[ProductName], products[UnitsOnOrder])</f>
        <v>0</v>
      </c>
      <c r="I1527">
        <f>_xlfn.XLOOKUP(Product_summary[[#This Row],[ProductName]], products[ProductName], products[ReorderLevel])</f>
        <v>15</v>
      </c>
      <c r="J1527">
        <v>2108</v>
      </c>
    </row>
    <row r="1528" spans="1:10" x14ac:dyDescent="0.3">
      <c r="A1528">
        <v>46</v>
      </c>
      <c r="B1528">
        <v>9</v>
      </c>
      <c r="C1528">
        <v>0</v>
      </c>
      <c r="D1528">
        <v>46</v>
      </c>
      <c r="E1528" t="s">
        <v>4</v>
      </c>
      <c r="F1528" t="s">
        <v>971</v>
      </c>
      <c r="G1528">
        <f>_xlfn.XLOOKUP(Product_summary[[#This Row],[ProductName]], products[ProductName], products[UnitsInStock])</f>
        <v>17</v>
      </c>
      <c r="H1528">
        <f>_xlfn.XLOOKUP(Product_summary[[#This Row],[ProductName]], products[ProductName], products[UnitsOnOrder])</f>
        <v>10</v>
      </c>
      <c r="I1528">
        <f>_xlfn.XLOOKUP(Product_summary[[#This Row],[ProductName]], products[ProductName], products[ReorderLevel])</f>
        <v>25</v>
      </c>
      <c r="J1528">
        <v>414</v>
      </c>
    </row>
    <row r="1529" spans="1:10" x14ac:dyDescent="0.3">
      <c r="A1529">
        <v>6</v>
      </c>
      <c r="B1529">
        <v>3</v>
      </c>
      <c r="C1529">
        <v>0.2</v>
      </c>
      <c r="D1529">
        <v>6</v>
      </c>
      <c r="E1529" t="s">
        <v>25</v>
      </c>
      <c r="F1529" t="s">
        <v>913</v>
      </c>
      <c r="G1529">
        <f>_xlfn.XLOOKUP(Product_summary[[#This Row],[ProductName]], products[ProductName], products[UnitsInStock])</f>
        <v>24</v>
      </c>
      <c r="H1529">
        <f>_xlfn.XLOOKUP(Product_summary[[#This Row],[ProductName]], products[ProductName], products[UnitsOnOrder])</f>
        <v>0</v>
      </c>
      <c r="I1529">
        <f>_xlfn.XLOOKUP(Product_summary[[#This Row],[ProductName]], products[ProductName], products[ReorderLevel])</f>
        <v>5</v>
      </c>
      <c r="J1529">
        <v>14.4</v>
      </c>
    </row>
    <row r="1530" spans="1:10" x14ac:dyDescent="0.3">
      <c r="A1530">
        <v>14</v>
      </c>
      <c r="B1530">
        <v>10</v>
      </c>
      <c r="C1530">
        <v>0.2</v>
      </c>
      <c r="D1530">
        <v>14</v>
      </c>
      <c r="E1530" t="s">
        <v>10</v>
      </c>
      <c r="F1530" t="s">
        <v>937</v>
      </c>
      <c r="G1530">
        <f>_xlfn.XLOOKUP(Product_summary[[#This Row],[ProductName]], products[ProductName], products[UnitsInStock])</f>
        <v>76</v>
      </c>
      <c r="H1530">
        <f>_xlfn.XLOOKUP(Product_summary[[#This Row],[ProductName]], products[ProductName], products[UnitsOnOrder])</f>
        <v>0</v>
      </c>
      <c r="I1530">
        <f>_xlfn.XLOOKUP(Product_summary[[#This Row],[ProductName]], products[ProductName], products[ReorderLevel])</f>
        <v>30</v>
      </c>
      <c r="J1530">
        <v>112</v>
      </c>
    </row>
    <row r="1531" spans="1:10" x14ac:dyDescent="0.3">
      <c r="A1531">
        <v>19.45</v>
      </c>
      <c r="B1531">
        <v>16</v>
      </c>
      <c r="C1531">
        <v>0.2</v>
      </c>
      <c r="D1531">
        <v>19.45</v>
      </c>
      <c r="E1531" t="s">
        <v>7</v>
      </c>
      <c r="F1531" t="s">
        <v>973</v>
      </c>
      <c r="G1531">
        <f>_xlfn.XLOOKUP(Product_summary[[#This Row],[ProductName]], products[ProductName], products[UnitsInStock])</f>
        <v>27</v>
      </c>
      <c r="H1531">
        <f>_xlfn.XLOOKUP(Product_summary[[#This Row],[ProductName]], products[ProductName], products[UnitsOnOrder])</f>
        <v>0</v>
      </c>
      <c r="I1531">
        <f>_xlfn.XLOOKUP(Product_summary[[#This Row],[ProductName]], products[ProductName], products[ReorderLevel])</f>
        <v>15</v>
      </c>
      <c r="J1531">
        <v>248.96</v>
      </c>
    </row>
    <row r="1532" spans="1:10" x14ac:dyDescent="0.3">
      <c r="A1532">
        <v>33.25</v>
      </c>
      <c r="B1532">
        <v>3</v>
      </c>
      <c r="C1532">
        <v>0</v>
      </c>
      <c r="D1532">
        <v>33.25</v>
      </c>
      <c r="E1532" t="s">
        <v>16</v>
      </c>
      <c r="F1532" t="s">
        <v>1012</v>
      </c>
      <c r="G1532">
        <f>_xlfn.XLOOKUP(Product_summary[[#This Row],[ProductName]], products[ProductName], products[UnitsInStock])</f>
        <v>22</v>
      </c>
      <c r="H1532">
        <f>_xlfn.XLOOKUP(Product_summary[[#This Row],[ProductName]], products[ProductName], products[UnitsOnOrder])</f>
        <v>80</v>
      </c>
      <c r="I1532">
        <f>_xlfn.XLOOKUP(Product_summary[[#This Row],[ProductName]], products[ProductName], products[ReorderLevel])</f>
        <v>30</v>
      </c>
      <c r="J1532">
        <v>99.75</v>
      </c>
    </row>
    <row r="1533" spans="1:10" x14ac:dyDescent="0.3">
      <c r="A1533">
        <v>30</v>
      </c>
      <c r="B1533">
        <v>20</v>
      </c>
      <c r="C1533">
        <v>0.1</v>
      </c>
      <c r="D1533">
        <v>30</v>
      </c>
      <c r="E1533" t="s">
        <v>22</v>
      </c>
      <c r="F1533" t="s">
        <v>901</v>
      </c>
      <c r="G1533">
        <f>_xlfn.XLOOKUP(Product_summary[[#This Row],[ProductName]], products[ProductName], products[UnitsInStock])</f>
        <v>15</v>
      </c>
      <c r="H1533">
        <f>_xlfn.XLOOKUP(Product_summary[[#This Row],[ProductName]], products[ProductName], products[UnitsOnOrder])</f>
        <v>0</v>
      </c>
      <c r="I1533">
        <f>_xlfn.XLOOKUP(Product_summary[[#This Row],[ProductName]], products[ProductName], products[ReorderLevel])</f>
        <v>10</v>
      </c>
      <c r="J1533">
        <v>540</v>
      </c>
    </row>
    <row r="1534" spans="1:10" x14ac:dyDescent="0.3">
      <c r="A1534">
        <v>12.5</v>
      </c>
      <c r="B1534">
        <v>9</v>
      </c>
      <c r="C1534">
        <v>0.1</v>
      </c>
      <c r="D1534">
        <v>12.5</v>
      </c>
      <c r="E1534" t="s">
        <v>13</v>
      </c>
      <c r="F1534" t="s">
        <v>949</v>
      </c>
      <c r="G1534">
        <f>_xlfn.XLOOKUP(Product_summary[[#This Row],[ProductName]], products[ProductName], products[UnitsInStock])</f>
        <v>0</v>
      </c>
      <c r="H1534">
        <f>_xlfn.XLOOKUP(Product_summary[[#This Row],[ProductName]], products[ProductName], products[UnitsOnOrder])</f>
        <v>70</v>
      </c>
      <c r="I1534">
        <f>_xlfn.XLOOKUP(Product_summary[[#This Row],[ProductName]], products[ProductName], products[ReorderLevel])</f>
        <v>20</v>
      </c>
      <c r="J1534">
        <v>101.25</v>
      </c>
    </row>
    <row r="1535" spans="1:10" x14ac:dyDescent="0.3">
      <c r="A1535">
        <v>32.799999999999997</v>
      </c>
      <c r="B1535">
        <v>9</v>
      </c>
      <c r="C1535">
        <v>0.1</v>
      </c>
      <c r="D1535">
        <v>32.799999999999997</v>
      </c>
      <c r="E1535" t="s">
        <v>19</v>
      </c>
      <c r="F1535" t="s">
        <v>991</v>
      </c>
      <c r="G1535">
        <f>_xlfn.XLOOKUP(Product_summary[[#This Row],[ProductName]], products[ProductName], products[UnitsInStock])</f>
        <v>0</v>
      </c>
      <c r="H1535">
        <f>_xlfn.XLOOKUP(Product_summary[[#This Row],[ProductName]], products[ProductName], products[UnitsOnOrder])</f>
        <v>0</v>
      </c>
      <c r="I1535">
        <f>_xlfn.XLOOKUP(Product_summary[[#This Row],[ProductName]], products[ProductName], products[ReorderLevel])</f>
        <v>0</v>
      </c>
      <c r="J1535">
        <v>265.68</v>
      </c>
    </row>
    <row r="1536" spans="1:10" x14ac:dyDescent="0.3">
      <c r="A1536">
        <v>123.79</v>
      </c>
      <c r="B1536">
        <v>8</v>
      </c>
      <c r="C1536">
        <v>0.05</v>
      </c>
      <c r="D1536">
        <v>123.79</v>
      </c>
      <c r="E1536" t="s">
        <v>19</v>
      </c>
      <c r="F1536" t="s">
        <v>945</v>
      </c>
      <c r="G1536">
        <f>_xlfn.XLOOKUP(Product_summary[[#This Row],[ProductName]], products[ProductName], products[UnitsInStock])</f>
        <v>0</v>
      </c>
      <c r="H1536">
        <f>_xlfn.XLOOKUP(Product_summary[[#This Row],[ProductName]], products[ProductName], products[UnitsOnOrder])</f>
        <v>0</v>
      </c>
      <c r="I1536">
        <f>_xlfn.XLOOKUP(Product_summary[[#This Row],[ProductName]], products[ProductName], products[ReorderLevel])</f>
        <v>0</v>
      </c>
      <c r="J1536">
        <v>940.80399999999997</v>
      </c>
    </row>
    <row r="1537" spans="1:10" x14ac:dyDescent="0.3">
      <c r="A1537">
        <v>25.89</v>
      </c>
      <c r="B1537">
        <v>20</v>
      </c>
      <c r="C1537">
        <v>0.05</v>
      </c>
      <c r="D1537">
        <v>25.89</v>
      </c>
      <c r="E1537" t="s">
        <v>25</v>
      </c>
      <c r="F1537" t="s">
        <v>947</v>
      </c>
      <c r="G1537">
        <f>_xlfn.XLOOKUP(Product_summary[[#This Row],[ProductName]], products[ProductName], products[UnitsInStock])</f>
        <v>10</v>
      </c>
      <c r="H1537">
        <f>_xlfn.XLOOKUP(Product_summary[[#This Row],[ProductName]], products[ProductName], products[UnitsOnOrder])</f>
        <v>0</v>
      </c>
      <c r="I1537">
        <f>_xlfn.XLOOKUP(Product_summary[[#This Row],[ProductName]], products[ProductName], products[ReorderLevel])</f>
        <v>15</v>
      </c>
      <c r="J1537">
        <v>491.90999999999991</v>
      </c>
    </row>
    <row r="1538" spans="1:10" x14ac:dyDescent="0.3">
      <c r="A1538">
        <v>55</v>
      </c>
      <c r="B1538">
        <v>15</v>
      </c>
      <c r="C1538">
        <v>0</v>
      </c>
      <c r="D1538">
        <v>55</v>
      </c>
      <c r="E1538" t="s">
        <v>13</v>
      </c>
      <c r="F1538" t="s">
        <v>1002</v>
      </c>
      <c r="G1538">
        <f>_xlfn.XLOOKUP(Product_summary[[#This Row],[ProductName]], products[ProductName], products[UnitsInStock])</f>
        <v>79</v>
      </c>
      <c r="H1538">
        <f>_xlfn.XLOOKUP(Product_summary[[#This Row],[ProductName]], products[ProductName], products[UnitsOnOrder])</f>
        <v>0</v>
      </c>
      <c r="I1538">
        <f>_xlfn.XLOOKUP(Product_summary[[#This Row],[ProductName]], products[ProductName], products[ReorderLevel])</f>
        <v>0</v>
      </c>
      <c r="J1538">
        <v>825</v>
      </c>
    </row>
    <row r="1539" spans="1:10" x14ac:dyDescent="0.3">
      <c r="A1539">
        <v>13</v>
      </c>
      <c r="B1539">
        <v>2</v>
      </c>
      <c r="C1539">
        <v>0.2</v>
      </c>
      <c r="D1539">
        <v>13</v>
      </c>
      <c r="E1539" t="s">
        <v>7</v>
      </c>
      <c r="F1539" t="s">
        <v>1034</v>
      </c>
      <c r="G1539">
        <f>_xlfn.XLOOKUP(Product_summary[[#This Row],[ProductName]], products[ProductName], products[UnitsInStock])</f>
        <v>32</v>
      </c>
      <c r="H1539">
        <f>_xlfn.XLOOKUP(Product_summary[[#This Row],[ProductName]], products[ProductName], products[UnitsOnOrder])</f>
        <v>0</v>
      </c>
      <c r="I1539">
        <f>_xlfn.XLOOKUP(Product_summary[[#This Row],[ProductName]], products[ProductName], products[ReorderLevel])</f>
        <v>15</v>
      </c>
      <c r="J1539">
        <v>20.8</v>
      </c>
    </row>
    <row r="1540" spans="1:10" x14ac:dyDescent="0.3">
      <c r="A1540">
        <v>21</v>
      </c>
      <c r="B1540">
        <v>52</v>
      </c>
      <c r="C1540">
        <v>0</v>
      </c>
      <c r="D1540">
        <v>21</v>
      </c>
      <c r="E1540" t="s">
        <v>16</v>
      </c>
      <c r="F1540" t="s">
        <v>931</v>
      </c>
      <c r="G1540">
        <f>_xlfn.XLOOKUP(Product_summary[[#This Row],[ProductName]], products[ProductName], products[UnitsInStock])</f>
        <v>104</v>
      </c>
      <c r="H1540">
        <f>_xlfn.XLOOKUP(Product_summary[[#This Row],[ProductName]], products[ProductName], products[UnitsOnOrder])</f>
        <v>0</v>
      </c>
      <c r="I1540">
        <f>_xlfn.XLOOKUP(Product_summary[[#This Row],[ProductName]], products[ProductName], products[ReorderLevel])</f>
        <v>25</v>
      </c>
      <c r="J1540">
        <v>1092</v>
      </c>
    </row>
    <row r="1541" spans="1:10" x14ac:dyDescent="0.3">
      <c r="A1541">
        <v>18</v>
      </c>
      <c r="B1541">
        <v>6</v>
      </c>
      <c r="C1541">
        <v>0</v>
      </c>
      <c r="D1541">
        <v>18</v>
      </c>
      <c r="E1541" t="s">
        <v>4</v>
      </c>
      <c r="F1541" t="s">
        <v>956</v>
      </c>
      <c r="G1541">
        <f>_xlfn.XLOOKUP(Product_summary[[#This Row],[ProductName]], products[ProductName], products[UnitsInStock])</f>
        <v>20</v>
      </c>
      <c r="H1541">
        <f>_xlfn.XLOOKUP(Product_summary[[#This Row],[ProductName]], products[ProductName], products[UnitsOnOrder])</f>
        <v>0</v>
      </c>
      <c r="I1541">
        <f>_xlfn.XLOOKUP(Product_summary[[#This Row],[ProductName]], products[ProductName], products[ReorderLevel])</f>
        <v>15</v>
      </c>
      <c r="J1541">
        <v>108</v>
      </c>
    </row>
    <row r="1542" spans="1:10" x14ac:dyDescent="0.3">
      <c r="A1542">
        <v>19.5</v>
      </c>
      <c r="B1542">
        <v>24</v>
      </c>
      <c r="C1542">
        <v>0</v>
      </c>
      <c r="D1542">
        <v>19.5</v>
      </c>
      <c r="E1542" t="s">
        <v>16</v>
      </c>
      <c r="F1542" t="s">
        <v>999</v>
      </c>
      <c r="G1542">
        <f>_xlfn.XLOOKUP(Product_summary[[#This Row],[ProductName]], products[ProductName], products[UnitsInStock])</f>
        <v>36</v>
      </c>
      <c r="H1542">
        <f>_xlfn.XLOOKUP(Product_summary[[#This Row],[ProductName]], products[ProductName], products[UnitsOnOrder])</f>
        <v>0</v>
      </c>
      <c r="I1542">
        <f>_xlfn.XLOOKUP(Product_summary[[#This Row],[ProductName]], products[ProductName], products[ReorderLevel])</f>
        <v>20</v>
      </c>
      <c r="J1542">
        <v>468</v>
      </c>
    </row>
    <row r="1543" spans="1:10" x14ac:dyDescent="0.3">
      <c r="A1543">
        <v>34</v>
      </c>
      <c r="B1543">
        <v>60</v>
      </c>
      <c r="C1543">
        <v>0</v>
      </c>
      <c r="D1543">
        <v>34</v>
      </c>
      <c r="E1543" t="s">
        <v>13</v>
      </c>
      <c r="F1543" t="s">
        <v>1004</v>
      </c>
      <c r="G1543">
        <f>_xlfn.XLOOKUP(Product_summary[[#This Row],[ProductName]], products[ProductName], products[UnitsInStock])</f>
        <v>19</v>
      </c>
      <c r="H1543">
        <f>_xlfn.XLOOKUP(Product_summary[[#This Row],[ProductName]], products[ProductName], products[UnitsOnOrder])</f>
        <v>0</v>
      </c>
      <c r="I1543">
        <f>_xlfn.XLOOKUP(Product_summary[[#This Row],[ProductName]], products[ProductName], products[ReorderLevel])</f>
        <v>0</v>
      </c>
      <c r="J1543">
        <v>2040</v>
      </c>
    </row>
    <row r="1544" spans="1:10" x14ac:dyDescent="0.3">
      <c r="A1544">
        <v>33.25</v>
      </c>
      <c r="B1544">
        <v>30</v>
      </c>
      <c r="C1544">
        <v>0</v>
      </c>
      <c r="D1544">
        <v>33.25</v>
      </c>
      <c r="E1544" t="s">
        <v>16</v>
      </c>
      <c r="F1544" t="s">
        <v>1012</v>
      </c>
      <c r="G1544">
        <f>_xlfn.XLOOKUP(Product_summary[[#This Row],[ProductName]], products[ProductName], products[UnitsInStock])</f>
        <v>22</v>
      </c>
      <c r="H1544">
        <f>_xlfn.XLOOKUP(Product_summary[[#This Row],[ProductName]], products[ProductName], products[UnitsOnOrder])</f>
        <v>80</v>
      </c>
      <c r="I1544">
        <f>_xlfn.XLOOKUP(Product_summary[[#This Row],[ProductName]], products[ProductName], products[ReorderLevel])</f>
        <v>30</v>
      </c>
      <c r="J1544">
        <v>997.5</v>
      </c>
    </row>
    <row r="1545" spans="1:10" x14ac:dyDescent="0.3">
      <c r="A1545">
        <v>6</v>
      </c>
      <c r="B1545">
        <v>6</v>
      </c>
      <c r="C1545">
        <v>0</v>
      </c>
      <c r="D1545">
        <v>6</v>
      </c>
      <c r="E1545" t="s">
        <v>25</v>
      </c>
      <c r="F1545" t="s">
        <v>913</v>
      </c>
      <c r="G1545">
        <f>_xlfn.XLOOKUP(Product_summary[[#This Row],[ProductName]], products[ProductName], products[UnitsInStock])</f>
        <v>24</v>
      </c>
      <c r="H1545">
        <f>_xlfn.XLOOKUP(Product_summary[[#This Row],[ProductName]], products[ProductName], products[UnitsOnOrder])</f>
        <v>0</v>
      </c>
      <c r="I1545">
        <f>_xlfn.XLOOKUP(Product_summary[[#This Row],[ProductName]], products[ProductName], products[ReorderLevel])</f>
        <v>5</v>
      </c>
      <c r="J1545">
        <v>36</v>
      </c>
    </row>
    <row r="1546" spans="1:10" x14ac:dyDescent="0.3">
      <c r="A1546">
        <v>18.399999999999999</v>
      </c>
      <c r="B1546">
        <v>25</v>
      </c>
      <c r="C1546">
        <v>0</v>
      </c>
      <c r="D1546">
        <v>18.399999999999999</v>
      </c>
      <c r="E1546" t="s">
        <v>25</v>
      </c>
      <c r="F1546" t="s">
        <v>965</v>
      </c>
      <c r="G1546">
        <f>_xlfn.XLOOKUP(Product_summary[[#This Row],[ProductName]], products[ProductName], products[UnitsInStock])</f>
        <v>123</v>
      </c>
      <c r="H1546">
        <f>_xlfn.XLOOKUP(Product_summary[[#This Row],[ProductName]], products[ProductName], products[UnitsOnOrder])</f>
        <v>0</v>
      </c>
      <c r="I1546">
        <f>_xlfn.XLOOKUP(Product_summary[[#This Row],[ProductName]], products[ProductName], products[ReorderLevel])</f>
        <v>30</v>
      </c>
      <c r="J1546">
        <v>459.99999999999994</v>
      </c>
    </row>
    <row r="1547" spans="1:10" x14ac:dyDescent="0.3">
      <c r="A1547">
        <v>9.5</v>
      </c>
      <c r="B1547">
        <v>40</v>
      </c>
      <c r="C1547">
        <v>0.25</v>
      </c>
      <c r="D1547">
        <v>9.5</v>
      </c>
      <c r="E1547" t="s">
        <v>10</v>
      </c>
      <c r="F1547" t="s">
        <v>979</v>
      </c>
      <c r="G1547">
        <f>_xlfn.XLOOKUP(Product_summary[[#This Row],[ProductName]], products[ProductName], products[UnitsInStock])</f>
        <v>36</v>
      </c>
      <c r="H1547">
        <f>_xlfn.XLOOKUP(Product_summary[[#This Row],[ProductName]], products[ProductName], products[UnitsOnOrder])</f>
        <v>0</v>
      </c>
      <c r="I1547">
        <f>_xlfn.XLOOKUP(Product_summary[[#This Row],[ProductName]], products[ProductName], products[ReorderLevel])</f>
        <v>0</v>
      </c>
      <c r="J1547">
        <v>285</v>
      </c>
    </row>
    <row r="1548" spans="1:10" x14ac:dyDescent="0.3">
      <c r="A1548">
        <v>18</v>
      </c>
      <c r="B1548">
        <v>21</v>
      </c>
      <c r="C1548">
        <v>0.25</v>
      </c>
      <c r="D1548">
        <v>18</v>
      </c>
      <c r="E1548" t="s">
        <v>4</v>
      </c>
      <c r="F1548" t="s">
        <v>1032</v>
      </c>
      <c r="G1548">
        <f>_xlfn.XLOOKUP(Product_summary[[#This Row],[ProductName]], products[ProductName], products[UnitsInStock])</f>
        <v>57</v>
      </c>
      <c r="H1548">
        <f>_xlfn.XLOOKUP(Product_summary[[#This Row],[ProductName]], products[ProductName], products[UnitsOnOrder])</f>
        <v>0</v>
      </c>
      <c r="I1548">
        <f>_xlfn.XLOOKUP(Product_summary[[#This Row],[ProductName]], products[ProductName], products[ReorderLevel])</f>
        <v>20</v>
      </c>
      <c r="J1548">
        <v>283.5</v>
      </c>
    </row>
    <row r="1549" spans="1:10" x14ac:dyDescent="0.3">
      <c r="A1549">
        <v>18</v>
      </c>
      <c r="B1549">
        <v>4</v>
      </c>
      <c r="C1549">
        <v>0.25</v>
      </c>
      <c r="D1549">
        <v>18</v>
      </c>
      <c r="E1549" t="s">
        <v>4</v>
      </c>
      <c r="F1549" t="s">
        <v>889</v>
      </c>
      <c r="G1549">
        <f>_xlfn.XLOOKUP(Product_summary[[#This Row],[ProductName]], products[ProductName], products[UnitsInStock])</f>
        <v>39</v>
      </c>
      <c r="H1549">
        <f>_xlfn.XLOOKUP(Product_summary[[#This Row],[ProductName]], products[ProductName], products[UnitsOnOrder])</f>
        <v>0</v>
      </c>
      <c r="I1549">
        <f>_xlfn.XLOOKUP(Product_summary[[#This Row],[ProductName]], products[ProductName], products[ReorderLevel])</f>
        <v>10</v>
      </c>
      <c r="J1549">
        <v>54</v>
      </c>
    </row>
    <row r="1550" spans="1:10" x14ac:dyDescent="0.3">
      <c r="A1550">
        <v>62.5</v>
      </c>
      <c r="B1550">
        <v>25</v>
      </c>
      <c r="C1550">
        <v>0.25</v>
      </c>
      <c r="D1550">
        <v>62.5</v>
      </c>
      <c r="E1550" t="s">
        <v>25</v>
      </c>
      <c r="F1550" t="s">
        <v>923</v>
      </c>
      <c r="G1550">
        <f>_xlfn.XLOOKUP(Product_summary[[#This Row],[ProductName]], products[ProductName], products[UnitsInStock])</f>
        <v>42</v>
      </c>
      <c r="H1550">
        <f>_xlfn.XLOOKUP(Product_summary[[#This Row],[ProductName]], products[ProductName], products[UnitsOnOrder])</f>
        <v>0</v>
      </c>
      <c r="I1550">
        <f>_xlfn.XLOOKUP(Product_summary[[#This Row],[ProductName]], products[ProductName], products[ReorderLevel])</f>
        <v>0</v>
      </c>
      <c r="J1550">
        <v>1171.875</v>
      </c>
    </row>
    <row r="1551" spans="1:10" x14ac:dyDescent="0.3">
      <c r="A1551">
        <v>19</v>
      </c>
      <c r="B1551">
        <v>50</v>
      </c>
      <c r="C1551">
        <v>0.25</v>
      </c>
      <c r="D1551">
        <v>19</v>
      </c>
      <c r="E1551" t="s">
        <v>25</v>
      </c>
      <c r="F1551" t="s">
        <v>957</v>
      </c>
      <c r="G1551">
        <f>_xlfn.XLOOKUP(Product_summary[[#This Row],[ProductName]], products[ProductName], products[UnitsInStock])</f>
        <v>112</v>
      </c>
      <c r="H1551">
        <f>_xlfn.XLOOKUP(Product_summary[[#This Row],[ProductName]], products[ProductName], products[UnitsOnOrder])</f>
        <v>0</v>
      </c>
      <c r="I1551">
        <f>_xlfn.XLOOKUP(Product_summary[[#This Row],[ProductName]], products[ProductName], products[ReorderLevel])</f>
        <v>20</v>
      </c>
      <c r="J1551">
        <v>712.5</v>
      </c>
    </row>
    <row r="1552" spans="1:10" x14ac:dyDescent="0.3">
      <c r="A1552">
        <v>13.25</v>
      </c>
      <c r="B1552">
        <v>30</v>
      </c>
      <c r="C1552">
        <v>0.1</v>
      </c>
      <c r="D1552">
        <v>13.25</v>
      </c>
      <c r="E1552" t="s">
        <v>25</v>
      </c>
      <c r="F1552" t="s">
        <v>1000</v>
      </c>
      <c r="G1552">
        <f>_xlfn.XLOOKUP(Product_summary[[#This Row],[ProductName]], products[ProductName], products[UnitsInStock])</f>
        <v>62</v>
      </c>
      <c r="H1552">
        <f>_xlfn.XLOOKUP(Product_summary[[#This Row],[ProductName]], products[ProductName], products[UnitsOnOrder])</f>
        <v>0</v>
      </c>
      <c r="I1552">
        <f>_xlfn.XLOOKUP(Product_summary[[#This Row],[ProductName]], products[ProductName], products[ReorderLevel])</f>
        <v>20</v>
      </c>
      <c r="J1552">
        <v>357.75</v>
      </c>
    </row>
    <row r="1553" spans="1:10" x14ac:dyDescent="0.3">
      <c r="A1553">
        <v>34.799999999999997</v>
      </c>
      <c r="B1553">
        <v>15</v>
      </c>
      <c r="C1553">
        <v>0.1</v>
      </c>
      <c r="D1553">
        <v>34.799999999999997</v>
      </c>
      <c r="E1553" t="s">
        <v>13</v>
      </c>
      <c r="F1553" t="s">
        <v>1026</v>
      </c>
      <c r="G1553">
        <f>_xlfn.XLOOKUP(Product_summary[[#This Row],[ProductName]], products[ProductName], products[UnitsInStock])</f>
        <v>14</v>
      </c>
      <c r="H1553">
        <f>_xlfn.XLOOKUP(Product_summary[[#This Row],[ProductName]], products[ProductName], products[UnitsOnOrder])</f>
        <v>0</v>
      </c>
      <c r="I1553">
        <f>_xlfn.XLOOKUP(Product_summary[[#This Row],[ProductName]], products[ProductName], products[ReorderLevel])</f>
        <v>0</v>
      </c>
      <c r="J1553">
        <v>469.8</v>
      </c>
    </row>
    <row r="1554" spans="1:10" x14ac:dyDescent="0.3">
      <c r="A1554">
        <v>14</v>
      </c>
      <c r="B1554">
        <v>6</v>
      </c>
      <c r="C1554">
        <v>0.2</v>
      </c>
      <c r="D1554">
        <v>14</v>
      </c>
      <c r="E1554" t="s">
        <v>10</v>
      </c>
      <c r="F1554" t="s">
        <v>937</v>
      </c>
      <c r="G1554">
        <f>_xlfn.XLOOKUP(Product_summary[[#This Row],[ProductName]], products[ProductName], products[UnitsInStock])</f>
        <v>76</v>
      </c>
      <c r="H1554">
        <f>_xlfn.XLOOKUP(Product_summary[[#This Row],[ProductName]], products[ProductName], products[UnitsOnOrder])</f>
        <v>0</v>
      </c>
      <c r="I1554">
        <f>_xlfn.XLOOKUP(Product_summary[[#This Row],[ProductName]], products[ProductName], products[ReorderLevel])</f>
        <v>30</v>
      </c>
      <c r="J1554">
        <v>67.2</v>
      </c>
    </row>
    <row r="1555" spans="1:10" x14ac:dyDescent="0.3">
      <c r="A1555">
        <v>18</v>
      </c>
      <c r="B1555">
        <v>10</v>
      </c>
      <c r="C1555">
        <v>0.2</v>
      </c>
      <c r="D1555">
        <v>18</v>
      </c>
      <c r="E1555" t="s">
        <v>4</v>
      </c>
      <c r="F1555" t="s">
        <v>963</v>
      </c>
      <c r="G1555">
        <f>_xlfn.XLOOKUP(Product_summary[[#This Row],[ProductName]], products[ProductName], products[UnitsInStock])</f>
        <v>69</v>
      </c>
      <c r="H1555">
        <f>_xlfn.XLOOKUP(Product_summary[[#This Row],[ProductName]], products[ProductName], products[UnitsOnOrder])</f>
        <v>0</v>
      </c>
      <c r="I1555">
        <f>_xlfn.XLOOKUP(Product_summary[[#This Row],[ProductName]], products[ProductName], products[ReorderLevel])</f>
        <v>5</v>
      </c>
      <c r="J1555">
        <v>144</v>
      </c>
    </row>
    <row r="1556" spans="1:10" x14ac:dyDescent="0.3">
      <c r="A1556">
        <v>31</v>
      </c>
      <c r="B1556">
        <v>16</v>
      </c>
      <c r="C1556">
        <v>0</v>
      </c>
      <c r="D1556">
        <v>31</v>
      </c>
      <c r="E1556" t="s">
        <v>25</v>
      </c>
      <c r="F1556" t="s">
        <v>907</v>
      </c>
      <c r="G1556">
        <f>_xlfn.XLOOKUP(Product_summary[[#This Row],[ProductName]], products[ProductName], products[UnitsInStock])</f>
        <v>31</v>
      </c>
      <c r="H1556">
        <f>_xlfn.XLOOKUP(Product_summary[[#This Row],[ProductName]], products[ProductName], products[UnitsOnOrder])</f>
        <v>0</v>
      </c>
      <c r="I1556">
        <f>_xlfn.XLOOKUP(Product_summary[[#This Row],[ProductName]], products[ProductName], products[ReorderLevel])</f>
        <v>0</v>
      </c>
      <c r="J1556">
        <v>496</v>
      </c>
    </row>
    <row r="1557" spans="1:10" x14ac:dyDescent="0.3">
      <c r="A1557">
        <v>38</v>
      </c>
      <c r="B1557">
        <v>30</v>
      </c>
      <c r="C1557">
        <v>0</v>
      </c>
      <c r="D1557">
        <v>38</v>
      </c>
      <c r="E1557" t="s">
        <v>16</v>
      </c>
      <c r="F1557" t="s">
        <v>997</v>
      </c>
      <c r="G1557">
        <f>_xlfn.XLOOKUP(Product_summary[[#This Row],[ProductName]], products[ProductName], products[UnitsInStock])</f>
        <v>21</v>
      </c>
      <c r="H1557">
        <f>_xlfn.XLOOKUP(Product_summary[[#This Row],[ProductName]], products[ProductName], products[UnitsOnOrder])</f>
        <v>10</v>
      </c>
      <c r="I1557">
        <f>_xlfn.XLOOKUP(Product_summary[[#This Row],[ProductName]], products[ProductName], products[ReorderLevel])</f>
        <v>30</v>
      </c>
      <c r="J1557">
        <v>1140</v>
      </c>
    </row>
    <row r="1558" spans="1:10" x14ac:dyDescent="0.3">
      <c r="A1558">
        <v>55</v>
      </c>
      <c r="B1558">
        <v>50</v>
      </c>
      <c r="C1558">
        <v>0</v>
      </c>
      <c r="D1558">
        <v>55</v>
      </c>
      <c r="E1558" t="s">
        <v>13</v>
      </c>
      <c r="F1558" t="s">
        <v>1002</v>
      </c>
      <c r="G1558">
        <f>_xlfn.XLOOKUP(Product_summary[[#This Row],[ProductName]], products[ProductName], products[UnitsInStock])</f>
        <v>79</v>
      </c>
      <c r="H1558">
        <f>_xlfn.XLOOKUP(Product_summary[[#This Row],[ProductName]], products[ProductName], products[UnitsOnOrder])</f>
        <v>0</v>
      </c>
      <c r="I1558">
        <f>_xlfn.XLOOKUP(Product_summary[[#This Row],[ProductName]], products[ProductName], products[ReorderLevel])</f>
        <v>0</v>
      </c>
      <c r="J1558">
        <v>2750</v>
      </c>
    </row>
    <row r="1559" spans="1:10" x14ac:dyDescent="0.3">
      <c r="A1559">
        <v>13</v>
      </c>
      <c r="B1559">
        <v>15</v>
      </c>
      <c r="C1559">
        <v>0</v>
      </c>
      <c r="D1559">
        <v>13</v>
      </c>
      <c r="E1559" t="s">
        <v>7</v>
      </c>
      <c r="F1559" t="s">
        <v>1034</v>
      </c>
      <c r="G1559">
        <f>_xlfn.XLOOKUP(Product_summary[[#This Row],[ProductName]], products[ProductName], products[UnitsInStock])</f>
        <v>32</v>
      </c>
      <c r="H1559">
        <f>_xlfn.XLOOKUP(Product_summary[[#This Row],[ProductName]], products[ProductName], products[UnitsOnOrder])</f>
        <v>0</v>
      </c>
      <c r="I1559">
        <f>_xlfn.XLOOKUP(Product_summary[[#This Row],[ProductName]], products[ProductName], products[ReorderLevel])</f>
        <v>15</v>
      </c>
      <c r="J1559">
        <v>195</v>
      </c>
    </row>
    <row r="1560" spans="1:10" x14ac:dyDescent="0.3">
      <c r="A1560">
        <v>21</v>
      </c>
      <c r="B1560">
        <v>15</v>
      </c>
      <c r="C1560">
        <v>0</v>
      </c>
      <c r="D1560">
        <v>21</v>
      </c>
      <c r="E1560" t="s">
        <v>13</v>
      </c>
      <c r="F1560" t="s">
        <v>909</v>
      </c>
      <c r="G1560">
        <f>_xlfn.XLOOKUP(Product_summary[[#This Row],[ProductName]], products[ProductName], products[UnitsInStock])</f>
        <v>22</v>
      </c>
      <c r="H1560">
        <f>_xlfn.XLOOKUP(Product_summary[[#This Row],[ProductName]], products[ProductName], products[UnitsOnOrder])</f>
        <v>30</v>
      </c>
      <c r="I1560">
        <f>_xlfn.XLOOKUP(Product_summary[[#This Row],[ProductName]], products[ProductName], products[ReorderLevel])</f>
        <v>30</v>
      </c>
      <c r="J1560">
        <v>315</v>
      </c>
    </row>
    <row r="1561" spans="1:10" x14ac:dyDescent="0.3">
      <c r="A1561">
        <v>46</v>
      </c>
      <c r="B1561">
        <v>5</v>
      </c>
      <c r="C1561">
        <v>0</v>
      </c>
      <c r="D1561">
        <v>46</v>
      </c>
      <c r="E1561" t="s">
        <v>4</v>
      </c>
      <c r="F1561" t="s">
        <v>971</v>
      </c>
      <c r="G1561">
        <f>_xlfn.XLOOKUP(Product_summary[[#This Row],[ProductName]], products[ProductName], products[UnitsInStock])</f>
        <v>17</v>
      </c>
      <c r="H1561">
        <f>_xlfn.XLOOKUP(Product_summary[[#This Row],[ProductName]], products[ProductName], products[UnitsOnOrder])</f>
        <v>10</v>
      </c>
      <c r="I1561">
        <f>_xlfn.XLOOKUP(Product_summary[[#This Row],[ProductName]], products[ProductName], products[ReorderLevel])</f>
        <v>25</v>
      </c>
      <c r="J1561">
        <v>230</v>
      </c>
    </row>
    <row r="1562" spans="1:10" x14ac:dyDescent="0.3">
      <c r="A1562">
        <v>12.5</v>
      </c>
      <c r="B1562">
        <v>20</v>
      </c>
      <c r="C1562">
        <v>0</v>
      </c>
      <c r="D1562">
        <v>12.5</v>
      </c>
      <c r="E1562" t="s">
        <v>10</v>
      </c>
      <c r="F1562" t="s">
        <v>1019</v>
      </c>
      <c r="G1562">
        <f>_xlfn.XLOOKUP(Product_summary[[#This Row],[ProductName]], products[ProductName], products[UnitsInStock])</f>
        <v>6</v>
      </c>
      <c r="H1562">
        <f>_xlfn.XLOOKUP(Product_summary[[#This Row],[ProductName]], products[ProductName], products[UnitsOnOrder])</f>
        <v>10</v>
      </c>
      <c r="I1562">
        <f>_xlfn.XLOOKUP(Product_summary[[#This Row],[ProductName]], products[ProductName], products[ReorderLevel])</f>
        <v>15</v>
      </c>
      <c r="J1562">
        <v>250</v>
      </c>
    </row>
    <row r="1563" spans="1:10" x14ac:dyDescent="0.3">
      <c r="A1563">
        <v>15</v>
      </c>
      <c r="B1563">
        <v>12</v>
      </c>
      <c r="C1563">
        <v>0</v>
      </c>
      <c r="D1563">
        <v>15</v>
      </c>
      <c r="E1563" t="s">
        <v>4</v>
      </c>
      <c r="F1563" t="s">
        <v>1023</v>
      </c>
      <c r="G1563">
        <f>_xlfn.XLOOKUP(Product_summary[[#This Row],[ProductName]], products[ProductName], products[UnitsInStock])</f>
        <v>15</v>
      </c>
      <c r="H1563">
        <f>_xlfn.XLOOKUP(Product_summary[[#This Row],[ProductName]], products[ProductName], products[UnitsOnOrder])</f>
        <v>10</v>
      </c>
      <c r="I1563">
        <f>_xlfn.XLOOKUP(Product_summary[[#This Row],[ProductName]], products[ProductName], products[ReorderLevel])</f>
        <v>30</v>
      </c>
      <c r="J1563">
        <v>180</v>
      </c>
    </row>
    <row r="1564" spans="1:10" x14ac:dyDescent="0.3">
      <c r="A1564">
        <v>53</v>
      </c>
      <c r="B1564">
        <v>4</v>
      </c>
      <c r="C1564">
        <v>0.25</v>
      </c>
      <c r="D1564">
        <v>53</v>
      </c>
      <c r="E1564" t="s">
        <v>22</v>
      </c>
      <c r="F1564" t="s">
        <v>987</v>
      </c>
      <c r="G1564">
        <f>_xlfn.XLOOKUP(Product_summary[[#This Row],[ProductName]], products[ProductName], products[UnitsInStock])</f>
        <v>20</v>
      </c>
      <c r="H1564">
        <f>_xlfn.XLOOKUP(Product_summary[[#This Row],[ProductName]], products[ProductName], products[UnitsOnOrder])</f>
        <v>0</v>
      </c>
      <c r="I1564">
        <f>_xlfn.XLOOKUP(Product_summary[[#This Row],[ProductName]], products[ProductName], products[ReorderLevel])</f>
        <v>10</v>
      </c>
      <c r="J1564">
        <v>159</v>
      </c>
    </row>
    <row r="1565" spans="1:10" x14ac:dyDescent="0.3">
      <c r="A1565">
        <v>21</v>
      </c>
      <c r="B1565">
        <v>35</v>
      </c>
      <c r="C1565">
        <v>0</v>
      </c>
      <c r="D1565">
        <v>21</v>
      </c>
      <c r="E1565" t="s">
        <v>16</v>
      </c>
      <c r="F1565" t="s">
        <v>931</v>
      </c>
      <c r="G1565">
        <f>_xlfn.XLOOKUP(Product_summary[[#This Row],[ProductName]], products[ProductName], products[UnitsInStock])</f>
        <v>104</v>
      </c>
      <c r="H1565">
        <f>_xlfn.XLOOKUP(Product_summary[[#This Row],[ProductName]], products[ProductName], products[UnitsOnOrder])</f>
        <v>0</v>
      </c>
      <c r="I1565">
        <f>_xlfn.XLOOKUP(Product_summary[[#This Row],[ProductName]], products[ProductName], products[ReorderLevel])</f>
        <v>25</v>
      </c>
      <c r="J1565">
        <v>735</v>
      </c>
    </row>
    <row r="1566" spans="1:10" x14ac:dyDescent="0.3">
      <c r="A1566">
        <v>9</v>
      </c>
      <c r="B1566">
        <v>70</v>
      </c>
      <c r="C1566">
        <v>0.1</v>
      </c>
      <c r="D1566">
        <v>9</v>
      </c>
      <c r="E1566" t="s">
        <v>16</v>
      </c>
      <c r="F1566" t="s">
        <v>933</v>
      </c>
      <c r="G1566">
        <f>_xlfn.XLOOKUP(Product_summary[[#This Row],[ProductName]], products[ProductName], products[UnitsInStock])</f>
        <v>61</v>
      </c>
      <c r="H1566">
        <f>_xlfn.XLOOKUP(Product_summary[[#This Row],[ProductName]], products[ProductName], products[UnitsOnOrder])</f>
        <v>0</v>
      </c>
      <c r="I1566">
        <f>_xlfn.XLOOKUP(Product_summary[[#This Row],[ProductName]], products[ProductName], products[ReorderLevel])</f>
        <v>25</v>
      </c>
      <c r="J1566">
        <v>567</v>
      </c>
    </row>
    <row r="1567" spans="1:10" x14ac:dyDescent="0.3">
      <c r="A1567">
        <v>18</v>
      </c>
      <c r="B1567">
        <v>25</v>
      </c>
      <c r="C1567">
        <v>0.1</v>
      </c>
      <c r="D1567">
        <v>18</v>
      </c>
      <c r="E1567" t="s">
        <v>4</v>
      </c>
      <c r="F1567" t="s">
        <v>956</v>
      </c>
      <c r="G1567">
        <f>_xlfn.XLOOKUP(Product_summary[[#This Row],[ProductName]], products[ProductName], products[UnitsInStock])</f>
        <v>20</v>
      </c>
      <c r="H1567">
        <f>_xlfn.XLOOKUP(Product_summary[[#This Row],[ProductName]], products[ProductName], products[UnitsOnOrder])</f>
        <v>0</v>
      </c>
      <c r="I1567">
        <f>_xlfn.XLOOKUP(Product_summary[[#This Row],[ProductName]], products[ProductName], products[ReorderLevel])</f>
        <v>15</v>
      </c>
      <c r="J1567">
        <v>405</v>
      </c>
    </row>
    <row r="1568" spans="1:10" x14ac:dyDescent="0.3">
      <c r="A1568">
        <v>14</v>
      </c>
      <c r="B1568">
        <v>42</v>
      </c>
      <c r="C1568">
        <v>0.1</v>
      </c>
      <c r="D1568">
        <v>14</v>
      </c>
      <c r="E1568" t="s">
        <v>16</v>
      </c>
      <c r="F1568" t="s">
        <v>969</v>
      </c>
      <c r="G1568">
        <f>_xlfn.XLOOKUP(Product_summary[[#This Row],[ProductName]], products[ProductName], products[UnitsInStock])</f>
        <v>26</v>
      </c>
      <c r="H1568">
        <f>_xlfn.XLOOKUP(Product_summary[[#This Row],[ProductName]], products[ProductName], products[UnitsOnOrder])</f>
        <v>0</v>
      </c>
      <c r="I1568">
        <f>_xlfn.XLOOKUP(Product_summary[[#This Row],[ProductName]], products[ProductName], products[ReorderLevel])</f>
        <v>0</v>
      </c>
      <c r="J1568">
        <v>529.20000000000005</v>
      </c>
    </row>
    <row r="1569" spans="1:10" x14ac:dyDescent="0.3">
      <c r="A1569">
        <v>13.25</v>
      </c>
      <c r="B1569">
        <v>60</v>
      </c>
      <c r="C1569">
        <v>0.1</v>
      </c>
      <c r="D1569">
        <v>13.25</v>
      </c>
      <c r="E1569" t="s">
        <v>25</v>
      </c>
      <c r="F1569" t="s">
        <v>1000</v>
      </c>
      <c r="G1569">
        <f>_xlfn.XLOOKUP(Product_summary[[#This Row],[ProductName]], products[ProductName], products[UnitsInStock])</f>
        <v>62</v>
      </c>
      <c r="H1569">
        <f>_xlfn.XLOOKUP(Product_summary[[#This Row],[ProductName]], products[ProductName], products[UnitsOnOrder])</f>
        <v>0</v>
      </c>
      <c r="I1569">
        <f>_xlfn.XLOOKUP(Product_summary[[#This Row],[ProductName]], products[ProductName], products[ReorderLevel])</f>
        <v>20</v>
      </c>
      <c r="J1569">
        <v>715.5</v>
      </c>
    </row>
    <row r="1570" spans="1:10" x14ac:dyDescent="0.3">
      <c r="A1570">
        <v>33.25</v>
      </c>
      <c r="B1570">
        <v>48</v>
      </c>
      <c r="C1570">
        <v>0</v>
      </c>
      <c r="D1570">
        <v>33.25</v>
      </c>
      <c r="E1570" t="s">
        <v>16</v>
      </c>
      <c r="F1570" t="s">
        <v>1012</v>
      </c>
      <c r="G1570">
        <f>_xlfn.XLOOKUP(Product_summary[[#This Row],[ProductName]], products[ProductName], products[UnitsInStock])</f>
        <v>22</v>
      </c>
      <c r="H1570">
        <f>_xlfn.XLOOKUP(Product_summary[[#This Row],[ProductName]], products[ProductName], products[UnitsOnOrder])</f>
        <v>80</v>
      </c>
      <c r="I1570">
        <f>_xlfn.XLOOKUP(Product_summary[[#This Row],[ProductName]], products[ProductName], products[ReorderLevel])</f>
        <v>30</v>
      </c>
      <c r="J1570">
        <v>1596</v>
      </c>
    </row>
    <row r="1571" spans="1:10" x14ac:dyDescent="0.3">
      <c r="A1571">
        <v>22</v>
      </c>
      <c r="B1571">
        <v>21</v>
      </c>
      <c r="C1571">
        <v>0</v>
      </c>
      <c r="D1571">
        <v>22</v>
      </c>
      <c r="E1571" t="s">
        <v>7</v>
      </c>
      <c r="F1571" t="s">
        <v>895</v>
      </c>
      <c r="G1571">
        <f>_xlfn.XLOOKUP(Product_summary[[#This Row],[ProductName]], products[ProductName], products[UnitsInStock])</f>
        <v>53</v>
      </c>
      <c r="H1571">
        <f>_xlfn.XLOOKUP(Product_summary[[#This Row],[ProductName]], products[ProductName], products[UnitsOnOrder])</f>
        <v>0</v>
      </c>
      <c r="I1571">
        <f>_xlfn.XLOOKUP(Product_summary[[#This Row],[ProductName]], products[ProductName], products[ReorderLevel])</f>
        <v>0</v>
      </c>
      <c r="J1571">
        <v>462</v>
      </c>
    </row>
    <row r="1572" spans="1:10" x14ac:dyDescent="0.3">
      <c r="A1572">
        <v>15</v>
      </c>
      <c r="B1572">
        <v>30</v>
      </c>
      <c r="C1572">
        <v>0</v>
      </c>
      <c r="D1572">
        <v>15</v>
      </c>
      <c r="E1572" t="s">
        <v>4</v>
      </c>
      <c r="F1572" t="s">
        <v>1023</v>
      </c>
      <c r="G1572">
        <f>_xlfn.XLOOKUP(Product_summary[[#This Row],[ProductName]], products[ProductName], products[UnitsInStock])</f>
        <v>15</v>
      </c>
      <c r="H1572">
        <f>_xlfn.XLOOKUP(Product_summary[[#This Row],[ProductName]], products[ProductName], products[UnitsOnOrder])</f>
        <v>10</v>
      </c>
      <c r="I1572">
        <f>_xlfn.XLOOKUP(Product_summary[[#This Row],[ProductName]], products[ProductName], products[ReorderLevel])</f>
        <v>30</v>
      </c>
      <c r="J1572">
        <v>450</v>
      </c>
    </row>
    <row r="1573" spans="1:10" x14ac:dyDescent="0.3">
      <c r="A1573">
        <v>10</v>
      </c>
      <c r="B1573">
        <v>20</v>
      </c>
      <c r="C1573">
        <v>0</v>
      </c>
      <c r="D1573">
        <v>10</v>
      </c>
      <c r="E1573" t="s">
        <v>22</v>
      </c>
      <c r="F1573" t="s">
        <v>1029</v>
      </c>
      <c r="G1573">
        <f>_xlfn.XLOOKUP(Product_summary[[#This Row],[ProductName]], products[ProductName], products[UnitsInStock])</f>
        <v>4</v>
      </c>
      <c r="H1573">
        <f>_xlfn.XLOOKUP(Product_summary[[#This Row],[ProductName]], products[ProductName], products[UnitsOnOrder])</f>
        <v>20</v>
      </c>
      <c r="I1573">
        <f>_xlfn.XLOOKUP(Product_summary[[#This Row],[ProductName]], products[ProductName], products[ReorderLevel])</f>
        <v>5</v>
      </c>
      <c r="J1573">
        <v>200</v>
      </c>
    </row>
    <row r="1574" spans="1:10" x14ac:dyDescent="0.3">
      <c r="A1574">
        <v>18</v>
      </c>
      <c r="B1574">
        <v>80</v>
      </c>
      <c r="C1574">
        <v>0.2</v>
      </c>
      <c r="D1574">
        <v>18</v>
      </c>
      <c r="E1574" t="s">
        <v>4</v>
      </c>
      <c r="F1574" t="s">
        <v>889</v>
      </c>
      <c r="G1574">
        <f>_xlfn.XLOOKUP(Product_summary[[#This Row],[ProductName]], products[ProductName], products[UnitsInStock])</f>
        <v>39</v>
      </c>
      <c r="H1574">
        <f>_xlfn.XLOOKUP(Product_summary[[#This Row],[ProductName]], products[ProductName], products[UnitsOnOrder])</f>
        <v>0</v>
      </c>
      <c r="I1574">
        <f>_xlfn.XLOOKUP(Product_summary[[#This Row],[ProductName]], products[ProductName], products[ReorderLevel])</f>
        <v>10</v>
      </c>
      <c r="J1574">
        <v>1152</v>
      </c>
    </row>
    <row r="1575" spans="1:10" x14ac:dyDescent="0.3">
      <c r="A1575">
        <v>9.1999999999999993</v>
      </c>
      <c r="B1575">
        <v>12</v>
      </c>
      <c r="C1575">
        <v>0.2</v>
      </c>
      <c r="D1575">
        <v>9.1999999999999993</v>
      </c>
      <c r="E1575" t="s">
        <v>10</v>
      </c>
      <c r="F1575" t="s">
        <v>925</v>
      </c>
      <c r="G1575">
        <f>_xlfn.XLOOKUP(Product_summary[[#This Row],[ProductName]], products[ProductName], products[UnitsInStock])</f>
        <v>25</v>
      </c>
      <c r="H1575">
        <f>_xlfn.XLOOKUP(Product_summary[[#This Row],[ProductName]], products[ProductName], products[UnitsOnOrder])</f>
        <v>0</v>
      </c>
      <c r="I1575">
        <f>_xlfn.XLOOKUP(Product_summary[[#This Row],[ProductName]], products[ProductName], products[ReorderLevel])</f>
        <v>5</v>
      </c>
      <c r="J1575">
        <v>88.32</v>
      </c>
    </row>
    <row r="1576" spans="1:10" x14ac:dyDescent="0.3">
      <c r="A1576">
        <v>26</v>
      </c>
      <c r="B1576">
        <v>60</v>
      </c>
      <c r="C1576">
        <v>0.2</v>
      </c>
      <c r="D1576">
        <v>26</v>
      </c>
      <c r="E1576" t="s">
        <v>25</v>
      </c>
      <c r="F1576" t="s">
        <v>959</v>
      </c>
      <c r="G1576">
        <f>_xlfn.XLOOKUP(Product_summary[[#This Row],[ProductName]], products[ProductName], products[UnitsInStock])</f>
        <v>11</v>
      </c>
      <c r="H1576">
        <f>_xlfn.XLOOKUP(Product_summary[[#This Row],[ProductName]], products[ProductName], products[UnitsOnOrder])</f>
        <v>50</v>
      </c>
      <c r="I1576">
        <f>_xlfn.XLOOKUP(Product_summary[[#This Row],[ProductName]], products[ProductName], products[ReorderLevel])</f>
        <v>25</v>
      </c>
      <c r="J1576">
        <v>1248</v>
      </c>
    </row>
    <row r="1577" spans="1:10" x14ac:dyDescent="0.3">
      <c r="A1577">
        <v>9.5</v>
      </c>
      <c r="B1577">
        <v>36</v>
      </c>
      <c r="C1577">
        <v>0.2</v>
      </c>
      <c r="D1577">
        <v>9.5</v>
      </c>
      <c r="E1577" t="s">
        <v>25</v>
      </c>
      <c r="F1577" t="s">
        <v>975</v>
      </c>
      <c r="G1577">
        <f>_xlfn.XLOOKUP(Product_summary[[#This Row],[ProductName]], products[ProductName], products[UnitsInStock])</f>
        <v>5</v>
      </c>
      <c r="H1577">
        <f>_xlfn.XLOOKUP(Product_summary[[#This Row],[ProductName]], products[ProductName], products[UnitsOnOrder])</f>
        <v>70</v>
      </c>
      <c r="I1577">
        <f>_xlfn.XLOOKUP(Product_summary[[#This Row],[ProductName]], products[ProductName], products[ReorderLevel])</f>
        <v>15</v>
      </c>
      <c r="J1577">
        <v>273.60000000000002</v>
      </c>
    </row>
    <row r="1578" spans="1:10" x14ac:dyDescent="0.3">
      <c r="A1578">
        <v>34</v>
      </c>
      <c r="B1578">
        <v>45</v>
      </c>
      <c r="C1578">
        <v>0.2</v>
      </c>
      <c r="D1578">
        <v>34</v>
      </c>
      <c r="E1578" t="s">
        <v>13</v>
      </c>
      <c r="F1578" t="s">
        <v>1004</v>
      </c>
      <c r="G1578">
        <f>_xlfn.XLOOKUP(Product_summary[[#This Row],[ProductName]], products[ProductName], products[UnitsInStock])</f>
        <v>19</v>
      </c>
      <c r="H1578">
        <f>_xlfn.XLOOKUP(Product_summary[[#This Row],[ProductName]], products[ProductName], products[UnitsOnOrder])</f>
        <v>0</v>
      </c>
      <c r="I1578">
        <f>_xlfn.XLOOKUP(Product_summary[[#This Row],[ProductName]], products[ProductName], products[ReorderLevel])</f>
        <v>0</v>
      </c>
      <c r="J1578">
        <v>1224</v>
      </c>
    </row>
    <row r="1579" spans="1:10" x14ac:dyDescent="0.3">
      <c r="A1579">
        <v>21.5</v>
      </c>
      <c r="B1579">
        <v>55</v>
      </c>
      <c r="C1579">
        <v>0.2</v>
      </c>
      <c r="D1579">
        <v>21.5</v>
      </c>
      <c r="E1579" t="s">
        <v>13</v>
      </c>
      <c r="F1579" t="s">
        <v>1025</v>
      </c>
      <c r="G1579">
        <f>_xlfn.XLOOKUP(Product_summary[[#This Row],[ProductName]], products[ProductName], products[UnitsInStock])</f>
        <v>26</v>
      </c>
      <c r="H1579">
        <f>_xlfn.XLOOKUP(Product_summary[[#This Row],[ProductName]], products[ProductName], products[UnitsOnOrder])</f>
        <v>0</v>
      </c>
      <c r="I1579">
        <f>_xlfn.XLOOKUP(Product_summary[[#This Row],[ProductName]], products[ProductName], products[ReorderLevel])</f>
        <v>0</v>
      </c>
      <c r="J1579">
        <v>946</v>
      </c>
    </row>
    <row r="1580" spans="1:10" x14ac:dyDescent="0.3">
      <c r="A1580">
        <v>21.35</v>
      </c>
      <c r="B1580">
        <v>30</v>
      </c>
      <c r="C1580">
        <v>0</v>
      </c>
      <c r="D1580">
        <v>21.35</v>
      </c>
      <c r="E1580" t="s">
        <v>7</v>
      </c>
      <c r="F1580" t="s">
        <v>897</v>
      </c>
      <c r="G1580">
        <f>_xlfn.XLOOKUP(Product_summary[[#This Row],[ProductName]], products[ProductName], products[UnitsInStock])</f>
        <v>0</v>
      </c>
      <c r="H1580">
        <f>_xlfn.XLOOKUP(Product_summary[[#This Row],[ProductName]], products[ProductName], products[UnitsOnOrder])</f>
        <v>0</v>
      </c>
      <c r="I1580">
        <f>_xlfn.XLOOKUP(Product_summary[[#This Row],[ProductName]], products[ProductName], products[ReorderLevel])</f>
        <v>0</v>
      </c>
      <c r="J1580">
        <v>640.5</v>
      </c>
    </row>
    <row r="1581" spans="1:10" x14ac:dyDescent="0.3">
      <c r="A1581">
        <v>97</v>
      </c>
      <c r="B1581">
        <v>3</v>
      </c>
      <c r="C1581">
        <v>0</v>
      </c>
      <c r="D1581">
        <v>97</v>
      </c>
      <c r="E1581" t="s">
        <v>19</v>
      </c>
      <c r="F1581" t="s">
        <v>905</v>
      </c>
      <c r="G1581">
        <f>_xlfn.XLOOKUP(Product_summary[[#This Row],[ProductName]], products[ProductName], products[UnitsInStock])</f>
        <v>29</v>
      </c>
      <c r="H1581">
        <f>_xlfn.XLOOKUP(Product_summary[[#This Row],[ProductName]], products[ProductName], products[UnitsOnOrder])</f>
        <v>0</v>
      </c>
      <c r="I1581">
        <f>_xlfn.XLOOKUP(Product_summary[[#This Row],[ProductName]], products[ProductName], products[ReorderLevel])</f>
        <v>0</v>
      </c>
      <c r="J1581">
        <v>291</v>
      </c>
    </row>
    <row r="1582" spans="1:10" x14ac:dyDescent="0.3">
      <c r="A1582">
        <v>10</v>
      </c>
      <c r="B1582">
        <v>49</v>
      </c>
      <c r="C1582">
        <v>0</v>
      </c>
      <c r="D1582">
        <v>10</v>
      </c>
      <c r="E1582" t="s">
        <v>7</v>
      </c>
      <c r="F1582" t="s">
        <v>893</v>
      </c>
      <c r="G1582">
        <f>_xlfn.XLOOKUP(Product_summary[[#This Row],[ProductName]], products[ProductName], products[UnitsInStock])</f>
        <v>13</v>
      </c>
      <c r="H1582">
        <f>_xlfn.XLOOKUP(Product_summary[[#This Row],[ProductName]], products[ProductName], products[UnitsOnOrder])</f>
        <v>70</v>
      </c>
      <c r="I1582">
        <f>_xlfn.XLOOKUP(Product_summary[[#This Row],[ProductName]], products[ProductName], products[ReorderLevel])</f>
        <v>25</v>
      </c>
      <c r="J1582">
        <v>490</v>
      </c>
    </row>
    <row r="1583" spans="1:10" x14ac:dyDescent="0.3">
      <c r="A1583">
        <v>31.23</v>
      </c>
      <c r="B1583">
        <v>18</v>
      </c>
      <c r="C1583">
        <v>0.15</v>
      </c>
      <c r="D1583">
        <v>31.23</v>
      </c>
      <c r="E1583" t="s">
        <v>10</v>
      </c>
      <c r="F1583" t="s">
        <v>939</v>
      </c>
      <c r="G1583">
        <f>_xlfn.XLOOKUP(Product_summary[[#This Row],[ProductName]], products[ProductName], products[UnitsInStock])</f>
        <v>15</v>
      </c>
      <c r="H1583">
        <f>_xlfn.XLOOKUP(Product_summary[[#This Row],[ProductName]], products[ProductName], products[UnitsOnOrder])</f>
        <v>0</v>
      </c>
      <c r="I1583">
        <f>_xlfn.XLOOKUP(Product_summary[[#This Row],[ProductName]], products[ProductName], products[ReorderLevel])</f>
        <v>0</v>
      </c>
      <c r="J1583">
        <v>477.81899999999996</v>
      </c>
    </row>
    <row r="1584" spans="1:10" x14ac:dyDescent="0.3">
      <c r="A1584">
        <v>14</v>
      </c>
      <c r="B1584">
        <v>20</v>
      </c>
      <c r="C1584">
        <v>0.15</v>
      </c>
      <c r="D1584">
        <v>14</v>
      </c>
      <c r="E1584" t="s">
        <v>10</v>
      </c>
      <c r="F1584" t="s">
        <v>937</v>
      </c>
      <c r="G1584">
        <f>_xlfn.XLOOKUP(Product_summary[[#This Row],[ProductName]], products[ProductName], products[UnitsInStock])</f>
        <v>76</v>
      </c>
      <c r="H1584">
        <f>_xlfn.XLOOKUP(Product_summary[[#This Row],[ProductName]], products[ProductName], products[UnitsOnOrder])</f>
        <v>0</v>
      </c>
      <c r="I1584">
        <f>_xlfn.XLOOKUP(Product_summary[[#This Row],[ProductName]], products[ProductName], products[ReorderLevel])</f>
        <v>30</v>
      </c>
      <c r="J1584">
        <v>238</v>
      </c>
    </row>
    <row r="1585" spans="1:10" x14ac:dyDescent="0.3">
      <c r="A1585">
        <v>2.5</v>
      </c>
      <c r="B1585">
        <v>4</v>
      </c>
      <c r="C1585">
        <v>0.15</v>
      </c>
      <c r="D1585">
        <v>2.5</v>
      </c>
      <c r="E1585" t="s">
        <v>13</v>
      </c>
      <c r="F1585" t="s">
        <v>953</v>
      </c>
      <c r="G1585">
        <f>_xlfn.XLOOKUP(Product_summary[[#This Row],[ProductName]], products[ProductName], products[UnitsInStock])</f>
        <v>112</v>
      </c>
      <c r="H1585">
        <f>_xlfn.XLOOKUP(Product_summary[[#This Row],[ProductName]], products[ProductName], products[UnitsOnOrder])</f>
        <v>0</v>
      </c>
      <c r="I1585">
        <f>_xlfn.XLOOKUP(Product_summary[[#This Row],[ProductName]], products[ProductName], products[ReorderLevel])</f>
        <v>20</v>
      </c>
      <c r="J1585">
        <v>8.5</v>
      </c>
    </row>
    <row r="1586" spans="1:10" x14ac:dyDescent="0.3">
      <c r="A1586">
        <v>15</v>
      </c>
      <c r="B1586">
        <v>30</v>
      </c>
      <c r="C1586">
        <v>0.15</v>
      </c>
      <c r="D1586">
        <v>15</v>
      </c>
      <c r="E1586" t="s">
        <v>4</v>
      </c>
      <c r="F1586" t="s">
        <v>1023</v>
      </c>
      <c r="G1586">
        <f>_xlfn.XLOOKUP(Product_summary[[#This Row],[ProductName]], products[ProductName], products[UnitsInStock])</f>
        <v>15</v>
      </c>
      <c r="H1586">
        <f>_xlfn.XLOOKUP(Product_summary[[#This Row],[ProductName]], products[ProductName], products[UnitsOnOrder])</f>
        <v>10</v>
      </c>
      <c r="I1586">
        <f>_xlfn.XLOOKUP(Product_summary[[#This Row],[ProductName]], products[ProductName], products[ReorderLevel])</f>
        <v>30</v>
      </c>
      <c r="J1586">
        <v>382.5</v>
      </c>
    </row>
    <row r="1587" spans="1:10" x14ac:dyDescent="0.3">
      <c r="A1587">
        <v>19</v>
      </c>
      <c r="B1587">
        <v>5</v>
      </c>
      <c r="C1587">
        <v>0.05</v>
      </c>
      <c r="D1587">
        <v>19</v>
      </c>
      <c r="E1587" t="s">
        <v>4</v>
      </c>
      <c r="F1587" t="s">
        <v>891</v>
      </c>
      <c r="G1587">
        <f>_xlfn.XLOOKUP(Product_summary[[#This Row],[ProductName]], products[ProductName], products[UnitsInStock])</f>
        <v>17</v>
      </c>
      <c r="H1587">
        <f>_xlfn.XLOOKUP(Product_summary[[#This Row],[ProductName]], products[ProductName], products[UnitsOnOrder])</f>
        <v>40</v>
      </c>
      <c r="I1587">
        <f>_xlfn.XLOOKUP(Product_summary[[#This Row],[ProductName]], products[ProductName], products[ReorderLevel])</f>
        <v>25</v>
      </c>
      <c r="J1587">
        <v>90.25</v>
      </c>
    </row>
    <row r="1588" spans="1:10" x14ac:dyDescent="0.3">
      <c r="A1588">
        <v>14</v>
      </c>
      <c r="B1588">
        <v>10</v>
      </c>
      <c r="C1588">
        <v>0.05</v>
      </c>
      <c r="D1588">
        <v>14</v>
      </c>
      <c r="E1588" t="s">
        <v>10</v>
      </c>
      <c r="F1588" t="s">
        <v>937</v>
      </c>
      <c r="G1588">
        <f>_xlfn.XLOOKUP(Product_summary[[#This Row],[ProductName]], products[ProductName], products[UnitsInStock])</f>
        <v>76</v>
      </c>
      <c r="H1588">
        <f>_xlfn.XLOOKUP(Product_summary[[#This Row],[ProductName]], products[ProductName], products[UnitsOnOrder])</f>
        <v>0</v>
      </c>
      <c r="I1588">
        <f>_xlfn.XLOOKUP(Product_summary[[#This Row],[ProductName]], products[ProductName], products[ReorderLevel])</f>
        <v>30</v>
      </c>
      <c r="J1588">
        <v>133</v>
      </c>
    </row>
    <row r="1589" spans="1:10" x14ac:dyDescent="0.3">
      <c r="A1589">
        <v>19.5</v>
      </c>
      <c r="B1589">
        <v>10</v>
      </c>
      <c r="C1589">
        <v>0.05</v>
      </c>
      <c r="D1589">
        <v>19.5</v>
      </c>
      <c r="E1589" t="s">
        <v>16</v>
      </c>
      <c r="F1589" t="s">
        <v>999</v>
      </c>
      <c r="G1589">
        <f>_xlfn.XLOOKUP(Product_summary[[#This Row],[ProductName]], products[ProductName], products[UnitsInStock])</f>
        <v>36</v>
      </c>
      <c r="H1589">
        <f>_xlfn.XLOOKUP(Product_summary[[#This Row],[ProductName]], products[ProductName], products[UnitsOnOrder])</f>
        <v>0</v>
      </c>
      <c r="I1589">
        <f>_xlfn.XLOOKUP(Product_summary[[#This Row],[ProductName]], products[ProductName], products[ReorderLevel])</f>
        <v>20</v>
      </c>
      <c r="J1589">
        <v>185.25</v>
      </c>
    </row>
    <row r="1590" spans="1:10" x14ac:dyDescent="0.3">
      <c r="A1590">
        <v>55</v>
      </c>
      <c r="B1590">
        <v>42</v>
      </c>
      <c r="C1590">
        <v>0.05</v>
      </c>
      <c r="D1590">
        <v>55</v>
      </c>
      <c r="E1590" t="s">
        <v>13</v>
      </c>
      <c r="F1590" t="s">
        <v>1002</v>
      </c>
      <c r="G1590">
        <f>_xlfn.XLOOKUP(Product_summary[[#This Row],[ProductName]], products[ProductName], products[UnitsInStock])</f>
        <v>79</v>
      </c>
      <c r="H1590">
        <f>_xlfn.XLOOKUP(Product_summary[[#This Row],[ProductName]], products[ProductName], products[UnitsOnOrder])</f>
        <v>0</v>
      </c>
      <c r="I1590">
        <f>_xlfn.XLOOKUP(Product_summary[[#This Row],[ProductName]], products[ProductName], products[ReorderLevel])</f>
        <v>0</v>
      </c>
      <c r="J1590">
        <v>2194.5</v>
      </c>
    </row>
    <row r="1591" spans="1:10" x14ac:dyDescent="0.3">
      <c r="A1591">
        <v>19</v>
      </c>
      <c r="B1591">
        <v>15</v>
      </c>
      <c r="C1591">
        <v>0</v>
      </c>
      <c r="D1591">
        <v>19</v>
      </c>
      <c r="E1591" t="s">
        <v>4</v>
      </c>
      <c r="F1591" t="s">
        <v>891</v>
      </c>
      <c r="G1591">
        <f>_xlfn.XLOOKUP(Product_summary[[#This Row],[ProductName]], products[ProductName], products[UnitsInStock])</f>
        <v>17</v>
      </c>
      <c r="H1591">
        <f>_xlfn.XLOOKUP(Product_summary[[#This Row],[ProductName]], products[ProductName], products[UnitsOnOrder])</f>
        <v>40</v>
      </c>
      <c r="I1591">
        <f>_xlfn.XLOOKUP(Product_summary[[#This Row],[ProductName]], products[ProductName], products[ReorderLevel])</f>
        <v>25</v>
      </c>
      <c r="J1591">
        <v>285</v>
      </c>
    </row>
    <row r="1592" spans="1:10" x14ac:dyDescent="0.3">
      <c r="A1592">
        <v>39</v>
      </c>
      <c r="B1592">
        <v>6</v>
      </c>
      <c r="C1592">
        <v>0</v>
      </c>
      <c r="D1592">
        <v>39</v>
      </c>
      <c r="E1592" t="s">
        <v>19</v>
      </c>
      <c r="F1592" t="s">
        <v>921</v>
      </c>
      <c r="G1592">
        <f>_xlfn.XLOOKUP(Product_summary[[#This Row],[ProductName]], products[ProductName], products[UnitsInStock])</f>
        <v>0</v>
      </c>
      <c r="H1592">
        <f>_xlfn.XLOOKUP(Product_summary[[#This Row],[ProductName]], products[ProductName], products[UnitsOnOrder])</f>
        <v>0</v>
      </c>
      <c r="I1592">
        <f>_xlfn.XLOOKUP(Product_summary[[#This Row],[ProductName]], products[ProductName], products[ReorderLevel])</f>
        <v>0</v>
      </c>
      <c r="J1592">
        <v>234</v>
      </c>
    </row>
    <row r="1593" spans="1:10" x14ac:dyDescent="0.3">
      <c r="A1593">
        <v>49.3</v>
      </c>
      <c r="B1593">
        <v>50</v>
      </c>
      <c r="C1593">
        <v>0</v>
      </c>
      <c r="D1593">
        <v>49.3</v>
      </c>
      <c r="E1593" t="s">
        <v>10</v>
      </c>
      <c r="F1593" t="s">
        <v>1008</v>
      </c>
      <c r="G1593">
        <f>_xlfn.XLOOKUP(Product_summary[[#This Row],[ProductName]], products[ProductName], products[UnitsInStock])</f>
        <v>17</v>
      </c>
      <c r="H1593">
        <f>_xlfn.XLOOKUP(Product_summary[[#This Row],[ProductName]], products[ProductName], products[UnitsOnOrder])</f>
        <v>0</v>
      </c>
      <c r="I1593">
        <f>_xlfn.XLOOKUP(Product_summary[[#This Row],[ProductName]], products[ProductName], products[ReorderLevel])</f>
        <v>0</v>
      </c>
      <c r="J1593">
        <v>2465</v>
      </c>
    </row>
    <row r="1594" spans="1:10" x14ac:dyDescent="0.3">
      <c r="A1594">
        <v>62.5</v>
      </c>
      <c r="B1594">
        <v>10</v>
      </c>
      <c r="C1594">
        <v>0</v>
      </c>
      <c r="D1594">
        <v>62.5</v>
      </c>
      <c r="E1594" t="s">
        <v>25</v>
      </c>
      <c r="F1594" t="s">
        <v>923</v>
      </c>
      <c r="G1594">
        <f>_xlfn.XLOOKUP(Product_summary[[#This Row],[ProductName]], products[ProductName], products[UnitsInStock])</f>
        <v>42</v>
      </c>
      <c r="H1594">
        <f>_xlfn.XLOOKUP(Product_summary[[#This Row],[ProductName]], products[ProductName], products[UnitsOnOrder])</f>
        <v>0</v>
      </c>
      <c r="I1594">
        <f>_xlfn.XLOOKUP(Product_summary[[#This Row],[ProductName]], products[ProductName], products[ReorderLevel])</f>
        <v>0</v>
      </c>
      <c r="J1594">
        <v>625</v>
      </c>
    </row>
    <row r="1595" spans="1:10" x14ac:dyDescent="0.3">
      <c r="A1595">
        <v>31</v>
      </c>
      <c r="B1595">
        <v>100</v>
      </c>
      <c r="C1595">
        <v>0.15</v>
      </c>
      <c r="D1595">
        <v>31</v>
      </c>
      <c r="E1595" t="s">
        <v>25</v>
      </c>
      <c r="F1595" t="s">
        <v>907</v>
      </c>
      <c r="G1595">
        <f>_xlfn.XLOOKUP(Product_summary[[#This Row],[ProductName]], products[ProductName], products[UnitsInStock])</f>
        <v>31</v>
      </c>
      <c r="H1595">
        <f>_xlfn.XLOOKUP(Product_summary[[#This Row],[ProductName]], products[ProductName], products[UnitsOnOrder])</f>
        <v>0</v>
      </c>
      <c r="I1595">
        <f>_xlfn.XLOOKUP(Product_summary[[#This Row],[ProductName]], products[ProductName], products[ReorderLevel])</f>
        <v>0</v>
      </c>
      <c r="J1595">
        <v>2635</v>
      </c>
    </row>
    <row r="1596" spans="1:10" x14ac:dyDescent="0.3">
      <c r="A1596">
        <v>6</v>
      </c>
      <c r="B1596">
        <v>65</v>
      </c>
      <c r="C1596">
        <v>0.15</v>
      </c>
      <c r="D1596">
        <v>6</v>
      </c>
      <c r="E1596" t="s">
        <v>25</v>
      </c>
      <c r="F1596" t="s">
        <v>913</v>
      </c>
      <c r="G1596">
        <f>_xlfn.XLOOKUP(Product_summary[[#This Row],[ProductName]], products[ProductName], products[UnitsInStock])</f>
        <v>24</v>
      </c>
      <c r="H1596">
        <f>_xlfn.XLOOKUP(Product_summary[[#This Row],[ProductName]], products[ProductName], products[UnitsOnOrder])</f>
        <v>0</v>
      </c>
      <c r="I1596">
        <f>_xlfn.XLOOKUP(Product_summary[[#This Row],[ProductName]], products[ProductName], products[ReorderLevel])</f>
        <v>5</v>
      </c>
      <c r="J1596">
        <v>331.5</v>
      </c>
    </row>
    <row r="1597" spans="1:10" x14ac:dyDescent="0.3">
      <c r="A1597">
        <v>17.45</v>
      </c>
      <c r="B1597">
        <v>50</v>
      </c>
      <c r="C1597">
        <v>0</v>
      </c>
      <c r="D1597">
        <v>17.45</v>
      </c>
      <c r="E1597" t="s">
        <v>10</v>
      </c>
      <c r="F1597" t="s">
        <v>919</v>
      </c>
      <c r="G1597">
        <f>_xlfn.XLOOKUP(Product_summary[[#This Row],[ProductName]], products[ProductName], products[UnitsInStock])</f>
        <v>29</v>
      </c>
      <c r="H1597">
        <f>_xlfn.XLOOKUP(Product_summary[[#This Row],[ProductName]], products[ProductName], products[UnitsOnOrder])</f>
        <v>0</v>
      </c>
      <c r="I1597">
        <f>_xlfn.XLOOKUP(Product_summary[[#This Row],[ProductName]], products[ProductName], products[ReorderLevel])</f>
        <v>10</v>
      </c>
      <c r="J1597">
        <v>872.5</v>
      </c>
    </row>
    <row r="1598" spans="1:10" x14ac:dyDescent="0.3">
      <c r="A1598">
        <v>12.5</v>
      </c>
      <c r="B1598">
        <v>14</v>
      </c>
      <c r="C1598">
        <v>0</v>
      </c>
      <c r="D1598">
        <v>12.5</v>
      </c>
      <c r="E1598" t="s">
        <v>13</v>
      </c>
      <c r="F1598" t="s">
        <v>949</v>
      </c>
      <c r="G1598">
        <f>_xlfn.XLOOKUP(Product_summary[[#This Row],[ProductName]], products[ProductName], products[UnitsInStock])</f>
        <v>0</v>
      </c>
      <c r="H1598">
        <f>_xlfn.XLOOKUP(Product_summary[[#This Row],[ProductName]], products[ProductName], products[UnitsOnOrder])</f>
        <v>70</v>
      </c>
      <c r="I1598">
        <f>_xlfn.XLOOKUP(Product_summary[[#This Row],[ProductName]], products[ProductName], products[ReorderLevel])</f>
        <v>20</v>
      </c>
      <c r="J1598">
        <v>175</v>
      </c>
    </row>
    <row r="1599" spans="1:10" x14ac:dyDescent="0.3">
      <c r="A1599">
        <v>38</v>
      </c>
      <c r="B1599">
        <v>24</v>
      </c>
      <c r="C1599">
        <v>0</v>
      </c>
      <c r="D1599">
        <v>38</v>
      </c>
      <c r="E1599" t="s">
        <v>16</v>
      </c>
      <c r="F1599" t="s">
        <v>997</v>
      </c>
      <c r="G1599">
        <f>_xlfn.XLOOKUP(Product_summary[[#This Row],[ProductName]], products[ProductName], products[UnitsInStock])</f>
        <v>21</v>
      </c>
      <c r="H1599">
        <f>_xlfn.XLOOKUP(Product_summary[[#This Row],[ProductName]], products[ProductName], products[UnitsOnOrder])</f>
        <v>10</v>
      </c>
      <c r="I1599">
        <f>_xlfn.XLOOKUP(Product_summary[[#This Row],[ProductName]], products[ProductName], products[ReorderLevel])</f>
        <v>30</v>
      </c>
      <c r="J1599">
        <v>912</v>
      </c>
    </row>
    <row r="1600" spans="1:10" x14ac:dyDescent="0.3">
      <c r="A1600">
        <v>21.05</v>
      </c>
      <c r="B1600">
        <v>15</v>
      </c>
      <c r="C1600">
        <v>0.15</v>
      </c>
      <c r="D1600">
        <v>21.05</v>
      </c>
      <c r="E1600" t="s">
        <v>7</v>
      </c>
      <c r="F1600" t="s">
        <v>1014</v>
      </c>
      <c r="G1600">
        <f>_xlfn.XLOOKUP(Product_summary[[#This Row],[ProductName]], products[ProductName], products[UnitsInStock])</f>
        <v>76</v>
      </c>
      <c r="H1600">
        <f>_xlfn.XLOOKUP(Product_summary[[#This Row],[ProductName]], products[ProductName], products[UnitsOnOrder])</f>
        <v>0</v>
      </c>
      <c r="I1600">
        <f>_xlfn.XLOOKUP(Product_summary[[#This Row],[ProductName]], products[ProductName], products[ReorderLevel])</f>
        <v>0</v>
      </c>
      <c r="J1600">
        <v>268.38749999999999</v>
      </c>
    </row>
    <row r="1601" spans="1:10" x14ac:dyDescent="0.3">
      <c r="A1601">
        <v>19</v>
      </c>
      <c r="B1601">
        <v>20</v>
      </c>
      <c r="C1601">
        <v>0</v>
      </c>
      <c r="D1601">
        <v>19</v>
      </c>
      <c r="E1601" t="s">
        <v>4</v>
      </c>
      <c r="F1601" t="s">
        <v>891</v>
      </c>
      <c r="G1601">
        <f>_xlfn.XLOOKUP(Product_summary[[#This Row],[ProductName]], products[ProductName], products[UnitsInStock])</f>
        <v>17</v>
      </c>
      <c r="H1601">
        <f>_xlfn.XLOOKUP(Product_summary[[#This Row],[ProductName]], products[ProductName], products[UnitsOnOrder])</f>
        <v>40</v>
      </c>
      <c r="I1601">
        <f>_xlfn.XLOOKUP(Product_summary[[#This Row],[ProductName]], products[ProductName], products[ReorderLevel])</f>
        <v>25</v>
      </c>
      <c r="J1601">
        <v>380</v>
      </c>
    </row>
    <row r="1602" spans="1:10" x14ac:dyDescent="0.3">
      <c r="A1602">
        <v>14</v>
      </c>
      <c r="B1602">
        <v>20</v>
      </c>
      <c r="C1602">
        <v>0</v>
      </c>
      <c r="D1602">
        <v>14</v>
      </c>
      <c r="E1602" t="s">
        <v>16</v>
      </c>
      <c r="F1602" t="s">
        <v>969</v>
      </c>
      <c r="G1602">
        <f>_xlfn.XLOOKUP(Product_summary[[#This Row],[ProductName]], products[ProductName], products[UnitsInStock])</f>
        <v>26</v>
      </c>
      <c r="H1602">
        <f>_xlfn.XLOOKUP(Product_summary[[#This Row],[ProductName]], products[ProductName], products[UnitsOnOrder])</f>
        <v>0</v>
      </c>
      <c r="I1602">
        <f>_xlfn.XLOOKUP(Product_summary[[#This Row],[ProductName]], products[ProductName], products[ReorderLevel])</f>
        <v>0</v>
      </c>
      <c r="J1602">
        <v>280</v>
      </c>
    </row>
    <row r="1603" spans="1:10" x14ac:dyDescent="0.3">
      <c r="A1603">
        <v>10</v>
      </c>
      <c r="B1603">
        <v>30</v>
      </c>
      <c r="C1603">
        <v>0</v>
      </c>
      <c r="D1603">
        <v>10</v>
      </c>
      <c r="E1603" t="s">
        <v>7</v>
      </c>
      <c r="F1603" t="s">
        <v>893</v>
      </c>
      <c r="G1603">
        <f>_xlfn.XLOOKUP(Product_summary[[#This Row],[ProductName]], products[ProductName], products[UnitsInStock])</f>
        <v>13</v>
      </c>
      <c r="H1603">
        <f>_xlfn.XLOOKUP(Product_summary[[#This Row],[ProductName]], products[ProductName], products[UnitsOnOrder])</f>
        <v>70</v>
      </c>
      <c r="I1603">
        <f>_xlfn.XLOOKUP(Product_summary[[#This Row],[ProductName]], products[ProductName], products[ReorderLevel])</f>
        <v>25</v>
      </c>
      <c r="J1603">
        <v>300</v>
      </c>
    </row>
    <row r="1604" spans="1:10" x14ac:dyDescent="0.3">
      <c r="A1604">
        <v>31.23</v>
      </c>
      <c r="B1604">
        <v>35</v>
      </c>
      <c r="C1604">
        <v>0.25</v>
      </c>
      <c r="D1604">
        <v>31.23</v>
      </c>
      <c r="E1604" t="s">
        <v>10</v>
      </c>
      <c r="F1604" t="s">
        <v>939</v>
      </c>
      <c r="G1604">
        <f>_xlfn.XLOOKUP(Product_summary[[#This Row],[ProductName]], products[ProductName], products[UnitsInStock])</f>
        <v>15</v>
      </c>
      <c r="H1604">
        <f>_xlfn.XLOOKUP(Product_summary[[#This Row],[ProductName]], products[ProductName], products[UnitsOnOrder])</f>
        <v>0</v>
      </c>
      <c r="I1604">
        <f>_xlfn.XLOOKUP(Product_summary[[#This Row],[ProductName]], products[ProductName], products[ReorderLevel])</f>
        <v>0</v>
      </c>
      <c r="J1604">
        <v>819.78749999999991</v>
      </c>
    </row>
    <row r="1605" spans="1:10" x14ac:dyDescent="0.3">
      <c r="A1605">
        <v>123.79</v>
      </c>
      <c r="B1605">
        <v>10</v>
      </c>
      <c r="C1605">
        <v>0.25</v>
      </c>
      <c r="D1605">
        <v>123.79</v>
      </c>
      <c r="E1605" t="s">
        <v>19</v>
      </c>
      <c r="F1605" t="s">
        <v>945</v>
      </c>
      <c r="G1605">
        <f>_xlfn.XLOOKUP(Product_summary[[#This Row],[ProductName]], products[ProductName], products[UnitsInStock])</f>
        <v>0</v>
      </c>
      <c r="H1605">
        <f>_xlfn.XLOOKUP(Product_summary[[#This Row],[ProductName]], products[ProductName], products[UnitsOnOrder])</f>
        <v>0</v>
      </c>
      <c r="I1605">
        <f>_xlfn.XLOOKUP(Product_summary[[#This Row],[ProductName]], products[ProductName], products[ReorderLevel])</f>
        <v>0</v>
      </c>
      <c r="J1605">
        <v>928.42500000000007</v>
      </c>
    </row>
    <row r="1606" spans="1:10" x14ac:dyDescent="0.3">
      <c r="A1606">
        <v>30</v>
      </c>
      <c r="B1606">
        <v>5</v>
      </c>
      <c r="C1606">
        <v>0</v>
      </c>
      <c r="D1606">
        <v>30</v>
      </c>
      <c r="E1606" t="s">
        <v>22</v>
      </c>
      <c r="F1606" t="s">
        <v>901</v>
      </c>
      <c r="G1606">
        <f>_xlfn.XLOOKUP(Product_summary[[#This Row],[ProductName]], products[ProductName], products[UnitsInStock])</f>
        <v>15</v>
      </c>
      <c r="H1606">
        <f>_xlfn.XLOOKUP(Product_summary[[#This Row],[ProductName]], products[ProductName], products[UnitsOnOrder])</f>
        <v>0</v>
      </c>
      <c r="I1606">
        <f>_xlfn.XLOOKUP(Product_summary[[#This Row],[ProductName]], products[ProductName], products[ReorderLevel])</f>
        <v>10</v>
      </c>
      <c r="J1606">
        <v>150</v>
      </c>
    </row>
    <row r="1607" spans="1:10" x14ac:dyDescent="0.3">
      <c r="A1607">
        <v>43.9</v>
      </c>
      <c r="B1607">
        <v>10</v>
      </c>
      <c r="C1607">
        <v>0</v>
      </c>
      <c r="D1607">
        <v>43.9</v>
      </c>
      <c r="E1607" t="s">
        <v>10</v>
      </c>
      <c r="F1607" t="s">
        <v>941</v>
      </c>
      <c r="G1607">
        <f>_xlfn.XLOOKUP(Product_summary[[#This Row],[ProductName]], products[ProductName], products[UnitsInStock])</f>
        <v>49</v>
      </c>
      <c r="H1607">
        <f>_xlfn.XLOOKUP(Product_summary[[#This Row],[ProductName]], products[ProductName], products[UnitsOnOrder])</f>
        <v>0</v>
      </c>
      <c r="I1607">
        <f>_xlfn.XLOOKUP(Product_summary[[#This Row],[ProductName]], products[ProductName], products[ReorderLevel])</f>
        <v>30</v>
      </c>
      <c r="J1607">
        <v>439</v>
      </c>
    </row>
    <row r="1608" spans="1:10" x14ac:dyDescent="0.3">
      <c r="A1608">
        <v>15</v>
      </c>
      <c r="B1608">
        <v>4</v>
      </c>
      <c r="C1608">
        <v>0</v>
      </c>
      <c r="D1608">
        <v>15</v>
      </c>
      <c r="E1608" t="s">
        <v>4</v>
      </c>
      <c r="F1608" t="s">
        <v>1023</v>
      </c>
      <c r="G1608">
        <f>_xlfn.XLOOKUP(Product_summary[[#This Row],[ProductName]], products[ProductName], products[UnitsInStock])</f>
        <v>15</v>
      </c>
      <c r="H1608">
        <f>_xlfn.XLOOKUP(Product_summary[[#This Row],[ProductName]], products[ProductName], products[UnitsOnOrder])</f>
        <v>10</v>
      </c>
      <c r="I1608">
        <f>_xlfn.XLOOKUP(Product_summary[[#This Row],[ProductName]], products[ProductName], products[ReorderLevel])</f>
        <v>30</v>
      </c>
      <c r="J1608">
        <v>60</v>
      </c>
    </row>
    <row r="1609" spans="1:10" x14ac:dyDescent="0.3">
      <c r="A1609">
        <v>4.5</v>
      </c>
      <c r="B1609">
        <v>40</v>
      </c>
      <c r="C1609">
        <v>0.25</v>
      </c>
      <c r="D1609">
        <v>4.5</v>
      </c>
      <c r="E1609" t="s">
        <v>4</v>
      </c>
      <c r="F1609" t="s">
        <v>935</v>
      </c>
      <c r="G1609">
        <f>_xlfn.XLOOKUP(Product_summary[[#This Row],[ProductName]], products[ProductName], products[UnitsInStock])</f>
        <v>20</v>
      </c>
      <c r="H1609">
        <f>_xlfn.XLOOKUP(Product_summary[[#This Row],[ProductName]], products[ProductName], products[UnitsOnOrder])</f>
        <v>0</v>
      </c>
      <c r="I1609">
        <f>_xlfn.XLOOKUP(Product_summary[[#This Row],[ProductName]], products[ProductName], products[ReorderLevel])</f>
        <v>0</v>
      </c>
      <c r="J1609">
        <v>135</v>
      </c>
    </row>
    <row r="1610" spans="1:10" x14ac:dyDescent="0.3">
      <c r="A1610">
        <v>7.45</v>
      </c>
      <c r="B1610">
        <v>35</v>
      </c>
      <c r="C1610">
        <v>0.25</v>
      </c>
      <c r="D1610">
        <v>7.45</v>
      </c>
      <c r="E1610" t="s">
        <v>19</v>
      </c>
      <c r="F1610" t="s">
        <v>993</v>
      </c>
      <c r="G1610">
        <f>_xlfn.XLOOKUP(Product_summary[[#This Row],[ProductName]], products[ProductName], products[UnitsInStock])</f>
        <v>21</v>
      </c>
      <c r="H1610">
        <f>_xlfn.XLOOKUP(Product_summary[[#This Row],[ProductName]], products[ProductName], products[UnitsOnOrder])</f>
        <v>0</v>
      </c>
      <c r="I1610">
        <f>_xlfn.XLOOKUP(Product_summary[[#This Row],[ProductName]], products[ProductName], products[ReorderLevel])</f>
        <v>10</v>
      </c>
      <c r="J1610">
        <v>195.5625</v>
      </c>
    </row>
    <row r="1611" spans="1:10" x14ac:dyDescent="0.3">
      <c r="A1611">
        <v>33.25</v>
      </c>
      <c r="B1611">
        <v>30</v>
      </c>
      <c r="C1611">
        <v>0.25</v>
      </c>
      <c r="D1611">
        <v>33.25</v>
      </c>
      <c r="E1611" t="s">
        <v>16</v>
      </c>
      <c r="F1611" t="s">
        <v>1012</v>
      </c>
      <c r="G1611">
        <f>_xlfn.XLOOKUP(Product_summary[[#This Row],[ProductName]], products[ProductName], products[UnitsInStock])</f>
        <v>22</v>
      </c>
      <c r="H1611">
        <f>_xlfn.XLOOKUP(Product_summary[[#This Row],[ProductName]], products[ProductName], products[UnitsOnOrder])</f>
        <v>80</v>
      </c>
      <c r="I1611">
        <f>_xlfn.XLOOKUP(Product_summary[[#This Row],[ProductName]], products[ProductName], products[ReorderLevel])</f>
        <v>30</v>
      </c>
      <c r="J1611">
        <v>748.125</v>
      </c>
    </row>
    <row r="1612" spans="1:10" x14ac:dyDescent="0.3">
      <c r="A1612">
        <v>53</v>
      </c>
      <c r="B1612">
        <v>3</v>
      </c>
      <c r="C1612">
        <v>0</v>
      </c>
      <c r="D1612">
        <v>53</v>
      </c>
      <c r="E1612" t="s">
        <v>22</v>
      </c>
      <c r="F1612" t="s">
        <v>987</v>
      </c>
      <c r="G1612">
        <f>_xlfn.XLOOKUP(Product_summary[[#This Row],[ProductName]], products[ProductName], products[UnitsInStock])</f>
        <v>20</v>
      </c>
      <c r="H1612">
        <f>_xlfn.XLOOKUP(Product_summary[[#This Row],[ProductName]], products[ProductName], products[UnitsOnOrder])</f>
        <v>0</v>
      </c>
      <c r="I1612">
        <f>_xlfn.XLOOKUP(Product_summary[[#This Row],[ProductName]], products[ProductName], products[ReorderLevel])</f>
        <v>10</v>
      </c>
      <c r="J1612">
        <v>159</v>
      </c>
    </row>
    <row r="1613" spans="1:10" x14ac:dyDescent="0.3">
      <c r="A1613">
        <v>18</v>
      </c>
      <c r="B1613">
        <v>20</v>
      </c>
      <c r="C1613">
        <v>0</v>
      </c>
      <c r="D1613">
        <v>18</v>
      </c>
      <c r="E1613" t="s">
        <v>4</v>
      </c>
      <c r="F1613" t="s">
        <v>1032</v>
      </c>
      <c r="G1613">
        <f>_xlfn.XLOOKUP(Product_summary[[#This Row],[ProductName]], products[ProductName], products[UnitsInStock])</f>
        <v>57</v>
      </c>
      <c r="H1613">
        <f>_xlfn.XLOOKUP(Product_summary[[#This Row],[ProductName]], products[ProductName], products[UnitsOnOrder])</f>
        <v>0</v>
      </c>
      <c r="I1613">
        <f>_xlfn.XLOOKUP(Product_summary[[#This Row],[ProductName]], products[ProductName], products[ReorderLevel])</f>
        <v>20</v>
      </c>
      <c r="J1613">
        <v>360</v>
      </c>
    </row>
    <row r="1614" spans="1:10" x14ac:dyDescent="0.3">
      <c r="A1614">
        <v>39</v>
      </c>
      <c r="B1614">
        <v>42</v>
      </c>
      <c r="C1614">
        <v>0</v>
      </c>
      <c r="D1614">
        <v>39</v>
      </c>
      <c r="E1614" t="s">
        <v>19</v>
      </c>
      <c r="F1614" t="s">
        <v>921</v>
      </c>
      <c r="G1614">
        <f>_xlfn.XLOOKUP(Product_summary[[#This Row],[ProductName]], products[ProductName], products[UnitsInStock])</f>
        <v>0</v>
      </c>
      <c r="H1614">
        <f>_xlfn.XLOOKUP(Product_summary[[#This Row],[ProductName]], products[ProductName], products[UnitsOnOrder])</f>
        <v>0</v>
      </c>
      <c r="I1614">
        <f>_xlfn.XLOOKUP(Product_summary[[#This Row],[ProductName]], products[ProductName], products[ReorderLevel])</f>
        <v>0</v>
      </c>
      <c r="J1614">
        <v>1638</v>
      </c>
    </row>
    <row r="1615" spans="1:10" x14ac:dyDescent="0.3">
      <c r="A1615">
        <v>62.5</v>
      </c>
      <c r="B1615">
        <v>20</v>
      </c>
      <c r="C1615">
        <v>0</v>
      </c>
      <c r="D1615">
        <v>62.5</v>
      </c>
      <c r="E1615" t="s">
        <v>25</v>
      </c>
      <c r="F1615" t="s">
        <v>923</v>
      </c>
      <c r="G1615">
        <f>_xlfn.XLOOKUP(Product_summary[[#This Row],[ProductName]], products[ProductName], products[UnitsInStock])</f>
        <v>42</v>
      </c>
      <c r="H1615">
        <f>_xlfn.XLOOKUP(Product_summary[[#This Row],[ProductName]], products[ProductName], products[UnitsOnOrder])</f>
        <v>0</v>
      </c>
      <c r="I1615">
        <f>_xlfn.XLOOKUP(Product_summary[[#This Row],[ProductName]], products[ProductName], products[ReorderLevel])</f>
        <v>0</v>
      </c>
      <c r="J1615">
        <v>1250</v>
      </c>
    </row>
    <row r="1616" spans="1:10" x14ac:dyDescent="0.3">
      <c r="A1616">
        <v>10</v>
      </c>
      <c r="B1616">
        <v>40</v>
      </c>
      <c r="C1616">
        <v>0</v>
      </c>
      <c r="D1616">
        <v>10</v>
      </c>
      <c r="E1616" t="s">
        <v>10</v>
      </c>
      <c r="F1616" t="s">
        <v>929</v>
      </c>
      <c r="G1616">
        <f>_xlfn.XLOOKUP(Product_summary[[#This Row],[ProductName]], products[ProductName], products[UnitsInStock])</f>
        <v>3</v>
      </c>
      <c r="H1616">
        <f>_xlfn.XLOOKUP(Product_summary[[#This Row],[ProductName]], products[ProductName], products[UnitsOnOrder])</f>
        <v>40</v>
      </c>
      <c r="I1616">
        <f>_xlfn.XLOOKUP(Product_summary[[#This Row],[ProductName]], products[ProductName], products[ReorderLevel])</f>
        <v>5</v>
      </c>
      <c r="J1616">
        <v>400</v>
      </c>
    </row>
    <row r="1617" spans="1:10" x14ac:dyDescent="0.3">
      <c r="A1617">
        <v>2.5</v>
      </c>
      <c r="B1617">
        <v>35</v>
      </c>
      <c r="C1617">
        <v>0</v>
      </c>
      <c r="D1617">
        <v>2.5</v>
      </c>
      <c r="E1617" t="s">
        <v>13</v>
      </c>
      <c r="F1617" t="s">
        <v>953</v>
      </c>
      <c r="G1617">
        <f>_xlfn.XLOOKUP(Product_summary[[#This Row],[ProductName]], products[ProductName], products[UnitsInStock])</f>
        <v>112</v>
      </c>
      <c r="H1617">
        <f>_xlfn.XLOOKUP(Product_summary[[#This Row],[ProductName]], products[ProductName], products[UnitsOnOrder])</f>
        <v>0</v>
      </c>
      <c r="I1617">
        <f>_xlfn.XLOOKUP(Product_summary[[#This Row],[ProductName]], products[ProductName], products[ReorderLevel])</f>
        <v>20</v>
      </c>
      <c r="J1617">
        <v>87.5</v>
      </c>
    </row>
    <row r="1618" spans="1:10" x14ac:dyDescent="0.3">
      <c r="A1618">
        <v>49.3</v>
      </c>
      <c r="B1618">
        <v>3</v>
      </c>
      <c r="C1618">
        <v>0</v>
      </c>
      <c r="D1618">
        <v>49.3</v>
      </c>
      <c r="E1618" t="s">
        <v>10</v>
      </c>
      <c r="F1618" t="s">
        <v>1008</v>
      </c>
      <c r="G1618">
        <f>_xlfn.XLOOKUP(Product_summary[[#This Row],[ProductName]], products[ProductName], products[UnitsInStock])</f>
        <v>17</v>
      </c>
      <c r="H1618">
        <f>_xlfn.XLOOKUP(Product_summary[[#This Row],[ProductName]], products[ProductName], products[UnitsOnOrder])</f>
        <v>0</v>
      </c>
      <c r="I1618">
        <f>_xlfn.XLOOKUP(Product_summary[[#This Row],[ProductName]], products[ProductName], products[ReorderLevel])</f>
        <v>0</v>
      </c>
      <c r="J1618">
        <v>147.89999999999998</v>
      </c>
    </row>
    <row r="1619" spans="1:10" x14ac:dyDescent="0.3">
      <c r="A1619">
        <v>21</v>
      </c>
      <c r="B1619">
        <v>25</v>
      </c>
      <c r="C1619">
        <v>0</v>
      </c>
      <c r="D1619">
        <v>21</v>
      </c>
      <c r="E1619" t="s">
        <v>13</v>
      </c>
      <c r="F1619" t="s">
        <v>909</v>
      </c>
      <c r="G1619">
        <f>_xlfn.XLOOKUP(Product_summary[[#This Row],[ProductName]], products[ProductName], products[UnitsInStock])</f>
        <v>22</v>
      </c>
      <c r="H1619">
        <f>_xlfn.XLOOKUP(Product_summary[[#This Row],[ProductName]], products[ProductName], products[UnitsOnOrder])</f>
        <v>30</v>
      </c>
      <c r="I1619">
        <f>_xlfn.XLOOKUP(Product_summary[[#This Row],[ProductName]], products[ProductName], products[ReorderLevel])</f>
        <v>30</v>
      </c>
      <c r="J1619">
        <v>525</v>
      </c>
    </row>
    <row r="1620" spans="1:10" x14ac:dyDescent="0.3">
      <c r="A1620">
        <v>7</v>
      </c>
      <c r="B1620">
        <v>8</v>
      </c>
      <c r="C1620">
        <v>0</v>
      </c>
      <c r="D1620">
        <v>7</v>
      </c>
      <c r="E1620" t="s">
        <v>16</v>
      </c>
      <c r="F1620" t="s">
        <v>989</v>
      </c>
      <c r="G1620">
        <f>_xlfn.XLOOKUP(Product_summary[[#This Row],[ProductName]], products[ProductName], products[UnitsInStock])</f>
        <v>38</v>
      </c>
      <c r="H1620">
        <f>_xlfn.XLOOKUP(Product_summary[[#This Row],[ProductName]], products[ProductName], products[UnitsOnOrder])</f>
        <v>0</v>
      </c>
      <c r="I1620">
        <f>_xlfn.XLOOKUP(Product_summary[[#This Row],[ProductName]], products[ProductName], products[ReorderLevel])</f>
        <v>25</v>
      </c>
      <c r="J1620">
        <v>56</v>
      </c>
    </row>
    <row r="1621" spans="1:10" x14ac:dyDescent="0.3">
      <c r="A1621">
        <v>18</v>
      </c>
      <c r="B1621">
        <v>20</v>
      </c>
      <c r="C1621">
        <v>0.15</v>
      </c>
      <c r="D1621">
        <v>18</v>
      </c>
      <c r="E1621" t="s">
        <v>4</v>
      </c>
      <c r="F1621" t="s">
        <v>889</v>
      </c>
      <c r="G1621">
        <f>_xlfn.XLOOKUP(Product_summary[[#This Row],[ProductName]], products[ProductName], products[UnitsInStock])</f>
        <v>39</v>
      </c>
      <c r="H1621">
        <f>_xlfn.XLOOKUP(Product_summary[[#This Row],[ProductName]], products[ProductName], products[UnitsOnOrder])</f>
        <v>0</v>
      </c>
      <c r="I1621">
        <f>_xlfn.XLOOKUP(Product_summary[[#This Row],[ProductName]], products[ProductName], products[ReorderLevel])</f>
        <v>10</v>
      </c>
      <c r="J1621">
        <v>306</v>
      </c>
    </row>
    <row r="1622" spans="1:10" x14ac:dyDescent="0.3">
      <c r="A1622">
        <v>13.25</v>
      </c>
      <c r="B1622">
        <v>12</v>
      </c>
      <c r="C1622">
        <v>0.15</v>
      </c>
      <c r="D1622">
        <v>13.25</v>
      </c>
      <c r="E1622" t="s">
        <v>25</v>
      </c>
      <c r="F1622" t="s">
        <v>1000</v>
      </c>
      <c r="G1622">
        <f>_xlfn.XLOOKUP(Product_summary[[#This Row],[ProductName]], products[ProductName], products[UnitsInStock])</f>
        <v>62</v>
      </c>
      <c r="H1622">
        <f>_xlfn.XLOOKUP(Product_summary[[#This Row],[ProductName]], products[ProductName], products[UnitsOnOrder])</f>
        <v>0</v>
      </c>
      <c r="I1622">
        <f>_xlfn.XLOOKUP(Product_summary[[#This Row],[ProductName]], products[ProductName], products[ReorderLevel])</f>
        <v>20</v>
      </c>
      <c r="J1622">
        <v>135.15</v>
      </c>
    </row>
    <row r="1623" spans="1:10" x14ac:dyDescent="0.3">
      <c r="A1623">
        <v>18</v>
      </c>
      <c r="B1623">
        <v>4</v>
      </c>
      <c r="C1623">
        <v>0</v>
      </c>
      <c r="D1623">
        <v>18</v>
      </c>
      <c r="E1623" t="s">
        <v>4</v>
      </c>
      <c r="F1623" t="s">
        <v>956</v>
      </c>
      <c r="G1623">
        <f>_xlfn.XLOOKUP(Product_summary[[#This Row],[ProductName]], products[ProductName], products[UnitsInStock])</f>
        <v>20</v>
      </c>
      <c r="H1623">
        <f>_xlfn.XLOOKUP(Product_summary[[#This Row],[ProductName]], products[ProductName], products[UnitsOnOrder])</f>
        <v>0</v>
      </c>
      <c r="I1623">
        <f>_xlfn.XLOOKUP(Product_summary[[#This Row],[ProductName]], products[ProductName], products[ReorderLevel])</f>
        <v>15</v>
      </c>
      <c r="J1623">
        <v>72</v>
      </c>
    </row>
    <row r="1624" spans="1:10" x14ac:dyDescent="0.3">
      <c r="A1624">
        <v>14</v>
      </c>
      <c r="B1624">
        <v>15</v>
      </c>
      <c r="C1624">
        <v>0</v>
      </c>
      <c r="D1624">
        <v>14</v>
      </c>
      <c r="E1624" t="s">
        <v>4</v>
      </c>
      <c r="F1624" t="s">
        <v>1018</v>
      </c>
      <c r="G1624">
        <f>_xlfn.XLOOKUP(Product_summary[[#This Row],[ProductName]], products[ProductName], products[UnitsInStock])</f>
        <v>52</v>
      </c>
      <c r="H1624">
        <f>_xlfn.XLOOKUP(Product_summary[[#This Row],[ProductName]], products[ProductName], products[UnitsOnOrder])</f>
        <v>0</v>
      </c>
      <c r="I1624">
        <f>_xlfn.XLOOKUP(Product_summary[[#This Row],[ProductName]], products[ProductName], products[ReorderLevel])</f>
        <v>10</v>
      </c>
      <c r="J1624">
        <v>210</v>
      </c>
    </row>
    <row r="1625" spans="1:10" x14ac:dyDescent="0.3">
      <c r="A1625">
        <v>263.5</v>
      </c>
      <c r="B1625">
        <v>60</v>
      </c>
      <c r="C1625">
        <v>0.05</v>
      </c>
      <c r="D1625">
        <v>263.5</v>
      </c>
      <c r="E1625" t="s">
        <v>4</v>
      </c>
      <c r="F1625" t="s">
        <v>961</v>
      </c>
      <c r="G1625">
        <f>_xlfn.XLOOKUP(Product_summary[[#This Row],[ProductName]], products[ProductName], products[UnitsInStock])</f>
        <v>17</v>
      </c>
      <c r="H1625">
        <f>_xlfn.XLOOKUP(Product_summary[[#This Row],[ProductName]], products[ProductName], products[UnitsOnOrder])</f>
        <v>0</v>
      </c>
      <c r="I1625">
        <f>_xlfn.XLOOKUP(Product_summary[[#This Row],[ProductName]], products[ProductName], products[ReorderLevel])</f>
        <v>15</v>
      </c>
      <c r="J1625">
        <v>15019.5</v>
      </c>
    </row>
    <row r="1626" spans="1:10" x14ac:dyDescent="0.3">
      <c r="A1626">
        <v>18</v>
      </c>
      <c r="B1626">
        <v>80</v>
      </c>
      <c r="C1626">
        <v>0.05</v>
      </c>
      <c r="D1626">
        <v>18</v>
      </c>
      <c r="E1626" t="s">
        <v>4</v>
      </c>
      <c r="F1626" t="s">
        <v>963</v>
      </c>
      <c r="G1626">
        <f>_xlfn.XLOOKUP(Product_summary[[#This Row],[ProductName]], products[ProductName], products[UnitsInStock])</f>
        <v>69</v>
      </c>
      <c r="H1626">
        <f>_xlfn.XLOOKUP(Product_summary[[#This Row],[ProductName]], products[ProductName], products[UnitsOnOrder])</f>
        <v>0</v>
      </c>
      <c r="I1626">
        <f>_xlfn.XLOOKUP(Product_summary[[#This Row],[ProductName]], products[ProductName], products[ReorderLevel])</f>
        <v>5</v>
      </c>
      <c r="J1626">
        <v>1368</v>
      </c>
    </row>
    <row r="1627" spans="1:10" x14ac:dyDescent="0.3">
      <c r="A1627">
        <v>19</v>
      </c>
      <c r="B1627">
        <v>21</v>
      </c>
      <c r="C1627">
        <v>0.25</v>
      </c>
      <c r="D1627">
        <v>19</v>
      </c>
      <c r="E1627" t="s">
        <v>4</v>
      </c>
      <c r="F1627" t="s">
        <v>891</v>
      </c>
      <c r="G1627">
        <f>_xlfn.XLOOKUP(Product_summary[[#This Row],[ProductName]], products[ProductName], products[UnitsInStock])</f>
        <v>17</v>
      </c>
      <c r="H1627">
        <f>_xlfn.XLOOKUP(Product_summary[[#This Row],[ProductName]], products[ProductName], products[UnitsOnOrder])</f>
        <v>40</v>
      </c>
      <c r="I1627">
        <f>_xlfn.XLOOKUP(Product_summary[[#This Row],[ProductName]], products[ProductName], products[ReorderLevel])</f>
        <v>25</v>
      </c>
      <c r="J1627">
        <v>299.25</v>
      </c>
    </row>
    <row r="1628" spans="1:10" x14ac:dyDescent="0.3">
      <c r="A1628">
        <v>4.5</v>
      </c>
      <c r="B1628">
        <v>6</v>
      </c>
      <c r="C1628">
        <v>0.25</v>
      </c>
      <c r="D1628">
        <v>4.5</v>
      </c>
      <c r="E1628" t="s">
        <v>4</v>
      </c>
      <c r="F1628" t="s">
        <v>935</v>
      </c>
      <c r="G1628">
        <f>_xlfn.XLOOKUP(Product_summary[[#This Row],[ProductName]], products[ProductName], products[UnitsInStock])</f>
        <v>20</v>
      </c>
      <c r="H1628">
        <f>_xlfn.XLOOKUP(Product_summary[[#This Row],[ProductName]], products[ProductName], products[UnitsOnOrder])</f>
        <v>0</v>
      </c>
      <c r="I1628">
        <f>_xlfn.XLOOKUP(Product_summary[[#This Row],[ProductName]], products[ProductName], products[ReorderLevel])</f>
        <v>0</v>
      </c>
      <c r="J1628">
        <v>20.25</v>
      </c>
    </row>
    <row r="1629" spans="1:10" x14ac:dyDescent="0.3">
      <c r="A1629">
        <v>25.89</v>
      </c>
      <c r="B1629">
        <v>40</v>
      </c>
      <c r="C1629">
        <v>0.25</v>
      </c>
      <c r="D1629">
        <v>25.89</v>
      </c>
      <c r="E1629" t="s">
        <v>25</v>
      </c>
      <c r="F1629" t="s">
        <v>947</v>
      </c>
      <c r="G1629">
        <f>_xlfn.XLOOKUP(Product_summary[[#This Row],[ProductName]], products[ProductName], products[UnitsInStock])</f>
        <v>10</v>
      </c>
      <c r="H1629">
        <f>_xlfn.XLOOKUP(Product_summary[[#This Row],[ProductName]], products[ProductName], products[UnitsOnOrder])</f>
        <v>0</v>
      </c>
      <c r="I1629">
        <f>_xlfn.XLOOKUP(Product_summary[[#This Row],[ProductName]], products[ProductName], products[ReorderLevel])</f>
        <v>15</v>
      </c>
      <c r="J1629">
        <v>776.69999999999993</v>
      </c>
    </row>
    <row r="1630" spans="1:10" x14ac:dyDescent="0.3">
      <c r="A1630">
        <v>32.799999999999997</v>
      </c>
      <c r="B1630">
        <v>3</v>
      </c>
      <c r="C1630">
        <v>0</v>
      </c>
      <c r="D1630">
        <v>32.799999999999997</v>
      </c>
      <c r="E1630" t="s">
        <v>19</v>
      </c>
      <c r="F1630" t="s">
        <v>991</v>
      </c>
      <c r="G1630">
        <f>_xlfn.XLOOKUP(Product_summary[[#This Row],[ProductName]], products[ProductName], products[UnitsInStock])</f>
        <v>0</v>
      </c>
      <c r="H1630">
        <f>_xlfn.XLOOKUP(Product_summary[[#This Row],[ProductName]], products[ProductName], products[UnitsOnOrder])</f>
        <v>0</v>
      </c>
      <c r="I1630">
        <f>_xlfn.XLOOKUP(Product_summary[[#This Row],[ProductName]], products[ProductName], products[ReorderLevel])</f>
        <v>0</v>
      </c>
      <c r="J1630">
        <v>98.399999999999991</v>
      </c>
    </row>
    <row r="1631" spans="1:10" x14ac:dyDescent="0.3">
      <c r="A1631">
        <v>31.23</v>
      </c>
      <c r="B1631">
        <v>20</v>
      </c>
      <c r="C1631">
        <v>0</v>
      </c>
      <c r="D1631">
        <v>31.23</v>
      </c>
      <c r="E1631" t="s">
        <v>10</v>
      </c>
      <c r="F1631" t="s">
        <v>939</v>
      </c>
      <c r="G1631">
        <f>_xlfn.XLOOKUP(Product_summary[[#This Row],[ProductName]], products[ProductName], products[UnitsInStock])</f>
        <v>15</v>
      </c>
      <c r="H1631">
        <f>_xlfn.XLOOKUP(Product_summary[[#This Row],[ProductName]], products[ProductName], products[UnitsOnOrder])</f>
        <v>0</v>
      </c>
      <c r="I1631">
        <f>_xlfn.XLOOKUP(Product_summary[[#This Row],[ProductName]], products[ProductName], products[ReorderLevel])</f>
        <v>0</v>
      </c>
      <c r="J1631">
        <v>624.6</v>
      </c>
    </row>
    <row r="1632" spans="1:10" x14ac:dyDescent="0.3">
      <c r="A1632">
        <v>18</v>
      </c>
      <c r="B1632">
        <v>30</v>
      </c>
      <c r="C1632">
        <v>0</v>
      </c>
      <c r="D1632">
        <v>18</v>
      </c>
      <c r="E1632" t="s">
        <v>4</v>
      </c>
      <c r="F1632" t="s">
        <v>956</v>
      </c>
      <c r="G1632">
        <f>_xlfn.XLOOKUP(Product_summary[[#This Row],[ProductName]], products[ProductName], products[UnitsInStock])</f>
        <v>20</v>
      </c>
      <c r="H1632">
        <f>_xlfn.XLOOKUP(Product_summary[[#This Row],[ProductName]], products[ProductName], products[UnitsOnOrder])</f>
        <v>0</v>
      </c>
      <c r="I1632">
        <f>_xlfn.XLOOKUP(Product_summary[[#This Row],[ProductName]], products[ProductName], products[ReorderLevel])</f>
        <v>15</v>
      </c>
      <c r="J1632">
        <v>540</v>
      </c>
    </row>
    <row r="1633" spans="1:10" x14ac:dyDescent="0.3">
      <c r="A1633">
        <v>20</v>
      </c>
      <c r="B1633">
        <v>42</v>
      </c>
      <c r="C1633">
        <v>0.1</v>
      </c>
      <c r="D1633">
        <v>20</v>
      </c>
      <c r="E1633" t="s">
        <v>10</v>
      </c>
      <c r="F1633" t="s">
        <v>983</v>
      </c>
      <c r="G1633">
        <f>_xlfn.XLOOKUP(Product_summary[[#This Row],[ProductName]], products[ProductName], products[UnitsInStock])</f>
        <v>10</v>
      </c>
      <c r="H1633">
        <f>_xlfn.XLOOKUP(Product_summary[[#This Row],[ProductName]], products[ProductName], products[UnitsOnOrder])</f>
        <v>60</v>
      </c>
      <c r="I1633">
        <f>_xlfn.XLOOKUP(Product_summary[[#This Row],[ProductName]], products[ProductName], products[ReorderLevel])</f>
        <v>15</v>
      </c>
      <c r="J1633">
        <v>756</v>
      </c>
    </row>
    <row r="1634" spans="1:10" x14ac:dyDescent="0.3">
      <c r="A1634">
        <v>18</v>
      </c>
      <c r="B1634">
        <v>40</v>
      </c>
      <c r="C1634">
        <v>0</v>
      </c>
      <c r="D1634">
        <v>18</v>
      </c>
      <c r="E1634" t="s">
        <v>4</v>
      </c>
      <c r="F1634" t="s">
        <v>889</v>
      </c>
      <c r="G1634">
        <f>_xlfn.XLOOKUP(Product_summary[[#This Row],[ProductName]], products[ProductName], products[UnitsInStock])</f>
        <v>39</v>
      </c>
      <c r="H1634">
        <f>_xlfn.XLOOKUP(Product_summary[[#This Row],[ProductName]], products[ProductName], products[UnitsOnOrder])</f>
        <v>0</v>
      </c>
      <c r="I1634">
        <f>_xlfn.XLOOKUP(Product_summary[[#This Row],[ProductName]], products[ProductName], products[ReorderLevel])</f>
        <v>10</v>
      </c>
      <c r="J1634">
        <v>720</v>
      </c>
    </row>
    <row r="1635" spans="1:10" x14ac:dyDescent="0.3">
      <c r="A1635">
        <v>21</v>
      </c>
      <c r="B1635">
        <v>10</v>
      </c>
      <c r="C1635">
        <v>0</v>
      </c>
      <c r="D1635">
        <v>21</v>
      </c>
      <c r="E1635" t="s">
        <v>13</v>
      </c>
      <c r="F1635" t="s">
        <v>909</v>
      </c>
      <c r="G1635">
        <f>_xlfn.XLOOKUP(Product_summary[[#This Row],[ProductName]], products[ProductName], products[UnitsInStock])</f>
        <v>22</v>
      </c>
      <c r="H1635">
        <f>_xlfn.XLOOKUP(Product_summary[[#This Row],[ProductName]], products[ProductName], products[UnitsOnOrder])</f>
        <v>30</v>
      </c>
      <c r="I1635">
        <f>_xlfn.XLOOKUP(Product_summary[[#This Row],[ProductName]], products[ProductName], products[ReorderLevel])</f>
        <v>30</v>
      </c>
      <c r="J1635">
        <v>210</v>
      </c>
    </row>
    <row r="1636" spans="1:10" x14ac:dyDescent="0.3">
      <c r="A1636">
        <v>9</v>
      </c>
      <c r="B1636">
        <v>50</v>
      </c>
      <c r="C1636">
        <v>0</v>
      </c>
      <c r="D1636">
        <v>9</v>
      </c>
      <c r="E1636" t="s">
        <v>16</v>
      </c>
      <c r="F1636" t="s">
        <v>933</v>
      </c>
      <c r="G1636">
        <f>_xlfn.XLOOKUP(Product_summary[[#This Row],[ProductName]], products[ProductName], products[UnitsInStock])</f>
        <v>61</v>
      </c>
      <c r="H1636">
        <f>_xlfn.XLOOKUP(Product_summary[[#This Row],[ProductName]], products[ProductName], products[UnitsOnOrder])</f>
        <v>0</v>
      </c>
      <c r="I1636">
        <f>_xlfn.XLOOKUP(Product_summary[[#This Row],[ProductName]], products[ProductName], products[ReorderLevel])</f>
        <v>25</v>
      </c>
      <c r="J1636">
        <v>450</v>
      </c>
    </row>
    <row r="1637" spans="1:10" x14ac:dyDescent="0.3">
      <c r="A1637">
        <v>12.5</v>
      </c>
      <c r="B1637">
        <v>20</v>
      </c>
      <c r="C1637">
        <v>0</v>
      </c>
      <c r="D1637">
        <v>12.5</v>
      </c>
      <c r="E1637" t="s">
        <v>10</v>
      </c>
      <c r="F1637" t="s">
        <v>1019</v>
      </c>
      <c r="G1637">
        <f>_xlfn.XLOOKUP(Product_summary[[#This Row],[ProductName]], products[ProductName], products[UnitsInStock])</f>
        <v>6</v>
      </c>
      <c r="H1637">
        <f>_xlfn.XLOOKUP(Product_summary[[#This Row],[ProductName]], products[ProductName], products[UnitsOnOrder])</f>
        <v>10</v>
      </c>
      <c r="I1637">
        <f>_xlfn.XLOOKUP(Product_summary[[#This Row],[ProductName]], products[ProductName], products[ReorderLevel])</f>
        <v>15</v>
      </c>
      <c r="J1637">
        <v>250</v>
      </c>
    </row>
    <row r="1638" spans="1:10" x14ac:dyDescent="0.3">
      <c r="A1638">
        <v>18</v>
      </c>
      <c r="B1638">
        <v>3</v>
      </c>
      <c r="C1638">
        <v>0</v>
      </c>
      <c r="D1638">
        <v>18</v>
      </c>
      <c r="E1638" t="s">
        <v>4</v>
      </c>
      <c r="F1638" t="s">
        <v>956</v>
      </c>
      <c r="G1638">
        <f>_xlfn.XLOOKUP(Product_summary[[#This Row],[ProductName]], products[ProductName], products[UnitsInStock])</f>
        <v>20</v>
      </c>
      <c r="H1638">
        <f>_xlfn.XLOOKUP(Product_summary[[#This Row],[ProductName]], products[ProductName], products[UnitsOnOrder])</f>
        <v>0</v>
      </c>
      <c r="I1638">
        <f>_xlfn.XLOOKUP(Product_summary[[#This Row],[ProductName]], products[ProductName], products[ReorderLevel])</f>
        <v>15</v>
      </c>
      <c r="J1638">
        <v>54</v>
      </c>
    </row>
    <row r="1639" spans="1:10" x14ac:dyDescent="0.3">
      <c r="A1639">
        <v>53</v>
      </c>
      <c r="B1639">
        <v>2</v>
      </c>
      <c r="C1639">
        <v>0</v>
      </c>
      <c r="D1639">
        <v>53</v>
      </c>
      <c r="E1639" t="s">
        <v>22</v>
      </c>
      <c r="F1639" t="s">
        <v>987</v>
      </c>
      <c r="G1639">
        <f>_xlfn.XLOOKUP(Product_summary[[#This Row],[ProductName]], products[ProductName], products[UnitsInStock])</f>
        <v>20</v>
      </c>
      <c r="H1639">
        <f>_xlfn.XLOOKUP(Product_summary[[#This Row],[ProductName]], products[ProductName], products[UnitsOnOrder])</f>
        <v>0</v>
      </c>
      <c r="I1639">
        <f>_xlfn.XLOOKUP(Product_summary[[#This Row],[ProductName]], products[ProductName], products[ReorderLevel])</f>
        <v>10</v>
      </c>
      <c r="J1639">
        <v>106</v>
      </c>
    </row>
    <row r="1640" spans="1:10" x14ac:dyDescent="0.3">
      <c r="A1640">
        <v>25</v>
      </c>
      <c r="B1640">
        <v>50</v>
      </c>
      <c r="C1640">
        <v>0.05</v>
      </c>
      <c r="D1640">
        <v>25</v>
      </c>
      <c r="E1640" t="s">
        <v>7</v>
      </c>
      <c r="F1640" t="s">
        <v>899</v>
      </c>
      <c r="G1640">
        <f>_xlfn.XLOOKUP(Product_summary[[#This Row],[ProductName]], products[ProductName], products[UnitsInStock])</f>
        <v>120</v>
      </c>
      <c r="H1640">
        <f>_xlfn.XLOOKUP(Product_summary[[#This Row],[ProductName]], products[ProductName], products[UnitsOnOrder])</f>
        <v>0</v>
      </c>
      <c r="I1640">
        <f>_xlfn.XLOOKUP(Product_summary[[#This Row],[ProductName]], products[ProductName], products[ReorderLevel])</f>
        <v>25</v>
      </c>
      <c r="J1640">
        <v>1187.5</v>
      </c>
    </row>
    <row r="1641" spans="1:10" x14ac:dyDescent="0.3">
      <c r="A1641">
        <v>17.45</v>
      </c>
      <c r="B1641">
        <v>12</v>
      </c>
      <c r="C1641">
        <v>0.05</v>
      </c>
      <c r="D1641">
        <v>17.45</v>
      </c>
      <c r="E1641" t="s">
        <v>10</v>
      </c>
      <c r="F1641" t="s">
        <v>919</v>
      </c>
      <c r="G1641">
        <f>_xlfn.XLOOKUP(Product_summary[[#This Row],[ProductName]], products[ProductName], products[UnitsInStock])</f>
        <v>29</v>
      </c>
      <c r="H1641">
        <f>_xlfn.XLOOKUP(Product_summary[[#This Row],[ProductName]], products[ProductName], products[UnitsOnOrder])</f>
        <v>0</v>
      </c>
      <c r="I1641">
        <f>_xlfn.XLOOKUP(Product_summary[[#This Row],[ProductName]], products[ProductName], products[ReorderLevel])</f>
        <v>10</v>
      </c>
      <c r="J1641">
        <v>198.92999999999998</v>
      </c>
    </row>
    <row r="1642" spans="1:10" x14ac:dyDescent="0.3">
      <c r="A1642">
        <v>39</v>
      </c>
      <c r="B1642">
        <v>16</v>
      </c>
      <c r="C1642">
        <v>0.05</v>
      </c>
      <c r="D1642">
        <v>39</v>
      </c>
      <c r="E1642" t="s">
        <v>19</v>
      </c>
      <c r="F1642" t="s">
        <v>921</v>
      </c>
      <c r="G1642">
        <f>_xlfn.XLOOKUP(Product_summary[[#This Row],[ProductName]], products[ProductName], products[UnitsInStock])</f>
        <v>0</v>
      </c>
      <c r="H1642">
        <f>_xlfn.XLOOKUP(Product_summary[[#This Row],[ProductName]], products[ProductName], products[UnitsOnOrder])</f>
        <v>0</v>
      </c>
      <c r="I1642">
        <f>_xlfn.XLOOKUP(Product_summary[[#This Row],[ProductName]], products[ProductName], products[ReorderLevel])</f>
        <v>0</v>
      </c>
      <c r="J1642">
        <v>592.79999999999995</v>
      </c>
    </row>
    <row r="1643" spans="1:10" x14ac:dyDescent="0.3">
      <c r="A1643">
        <v>24</v>
      </c>
      <c r="B1643">
        <v>10</v>
      </c>
      <c r="C1643">
        <v>0.05</v>
      </c>
      <c r="D1643">
        <v>24</v>
      </c>
      <c r="E1643" t="s">
        <v>19</v>
      </c>
      <c r="F1643" t="s">
        <v>995</v>
      </c>
      <c r="G1643">
        <f>_xlfn.XLOOKUP(Product_summary[[#This Row],[ProductName]], products[ProductName], products[UnitsInStock])</f>
        <v>115</v>
      </c>
      <c r="H1643">
        <f>_xlfn.XLOOKUP(Product_summary[[#This Row],[ProductName]], products[ProductName], products[UnitsOnOrder])</f>
        <v>0</v>
      </c>
      <c r="I1643">
        <f>_xlfn.XLOOKUP(Product_summary[[#This Row],[ProductName]], products[ProductName], products[ReorderLevel])</f>
        <v>20</v>
      </c>
      <c r="J1643">
        <v>228</v>
      </c>
    </row>
    <row r="1644" spans="1:10" x14ac:dyDescent="0.3">
      <c r="A1644">
        <v>49.3</v>
      </c>
      <c r="B1644">
        <v>20</v>
      </c>
      <c r="C1644">
        <v>0.05</v>
      </c>
      <c r="D1644">
        <v>49.3</v>
      </c>
      <c r="E1644" t="s">
        <v>10</v>
      </c>
      <c r="F1644" t="s">
        <v>1008</v>
      </c>
      <c r="G1644">
        <f>_xlfn.XLOOKUP(Product_summary[[#This Row],[ProductName]], products[ProductName], products[UnitsInStock])</f>
        <v>17</v>
      </c>
      <c r="H1644">
        <f>_xlfn.XLOOKUP(Product_summary[[#This Row],[ProductName]], products[ProductName], products[UnitsOnOrder])</f>
        <v>0</v>
      </c>
      <c r="I1644">
        <f>_xlfn.XLOOKUP(Product_summary[[#This Row],[ProductName]], products[ProductName], products[ReorderLevel])</f>
        <v>0</v>
      </c>
      <c r="J1644">
        <v>936.69999999999993</v>
      </c>
    </row>
    <row r="1645" spans="1:10" x14ac:dyDescent="0.3">
      <c r="A1645">
        <v>33.25</v>
      </c>
      <c r="B1645">
        <v>15</v>
      </c>
      <c r="C1645">
        <v>0.05</v>
      </c>
      <c r="D1645">
        <v>33.25</v>
      </c>
      <c r="E1645" t="s">
        <v>16</v>
      </c>
      <c r="F1645" t="s">
        <v>1012</v>
      </c>
      <c r="G1645">
        <f>_xlfn.XLOOKUP(Product_summary[[#This Row],[ProductName]], products[ProductName], products[UnitsInStock])</f>
        <v>22</v>
      </c>
      <c r="H1645">
        <f>_xlfn.XLOOKUP(Product_summary[[#This Row],[ProductName]], products[ProductName], products[UnitsOnOrder])</f>
        <v>80</v>
      </c>
      <c r="I1645">
        <f>_xlfn.XLOOKUP(Product_summary[[#This Row],[ProductName]], products[ProductName], products[ReorderLevel])</f>
        <v>30</v>
      </c>
      <c r="J1645">
        <v>473.8125</v>
      </c>
    </row>
    <row r="1646" spans="1:10" x14ac:dyDescent="0.3">
      <c r="A1646">
        <v>21.05</v>
      </c>
      <c r="B1646">
        <v>21</v>
      </c>
      <c r="C1646">
        <v>0.05</v>
      </c>
      <c r="D1646">
        <v>21.05</v>
      </c>
      <c r="E1646" t="s">
        <v>7</v>
      </c>
      <c r="F1646" t="s">
        <v>1014</v>
      </c>
      <c r="G1646">
        <f>_xlfn.XLOOKUP(Product_summary[[#This Row],[ProductName]], products[ProductName], products[UnitsInStock])</f>
        <v>76</v>
      </c>
      <c r="H1646">
        <f>_xlfn.XLOOKUP(Product_summary[[#This Row],[ProductName]], products[ProductName], products[UnitsOnOrder])</f>
        <v>0</v>
      </c>
      <c r="I1646">
        <f>_xlfn.XLOOKUP(Product_summary[[#This Row],[ProductName]], products[ProductName], products[ReorderLevel])</f>
        <v>0</v>
      </c>
      <c r="J1646">
        <v>419.94749999999999</v>
      </c>
    </row>
    <row r="1647" spans="1:10" x14ac:dyDescent="0.3">
      <c r="A1647">
        <v>10</v>
      </c>
      <c r="B1647">
        <v>20</v>
      </c>
      <c r="C1647">
        <v>0</v>
      </c>
      <c r="D1647">
        <v>10</v>
      </c>
      <c r="E1647" t="s">
        <v>10</v>
      </c>
      <c r="F1647" t="s">
        <v>929</v>
      </c>
      <c r="G1647">
        <f>_xlfn.XLOOKUP(Product_summary[[#This Row],[ProductName]], products[ProductName], products[UnitsInStock])</f>
        <v>3</v>
      </c>
      <c r="H1647">
        <f>_xlfn.XLOOKUP(Product_summary[[#This Row],[ProductName]], products[ProductName], products[UnitsOnOrder])</f>
        <v>40</v>
      </c>
      <c r="I1647">
        <f>_xlfn.XLOOKUP(Product_summary[[#This Row],[ProductName]], products[ProductName], products[ReorderLevel])</f>
        <v>5</v>
      </c>
      <c r="J1647">
        <v>200</v>
      </c>
    </row>
    <row r="1648" spans="1:10" x14ac:dyDescent="0.3">
      <c r="A1648">
        <v>45.6</v>
      </c>
      <c r="B1648">
        <v>3</v>
      </c>
      <c r="C1648">
        <v>0</v>
      </c>
      <c r="D1648">
        <v>45.6</v>
      </c>
      <c r="E1648" t="s">
        <v>22</v>
      </c>
      <c r="F1648" t="s">
        <v>943</v>
      </c>
      <c r="G1648">
        <f>_xlfn.XLOOKUP(Product_summary[[#This Row],[ProductName]], products[ProductName], products[UnitsInStock])</f>
        <v>26</v>
      </c>
      <c r="H1648">
        <f>_xlfn.XLOOKUP(Product_summary[[#This Row],[ProductName]], products[ProductName], products[UnitsOnOrder])</f>
        <v>0</v>
      </c>
      <c r="I1648">
        <f>_xlfn.XLOOKUP(Product_summary[[#This Row],[ProductName]], products[ProductName], products[ReorderLevel])</f>
        <v>0</v>
      </c>
      <c r="J1648">
        <v>136.80000000000001</v>
      </c>
    </row>
    <row r="1649" spans="1:10" x14ac:dyDescent="0.3">
      <c r="A1649">
        <v>31</v>
      </c>
      <c r="B1649">
        <v>10</v>
      </c>
      <c r="C1649">
        <v>0</v>
      </c>
      <c r="D1649">
        <v>31</v>
      </c>
      <c r="E1649" t="s">
        <v>25</v>
      </c>
      <c r="F1649" t="s">
        <v>907</v>
      </c>
      <c r="G1649">
        <f>_xlfn.XLOOKUP(Product_summary[[#This Row],[ProductName]], products[ProductName], products[UnitsInStock])</f>
        <v>31</v>
      </c>
      <c r="H1649">
        <f>_xlfn.XLOOKUP(Product_summary[[#This Row],[ProductName]], products[ProductName], products[UnitsOnOrder])</f>
        <v>0</v>
      </c>
      <c r="I1649">
        <f>_xlfn.XLOOKUP(Product_summary[[#This Row],[ProductName]], products[ProductName], products[ReorderLevel])</f>
        <v>0</v>
      </c>
      <c r="J1649">
        <v>310</v>
      </c>
    </row>
    <row r="1650" spans="1:10" x14ac:dyDescent="0.3">
      <c r="A1650">
        <v>9.1999999999999993</v>
      </c>
      <c r="B1650">
        <v>25</v>
      </c>
      <c r="C1650">
        <v>0</v>
      </c>
      <c r="D1650">
        <v>9.1999999999999993</v>
      </c>
      <c r="E1650" t="s">
        <v>10</v>
      </c>
      <c r="F1650" t="s">
        <v>925</v>
      </c>
      <c r="G1650">
        <f>_xlfn.XLOOKUP(Product_summary[[#This Row],[ProductName]], products[ProductName], products[UnitsInStock])</f>
        <v>25</v>
      </c>
      <c r="H1650">
        <f>_xlfn.XLOOKUP(Product_summary[[#This Row],[ProductName]], products[ProductName], products[UnitsOnOrder])</f>
        <v>0</v>
      </c>
      <c r="I1650">
        <f>_xlfn.XLOOKUP(Product_summary[[#This Row],[ProductName]], products[ProductName], products[ReorderLevel])</f>
        <v>5</v>
      </c>
      <c r="J1650">
        <v>229.99999999999997</v>
      </c>
    </row>
    <row r="1651" spans="1:10" x14ac:dyDescent="0.3">
      <c r="A1651">
        <v>9.5</v>
      </c>
      <c r="B1651">
        <v>21</v>
      </c>
      <c r="C1651">
        <v>0.1</v>
      </c>
      <c r="D1651">
        <v>9.5</v>
      </c>
      <c r="E1651" t="s">
        <v>10</v>
      </c>
      <c r="F1651" t="s">
        <v>979</v>
      </c>
      <c r="G1651">
        <f>_xlfn.XLOOKUP(Product_summary[[#This Row],[ProductName]], products[ProductName], products[UnitsInStock])</f>
        <v>36</v>
      </c>
      <c r="H1651">
        <f>_xlfn.XLOOKUP(Product_summary[[#This Row],[ProductName]], products[ProductName], products[UnitsOnOrder])</f>
        <v>0</v>
      </c>
      <c r="I1651">
        <f>_xlfn.XLOOKUP(Product_summary[[#This Row],[ProductName]], products[ProductName], products[ReorderLevel])</f>
        <v>0</v>
      </c>
      <c r="J1651">
        <v>179.55</v>
      </c>
    </row>
    <row r="1652" spans="1:10" x14ac:dyDescent="0.3">
      <c r="A1652">
        <v>20</v>
      </c>
      <c r="B1652">
        <v>15</v>
      </c>
      <c r="C1652">
        <v>0</v>
      </c>
      <c r="D1652">
        <v>20</v>
      </c>
      <c r="E1652" t="s">
        <v>10</v>
      </c>
      <c r="F1652" t="s">
        <v>983</v>
      </c>
      <c r="G1652">
        <f>_xlfn.XLOOKUP(Product_summary[[#This Row],[ProductName]], products[ProductName], products[UnitsInStock])</f>
        <v>10</v>
      </c>
      <c r="H1652">
        <f>_xlfn.XLOOKUP(Product_summary[[#This Row],[ProductName]], products[ProductName], products[UnitsOnOrder])</f>
        <v>60</v>
      </c>
      <c r="I1652">
        <f>_xlfn.XLOOKUP(Product_summary[[#This Row],[ProductName]], products[ProductName], products[ReorderLevel])</f>
        <v>15</v>
      </c>
      <c r="J1652">
        <v>300</v>
      </c>
    </row>
    <row r="1653" spans="1:10" x14ac:dyDescent="0.3">
      <c r="A1653">
        <v>12</v>
      </c>
      <c r="B1653">
        <v>21</v>
      </c>
      <c r="C1653">
        <v>0</v>
      </c>
      <c r="D1653">
        <v>12</v>
      </c>
      <c r="E1653" t="s">
        <v>25</v>
      </c>
      <c r="F1653" t="s">
        <v>977</v>
      </c>
      <c r="G1653">
        <f>_xlfn.XLOOKUP(Product_summary[[#This Row],[ProductName]], products[ProductName], products[UnitsInStock])</f>
        <v>95</v>
      </c>
      <c r="H1653">
        <f>_xlfn.XLOOKUP(Product_summary[[#This Row],[ProductName]], products[ProductName], products[UnitsOnOrder])</f>
        <v>0</v>
      </c>
      <c r="I1653">
        <f>_xlfn.XLOOKUP(Product_summary[[#This Row],[ProductName]], products[ProductName], products[ReorderLevel])</f>
        <v>0</v>
      </c>
      <c r="J1653">
        <v>252</v>
      </c>
    </row>
    <row r="1654" spans="1:10" x14ac:dyDescent="0.3">
      <c r="A1654">
        <v>33.25</v>
      </c>
      <c r="B1654">
        <v>20</v>
      </c>
      <c r="C1654">
        <v>0</v>
      </c>
      <c r="D1654">
        <v>33.25</v>
      </c>
      <c r="E1654" t="s">
        <v>16</v>
      </c>
      <c r="F1654" t="s">
        <v>1012</v>
      </c>
      <c r="G1654">
        <f>_xlfn.XLOOKUP(Product_summary[[#This Row],[ProductName]], products[ProductName], products[UnitsInStock])</f>
        <v>22</v>
      </c>
      <c r="H1654">
        <f>_xlfn.XLOOKUP(Product_summary[[#This Row],[ProductName]], products[ProductName], products[UnitsOnOrder])</f>
        <v>80</v>
      </c>
      <c r="I1654">
        <f>_xlfn.XLOOKUP(Product_summary[[#This Row],[ProductName]], products[ProductName], products[ReorderLevel])</f>
        <v>30</v>
      </c>
      <c r="J1654">
        <v>665</v>
      </c>
    </row>
    <row r="1655" spans="1:10" x14ac:dyDescent="0.3">
      <c r="A1655">
        <v>17.45</v>
      </c>
      <c r="B1655">
        <v>30</v>
      </c>
      <c r="C1655">
        <v>0.25</v>
      </c>
      <c r="D1655">
        <v>17.45</v>
      </c>
      <c r="E1655" t="s">
        <v>10</v>
      </c>
      <c r="F1655" t="s">
        <v>919</v>
      </c>
      <c r="G1655">
        <f>_xlfn.XLOOKUP(Product_summary[[#This Row],[ProductName]], products[ProductName], products[UnitsInStock])</f>
        <v>29</v>
      </c>
      <c r="H1655">
        <f>_xlfn.XLOOKUP(Product_summary[[#This Row],[ProductName]], products[ProductName], products[UnitsOnOrder])</f>
        <v>0</v>
      </c>
      <c r="I1655">
        <f>_xlfn.XLOOKUP(Product_summary[[#This Row],[ProductName]], products[ProductName], products[ReorderLevel])</f>
        <v>10</v>
      </c>
      <c r="J1655">
        <v>392.625</v>
      </c>
    </row>
    <row r="1656" spans="1:10" x14ac:dyDescent="0.3">
      <c r="A1656">
        <v>62.5</v>
      </c>
      <c r="B1656">
        <v>25</v>
      </c>
      <c r="C1656">
        <v>0</v>
      </c>
      <c r="D1656">
        <v>62.5</v>
      </c>
      <c r="E1656" t="s">
        <v>25</v>
      </c>
      <c r="F1656" t="s">
        <v>923</v>
      </c>
      <c r="G1656">
        <f>_xlfn.XLOOKUP(Product_summary[[#This Row],[ProductName]], products[ProductName], products[UnitsInStock])</f>
        <v>42</v>
      </c>
      <c r="H1656">
        <f>_xlfn.XLOOKUP(Product_summary[[#This Row],[ProductName]], products[ProductName], products[UnitsOnOrder])</f>
        <v>0</v>
      </c>
      <c r="I1656">
        <f>_xlfn.XLOOKUP(Product_summary[[#This Row],[ProductName]], products[ProductName], products[ReorderLevel])</f>
        <v>0</v>
      </c>
      <c r="J1656">
        <v>1562.5</v>
      </c>
    </row>
    <row r="1657" spans="1:10" x14ac:dyDescent="0.3">
      <c r="A1657">
        <v>81</v>
      </c>
      <c r="B1657">
        <v>20</v>
      </c>
      <c r="C1657">
        <v>0.05</v>
      </c>
      <c r="D1657">
        <v>81</v>
      </c>
      <c r="E1657" t="s">
        <v>10</v>
      </c>
      <c r="F1657" t="s">
        <v>927</v>
      </c>
      <c r="G1657">
        <f>_xlfn.XLOOKUP(Product_summary[[#This Row],[ProductName]], products[ProductName], products[UnitsInStock])</f>
        <v>40</v>
      </c>
      <c r="H1657">
        <f>_xlfn.XLOOKUP(Product_summary[[#This Row],[ProductName]], products[ProductName], products[UnitsOnOrder])</f>
        <v>0</v>
      </c>
      <c r="I1657">
        <f>_xlfn.XLOOKUP(Product_summary[[#This Row],[ProductName]], products[ProductName], products[ReorderLevel])</f>
        <v>0</v>
      </c>
      <c r="J1657">
        <v>1539</v>
      </c>
    </row>
    <row r="1658" spans="1:10" x14ac:dyDescent="0.3">
      <c r="A1658">
        <v>18.399999999999999</v>
      </c>
      <c r="B1658">
        <v>12</v>
      </c>
      <c r="C1658">
        <v>0</v>
      </c>
      <c r="D1658">
        <v>18.399999999999999</v>
      </c>
      <c r="E1658" t="s">
        <v>25</v>
      </c>
      <c r="F1658" t="s">
        <v>965</v>
      </c>
      <c r="G1658">
        <f>_xlfn.XLOOKUP(Product_summary[[#This Row],[ProductName]], products[ProductName], products[UnitsInStock])</f>
        <v>123</v>
      </c>
      <c r="H1658">
        <f>_xlfn.XLOOKUP(Product_summary[[#This Row],[ProductName]], products[ProductName], products[UnitsOnOrder])</f>
        <v>0</v>
      </c>
      <c r="I1658">
        <f>_xlfn.XLOOKUP(Product_summary[[#This Row],[ProductName]], products[ProductName], products[ReorderLevel])</f>
        <v>30</v>
      </c>
      <c r="J1658">
        <v>220.79999999999998</v>
      </c>
    </row>
    <row r="1659" spans="1:10" x14ac:dyDescent="0.3">
      <c r="A1659">
        <v>21.05</v>
      </c>
      <c r="B1659">
        <v>10</v>
      </c>
      <c r="C1659">
        <v>0</v>
      </c>
      <c r="D1659">
        <v>21.05</v>
      </c>
      <c r="E1659" t="s">
        <v>7</v>
      </c>
      <c r="F1659" t="s">
        <v>1014</v>
      </c>
      <c r="G1659">
        <f>_xlfn.XLOOKUP(Product_summary[[#This Row],[ProductName]], products[ProductName], products[UnitsInStock])</f>
        <v>76</v>
      </c>
      <c r="H1659">
        <f>_xlfn.XLOOKUP(Product_summary[[#This Row],[ProductName]], products[ProductName], products[UnitsOnOrder])</f>
        <v>0</v>
      </c>
      <c r="I1659">
        <f>_xlfn.XLOOKUP(Product_summary[[#This Row],[ProductName]], products[ProductName], products[ReorderLevel])</f>
        <v>0</v>
      </c>
      <c r="J1659">
        <v>210.5</v>
      </c>
    </row>
    <row r="1660" spans="1:10" x14ac:dyDescent="0.3">
      <c r="A1660">
        <v>18</v>
      </c>
      <c r="B1660">
        <v>10</v>
      </c>
      <c r="C1660">
        <v>0</v>
      </c>
      <c r="D1660">
        <v>18</v>
      </c>
      <c r="E1660" t="s">
        <v>4</v>
      </c>
      <c r="F1660" t="s">
        <v>1032</v>
      </c>
      <c r="G1660">
        <f>_xlfn.XLOOKUP(Product_summary[[#This Row],[ProductName]], products[ProductName], products[UnitsInStock])</f>
        <v>57</v>
      </c>
      <c r="H1660">
        <f>_xlfn.XLOOKUP(Product_summary[[#This Row],[ProductName]], products[ProductName], products[UnitsOnOrder])</f>
        <v>0</v>
      </c>
      <c r="I1660">
        <f>_xlfn.XLOOKUP(Product_summary[[#This Row],[ProductName]], products[ProductName], products[ReorderLevel])</f>
        <v>20</v>
      </c>
      <c r="J1660">
        <v>180</v>
      </c>
    </row>
    <row r="1661" spans="1:10" x14ac:dyDescent="0.3">
      <c r="A1661">
        <v>9</v>
      </c>
      <c r="B1661">
        <v>30</v>
      </c>
      <c r="C1661">
        <v>0.2</v>
      </c>
      <c r="D1661">
        <v>9</v>
      </c>
      <c r="E1661" t="s">
        <v>16</v>
      </c>
      <c r="F1661" t="s">
        <v>933</v>
      </c>
      <c r="G1661">
        <f>_xlfn.XLOOKUP(Product_summary[[#This Row],[ProductName]], products[ProductName], products[UnitsInStock])</f>
        <v>61</v>
      </c>
      <c r="H1661">
        <f>_xlfn.XLOOKUP(Product_summary[[#This Row],[ProductName]], products[ProductName], products[UnitsOnOrder])</f>
        <v>0</v>
      </c>
      <c r="I1661">
        <f>_xlfn.XLOOKUP(Product_summary[[#This Row],[ProductName]], products[ProductName], products[ReorderLevel])</f>
        <v>25</v>
      </c>
      <c r="J1661">
        <v>216</v>
      </c>
    </row>
    <row r="1662" spans="1:10" x14ac:dyDescent="0.3">
      <c r="A1662">
        <v>28.5</v>
      </c>
      <c r="B1662">
        <v>30</v>
      </c>
      <c r="C1662">
        <v>0.2</v>
      </c>
      <c r="D1662">
        <v>28.5</v>
      </c>
      <c r="E1662" t="s">
        <v>7</v>
      </c>
      <c r="F1662" t="s">
        <v>1006</v>
      </c>
      <c r="G1662">
        <f>_xlfn.XLOOKUP(Product_summary[[#This Row],[ProductName]], products[ProductName], products[UnitsInStock])</f>
        <v>113</v>
      </c>
      <c r="H1662">
        <f>_xlfn.XLOOKUP(Product_summary[[#This Row],[ProductName]], products[ProductName], products[UnitsOnOrder])</f>
        <v>0</v>
      </c>
      <c r="I1662">
        <f>_xlfn.XLOOKUP(Product_summary[[#This Row],[ProductName]], products[ProductName], products[ReorderLevel])</f>
        <v>25</v>
      </c>
      <c r="J1662">
        <v>684</v>
      </c>
    </row>
    <row r="1663" spans="1:10" x14ac:dyDescent="0.3">
      <c r="A1663">
        <v>15</v>
      </c>
      <c r="B1663">
        <v>50</v>
      </c>
      <c r="C1663">
        <v>0.2</v>
      </c>
      <c r="D1663">
        <v>15</v>
      </c>
      <c r="E1663" t="s">
        <v>4</v>
      </c>
      <c r="F1663" t="s">
        <v>1023</v>
      </c>
      <c r="G1663">
        <f>_xlfn.XLOOKUP(Product_summary[[#This Row],[ProductName]], products[ProductName], products[UnitsInStock])</f>
        <v>15</v>
      </c>
      <c r="H1663">
        <f>_xlfn.XLOOKUP(Product_summary[[#This Row],[ProductName]], products[ProductName], products[UnitsOnOrder])</f>
        <v>10</v>
      </c>
      <c r="I1663">
        <f>_xlfn.XLOOKUP(Product_summary[[#This Row],[ProductName]], products[ProductName], products[ReorderLevel])</f>
        <v>30</v>
      </c>
      <c r="J1663">
        <v>600</v>
      </c>
    </row>
    <row r="1664" spans="1:10" x14ac:dyDescent="0.3">
      <c r="A1664">
        <v>15</v>
      </c>
      <c r="B1664">
        <v>10</v>
      </c>
      <c r="C1664">
        <v>0</v>
      </c>
      <c r="D1664">
        <v>15</v>
      </c>
      <c r="E1664" t="s">
        <v>25</v>
      </c>
      <c r="F1664" t="s">
        <v>1027</v>
      </c>
      <c r="G1664">
        <f>_xlfn.XLOOKUP(Product_summary[[#This Row],[ProductName]], products[ProductName], products[UnitsInStock])</f>
        <v>101</v>
      </c>
      <c r="H1664">
        <f>_xlfn.XLOOKUP(Product_summary[[#This Row],[ProductName]], products[ProductName], products[UnitsOnOrder])</f>
        <v>0</v>
      </c>
      <c r="I1664">
        <f>_xlfn.XLOOKUP(Product_summary[[#This Row],[ProductName]], products[ProductName], products[ReorderLevel])</f>
        <v>5</v>
      </c>
      <c r="J1664">
        <v>150</v>
      </c>
    </row>
    <row r="1665" spans="1:10" x14ac:dyDescent="0.3">
      <c r="A1665">
        <v>14</v>
      </c>
      <c r="B1665">
        <v>25</v>
      </c>
      <c r="C1665">
        <v>0</v>
      </c>
      <c r="D1665">
        <v>14</v>
      </c>
      <c r="E1665" t="s">
        <v>16</v>
      </c>
      <c r="F1665" t="s">
        <v>969</v>
      </c>
      <c r="G1665">
        <f>_xlfn.XLOOKUP(Product_summary[[#This Row],[ProductName]], products[ProductName], products[UnitsInStock])</f>
        <v>26</v>
      </c>
      <c r="H1665">
        <f>_xlfn.XLOOKUP(Product_summary[[#This Row],[ProductName]], products[ProductName], products[UnitsOnOrder])</f>
        <v>0</v>
      </c>
      <c r="I1665">
        <f>_xlfn.XLOOKUP(Product_summary[[#This Row],[ProductName]], products[ProductName], products[ReorderLevel])</f>
        <v>0</v>
      </c>
      <c r="J1665">
        <v>350</v>
      </c>
    </row>
    <row r="1666" spans="1:10" x14ac:dyDescent="0.3">
      <c r="A1666">
        <v>20</v>
      </c>
      <c r="B1666">
        <v>20</v>
      </c>
      <c r="C1666">
        <v>0.15</v>
      </c>
      <c r="D1666">
        <v>20</v>
      </c>
      <c r="E1666" t="s">
        <v>10</v>
      </c>
      <c r="F1666" t="s">
        <v>983</v>
      </c>
      <c r="G1666">
        <f>_xlfn.XLOOKUP(Product_summary[[#This Row],[ProductName]], products[ProductName], products[UnitsInStock])</f>
        <v>10</v>
      </c>
      <c r="H1666">
        <f>_xlfn.XLOOKUP(Product_summary[[#This Row],[ProductName]], products[ProductName], products[UnitsOnOrder])</f>
        <v>60</v>
      </c>
      <c r="I1666">
        <f>_xlfn.XLOOKUP(Product_summary[[#This Row],[ProductName]], products[ProductName], products[ReorderLevel])</f>
        <v>15</v>
      </c>
      <c r="J1666">
        <v>340</v>
      </c>
    </row>
    <row r="1667" spans="1:10" x14ac:dyDescent="0.3">
      <c r="A1667">
        <v>7.45</v>
      </c>
      <c r="B1667">
        <v>32</v>
      </c>
      <c r="C1667">
        <v>0.15</v>
      </c>
      <c r="D1667">
        <v>7.45</v>
      </c>
      <c r="E1667" t="s">
        <v>19</v>
      </c>
      <c r="F1667" t="s">
        <v>993</v>
      </c>
      <c r="G1667">
        <f>_xlfn.XLOOKUP(Product_summary[[#This Row],[ProductName]], products[ProductName], products[UnitsInStock])</f>
        <v>21</v>
      </c>
      <c r="H1667">
        <f>_xlfn.XLOOKUP(Product_summary[[#This Row],[ProductName]], products[ProductName], products[UnitsOnOrder])</f>
        <v>0</v>
      </c>
      <c r="I1667">
        <f>_xlfn.XLOOKUP(Product_summary[[#This Row],[ProductName]], products[ProductName], products[ReorderLevel])</f>
        <v>10</v>
      </c>
      <c r="J1667">
        <v>202.64</v>
      </c>
    </row>
    <row r="1668" spans="1:10" x14ac:dyDescent="0.3">
      <c r="A1668">
        <v>4.5</v>
      </c>
      <c r="B1668">
        <v>8</v>
      </c>
      <c r="C1668">
        <v>0</v>
      </c>
      <c r="D1668">
        <v>4.5</v>
      </c>
      <c r="E1668" t="s">
        <v>4</v>
      </c>
      <c r="F1668" t="s">
        <v>935</v>
      </c>
      <c r="G1668">
        <f>_xlfn.XLOOKUP(Product_summary[[#This Row],[ProductName]], products[ProductName], products[UnitsInStock])</f>
        <v>20</v>
      </c>
      <c r="H1668">
        <f>_xlfn.XLOOKUP(Product_summary[[#This Row],[ProductName]], products[ProductName], products[UnitsOnOrder])</f>
        <v>0</v>
      </c>
      <c r="I1668">
        <f>_xlfn.XLOOKUP(Product_summary[[#This Row],[ProductName]], products[ProductName], products[ReorderLevel])</f>
        <v>0</v>
      </c>
      <c r="J1668">
        <v>36</v>
      </c>
    </row>
    <row r="1669" spans="1:10" x14ac:dyDescent="0.3">
      <c r="A1669">
        <v>10</v>
      </c>
      <c r="B1669">
        <v>40</v>
      </c>
      <c r="C1669">
        <v>0.05</v>
      </c>
      <c r="D1669">
        <v>10</v>
      </c>
      <c r="E1669" t="s">
        <v>10</v>
      </c>
      <c r="F1669" t="s">
        <v>929</v>
      </c>
      <c r="G1669">
        <f>_xlfn.XLOOKUP(Product_summary[[#This Row],[ProductName]], products[ProductName], products[UnitsInStock])</f>
        <v>3</v>
      </c>
      <c r="H1669">
        <f>_xlfn.XLOOKUP(Product_summary[[#This Row],[ProductName]], products[ProductName], products[UnitsOnOrder])</f>
        <v>40</v>
      </c>
      <c r="I1669">
        <f>_xlfn.XLOOKUP(Product_summary[[#This Row],[ProductName]], products[ProductName], products[ReorderLevel])</f>
        <v>5</v>
      </c>
      <c r="J1669">
        <v>380</v>
      </c>
    </row>
    <row r="1670" spans="1:10" x14ac:dyDescent="0.3">
      <c r="A1670">
        <v>38</v>
      </c>
      <c r="B1670">
        <v>21</v>
      </c>
      <c r="C1670">
        <v>0.05</v>
      </c>
      <c r="D1670">
        <v>38</v>
      </c>
      <c r="E1670" t="s">
        <v>16</v>
      </c>
      <c r="F1670" t="s">
        <v>997</v>
      </c>
      <c r="G1670">
        <f>_xlfn.XLOOKUP(Product_summary[[#This Row],[ProductName]], products[ProductName], products[UnitsInStock])</f>
        <v>21</v>
      </c>
      <c r="H1670">
        <f>_xlfn.XLOOKUP(Product_summary[[#This Row],[ProductName]], products[ProductName], products[UnitsOnOrder])</f>
        <v>10</v>
      </c>
      <c r="I1670">
        <f>_xlfn.XLOOKUP(Product_summary[[#This Row],[ProductName]], products[ProductName], products[ReorderLevel])</f>
        <v>30</v>
      </c>
      <c r="J1670">
        <v>758.09999999999991</v>
      </c>
    </row>
    <row r="1671" spans="1:10" x14ac:dyDescent="0.3">
      <c r="A1671">
        <v>21.05</v>
      </c>
      <c r="B1671">
        <v>12</v>
      </c>
      <c r="C1671">
        <v>0.05</v>
      </c>
      <c r="D1671">
        <v>21.05</v>
      </c>
      <c r="E1671" t="s">
        <v>7</v>
      </c>
      <c r="F1671" t="s">
        <v>1014</v>
      </c>
      <c r="G1671">
        <f>_xlfn.XLOOKUP(Product_summary[[#This Row],[ProductName]], products[ProductName], products[UnitsInStock])</f>
        <v>76</v>
      </c>
      <c r="H1671">
        <f>_xlfn.XLOOKUP(Product_summary[[#This Row],[ProductName]], products[ProductName], products[UnitsOnOrder])</f>
        <v>0</v>
      </c>
      <c r="I1671">
        <f>_xlfn.XLOOKUP(Product_summary[[#This Row],[ProductName]], products[ProductName], products[ReorderLevel])</f>
        <v>0</v>
      </c>
      <c r="J1671">
        <v>239.97</v>
      </c>
    </row>
    <row r="1672" spans="1:10" x14ac:dyDescent="0.3">
      <c r="A1672">
        <v>19</v>
      </c>
      <c r="B1672">
        <v>20</v>
      </c>
      <c r="C1672">
        <v>0</v>
      </c>
      <c r="D1672">
        <v>19</v>
      </c>
      <c r="E1672" t="s">
        <v>4</v>
      </c>
      <c r="F1672" t="s">
        <v>891</v>
      </c>
      <c r="G1672">
        <f>_xlfn.XLOOKUP(Product_summary[[#This Row],[ProductName]], products[ProductName], products[UnitsInStock])</f>
        <v>17</v>
      </c>
      <c r="H1672">
        <f>_xlfn.XLOOKUP(Product_summary[[#This Row],[ProductName]], products[ProductName], products[UnitsOnOrder])</f>
        <v>40</v>
      </c>
      <c r="I1672">
        <f>_xlfn.XLOOKUP(Product_summary[[#This Row],[ProductName]], products[ProductName], products[ReorderLevel])</f>
        <v>25</v>
      </c>
      <c r="J1672">
        <v>380</v>
      </c>
    </row>
    <row r="1673" spans="1:10" x14ac:dyDescent="0.3">
      <c r="A1673">
        <v>4.5</v>
      </c>
      <c r="B1673">
        <v>12</v>
      </c>
      <c r="C1673">
        <v>0</v>
      </c>
      <c r="D1673">
        <v>4.5</v>
      </c>
      <c r="E1673" t="s">
        <v>4</v>
      </c>
      <c r="F1673" t="s">
        <v>935</v>
      </c>
      <c r="G1673">
        <f>_xlfn.XLOOKUP(Product_summary[[#This Row],[ProductName]], products[ProductName], products[UnitsInStock])</f>
        <v>20</v>
      </c>
      <c r="H1673">
        <f>_xlfn.XLOOKUP(Product_summary[[#This Row],[ProductName]], products[ProductName], products[UnitsOnOrder])</f>
        <v>0</v>
      </c>
      <c r="I1673">
        <f>_xlfn.XLOOKUP(Product_summary[[#This Row],[ProductName]], products[ProductName], products[ReorderLevel])</f>
        <v>0</v>
      </c>
      <c r="J1673">
        <v>54</v>
      </c>
    </row>
    <row r="1674" spans="1:10" x14ac:dyDescent="0.3">
      <c r="A1674">
        <v>15</v>
      </c>
      <c r="B1674">
        <v>30</v>
      </c>
      <c r="C1674">
        <v>0</v>
      </c>
      <c r="D1674">
        <v>15</v>
      </c>
      <c r="E1674" t="s">
        <v>4</v>
      </c>
      <c r="F1674" t="s">
        <v>1023</v>
      </c>
      <c r="G1674">
        <f>_xlfn.XLOOKUP(Product_summary[[#This Row],[ProductName]], products[ProductName], products[UnitsInStock])</f>
        <v>15</v>
      </c>
      <c r="H1674">
        <f>_xlfn.XLOOKUP(Product_summary[[#This Row],[ProductName]], products[ProductName], products[UnitsOnOrder])</f>
        <v>10</v>
      </c>
      <c r="I1674">
        <f>_xlfn.XLOOKUP(Product_summary[[#This Row],[ProductName]], products[ProductName], products[ReorderLevel])</f>
        <v>30</v>
      </c>
      <c r="J1674">
        <v>450</v>
      </c>
    </row>
    <row r="1675" spans="1:10" x14ac:dyDescent="0.3">
      <c r="A1675">
        <v>13</v>
      </c>
      <c r="B1675">
        <v>25</v>
      </c>
      <c r="C1675">
        <v>0</v>
      </c>
      <c r="D1675">
        <v>13</v>
      </c>
      <c r="E1675" t="s">
        <v>7</v>
      </c>
      <c r="F1675" t="s">
        <v>1034</v>
      </c>
      <c r="G1675">
        <f>_xlfn.XLOOKUP(Product_summary[[#This Row],[ProductName]], products[ProductName], products[UnitsInStock])</f>
        <v>32</v>
      </c>
      <c r="H1675">
        <f>_xlfn.XLOOKUP(Product_summary[[#This Row],[ProductName]], products[ProductName], products[UnitsOnOrder])</f>
        <v>0</v>
      </c>
      <c r="I1675">
        <f>_xlfn.XLOOKUP(Product_summary[[#This Row],[ProductName]], products[ProductName], products[ReorderLevel])</f>
        <v>15</v>
      </c>
      <c r="J1675">
        <v>325</v>
      </c>
    </row>
    <row r="1676" spans="1:10" x14ac:dyDescent="0.3">
      <c r="A1676">
        <v>31</v>
      </c>
      <c r="B1676">
        <v>70</v>
      </c>
      <c r="C1676">
        <v>0</v>
      </c>
      <c r="D1676">
        <v>31</v>
      </c>
      <c r="E1676" t="s">
        <v>25</v>
      </c>
      <c r="F1676" t="s">
        <v>907</v>
      </c>
      <c r="G1676">
        <f>_xlfn.XLOOKUP(Product_summary[[#This Row],[ProductName]], products[ProductName], products[UnitsInStock])</f>
        <v>31</v>
      </c>
      <c r="H1676">
        <f>_xlfn.XLOOKUP(Product_summary[[#This Row],[ProductName]], products[ProductName], products[UnitsOnOrder])</f>
        <v>0</v>
      </c>
      <c r="I1676">
        <f>_xlfn.XLOOKUP(Product_summary[[#This Row],[ProductName]], products[ProductName], products[ReorderLevel])</f>
        <v>0</v>
      </c>
      <c r="J1676">
        <v>2170</v>
      </c>
    </row>
    <row r="1677" spans="1:10" x14ac:dyDescent="0.3">
      <c r="A1677">
        <v>12.5</v>
      </c>
      <c r="B1677">
        <v>35</v>
      </c>
      <c r="C1677">
        <v>0</v>
      </c>
      <c r="D1677">
        <v>12.5</v>
      </c>
      <c r="E1677" t="s">
        <v>13</v>
      </c>
      <c r="F1677" t="s">
        <v>949</v>
      </c>
      <c r="G1677">
        <f>_xlfn.XLOOKUP(Product_summary[[#This Row],[ProductName]], products[ProductName], products[UnitsInStock])</f>
        <v>0</v>
      </c>
      <c r="H1677">
        <f>_xlfn.XLOOKUP(Product_summary[[#This Row],[ProductName]], products[ProductName], products[UnitsOnOrder])</f>
        <v>70</v>
      </c>
      <c r="I1677">
        <f>_xlfn.XLOOKUP(Product_summary[[#This Row],[ProductName]], products[ProductName], products[ReorderLevel])</f>
        <v>20</v>
      </c>
      <c r="J1677">
        <v>437.5</v>
      </c>
    </row>
    <row r="1678" spans="1:10" x14ac:dyDescent="0.3">
      <c r="A1678">
        <v>13</v>
      </c>
      <c r="B1678">
        <v>40</v>
      </c>
      <c r="C1678">
        <v>0</v>
      </c>
      <c r="D1678">
        <v>13</v>
      </c>
      <c r="E1678" t="s">
        <v>7</v>
      </c>
      <c r="F1678" t="s">
        <v>1034</v>
      </c>
      <c r="G1678">
        <f>_xlfn.XLOOKUP(Product_summary[[#This Row],[ProductName]], products[ProductName], products[UnitsInStock])</f>
        <v>32</v>
      </c>
      <c r="H1678">
        <f>_xlfn.XLOOKUP(Product_summary[[#This Row],[ProductName]], products[ProductName], products[UnitsOnOrder])</f>
        <v>0</v>
      </c>
      <c r="I1678">
        <f>_xlfn.XLOOKUP(Product_summary[[#This Row],[ProductName]], products[ProductName], products[ReorderLevel])</f>
        <v>15</v>
      </c>
      <c r="J1678">
        <v>520</v>
      </c>
    </row>
    <row r="1679" spans="1:10" x14ac:dyDescent="0.3">
      <c r="A1679">
        <v>14</v>
      </c>
      <c r="B1679">
        <v>5</v>
      </c>
      <c r="C1679">
        <v>0</v>
      </c>
      <c r="D1679">
        <v>14</v>
      </c>
      <c r="E1679" t="s">
        <v>10</v>
      </c>
      <c r="F1679" t="s">
        <v>937</v>
      </c>
      <c r="G1679">
        <f>_xlfn.XLOOKUP(Product_summary[[#This Row],[ProductName]], products[ProductName], products[UnitsInStock])</f>
        <v>76</v>
      </c>
      <c r="H1679">
        <f>_xlfn.XLOOKUP(Product_summary[[#This Row],[ProductName]], products[ProductName], products[UnitsOnOrder])</f>
        <v>0</v>
      </c>
      <c r="I1679">
        <f>_xlfn.XLOOKUP(Product_summary[[#This Row],[ProductName]], products[ProductName], products[ReorderLevel])</f>
        <v>30</v>
      </c>
      <c r="J1679">
        <v>70</v>
      </c>
    </row>
    <row r="1680" spans="1:10" x14ac:dyDescent="0.3">
      <c r="A1680">
        <v>19</v>
      </c>
      <c r="B1680">
        <v>20</v>
      </c>
      <c r="C1680">
        <v>0</v>
      </c>
      <c r="D1680">
        <v>19</v>
      </c>
      <c r="E1680" t="s">
        <v>4</v>
      </c>
      <c r="F1680" t="s">
        <v>891</v>
      </c>
      <c r="G1680">
        <f>_xlfn.XLOOKUP(Product_summary[[#This Row],[ProductName]], products[ProductName], products[UnitsInStock])</f>
        <v>17</v>
      </c>
      <c r="H1680">
        <f>_xlfn.XLOOKUP(Product_summary[[#This Row],[ProductName]], products[ProductName], products[UnitsOnOrder])</f>
        <v>40</v>
      </c>
      <c r="I1680">
        <f>_xlfn.XLOOKUP(Product_summary[[#This Row],[ProductName]], products[ProductName], products[ReorderLevel])</f>
        <v>25</v>
      </c>
      <c r="J1680">
        <v>380</v>
      </c>
    </row>
    <row r="1681" spans="1:10" x14ac:dyDescent="0.3">
      <c r="A1681">
        <v>12.5</v>
      </c>
      <c r="B1681">
        <v>18</v>
      </c>
      <c r="C1681">
        <v>0</v>
      </c>
      <c r="D1681">
        <v>12.5</v>
      </c>
      <c r="E1681" t="s">
        <v>10</v>
      </c>
      <c r="F1681" t="s">
        <v>1019</v>
      </c>
      <c r="G1681">
        <f>_xlfn.XLOOKUP(Product_summary[[#This Row],[ProductName]], products[ProductName], products[UnitsInStock])</f>
        <v>6</v>
      </c>
      <c r="H1681">
        <f>_xlfn.XLOOKUP(Product_summary[[#This Row],[ProductName]], products[ProductName], products[UnitsOnOrder])</f>
        <v>10</v>
      </c>
      <c r="I1681">
        <f>_xlfn.XLOOKUP(Product_summary[[#This Row],[ProductName]], products[ProductName], products[ReorderLevel])</f>
        <v>15</v>
      </c>
      <c r="J1681">
        <v>225</v>
      </c>
    </row>
    <row r="1682" spans="1:10" x14ac:dyDescent="0.3">
      <c r="A1682">
        <v>21</v>
      </c>
      <c r="B1682">
        <v>40</v>
      </c>
      <c r="C1682">
        <v>0</v>
      </c>
      <c r="D1682">
        <v>21</v>
      </c>
      <c r="E1682" t="s">
        <v>13</v>
      </c>
      <c r="F1682" t="s">
        <v>909</v>
      </c>
      <c r="G1682">
        <f>_xlfn.XLOOKUP(Product_summary[[#This Row],[ProductName]], products[ProductName], products[UnitsInStock])</f>
        <v>22</v>
      </c>
      <c r="H1682">
        <f>_xlfn.XLOOKUP(Product_summary[[#This Row],[ProductName]], products[ProductName], products[UnitsOnOrder])</f>
        <v>30</v>
      </c>
      <c r="I1682">
        <f>_xlfn.XLOOKUP(Product_summary[[#This Row],[ProductName]], products[ProductName], products[ReorderLevel])</f>
        <v>30</v>
      </c>
      <c r="J1682">
        <v>840</v>
      </c>
    </row>
    <row r="1683" spans="1:10" x14ac:dyDescent="0.3">
      <c r="A1683">
        <v>263.5</v>
      </c>
      <c r="B1683">
        <v>40</v>
      </c>
      <c r="C1683">
        <v>0</v>
      </c>
      <c r="D1683">
        <v>263.5</v>
      </c>
      <c r="E1683" t="s">
        <v>4</v>
      </c>
      <c r="F1683" t="s">
        <v>961</v>
      </c>
      <c r="G1683">
        <f>_xlfn.XLOOKUP(Product_summary[[#This Row],[ProductName]], products[ProductName], products[UnitsInStock])</f>
        <v>17</v>
      </c>
      <c r="H1683">
        <f>_xlfn.XLOOKUP(Product_summary[[#This Row],[ProductName]], products[ProductName], products[UnitsOnOrder])</f>
        <v>0</v>
      </c>
      <c r="I1683">
        <f>_xlfn.XLOOKUP(Product_summary[[#This Row],[ProductName]], products[ProductName], products[ReorderLevel])</f>
        <v>15</v>
      </c>
      <c r="J1683">
        <v>10540</v>
      </c>
    </row>
    <row r="1684" spans="1:10" x14ac:dyDescent="0.3">
      <c r="A1684">
        <v>39</v>
      </c>
      <c r="B1684">
        <v>15</v>
      </c>
      <c r="C1684">
        <v>0</v>
      </c>
      <c r="D1684">
        <v>39</v>
      </c>
      <c r="E1684" t="s">
        <v>19</v>
      </c>
      <c r="F1684" t="s">
        <v>921</v>
      </c>
      <c r="G1684">
        <f>_xlfn.XLOOKUP(Product_summary[[#This Row],[ProductName]], products[ProductName], products[UnitsInStock])</f>
        <v>0</v>
      </c>
      <c r="H1684">
        <f>_xlfn.XLOOKUP(Product_summary[[#This Row],[ProductName]], products[ProductName], products[UnitsOnOrder])</f>
        <v>0</v>
      </c>
      <c r="I1684">
        <f>_xlfn.XLOOKUP(Product_summary[[#This Row],[ProductName]], products[ProductName], products[ReorderLevel])</f>
        <v>0</v>
      </c>
      <c r="J1684">
        <v>585</v>
      </c>
    </row>
    <row r="1685" spans="1:10" x14ac:dyDescent="0.3">
      <c r="A1685">
        <v>14</v>
      </c>
      <c r="B1685">
        <v>10</v>
      </c>
      <c r="C1685">
        <v>0</v>
      </c>
      <c r="D1685">
        <v>14</v>
      </c>
      <c r="E1685" t="s">
        <v>4</v>
      </c>
      <c r="F1685" t="s">
        <v>955</v>
      </c>
      <c r="G1685">
        <f>_xlfn.XLOOKUP(Product_summary[[#This Row],[ProductName]], products[ProductName], products[UnitsInStock])</f>
        <v>111</v>
      </c>
      <c r="H1685">
        <f>_xlfn.XLOOKUP(Product_summary[[#This Row],[ProductName]], products[ProductName], products[UnitsOnOrder])</f>
        <v>0</v>
      </c>
      <c r="I1685">
        <f>_xlfn.XLOOKUP(Product_summary[[#This Row],[ProductName]], products[ProductName], products[ReorderLevel])</f>
        <v>15</v>
      </c>
      <c r="J1685">
        <v>140</v>
      </c>
    </row>
    <row r="1686" spans="1:10" x14ac:dyDescent="0.3">
      <c r="A1686">
        <v>9.65</v>
      </c>
      <c r="B1686">
        <v>14</v>
      </c>
      <c r="C1686">
        <v>0</v>
      </c>
      <c r="D1686">
        <v>9.65</v>
      </c>
      <c r="E1686" t="s">
        <v>25</v>
      </c>
      <c r="F1686" t="s">
        <v>967</v>
      </c>
      <c r="G1686">
        <f>_xlfn.XLOOKUP(Product_summary[[#This Row],[ProductName]], products[ProductName], products[UnitsInStock])</f>
        <v>85</v>
      </c>
      <c r="H1686">
        <f>_xlfn.XLOOKUP(Product_summary[[#This Row],[ProductName]], products[ProductName], products[UnitsOnOrder])</f>
        <v>0</v>
      </c>
      <c r="I1686">
        <f>_xlfn.XLOOKUP(Product_summary[[#This Row],[ProductName]], products[ProductName], products[ReorderLevel])</f>
        <v>10</v>
      </c>
      <c r="J1686">
        <v>135.1</v>
      </c>
    </row>
    <row r="1687" spans="1:10" x14ac:dyDescent="0.3">
      <c r="A1687">
        <v>25.89</v>
      </c>
      <c r="B1687">
        <v>15</v>
      </c>
      <c r="C1687">
        <v>0.05</v>
      </c>
      <c r="D1687">
        <v>25.89</v>
      </c>
      <c r="E1687" t="s">
        <v>25</v>
      </c>
      <c r="F1687" t="s">
        <v>947</v>
      </c>
      <c r="G1687">
        <f>_xlfn.XLOOKUP(Product_summary[[#This Row],[ProductName]], products[ProductName], products[UnitsInStock])</f>
        <v>10</v>
      </c>
      <c r="H1687">
        <f>_xlfn.XLOOKUP(Product_summary[[#This Row],[ProductName]], products[ProductName], products[UnitsOnOrder])</f>
        <v>0</v>
      </c>
      <c r="I1687">
        <f>_xlfn.XLOOKUP(Product_summary[[#This Row],[ProductName]], products[ProductName], products[ReorderLevel])</f>
        <v>15</v>
      </c>
      <c r="J1687">
        <v>368.9325</v>
      </c>
    </row>
    <row r="1688" spans="1:10" x14ac:dyDescent="0.3">
      <c r="A1688">
        <v>55</v>
      </c>
      <c r="B1688">
        <v>40</v>
      </c>
      <c r="C1688">
        <v>0.05</v>
      </c>
      <c r="D1688">
        <v>55</v>
      </c>
      <c r="E1688" t="s">
        <v>13</v>
      </c>
      <c r="F1688" t="s">
        <v>1002</v>
      </c>
      <c r="G1688">
        <f>_xlfn.XLOOKUP(Product_summary[[#This Row],[ProductName]], products[ProductName], products[UnitsInStock])</f>
        <v>79</v>
      </c>
      <c r="H1688">
        <f>_xlfn.XLOOKUP(Product_summary[[#This Row],[ProductName]], products[ProductName], products[UnitsOnOrder])</f>
        <v>0</v>
      </c>
      <c r="I1688">
        <f>_xlfn.XLOOKUP(Product_summary[[#This Row],[ProductName]], products[ProductName], products[ReorderLevel])</f>
        <v>0</v>
      </c>
      <c r="J1688">
        <v>2090</v>
      </c>
    </row>
    <row r="1689" spans="1:10" x14ac:dyDescent="0.3">
      <c r="A1689">
        <v>40</v>
      </c>
      <c r="B1689">
        <v>30</v>
      </c>
      <c r="C1689">
        <v>0</v>
      </c>
      <c r="D1689">
        <v>40</v>
      </c>
      <c r="E1689" t="s">
        <v>7</v>
      </c>
      <c r="F1689" t="s">
        <v>903</v>
      </c>
      <c r="G1689">
        <f>_xlfn.XLOOKUP(Product_summary[[#This Row],[ProductName]], products[ProductName], products[UnitsInStock])</f>
        <v>6</v>
      </c>
      <c r="H1689">
        <f>_xlfn.XLOOKUP(Product_summary[[#This Row],[ProductName]], products[ProductName], products[UnitsOnOrder])</f>
        <v>0</v>
      </c>
      <c r="I1689">
        <f>_xlfn.XLOOKUP(Product_summary[[#This Row],[ProductName]], products[ProductName], products[ReorderLevel])</f>
        <v>0</v>
      </c>
      <c r="J1689">
        <v>1200</v>
      </c>
    </row>
    <row r="1690" spans="1:10" x14ac:dyDescent="0.3">
      <c r="A1690">
        <v>4.5</v>
      </c>
      <c r="B1690">
        <v>10</v>
      </c>
      <c r="C1690">
        <v>0</v>
      </c>
      <c r="D1690">
        <v>4.5</v>
      </c>
      <c r="E1690" t="s">
        <v>4</v>
      </c>
      <c r="F1690" t="s">
        <v>935</v>
      </c>
      <c r="G1690">
        <f>_xlfn.XLOOKUP(Product_summary[[#This Row],[ProductName]], products[ProductName], products[UnitsInStock])</f>
        <v>20</v>
      </c>
      <c r="H1690">
        <f>_xlfn.XLOOKUP(Product_summary[[#This Row],[ProductName]], products[ProductName], products[UnitsOnOrder])</f>
        <v>0</v>
      </c>
      <c r="I1690">
        <f>_xlfn.XLOOKUP(Product_summary[[#This Row],[ProductName]], products[ProductName], products[ReorderLevel])</f>
        <v>0</v>
      </c>
      <c r="J1690">
        <v>45</v>
      </c>
    </row>
    <row r="1691" spans="1:10" x14ac:dyDescent="0.3">
      <c r="A1691">
        <v>123.79</v>
      </c>
      <c r="B1691">
        <v>24</v>
      </c>
      <c r="C1691">
        <v>0</v>
      </c>
      <c r="D1691">
        <v>123.79</v>
      </c>
      <c r="E1691" t="s">
        <v>19</v>
      </c>
      <c r="F1691" t="s">
        <v>945</v>
      </c>
      <c r="G1691">
        <f>_xlfn.XLOOKUP(Product_summary[[#This Row],[ProductName]], products[ProductName], products[UnitsInStock])</f>
        <v>0</v>
      </c>
      <c r="H1691">
        <f>_xlfn.XLOOKUP(Product_summary[[#This Row],[ProductName]], products[ProductName], products[UnitsOnOrder])</f>
        <v>0</v>
      </c>
      <c r="I1691">
        <f>_xlfn.XLOOKUP(Product_summary[[#This Row],[ProductName]], products[ProductName], products[ReorderLevel])</f>
        <v>0</v>
      </c>
      <c r="J1691">
        <v>2970.96</v>
      </c>
    </row>
    <row r="1692" spans="1:10" x14ac:dyDescent="0.3">
      <c r="A1692">
        <v>25.89</v>
      </c>
      <c r="B1692">
        <v>35</v>
      </c>
      <c r="C1692">
        <v>0</v>
      </c>
      <c r="D1692">
        <v>25.89</v>
      </c>
      <c r="E1692" t="s">
        <v>25</v>
      </c>
      <c r="F1692" t="s">
        <v>947</v>
      </c>
      <c r="G1692">
        <f>_xlfn.XLOOKUP(Product_summary[[#This Row],[ProductName]], products[ProductName], products[UnitsInStock])</f>
        <v>10</v>
      </c>
      <c r="H1692">
        <f>_xlfn.XLOOKUP(Product_summary[[#This Row],[ProductName]], products[ProductName], products[UnitsOnOrder])</f>
        <v>0</v>
      </c>
      <c r="I1692">
        <f>_xlfn.XLOOKUP(Product_summary[[#This Row],[ProductName]], products[ProductName], products[ReorderLevel])</f>
        <v>15</v>
      </c>
      <c r="J1692">
        <v>906.15</v>
      </c>
    </row>
    <row r="1693" spans="1:10" x14ac:dyDescent="0.3">
      <c r="A1693">
        <v>19</v>
      </c>
      <c r="B1693">
        <v>20</v>
      </c>
      <c r="C1693">
        <v>0</v>
      </c>
      <c r="D1693">
        <v>19</v>
      </c>
      <c r="E1693" t="s">
        <v>25</v>
      </c>
      <c r="F1693" t="s">
        <v>957</v>
      </c>
      <c r="G1693">
        <f>_xlfn.XLOOKUP(Product_summary[[#This Row],[ProductName]], products[ProductName], products[UnitsInStock])</f>
        <v>112</v>
      </c>
      <c r="H1693">
        <f>_xlfn.XLOOKUP(Product_summary[[#This Row],[ProductName]], products[ProductName], products[UnitsOnOrder])</f>
        <v>0</v>
      </c>
      <c r="I1693">
        <f>_xlfn.XLOOKUP(Product_summary[[#This Row],[ProductName]], products[ProductName], products[ReorderLevel])</f>
        <v>20</v>
      </c>
      <c r="J1693">
        <v>380</v>
      </c>
    </row>
    <row r="1694" spans="1:10" x14ac:dyDescent="0.3">
      <c r="A1694">
        <v>6</v>
      </c>
      <c r="B1694">
        <v>28</v>
      </c>
      <c r="C1694">
        <v>0.05</v>
      </c>
      <c r="D1694">
        <v>6</v>
      </c>
      <c r="E1694" t="s">
        <v>25</v>
      </c>
      <c r="F1694" t="s">
        <v>913</v>
      </c>
      <c r="G1694">
        <f>_xlfn.XLOOKUP(Product_summary[[#This Row],[ProductName]], products[ProductName], products[UnitsInStock])</f>
        <v>24</v>
      </c>
      <c r="H1694">
        <f>_xlfn.XLOOKUP(Product_summary[[#This Row],[ProductName]], products[ProductName], products[UnitsOnOrder])</f>
        <v>0</v>
      </c>
      <c r="I1694">
        <f>_xlfn.XLOOKUP(Product_summary[[#This Row],[ProductName]], products[ProductName], products[ReorderLevel])</f>
        <v>5</v>
      </c>
      <c r="J1694">
        <v>159.6</v>
      </c>
    </row>
    <row r="1695" spans="1:10" x14ac:dyDescent="0.3">
      <c r="A1695">
        <v>36</v>
      </c>
      <c r="B1695">
        <v>50</v>
      </c>
      <c r="C1695">
        <v>0.05</v>
      </c>
      <c r="D1695">
        <v>36</v>
      </c>
      <c r="E1695" t="s">
        <v>13</v>
      </c>
      <c r="F1695" t="s">
        <v>1021</v>
      </c>
      <c r="G1695">
        <f>_xlfn.XLOOKUP(Product_summary[[#This Row],[ProductName]], products[ProductName], products[UnitsInStock])</f>
        <v>26</v>
      </c>
      <c r="H1695">
        <f>_xlfn.XLOOKUP(Product_summary[[#This Row],[ProductName]], products[ProductName], products[UnitsOnOrder])</f>
        <v>0</v>
      </c>
      <c r="I1695">
        <f>_xlfn.XLOOKUP(Product_summary[[#This Row],[ProductName]], products[ProductName], products[ReorderLevel])</f>
        <v>15</v>
      </c>
      <c r="J1695">
        <v>1710</v>
      </c>
    </row>
    <row r="1696" spans="1:10" x14ac:dyDescent="0.3">
      <c r="A1696">
        <v>7.75</v>
      </c>
      <c r="B1696">
        <v>120</v>
      </c>
      <c r="C1696">
        <v>0.05</v>
      </c>
      <c r="D1696">
        <v>7.75</v>
      </c>
      <c r="E1696" t="s">
        <v>4</v>
      </c>
      <c r="F1696" t="s">
        <v>1030</v>
      </c>
      <c r="G1696">
        <f>_xlfn.XLOOKUP(Product_summary[[#This Row],[ProductName]], products[ProductName], products[UnitsInStock])</f>
        <v>125</v>
      </c>
      <c r="H1696">
        <f>_xlfn.XLOOKUP(Product_summary[[#This Row],[ProductName]], products[ProductName], products[UnitsOnOrder])</f>
        <v>0</v>
      </c>
      <c r="I1696">
        <f>_xlfn.XLOOKUP(Product_summary[[#This Row],[ProductName]], products[ProductName], products[ReorderLevel])</f>
        <v>25</v>
      </c>
      <c r="J1696">
        <v>883.5</v>
      </c>
    </row>
    <row r="1697" spans="1:10" x14ac:dyDescent="0.3">
      <c r="A1697">
        <v>4.5</v>
      </c>
      <c r="B1697">
        <v>110</v>
      </c>
      <c r="C1697">
        <v>0</v>
      </c>
      <c r="D1697">
        <v>4.5</v>
      </c>
      <c r="E1697" t="s">
        <v>4</v>
      </c>
      <c r="F1697" t="s">
        <v>935</v>
      </c>
      <c r="G1697">
        <f>_xlfn.XLOOKUP(Product_summary[[#This Row],[ProductName]], products[ProductName], products[UnitsInStock])</f>
        <v>20</v>
      </c>
      <c r="H1697">
        <f>_xlfn.XLOOKUP(Product_summary[[#This Row],[ProductName]], products[ProductName], products[UnitsOnOrder])</f>
        <v>0</v>
      </c>
      <c r="I1697">
        <f>_xlfn.XLOOKUP(Product_summary[[#This Row],[ProductName]], products[ProductName], products[ReorderLevel])</f>
        <v>0</v>
      </c>
      <c r="J1697">
        <v>495</v>
      </c>
    </row>
    <row r="1698" spans="1:10" x14ac:dyDescent="0.3">
      <c r="A1698">
        <v>18</v>
      </c>
      <c r="B1698">
        <v>45</v>
      </c>
      <c r="C1698">
        <v>0</v>
      </c>
      <c r="D1698">
        <v>18</v>
      </c>
      <c r="E1698" t="s">
        <v>4</v>
      </c>
      <c r="F1698" t="s">
        <v>963</v>
      </c>
      <c r="G1698">
        <f>_xlfn.XLOOKUP(Product_summary[[#This Row],[ProductName]], products[ProductName], products[UnitsInStock])</f>
        <v>69</v>
      </c>
      <c r="H1698">
        <f>_xlfn.XLOOKUP(Product_summary[[#This Row],[ProductName]], products[ProductName], products[UnitsOnOrder])</f>
        <v>0</v>
      </c>
      <c r="I1698">
        <f>_xlfn.XLOOKUP(Product_summary[[#This Row],[ProductName]], products[ProductName], products[ReorderLevel])</f>
        <v>5</v>
      </c>
      <c r="J1698">
        <v>810</v>
      </c>
    </row>
    <row r="1699" spans="1:10" x14ac:dyDescent="0.3">
      <c r="A1699">
        <v>18.399999999999999</v>
      </c>
      <c r="B1699">
        <v>91</v>
      </c>
      <c r="C1699">
        <v>0</v>
      </c>
      <c r="D1699">
        <v>18.399999999999999</v>
      </c>
      <c r="E1699" t="s">
        <v>25</v>
      </c>
      <c r="F1699" t="s">
        <v>965</v>
      </c>
      <c r="G1699">
        <f>_xlfn.XLOOKUP(Product_summary[[#This Row],[ProductName]], products[ProductName], products[UnitsInStock])</f>
        <v>123</v>
      </c>
      <c r="H1699">
        <f>_xlfn.XLOOKUP(Product_summary[[#This Row],[ProductName]], products[ProductName], products[UnitsOnOrder])</f>
        <v>0</v>
      </c>
      <c r="I1699">
        <f>_xlfn.XLOOKUP(Product_summary[[#This Row],[ProductName]], products[ProductName], products[ReorderLevel])</f>
        <v>30</v>
      </c>
      <c r="J1699">
        <v>1674.3999999999999</v>
      </c>
    </row>
    <row r="1700" spans="1:10" x14ac:dyDescent="0.3">
      <c r="A1700">
        <v>34</v>
      </c>
      <c r="B1700">
        <v>100</v>
      </c>
      <c r="C1700">
        <v>0</v>
      </c>
      <c r="D1700">
        <v>34</v>
      </c>
      <c r="E1700" t="s">
        <v>13</v>
      </c>
      <c r="F1700" t="s">
        <v>1004</v>
      </c>
      <c r="G1700">
        <f>_xlfn.XLOOKUP(Product_summary[[#This Row],[ProductName]], products[ProductName], products[UnitsInStock])</f>
        <v>19</v>
      </c>
      <c r="H1700">
        <f>_xlfn.XLOOKUP(Product_summary[[#This Row],[ProductName]], products[ProductName], products[UnitsOnOrder])</f>
        <v>0</v>
      </c>
      <c r="I1700">
        <f>_xlfn.XLOOKUP(Product_summary[[#This Row],[ProductName]], products[ProductName], products[ReorderLevel])</f>
        <v>0</v>
      </c>
      <c r="J1700">
        <v>3400</v>
      </c>
    </row>
    <row r="1701" spans="1:10" x14ac:dyDescent="0.3">
      <c r="A1701">
        <v>9.5</v>
      </c>
      <c r="B1701">
        <v>15</v>
      </c>
      <c r="C1701">
        <v>0</v>
      </c>
      <c r="D1701">
        <v>9.5</v>
      </c>
      <c r="E1701" t="s">
        <v>25</v>
      </c>
      <c r="F1701" t="s">
        <v>975</v>
      </c>
      <c r="G1701">
        <f>_xlfn.XLOOKUP(Product_summary[[#This Row],[ProductName]], products[ProductName], products[UnitsInStock])</f>
        <v>5</v>
      </c>
      <c r="H1701">
        <f>_xlfn.XLOOKUP(Product_summary[[#This Row],[ProductName]], products[ProductName], products[UnitsOnOrder])</f>
        <v>70</v>
      </c>
      <c r="I1701">
        <f>_xlfn.XLOOKUP(Product_summary[[#This Row],[ProductName]], products[ProductName], products[ReorderLevel])</f>
        <v>15</v>
      </c>
      <c r="J1701">
        <v>142.5</v>
      </c>
    </row>
    <row r="1702" spans="1:10" x14ac:dyDescent="0.3">
      <c r="A1702">
        <v>38</v>
      </c>
      <c r="B1702">
        <v>16</v>
      </c>
      <c r="C1702">
        <v>0</v>
      </c>
      <c r="D1702">
        <v>38</v>
      </c>
      <c r="E1702" t="s">
        <v>16</v>
      </c>
      <c r="F1702" t="s">
        <v>997</v>
      </c>
      <c r="G1702">
        <f>_xlfn.XLOOKUP(Product_summary[[#This Row],[ProductName]], products[ProductName], products[UnitsInStock])</f>
        <v>21</v>
      </c>
      <c r="H1702">
        <f>_xlfn.XLOOKUP(Product_summary[[#This Row],[ProductName]], products[ProductName], products[UnitsOnOrder])</f>
        <v>10</v>
      </c>
      <c r="I1702">
        <f>_xlfn.XLOOKUP(Product_summary[[#This Row],[ProductName]], products[ProductName], products[ReorderLevel])</f>
        <v>30</v>
      </c>
      <c r="J1702">
        <v>608</v>
      </c>
    </row>
    <row r="1703" spans="1:10" x14ac:dyDescent="0.3">
      <c r="A1703">
        <v>123.79</v>
      </c>
      <c r="B1703">
        <v>80</v>
      </c>
      <c r="C1703">
        <v>0</v>
      </c>
      <c r="D1703">
        <v>123.79</v>
      </c>
      <c r="E1703" t="s">
        <v>19</v>
      </c>
      <c r="F1703" t="s">
        <v>945</v>
      </c>
      <c r="G1703">
        <f>_xlfn.XLOOKUP(Product_summary[[#This Row],[ProductName]], products[ProductName], products[UnitsInStock])</f>
        <v>0</v>
      </c>
      <c r="H1703">
        <f>_xlfn.XLOOKUP(Product_summary[[#This Row],[ProductName]], products[ProductName], products[UnitsOnOrder])</f>
        <v>0</v>
      </c>
      <c r="I1703">
        <f>_xlfn.XLOOKUP(Product_summary[[#This Row],[ProductName]], products[ProductName], products[ReorderLevel])</f>
        <v>0</v>
      </c>
      <c r="J1703">
        <v>9903.2000000000007</v>
      </c>
    </row>
    <row r="1704" spans="1:10" x14ac:dyDescent="0.3">
      <c r="A1704">
        <v>25.89</v>
      </c>
      <c r="B1704">
        <v>36</v>
      </c>
      <c r="C1704">
        <v>0</v>
      </c>
      <c r="D1704">
        <v>25.89</v>
      </c>
      <c r="E1704" t="s">
        <v>25</v>
      </c>
      <c r="F1704" t="s">
        <v>947</v>
      </c>
      <c r="G1704">
        <f>_xlfn.XLOOKUP(Product_summary[[#This Row],[ProductName]], products[ProductName], products[UnitsInStock])</f>
        <v>10</v>
      </c>
      <c r="H1704">
        <f>_xlfn.XLOOKUP(Product_summary[[#This Row],[ProductName]], products[ProductName], products[UnitsOnOrder])</f>
        <v>0</v>
      </c>
      <c r="I1704">
        <f>_xlfn.XLOOKUP(Product_summary[[#This Row],[ProductName]], products[ProductName], products[ReorderLevel])</f>
        <v>15</v>
      </c>
      <c r="J1704">
        <v>932.04</v>
      </c>
    </row>
    <row r="1705" spans="1:10" x14ac:dyDescent="0.3">
      <c r="A1705">
        <v>6</v>
      </c>
      <c r="B1705">
        <v>5</v>
      </c>
      <c r="C1705">
        <v>0</v>
      </c>
      <c r="D1705">
        <v>6</v>
      </c>
      <c r="E1705" t="s">
        <v>25</v>
      </c>
      <c r="F1705" t="s">
        <v>913</v>
      </c>
      <c r="G1705">
        <f>_xlfn.XLOOKUP(Product_summary[[#This Row],[ProductName]], products[ProductName], products[UnitsInStock])</f>
        <v>24</v>
      </c>
      <c r="H1705">
        <f>_xlfn.XLOOKUP(Product_summary[[#This Row],[ProductName]], products[ProductName], products[UnitsOnOrder])</f>
        <v>0</v>
      </c>
      <c r="I1705">
        <f>_xlfn.XLOOKUP(Product_summary[[#This Row],[ProductName]], products[ProductName], products[ReorderLevel])</f>
        <v>5</v>
      </c>
      <c r="J1705">
        <v>30</v>
      </c>
    </row>
    <row r="1706" spans="1:10" x14ac:dyDescent="0.3">
      <c r="A1706">
        <v>18</v>
      </c>
      <c r="B1706">
        <v>8</v>
      </c>
      <c r="C1706">
        <v>0.15</v>
      </c>
      <c r="D1706">
        <v>18</v>
      </c>
      <c r="E1706" t="s">
        <v>4</v>
      </c>
      <c r="F1706" t="s">
        <v>963</v>
      </c>
      <c r="G1706">
        <f>_xlfn.XLOOKUP(Product_summary[[#This Row],[ProductName]], products[ProductName], products[UnitsInStock])</f>
        <v>69</v>
      </c>
      <c r="H1706">
        <f>_xlfn.XLOOKUP(Product_summary[[#This Row],[ProductName]], products[ProductName], products[UnitsOnOrder])</f>
        <v>0</v>
      </c>
      <c r="I1706">
        <f>_xlfn.XLOOKUP(Product_summary[[#This Row],[ProductName]], products[ProductName], products[ReorderLevel])</f>
        <v>5</v>
      </c>
      <c r="J1706">
        <v>122.39999999999999</v>
      </c>
    </row>
    <row r="1707" spans="1:10" x14ac:dyDescent="0.3">
      <c r="A1707">
        <v>15</v>
      </c>
      <c r="B1707">
        <v>3</v>
      </c>
      <c r="C1707">
        <v>0.25</v>
      </c>
      <c r="D1707">
        <v>15</v>
      </c>
      <c r="E1707" t="s">
        <v>4</v>
      </c>
      <c r="F1707" t="s">
        <v>1023</v>
      </c>
      <c r="G1707">
        <f>_xlfn.XLOOKUP(Product_summary[[#This Row],[ProductName]], products[ProductName], products[UnitsInStock])</f>
        <v>15</v>
      </c>
      <c r="H1707">
        <f>_xlfn.XLOOKUP(Product_summary[[#This Row],[ProductName]], products[ProductName], products[UnitsOnOrder])</f>
        <v>10</v>
      </c>
      <c r="I1707">
        <f>_xlfn.XLOOKUP(Product_summary[[#This Row],[ProductName]], products[ProductName], products[ReorderLevel])</f>
        <v>30</v>
      </c>
      <c r="J1707">
        <v>33.75</v>
      </c>
    </row>
    <row r="1708" spans="1:10" x14ac:dyDescent="0.3">
      <c r="A1708">
        <v>9.65</v>
      </c>
      <c r="B1708">
        <v>30</v>
      </c>
      <c r="C1708">
        <v>0</v>
      </c>
      <c r="D1708">
        <v>9.65</v>
      </c>
      <c r="E1708" t="s">
        <v>25</v>
      </c>
      <c r="F1708" t="s">
        <v>967</v>
      </c>
      <c r="G1708">
        <f>_xlfn.XLOOKUP(Product_summary[[#This Row],[ProductName]], products[ProductName], products[UnitsInStock])</f>
        <v>85</v>
      </c>
      <c r="H1708">
        <f>_xlfn.XLOOKUP(Product_summary[[#This Row],[ProductName]], products[ProductName], products[UnitsOnOrder])</f>
        <v>0</v>
      </c>
      <c r="I1708">
        <f>_xlfn.XLOOKUP(Product_summary[[#This Row],[ProductName]], products[ProductName], products[ReorderLevel])</f>
        <v>10</v>
      </c>
      <c r="J1708">
        <v>289.5</v>
      </c>
    </row>
    <row r="1709" spans="1:10" x14ac:dyDescent="0.3">
      <c r="A1709">
        <v>21.5</v>
      </c>
      <c r="B1709">
        <v>30</v>
      </c>
      <c r="C1709">
        <v>0</v>
      </c>
      <c r="D1709">
        <v>21.5</v>
      </c>
      <c r="E1709" t="s">
        <v>13</v>
      </c>
      <c r="F1709" t="s">
        <v>1025</v>
      </c>
      <c r="G1709">
        <f>_xlfn.XLOOKUP(Product_summary[[#This Row],[ProductName]], products[ProductName], products[UnitsInStock])</f>
        <v>26</v>
      </c>
      <c r="H1709">
        <f>_xlfn.XLOOKUP(Product_summary[[#This Row],[ProductName]], products[ProductName], products[UnitsOnOrder])</f>
        <v>0</v>
      </c>
      <c r="I1709">
        <f>_xlfn.XLOOKUP(Product_summary[[#This Row],[ProductName]], products[ProductName], products[ReorderLevel])</f>
        <v>0</v>
      </c>
      <c r="J1709">
        <v>645</v>
      </c>
    </row>
    <row r="1710" spans="1:10" x14ac:dyDescent="0.3">
      <c r="A1710">
        <v>24</v>
      </c>
      <c r="B1710">
        <v>30</v>
      </c>
      <c r="C1710">
        <v>0.15</v>
      </c>
      <c r="D1710">
        <v>24</v>
      </c>
      <c r="E1710" t="s">
        <v>19</v>
      </c>
      <c r="F1710" t="s">
        <v>995</v>
      </c>
      <c r="G1710">
        <f>_xlfn.XLOOKUP(Product_summary[[#This Row],[ProductName]], products[ProductName], products[UnitsInStock])</f>
        <v>115</v>
      </c>
      <c r="H1710">
        <f>_xlfn.XLOOKUP(Product_summary[[#This Row],[ProductName]], products[ProductName], products[UnitsOnOrder])</f>
        <v>0</v>
      </c>
      <c r="I1710">
        <f>_xlfn.XLOOKUP(Product_summary[[#This Row],[ProductName]], products[ProductName], products[ReorderLevel])</f>
        <v>20</v>
      </c>
      <c r="J1710">
        <v>612</v>
      </c>
    </row>
    <row r="1711" spans="1:10" x14ac:dyDescent="0.3">
      <c r="A1711">
        <v>49.3</v>
      </c>
      <c r="B1711">
        <v>6</v>
      </c>
      <c r="C1711">
        <v>0.15</v>
      </c>
      <c r="D1711">
        <v>49.3</v>
      </c>
      <c r="E1711" t="s">
        <v>10</v>
      </c>
      <c r="F1711" t="s">
        <v>1008</v>
      </c>
      <c r="G1711">
        <f>_xlfn.XLOOKUP(Product_summary[[#This Row],[ProductName]], products[ProductName], products[UnitsInStock])</f>
        <v>17</v>
      </c>
      <c r="H1711">
        <f>_xlfn.XLOOKUP(Product_summary[[#This Row],[ProductName]], products[ProductName], products[UnitsOnOrder])</f>
        <v>0</v>
      </c>
      <c r="I1711">
        <f>_xlfn.XLOOKUP(Product_summary[[#This Row],[ProductName]], products[ProductName], products[ReorderLevel])</f>
        <v>0</v>
      </c>
      <c r="J1711">
        <v>251.42999999999995</v>
      </c>
    </row>
    <row r="1712" spans="1:10" x14ac:dyDescent="0.3">
      <c r="A1712">
        <v>6</v>
      </c>
      <c r="B1712">
        <v>40</v>
      </c>
      <c r="C1712">
        <v>0</v>
      </c>
      <c r="D1712">
        <v>6</v>
      </c>
      <c r="E1712" t="s">
        <v>25</v>
      </c>
      <c r="F1712" t="s">
        <v>913</v>
      </c>
      <c r="G1712">
        <f>_xlfn.XLOOKUP(Product_summary[[#This Row],[ProductName]], products[ProductName], products[UnitsInStock])</f>
        <v>24</v>
      </c>
      <c r="H1712">
        <f>_xlfn.XLOOKUP(Product_summary[[#This Row],[ProductName]], products[ProductName], products[UnitsOnOrder])</f>
        <v>0</v>
      </c>
      <c r="I1712">
        <f>_xlfn.XLOOKUP(Product_summary[[#This Row],[ProductName]], products[ProductName], products[ReorderLevel])</f>
        <v>5</v>
      </c>
      <c r="J1712">
        <v>240</v>
      </c>
    </row>
    <row r="1713" spans="1:10" x14ac:dyDescent="0.3">
      <c r="A1713">
        <v>21.05</v>
      </c>
      <c r="B1713">
        <v>21</v>
      </c>
      <c r="C1713">
        <v>0</v>
      </c>
      <c r="D1713">
        <v>21.05</v>
      </c>
      <c r="E1713" t="s">
        <v>7</v>
      </c>
      <c r="F1713" t="s">
        <v>1014</v>
      </c>
      <c r="G1713">
        <f>_xlfn.XLOOKUP(Product_summary[[#This Row],[ProductName]], products[ProductName], products[UnitsInStock])</f>
        <v>76</v>
      </c>
      <c r="H1713">
        <f>_xlfn.XLOOKUP(Product_summary[[#This Row],[ProductName]], products[ProductName], products[UnitsOnOrder])</f>
        <v>0</v>
      </c>
      <c r="I1713">
        <f>_xlfn.XLOOKUP(Product_summary[[#This Row],[ProductName]], products[ProductName], products[ReorderLevel])</f>
        <v>0</v>
      </c>
      <c r="J1713">
        <v>442.05</v>
      </c>
    </row>
    <row r="1714" spans="1:10" x14ac:dyDescent="0.3">
      <c r="A1714">
        <v>12.5</v>
      </c>
      <c r="B1714">
        <v>20</v>
      </c>
      <c r="C1714">
        <v>0</v>
      </c>
      <c r="D1714">
        <v>12.5</v>
      </c>
      <c r="E1714" t="s">
        <v>10</v>
      </c>
      <c r="F1714" t="s">
        <v>1019</v>
      </c>
      <c r="G1714">
        <f>_xlfn.XLOOKUP(Product_summary[[#This Row],[ProductName]], products[ProductName], products[UnitsInStock])</f>
        <v>6</v>
      </c>
      <c r="H1714">
        <f>_xlfn.XLOOKUP(Product_summary[[#This Row],[ProductName]], products[ProductName], products[UnitsOnOrder])</f>
        <v>10</v>
      </c>
      <c r="I1714">
        <f>_xlfn.XLOOKUP(Product_summary[[#This Row],[ProductName]], products[ProductName], products[ReorderLevel])</f>
        <v>15</v>
      </c>
      <c r="J1714">
        <v>250</v>
      </c>
    </row>
    <row r="1715" spans="1:10" x14ac:dyDescent="0.3">
      <c r="A1715">
        <v>13.25</v>
      </c>
      <c r="B1715">
        <v>15</v>
      </c>
      <c r="C1715">
        <v>0</v>
      </c>
      <c r="D1715">
        <v>13.25</v>
      </c>
      <c r="E1715" t="s">
        <v>25</v>
      </c>
      <c r="F1715" t="s">
        <v>1000</v>
      </c>
      <c r="G1715">
        <f>_xlfn.XLOOKUP(Product_summary[[#This Row],[ProductName]], products[ProductName], products[UnitsInStock])</f>
        <v>62</v>
      </c>
      <c r="H1715">
        <f>_xlfn.XLOOKUP(Product_summary[[#This Row],[ProductName]], products[ProductName], products[UnitsOnOrder])</f>
        <v>0</v>
      </c>
      <c r="I1715">
        <f>_xlfn.XLOOKUP(Product_summary[[#This Row],[ProductName]], products[ProductName], products[ReorderLevel])</f>
        <v>20</v>
      </c>
      <c r="J1715">
        <v>198.75</v>
      </c>
    </row>
    <row r="1716" spans="1:10" x14ac:dyDescent="0.3">
      <c r="A1716">
        <v>49.3</v>
      </c>
      <c r="B1716">
        <v>35</v>
      </c>
      <c r="C1716">
        <v>0</v>
      </c>
      <c r="D1716">
        <v>49.3</v>
      </c>
      <c r="E1716" t="s">
        <v>10</v>
      </c>
      <c r="F1716" t="s">
        <v>1008</v>
      </c>
      <c r="G1716">
        <f>_xlfn.XLOOKUP(Product_summary[[#This Row],[ProductName]], products[ProductName], products[UnitsInStock])</f>
        <v>17</v>
      </c>
      <c r="H1716">
        <f>_xlfn.XLOOKUP(Product_summary[[#This Row],[ProductName]], products[ProductName], products[UnitsOnOrder])</f>
        <v>0</v>
      </c>
      <c r="I1716">
        <f>_xlfn.XLOOKUP(Product_summary[[#This Row],[ProductName]], products[ProductName], products[ReorderLevel])</f>
        <v>0</v>
      </c>
      <c r="J1716">
        <v>1725.5</v>
      </c>
    </row>
    <row r="1717" spans="1:10" x14ac:dyDescent="0.3">
      <c r="A1717">
        <v>18</v>
      </c>
      <c r="B1717">
        <v>20</v>
      </c>
      <c r="C1717">
        <v>0.05</v>
      </c>
      <c r="D1717">
        <v>18</v>
      </c>
      <c r="E1717" t="s">
        <v>4</v>
      </c>
      <c r="F1717" t="s">
        <v>889</v>
      </c>
      <c r="G1717">
        <f>_xlfn.XLOOKUP(Product_summary[[#This Row],[ProductName]], products[ProductName], products[UnitsInStock])</f>
        <v>39</v>
      </c>
      <c r="H1717">
        <f>_xlfn.XLOOKUP(Product_summary[[#This Row],[ProductName]], products[ProductName], products[UnitsOnOrder])</f>
        <v>0</v>
      </c>
      <c r="I1717">
        <f>_xlfn.XLOOKUP(Product_summary[[#This Row],[ProductName]], products[ProductName], products[ReorderLevel])</f>
        <v>10</v>
      </c>
      <c r="J1717">
        <v>342</v>
      </c>
    </row>
    <row r="1718" spans="1:10" x14ac:dyDescent="0.3">
      <c r="A1718">
        <v>28.5</v>
      </c>
      <c r="B1718">
        <v>15</v>
      </c>
      <c r="C1718">
        <v>0</v>
      </c>
      <c r="D1718">
        <v>28.5</v>
      </c>
      <c r="E1718" t="s">
        <v>7</v>
      </c>
      <c r="F1718" t="s">
        <v>1006</v>
      </c>
      <c r="G1718">
        <f>_xlfn.XLOOKUP(Product_summary[[#This Row],[ProductName]], products[ProductName], products[UnitsInStock])</f>
        <v>113</v>
      </c>
      <c r="H1718">
        <f>_xlfn.XLOOKUP(Product_summary[[#This Row],[ProductName]], products[ProductName], products[UnitsOnOrder])</f>
        <v>0</v>
      </c>
      <c r="I1718">
        <f>_xlfn.XLOOKUP(Product_summary[[#This Row],[ProductName]], products[ProductName], products[ReorderLevel])</f>
        <v>25</v>
      </c>
      <c r="J1718">
        <v>427.5</v>
      </c>
    </row>
    <row r="1719" spans="1:10" x14ac:dyDescent="0.3">
      <c r="A1719">
        <v>7.75</v>
      </c>
      <c r="B1719">
        <v>14</v>
      </c>
      <c r="C1719">
        <v>0</v>
      </c>
      <c r="D1719">
        <v>7.75</v>
      </c>
      <c r="E1719" t="s">
        <v>4</v>
      </c>
      <c r="F1719" t="s">
        <v>1030</v>
      </c>
      <c r="G1719">
        <f>_xlfn.XLOOKUP(Product_summary[[#This Row],[ProductName]], products[ProductName], products[UnitsInStock])</f>
        <v>125</v>
      </c>
      <c r="H1719">
        <f>_xlfn.XLOOKUP(Product_summary[[#This Row],[ProductName]], products[ProductName], products[UnitsOnOrder])</f>
        <v>0</v>
      </c>
      <c r="I1719">
        <f>_xlfn.XLOOKUP(Product_summary[[#This Row],[ProductName]], products[ProductName], products[ReorderLevel])</f>
        <v>25</v>
      </c>
      <c r="J1719">
        <v>108.5</v>
      </c>
    </row>
    <row r="1720" spans="1:10" x14ac:dyDescent="0.3">
      <c r="A1720">
        <v>30</v>
      </c>
      <c r="B1720">
        <v>20</v>
      </c>
      <c r="C1720">
        <v>0.05</v>
      </c>
      <c r="D1720">
        <v>30</v>
      </c>
      <c r="E1720" t="s">
        <v>22</v>
      </c>
      <c r="F1720" t="s">
        <v>901</v>
      </c>
      <c r="G1720">
        <f>_xlfn.XLOOKUP(Product_summary[[#This Row],[ProductName]], products[ProductName], products[UnitsInStock])</f>
        <v>15</v>
      </c>
      <c r="H1720">
        <f>_xlfn.XLOOKUP(Product_summary[[#This Row],[ProductName]], products[ProductName], products[UnitsOnOrder])</f>
        <v>0</v>
      </c>
      <c r="I1720">
        <f>_xlfn.XLOOKUP(Product_summary[[#This Row],[ProductName]], products[ProductName], products[ReorderLevel])</f>
        <v>10</v>
      </c>
      <c r="J1720">
        <v>570</v>
      </c>
    </row>
    <row r="1721" spans="1:10" x14ac:dyDescent="0.3">
      <c r="A1721">
        <v>7</v>
      </c>
      <c r="B1721">
        <v>14</v>
      </c>
      <c r="C1721">
        <v>0.05</v>
      </c>
      <c r="D1721">
        <v>7</v>
      </c>
      <c r="E1721" t="s">
        <v>16</v>
      </c>
      <c r="F1721" t="s">
        <v>989</v>
      </c>
      <c r="G1721">
        <f>_xlfn.XLOOKUP(Product_summary[[#This Row],[ProductName]], products[ProductName], products[UnitsInStock])</f>
        <v>38</v>
      </c>
      <c r="H1721">
        <f>_xlfn.XLOOKUP(Product_summary[[#This Row],[ProductName]], products[ProductName], products[UnitsOnOrder])</f>
        <v>0</v>
      </c>
      <c r="I1721">
        <f>_xlfn.XLOOKUP(Product_summary[[#This Row],[ProductName]], products[ProductName], products[ReorderLevel])</f>
        <v>25</v>
      </c>
      <c r="J1721">
        <v>93.1</v>
      </c>
    </row>
    <row r="1722" spans="1:10" x14ac:dyDescent="0.3">
      <c r="A1722">
        <v>30</v>
      </c>
      <c r="B1722">
        <v>12</v>
      </c>
      <c r="C1722">
        <v>0</v>
      </c>
      <c r="D1722">
        <v>30</v>
      </c>
      <c r="E1722" t="s">
        <v>22</v>
      </c>
      <c r="F1722" t="s">
        <v>901</v>
      </c>
      <c r="G1722">
        <f>_xlfn.XLOOKUP(Product_summary[[#This Row],[ProductName]], products[ProductName], products[UnitsInStock])</f>
        <v>15</v>
      </c>
      <c r="H1722">
        <f>_xlfn.XLOOKUP(Product_summary[[#This Row],[ProductName]], products[ProductName], products[UnitsOnOrder])</f>
        <v>0</v>
      </c>
      <c r="I1722">
        <f>_xlfn.XLOOKUP(Product_summary[[#This Row],[ProductName]], products[ProductName], products[ReorderLevel])</f>
        <v>10</v>
      </c>
      <c r="J1722">
        <v>360</v>
      </c>
    </row>
    <row r="1723" spans="1:10" x14ac:dyDescent="0.3">
      <c r="A1723">
        <v>17.45</v>
      </c>
      <c r="B1723">
        <v>15</v>
      </c>
      <c r="C1723">
        <v>0</v>
      </c>
      <c r="D1723">
        <v>17.45</v>
      </c>
      <c r="E1723" t="s">
        <v>10</v>
      </c>
      <c r="F1723" t="s">
        <v>919</v>
      </c>
      <c r="G1723">
        <f>_xlfn.XLOOKUP(Product_summary[[#This Row],[ProductName]], products[ProductName], products[UnitsInStock])</f>
        <v>29</v>
      </c>
      <c r="H1723">
        <f>_xlfn.XLOOKUP(Product_summary[[#This Row],[ProductName]], products[ProductName], products[UnitsOnOrder])</f>
        <v>0</v>
      </c>
      <c r="I1723">
        <f>_xlfn.XLOOKUP(Product_summary[[#This Row],[ProductName]], products[ProductName], products[ReorderLevel])</f>
        <v>10</v>
      </c>
      <c r="J1723">
        <v>261.75</v>
      </c>
    </row>
    <row r="1724" spans="1:10" x14ac:dyDescent="0.3">
      <c r="A1724">
        <v>9.65</v>
      </c>
      <c r="B1724">
        <v>5</v>
      </c>
      <c r="C1724">
        <v>0</v>
      </c>
      <c r="D1724">
        <v>9.65</v>
      </c>
      <c r="E1724" t="s">
        <v>25</v>
      </c>
      <c r="F1724" t="s">
        <v>967</v>
      </c>
      <c r="G1724">
        <f>_xlfn.XLOOKUP(Product_summary[[#This Row],[ProductName]], products[ProductName], products[UnitsInStock])</f>
        <v>85</v>
      </c>
      <c r="H1724">
        <f>_xlfn.XLOOKUP(Product_summary[[#This Row],[ProductName]], products[ProductName], products[UnitsOnOrder])</f>
        <v>0</v>
      </c>
      <c r="I1724">
        <f>_xlfn.XLOOKUP(Product_summary[[#This Row],[ProductName]], products[ProductName], products[ReorderLevel])</f>
        <v>10</v>
      </c>
      <c r="J1724">
        <v>48.25</v>
      </c>
    </row>
    <row r="1725" spans="1:10" x14ac:dyDescent="0.3">
      <c r="A1725">
        <v>9.1999999999999993</v>
      </c>
      <c r="B1725">
        <v>12</v>
      </c>
      <c r="C1725">
        <v>0</v>
      </c>
      <c r="D1725">
        <v>9.1999999999999993</v>
      </c>
      <c r="E1725" t="s">
        <v>10</v>
      </c>
      <c r="F1725" t="s">
        <v>925</v>
      </c>
      <c r="G1725">
        <f>_xlfn.XLOOKUP(Product_summary[[#This Row],[ProductName]], products[ProductName], products[UnitsInStock])</f>
        <v>25</v>
      </c>
      <c r="H1725">
        <f>_xlfn.XLOOKUP(Product_summary[[#This Row],[ProductName]], products[ProductName], products[UnitsOnOrder])</f>
        <v>0</v>
      </c>
      <c r="I1725">
        <f>_xlfn.XLOOKUP(Product_summary[[#This Row],[ProductName]], products[ProductName], products[ReorderLevel])</f>
        <v>5</v>
      </c>
      <c r="J1725">
        <v>110.39999999999999</v>
      </c>
    </row>
    <row r="1726" spans="1:10" x14ac:dyDescent="0.3">
      <c r="A1726">
        <v>20</v>
      </c>
      <c r="B1726">
        <v>10</v>
      </c>
      <c r="C1726">
        <v>0</v>
      </c>
      <c r="D1726">
        <v>20</v>
      </c>
      <c r="E1726" t="s">
        <v>10</v>
      </c>
      <c r="F1726" t="s">
        <v>983</v>
      </c>
      <c r="G1726">
        <f>_xlfn.XLOOKUP(Product_summary[[#This Row],[ProductName]], products[ProductName], products[UnitsInStock])</f>
        <v>10</v>
      </c>
      <c r="H1726">
        <f>_xlfn.XLOOKUP(Product_summary[[#This Row],[ProductName]], products[ProductName], products[UnitsOnOrder])</f>
        <v>60</v>
      </c>
      <c r="I1726">
        <f>_xlfn.XLOOKUP(Product_summary[[#This Row],[ProductName]], products[ProductName], products[ReorderLevel])</f>
        <v>15</v>
      </c>
      <c r="J1726">
        <v>200</v>
      </c>
    </row>
    <row r="1727" spans="1:10" x14ac:dyDescent="0.3">
      <c r="A1727">
        <v>28.5</v>
      </c>
      <c r="B1727">
        <v>5</v>
      </c>
      <c r="C1727">
        <v>0</v>
      </c>
      <c r="D1727">
        <v>28.5</v>
      </c>
      <c r="E1727" t="s">
        <v>7</v>
      </c>
      <c r="F1727" t="s">
        <v>1006</v>
      </c>
      <c r="G1727">
        <f>_xlfn.XLOOKUP(Product_summary[[#This Row],[ProductName]], products[ProductName], products[UnitsInStock])</f>
        <v>113</v>
      </c>
      <c r="H1727">
        <f>_xlfn.XLOOKUP(Product_summary[[#This Row],[ProductName]], products[ProductName], products[UnitsOnOrder])</f>
        <v>0</v>
      </c>
      <c r="I1727">
        <f>_xlfn.XLOOKUP(Product_summary[[#This Row],[ProductName]], products[ProductName], products[ReorderLevel])</f>
        <v>25</v>
      </c>
      <c r="J1727">
        <v>142.5</v>
      </c>
    </row>
    <row r="1728" spans="1:10" x14ac:dyDescent="0.3">
      <c r="A1728">
        <v>18</v>
      </c>
      <c r="B1728">
        <v>10</v>
      </c>
      <c r="C1728">
        <v>0</v>
      </c>
      <c r="D1728">
        <v>18</v>
      </c>
      <c r="E1728" t="s">
        <v>4</v>
      </c>
      <c r="F1728" t="s">
        <v>889</v>
      </c>
      <c r="G1728">
        <f>_xlfn.XLOOKUP(Product_summary[[#This Row],[ProductName]], products[ProductName], products[UnitsInStock])</f>
        <v>39</v>
      </c>
      <c r="H1728">
        <f>_xlfn.XLOOKUP(Product_summary[[#This Row],[ProductName]], products[ProductName], products[UnitsOnOrder])</f>
        <v>0</v>
      </c>
      <c r="I1728">
        <f>_xlfn.XLOOKUP(Product_summary[[#This Row],[ProductName]], products[ProductName], products[ReorderLevel])</f>
        <v>10</v>
      </c>
      <c r="J1728">
        <v>180</v>
      </c>
    </row>
    <row r="1729" spans="1:10" x14ac:dyDescent="0.3">
      <c r="A1729">
        <v>39</v>
      </c>
      <c r="B1729">
        <v>12</v>
      </c>
      <c r="C1729">
        <v>0</v>
      </c>
      <c r="D1729">
        <v>39</v>
      </c>
      <c r="E1729" t="s">
        <v>19</v>
      </c>
      <c r="F1729" t="s">
        <v>921</v>
      </c>
      <c r="G1729">
        <f>_xlfn.XLOOKUP(Product_summary[[#This Row],[ProductName]], products[ProductName], products[UnitsInStock])</f>
        <v>0</v>
      </c>
      <c r="H1729">
        <f>_xlfn.XLOOKUP(Product_summary[[#This Row],[ProductName]], products[ProductName], products[UnitsOnOrder])</f>
        <v>0</v>
      </c>
      <c r="I1729">
        <f>_xlfn.XLOOKUP(Product_summary[[#This Row],[ProductName]], products[ProductName], products[ReorderLevel])</f>
        <v>0</v>
      </c>
      <c r="J1729">
        <v>468</v>
      </c>
    </row>
    <row r="1730" spans="1:10" x14ac:dyDescent="0.3">
      <c r="A1730">
        <v>14</v>
      </c>
      <c r="B1730">
        <v>15</v>
      </c>
      <c r="C1730">
        <v>0</v>
      </c>
      <c r="D1730">
        <v>14</v>
      </c>
      <c r="E1730" t="s">
        <v>4</v>
      </c>
      <c r="F1730" t="s">
        <v>1018</v>
      </c>
      <c r="G1730">
        <f>_xlfn.XLOOKUP(Product_summary[[#This Row],[ProductName]], products[ProductName], products[UnitsInStock])</f>
        <v>52</v>
      </c>
      <c r="H1730">
        <f>_xlfn.XLOOKUP(Product_summary[[#This Row],[ProductName]], products[ProductName], products[UnitsOnOrder])</f>
        <v>0</v>
      </c>
      <c r="I1730">
        <f>_xlfn.XLOOKUP(Product_summary[[#This Row],[ProductName]], products[ProductName], products[ReorderLevel])</f>
        <v>10</v>
      </c>
      <c r="J1730">
        <v>210</v>
      </c>
    </row>
    <row r="1731" spans="1:10" x14ac:dyDescent="0.3">
      <c r="A1731">
        <v>21</v>
      </c>
      <c r="B1731">
        <v>40</v>
      </c>
      <c r="C1731">
        <v>0.25</v>
      </c>
      <c r="D1731">
        <v>21</v>
      </c>
      <c r="E1731" t="s">
        <v>13</v>
      </c>
      <c r="F1731" t="s">
        <v>909</v>
      </c>
      <c r="G1731">
        <f>_xlfn.XLOOKUP(Product_summary[[#This Row],[ProductName]], products[ProductName], products[UnitsInStock])</f>
        <v>22</v>
      </c>
      <c r="H1731">
        <f>_xlfn.XLOOKUP(Product_summary[[#This Row],[ProductName]], products[ProductName], products[UnitsOnOrder])</f>
        <v>30</v>
      </c>
      <c r="I1731">
        <f>_xlfn.XLOOKUP(Product_summary[[#This Row],[ProductName]], products[ProductName], products[ReorderLevel])</f>
        <v>30</v>
      </c>
      <c r="J1731">
        <v>630</v>
      </c>
    </row>
    <row r="1732" spans="1:10" x14ac:dyDescent="0.3">
      <c r="A1732">
        <v>123.79</v>
      </c>
      <c r="B1732">
        <v>60</v>
      </c>
      <c r="C1732">
        <v>0.25</v>
      </c>
      <c r="D1732">
        <v>123.79</v>
      </c>
      <c r="E1732" t="s">
        <v>19</v>
      </c>
      <c r="F1732" t="s">
        <v>945</v>
      </c>
      <c r="G1732">
        <f>_xlfn.XLOOKUP(Product_summary[[#This Row],[ProductName]], products[ProductName], products[UnitsInStock])</f>
        <v>0</v>
      </c>
      <c r="H1732">
        <f>_xlfn.XLOOKUP(Product_summary[[#This Row],[ProductName]], products[ProductName], products[UnitsOnOrder])</f>
        <v>0</v>
      </c>
      <c r="I1732">
        <f>_xlfn.XLOOKUP(Product_summary[[#This Row],[ProductName]], products[ProductName], products[ReorderLevel])</f>
        <v>0</v>
      </c>
      <c r="J1732">
        <v>5570.55</v>
      </c>
    </row>
    <row r="1733" spans="1:10" x14ac:dyDescent="0.3">
      <c r="A1733">
        <v>22</v>
      </c>
      <c r="B1733">
        <v>30</v>
      </c>
      <c r="C1733">
        <v>0.25</v>
      </c>
      <c r="D1733">
        <v>22</v>
      </c>
      <c r="E1733" t="s">
        <v>7</v>
      </c>
      <c r="F1733" t="s">
        <v>895</v>
      </c>
      <c r="G1733">
        <f>_xlfn.XLOOKUP(Product_summary[[#This Row],[ProductName]], products[ProductName], products[UnitsInStock])</f>
        <v>53</v>
      </c>
      <c r="H1733">
        <f>_xlfn.XLOOKUP(Product_summary[[#This Row],[ProductName]], products[ProductName], products[UnitsOnOrder])</f>
        <v>0</v>
      </c>
      <c r="I1733">
        <f>_xlfn.XLOOKUP(Product_summary[[#This Row],[ProductName]], products[ProductName], products[ReorderLevel])</f>
        <v>0</v>
      </c>
      <c r="J1733">
        <v>495</v>
      </c>
    </row>
    <row r="1734" spans="1:10" x14ac:dyDescent="0.3">
      <c r="A1734">
        <v>2.5</v>
      </c>
      <c r="B1734">
        <v>40</v>
      </c>
      <c r="C1734">
        <v>0.25</v>
      </c>
      <c r="D1734">
        <v>2.5</v>
      </c>
      <c r="E1734" t="s">
        <v>13</v>
      </c>
      <c r="F1734" t="s">
        <v>953</v>
      </c>
      <c r="G1734">
        <f>_xlfn.XLOOKUP(Product_summary[[#This Row],[ProductName]], products[ProductName], products[UnitsInStock])</f>
        <v>112</v>
      </c>
      <c r="H1734">
        <f>_xlfn.XLOOKUP(Product_summary[[#This Row],[ProductName]], products[ProductName], products[UnitsOnOrder])</f>
        <v>0</v>
      </c>
      <c r="I1734">
        <f>_xlfn.XLOOKUP(Product_summary[[#This Row],[ProductName]], products[ProductName], products[ReorderLevel])</f>
        <v>20</v>
      </c>
      <c r="J1734">
        <v>75</v>
      </c>
    </row>
    <row r="1735" spans="1:10" x14ac:dyDescent="0.3">
      <c r="A1735">
        <v>13.25</v>
      </c>
      <c r="B1735">
        <v>15</v>
      </c>
      <c r="C1735">
        <v>0</v>
      </c>
      <c r="D1735">
        <v>13.25</v>
      </c>
      <c r="E1735" t="s">
        <v>25</v>
      </c>
      <c r="F1735" t="s">
        <v>1000</v>
      </c>
      <c r="G1735">
        <f>_xlfn.XLOOKUP(Product_summary[[#This Row],[ProductName]], products[ProductName], products[UnitsInStock])</f>
        <v>62</v>
      </c>
      <c r="H1735">
        <f>_xlfn.XLOOKUP(Product_summary[[#This Row],[ProductName]], products[ProductName], products[UnitsOnOrder])</f>
        <v>0</v>
      </c>
      <c r="I1735">
        <f>_xlfn.XLOOKUP(Product_summary[[#This Row],[ProductName]], products[ProductName], products[ReorderLevel])</f>
        <v>20</v>
      </c>
      <c r="J1735">
        <v>198.75</v>
      </c>
    </row>
    <row r="1736" spans="1:10" x14ac:dyDescent="0.3">
      <c r="A1736">
        <v>21.5</v>
      </c>
      <c r="B1736">
        <v>25</v>
      </c>
      <c r="C1736">
        <v>0</v>
      </c>
      <c r="D1736">
        <v>21.5</v>
      </c>
      <c r="E1736" t="s">
        <v>13</v>
      </c>
      <c r="F1736" t="s">
        <v>1025</v>
      </c>
      <c r="G1736">
        <f>_xlfn.XLOOKUP(Product_summary[[#This Row],[ProductName]], products[ProductName], products[UnitsInStock])</f>
        <v>26</v>
      </c>
      <c r="H1736">
        <f>_xlfn.XLOOKUP(Product_summary[[#This Row],[ProductName]], products[ProductName], products[UnitsOnOrder])</f>
        <v>0</v>
      </c>
      <c r="I1736">
        <f>_xlfn.XLOOKUP(Product_summary[[#This Row],[ProductName]], products[ProductName], products[ReorderLevel])</f>
        <v>0</v>
      </c>
      <c r="J1736">
        <v>537.5</v>
      </c>
    </row>
    <row r="1737" spans="1:10" x14ac:dyDescent="0.3">
      <c r="A1737">
        <v>39</v>
      </c>
      <c r="B1737">
        <v>10</v>
      </c>
      <c r="C1737">
        <v>0</v>
      </c>
      <c r="D1737">
        <v>39</v>
      </c>
      <c r="E1737" t="s">
        <v>19</v>
      </c>
      <c r="F1737" t="s">
        <v>921</v>
      </c>
      <c r="G1737">
        <f>_xlfn.XLOOKUP(Product_summary[[#This Row],[ProductName]], products[ProductName], products[UnitsInStock])</f>
        <v>0</v>
      </c>
      <c r="H1737">
        <f>_xlfn.XLOOKUP(Product_summary[[#This Row],[ProductName]], products[ProductName], products[UnitsOnOrder])</f>
        <v>0</v>
      </c>
      <c r="I1737">
        <f>_xlfn.XLOOKUP(Product_summary[[#This Row],[ProductName]], products[ProductName], products[ReorderLevel])</f>
        <v>0</v>
      </c>
      <c r="J1737">
        <v>390</v>
      </c>
    </row>
    <row r="1738" spans="1:10" x14ac:dyDescent="0.3">
      <c r="A1738">
        <v>2.5</v>
      </c>
      <c r="B1738">
        <v>30</v>
      </c>
      <c r="C1738">
        <v>0</v>
      </c>
      <c r="D1738">
        <v>2.5</v>
      </c>
      <c r="E1738" t="s">
        <v>13</v>
      </c>
      <c r="F1738" t="s">
        <v>953</v>
      </c>
      <c r="G1738">
        <f>_xlfn.XLOOKUP(Product_summary[[#This Row],[ProductName]], products[ProductName], products[UnitsInStock])</f>
        <v>112</v>
      </c>
      <c r="H1738">
        <f>_xlfn.XLOOKUP(Product_summary[[#This Row],[ProductName]], products[ProductName], products[UnitsOnOrder])</f>
        <v>0</v>
      </c>
      <c r="I1738">
        <f>_xlfn.XLOOKUP(Product_summary[[#This Row],[ProductName]], products[ProductName], products[ReorderLevel])</f>
        <v>20</v>
      </c>
      <c r="J1738">
        <v>75</v>
      </c>
    </row>
    <row r="1739" spans="1:10" x14ac:dyDescent="0.3">
      <c r="A1739">
        <v>7.45</v>
      </c>
      <c r="B1739">
        <v>10</v>
      </c>
      <c r="C1739">
        <v>0</v>
      </c>
      <c r="D1739">
        <v>7.45</v>
      </c>
      <c r="E1739" t="s">
        <v>19</v>
      </c>
      <c r="F1739" t="s">
        <v>993</v>
      </c>
      <c r="G1739">
        <f>_xlfn.XLOOKUP(Product_summary[[#This Row],[ProductName]], products[ProductName], products[UnitsInStock])</f>
        <v>21</v>
      </c>
      <c r="H1739">
        <f>_xlfn.XLOOKUP(Product_summary[[#This Row],[ProductName]], products[ProductName], products[UnitsOnOrder])</f>
        <v>0</v>
      </c>
      <c r="I1739">
        <f>_xlfn.XLOOKUP(Product_summary[[#This Row],[ProductName]], products[ProductName], products[ReorderLevel])</f>
        <v>10</v>
      </c>
      <c r="J1739">
        <v>74.5</v>
      </c>
    </row>
    <row r="1740" spans="1:10" x14ac:dyDescent="0.3">
      <c r="A1740">
        <v>17.45</v>
      </c>
      <c r="B1740">
        <v>6</v>
      </c>
      <c r="C1740">
        <v>0</v>
      </c>
      <c r="D1740">
        <v>17.45</v>
      </c>
      <c r="E1740" t="s">
        <v>10</v>
      </c>
      <c r="F1740" t="s">
        <v>919</v>
      </c>
      <c r="G1740">
        <f>_xlfn.XLOOKUP(Product_summary[[#This Row],[ProductName]], products[ProductName], products[UnitsInStock])</f>
        <v>29</v>
      </c>
      <c r="H1740">
        <f>_xlfn.XLOOKUP(Product_summary[[#This Row],[ProductName]], products[ProductName], products[UnitsOnOrder])</f>
        <v>0</v>
      </c>
      <c r="I1740">
        <f>_xlfn.XLOOKUP(Product_summary[[#This Row],[ProductName]], products[ProductName], products[ReorderLevel])</f>
        <v>10</v>
      </c>
      <c r="J1740">
        <v>104.69999999999999</v>
      </c>
    </row>
    <row r="1741" spans="1:10" x14ac:dyDescent="0.3">
      <c r="A1741">
        <v>32</v>
      </c>
      <c r="B1741">
        <v>6</v>
      </c>
      <c r="C1741">
        <v>0</v>
      </c>
      <c r="D1741">
        <v>32</v>
      </c>
      <c r="E1741" t="s">
        <v>13</v>
      </c>
      <c r="F1741" t="s">
        <v>951</v>
      </c>
      <c r="G1741">
        <f>_xlfn.XLOOKUP(Product_summary[[#This Row],[ProductName]], products[ProductName], products[UnitsInStock])</f>
        <v>9</v>
      </c>
      <c r="H1741">
        <f>_xlfn.XLOOKUP(Product_summary[[#This Row],[ProductName]], products[ProductName], products[UnitsOnOrder])</f>
        <v>40</v>
      </c>
      <c r="I1741">
        <f>_xlfn.XLOOKUP(Product_summary[[#This Row],[ProductName]], products[ProductName], products[ReorderLevel])</f>
        <v>25</v>
      </c>
      <c r="J1741">
        <v>192</v>
      </c>
    </row>
    <row r="1742" spans="1:10" x14ac:dyDescent="0.3">
      <c r="A1742">
        <v>19.5</v>
      </c>
      <c r="B1742">
        <v>20</v>
      </c>
      <c r="C1742">
        <v>0</v>
      </c>
      <c r="D1742">
        <v>19.5</v>
      </c>
      <c r="E1742" t="s">
        <v>16</v>
      </c>
      <c r="F1742" t="s">
        <v>999</v>
      </c>
      <c r="G1742">
        <f>_xlfn.XLOOKUP(Product_summary[[#This Row],[ProductName]], products[ProductName], products[UnitsInStock])</f>
        <v>36</v>
      </c>
      <c r="H1742">
        <f>_xlfn.XLOOKUP(Product_summary[[#This Row],[ProductName]], products[ProductName], products[UnitsOnOrder])</f>
        <v>0</v>
      </c>
      <c r="I1742">
        <f>_xlfn.XLOOKUP(Product_summary[[#This Row],[ProductName]], products[ProductName], products[ReorderLevel])</f>
        <v>20</v>
      </c>
      <c r="J1742">
        <v>390</v>
      </c>
    </row>
    <row r="1743" spans="1:10" x14ac:dyDescent="0.3">
      <c r="A1743">
        <v>25.89</v>
      </c>
      <c r="B1743">
        <v>1</v>
      </c>
      <c r="C1743">
        <v>0</v>
      </c>
      <c r="D1743">
        <v>25.89</v>
      </c>
      <c r="E1743" t="s">
        <v>25</v>
      </c>
      <c r="F1743" t="s">
        <v>947</v>
      </c>
      <c r="G1743">
        <f>_xlfn.XLOOKUP(Product_summary[[#This Row],[ProductName]], products[ProductName], products[UnitsInStock])</f>
        <v>10</v>
      </c>
      <c r="H1743">
        <f>_xlfn.XLOOKUP(Product_summary[[#This Row],[ProductName]], products[ProductName], products[UnitsOnOrder])</f>
        <v>0</v>
      </c>
      <c r="I1743">
        <f>_xlfn.XLOOKUP(Product_summary[[#This Row],[ProductName]], products[ProductName], products[ReorderLevel])</f>
        <v>15</v>
      </c>
      <c r="J1743">
        <v>25.89</v>
      </c>
    </row>
    <row r="1744" spans="1:10" x14ac:dyDescent="0.3">
      <c r="A1744">
        <v>34</v>
      </c>
      <c r="B1744">
        <v>10</v>
      </c>
      <c r="C1744">
        <v>0</v>
      </c>
      <c r="D1744">
        <v>34</v>
      </c>
      <c r="E1744" t="s">
        <v>13</v>
      </c>
      <c r="F1744" t="s">
        <v>1004</v>
      </c>
      <c r="G1744">
        <f>_xlfn.XLOOKUP(Product_summary[[#This Row],[ProductName]], products[ProductName], products[UnitsInStock])</f>
        <v>19</v>
      </c>
      <c r="H1744">
        <f>_xlfn.XLOOKUP(Product_summary[[#This Row],[ProductName]], products[ProductName], products[UnitsOnOrder])</f>
        <v>0</v>
      </c>
      <c r="I1744">
        <f>_xlfn.XLOOKUP(Product_summary[[#This Row],[ProductName]], products[ProductName], products[ReorderLevel])</f>
        <v>0</v>
      </c>
      <c r="J1744">
        <v>340</v>
      </c>
    </row>
    <row r="1745" spans="1:10" x14ac:dyDescent="0.3">
      <c r="A1745">
        <v>18</v>
      </c>
      <c r="B1745">
        <v>60</v>
      </c>
      <c r="C1745">
        <v>0.25</v>
      </c>
      <c r="D1745">
        <v>18</v>
      </c>
      <c r="E1745" t="s">
        <v>4</v>
      </c>
      <c r="F1745" t="s">
        <v>889</v>
      </c>
      <c r="G1745">
        <f>_xlfn.XLOOKUP(Product_summary[[#This Row],[ProductName]], products[ProductName], products[UnitsInStock])</f>
        <v>39</v>
      </c>
      <c r="H1745">
        <f>_xlfn.XLOOKUP(Product_summary[[#This Row],[ProductName]], products[ProductName], products[UnitsOnOrder])</f>
        <v>0</v>
      </c>
      <c r="I1745">
        <f>_xlfn.XLOOKUP(Product_summary[[#This Row],[ProductName]], products[ProductName], products[ReorderLevel])</f>
        <v>10</v>
      </c>
      <c r="J1745">
        <v>810</v>
      </c>
    </row>
    <row r="1746" spans="1:10" x14ac:dyDescent="0.3">
      <c r="A1746">
        <v>34</v>
      </c>
      <c r="B1746">
        <v>25</v>
      </c>
      <c r="C1746">
        <v>0.25</v>
      </c>
      <c r="D1746">
        <v>34</v>
      </c>
      <c r="E1746" t="s">
        <v>13</v>
      </c>
      <c r="F1746" t="s">
        <v>1004</v>
      </c>
      <c r="G1746">
        <f>_xlfn.XLOOKUP(Product_summary[[#This Row],[ProductName]], products[ProductName], products[UnitsInStock])</f>
        <v>19</v>
      </c>
      <c r="H1746">
        <f>_xlfn.XLOOKUP(Product_summary[[#This Row],[ProductName]], products[ProductName], products[UnitsOnOrder])</f>
        <v>0</v>
      </c>
      <c r="I1746">
        <f>_xlfn.XLOOKUP(Product_summary[[#This Row],[ProductName]], products[ProductName], products[ReorderLevel])</f>
        <v>0</v>
      </c>
      <c r="J1746">
        <v>637.5</v>
      </c>
    </row>
    <row r="1747" spans="1:10" x14ac:dyDescent="0.3">
      <c r="A1747">
        <v>17.45</v>
      </c>
      <c r="B1747">
        <v>24</v>
      </c>
      <c r="C1747">
        <v>0</v>
      </c>
      <c r="D1747">
        <v>17.45</v>
      </c>
      <c r="E1747" t="s">
        <v>10</v>
      </c>
      <c r="F1747" t="s">
        <v>919</v>
      </c>
      <c r="G1747">
        <f>_xlfn.XLOOKUP(Product_summary[[#This Row],[ProductName]], products[ProductName], products[UnitsInStock])</f>
        <v>29</v>
      </c>
      <c r="H1747">
        <f>_xlfn.XLOOKUP(Product_summary[[#This Row],[ProductName]], products[ProductName], products[UnitsOnOrder])</f>
        <v>0</v>
      </c>
      <c r="I1747">
        <f>_xlfn.XLOOKUP(Product_summary[[#This Row],[ProductName]], products[ProductName], products[ReorderLevel])</f>
        <v>10</v>
      </c>
      <c r="J1747">
        <v>418.79999999999995</v>
      </c>
    </row>
    <row r="1748" spans="1:10" x14ac:dyDescent="0.3">
      <c r="A1748">
        <v>14</v>
      </c>
      <c r="B1748">
        <v>24</v>
      </c>
      <c r="C1748">
        <v>0</v>
      </c>
      <c r="D1748">
        <v>14</v>
      </c>
      <c r="E1748" t="s">
        <v>10</v>
      </c>
      <c r="F1748" t="s">
        <v>937</v>
      </c>
      <c r="G1748">
        <f>_xlfn.XLOOKUP(Product_summary[[#This Row],[ProductName]], products[ProductName], products[UnitsInStock])</f>
        <v>76</v>
      </c>
      <c r="H1748">
        <f>_xlfn.XLOOKUP(Product_summary[[#This Row],[ProductName]], products[ProductName], products[UnitsOnOrder])</f>
        <v>0</v>
      </c>
      <c r="I1748">
        <f>_xlfn.XLOOKUP(Product_summary[[#This Row],[ProductName]], products[ProductName], products[ReorderLevel])</f>
        <v>30</v>
      </c>
      <c r="J1748">
        <v>336</v>
      </c>
    </row>
    <row r="1749" spans="1:10" x14ac:dyDescent="0.3">
      <c r="A1749">
        <v>18.399999999999999</v>
      </c>
      <c r="B1749">
        <v>20</v>
      </c>
      <c r="C1749">
        <v>0</v>
      </c>
      <c r="D1749">
        <v>18.399999999999999</v>
      </c>
      <c r="E1749" t="s">
        <v>25</v>
      </c>
      <c r="F1749" t="s">
        <v>965</v>
      </c>
      <c r="G1749">
        <f>_xlfn.XLOOKUP(Product_summary[[#This Row],[ProductName]], products[ProductName], products[UnitsInStock])</f>
        <v>123</v>
      </c>
      <c r="H1749">
        <f>_xlfn.XLOOKUP(Product_summary[[#This Row],[ProductName]], products[ProductName], products[UnitsOnOrder])</f>
        <v>0</v>
      </c>
      <c r="I1749">
        <f>_xlfn.XLOOKUP(Product_summary[[#This Row],[ProductName]], products[ProductName], products[ReorderLevel])</f>
        <v>30</v>
      </c>
      <c r="J1749">
        <v>368</v>
      </c>
    </row>
    <row r="1750" spans="1:10" x14ac:dyDescent="0.3">
      <c r="A1750">
        <v>16.25</v>
      </c>
      <c r="B1750">
        <v>24</v>
      </c>
      <c r="C1750">
        <v>0</v>
      </c>
      <c r="D1750">
        <v>16.25</v>
      </c>
      <c r="E1750" t="s">
        <v>10</v>
      </c>
      <c r="F1750" t="s">
        <v>985</v>
      </c>
      <c r="G1750">
        <f>_xlfn.XLOOKUP(Product_summary[[#This Row],[ProductName]], products[ProductName], products[UnitsInStock])</f>
        <v>65</v>
      </c>
      <c r="H1750">
        <f>_xlfn.XLOOKUP(Product_summary[[#This Row],[ProductName]], products[ProductName], products[UnitsOnOrder])</f>
        <v>0</v>
      </c>
      <c r="I1750">
        <f>_xlfn.XLOOKUP(Product_summary[[#This Row],[ProductName]], products[ProductName], products[ReorderLevel])</f>
        <v>30</v>
      </c>
      <c r="J1750">
        <v>390</v>
      </c>
    </row>
    <row r="1751" spans="1:10" x14ac:dyDescent="0.3">
      <c r="A1751">
        <v>18</v>
      </c>
      <c r="B1751">
        <v>10</v>
      </c>
      <c r="C1751">
        <v>0</v>
      </c>
      <c r="D1751">
        <v>18</v>
      </c>
      <c r="E1751" t="s">
        <v>4</v>
      </c>
      <c r="F1751" t="s">
        <v>956</v>
      </c>
      <c r="G1751">
        <f>_xlfn.XLOOKUP(Product_summary[[#This Row],[ProductName]], products[ProductName], products[UnitsInStock])</f>
        <v>20</v>
      </c>
      <c r="H1751">
        <f>_xlfn.XLOOKUP(Product_summary[[#This Row],[ProductName]], products[ProductName], products[UnitsOnOrder])</f>
        <v>0</v>
      </c>
      <c r="I1751">
        <f>_xlfn.XLOOKUP(Product_summary[[#This Row],[ProductName]], products[ProductName], products[ReorderLevel])</f>
        <v>15</v>
      </c>
      <c r="J1751">
        <v>180</v>
      </c>
    </row>
    <row r="1752" spans="1:10" x14ac:dyDescent="0.3">
      <c r="A1752">
        <v>43.9</v>
      </c>
      <c r="B1752">
        <v>40</v>
      </c>
      <c r="C1752">
        <v>0</v>
      </c>
      <c r="D1752">
        <v>43.9</v>
      </c>
      <c r="E1752" t="s">
        <v>7</v>
      </c>
      <c r="F1752" t="s">
        <v>1010</v>
      </c>
      <c r="G1752">
        <f>_xlfn.XLOOKUP(Product_summary[[#This Row],[ProductName]], products[ProductName], products[UnitsInStock])</f>
        <v>24</v>
      </c>
      <c r="H1752">
        <f>_xlfn.XLOOKUP(Product_summary[[#This Row],[ProductName]], products[ProductName], products[UnitsOnOrder])</f>
        <v>0</v>
      </c>
      <c r="I1752">
        <f>_xlfn.XLOOKUP(Product_summary[[#This Row],[ProductName]], products[ProductName], products[ReorderLevel])</f>
        <v>5</v>
      </c>
      <c r="J1752">
        <v>1756</v>
      </c>
    </row>
    <row r="1753" spans="1:10" x14ac:dyDescent="0.3">
      <c r="A1753">
        <v>39</v>
      </c>
      <c r="B1753">
        <v>15</v>
      </c>
      <c r="C1753">
        <v>0</v>
      </c>
      <c r="D1753">
        <v>39</v>
      </c>
      <c r="E1753" t="s">
        <v>19</v>
      </c>
      <c r="F1753" t="s">
        <v>921</v>
      </c>
      <c r="G1753">
        <f>_xlfn.XLOOKUP(Product_summary[[#This Row],[ProductName]], products[ProductName], products[UnitsInStock])</f>
        <v>0</v>
      </c>
      <c r="H1753">
        <f>_xlfn.XLOOKUP(Product_summary[[#This Row],[ProductName]], products[ProductName], products[UnitsOnOrder])</f>
        <v>0</v>
      </c>
      <c r="I1753">
        <f>_xlfn.XLOOKUP(Product_summary[[#This Row],[ProductName]], products[ProductName], products[ReorderLevel])</f>
        <v>0</v>
      </c>
      <c r="J1753">
        <v>585</v>
      </c>
    </row>
    <row r="1754" spans="1:10" x14ac:dyDescent="0.3">
      <c r="A1754">
        <v>4.5</v>
      </c>
      <c r="B1754">
        <v>35</v>
      </c>
      <c r="C1754">
        <v>0</v>
      </c>
      <c r="D1754">
        <v>4.5</v>
      </c>
      <c r="E1754" t="s">
        <v>4</v>
      </c>
      <c r="F1754" t="s">
        <v>935</v>
      </c>
      <c r="G1754">
        <f>_xlfn.XLOOKUP(Product_summary[[#This Row],[ProductName]], products[ProductName], products[UnitsInStock])</f>
        <v>20</v>
      </c>
      <c r="H1754">
        <f>_xlfn.XLOOKUP(Product_summary[[#This Row],[ProductName]], products[ProductName], products[UnitsOnOrder])</f>
        <v>0</v>
      </c>
      <c r="I1754">
        <f>_xlfn.XLOOKUP(Product_summary[[#This Row],[ProductName]], products[ProductName], products[ReorderLevel])</f>
        <v>0</v>
      </c>
      <c r="J1754">
        <v>157.5</v>
      </c>
    </row>
    <row r="1755" spans="1:10" x14ac:dyDescent="0.3">
      <c r="A1755">
        <v>14</v>
      </c>
      <c r="B1755">
        <v>10</v>
      </c>
      <c r="C1755">
        <v>0.2</v>
      </c>
      <c r="D1755">
        <v>14</v>
      </c>
      <c r="E1755" t="s">
        <v>16</v>
      </c>
      <c r="F1755" t="s">
        <v>969</v>
      </c>
      <c r="G1755">
        <f>_xlfn.XLOOKUP(Product_summary[[#This Row],[ProductName]], products[ProductName], products[UnitsInStock])</f>
        <v>26</v>
      </c>
      <c r="H1755">
        <f>_xlfn.XLOOKUP(Product_summary[[#This Row],[ProductName]], products[ProductName], products[UnitsOnOrder])</f>
        <v>0</v>
      </c>
      <c r="I1755">
        <f>_xlfn.XLOOKUP(Product_summary[[#This Row],[ProductName]], products[ProductName], products[ReorderLevel])</f>
        <v>0</v>
      </c>
      <c r="J1755">
        <v>112</v>
      </c>
    </row>
    <row r="1756" spans="1:10" x14ac:dyDescent="0.3">
      <c r="A1756">
        <v>46</v>
      </c>
      <c r="B1756">
        <v>10</v>
      </c>
      <c r="C1756">
        <v>0.2</v>
      </c>
      <c r="D1756">
        <v>46</v>
      </c>
      <c r="E1756" t="s">
        <v>4</v>
      </c>
      <c r="F1756" t="s">
        <v>971</v>
      </c>
      <c r="G1756">
        <f>_xlfn.XLOOKUP(Product_summary[[#This Row],[ProductName]], products[ProductName], products[UnitsInStock])</f>
        <v>17</v>
      </c>
      <c r="H1756">
        <f>_xlfn.XLOOKUP(Product_summary[[#This Row],[ProductName]], products[ProductName], products[UnitsOnOrder])</f>
        <v>10</v>
      </c>
      <c r="I1756">
        <f>_xlfn.XLOOKUP(Product_summary[[#This Row],[ProductName]], products[ProductName], products[ReorderLevel])</f>
        <v>25</v>
      </c>
      <c r="J1756">
        <v>368</v>
      </c>
    </row>
    <row r="1757" spans="1:10" x14ac:dyDescent="0.3">
      <c r="A1757">
        <v>14</v>
      </c>
      <c r="B1757">
        <v>24</v>
      </c>
      <c r="C1757">
        <v>0.2</v>
      </c>
      <c r="D1757">
        <v>14</v>
      </c>
      <c r="E1757" t="s">
        <v>4</v>
      </c>
      <c r="F1757" t="s">
        <v>1018</v>
      </c>
      <c r="G1757">
        <f>_xlfn.XLOOKUP(Product_summary[[#This Row],[ProductName]], products[ProductName], products[UnitsInStock])</f>
        <v>52</v>
      </c>
      <c r="H1757">
        <f>_xlfn.XLOOKUP(Product_summary[[#This Row],[ProductName]], products[ProductName], products[UnitsOnOrder])</f>
        <v>0</v>
      </c>
      <c r="I1757">
        <f>_xlfn.XLOOKUP(Product_summary[[#This Row],[ProductName]], products[ProductName], products[ReorderLevel])</f>
        <v>10</v>
      </c>
      <c r="J1757">
        <v>268.8</v>
      </c>
    </row>
    <row r="1758" spans="1:10" x14ac:dyDescent="0.3">
      <c r="A1758">
        <v>31</v>
      </c>
      <c r="B1758">
        <v>20</v>
      </c>
      <c r="C1758">
        <v>0.1</v>
      </c>
      <c r="D1758">
        <v>31</v>
      </c>
      <c r="E1758" t="s">
        <v>25</v>
      </c>
      <c r="F1758" t="s">
        <v>907</v>
      </c>
      <c r="G1758">
        <f>_xlfn.XLOOKUP(Product_summary[[#This Row],[ProductName]], products[ProductName], products[UnitsInStock])</f>
        <v>31</v>
      </c>
      <c r="H1758">
        <f>_xlfn.XLOOKUP(Product_summary[[#This Row],[ProductName]], products[ProductName], products[UnitsOnOrder])</f>
        <v>0</v>
      </c>
      <c r="I1758">
        <f>_xlfn.XLOOKUP(Product_summary[[#This Row],[ProductName]], products[ProductName], products[ReorderLevel])</f>
        <v>0</v>
      </c>
      <c r="J1758">
        <v>558</v>
      </c>
    </row>
    <row r="1759" spans="1:10" x14ac:dyDescent="0.3">
      <c r="A1759">
        <v>45.6</v>
      </c>
      <c r="B1759">
        <v>30</v>
      </c>
      <c r="C1759">
        <v>0.1</v>
      </c>
      <c r="D1759">
        <v>45.6</v>
      </c>
      <c r="E1759" t="s">
        <v>22</v>
      </c>
      <c r="F1759" t="s">
        <v>943</v>
      </c>
      <c r="G1759">
        <f>_xlfn.XLOOKUP(Product_summary[[#This Row],[ProductName]], products[ProductName], products[UnitsInStock])</f>
        <v>26</v>
      </c>
      <c r="H1759">
        <f>_xlfn.XLOOKUP(Product_summary[[#This Row],[ProductName]], products[ProductName], products[UnitsOnOrder])</f>
        <v>0</v>
      </c>
      <c r="I1759">
        <f>_xlfn.XLOOKUP(Product_summary[[#This Row],[ProductName]], products[ProductName], products[ReorderLevel])</f>
        <v>0</v>
      </c>
      <c r="J1759">
        <v>1231.2</v>
      </c>
    </row>
    <row r="1760" spans="1:10" x14ac:dyDescent="0.3">
      <c r="A1760">
        <v>7.75</v>
      </c>
      <c r="B1760">
        <v>6</v>
      </c>
      <c r="C1760">
        <v>0</v>
      </c>
      <c r="D1760">
        <v>7.75</v>
      </c>
      <c r="E1760" t="s">
        <v>4</v>
      </c>
      <c r="F1760" t="s">
        <v>1030</v>
      </c>
      <c r="G1760">
        <f>_xlfn.XLOOKUP(Product_summary[[#This Row],[ProductName]], products[ProductName], products[UnitsInStock])</f>
        <v>125</v>
      </c>
      <c r="H1760">
        <f>_xlfn.XLOOKUP(Product_summary[[#This Row],[ProductName]], products[ProductName], products[UnitsOnOrder])</f>
        <v>0</v>
      </c>
      <c r="I1760">
        <f>_xlfn.XLOOKUP(Product_summary[[#This Row],[ProductName]], products[ProductName], products[ReorderLevel])</f>
        <v>25</v>
      </c>
      <c r="J1760">
        <v>46.5</v>
      </c>
    </row>
    <row r="1761" spans="1:10" x14ac:dyDescent="0.3">
      <c r="A1761">
        <v>19</v>
      </c>
      <c r="B1761">
        <v>25</v>
      </c>
      <c r="C1761">
        <v>0.15</v>
      </c>
      <c r="D1761">
        <v>19</v>
      </c>
      <c r="E1761" t="s">
        <v>25</v>
      </c>
      <c r="F1761" t="s">
        <v>957</v>
      </c>
      <c r="G1761">
        <f>_xlfn.XLOOKUP(Product_summary[[#This Row],[ProductName]], products[ProductName], products[UnitsInStock])</f>
        <v>112</v>
      </c>
      <c r="H1761">
        <f>_xlfn.XLOOKUP(Product_summary[[#This Row],[ProductName]], products[ProductName], products[UnitsOnOrder])</f>
        <v>0</v>
      </c>
      <c r="I1761">
        <f>_xlfn.XLOOKUP(Product_summary[[#This Row],[ProductName]], products[ProductName], products[ReorderLevel])</f>
        <v>20</v>
      </c>
      <c r="J1761">
        <v>403.75</v>
      </c>
    </row>
    <row r="1762" spans="1:10" x14ac:dyDescent="0.3">
      <c r="A1762">
        <v>7</v>
      </c>
      <c r="B1762">
        <v>12</v>
      </c>
      <c r="C1762">
        <v>0.15</v>
      </c>
      <c r="D1762">
        <v>7</v>
      </c>
      <c r="E1762" t="s">
        <v>16</v>
      </c>
      <c r="F1762" t="s">
        <v>989</v>
      </c>
      <c r="G1762">
        <f>_xlfn.XLOOKUP(Product_summary[[#This Row],[ProductName]], products[ProductName], products[UnitsInStock])</f>
        <v>38</v>
      </c>
      <c r="H1762">
        <f>_xlfn.XLOOKUP(Product_summary[[#This Row],[ProductName]], products[ProductName], products[UnitsOnOrder])</f>
        <v>0</v>
      </c>
      <c r="I1762">
        <f>_xlfn.XLOOKUP(Product_summary[[#This Row],[ProductName]], products[ProductName], products[ReorderLevel])</f>
        <v>25</v>
      </c>
      <c r="J1762">
        <v>71.399999999999991</v>
      </c>
    </row>
    <row r="1763" spans="1:10" x14ac:dyDescent="0.3">
      <c r="A1763">
        <v>21</v>
      </c>
      <c r="B1763">
        <v>2</v>
      </c>
      <c r="C1763">
        <v>0</v>
      </c>
      <c r="D1763">
        <v>21</v>
      </c>
      <c r="E1763" t="s">
        <v>13</v>
      </c>
      <c r="F1763" t="s">
        <v>909</v>
      </c>
      <c r="G1763">
        <f>_xlfn.XLOOKUP(Product_summary[[#This Row],[ProductName]], products[ProductName], products[UnitsInStock])</f>
        <v>22</v>
      </c>
      <c r="H1763">
        <f>_xlfn.XLOOKUP(Product_summary[[#This Row],[ProductName]], products[ProductName], products[UnitsOnOrder])</f>
        <v>30</v>
      </c>
      <c r="I1763">
        <f>_xlfn.XLOOKUP(Product_summary[[#This Row],[ProductName]], products[ProductName], products[ReorderLevel])</f>
        <v>30</v>
      </c>
      <c r="J1763">
        <v>42</v>
      </c>
    </row>
    <row r="1764" spans="1:10" x14ac:dyDescent="0.3">
      <c r="A1764">
        <v>6</v>
      </c>
      <c r="B1764">
        <v>10</v>
      </c>
      <c r="C1764">
        <v>0</v>
      </c>
      <c r="D1764">
        <v>6</v>
      </c>
      <c r="E1764" t="s">
        <v>25</v>
      </c>
      <c r="F1764" t="s">
        <v>913</v>
      </c>
      <c r="G1764">
        <f>_xlfn.XLOOKUP(Product_summary[[#This Row],[ProductName]], products[ProductName], products[UnitsInStock])</f>
        <v>24</v>
      </c>
      <c r="H1764">
        <f>_xlfn.XLOOKUP(Product_summary[[#This Row],[ProductName]], products[ProductName], products[UnitsOnOrder])</f>
        <v>0</v>
      </c>
      <c r="I1764">
        <f>_xlfn.XLOOKUP(Product_summary[[#This Row],[ProductName]], products[ProductName], products[ReorderLevel])</f>
        <v>5</v>
      </c>
      <c r="J1764">
        <v>60</v>
      </c>
    </row>
    <row r="1765" spans="1:10" x14ac:dyDescent="0.3">
      <c r="A1765">
        <v>9.1999999999999993</v>
      </c>
      <c r="B1765">
        <v>7</v>
      </c>
      <c r="C1765">
        <v>0</v>
      </c>
      <c r="D1765">
        <v>9.1999999999999993</v>
      </c>
      <c r="E1765" t="s">
        <v>10</v>
      </c>
      <c r="F1765" t="s">
        <v>925</v>
      </c>
      <c r="G1765">
        <f>_xlfn.XLOOKUP(Product_summary[[#This Row],[ProductName]], products[ProductName], products[UnitsInStock])</f>
        <v>25</v>
      </c>
      <c r="H1765">
        <f>_xlfn.XLOOKUP(Product_summary[[#This Row],[ProductName]], products[ProductName], products[UnitsOnOrder])</f>
        <v>0</v>
      </c>
      <c r="I1765">
        <f>_xlfn.XLOOKUP(Product_summary[[#This Row],[ProductName]], products[ProductName], products[ReorderLevel])</f>
        <v>5</v>
      </c>
      <c r="J1765">
        <v>64.399999999999991</v>
      </c>
    </row>
    <row r="1766" spans="1:10" x14ac:dyDescent="0.3">
      <c r="A1766">
        <v>34.799999999999997</v>
      </c>
      <c r="B1766">
        <v>10</v>
      </c>
      <c r="C1766">
        <v>0</v>
      </c>
      <c r="D1766">
        <v>34.799999999999997</v>
      </c>
      <c r="E1766" t="s">
        <v>13</v>
      </c>
      <c r="F1766" t="s">
        <v>1026</v>
      </c>
      <c r="G1766">
        <f>_xlfn.XLOOKUP(Product_summary[[#This Row],[ProductName]], products[ProductName], products[UnitsInStock])</f>
        <v>14</v>
      </c>
      <c r="H1766">
        <f>_xlfn.XLOOKUP(Product_summary[[#This Row],[ProductName]], products[ProductName], products[UnitsOnOrder])</f>
        <v>0</v>
      </c>
      <c r="I1766">
        <f>_xlfn.XLOOKUP(Product_summary[[#This Row],[ProductName]], products[ProductName], products[ReorderLevel])</f>
        <v>0</v>
      </c>
      <c r="J1766">
        <v>348</v>
      </c>
    </row>
    <row r="1767" spans="1:10" x14ac:dyDescent="0.3">
      <c r="A1767">
        <v>81</v>
      </c>
      <c r="B1767">
        <v>5</v>
      </c>
      <c r="C1767">
        <v>0</v>
      </c>
      <c r="D1767">
        <v>81</v>
      </c>
      <c r="E1767" t="s">
        <v>10</v>
      </c>
      <c r="F1767" t="s">
        <v>927</v>
      </c>
      <c r="G1767">
        <f>_xlfn.XLOOKUP(Product_summary[[#This Row],[ProductName]], products[ProductName], products[UnitsInStock])</f>
        <v>40</v>
      </c>
      <c r="H1767">
        <f>_xlfn.XLOOKUP(Product_summary[[#This Row],[ProductName]], products[ProductName], products[UnitsOnOrder])</f>
        <v>0</v>
      </c>
      <c r="I1767">
        <f>_xlfn.XLOOKUP(Product_summary[[#This Row],[ProductName]], products[ProductName], products[ReorderLevel])</f>
        <v>0</v>
      </c>
      <c r="J1767">
        <v>405</v>
      </c>
    </row>
    <row r="1768" spans="1:10" x14ac:dyDescent="0.3">
      <c r="A1768">
        <v>7</v>
      </c>
      <c r="B1768">
        <v>5</v>
      </c>
      <c r="C1768">
        <v>0</v>
      </c>
      <c r="D1768">
        <v>7</v>
      </c>
      <c r="E1768" t="s">
        <v>16</v>
      </c>
      <c r="F1768" t="s">
        <v>989</v>
      </c>
      <c r="G1768">
        <f>_xlfn.XLOOKUP(Product_summary[[#This Row],[ProductName]], products[ProductName], products[UnitsInStock])</f>
        <v>38</v>
      </c>
      <c r="H1768">
        <f>_xlfn.XLOOKUP(Product_summary[[#This Row],[ProductName]], products[ProductName], products[UnitsOnOrder])</f>
        <v>0</v>
      </c>
      <c r="I1768">
        <f>_xlfn.XLOOKUP(Product_summary[[#This Row],[ProductName]], products[ProductName], products[ReorderLevel])</f>
        <v>25</v>
      </c>
      <c r="J1768">
        <v>35</v>
      </c>
    </row>
    <row r="1769" spans="1:10" x14ac:dyDescent="0.3">
      <c r="A1769">
        <v>18</v>
      </c>
      <c r="B1769">
        <v>20</v>
      </c>
      <c r="C1769">
        <v>0</v>
      </c>
      <c r="D1769">
        <v>18</v>
      </c>
      <c r="E1769" t="s">
        <v>4</v>
      </c>
      <c r="F1769" t="s">
        <v>1032</v>
      </c>
      <c r="G1769">
        <f>_xlfn.XLOOKUP(Product_summary[[#This Row],[ProductName]], products[ProductName], products[UnitsInStock])</f>
        <v>57</v>
      </c>
      <c r="H1769">
        <f>_xlfn.XLOOKUP(Product_summary[[#This Row],[ProductName]], products[ProductName], products[UnitsOnOrder])</f>
        <v>0</v>
      </c>
      <c r="I1769">
        <f>_xlfn.XLOOKUP(Product_summary[[#This Row],[ProductName]], products[ProductName], products[ReorderLevel])</f>
        <v>20</v>
      </c>
      <c r="J1769">
        <v>360</v>
      </c>
    </row>
    <row r="1770" spans="1:10" x14ac:dyDescent="0.3">
      <c r="A1770">
        <v>9.5</v>
      </c>
      <c r="B1770">
        <v>5</v>
      </c>
      <c r="C1770">
        <v>0</v>
      </c>
      <c r="D1770">
        <v>9.5</v>
      </c>
      <c r="E1770" t="s">
        <v>10</v>
      </c>
      <c r="F1770" t="s">
        <v>979</v>
      </c>
      <c r="G1770">
        <f>_xlfn.XLOOKUP(Product_summary[[#This Row],[ProductName]], products[ProductName], products[UnitsInStock])</f>
        <v>36</v>
      </c>
      <c r="H1770">
        <f>_xlfn.XLOOKUP(Product_summary[[#This Row],[ProductName]], products[ProductName], products[UnitsOnOrder])</f>
        <v>0</v>
      </c>
      <c r="I1770">
        <f>_xlfn.XLOOKUP(Product_summary[[#This Row],[ProductName]], products[ProductName], products[ReorderLevel])</f>
        <v>0</v>
      </c>
      <c r="J1770">
        <v>47.5</v>
      </c>
    </row>
    <row r="1771" spans="1:10" x14ac:dyDescent="0.3">
      <c r="A1771">
        <v>18</v>
      </c>
      <c r="B1771">
        <v>5</v>
      </c>
      <c r="C1771">
        <v>0</v>
      </c>
      <c r="D1771">
        <v>18</v>
      </c>
      <c r="E1771" t="s">
        <v>4</v>
      </c>
      <c r="F1771" t="s">
        <v>1032</v>
      </c>
      <c r="G1771">
        <f>_xlfn.XLOOKUP(Product_summary[[#This Row],[ProductName]], products[ProductName], products[UnitsInStock])</f>
        <v>57</v>
      </c>
      <c r="H1771">
        <f>_xlfn.XLOOKUP(Product_summary[[#This Row],[ProductName]], products[ProductName], products[UnitsOnOrder])</f>
        <v>0</v>
      </c>
      <c r="I1771">
        <f>_xlfn.XLOOKUP(Product_summary[[#This Row],[ProductName]], products[ProductName], products[ReorderLevel])</f>
        <v>20</v>
      </c>
      <c r="J1771">
        <v>90</v>
      </c>
    </row>
    <row r="1772" spans="1:10" x14ac:dyDescent="0.3">
      <c r="A1772">
        <v>10</v>
      </c>
      <c r="B1772">
        <v>60</v>
      </c>
      <c r="C1772">
        <v>0</v>
      </c>
      <c r="D1772">
        <v>10</v>
      </c>
      <c r="E1772" t="s">
        <v>10</v>
      </c>
      <c r="F1772" t="s">
        <v>929</v>
      </c>
      <c r="G1772">
        <f>_xlfn.XLOOKUP(Product_summary[[#This Row],[ProductName]], products[ProductName], products[UnitsInStock])</f>
        <v>3</v>
      </c>
      <c r="H1772">
        <f>_xlfn.XLOOKUP(Product_summary[[#This Row],[ProductName]], products[ProductName], products[UnitsOnOrder])</f>
        <v>40</v>
      </c>
      <c r="I1772">
        <f>_xlfn.XLOOKUP(Product_summary[[#This Row],[ProductName]], products[ProductName], products[ReorderLevel])</f>
        <v>5</v>
      </c>
      <c r="J1772">
        <v>600</v>
      </c>
    </row>
    <row r="1773" spans="1:10" x14ac:dyDescent="0.3">
      <c r="A1773">
        <v>7.75</v>
      </c>
      <c r="B1773">
        <v>49</v>
      </c>
      <c r="C1773">
        <v>0</v>
      </c>
      <c r="D1773">
        <v>7.75</v>
      </c>
      <c r="E1773" t="s">
        <v>4</v>
      </c>
      <c r="F1773" t="s">
        <v>1030</v>
      </c>
      <c r="G1773">
        <f>_xlfn.XLOOKUP(Product_summary[[#This Row],[ProductName]], products[ProductName], products[UnitsInStock])</f>
        <v>125</v>
      </c>
      <c r="H1773">
        <f>_xlfn.XLOOKUP(Product_summary[[#This Row],[ProductName]], products[ProductName], products[UnitsOnOrder])</f>
        <v>0</v>
      </c>
      <c r="I1773">
        <f>_xlfn.XLOOKUP(Product_summary[[#This Row],[ProductName]], products[ProductName], products[ReorderLevel])</f>
        <v>25</v>
      </c>
      <c r="J1773">
        <v>379.75</v>
      </c>
    </row>
    <row r="1774" spans="1:10" x14ac:dyDescent="0.3">
      <c r="A1774">
        <v>13</v>
      </c>
      <c r="B1774">
        <v>15</v>
      </c>
      <c r="C1774">
        <v>0</v>
      </c>
      <c r="D1774">
        <v>13</v>
      </c>
      <c r="E1774" t="s">
        <v>7</v>
      </c>
      <c r="F1774" t="s">
        <v>1034</v>
      </c>
      <c r="G1774">
        <f>_xlfn.XLOOKUP(Product_summary[[#This Row],[ProductName]], products[ProductName], products[UnitsInStock])</f>
        <v>32</v>
      </c>
      <c r="H1774">
        <f>_xlfn.XLOOKUP(Product_summary[[#This Row],[ProductName]], products[ProductName], products[UnitsOnOrder])</f>
        <v>0</v>
      </c>
      <c r="I1774">
        <f>_xlfn.XLOOKUP(Product_summary[[#This Row],[ProductName]], products[ProductName], products[ReorderLevel])</f>
        <v>15</v>
      </c>
      <c r="J1774">
        <v>195</v>
      </c>
    </row>
    <row r="1775" spans="1:10" x14ac:dyDescent="0.3">
      <c r="A1775">
        <v>10</v>
      </c>
      <c r="B1775">
        <v>36</v>
      </c>
      <c r="C1775">
        <v>0</v>
      </c>
      <c r="D1775">
        <v>10</v>
      </c>
      <c r="E1775" t="s">
        <v>10</v>
      </c>
      <c r="F1775" t="s">
        <v>929</v>
      </c>
      <c r="G1775">
        <f>_xlfn.XLOOKUP(Product_summary[[#This Row],[ProductName]], products[ProductName], products[UnitsInStock])</f>
        <v>3</v>
      </c>
      <c r="H1775">
        <f>_xlfn.XLOOKUP(Product_summary[[#This Row],[ProductName]], products[ProductName], products[UnitsOnOrder])</f>
        <v>40</v>
      </c>
      <c r="I1775">
        <f>_xlfn.XLOOKUP(Product_summary[[#This Row],[ProductName]], products[ProductName], products[ReorderLevel])</f>
        <v>5</v>
      </c>
      <c r="J1775">
        <v>360</v>
      </c>
    </row>
    <row r="1776" spans="1:10" x14ac:dyDescent="0.3">
      <c r="A1776">
        <v>43.9</v>
      </c>
      <c r="B1776">
        <v>25</v>
      </c>
      <c r="C1776">
        <v>0</v>
      </c>
      <c r="D1776">
        <v>43.9</v>
      </c>
      <c r="E1776" t="s">
        <v>10</v>
      </c>
      <c r="F1776" t="s">
        <v>941</v>
      </c>
      <c r="G1776">
        <f>_xlfn.XLOOKUP(Product_summary[[#This Row],[ProductName]], products[ProductName], products[UnitsInStock])</f>
        <v>49</v>
      </c>
      <c r="H1776">
        <f>_xlfn.XLOOKUP(Product_summary[[#This Row],[ProductName]], products[ProductName], products[UnitsOnOrder])</f>
        <v>0</v>
      </c>
      <c r="I1776">
        <f>_xlfn.XLOOKUP(Product_summary[[#This Row],[ProductName]], products[ProductName], products[ReorderLevel])</f>
        <v>30</v>
      </c>
      <c r="J1776">
        <v>1097.5</v>
      </c>
    </row>
    <row r="1777" spans="1:10" x14ac:dyDescent="0.3">
      <c r="A1777">
        <v>24</v>
      </c>
      <c r="B1777">
        <v>25</v>
      </c>
      <c r="C1777">
        <v>0.2</v>
      </c>
      <c r="D1777">
        <v>24</v>
      </c>
      <c r="E1777" t="s">
        <v>19</v>
      </c>
      <c r="F1777" t="s">
        <v>995</v>
      </c>
      <c r="G1777">
        <f>_xlfn.XLOOKUP(Product_summary[[#This Row],[ProductName]], products[ProductName], products[UnitsInStock])</f>
        <v>115</v>
      </c>
      <c r="H1777">
        <f>_xlfn.XLOOKUP(Product_summary[[#This Row],[ProductName]], products[ProductName], products[UnitsOnOrder])</f>
        <v>0</v>
      </c>
      <c r="I1777">
        <f>_xlfn.XLOOKUP(Product_summary[[#This Row],[ProductName]], products[ProductName], products[ReorderLevel])</f>
        <v>20</v>
      </c>
      <c r="J1777">
        <v>480</v>
      </c>
    </row>
    <row r="1778" spans="1:10" x14ac:dyDescent="0.3">
      <c r="A1778">
        <v>13.25</v>
      </c>
      <c r="B1778">
        <v>30</v>
      </c>
      <c r="C1778">
        <v>0.2</v>
      </c>
      <c r="D1778">
        <v>13.25</v>
      </c>
      <c r="E1778" t="s">
        <v>25</v>
      </c>
      <c r="F1778" t="s">
        <v>1000</v>
      </c>
      <c r="G1778">
        <f>_xlfn.XLOOKUP(Product_summary[[#This Row],[ProductName]], products[ProductName], products[UnitsInStock])</f>
        <v>62</v>
      </c>
      <c r="H1778">
        <f>_xlfn.XLOOKUP(Product_summary[[#This Row],[ProductName]], products[ProductName], products[UnitsOnOrder])</f>
        <v>0</v>
      </c>
      <c r="I1778">
        <f>_xlfn.XLOOKUP(Product_summary[[#This Row],[ProductName]], products[ProductName], products[ReorderLevel])</f>
        <v>20</v>
      </c>
      <c r="J1778">
        <v>318</v>
      </c>
    </row>
    <row r="1779" spans="1:10" x14ac:dyDescent="0.3">
      <c r="A1779">
        <v>6</v>
      </c>
      <c r="B1779">
        <v>42</v>
      </c>
      <c r="C1779">
        <v>0.15</v>
      </c>
      <c r="D1779">
        <v>6</v>
      </c>
      <c r="E1779" t="s">
        <v>25</v>
      </c>
      <c r="F1779" t="s">
        <v>913</v>
      </c>
      <c r="G1779">
        <f>_xlfn.XLOOKUP(Product_summary[[#This Row],[ProductName]], products[ProductName], products[UnitsInStock])</f>
        <v>24</v>
      </c>
      <c r="H1779">
        <f>_xlfn.XLOOKUP(Product_summary[[#This Row],[ProductName]], products[ProductName], products[UnitsOnOrder])</f>
        <v>0</v>
      </c>
      <c r="I1779">
        <f>_xlfn.XLOOKUP(Product_summary[[#This Row],[ProductName]], products[ProductName], products[ReorderLevel])</f>
        <v>5</v>
      </c>
      <c r="J1779">
        <v>214.2</v>
      </c>
    </row>
    <row r="1780" spans="1:10" x14ac:dyDescent="0.3">
      <c r="A1780">
        <v>19.5</v>
      </c>
      <c r="B1780">
        <v>30</v>
      </c>
      <c r="C1780">
        <v>0</v>
      </c>
      <c r="D1780">
        <v>19.5</v>
      </c>
      <c r="E1780" t="s">
        <v>16</v>
      </c>
      <c r="F1780" t="s">
        <v>999</v>
      </c>
      <c r="G1780">
        <f>_xlfn.XLOOKUP(Product_summary[[#This Row],[ProductName]], products[ProductName], products[UnitsInStock])</f>
        <v>36</v>
      </c>
      <c r="H1780">
        <f>_xlfn.XLOOKUP(Product_summary[[#This Row],[ProductName]], products[ProductName], products[UnitsOnOrder])</f>
        <v>0</v>
      </c>
      <c r="I1780">
        <f>_xlfn.XLOOKUP(Product_summary[[#This Row],[ProductName]], products[ProductName], products[ReorderLevel])</f>
        <v>20</v>
      </c>
      <c r="J1780">
        <v>585</v>
      </c>
    </row>
    <row r="1781" spans="1:10" x14ac:dyDescent="0.3">
      <c r="A1781">
        <v>17.45</v>
      </c>
      <c r="B1781">
        <v>30</v>
      </c>
      <c r="C1781">
        <v>0.1</v>
      </c>
      <c r="D1781">
        <v>17.45</v>
      </c>
      <c r="E1781" t="s">
        <v>10</v>
      </c>
      <c r="F1781" t="s">
        <v>919</v>
      </c>
      <c r="G1781">
        <f>_xlfn.XLOOKUP(Product_summary[[#This Row],[ProductName]], products[ProductName], products[UnitsInStock])</f>
        <v>29</v>
      </c>
      <c r="H1781">
        <f>_xlfn.XLOOKUP(Product_summary[[#This Row],[ProductName]], products[ProductName], products[UnitsOnOrder])</f>
        <v>0</v>
      </c>
      <c r="I1781">
        <f>_xlfn.XLOOKUP(Product_summary[[#This Row],[ProductName]], products[ProductName], products[ReorderLevel])</f>
        <v>10</v>
      </c>
      <c r="J1781">
        <v>471.15000000000003</v>
      </c>
    </row>
    <row r="1782" spans="1:10" x14ac:dyDescent="0.3">
      <c r="A1782">
        <v>49.3</v>
      </c>
      <c r="B1782">
        <v>14</v>
      </c>
      <c r="C1782">
        <v>0.1</v>
      </c>
      <c r="D1782">
        <v>49.3</v>
      </c>
      <c r="E1782" t="s">
        <v>10</v>
      </c>
      <c r="F1782" t="s">
        <v>1008</v>
      </c>
      <c r="G1782">
        <f>_xlfn.XLOOKUP(Product_summary[[#This Row],[ProductName]], products[ProductName], products[UnitsInStock])</f>
        <v>17</v>
      </c>
      <c r="H1782">
        <f>_xlfn.XLOOKUP(Product_summary[[#This Row],[ProductName]], products[ProductName], products[UnitsOnOrder])</f>
        <v>0</v>
      </c>
      <c r="I1782">
        <f>_xlfn.XLOOKUP(Product_summary[[#This Row],[ProductName]], products[ProductName], products[ReorderLevel])</f>
        <v>0</v>
      </c>
      <c r="J1782">
        <v>621.17999999999995</v>
      </c>
    </row>
    <row r="1783" spans="1:10" x14ac:dyDescent="0.3">
      <c r="A1783">
        <v>34.799999999999997</v>
      </c>
      <c r="B1783">
        <v>16</v>
      </c>
      <c r="C1783">
        <v>0</v>
      </c>
      <c r="D1783">
        <v>34.799999999999997</v>
      </c>
      <c r="E1783" t="s">
        <v>13</v>
      </c>
      <c r="F1783" t="s">
        <v>1026</v>
      </c>
      <c r="G1783">
        <f>_xlfn.XLOOKUP(Product_summary[[#This Row],[ProductName]], products[ProductName], products[UnitsInStock])</f>
        <v>14</v>
      </c>
      <c r="H1783">
        <f>_xlfn.XLOOKUP(Product_summary[[#This Row],[ProductName]], products[ProductName], products[UnitsOnOrder])</f>
        <v>0</v>
      </c>
      <c r="I1783">
        <f>_xlfn.XLOOKUP(Product_summary[[#This Row],[ProductName]], products[ProductName], products[ReorderLevel])</f>
        <v>0</v>
      </c>
      <c r="J1783">
        <v>556.79999999999995</v>
      </c>
    </row>
    <row r="1784" spans="1:10" x14ac:dyDescent="0.3">
      <c r="A1784">
        <v>7.75</v>
      </c>
      <c r="B1784">
        <v>20</v>
      </c>
      <c r="C1784">
        <v>0.1</v>
      </c>
      <c r="D1784">
        <v>7.75</v>
      </c>
      <c r="E1784" t="s">
        <v>4</v>
      </c>
      <c r="F1784" t="s">
        <v>1030</v>
      </c>
      <c r="G1784">
        <f>_xlfn.XLOOKUP(Product_summary[[#This Row],[ProductName]], products[ProductName], products[UnitsInStock])</f>
        <v>125</v>
      </c>
      <c r="H1784">
        <f>_xlfn.XLOOKUP(Product_summary[[#This Row],[ProductName]], products[ProductName], products[UnitsOnOrder])</f>
        <v>0</v>
      </c>
      <c r="I1784">
        <f>_xlfn.XLOOKUP(Product_summary[[#This Row],[ProductName]], products[ProductName], products[ReorderLevel])</f>
        <v>25</v>
      </c>
      <c r="J1784">
        <v>139.5</v>
      </c>
    </row>
    <row r="1785" spans="1:10" x14ac:dyDescent="0.3">
      <c r="A1785">
        <v>32.799999999999997</v>
      </c>
      <c r="B1785">
        <v>2</v>
      </c>
      <c r="C1785">
        <v>0</v>
      </c>
      <c r="D1785">
        <v>32.799999999999997</v>
      </c>
      <c r="E1785" t="s">
        <v>19</v>
      </c>
      <c r="F1785" t="s">
        <v>991</v>
      </c>
      <c r="G1785">
        <f>_xlfn.XLOOKUP(Product_summary[[#This Row],[ProductName]], products[ProductName], products[UnitsInStock])</f>
        <v>0</v>
      </c>
      <c r="H1785">
        <f>_xlfn.XLOOKUP(Product_summary[[#This Row],[ProductName]], products[ProductName], products[UnitsOnOrder])</f>
        <v>0</v>
      </c>
      <c r="I1785">
        <f>_xlfn.XLOOKUP(Product_summary[[#This Row],[ProductName]], products[ProductName], products[ReorderLevel])</f>
        <v>0</v>
      </c>
      <c r="J1785">
        <v>65.599999999999994</v>
      </c>
    </row>
    <row r="1786" spans="1:10" x14ac:dyDescent="0.3">
      <c r="A1786">
        <v>28.5</v>
      </c>
      <c r="B1786">
        <v>30</v>
      </c>
      <c r="C1786">
        <v>0</v>
      </c>
      <c r="D1786">
        <v>28.5</v>
      </c>
      <c r="E1786" t="s">
        <v>7</v>
      </c>
      <c r="F1786" t="s">
        <v>1006</v>
      </c>
      <c r="G1786">
        <f>_xlfn.XLOOKUP(Product_summary[[#This Row],[ProductName]], products[ProductName], products[UnitsInStock])</f>
        <v>113</v>
      </c>
      <c r="H1786">
        <f>_xlfn.XLOOKUP(Product_summary[[#This Row],[ProductName]], products[ProductName], products[UnitsOnOrder])</f>
        <v>0</v>
      </c>
      <c r="I1786">
        <f>_xlfn.XLOOKUP(Product_summary[[#This Row],[ProductName]], products[ProductName], products[ReorderLevel])</f>
        <v>25</v>
      </c>
      <c r="J1786">
        <v>855</v>
      </c>
    </row>
    <row r="1787" spans="1:10" x14ac:dyDescent="0.3">
      <c r="A1787">
        <v>25</v>
      </c>
      <c r="B1787">
        <v>20</v>
      </c>
      <c r="C1787">
        <v>0</v>
      </c>
      <c r="D1787">
        <v>25</v>
      </c>
      <c r="E1787" t="s">
        <v>7</v>
      </c>
      <c r="F1787" t="s">
        <v>899</v>
      </c>
      <c r="G1787">
        <f>_xlfn.XLOOKUP(Product_summary[[#This Row],[ProductName]], products[ProductName], products[UnitsInStock])</f>
        <v>120</v>
      </c>
      <c r="H1787">
        <f>_xlfn.XLOOKUP(Product_summary[[#This Row],[ProductName]], products[ProductName], products[UnitsOnOrder])</f>
        <v>0</v>
      </c>
      <c r="I1787">
        <f>_xlfn.XLOOKUP(Product_summary[[#This Row],[ProductName]], products[ProductName], products[ReorderLevel])</f>
        <v>25</v>
      </c>
      <c r="J1787">
        <v>500</v>
      </c>
    </row>
    <row r="1788" spans="1:10" x14ac:dyDescent="0.3">
      <c r="A1788">
        <v>18</v>
      </c>
      <c r="B1788">
        <v>21</v>
      </c>
      <c r="C1788">
        <v>0</v>
      </c>
      <c r="D1788">
        <v>18</v>
      </c>
      <c r="E1788" t="s">
        <v>4</v>
      </c>
      <c r="F1788" t="s">
        <v>889</v>
      </c>
      <c r="G1788">
        <f>_xlfn.XLOOKUP(Product_summary[[#This Row],[ProductName]], products[ProductName], products[UnitsInStock])</f>
        <v>39</v>
      </c>
      <c r="H1788">
        <f>_xlfn.XLOOKUP(Product_summary[[#This Row],[ProductName]], products[ProductName], products[UnitsOnOrder])</f>
        <v>0</v>
      </c>
      <c r="I1788">
        <f>_xlfn.XLOOKUP(Product_summary[[#This Row],[ProductName]], products[ProductName], products[ReorderLevel])</f>
        <v>10</v>
      </c>
      <c r="J1788">
        <v>378</v>
      </c>
    </row>
    <row r="1789" spans="1:10" x14ac:dyDescent="0.3">
      <c r="A1789">
        <v>62.5</v>
      </c>
      <c r="B1789">
        <v>4</v>
      </c>
      <c r="C1789">
        <v>0.25</v>
      </c>
      <c r="D1789">
        <v>62.5</v>
      </c>
      <c r="E1789" t="s">
        <v>25</v>
      </c>
      <c r="F1789" t="s">
        <v>923</v>
      </c>
      <c r="G1789">
        <f>_xlfn.XLOOKUP(Product_summary[[#This Row],[ProductName]], products[ProductName], products[UnitsInStock])</f>
        <v>42</v>
      </c>
      <c r="H1789">
        <f>_xlfn.XLOOKUP(Product_summary[[#This Row],[ProductName]], products[ProductName], products[UnitsOnOrder])</f>
        <v>0</v>
      </c>
      <c r="I1789">
        <f>_xlfn.XLOOKUP(Product_summary[[#This Row],[ProductName]], products[ProductName], products[ReorderLevel])</f>
        <v>0</v>
      </c>
      <c r="J1789">
        <v>187.5</v>
      </c>
    </row>
    <row r="1790" spans="1:10" x14ac:dyDescent="0.3">
      <c r="A1790">
        <v>9</v>
      </c>
      <c r="B1790">
        <v>8</v>
      </c>
      <c r="C1790">
        <v>0.25</v>
      </c>
      <c r="D1790">
        <v>9</v>
      </c>
      <c r="E1790" t="s">
        <v>16</v>
      </c>
      <c r="F1790" t="s">
        <v>933</v>
      </c>
      <c r="G1790">
        <f>_xlfn.XLOOKUP(Product_summary[[#This Row],[ProductName]], products[ProductName], products[UnitsInStock])</f>
        <v>61</v>
      </c>
      <c r="H1790">
        <f>_xlfn.XLOOKUP(Product_summary[[#This Row],[ProductName]], products[ProductName], products[UnitsOnOrder])</f>
        <v>0</v>
      </c>
      <c r="I1790">
        <f>_xlfn.XLOOKUP(Product_summary[[#This Row],[ProductName]], products[ProductName], products[ReorderLevel])</f>
        <v>25</v>
      </c>
      <c r="J1790">
        <v>54</v>
      </c>
    </row>
    <row r="1791" spans="1:10" x14ac:dyDescent="0.3">
      <c r="A1791">
        <v>19</v>
      </c>
      <c r="B1791">
        <v>30</v>
      </c>
      <c r="C1791">
        <v>0.2</v>
      </c>
      <c r="D1791">
        <v>19</v>
      </c>
      <c r="E1791" t="s">
        <v>25</v>
      </c>
      <c r="F1791" t="s">
        <v>957</v>
      </c>
      <c r="G1791">
        <f>_xlfn.XLOOKUP(Product_summary[[#This Row],[ProductName]], products[ProductName], products[UnitsInStock])</f>
        <v>112</v>
      </c>
      <c r="H1791">
        <f>_xlfn.XLOOKUP(Product_summary[[#This Row],[ProductName]], products[ProductName], products[UnitsOnOrder])</f>
        <v>0</v>
      </c>
      <c r="I1791">
        <f>_xlfn.XLOOKUP(Product_summary[[#This Row],[ProductName]], products[ProductName], products[ReorderLevel])</f>
        <v>20</v>
      </c>
      <c r="J1791">
        <v>456</v>
      </c>
    </row>
    <row r="1792" spans="1:10" x14ac:dyDescent="0.3">
      <c r="A1792">
        <v>45.6</v>
      </c>
      <c r="B1792">
        <v>8</v>
      </c>
      <c r="C1792">
        <v>0</v>
      </c>
      <c r="D1792">
        <v>45.6</v>
      </c>
      <c r="E1792" t="s">
        <v>22</v>
      </c>
      <c r="F1792" t="s">
        <v>943</v>
      </c>
      <c r="G1792">
        <f>_xlfn.XLOOKUP(Product_summary[[#This Row],[ProductName]], products[ProductName], products[UnitsInStock])</f>
        <v>26</v>
      </c>
      <c r="H1792">
        <f>_xlfn.XLOOKUP(Product_summary[[#This Row],[ProductName]], products[ProductName], products[UnitsOnOrder])</f>
        <v>0</v>
      </c>
      <c r="I1792">
        <f>_xlfn.XLOOKUP(Product_summary[[#This Row],[ProductName]], products[ProductName], products[ReorderLevel])</f>
        <v>0</v>
      </c>
      <c r="J1792">
        <v>364.8</v>
      </c>
    </row>
    <row r="1793" spans="1:10" x14ac:dyDescent="0.3">
      <c r="A1793">
        <v>14</v>
      </c>
      <c r="B1793">
        <v>20</v>
      </c>
      <c r="C1793">
        <v>0</v>
      </c>
      <c r="D1793">
        <v>14</v>
      </c>
      <c r="E1793" t="s">
        <v>4</v>
      </c>
      <c r="F1793" t="s">
        <v>955</v>
      </c>
      <c r="G1793">
        <f>_xlfn.XLOOKUP(Product_summary[[#This Row],[ProductName]], products[ProductName], products[UnitsInStock])</f>
        <v>111</v>
      </c>
      <c r="H1793">
        <f>_xlfn.XLOOKUP(Product_summary[[#This Row],[ProductName]], products[ProductName], products[UnitsOnOrder])</f>
        <v>0</v>
      </c>
      <c r="I1793">
        <f>_xlfn.XLOOKUP(Product_summary[[#This Row],[ProductName]], products[ProductName], products[ReorderLevel])</f>
        <v>15</v>
      </c>
      <c r="J1793">
        <v>280</v>
      </c>
    </row>
    <row r="1794" spans="1:10" x14ac:dyDescent="0.3">
      <c r="A1794">
        <v>6</v>
      </c>
      <c r="B1794">
        <v>20</v>
      </c>
      <c r="C1794">
        <v>0.25</v>
      </c>
      <c r="D1794">
        <v>6</v>
      </c>
      <c r="E1794" t="s">
        <v>25</v>
      </c>
      <c r="F1794" t="s">
        <v>913</v>
      </c>
      <c r="G1794">
        <f>_xlfn.XLOOKUP(Product_summary[[#This Row],[ProductName]], products[ProductName], products[UnitsInStock])</f>
        <v>24</v>
      </c>
      <c r="H1794">
        <f>_xlfn.XLOOKUP(Product_summary[[#This Row],[ProductName]], products[ProductName], products[UnitsOnOrder])</f>
        <v>0</v>
      </c>
      <c r="I1794">
        <f>_xlfn.XLOOKUP(Product_summary[[#This Row],[ProductName]], products[ProductName], products[ReorderLevel])</f>
        <v>5</v>
      </c>
      <c r="J1794">
        <v>90</v>
      </c>
    </row>
    <row r="1795" spans="1:10" x14ac:dyDescent="0.3">
      <c r="A1795">
        <v>46</v>
      </c>
      <c r="B1795">
        <v>24</v>
      </c>
      <c r="C1795">
        <v>0.25</v>
      </c>
      <c r="D1795">
        <v>46</v>
      </c>
      <c r="E1795" t="s">
        <v>4</v>
      </c>
      <c r="F1795" t="s">
        <v>971</v>
      </c>
      <c r="G1795">
        <f>_xlfn.XLOOKUP(Product_summary[[#This Row],[ProductName]], products[ProductName], products[UnitsInStock])</f>
        <v>17</v>
      </c>
      <c r="H1795">
        <f>_xlfn.XLOOKUP(Product_summary[[#This Row],[ProductName]], products[ProductName], products[UnitsOnOrder])</f>
        <v>10</v>
      </c>
      <c r="I1795">
        <f>_xlfn.XLOOKUP(Product_summary[[#This Row],[ProductName]], products[ProductName], products[ReorderLevel])</f>
        <v>25</v>
      </c>
      <c r="J1795">
        <v>828</v>
      </c>
    </row>
    <row r="1796" spans="1:10" x14ac:dyDescent="0.3">
      <c r="A1796">
        <v>34</v>
      </c>
      <c r="B1796">
        <v>49</v>
      </c>
      <c r="C1796">
        <v>0.25</v>
      </c>
      <c r="D1796">
        <v>34</v>
      </c>
      <c r="E1796" t="s">
        <v>13</v>
      </c>
      <c r="F1796" t="s">
        <v>1004</v>
      </c>
      <c r="G1796">
        <f>_xlfn.XLOOKUP(Product_summary[[#This Row],[ProductName]], products[ProductName], products[UnitsInStock])</f>
        <v>19</v>
      </c>
      <c r="H1796">
        <f>_xlfn.XLOOKUP(Product_summary[[#This Row],[ProductName]], products[ProductName], products[UnitsOnOrder])</f>
        <v>0</v>
      </c>
      <c r="I1796">
        <f>_xlfn.XLOOKUP(Product_summary[[#This Row],[ProductName]], products[ProductName], products[ReorderLevel])</f>
        <v>0</v>
      </c>
      <c r="J1796">
        <v>1249.5</v>
      </c>
    </row>
    <row r="1797" spans="1:10" x14ac:dyDescent="0.3">
      <c r="A1797">
        <v>21.5</v>
      </c>
      <c r="B1797">
        <v>35</v>
      </c>
      <c r="C1797">
        <v>0.25</v>
      </c>
      <c r="D1797">
        <v>21.5</v>
      </c>
      <c r="E1797" t="s">
        <v>13</v>
      </c>
      <c r="F1797" t="s">
        <v>1025</v>
      </c>
      <c r="G1797">
        <f>_xlfn.XLOOKUP(Product_summary[[#This Row],[ProductName]], products[ProductName], products[UnitsInStock])</f>
        <v>26</v>
      </c>
      <c r="H1797">
        <f>_xlfn.XLOOKUP(Product_summary[[#This Row],[ProductName]], products[ProductName], products[UnitsOnOrder])</f>
        <v>0</v>
      </c>
      <c r="I1797">
        <f>_xlfn.XLOOKUP(Product_summary[[#This Row],[ProductName]], products[ProductName], products[ReorderLevel])</f>
        <v>0</v>
      </c>
      <c r="J1797">
        <v>564.375</v>
      </c>
    </row>
    <row r="1798" spans="1:10" x14ac:dyDescent="0.3">
      <c r="A1798">
        <v>19</v>
      </c>
      <c r="B1798">
        <v>10</v>
      </c>
      <c r="C1798">
        <v>0.15</v>
      </c>
      <c r="D1798">
        <v>19</v>
      </c>
      <c r="E1798" t="s">
        <v>4</v>
      </c>
      <c r="F1798" t="s">
        <v>891</v>
      </c>
      <c r="G1798">
        <f>_xlfn.XLOOKUP(Product_summary[[#This Row],[ProductName]], products[ProductName], products[UnitsInStock])</f>
        <v>17</v>
      </c>
      <c r="H1798">
        <f>_xlfn.XLOOKUP(Product_summary[[#This Row],[ProductName]], products[ProductName], products[UnitsOnOrder])</f>
        <v>40</v>
      </c>
      <c r="I1798">
        <f>_xlfn.XLOOKUP(Product_summary[[#This Row],[ProductName]], products[ProductName], products[ReorderLevel])</f>
        <v>25</v>
      </c>
      <c r="J1798">
        <v>161.5</v>
      </c>
    </row>
    <row r="1799" spans="1:10" x14ac:dyDescent="0.3">
      <c r="A1799">
        <v>14</v>
      </c>
      <c r="B1799">
        <v>40</v>
      </c>
      <c r="C1799">
        <v>0.15</v>
      </c>
      <c r="D1799">
        <v>14</v>
      </c>
      <c r="E1799" t="s">
        <v>4</v>
      </c>
      <c r="F1799" t="s">
        <v>1018</v>
      </c>
      <c r="G1799">
        <f>_xlfn.XLOOKUP(Product_summary[[#This Row],[ProductName]], products[ProductName], products[UnitsInStock])</f>
        <v>52</v>
      </c>
      <c r="H1799">
        <f>_xlfn.XLOOKUP(Product_summary[[#This Row],[ProductName]], products[ProductName], products[UnitsOnOrder])</f>
        <v>0</v>
      </c>
      <c r="I1799">
        <f>_xlfn.XLOOKUP(Product_summary[[#This Row],[ProductName]], products[ProductName], products[ReorderLevel])</f>
        <v>10</v>
      </c>
      <c r="J1799">
        <v>476</v>
      </c>
    </row>
    <row r="1800" spans="1:10" x14ac:dyDescent="0.3">
      <c r="A1800">
        <v>30</v>
      </c>
      <c r="B1800">
        <v>8</v>
      </c>
      <c r="C1800">
        <v>0</v>
      </c>
      <c r="D1800">
        <v>30</v>
      </c>
      <c r="E1800" t="s">
        <v>22</v>
      </c>
      <c r="F1800" t="s">
        <v>901</v>
      </c>
      <c r="G1800">
        <f>_xlfn.XLOOKUP(Product_summary[[#This Row],[ProductName]], products[ProductName], products[UnitsInStock])</f>
        <v>15</v>
      </c>
      <c r="H1800">
        <f>_xlfn.XLOOKUP(Product_summary[[#This Row],[ProductName]], products[ProductName], products[UnitsOnOrder])</f>
        <v>0</v>
      </c>
      <c r="I1800">
        <f>_xlfn.XLOOKUP(Product_summary[[#This Row],[ProductName]], products[ProductName], products[ReorderLevel])</f>
        <v>10</v>
      </c>
      <c r="J1800">
        <v>240</v>
      </c>
    </row>
    <row r="1801" spans="1:10" x14ac:dyDescent="0.3">
      <c r="A1801">
        <v>6</v>
      </c>
      <c r="B1801">
        <v>20</v>
      </c>
      <c r="C1801">
        <v>0</v>
      </c>
      <c r="D1801">
        <v>6</v>
      </c>
      <c r="E1801" t="s">
        <v>25</v>
      </c>
      <c r="F1801" t="s">
        <v>913</v>
      </c>
      <c r="G1801">
        <f>_xlfn.XLOOKUP(Product_summary[[#This Row],[ProductName]], products[ProductName], products[UnitsInStock])</f>
        <v>24</v>
      </c>
      <c r="H1801">
        <f>_xlfn.XLOOKUP(Product_summary[[#This Row],[ProductName]], products[ProductName], products[UnitsOnOrder])</f>
        <v>0</v>
      </c>
      <c r="I1801">
        <f>_xlfn.XLOOKUP(Product_summary[[#This Row],[ProductName]], products[ProductName], products[ReorderLevel])</f>
        <v>5</v>
      </c>
      <c r="J1801">
        <v>120</v>
      </c>
    </row>
    <row r="1802" spans="1:10" x14ac:dyDescent="0.3">
      <c r="A1802">
        <v>12.5</v>
      </c>
      <c r="B1802">
        <v>44</v>
      </c>
      <c r="C1802">
        <v>0.25</v>
      </c>
      <c r="D1802">
        <v>12.5</v>
      </c>
      <c r="E1802" t="s">
        <v>13</v>
      </c>
      <c r="F1802" t="s">
        <v>949</v>
      </c>
      <c r="G1802">
        <f>_xlfn.XLOOKUP(Product_summary[[#This Row],[ProductName]], products[ProductName], products[UnitsInStock])</f>
        <v>0</v>
      </c>
      <c r="H1802">
        <f>_xlfn.XLOOKUP(Product_summary[[#This Row],[ProductName]], products[ProductName], products[UnitsOnOrder])</f>
        <v>70</v>
      </c>
      <c r="I1802">
        <f>_xlfn.XLOOKUP(Product_summary[[#This Row],[ProductName]], products[ProductName], products[ReorderLevel])</f>
        <v>20</v>
      </c>
      <c r="J1802">
        <v>412.5</v>
      </c>
    </row>
    <row r="1803" spans="1:10" x14ac:dyDescent="0.3">
      <c r="A1803">
        <v>49.3</v>
      </c>
      <c r="B1803">
        <v>30</v>
      </c>
      <c r="C1803">
        <v>0.25</v>
      </c>
      <c r="D1803">
        <v>49.3</v>
      </c>
      <c r="E1803" t="s">
        <v>10</v>
      </c>
      <c r="F1803" t="s">
        <v>1008</v>
      </c>
      <c r="G1803">
        <f>_xlfn.XLOOKUP(Product_summary[[#This Row],[ProductName]], products[ProductName], products[UnitsInStock])</f>
        <v>17</v>
      </c>
      <c r="H1803">
        <f>_xlfn.XLOOKUP(Product_summary[[#This Row],[ProductName]], products[ProductName], products[UnitsOnOrder])</f>
        <v>0</v>
      </c>
      <c r="I1803">
        <f>_xlfn.XLOOKUP(Product_summary[[#This Row],[ProductName]], products[ProductName], products[ReorderLevel])</f>
        <v>0</v>
      </c>
      <c r="J1803">
        <v>1109.25</v>
      </c>
    </row>
    <row r="1804" spans="1:10" x14ac:dyDescent="0.3">
      <c r="A1804">
        <v>12.5</v>
      </c>
      <c r="B1804">
        <v>80</v>
      </c>
      <c r="C1804">
        <v>0.25</v>
      </c>
      <c r="D1804">
        <v>12.5</v>
      </c>
      <c r="E1804" t="s">
        <v>10</v>
      </c>
      <c r="F1804" t="s">
        <v>1019</v>
      </c>
      <c r="G1804">
        <f>_xlfn.XLOOKUP(Product_summary[[#This Row],[ProductName]], products[ProductName], products[UnitsInStock])</f>
        <v>6</v>
      </c>
      <c r="H1804">
        <f>_xlfn.XLOOKUP(Product_summary[[#This Row],[ProductName]], products[ProductName], products[UnitsOnOrder])</f>
        <v>10</v>
      </c>
      <c r="I1804">
        <f>_xlfn.XLOOKUP(Product_summary[[#This Row],[ProductName]], products[ProductName], products[ReorderLevel])</f>
        <v>15</v>
      </c>
      <c r="J1804">
        <v>750</v>
      </c>
    </row>
    <row r="1805" spans="1:10" x14ac:dyDescent="0.3">
      <c r="A1805">
        <v>34.799999999999997</v>
      </c>
      <c r="B1805">
        <v>50</v>
      </c>
      <c r="C1805">
        <v>0</v>
      </c>
      <c r="D1805">
        <v>34.799999999999997</v>
      </c>
      <c r="E1805" t="s">
        <v>13</v>
      </c>
      <c r="F1805" t="s">
        <v>1026</v>
      </c>
      <c r="G1805">
        <f>_xlfn.XLOOKUP(Product_summary[[#This Row],[ProductName]], products[ProductName], products[UnitsInStock])</f>
        <v>14</v>
      </c>
      <c r="H1805">
        <f>_xlfn.XLOOKUP(Product_summary[[#This Row],[ProductName]], products[ProductName], products[UnitsOnOrder])</f>
        <v>0</v>
      </c>
      <c r="I1805">
        <f>_xlfn.XLOOKUP(Product_summary[[#This Row],[ProductName]], products[ProductName], products[ReorderLevel])</f>
        <v>0</v>
      </c>
      <c r="J1805">
        <v>1739.9999999999998</v>
      </c>
    </row>
    <row r="1806" spans="1:10" x14ac:dyDescent="0.3">
      <c r="A1806">
        <v>20</v>
      </c>
      <c r="B1806">
        <v>28</v>
      </c>
      <c r="C1806">
        <v>0</v>
      </c>
      <c r="D1806">
        <v>20</v>
      </c>
      <c r="E1806" t="s">
        <v>10</v>
      </c>
      <c r="F1806" t="s">
        <v>983</v>
      </c>
      <c r="G1806">
        <f>_xlfn.XLOOKUP(Product_summary[[#This Row],[ProductName]], products[ProductName], products[UnitsInStock])</f>
        <v>10</v>
      </c>
      <c r="H1806">
        <f>_xlfn.XLOOKUP(Product_summary[[#This Row],[ProductName]], products[ProductName], products[UnitsOnOrder])</f>
        <v>60</v>
      </c>
      <c r="I1806">
        <f>_xlfn.XLOOKUP(Product_summary[[#This Row],[ProductName]], products[ProductName], products[ReorderLevel])</f>
        <v>15</v>
      </c>
      <c r="J1806">
        <v>560</v>
      </c>
    </row>
    <row r="1807" spans="1:10" x14ac:dyDescent="0.3">
      <c r="A1807">
        <v>6</v>
      </c>
      <c r="B1807">
        <v>15</v>
      </c>
      <c r="C1807">
        <v>0</v>
      </c>
      <c r="D1807">
        <v>6</v>
      </c>
      <c r="E1807" t="s">
        <v>25</v>
      </c>
      <c r="F1807" t="s">
        <v>913</v>
      </c>
      <c r="G1807">
        <f>_xlfn.XLOOKUP(Product_summary[[#This Row],[ProductName]], products[ProductName], products[UnitsInStock])</f>
        <v>24</v>
      </c>
      <c r="H1807">
        <f>_xlfn.XLOOKUP(Product_summary[[#This Row],[ProductName]], products[ProductName], products[UnitsOnOrder])</f>
        <v>0</v>
      </c>
      <c r="I1807">
        <f>_xlfn.XLOOKUP(Product_summary[[#This Row],[ProductName]], products[ProductName], products[ReorderLevel])</f>
        <v>5</v>
      </c>
      <c r="J1807">
        <v>90</v>
      </c>
    </row>
    <row r="1808" spans="1:10" x14ac:dyDescent="0.3">
      <c r="A1808">
        <v>21</v>
      </c>
      <c r="B1808">
        <v>21</v>
      </c>
      <c r="C1808">
        <v>0</v>
      </c>
      <c r="D1808">
        <v>21</v>
      </c>
      <c r="E1808" t="s">
        <v>16</v>
      </c>
      <c r="F1808" t="s">
        <v>931</v>
      </c>
      <c r="G1808">
        <f>_xlfn.XLOOKUP(Product_summary[[#This Row],[ProductName]], products[ProductName], products[UnitsInStock])</f>
        <v>104</v>
      </c>
      <c r="H1808">
        <f>_xlfn.XLOOKUP(Product_summary[[#This Row],[ProductName]], products[ProductName], products[UnitsOnOrder])</f>
        <v>0</v>
      </c>
      <c r="I1808">
        <f>_xlfn.XLOOKUP(Product_summary[[#This Row],[ProductName]], products[ProductName], products[ReorderLevel])</f>
        <v>25</v>
      </c>
      <c r="J1808">
        <v>441</v>
      </c>
    </row>
    <row r="1809" spans="1:10" x14ac:dyDescent="0.3">
      <c r="A1809">
        <v>12</v>
      </c>
      <c r="B1809">
        <v>15</v>
      </c>
      <c r="C1809">
        <v>0</v>
      </c>
      <c r="D1809">
        <v>12</v>
      </c>
      <c r="E1809" t="s">
        <v>25</v>
      </c>
      <c r="F1809" t="s">
        <v>977</v>
      </c>
      <c r="G1809">
        <f>_xlfn.XLOOKUP(Product_summary[[#This Row],[ProductName]], products[ProductName], products[UnitsInStock])</f>
        <v>95</v>
      </c>
      <c r="H1809">
        <f>_xlfn.XLOOKUP(Product_summary[[#This Row],[ProductName]], products[ProductName], products[UnitsOnOrder])</f>
        <v>0</v>
      </c>
      <c r="I1809">
        <f>_xlfn.XLOOKUP(Product_summary[[#This Row],[ProductName]], products[ProductName], products[ReorderLevel])</f>
        <v>0</v>
      </c>
      <c r="J1809">
        <v>180</v>
      </c>
    </row>
    <row r="1810" spans="1:10" x14ac:dyDescent="0.3">
      <c r="A1810">
        <v>21</v>
      </c>
      <c r="B1810">
        <v>5</v>
      </c>
      <c r="C1810">
        <v>0.25</v>
      </c>
      <c r="D1810">
        <v>21</v>
      </c>
      <c r="E1810" t="s">
        <v>13</v>
      </c>
      <c r="F1810" t="s">
        <v>909</v>
      </c>
      <c r="G1810">
        <f>_xlfn.XLOOKUP(Product_summary[[#This Row],[ProductName]], products[ProductName], products[UnitsInStock])</f>
        <v>22</v>
      </c>
      <c r="H1810">
        <f>_xlfn.XLOOKUP(Product_summary[[#This Row],[ProductName]], products[ProductName], products[UnitsOnOrder])</f>
        <v>30</v>
      </c>
      <c r="I1810">
        <f>_xlfn.XLOOKUP(Product_summary[[#This Row],[ProductName]], products[ProductName], products[ReorderLevel])</f>
        <v>30</v>
      </c>
      <c r="J1810">
        <v>78.75</v>
      </c>
    </row>
    <row r="1811" spans="1:10" x14ac:dyDescent="0.3">
      <c r="A1811">
        <v>19.45</v>
      </c>
      <c r="B1811">
        <v>18</v>
      </c>
      <c r="C1811">
        <v>0.25</v>
      </c>
      <c r="D1811">
        <v>19.45</v>
      </c>
      <c r="E1811" t="s">
        <v>7</v>
      </c>
      <c r="F1811" t="s">
        <v>973</v>
      </c>
      <c r="G1811">
        <f>_xlfn.XLOOKUP(Product_summary[[#This Row],[ProductName]], products[ProductName], products[UnitsInStock])</f>
        <v>27</v>
      </c>
      <c r="H1811">
        <f>_xlfn.XLOOKUP(Product_summary[[#This Row],[ProductName]], products[ProductName], products[UnitsOnOrder])</f>
        <v>0</v>
      </c>
      <c r="I1811">
        <f>_xlfn.XLOOKUP(Product_summary[[#This Row],[ProductName]], products[ProductName], products[ReorderLevel])</f>
        <v>15</v>
      </c>
      <c r="J1811">
        <v>262.57499999999999</v>
      </c>
    </row>
    <row r="1812" spans="1:10" x14ac:dyDescent="0.3">
      <c r="A1812">
        <v>38</v>
      </c>
      <c r="B1812">
        <v>18</v>
      </c>
      <c r="C1812">
        <v>0</v>
      </c>
      <c r="D1812">
        <v>38</v>
      </c>
      <c r="E1812" t="s">
        <v>16</v>
      </c>
      <c r="F1812" t="s">
        <v>997</v>
      </c>
      <c r="G1812">
        <f>_xlfn.XLOOKUP(Product_summary[[#This Row],[ProductName]], products[ProductName], products[UnitsInStock])</f>
        <v>21</v>
      </c>
      <c r="H1812">
        <f>_xlfn.XLOOKUP(Product_summary[[#This Row],[ProductName]], products[ProductName], products[UnitsOnOrder])</f>
        <v>10</v>
      </c>
      <c r="I1812">
        <f>_xlfn.XLOOKUP(Product_summary[[#This Row],[ProductName]], products[ProductName], products[ReorderLevel])</f>
        <v>30</v>
      </c>
      <c r="J1812">
        <v>684</v>
      </c>
    </row>
    <row r="1813" spans="1:10" x14ac:dyDescent="0.3">
      <c r="A1813">
        <v>6</v>
      </c>
      <c r="B1813">
        <v>20</v>
      </c>
      <c r="C1813">
        <v>0</v>
      </c>
      <c r="D1813">
        <v>6</v>
      </c>
      <c r="E1813" t="s">
        <v>25</v>
      </c>
      <c r="F1813" t="s">
        <v>913</v>
      </c>
      <c r="G1813">
        <f>_xlfn.XLOOKUP(Product_summary[[#This Row],[ProductName]], products[ProductName], products[UnitsInStock])</f>
        <v>24</v>
      </c>
      <c r="H1813">
        <f>_xlfn.XLOOKUP(Product_summary[[#This Row],[ProductName]], products[ProductName], products[UnitsOnOrder])</f>
        <v>0</v>
      </c>
      <c r="I1813">
        <f>_xlfn.XLOOKUP(Product_summary[[#This Row],[ProductName]], products[ProductName], products[ReorderLevel])</f>
        <v>5</v>
      </c>
      <c r="J1813">
        <v>120</v>
      </c>
    </row>
    <row r="1814" spans="1:10" x14ac:dyDescent="0.3">
      <c r="A1814">
        <v>12.5</v>
      </c>
      <c r="B1814">
        <v>10</v>
      </c>
      <c r="C1814">
        <v>0</v>
      </c>
      <c r="D1814">
        <v>12.5</v>
      </c>
      <c r="E1814" t="s">
        <v>13</v>
      </c>
      <c r="F1814" t="s">
        <v>949</v>
      </c>
      <c r="G1814">
        <f>_xlfn.XLOOKUP(Product_summary[[#This Row],[ProductName]], products[ProductName], products[UnitsInStock])</f>
        <v>0</v>
      </c>
      <c r="H1814">
        <f>_xlfn.XLOOKUP(Product_summary[[#This Row],[ProductName]], products[ProductName], products[UnitsOnOrder])</f>
        <v>70</v>
      </c>
      <c r="I1814">
        <f>_xlfn.XLOOKUP(Product_summary[[#This Row],[ProductName]], products[ProductName], products[ReorderLevel])</f>
        <v>20</v>
      </c>
      <c r="J1814">
        <v>125</v>
      </c>
    </row>
    <row r="1815" spans="1:10" x14ac:dyDescent="0.3">
      <c r="A1815">
        <v>31</v>
      </c>
      <c r="B1815">
        <v>25</v>
      </c>
      <c r="C1815">
        <v>0</v>
      </c>
      <c r="D1815">
        <v>31</v>
      </c>
      <c r="E1815" t="s">
        <v>25</v>
      </c>
      <c r="F1815" t="s">
        <v>907</v>
      </c>
      <c r="G1815">
        <f>_xlfn.XLOOKUP(Product_summary[[#This Row],[ProductName]], products[ProductName], products[UnitsInStock])</f>
        <v>31</v>
      </c>
      <c r="H1815">
        <f>_xlfn.XLOOKUP(Product_summary[[#This Row],[ProductName]], products[ProductName], products[UnitsOnOrder])</f>
        <v>0</v>
      </c>
      <c r="I1815">
        <f>_xlfn.XLOOKUP(Product_summary[[#This Row],[ProductName]], products[ProductName], products[ReorderLevel])</f>
        <v>0</v>
      </c>
      <c r="J1815">
        <v>775</v>
      </c>
    </row>
    <row r="1816" spans="1:10" x14ac:dyDescent="0.3">
      <c r="A1816">
        <v>4.5</v>
      </c>
      <c r="B1816">
        <v>25</v>
      </c>
      <c r="C1816">
        <v>0</v>
      </c>
      <c r="D1816">
        <v>4.5</v>
      </c>
      <c r="E1816" t="s">
        <v>4</v>
      </c>
      <c r="F1816" t="s">
        <v>935</v>
      </c>
      <c r="G1816">
        <f>_xlfn.XLOOKUP(Product_summary[[#This Row],[ProductName]], products[ProductName], products[UnitsInStock])</f>
        <v>20</v>
      </c>
      <c r="H1816">
        <f>_xlfn.XLOOKUP(Product_summary[[#This Row],[ProductName]], products[ProductName], products[UnitsOnOrder])</f>
        <v>0</v>
      </c>
      <c r="I1816">
        <f>_xlfn.XLOOKUP(Product_summary[[#This Row],[ProductName]], products[ProductName], products[ReorderLevel])</f>
        <v>0</v>
      </c>
      <c r="J1816">
        <v>112.5</v>
      </c>
    </row>
    <row r="1817" spans="1:10" x14ac:dyDescent="0.3">
      <c r="A1817">
        <v>13</v>
      </c>
      <c r="B1817">
        <v>40</v>
      </c>
      <c r="C1817">
        <v>0</v>
      </c>
      <c r="D1817">
        <v>13</v>
      </c>
      <c r="E1817" t="s">
        <v>7</v>
      </c>
      <c r="F1817" t="s">
        <v>1034</v>
      </c>
      <c r="G1817">
        <f>_xlfn.XLOOKUP(Product_summary[[#This Row],[ProductName]], products[ProductName], products[UnitsInStock])</f>
        <v>32</v>
      </c>
      <c r="H1817">
        <f>_xlfn.XLOOKUP(Product_summary[[#This Row],[ProductName]], products[ProductName], products[UnitsOnOrder])</f>
        <v>0</v>
      </c>
      <c r="I1817">
        <f>_xlfn.XLOOKUP(Product_summary[[#This Row],[ProductName]], products[ProductName], products[ReorderLevel])</f>
        <v>15</v>
      </c>
      <c r="J1817">
        <v>520</v>
      </c>
    </row>
    <row r="1818" spans="1:10" x14ac:dyDescent="0.3">
      <c r="A1818">
        <v>55</v>
      </c>
      <c r="B1818">
        <v>4</v>
      </c>
      <c r="C1818">
        <v>0</v>
      </c>
      <c r="D1818">
        <v>55</v>
      </c>
      <c r="E1818" t="s">
        <v>13</v>
      </c>
      <c r="F1818" t="s">
        <v>1002</v>
      </c>
      <c r="G1818">
        <f>_xlfn.XLOOKUP(Product_summary[[#This Row],[ProductName]], products[ProductName], products[UnitsInStock])</f>
        <v>79</v>
      </c>
      <c r="H1818">
        <f>_xlfn.XLOOKUP(Product_summary[[#This Row],[ProductName]], products[ProductName], products[UnitsOnOrder])</f>
        <v>0</v>
      </c>
      <c r="I1818">
        <f>_xlfn.XLOOKUP(Product_summary[[#This Row],[ProductName]], products[ProductName], products[ReorderLevel])</f>
        <v>0</v>
      </c>
      <c r="J1818">
        <v>220</v>
      </c>
    </row>
    <row r="1819" spans="1:10" x14ac:dyDescent="0.3">
      <c r="A1819">
        <v>16.25</v>
      </c>
      <c r="B1819">
        <v>9</v>
      </c>
      <c r="C1819">
        <v>0</v>
      </c>
      <c r="D1819">
        <v>16.25</v>
      </c>
      <c r="E1819" t="s">
        <v>10</v>
      </c>
      <c r="F1819" t="s">
        <v>985</v>
      </c>
      <c r="G1819">
        <f>_xlfn.XLOOKUP(Product_summary[[#This Row],[ProductName]], products[ProductName], products[UnitsInStock])</f>
        <v>65</v>
      </c>
      <c r="H1819">
        <f>_xlfn.XLOOKUP(Product_summary[[#This Row],[ProductName]], products[ProductName], products[UnitsOnOrder])</f>
        <v>0</v>
      </c>
      <c r="I1819">
        <f>_xlfn.XLOOKUP(Product_summary[[#This Row],[ProductName]], products[ProductName], products[ReorderLevel])</f>
        <v>30</v>
      </c>
      <c r="J1819">
        <v>146.25</v>
      </c>
    </row>
    <row r="1820" spans="1:10" x14ac:dyDescent="0.3">
      <c r="A1820">
        <v>53</v>
      </c>
      <c r="B1820">
        <v>40</v>
      </c>
      <c r="C1820">
        <v>0</v>
      </c>
      <c r="D1820">
        <v>53</v>
      </c>
      <c r="E1820" t="s">
        <v>22</v>
      </c>
      <c r="F1820" t="s">
        <v>987</v>
      </c>
      <c r="G1820">
        <f>_xlfn.XLOOKUP(Product_summary[[#This Row],[ProductName]], products[ProductName], products[UnitsInStock])</f>
        <v>20</v>
      </c>
      <c r="H1820">
        <f>_xlfn.XLOOKUP(Product_summary[[#This Row],[ProductName]], products[ProductName], products[UnitsOnOrder])</f>
        <v>0</v>
      </c>
      <c r="I1820">
        <f>_xlfn.XLOOKUP(Product_summary[[#This Row],[ProductName]], products[ProductName], products[ReorderLevel])</f>
        <v>10</v>
      </c>
      <c r="J1820">
        <v>2120</v>
      </c>
    </row>
    <row r="1821" spans="1:10" x14ac:dyDescent="0.3">
      <c r="A1821">
        <v>24</v>
      </c>
      <c r="B1821">
        <v>4</v>
      </c>
      <c r="C1821">
        <v>0</v>
      </c>
      <c r="D1821">
        <v>24</v>
      </c>
      <c r="E1821" t="s">
        <v>19</v>
      </c>
      <c r="F1821" t="s">
        <v>995</v>
      </c>
      <c r="G1821">
        <f>_xlfn.XLOOKUP(Product_summary[[#This Row],[ProductName]], products[ProductName], products[UnitsInStock])</f>
        <v>115</v>
      </c>
      <c r="H1821">
        <f>_xlfn.XLOOKUP(Product_summary[[#This Row],[ProductName]], products[ProductName], products[UnitsOnOrder])</f>
        <v>0</v>
      </c>
      <c r="I1821">
        <f>_xlfn.XLOOKUP(Product_summary[[#This Row],[ProductName]], products[ProductName], products[ReorderLevel])</f>
        <v>20</v>
      </c>
      <c r="J1821">
        <v>96</v>
      </c>
    </row>
    <row r="1822" spans="1:10" x14ac:dyDescent="0.3">
      <c r="A1822">
        <v>25</v>
      </c>
      <c r="B1822">
        <v>12</v>
      </c>
      <c r="C1822">
        <v>0</v>
      </c>
      <c r="D1822">
        <v>25</v>
      </c>
      <c r="E1822" t="s">
        <v>7</v>
      </c>
      <c r="F1822" t="s">
        <v>899</v>
      </c>
      <c r="G1822">
        <f>_xlfn.XLOOKUP(Product_summary[[#This Row],[ProductName]], products[ProductName], products[UnitsInStock])</f>
        <v>120</v>
      </c>
      <c r="H1822">
        <f>_xlfn.XLOOKUP(Product_summary[[#This Row],[ProductName]], products[ProductName], products[UnitsOnOrder])</f>
        <v>0</v>
      </c>
      <c r="I1822">
        <f>_xlfn.XLOOKUP(Product_summary[[#This Row],[ProductName]], products[ProductName], products[ReorderLevel])</f>
        <v>25</v>
      </c>
      <c r="J1822">
        <v>300</v>
      </c>
    </row>
    <row r="1823" spans="1:10" x14ac:dyDescent="0.3">
      <c r="A1823">
        <v>31</v>
      </c>
      <c r="B1823">
        <v>30</v>
      </c>
      <c r="C1823">
        <v>0</v>
      </c>
      <c r="D1823">
        <v>31</v>
      </c>
      <c r="E1823" t="s">
        <v>25</v>
      </c>
      <c r="F1823" t="s">
        <v>907</v>
      </c>
      <c r="G1823">
        <f>_xlfn.XLOOKUP(Product_summary[[#This Row],[ProductName]], products[ProductName], products[UnitsInStock])</f>
        <v>31</v>
      </c>
      <c r="H1823">
        <f>_xlfn.XLOOKUP(Product_summary[[#This Row],[ProductName]], products[ProductName], products[UnitsOnOrder])</f>
        <v>0</v>
      </c>
      <c r="I1823">
        <f>_xlfn.XLOOKUP(Product_summary[[#This Row],[ProductName]], products[ProductName], products[ReorderLevel])</f>
        <v>0</v>
      </c>
      <c r="J1823">
        <v>930</v>
      </c>
    </row>
    <row r="1824" spans="1:10" x14ac:dyDescent="0.3">
      <c r="A1824">
        <v>39</v>
      </c>
      <c r="B1824">
        <v>6</v>
      </c>
      <c r="C1824">
        <v>0</v>
      </c>
      <c r="D1824">
        <v>39</v>
      </c>
      <c r="E1824" t="s">
        <v>19</v>
      </c>
      <c r="F1824" t="s">
        <v>921</v>
      </c>
      <c r="G1824">
        <f>_xlfn.XLOOKUP(Product_summary[[#This Row],[ProductName]], products[ProductName], products[UnitsInStock])</f>
        <v>0</v>
      </c>
      <c r="H1824">
        <f>_xlfn.XLOOKUP(Product_summary[[#This Row],[ProductName]], products[ProductName], products[UnitsOnOrder])</f>
        <v>0</v>
      </c>
      <c r="I1824">
        <f>_xlfn.XLOOKUP(Product_summary[[#This Row],[ProductName]], products[ProductName], products[ReorderLevel])</f>
        <v>0</v>
      </c>
      <c r="J1824">
        <v>234</v>
      </c>
    </row>
    <row r="1825" spans="1:10" x14ac:dyDescent="0.3">
      <c r="A1825">
        <v>49.3</v>
      </c>
      <c r="B1825">
        <v>60</v>
      </c>
      <c r="C1825">
        <v>0</v>
      </c>
      <c r="D1825">
        <v>49.3</v>
      </c>
      <c r="E1825" t="s">
        <v>10</v>
      </c>
      <c r="F1825" t="s">
        <v>1008</v>
      </c>
      <c r="G1825">
        <f>_xlfn.XLOOKUP(Product_summary[[#This Row],[ProductName]], products[ProductName], products[UnitsInStock])</f>
        <v>17</v>
      </c>
      <c r="H1825">
        <f>_xlfn.XLOOKUP(Product_summary[[#This Row],[ProductName]], products[ProductName], products[UnitsOnOrder])</f>
        <v>0</v>
      </c>
      <c r="I1825">
        <f>_xlfn.XLOOKUP(Product_summary[[#This Row],[ProductName]], products[ProductName], products[ReorderLevel])</f>
        <v>0</v>
      </c>
      <c r="J1825">
        <v>2958</v>
      </c>
    </row>
    <row r="1826" spans="1:10" x14ac:dyDescent="0.3">
      <c r="A1826">
        <v>22</v>
      </c>
      <c r="B1826">
        <v>5</v>
      </c>
      <c r="C1826">
        <v>0</v>
      </c>
      <c r="D1826">
        <v>22</v>
      </c>
      <c r="E1826" t="s">
        <v>7</v>
      </c>
      <c r="F1826" t="s">
        <v>895</v>
      </c>
      <c r="G1826">
        <f>_xlfn.XLOOKUP(Product_summary[[#This Row],[ProductName]], products[ProductName], products[UnitsInStock])</f>
        <v>53</v>
      </c>
      <c r="H1826">
        <f>_xlfn.XLOOKUP(Product_summary[[#This Row],[ProductName]], products[ProductName], products[UnitsOnOrder])</f>
        <v>0</v>
      </c>
      <c r="I1826">
        <f>_xlfn.XLOOKUP(Product_summary[[#This Row],[ProductName]], products[ProductName], products[ReorderLevel])</f>
        <v>0</v>
      </c>
      <c r="J1826">
        <v>110</v>
      </c>
    </row>
    <row r="1827" spans="1:10" x14ac:dyDescent="0.3">
      <c r="A1827">
        <v>2.5</v>
      </c>
      <c r="B1827">
        <v>15</v>
      </c>
      <c r="C1827">
        <v>0.05</v>
      </c>
      <c r="D1827">
        <v>2.5</v>
      </c>
      <c r="E1827" t="s">
        <v>13</v>
      </c>
      <c r="F1827" t="s">
        <v>953</v>
      </c>
      <c r="G1827">
        <f>_xlfn.XLOOKUP(Product_summary[[#This Row],[ProductName]], products[ProductName], products[UnitsInStock])</f>
        <v>112</v>
      </c>
      <c r="H1827">
        <f>_xlfn.XLOOKUP(Product_summary[[#This Row],[ProductName]], products[ProductName], products[UnitsOnOrder])</f>
        <v>0</v>
      </c>
      <c r="I1827">
        <f>_xlfn.XLOOKUP(Product_summary[[#This Row],[ProductName]], products[ProductName], products[ReorderLevel])</f>
        <v>20</v>
      </c>
      <c r="J1827">
        <v>35.625</v>
      </c>
    </row>
    <row r="1828" spans="1:10" x14ac:dyDescent="0.3">
      <c r="A1828">
        <v>9.65</v>
      </c>
      <c r="B1828">
        <v>6</v>
      </c>
      <c r="C1828">
        <v>0.05</v>
      </c>
      <c r="D1828">
        <v>9.65</v>
      </c>
      <c r="E1828" t="s">
        <v>25</v>
      </c>
      <c r="F1828" t="s">
        <v>967</v>
      </c>
      <c r="G1828">
        <f>_xlfn.XLOOKUP(Product_summary[[#This Row],[ProductName]], products[ProductName], products[UnitsInStock])</f>
        <v>85</v>
      </c>
      <c r="H1828">
        <f>_xlfn.XLOOKUP(Product_summary[[#This Row],[ProductName]], products[ProductName], products[UnitsOnOrder])</f>
        <v>0</v>
      </c>
      <c r="I1828">
        <f>_xlfn.XLOOKUP(Product_summary[[#This Row],[ProductName]], products[ProductName], products[ReorderLevel])</f>
        <v>10</v>
      </c>
      <c r="J1828">
        <v>55.005000000000003</v>
      </c>
    </row>
    <row r="1829" spans="1:10" x14ac:dyDescent="0.3">
      <c r="A1829">
        <v>7.75</v>
      </c>
      <c r="B1829">
        <v>50</v>
      </c>
      <c r="C1829">
        <v>0.05</v>
      </c>
      <c r="D1829">
        <v>7.75</v>
      </c>
      <c r="E1829" t="s">
        <v>4</v>
      </c>
      <c r="F1829" t="s">
        <v>1030</v>
      </c>
      <c r="G1829">
        <f>_xlfn.XLOOKUP(Product_summary[[#This Row],[ProductName]], products[ProductName], products[UnitsInStock])</f>
        <v>125</v>
      </c>
      <c r="H1829">
        <f>_xlfn.XLOOKUP(Product_summary[[#This Row],[ProductName]], products[ProductName], products[UnitsOnOrder])</f>
        <v>0</v>
      </c>
      <c r="I1829">
        <f>_xlfn.XLOOKUP(Product_summary[[#This Row],[ProductName]], products[ProductName], products[ReorderLevel])</f>
        <v>25</v>
      </c>
      <c r="J1829">
        <v>368.125</v>
      </c>
    </row>
    <row r="1830" spans="1:10" x14ac:dyDescent="0.3">
      <c r="A1830">
        <v>25</v>
      </c>
      <c r="B1830">
        <v>16</v>
      </c>
      <c r="C1830">
        <v>0.05</v>
      </c>
      <c r="D1830">
        <v>25</v>
      </c>
      <c r="E1830" t="s">
        <v>7</v>
      </c>
      <c r="F1830" t="s">
        <v>899</v>
      </c>
      <c r="G1830">
        <f>_xlfn.XLOOKUP(Product_summary[[#This Row],[ProductName]], products[ProductName], products[UnitsInStock])</f>
        <v>120</v>
      </c>
      <c r="H1830">
        <f>_xlfn.XLOOKUP(Product_summary[[#This Row],[ProductName]], products[ProductName], products[UnitsOnOrder])</f>
        <v>0</v>
      </c>
      <c r="I1830">
        <f>_xlfn.XLOOKUP(Product_summary[[#This Row],[ProductName]], products[ProductName], products[ReorderLevel])</f>
        <v>25</v>
      </c>
      <c r="J1830">
        <v>380</v>
      </c>
    </row>
    <row r="1831" spans="1:10" x14ac:dyDescent="0.3">
      <c r="A1831">
        <v>45.6</v>
      </c>
      <c r="B1831">
        <v>2</v>
      </c>
      <c r="C1831">
        <v>0</v>
      </c>
      <c r="D1831">
        <v>45.6</v>
      </c>
      <c r="E1831" t="s">
        <v>22</v>
      </c>
      <c r="F1831" t="s">
        <v>943</v>
      </c>
      <c r="G1831">
        <f>_xlfn.XLOOKUP(Product_summary[[#This Row],[ProductName]], products[ProductName], products[UnitsInStock])</f>
        <v>26</v>
      </c>
      <c r="H1831">
        <f>_xlfn.XLOOKUP(Product_summary[[#This Row],[ProductName]], products[ProductName], products[UnitsOnOrder])</f>
        <v>0</v>
      </c>
      <c r="I1831">
        <f>_xlfn.XLOOKUP(Product_summary[[#This Row],[ProductName]], products[ProductName], products[ReorderLevel])</f>
        <v>0</v>
      </c>
      <c r="J1831">
        <v>91.2</v>
      </c>
    </row>
    <row r="1832" spans="1:10" x14ac:dyDescent="0.3">
      <c r="A1832">
        <v>81</v>
      </c>
      <c r="B1832">
        <v>50</v>
      </c>
      <c r="C1832">
        <v>0.05</v>
      </c>
      <c r="D1832">
        <v>81</v>
      </c>
      <c r="E1832" t="s">
        <v>10</v>
      </c>
      <c r="F1832" t="s">
        <v>927</v>
      </c>
      <c r="G1832">
        <f>_xlfn.XLOOKUP(Product_summary[[#This Row],[ProductName]], products[ProductName], products[UnitsInStock])</f>
        <v>40</v>
      </c>
      <c r="H1832">
        <f>_xlfn.XLOOKUP(Product_summary[[#This Row],[ProductName]], products[ProductName], products[UnitsOnOrder])</f>
        <v>0</v>
      </c>
      <c r="I1832">
        <f>_xlfn.XLOOKUP(Product_summary[[#This Row],[ProductName]], products[ProductName], products[ReorderLevel])</f>
        <v>0</v>
      </c>
      <c r="J1832">
        <v>3847.5</v>
      </c>
    </row>
    <row r="1833" spans="1:10" x14ac:dyDescent="0.3">
      <c r="A1833">
        <v>12.5</v>
      </c>
      <c r="B1833">
        <v>50</v>
      </c>
      <c r="C1833">
        <v>0.05</v>
      </c>
      <c r="D1833">
        <v>12.5</v>
      </c>
      <c r="E1833" t="s">
        <v>13</v>
      </c>
      <c r="F1833" t="s">
        <v>949</v>
      </c>
      <c r="G1833">
        <f>_xlfn.XLOOKUP(Product_summary[[#This Row],[ProductName]], products[ProductName], products[UnitsInStock])</f>
        <v>0</v>
      </c>
      <c r="H1833">
        <f>_xlfn.XLOOKUP(Product_summary[[#This Row],[ProductName]], products[ProductName], products[UnitsOnOrder])</f>
        <v>70</v>
      </c>
      <c r="I1833">
        <f>_xlfn.XLOOKUP(Product_summary[[#This Row],[ProductName]], products[ProductName], products[ReorderLevel])</f>
        <v>20</v>
      </c>
      <c r="J1833">
        <v>593.75</v>
      </c>
    </row>
    <row r="1834" spans="1:10" x14ac:dyDescent="0.3">
      <c r="A1834">
        <v>17.45</v>
      </c>
      <c r="B1834">
        <v>28</v>
      </c>
      <c r="C1834">
        <v>0.15</v>
      </c>
      <c r="D1834">
        <v>17.45</v>
      </c>
      <c r="E1834" t="s">
        <v>10</v>
      </c>
      <c r="F1834" t="s">
        <v>919</v>
      </c>
      <c r="G1834">
        <f>_xlfn.XLOOKUP(Product_summary[[#This Row],[ProductName]], products[ProductName], products[UnitsInStock])</f>
        <v>29</v>
      </c>
      <c r="H1834">
        <f>_xlfn.XLOOKUP(Product_summary[[#This Row],[ProductName]], products[ProductName], products[UnitsOnOrder])</f>
        <v>0</v>
      </c>
      <c r="I1834">
        <f>_xlfn.XLOOKUP(Product_summary[[#This Row],[ProductName]], products[ProductName], products[ReorderLevel])</f>
        <v>10</v>
      </c>
      <c r="J1834">
        <v>415.30999999999995</v>
      </c>
    </row>
    <row r="1835" spans="1:10" x14ac:dyDescent="0.3">
      <c r="A1835">
        <v>12.5</v>
      </c>
      <c r="B1835">
        <v>25</v>
      </c>
      <c r="C1835">
        <v>0.15</v>
      </c>
      <c r="D1835">
        <v>12.5</v>
      </c>
      <c r="E1835" t="s">
        <v>13</v>
      </c>
      <c r="F1835" t="s">
        <v>949</v>
      </c>
      <c r="G1835">
        <f>_xlfn.XLOOKUP(Product_summary[[#This Row],[ProductName]], products[ProductName], products[UnitsInStock])</f>
        <v>0</v>
      </c>
      <c r="H1835">
        <f>_xlfn.XLOOKUP(Product_summary[[#This Row],[ProductName]], products[ProductName], products[UnitsOnOrder])</f>
        <v>70</v>
      </c>
      <c r="I1835">
        <f>_xlfn.XLOOKUP(Product_summary[[#This Row],[ProductName]], products[ProductName], products[ReorderLevel])</f>
        <v>20</v>
      </c>
      <c r="J1835">
        <v>265.625</v>
      </c>
    </row>
    <row r="1836" spans="1:10" x14ac:dyDescent="0.3">
      <c r="A1836">
        <v>9.5</v>
      </c>
      <c r="B1836">
        <v>30</v>
      </c>
      <c r="C1836">
        <v>0</v>
      </c>
      <c r="D1836">
        <v>9.5</v>
      </c>
      <c r="E1836" t="s">
        <v>25</v>
      </c>
      <c r="F1836" t="s">
        <v>975</v>
      </c>
      <c r="G1836">
        <f>_xlfn.XLOOKUP(Product_summary[[#This Row],[ProductName]], products[ProductName], products[UnitsInStock])</f>
        <v>5</v>
      </c>
      <c r="H1836">
        <f>_xlfn.XLOOKUP(Product_summary[[#This Row],[ProductName]], products[ProductName], products[UnitsOnOrder])</f>
        <v>70</v>
      </c>
      <c r="I1836">
        <f>_xlfn.XLOOKUP(Product_summary[[#This Row],[ProductName]], products[ProductName], products[ReorderLevel])</f>
        <v>15</v>
      </c>
      <c r="J1836">
        <v>285</v>
      </c>
    </row>
    <row r="1837" spans="1:10" x14ac:dyDescent="0.3">
      <c r="A1837">
        <v>34</v>
      </c>
      <c r="B1837">
        <v>24</v>
      </c>
      <c r="C1837">
        <v>0.15</v>
      </c>
      <c r="D1837">
        <v>34</v>
      </c>
      <c r="E1837" t="s">
        <v>13</v>
      </c>
      <c r="F1837" t="s">
        <v>1004</v>
      </c>
      <c r="G1837">
        <f>_xlfn.XLOOKUP(Product_summary[[#This Row],[ProductName]], products[ProductName], products[UnitsInStock])</f>
        <v>19</v>
      </c>
      <c r="H1837">
        <f>_xlfn.XLOOKUP(Product_summary[[#This Row],[ProductName]], products[ProductName], products[UnitsOnOrder])</f>
        <v>0</v>
      </c>
      <c r="I1837">
        <f>_xlfn.XLOOKUP(Product_summary[[#This Row],[ProductName]], products[ProductName], products[ReorderLevel])</f>
        <v>0</v>
      </c>
      <c r="J1837">
        <v>693.6</v>
      </c>
    </row>
    <row r="1838" spans="1:10" x14ac:dyDescent="0.3">
      <c r="A1838">
        <v>7.75</v>
      </c>
      <c r="B1838">
        <v>12</v>
      </c>
      <c r="C1838">
        <v>0.2</v>
      </c>
      <c r="D1838">
        <v>7.75</v>
      </c>
      <c r="E1838" t="s">
        <v>4</v>
      </c>
      <c r="F1838" t="s">
        <v>1030</v>
      </c>
      <c r="G1838">
        <f>_xlfn.XLOOKUP(Product_summary[[#This Row],[ProductName]], products[ProductName], products[UnitsInStock])</f>
        <v>125</v>
      </c>
      <c r="H1838">
        <f>_xlfn.XLOOKUP(Product_summary[[#This Row],[ProductName]], products[ProductName], products[UnitsOnOrder])</f>
        <v>0</v>
      </c>
      <c r="I1838">
        <f>_xlfn.XLOOKUP(Product_summary[[#This Row],[ProductName]], products[ProductName], products[ReorderLevel])</f>
        <v>25</v>
      </c>
      <c r="J1838">
        <v>74.400000000000006</v>
      </c>
    </row>
    <row r="1839" spans="1:10" x14ac:dyDescent="0.3">
      <c r="A1839">
        <v>10</v>
      </c>
      <c r="B1839">
        <v>12</v>
      </c>
      <c r="C1839">
        <v>0</v>
      </c>
      <c r="D1839">
        <v>10</v>
      </c>
      <c r="E1839" t="s">
        <v>10</v>
      </c>
      <c r="F1839" t="s">
        <v>929</v>
      </c>
      <c r="G1839">
        <f>_xlfn.XLOOKUP(Product_summary[[#This Row],[ProductName]], products[ProductName], products[UnitsInStock])</f>
        <v>3</v>
      </c>
      <c r="H1839">
        <f>_xlfn.XLOOKUP(Product_summary[[#This Row],[ProductName]], products[ProductName], products[UnitsOnOrder])</f>
        <v>40</v>
      </c>
      <c r="I1839">
        <f>_xlfn.XLOOKUP(Product_summary[[#This Row],[ProductName]], products[ProductName], products[ReorderLevel])</f>
        <v>5</v>
      </c>
      <c r="J1839">
        <v>120</v>
      </c>
    </row>
    <row r="1840" spans="1:10" x14ac:dyDescent="0.3">
      <c r="A1840">
        <v>9.5</v>
      </c>
      <c r="B1840">
        <v>14</v>
      </c>
      <c r="C1840">
        <v>0</v>
      </c>
      <c r="D1840">
        <v>9.5</v>
      </c>
      <c r="E1840" t="s">
        <v>10</v>
      </c>
      <c r="F1840" t="s">
        <v>979</v>
      </c>
      <c r="G1840">
        <f>_xlfn.XLOOKUP(Product_summary[[#This Row],[ProductName]], products[ProductName], products[UnitsInStock])</f>
        <v>36</v>
      </c>
      <c r="H1840">
        <f>_xlfn.XLOOKUP(Product_summary[[#This Row],[ProductName]], products[ProductName], products[UnitsOnOrder])</f>
        <v>0</v>
      </c>
      <c r="I1840">
        <f>_xlfn.XLOOKUP(Product_summary[[#This Row],[ProductName]], products[ProductName], products[ReorderLevel])</f>
        <v>0</v>
      </c>
      <c r="J1840">
        <v>133</v>
      </c>
    </row>
    <row r="1841" spans="1:10" x14ac:dyDescent="0.3">
      <c r="A1841">
        <v>53</v>
      </c>
      <c r="B1841">
        <v>8</v>
      </c>
      <c r="C1841">
        <v>0</v>
      </c>
      <c r="D1841">
        <v>53</v>
      </c>
      <c r="E1841" t="s">
        <v>22</v>
      </c>
      <c r="F1841" t="s">
        <v>987</v>
      </c>
      <c r="G1841">
        <f>_xlfn.XLOOKUP(Product_summary[[#This Row],[ProductName]], products[ProductName], products[UnitsInStock])</f>
        <v>20</v>
      </c>
      <c r="H1841">
        <f>_xlfn.XLOOKUP(Product_summary[[#This Row],[ProductName]], products[ProductName], products[UnitsOnOrder])</f>
        <v>0</v>
      </c>
      <c r="I1841">
        <f>_xlfn.XLOOKUP(Product_summary[[#This Row],[ProductName]], products[ProductName], products[ReorderLevel])</f>
        <v>10</v>
      </c>
      <c r="J1841">
        <v>424</v>
      </c>
    </row>
    <row r="1842" spans="1:10" x14ac:dyDescent="0.3">
      <c r="A1842">
        <v>25.89</v>
      </c>
      <c r="B1842">
        <v>30</v>
      </c>
      <c r="C1842">
        <v>0</v>
      </c>
      <c r="D1842">
        <v>25.89</v>
      </c>
      <c r="E1842" t="s">
        <v>25</v>
      </c>
      <c r="F1842" t="s">
        <v>947</v>
      </c>
      <c r="G1842">
        <f>_xlfn.XLOOKUP(Product_summary[[#This Row],[ProductName]], products[ProductName], products[UnitsInStock])</f>
        <v>10</v>
      </c>
      <c r="H1842">
        <f>_xlfn.XLOOKUP(Product_summary[[#This Row],[ProductName]], products[ProductName], products[UnitsOnOrder])</f>
        <v>0</v>
      </c>
      <c r="I1842">
        <f>_xlfn.XLOOKUP(Product_summary[[#This Row],[ProductName]], products[ProductName], products[ReorderLevel])</f>
        <v>15</v>
      </c>
      <c r="J1842">
        <v>776.7</v>
      </c>
    </row>
    <row r="1843" spans="1:10" x14ac:dyDescent="0.3">
      <c r="A1843">
        <v>18</v>
      </c>
      <c r="B1843">
        <v>40</v>
      </c>
      <c r="C1843">
        <v>0</v>
      </c>
      <c r="D1843">
        <v>18</v>
      </c>
      <c r="E1843" t="s">
        <v>4</v>
      </c>
      <c r="F1843" t="s">
        <v>956</v>
      </c>
      <c r="G1843">
        <f>_xlfn.XLOOKUP(Product_summary[[#This Row],[ProductName]], products[ProductName], products[UnitsInStock])</f>
        <v>20</v>
      </c>
      <c r="H1843">
        <f>_xlfn.XLOOKUP(Product_summary[[#This Row],[ProductName]], products[ProductName], products[UnitsOnOrder])</f>
        <v>0</v>
      </c>
      <c r="I1843">
        <f>_xlfn.XLOOKUP(Product_summary[[#This Row],[ProductName]], products[ProductName], products[ReorderLevel])</f>
        <v>15</v>
      </c>
      <c r="J1843">
        <v>720</v>
      </c>
    </row>
    <row r="1844" spans="1:10" x14ac:dyDescent="0.3">
      <c r="A1844">
        <v>33.25</v>
      </c>
      <c r="B1844">
        <v>8</v>
      </c>
      <c r="C1844">
        <v>0</v>
      </c>
      <c r="D1844">
        <v>33.25</v>
      </c>
      <c r="E1844" t="s">
        <v>16</v>
      </c>
      <c r="F1844" t="s">
        <v>1012</v>
      </c>
      <c r="G1844">
        <f>_xlfn.XLOOKUP(Product_summary[[#This Row],[ProductName]], products[ProductName], products[UnitsInStock])</f>
        <v>22</v>
      </c>
      <c r="H1844">
        <f>_xlfn.XLOOKUP(Product_summary[[#This Row],[ProductName]], products[ProductName], products[UnitsOnOrder])</f>
        <v>80</v>
      </c>
      <c r="I1844">
        <f>_xlfn.XLOOKUP(Product_summary[[#This Row],[ProductName]], products[ProductName], products[ReorderLevel])</f>
        <v>30</v>
      </c>
      <c r="J1844">
        <v>266</v>
      </c>
    </row>
    <row r="1845" spans="1:10" x14ac:dyDescent="0.3">
      <c r="A1845">
        <v>21.35</v>
      </c>
      <c r="B1845">
        <v>20</v>
      </c>
      <c r="C1845">
        <v>0</v>
      </c>
      <c r="D1845">
        <v>21.35</v>
      </c>
      <c r="E1845" t="s">
        <v>7</v>
      </c>
      <c r="F1845" t="s">
        <v>897</v>
      </c>
      <c r="G1845">
        <f>_xlfn.XLOOKUP(Product_summary[[#This Row],[ProductName]], products[ProductName], products[UnitsInStock])</f>
        <v>0</v>
      </c>
      <c r="H1845">
        <f>_xlfn.XLOOKUP(Product_summary[[#This Row],[ProductName]], products[ProductName], products[UnitsOnOrder])</f>
        <v>0</v>
      </c>
      <c r="I1845">
        <f>_xlfn.XLOOKUP(Product_summary[[#This Row],[ProductName]], products[ProductName], products[ReorderLevel])</f>
        <v>0</v>
      </c>
      <c r="J1845">
        <v>427</v>
      </c>
    </row>
    <row r="1846" spans="1:10" x14ac:dyDescent="0.3">
      <c r="A1846">
        <v>30</v>
      </c>
      <c r="B1846">
        <v>6</v>
      </c>
      <c r="C1846">
        <v>0</v>
      </c>
      <c r="D1846">
        <v>30</v>
      </c>
      <c r="E1846" t="s">
        <v>22</v>
      </c>
      <c r="F1846" t="s">
        <v>901</v>
      </c>
      <c r="G1846">
        <f>_xlfn.XLOOKUP(Product_summary[[#This Row],[ProductName]], products[ProductName], products[UnitsInStock])</f>
        <v>15</v>
      </c>
      <c r="H1846">
        <f>_xlfn.XLOOKUP(Product_summary[[#This Row],[ProductName]], products[ProductName], products[UnitsOnOrder])</f>
        <v>0</v>
      </c>
      <c r="I1846">
        <f>_xlfn.XLOOKUP(Product_summary[[#This Row],[ProductName]], products[ProductName], products[ReorderLevel])</f>
        <v>10</v>
      </c>
      <c r="J1846">
        <v>180</v>
      </c>
    </row>
    <row r="1847" spans="1:10" x14ac:dyDescent="0.3">
      <c r="A1847">
        <v>34.799999999999997</v>
      </c>
      <c r="B1847">
        <v>5</v>
      </c>
      <c r="C1847">
        <v>0</v>
      </c>
      <c r="D1847">
        <v>34.799999999999997</v>
      </c>
      <c r="E1847" t="s">
        <v>13</v>
      </c>
      <c r="F1847" t="s">
        <v>1026</v>
      </c>
      <c r="G1847">
        <f>_xlfn.XLOOKUP(Product_summary[[#This Row],[ProductName]], products[ProductName], products[UnitsInStock])</f>
        <v>14</v>
      </c>
      <c r="H1847">
        <f>_xlfn.XLOOKUP(Product_summary[[#This Row],[ProductName]], products[ProductName], products[UnitsOnOrder])</f>
        <v>0</v>
      </c>
      <c r="I1847">
        <f>_xlfn.XLOOKUP(Product_summary[[#This Row],[ProductName]], products[ProductName], products[ReorderLevel])</f>
        <v>0</v>
      </c>
      <c r="J1847">
        <v>174</v>
      </c>
    </row>
    <row r="1848" spans="1:10" x14ac:dyDescent="0.3">
      <c r="A1848">
        <v>7.75</v>
      </c>
      <c r="B1848">
        <v>20</v>
      </c>
      <c r="C1848">
        <v>0.15</v>
      </c>
      <c r="D1848">
        <v>7.75</v>
      </c>
      <c r="E1848" t="s">
        <v>4</v>
      </c>
      <c r="F1848" t="s">
        <v>1030</v>
      </c>
      <c r="G1848">
        <f>_xlfn.XLOOKUP(Product_summary[[#This Row],[ProductName]], products[ProductName], products[UnitsInStock])</f>
        <v>125</v>
      </c>
      <c r="H1848">
        <f>_xlfn.XLOOKUP(Product_summary[[#This Row],[ProductName]], products[ProductName], products[UnitsOnOrder])</f>
        <v>0</v>
      </c>
      <c r="I1848">
        <f>_xlfn.XLOOKUP(Product_summary[[#This Row],[ProductName]], products[ProductName], products[ReorderLevel])</f>
        <v>25</v>
      </c>
      <c r="J1848">
        <v>131.75</v>
      </c>
    </row>
    <row r="1849" spans="1:10" x14ac:dyDescent="0.3">
      <c r="A1849">
        <v>4.5</v>
      </c>
      <c r="B1849">
        <v>10</v>
      </c>
      <c r="C1849">
        <v>0.25</v>
      </c>
      <c r="D1849">
        <v>4.5</v>
      </c>
      <c r="E1849" t="s">
        <v>4</v>
      </c>
      <c r="F1849" t="s">
        <v>935</v>
      </c>
      <c r="G1849">
        <f>_xlfn.XLOOKUP(Product_summary[[#This Row],[ProductName]], products[ProductName], products[UnitsInStock])</f>
        <v>20</v>
      </c>
      <c r="H1849">
        <f>_xlfn.XLOOKUP(Product_summary[[#This Row],[ProductName]], products[ProductName], products[UnitsOnOrder])</f>
        <v>0</v>
      </c>
      <c r="I1849">
        <f>_xlfn.XLOOKUP(Product_summary[[#This Row],[ProductName]], products[ProductName], products[ReorderLevel])</f>
        <v>0</v>
      </c>
      <c r="J1849">
        <v>33.75</v>
      </c>
    </row>
    <row r="1850" spans="1:10" x14ac:dyDescent="0.3">
      <c r="A1850">
        <v>9.65</v>
      </c>
      <c r="B1850">
        <v>24</v>
      </c>
      <c r="C1850">
        <v>0</v>
      </c>
      <c r="D1850">
        <v>9.65</v>
      </c>
      <c r="E1850" t="s">
        <v>25</v>
      </c>
      <c r="F1850" t="s">
        <v>967</v>
      </c>
      <c r="G1850">
        <f>_xlfn.XLOOKUP(Product_summary[[#This Row],[ProductName]], products[ProductName], products[UnitsInStock])</f>
        <v>85</v>
      </c>
      <c r="H1850">
        <f>_xlfn.XLOOKUP(Product_summary[[#This Row],[ProductName]], products[ProductName], products[UnitsOnOrder])</f>
        <v>0</v>
      </c>
      <c r="I1850">
        <f>_xlfn.XLOOKUP(Product_summary[[#This Row],[ProductName]], products[ProductName], products[ReorderLevel])</f>
        <v>10</v>
      </c>
      <c r="J1850">
        <v>231.60000000000002</v>
      </c>
    </row>
    <row r="1851" spans="1:10" x14ac:dyDescent="0.3">
      <c r="A1851">
        <v>7</v>
      </c>
      <c r="B1851">
        <v>6</v>
      </c>
      <c r="C1851">
        <v>0.05</v>
      </c>
      <c r="D1851">
        <v>7</v>
      </c>
      <c r="E1851" t="s">
        <v>16</v>
      </c>
      <c r="F1851" t="s">
        <v>989</v>
      </c>
      <c r="G1851">
        <f>_xlfn.XLOOKUP(Product_summary[[#This Row],[ProductName]], products[ProductName], products[UnitsInStock])</f>
        <v>38</v>
      </c>
      <c r="H1851">
        <f>_xlfn.XLOOKUP(Product_summary[[#This Row],[ProductName]], products[ProductName], products[UnitsOnOrder])</f>
        <v>0</v>
      </c>
      <c r="I1851">
        <f>_xlfn.XLOOKUP(Product_summary[[#This Row],[ProductName]], products[ProductName], products[ReorderLevel])</f>
        <v>25</v>
      </c>
      <c r="J1851">
        <v>39.9</v>
      </c>
    </row>
    <row r="1852" spans="1:10" x14ac:dyDescent="0.3">
      <c r="A1852">
        <v>18</v>
      </c>
      <c r="B1852">
        <v>60</v>
      </c>
      <c r="C1852">
        <v>0</v>
      </c>
      <c r="D1852">
        <v>18</v>
      </c>
      <c r="E1852" t="s">
        <v>4</v>
      </c>
      <c r="F1852" t="s">
        <v>1032</v>
      </c>
      <c r="G1852">
        <f>_xlfn.XLOOKUP(Product_summary[[#This Row],[ProductName]], products[ProductName], products[UnitsInStock])</f>
        <v>57</v>
      </c>
      <c r="H1852">
        <f>_xlfn.XLOOKUP(Product_summary[[#This Row],[ProductName]], products[ProductName], products[UnitsOnOrder])</f>
        <v>0</v>
      </c>
      <c r="I1852">
        <f>_xlfn.XLOOKUP(Product_summary[[#This Row],[ProductName]], products[ProductName], products[ReorderLevel])</f>
        <v>20</v>
      </c>
      <c r="J1852">
        <v>1080</v>
      </c>
    </row>
    <row r="1853" spans="1:10" x14ac:dyDescent="0.3">
      <c r="A1853">
        <v>30</v>
      </c>
      <c r="B1853">
        <v>45</v>
      </c>
      <c r="C1853">
        <v>0</v>
      </c>
      <c r="D1853">
        <v>30</v>
      </c>
      <c r="E1853" t="s">
        <v>22</v>
      </c>
      <c r="F1853" t="s">
        <v>901</v>
      </c>
      <c r="G1853">
        <f>_xlfn.XLOOKUP(Product_summary[[#This Row],[ProductName]], products[ProductName], products[UnitsInStock])</f>
        <v>15</v>
      </c>
      <c r="H1853">
        <f>_xlfn.XLOOKUP(Product_summary[[#This Row],[ProductName]], products[ProductName], products[UnitsOnOrder])</f>
        <v>0</v>
      </c>
      <c r="I1853">
        <f>_xlfn.XLOOKUP(Product_summary[[#This Row],[ProductName]], products[ProductName], products[ReorderLevel])</f>
        <v>10</v>
      </c>
      <c r="J1853">
        <v>1350</v>
      </c>
    </row>
    <row r="1854" spans="1:10" x14ac:dyDescent="0.3">
      <c r="A1854">
        <v>6</v>
      </c>
      <c r="B1854">
        <v>77</v>
      </c>
      <c r="C1854">
        <v>0</v>
      </c>
      <c r="D1854">
        <v>6</v>
      </c>
      <c r="E1854" t="s">
        <v>25</v>
      </c>
      <c r="F1854" t="s">
        <v>913</v>
      </c>
      <c r="G1854">
        <f>_xlfn.XLOOKUP(Product_summary[[#This Row],[ProductName]], products[ProductName], products[UnitsInStock])</f>
        <v>24</v>
      </c>
      <c r="H1854">
        <f>_xlfn.XLOOKUP(Product_summary[[#This Row],[ProductName]], products[ProductName], products[UnitsOnOrder])</f>
        <v>0</v>
      </c>
      <c r="I1854">
        <f>_xlfn.XLOOKUP(Product_summary[[#This Row],[ProductName]], products[ProductName], products[ReorderLevel])</f>
        <v>5</v>
      </c>
      <c r="J1854">
        <v>462</v>
      </c>
    </row>
    <row r="1855" spans="1:10" x14ac:dyDescent="0.3">
      <c r="A1855">
        <v>32.799999999999997</v>
      </c>
      <c r="B1855">
        <v>20</v>
      </c>
      <c r="C1855">
        <v>0</v>
      </c>
      <c r="D1855">
        <v>32.799999999999997</v>
      </c>
      <c r="E1855" t="s">
        <v>19</v>
      </c>
      <c r="F1855" t="s">
        <v>991</v>
      </c>
      <c r="G1855">
        <f>_xlfn.XLOOKUP(Product_summary[[#This Row],[ProductName]], products[ProductName], products[UnitsInStock])</f>
        <v>0</v>
      </c>
      <c r="H1855">
        <f>_xlfn.XLOOKUP(Product_summary[[#This Row],[ProductName]], products[ProductName], products[UnitsOnOrder])</f>
        <v>0</v>
      </c>
      <c r="I1855">
        <f>_xlfn.XLOOKUP(Product_summary[[#This Row],[ProductName]], products[ProductName], products[ReorderLevel])</f>
        <v>0</v>
      </c>
      <c r="J1855">
        <v>656</v>
      </c>
    </row>
    <row r="1856" spans="1:10" x14ac:dyDescent="0.3">
      <c r="A1856">
        <v>36</v>
      </c>
      <c r="B1856">
        <v>9</v>
      </c>
      <c r="C1856">
        <v>0</v>
      </c>
      <c r="D1856">
        <v>36</v>
      </c>
      <c r="E1856" t="s">
        <v>13</v>
      </c>
      <c r="F1856" t="s">
        <v>1021</v>
      </c>
      <c r="G1856">
        <f>_xlfn.XLOOKUP(Product_summary[[#This Row],[ProductName]], products[ProductName], products[UnitsInStock])</f>
        <v>26</v>
      </c>
      <c r="H1856">
        <f>_xlfn.XLOOKUP(Product_summary[[#This Row],[ProductName]], products[ProductName], products[UnitsOnOrder])</f>
        <v>0</v>
      </c>
      <c r="I1856">
        <f>_xlfn.XLOOKUP(Product_summary[[#This Row],[ProductName]], products[ProductName], products[ReorderLevel])</f>
        <v>15</v>
      </c>
      <c r="J1856">
        <v>324</v>
      </c>
    </row>
    <row r="1857" spans="1:10" x14ac:dyDescent="0.3">
      <c r="A1857">
        <v>18</v>
      </c>
      <c r="B1857">
        <v>44</v>
      </c>
      <c r="C1857">
        <v>0</v>
      </c>
      <c r="D1857">
        <v>18</v>
      </c>
      <c r="E1857" t="s">
        <v>4</v>
      </c>
      <c r="F1857" t="s">
        <v>1032</v>
      </c>
      <c r="G1857">
        <f>_xlfn.XLOOKUP(Product_summary[[#This Row],[ProductName]], products[ProductName], products[UnitsInStock])</f>
        <v>57</v>
      </c>
      <c r="H1857">
        <f>_xlfn.XLOOKUP(Product_summary[[#This Row],[ProductName]], products[ProductName], products[UnitsOnOrder])</f>
        <v>0</v>
      </c>
      <c r="I1857">
        <f>_xlfn.XLOOKUP(Product_summary[[#This Row],[ProductName]], products[ProductName], products[ReorderLevel])</f>
        <v>20</v>
      </c>
      <c r="J1857">
        <v>792</v>
      </c>
    </row>
    <row r="1858" spans="1:10" x14ac:dyDescent="0.3">
      <c r="A1858">
        <v>34</v>
      </c>
      <c r="B1858">
        <v>2</v>
      </c>
      <c r="C1858">
        <v>0.15</v>
      </c>
      <c r="D1858">
        <v>34</v>
      </c>
      <c r="E1858" t="s">
        <v>13</v>
      </c>
      <c r="F1858" t="s">
        <v>1004</v>
      </c>
      <c r="G1858">
        <f>_xlfn.XLOOKUP(Product_summary[[#This Row],[ProductName]], products[ProductName], products[UnitsInStock])</f>
        <v>19</v>
      </c>
      <c r="H1858">
        <f>_xlfn.XLOOKUP(Product_summary[[#This Row],[ProductName]], products[ProductName], products[UnitsOnOrder])</f>
        <v>0</v>
      </c>
      <c r="I1858">
        <f>_xlfn.XLOOKUP(Product_summary[[#This Row],[ProductName]], products[ProductName], products[ReorderLevel])</f>
        <v>0</v>
      </c>
      <c r="J1858">
        <v>57.8</v>
      </c>
    </row>
    <row r="1859" spans="1:10" x14ac:dyDescent="0.3">
      <c r="A1859">
        <v>62.5</v>
      </c>
      <c r="B1859">
        <v>6</v>
      </c>
      <c r="C1859">
        <v>0</v>
      </c>
      <c r="D1859">
        <v>62.5</v>
      </c>
      <c r="E1859" t="s">
        <v>25</v>
      </c>
      <c r="F1859" t="s">
        <v>923</v>
      </c>
      <c r="G1859">
        <f>_xlfn.XLOOKUP(Product_summary[[#This Row],[ProductName]], products[ProductName], products[UnitsInStock])</f>
        <v>42</v>
      </c>
      <c r="H1859">
        <f>_xlfn.XLOOKUP(Product_summary[[#This Row],[ProductName]], products[ProductName], products[UnitsOnOrder])</f>
        <v>0</v>
      </c>
      <c r="I1859">
        <f>_xlfn.XLOOKUP(Product_summary[[#This Row],[ProductName]], products[ProductName], products[ReorderLevel])</f>
        <v>0</v>
      </c>
      <c r="J1859">
        <v>375</v>
      </c>
    </row>
    <row r="1860" spans="1:10" x14ac:dyDescent="0.3">
      <c r="A1860">
        <v>263.5</v>
      </c>
      <c r="B1860">
        <v>5</v>
      </c>
      <c r="C1860">
        <v>0</v>
      </c>
      <c r="D1860">
        <v>263.5</v>
      </c>
      <c r="E1860" t="s">
        <v>4</v>
      </c>
      <c r="F1860" t="s">
        <v>961</v>
      </c>
      <c r="G1860">
        <f>_xlfn.XLOOKUP(Product_summary[[#This Row],[ProductName]], products[ProductName], products[UnitsInStock])</f>
        <v>17</v>
      </c>
      <c r="H1860">
        <f>_xlfn.XLOOKUP(Product_summary[[#This Row],[ProductName]], products[ProductName], products[UnitsOnOrder])</f>
        <v>0</v>
      </c>
      <c r="I1860">
        <f>_xlfn.XLOOKUP(Product_summary[[#This Row],[ProductName]], products[ProductName], products[ReorderLevel])</f>
        <v>15</v>
      </c>
      <c r="J1860">
        <v>1317.5</v>
      </c>
    </row>
    <row r="1861" spans="1:10" x14ac:dyDescent="0.3">
      <c r="A1861">
        <v>36</v>
      </c>
      <c r="B1861">
        <v>10</v>
      </c>
      <c r="C1861">
        <v>0</v>
      </c>
      <c r="D1861">
        <v>36</v>
      </c>
      <c r="E1861" t="s">
        <v>13</v>
      </c>
      <c r="F1861" t="s">
        <v>1021</v>
      </c>
      <c r="G1861">
        <f>_xlfn.XLOOKUP(Product_summary[[#This Row],[ProductName]], products[ProductName], products[UnitsInStock])</f>
        <v>26</v>
      </c>
      <c r="H1861">
        <f>_xlfn.XLOOKUP(Product_summary[[#This Row],[ProductName]], products[ProductName], products[UnitsOnOrder])</f>
        <v>0</v>
      </c>
      <c r="I1861">
        <f>_xlfn.XLOOKUP(Product_summary[[#This Row],[ProductName]], products[ProductName], products[ReorderLevel])</f>
        <v>15</v>
      </c>
      <c r="J1861">
        <v>360</v>
      </c>
    </row>
    <row r="1862" spans="1:10" x14ac:dyDescent="0.3">
      <c r="A1862">
        <v>53</v>
      </c>
      <c r="B1862">
        <v>16</v>
      </c>
      <c r="C1862">
        <v>0</v>
      </c>
      <c r="D1862">
        <v>53</v>
      </c>
      <c r="E1862" t="s">
        <v>22</v>
      </c>
      <c r="F1862" t="s">
        <v>987</v>
      </c>
      <c r="G1862">
        <f>_xlfn.XLOOKUP(Product_summary[[#This Row],[ProductName]], products[ProductName], products[UnitsInStock])</f>
        <v>20</v>
      </c>
      <c r="H1862">
        <f>_xlfn.XLOOKUP(Product_summary[[#This Row],[ProductName]], products[ProductName], products[UnitsOnOrder])</f>
        <v>0</v>
      </c>
      <c r="I1862">
        <f>_xlfn.XLOOKUP(Product_summary[[#This Row],[ProductName]], products[ProductName], products[ReorderLevel])</f>
        <v>10</v>
      </c>
      <c r="J1862">
        <v>848</v>
      </c>
    </row>
    <row r="1863" spans="1:10" x14ac:dyDescent="0.3">
      <c r="A1863">
        <v>26</v>
      </c>
      <c r="B1863">
        <v>8</v>
      </c>
      <c r="C1863">
        <v>0</v>
      </c>
      <c r="D1863">
        <v>26</v>
      </c>
      <c r="E1863" t="s">
        <v>25</v>
      </c>
      <c r="F1863" t="s">
        <v>959</v>
      </c>
      <c r="G1863">
        <f>_xlfn.XLOOKUP(Product_summary[[#This Row],[ProductName]], products[ProductName], products[UnitsInStock])</f>
        <v>11</v>
      </c>
      <c r="H1863">
        <f>_xlfn.XLOOKUP(Product_summary[[#This Row],[ProductName]], products[ProductName], products[UnitsOnOrder])</f>
        <v>50</v>
      </c>
      <c r="I1863">
        <f>_xlfn.XLOOKUP(Product_summary[[#This Row],[ProductName]], products[ProductName], products[ReorderLevel])</f>
        <v>25</v>
      </c>
      <c r="J1863">
        <v>208</v>
      </c>
    </row>
    <row r="1864" spans="1:10" x14ac:dyDescent="0.3">
      <c r="A1864">
        <v>38</v>
      </c>
      <c r="B1864">
        <v>12</v>
      </c>
      <c r="C1864">
        <v>0.15</v>
      </c>
      <c r="D1864">
        <v>38</v>
      </c>
      <c r="E1864" t="s">
        <v>16</v>
      </c>
      <c r="F1864" t="s">
        <v>997</v>
      </c>
      <c r="G1864">
        <f>_xlfn.XLOOKUP(Product_summary[[#This Row],[ProductName]], products[ProductName], products[UnitsInStock])</f>
        <v>21</v>
      </c>
      <c r="H1864">
        <f>_xlfn.XLOOKUP(Product_summary[[#This Row],[ProductName]], products[ProductName], products[UnitsOnOrder])</f>
        <v>10</v>
      </c>
      <c r="I1864">
        <f>_xlfn.XLOOKUP(Product_summary[[#This Row],[ProductName]], products[ProductName], products[ReorderLevel])</f>
        <v>30</v>
      </c>
      <c r="J1864">
        <v>387.59999999999997</v>
      </c>
    </row>
    <row r="1865" spans="1:10" x14ac:dyDescent="0.3">
      <c r="A1865">
        <v>49.3</v>
      </c>
      <c r="B1865">
        <v>12</v>
      </c>
      <c r="C1865">
        <v>0.15</v>
      </c>
      <c r="D1865">
        <v>49.3</v>
      </c>
      <c r="E1865" t="s">
        <v>10</v>
      </c>
      <c r="F1865" t="s">
        <v>1008</v>
      </c>
      <c r="G1865">
        <f>_xlfn.XLOOKUP(Product_summary[[#This Row],[ProductName]], products[ProductName], products[UnitsInStock])</f>
        <v>17</v>
      </c>
      <c r="H1865">
        <f>_xlfn.XLOOKUP(Product_summary[[#This Row],[ProductName]], products[ProductName], products[UnitsOnOrder])</f>
        <v>0</v>
      </c>
      <c r="I1865">
        <f>_xlfn.XLOOKUP(Product_summary[[#This Row],[ProductName]], products[ProductName], products[ReorderLevel])</f>
        <v>0</v>
      </c>
      <c r="J1865">
        <v>502.8599999999999</v>
      </c>
    </row>
    <row r="1866" spans="1:10" x14ac:dyDescent="0.3">
      <c r="A1866">
        <v>9.1999999999999993</v>
      </c>
      <c r="B1866">
        <v>12</v>
      </c>
      <c r="C1866">
        <v>0</v>
      </c>
      <c r="D1866">
        <v>9.1999999999999993</v>
      </c>
      <c r="E1866" t="s">
        <v>10</v>
      </c>
      <c r="F1866" t="s">
        <v>925</v>
      </c>
      <c r="G1866">
        <f>_xlfn.XLOOKUP(Product_summary[[#This Row],[ProductName]], products[ProductName], products[UnitsInStock])</f>
        <v>25</v>
      </c>
      <c r="H1866">
        <f>_xlfn.XLOOKUP(Product_summary[[#This Row],[ProductName]], products[ProductName], products[UnitsOnOrder])</f>
        <v>0</v>
      </c>
      <c r="I1866">
        <f>_xlfn.XLOOKUP(Product_summary[[#This Row],[ProductName]], products[ProductName], products[ReorderLevel])</f>
        <v>5</v>
      </c>
      <c r="J1866">
        <v>110.39999999999999</v>
      </c>
    </row>
    <row r="1867" spans="1:10" x14ac:dyDescent="0.3">
      <c r="A1867">
        <v>20</v>
      </c>
      <c r="B1867">
        <v>40</v>
      </c>
      <c r="C1867">
        <v>0</v>
      </c>
      <c r="D1867">
        <v>20</v>
      </c>
      <c r="E1867" t="s">
        <v>10</v>
      </c>
      <c r="F1867" t="s">
        <v>983</v>
      </c>
      <c r="G1867">
        <f>_xlfn.XLOOKUP(Product_summary[[#This Row],[ProductName]], products[ProductName], products[UnitsInStock])</f>
        <v>10</v>
      </c>
      <c r="H1867">
        <f>_xlfn.XLOOKUP(Product_summary[[#This Row],[ProductName]], products[ProductName], products[UnitsOnOrder])</f>
        <v>60</v>
      </c>
      <c r="I1867">
        <f>_xlfn.XLOOKUP(Product_summary[[#This Row],[ProductName]], products[ProductName], products[ReorderLevel])</f>
        <v>15</v>
      </c>
      <c r="J1867">
        <v>800</v>
      </c>
    </row>
    <row r="1868" spans="1:10" x14ac:dyDescent="0.3">
      <c r="A1868">
        <v>38</v>
      </c>
      <c r="B1868">
        <v>30</v>
      </c>
      <c r="C1868">
        <v>0</v>
      </c>
      <c r="D1868">
        <v>38</v>
      </c>
      <c r="E1868" t="s">
        <v>13</v>
      </c>
      <c r="F1868" t="s">
        <v>911</v>
      </c>
      <c r="G1868">
        <f>_xlfn.XLOOKUP(Product_summary[[#This Row],[ProductName]], products[ProductName], products[UnitsInStock])</f>
        <v>86</v>
      </c>
      <c r="H1868">
        <f>_xlfn.XLOOKUP(Product_summary[[#This Row],[ProductName]], products[ProductName], products[UnitsOnOrder])</f>
        <v>0</v>
      </c>
      <c r="I1868">
        <f>_xlfn.XLOOKUP(Product_summary[[#This Row],[ProductName]], products[ProductName], products[ReorderLevel])</f>
        <v>0</v>
      </c>
      <c r="J1868">
        <v>1140</v>
      </c>
    </row>
    <row r="1869" spans="1:10" x14ac:dyDescent="0.3">
      <c r="A1869">
        <v>4.5</v>
      </c>
      <c r="B1869">
        <v>30</v>
      </c>
      <c r="C1869">
        <v>0</v>
      </c>
      <c r="D1869">
        <v>4.5</v>
      </c>
      <c r="E1869" t="s">
        <v>4</v>
      </c>
      <c r="F1869" t="s">
        <v>935</v>
      </c>
      <c r="G1869">
        <f>_xlfn.XLOOKUP(Product_summary[[#This Row],[ProductName]], products[ProductName], products[UnitsInStock])</f>
        <v>20</v>
      </c>
      <c r="H1869">
        <f>_xlfn.XLOOKUP(Product_summary[[#This Row],[ProductName]], products[ProductName], products[UnitsOnOrder])</f>
        <v>0</v>
      </c>
      <c r="I1869">
        <f>_xlfn.XLOOKUP(Product_summary[[#This Row],[ProductName]], products[ProductName], products[ReorderLevel])</f>
        <v>0</v>
      </c>
      <c r="J1869">
        <v>135</v>
      </c>
    </row>
    <row r="1870" spans="1:10" x14ac:dyDescent="0.3">
      <c r="A1870">
        <v>33.25</v>
      </c>
      <c r="B1870">
        <v>4</v>
      </c>
      <c r="C1870">
        <v>0</v>
      </c>
      <c r="D1870">
        <v>33.25</v>
      </c>
      <c r="E1870" t="s">
        <v>16</v>
      </c>
      <c r="F1870" t="s">
        <v>1012</v>
      </c>
      <c r="G1870">
        <f>_xlfn.XLOOKUP(Product_summary[[#This Row],[ProductName]], products[ProductName], products[UnitsInStock])</f>
        <v>22</v>
      </c>
      <c r="H1870">
        <f>_xlfn.XLOOKUP(Product_summary[[#This Row],[ProductName]], products[ProductName], products[UnitsOnOrder])</f>
        <v>80</v>
      </c>
      <c r="I1870">
        <f>_xlfn.XLOOKUP(Product_summary[[#This Row],[ProductName]], products[ProductName], products[ReorderLevel])</f>
        <v>30</v>
      </c>
      <c r="J1870">
        <v>133</v>
      </c>
    </row>
    <row r="1871" spans="1:10" x14ac:dyDescent="0.3">
      <c r="A1871">
        <v>12</v>
      </c>
      <c r="B1871">
        <v>9</v>
      </c>
      <c r="C1871">
        <v>0</v>
      </c>
      <c r="D1871">
        <v>12</v>
      </c>
      <c r="E1871" t="s">
        <v>25</v>
      </c>
      <c r="F1871" t="s">
        <v>977</v>
      </c>
      <c r="G1871">
        <f>_xlfn.XLOOKUP(Product_summary[[#This Row],[ProductName]], products[ProductName], products[UnitsInStock])</f>
        <v>95</v>
      </c>
      <c r="H1871">
        <f>_xlfn.XLOOKUP(Product_summary[[#This Row],[ProductName]], products[ProductName], products[UnitsOnOrder])</f>
        <v>0</v>
      </c>
      <c r="I1871">
        <f>_xlfn.XLOOKUP(Product_summary[[#This Row],[ProductName]], products[ProductName], products[ReorderLevel])</f>
        <v>0</v>
      </c>
      <c r="J1871">
        <v>108</v>
      </c>
    </row>
    <row r="1872" spans="1:10" x14ac:dyDescent="0.3">
      <c r="A1872">
        <v>7</v>
      </c>
      <c r="B1872">
        <v>40</v>
      </c>
      <c r="C1872">
        <v>0.2</v>
      </c>
      <c r="D1872">
        <v>7</v>
      </c>
      <c r="E1872" t="s">
        <v>16</v>
      </c>
      <c r="F1872" t="s">
        <v>989</v>
      </c>
      <c r="G1872">
        <f>_xlfn.XLOOKUP(Product_summary[[#This Row],[ProductName]], products[ProductName], products[UnitsInStock])</f>
        <v>38</v>
      </c>
      <c r="H1872">
        <f>_xlfn.XLOOKUP(Product_summary[[#This Row],[ProductName]], products[ProductName], products[UnitsOnOrder])</f>
        <v>0</v>
      </c>
      <c r="I1872">
        <f>_xlfn.XLOOKUP(Product_summary[[#This Row],[ProductName]], products[ProductName], products[ReorderLevel])</f>
        <v>25</v>
      </c>
      <c r="J1872">
        <v>224</v>
      </c>
    </row>
    <row r="1873" spans="1:10" x14ac:dyDescent="0.3">
      <c r="A1873">
        <v>123.79</v>
      </c>
      <c r="B1873">
        <v>14</v>
      </c>
      <c r="C1873">
        <v>0</v>
      </c>
      <c r="D1873">
        <v>123.79</v>
      </c>
      <c r="E1873" t="s">
        <v>19</v>
      </c>
      <c r="F1873" t="s">
        <v>945</v>
      </c>
      <c r="G1873">
        <f>_xlfn.XLOOKUP(Product_summary[[#This Row],[ProductName]], products[ProductName], products[UnitsInStock])</f>
        <v>0</v>
      </c>
      <c r="H1873">
        <f>_xlfn.XLOOKUP(Product_summary[[#This Row],[ProductName]], products[ProductName], products[UnitsOnOrder])</f>
        <v>0</v>
      </c>
      <c r="I1873">
        <f>_xlfn.XLOOKUP(Product_summary[[#This Row],[ProductName]], products[ProductName], products[ReorderLevel])</f>
        <v>0</v>
      </c>
      <c r="J1873">
        <v>1733.0600000000002</v>
      </c>
    </row>
    <row r="1874" spans="1:10" x14ac:dyDescent="0.3">
      <c r="A1874">
        <v>39</v>
      </c>
      <c r="B1874">
        <v>6</v>
      </c>
      <c r="C1874">
        <v>0</v>
      </c>
      <c r="D1874">
        <v>39</v>
      </c>
      <c r="E1874" t="s">
        <v>19</v>
      </c>
      <c r="F1874" t="s">
        <v>921</v>
      </c>
      <c r="G1874">
        <f>_xlfn.XLOOKUP(Product_summary[[#This Row],[ProductName]], products[ProductName], products[UnitsInStock])</f>
        <v>0</v>
      </c>
      <c r="H1874">
        <f>_xlfn.XLOOKUP(Product_summary[[#This Row],[ProductName]], products[ProductName], products[UnitsOnOrder])</f>
        <v>0</v>
      </c>
      <c r="I1874">
        <f>_xlfn.XLOOKUP(Product_summary[[#This Row],[ProductName]], products[ProductName], products[ReorderLevel])</f>
        <v>0</v>
      </c>
      <c r="J1874">
        <v>234</v>
      </c>
    </row>
    <row r="1875" spans="1:10" x14ac:dyDescent="0.3">
      <c r="A1875">
        <v>2.5</v>
      </c>
      <c r="B1875">
        <v>7</v>
      </c>
      <c r="C1875">
        <v>0</v>
      </c>
      <c r="D1875">
        <v>2.5</v>
      </c>
      <c r="E1875" t="s">
        <v>13</v>
      </c>
      <c r="F1875" t="s">
        <v>953</v>
      </c>
      <c r="G1875">
        <f>_xlfn.XLOOKUP(Product_summary[[#This Row],[ProductName]], products[ProductName], products[UnitsInStock])</f>
        <v>112</v>
      </c>
      <c r="H1875">
        <f>_xlfn.XLOOKUP(Product_summary[[#This Row],[ProductName]], products[ProductName], products[UnitsOnOrder])</f>
        <v>0</v>
      </c>
      <c r="I1875">
        <f>_xlfn.XLOOKUP(Product_summary[[#This Row],[ProductName]], products[ProductName], products[ReorderLevel])</f>
        <v>20</v>
      </c>
      <c r="J1875">
        <v>17.5</v>
      </c>
    </row>
    <row r="1876" spans="1:10" x14ac:dyDescent="0.3">
      <c r="A1876">
        <v>31.23</v>
      </c>
      <c r="B1876">
        <v>5</v>
      </c>
      <c r="C1876">
        <v>0</v>
      </c>
      <c r="D1876">
        <v>31.23</v>
      </c>
      <c r="E1876" t="s">
        <v>10</v>
      </c>
      <c r="F1876" t="s">
        <v>939</v>
      </c>
      <c r="G1876">
        <f>_xlfn.XLOOKUP(Product_summary[[#This Row],[ProductName]], products[ProductName], products[UnitsInStock])</f>
        <v>15</v>
      </c>
      <c r="H1876">
        <f>_xlfn.XLOOKUP(Product_summary[[#This Row],[ProductName]], products[ProductName], products[UnitsOnOrder])</f>
        <v>0</v>
      </c>
      <c r="I1876">
        <f>_xlfn.XLOOKUP(Product_summary[[#This Row],[ProductName]], products[ProductName], products[ReorderLevel])</f>
        <v>0</v>
      </c>
      <c r="J1876">
        <v>156.15</v>
      </c>
    </row>
    <row r="1877" spans="1:10" x14ac:dyDescent="0.3">
      <c r="A1877">
        <v>9.65</v>
      </c>
      <c r="B1877">
        <v>6</v>
      </c>
      <c r="C1877">
        <v>0</v>
      </c>
      <c r="D1877">
        <v>9.65</v>
      </c>
      <c r="E1877" t="s">
        <v>25</v>
      </c>
      <c r="F1877" t="s">
        <v>967</v>
      </c>
      <c r="G1877">
        <f>_xlfn.XLOOKUP(Product_summary[[#This Row],[ProductName]], products[ProductName], products[UnitsInStock])</f>
        <v>85</v>
      </c>
      <c r="H1877">
        <f>_xlfn.XLOOKUP(Product_summary[[#This Row],[ProductName]], products[ProductName], products[UnitsOnOrder])</f>
        <v>0</v>
      </c>
      <c r="I1877">
        <f>_xlfn.XLOOKUP(Product_summary[[#This Row],[ProductName]], products[ProductName], products[ReorderLevel])</f>
        <v>10</v>
      </c>
      <c r="J1877">
        <v>57.900000000000006</v>
      </c>
    </row>
    <row r="1878" spans="1:10" x14ac:dyDescent="0.3">
      <c r="A1878">
        <v>7.75</v>
      </c>
      <c r="B1878">
        <v>10</v>
      </c>
      <c r="C1878">
        <v>0</v>
      </c>
      <c r="D1878">
        <v>7.75</v>
      </c>
      <c r="E1878" t="s">
        <v>4</v>
      </c>
      <c r="F1878" t="s">
        <v>1030</v>
      </c>
      <c r="G1878">
        <f>_xlfn.XLOOKUP(Product_summary[[#This Row],[ProductName]], products[ProductName], products[UnitsInStock])</f>
        <v>125</v>
      </c>
      <c r="H1878">
        <f>_xlfn.XLOOKUP(Product_summary[[#This Row],[ProductName]], products[ProductName], products[UnitsOnOrder])</f>
        <v>0</v>
      </c>
      <c r="I1878">
        <f>_xlfn.XLOOKUP(Product_summary[[#This Row],[ProductName]], products[ProductName], products[ReorderLevel])</f>
        <v>25</v>
      </c>
      <c r="J1878">
        <v>77.5</v>
      </c>
    </row>
    <row r="1879" spans="1:10" x14ac:dyDescent="0.3">
      <c r="A1879">
        <v>43.9</v>
      </c>
      <c r="B1879">
        <v>10</v>
      </c>
      <c r="C1879">
        <v>0</v>
      </c>
      <c r="D1879">
        <v>43.9</v>
      </c>
      <c r="E1879" t="s">
        <v>7</v>
      </c>
      <c r="F1879" t="s">
        <v>1010</v>
      </c>
      <c r="G1879">
        <f>_xlfn.XLOOKUP(Product_summary[[#This Row],[ProductName]], products[ProductName], products[UnitsInStock])</f>
        <v>24</v>
      </c>
      <c r="H1879">
        <f>_xlfn.XLOOKUP(Product_summary[[#This Row],[ProductName]], products[ProductName], products[UnitsOnOrder])</f>
        <v>0</v>
      </c>
      <c r="I1879">
        <f>_xlfn.XLOOKUP(Product_summary[[#This Row],[ProductName]], products[ProductName], products[ReorderLevel])</f>
        <v>5</v>
      </c>
      <c r="J1879">
        <v>439</v>
      </c>
    </row>
    <row r="1880" spans="1:10" x14ac:dyDescent="0.3">
      <c r="A1880">
        <v>40</v>
      </c>
      <c r="B1880">
        <v>16</v>
      </c>
      <c r="C1880">
        <v>0</v>
      </c>
      <c r="D1880">
        <v>40</v>
      </c>
      <c r="E1880" t="s">
        <v>7</v>
      </c>
      <c r="F1880" t="s">
        <v>903</v>
      </c>
      <c r="G1880">
        <f>_xlfn.XLOOKUP(Product_summary[[#This Row],[ProductName]], products[ProductName], products[UnitsInStock])</f>
        <v>6</v>
      </c>
      <c r="H1880">
        <f>_xlfn.XLOOKUP(Product_summary[[#This Row],[ProductName]], products[ProductName], products[UnitsOnOrder])</f>
        <v>0</v>
      </c>
      <c r="I1880">
        <f>_xlfn.XLOOKUP(Product_summary[[#This Row],[ProductName]], products[ProductName], products[ReorderLevel])</f>
        <v>0</v>
      </c>
      <c r="J1880">
        <v>640</v>
      </c>
    </row>
    <row r="1881" spans="1:10" x14ac:dyDescent="0.3">
      <c r="A1881">
        <v>7.75</v>
      </c>
      <c r="B1881">
        <v>10</v>
      </c>
      <c r="C1881">
        <v>0</v>
      </c>
      <c r="D1881">
        <v>7.75</v>
      </c>
      <c r="E1881" t="s">
        <v>4</v>
      </c>
      <c r="F1881" t="s">
        <v>1030</v>
      </c>
      <c r="G1881">
        <f>_xlfn.XLOOKUP(Product_summary[[#This Row],[ProductName]], products[ProductName], products[UnitsInStock])</f>
        <v>125</v>
      </c>
      <c r="H1881">
        <f>_xlfn.XLOOKUP(Product_summary[[#This Row],[ProductName]], products[ProductName], products[UnitsOnOrder])</f>
        <v>0</v>
      </c>
      <c r="I1881">
        <f>_xlfn.XLOOKUP(Product_summary[[#This Row],[ProductName]], products[ProductName], products[ReorderLevel])</f>
        <v>25</v>
      </c>
      <c r="J1881">
        <v>77.5</v>
      </c>
    </row>
    <row r="1882" spans="1:10" x14ac:dyDescent="0.3">
      <c r="A1882">
        <v>45.6</v>
      </c>
      <c r="B1882">
        <v>20</v>
      </c>
      <c r="C1882">
        <v>0</v>
      </c>
      <c r="D1882">
        <v>45.6</v>
      </c>
      <c r="E1882" t="s">
        <v>22</v>
      </c>
      <c r="F1882" t="s">
        <v>943</v>
      </c>
      <c r="G1882">
        <f>_xlfn.XLOOKUP(Product_summary[[#This Row],[ProductName]], products[ProductName], products[UnitsInStock])</f>
        <v>26</v>
      </c>
      <c r="H1882">
        <f>_xlfn.XLOOKUP(Product_summary[[#This Row],[ProductName]], products[ProductName], products[UnitsOnOrder])</f>
        <v>0</v>
      </c>
      <c r="I1882">
        <f>_xlfn.XLOOKUP(Product_summary[[#This Row],[ProductName]], products[ProductName], products[ReorderLevel])</f>
        <v>0</v>
      </c>
      <c r="J1882">
        <v>912</v>
      </c>
    </row>
    <row r="1883" spans="1:10" x14ac:dyDescent="0.3">
      <c r="A1883">
        <v>18</v>
      </c>
      <c r="B1883">
        <v>30</v>
      </c>
      <c r="C1883">
        <v>0</v>
      </c>
      <c r="D1883">
        <v>18</v>
      </c>
      <c r="E1883" t="s">
        <v>4</v>
      </c>
      <c r="F1883" t="s">
        <v>963</v>
      </c>
      <c r="G1883">
        <f>_xlfn.XLOOKUP(Product_summary[[#This Row],[ProductName]], products[ProductName], products[UnitsInStock])</f>
        <v>69</v>
      </c>
      <c r="H1883">
        <f>_xlfn.XLOOKUP(Product_summary[[#This Row],[ProductName]], products[ProductName], products[UnitsOnOrder])</f>
        <v>0</v>
      </c>
      <c r="I1883">
        <f>_xlfn.XLOOKUP(Product_summary[[#This Row],[ProductName]], products[ProductName], products[ReorderLevel])</f>
        <v>5</v>
      </c>
      <c r="J1883">
        <v>540</v>
      </c>
    </row>
    <row r="1884" spans="1:10" x14ac:dyDescent="0.3">
      <c r="A1884">
        <v>9.5</v>
      </c>
      <c r="B1884">
        <v>30</v>
      </c>
      <c r="C1884">
        <v>0</v>
      </c>
      <c r="D1884">
        <v>9.5</v>
      </c>
      <c r="E1884" t="s">
        <v>10</v>
      </c>
      <c r="F1884" t="s">
        <v>979</v>
      </c>
      <c r="G1884">
        <f>_xlfn.XLOOKUP(Product_summary[[#This Row],[ProductName]], products[ProductName], products[UnitsInStock])</f>
        <v>36</v>
      </c>
      <c r="H1884">
        <f>_xlfn.XLOOKUP(Product_summary[[#This Row],[ProductName]], products[ProductName], products[UnitsOnOrder])</f>
        <v>0</v>
      </c>
      <c r="I1884">
        <f>_xlfn.XLOOKUP(Product_summary[[#This Row],[ProductName]], products[ProductName], products[ReorderLevel])</f>
        <v>0</v>
      </c>
      <c r="J1884">
        <v>285</v>
      </c>
    </row>
    <row r="1885" spans="1:10" x14ac:dyDescent="0.3">
      <c r="A1885">
        <v>53</v>
      </c>
      <c r="B1885">
        <v>10</v>
      </c>
      <c r="C1885">
        <v>0</v>
      </c>
      <c r="D1885">
        <v>53</v>
      </c>
      <c r="E1885" t="s">
        <v>22</v>
      </c>
      <c r="F1885" t="s">
        <v>987</v>
      </c>
      <c r="G1885">
        <f>_xlfn.XLOOKUP(Product_summary[[#This Row],[ProductName]], products[ProductName], products[UnitsInStock])</f>
        <v>20</v>
      </c>
      <c r="H1885">
        <f>_xlfn.XLOOKUP(Product_summary[[#This Row],[ProductName]], products[ProductName], products[UnitsOnOrder])</f>
        <v>0</v>
      </c>
      <c r="I1885">
        <f>_xlfn.XLOOKUP(Product_summary[[#This Row],[ProductName]], products[ProductName], products[ReorderLevel])</f>
        <v>10</v>
      </c>
      <c r="J1885">
        <v>530</v>
      </c>
    </row>
    <row r="1886" spans="1:10" x14ac:dyDescent="0.3">
      <c r="A1886">
        <v>43.9</v>
      </c>
      <c r="B1886">
        <v>20</v>
      </c>
      <c r="C1886">
        <v>0</v>
      </c>
      <c r="D1886">
        <v>43.9</v>
      </c>
      <c r="E1886" t="s">
        <v>7</v>
      </c>
      <c r="F1886" t="s">
        <v>1010</v>
      </c>
      <c r="G1886">
        <f>_xlfn.XLOOKUP(Product_summary[[#This Row],[ProductName]], products[ProductName], products[UnitsInStock])</f>
        <v>24</v>
      </c>
      <c r="H1886">
        <f>_xlfn.XLOOKUP(Product_summary[[#This Row],[ProductName]], products[ProductName], products[UnitsOnOrder])</f>
        <v>0</v>
      </c>
      <c r="I1886">
        <f>_xlfn.XLOOKUP(Product_summary[[#This Row],[ProductName]], products[ProductName], products[ReorderLevel])</f>
        <v>5</v>
      </c>
      <c r="J1886">
        <v>878</v>
      </c>
    </row>
    <row r="1887" spans="1:10" x14ac:dyDescent="0.3">
      <c r="A1887">
        <v>40</v>
      </c>
      <c r="B1887">
        <v>20</v>
      </c>
      <c r="C1887">
        <v>0.15</v>
      </c>
      <c r="D1887">
        <v>40</v>
      </c>
      <c r="E1887" t="s">
        <v>7</v>
      </c>
      <c r="F1887" t="s">
        <v>903</v>
      </c>
      <c r="G1887">
        <f>_xlfn.XLOOKUP(Product_summary[[#This Row],[ProductName]], products[ProductName], products[UnitsInStock])</f>
        <v>6</v>
      </c>
      <c r="H1887">
        <f>_xlfn.XLOOKUP(Product_summary[[#This Row],[ProductName]], products[ProductName], products[UnitsOnOrder])</f>
        <v>0</v>
      </c>
      <c r="I1887">
        <f>_xlfn.XLOOKUP(Product_summary[[#This Row],[ProductName]], products[ProductName], products[ReorderLevel])</f>
        <v>0</v>
      </c>
      <c r="J1887">
        <v>680</v>
      </c>
    </row>
    <row r="1888" spans="1:10" x14ac:dyDescent="0.3">
      <c r="A1888">
        <v>10</v>
      </c>
      <c r="B1888">
        <v>40</v>
      </c>
      <c r="C1888">
        <v>0.15</v>
      </c>
      <c r="D1888">
        <v>10</v>
      </c>
      <c r="E1888" t="s">
        <v>10</v>
      </c>
      <c r="F1888" t="s">
        <v>929</v>
      </c>
      <c r="G1888">
        <f>_xlfn.XLOOKUP(Product_summary[[#This Row],[ProductName]], products[ProductName], products[UnitsInStock])</f>
        <v>3</v>
      </c>
      <c r="H1888">
        <f>_xlfn.XLOOKUP(Product_summary[[#This Row],[ProductName]], products[ProductName], products[UnitsOnOrder])</f>
        <v>40</v>
      </c>
      <c r="I1888">
        <f>_xlfn.XLOOKUP(Product_summary[[#This Row],[ProductName]], products[ProductName], products[ReorderLevel])</f>
        <v>5</v>
      </c>
      <c r="J1888">
        <v>340</v>
      </c>
    </row>
    <row r="1889" spans="1:10" x14ac:dyDescent="0.3">
      <c r="A1889">
        <v>18.399999999999999</v>
      </c>
      <c r="B1889">
        <v>10</v>
      </c>
      <c r="C1889">
        <v>0</v>
      </c>
      <c r="D1889">
        <v>18.399999999999999</v>
      </c>
      <c r="E1889" t="s">
        <v>25</v>
      </c>
      <c r="F1889" t="s">
        <v>965</v>
      </c>
      <c r="G1889">
        <f>_xlfn.XLOOKUP(Product_summary[[#This Row],[ProductName]], products[ProductName], products[UnitsInStock])</f>
        <v>123</v>
      </c>
      <c r="H1889">
        <f>_xlfn.XLOOKUP(Product_summary[[#This Row],[ProductName]], products[ProductName], products[UnitsOnOrder])</f>
        <v>0</v>
      </c>
      <c r="I1889">
        <f>_xlfn.XLOOKUP(Product_summary[[#This Row],[ProductName]], products[ProductName], products[ReorderLevel])</f>
        <v>30</v>
      </c>
      <c r="J1889">
        <v>184</v>
      </c>
    </row>
    <row r="1890" spans="1:10" x14ac:dyDescent="0.3">
      <c r="A1890">
        <v>19.45</v>
      </c>
      <c r="B1890">
        <v>6</v>
      </c>
      <c r="C1890">
        <v>0.15</v>
      </c>
      <c r="D1890">
        <v>19.45</v>
      </c>
      <c r="E1890" t="s">
        <v>7</v>
      </c>
      <c r="F1890" t="s">
        <v>973</v>
      </c>
      <c r="G1890">
        <f>_xlfn.XLOOKUP(Product_summary[[#This Row],[ProductName]], products[ProductName], products[UnitsInStock])</f>
        <v>27</v>
      </c>
      <c r="H1890">
        <f>_xlfn.XLOOKUP(Product_summary[[#This Row],[ProductName]], products[ProductName], products[UnitsOnOrder])</f>
        <v>0</v>
      </c>
      <c r="I1890">
        <f>_xlfn.XLOOKUP(Product_summary[[#This Row],[ProductName]], products[ProductName], products[ReorderLevel])</f>
        <v>15</v>
      </c>
      <c r="J1890">
        <v>99.194999999999993</v>
      </c>
    </row>
    <row r="1891" spans="1:10" x14ac:dyDescent="0.3">
      <c r="A1891">
        <v>30</v>
      </c>
      <c r="B1891">
        <v>18</v>
      </c>
      <c r="C1891">
        <v>0</v>
      </c>
      <c r="D1891">
        <v>30</v>
      </c>
      <c r="E1891" t="s">
        <v>22</v>
      </c>
      <c r="F1891" t="s">
        <v>901</v>
      </c>
      <c r="G1891">
        <f>_xlfn.XLOOKUP(Product_summary[[#This Row],[ProductName]], products[ProductName], products[UnitsInStock])</f>
        <v>15</v>
      </c>
      <c r="H1891">
        <f>_xlfn.XLOOKUP(Product_summary[[#This Row],[ProductName]], products[ProductName], products[UnitsOnOrder])</f>
        <v>0</v>
      </c>
      <c r="I1891">
        <f>_xlfn.XLOOKUP(Product_summary[[#This Row],[ProductName]], products[ProductName], products[ReorderLevel])</f>
        <v>10</v>
      </c>
      <c r="J1891">
        <v>540</v>
      </c>
    </row>
    <row r="1892" spans="1:10" x14ac:dyDescent="0.3">
      <c r="A1892">
        <v>38</v>
      </c>
      <c r="B1892">
        <v>20</v>
      </c>
      <c r="C1892">
        <v>0</v>
      </c>
      <c r="D1892">
        <v>38</v>
      </c>
      <c r="E1892" t="s">
        <v>13</v>
      </c>
      <c r="F1892" t="s">
        <v>911</v>
      </c>
      <c r="G1892">
        <f>_xlfn.XLOOKUP(Product_summary[[#This Row],[ProductName]], products[ProductName], products[UnitsInStock])</f>
        <v>86</v>
      </c>
      <c r="H1892">
        <f>_xlfn.XLOOKUP(Product_summary[[#This Row],[ProductName]], products[ProductName], products[UnitsOnOrder])</f>
        <v>0</v>
      </c>
      <c r="I1892">
        <f>_xlfn.XLOOKUP(Product_summary[[#This Row],[ProductName]], products[ProductName], products[ReorderLevel])</f>
        <v>0</v>
      </c>
      <c r="J1892">
        <v>760</v>
      </c>
    </row>
    <row r="1893" spans="1:10" x14ac:dyDescent="0.3">
      <c r="A1893">
        <v>4.5</v>
      </c>
      <c r="B1893">
        <v>80</v>
      </c>
      <c r="C1893">
        <v>0</v>
      </c>
      <c r="D1893">
        <v>4.5</v>
      </c>
      <c r="E1893" t="s">
        <v>4</v>
      </c>
      <c r="F1893" t="s">
        <v>935</v>
      </c>
      <c r="G1893">
        <f>_xlfn.XLOOKUP(Product_summary[[#This Row],[ProductName]], products[ProductName], products[UnitsInStock])</f>
        <v>20</v>
      </c>
      <c r="H1893">
        <f>_xlfn.XLOOKUP(Product_summary[[#This Row],[ProductName]], products[ProductName], products[UnitsOnOrder])</f>
        <v>0</v>
      </c>
      <c r="I1893">
        <f>_xlfn.XLOOKUP(Product_summary[[#This Row],[ProductName]], products[ProductName], products[ReorderLevel])</f>
        <v>0</v>
      </c>
      <c r="J1893">
        <v>360</v>
      </c>
    </row>
    <row r="1894" spans="1:10" x14ac:dyDescent="0.3">
      <c r="A1894">
        <v>43.9</v>
      </c>
      <c r="B1894">
        <v>30</v>
      </c>
      <c r="C1894">
        <v>0</v>
      </c>
      <c r="D1894">
        <v>43.9</v>
      </c>
      <c r="E1894" t="s">
        <v>10</v>
      </c>
      <c r="F1894" t="s">
        <v>941</v>
      </c>
      <c r="G1894">
        <f>_xlfn.XLOOKUP(Product_summary[[#This Row],[ProductName]], products[ProductName], products[UnitsInStock])</f>
        <v>49</v>
      </c>
      <c r="H1894">
        <f>_xlfn.XLOOKUP(Product_summary[[#This Row],[ProductName]], products[ProductName], products[UnitsOnOrder])</f>
        <v>0</v>
      </c>
      <c r="I1894">
        <f>_xlfn.XLOOKUP(Product_summary[[#This Row],[ProductName]], products[ProductName], products[ReorderLevel])</f>
        <v>30</v>
      </c>
      <c r="J1894">
        <v>1317</v>
      </c>
    </row>
    <row r="1895" spans="1:10" x14ac:dyDescent="0.3">
      <c r="A1895">
        <v>12.5</v>
      </c>
      <c r="B1895">
        <v>24</v>
      </c>
      <c r="C1895">
        <v>0</v>
      </c>
      <c r="D1895">
        <v>12.5</v>
      </c>
      <c r="E1895" t="s">
        <v>13</v>
      </c>
      <c r="F1895" t="s">
        <v>949</v>
      </c>
      <c r="G1895">
        <f>_xlfn.XLOOKUP(Product_summary[[#This Row],[ProductName]], products[ProductName], products[UnitsInStock])</f>
        <v>0</v>
      </c>
      <c r="H1895">
        <f>_xlfn.XLOOKUP(Product_summary[[#This Row],[ProductName]], products[ProductName], products[UnitsOnOrder])</f>
        <v>70</v>
      </c>
      <c r="I1895">
        <f>_xlfn.XLOOKUP(Product_summary[[#This Row],[ProductName]], products[ProductName], products[ReorderLevel])</f>
        <v>20</v>
      </c>
      <c r="J1895">
        <v>300</v>
      </c>
    </row>
    <row r="1896" spans="1:10" x14ac:dyDescent="0.3">
      <c r="A1896">
        <v>43.9</v>
      </c>
      <c r="B1896">
        <v>35</v>
      </c>
      <c r="C1896">
        <v>0</v>
      </c>
      <c r="D1896">
        <v>43.9</v>
      </c>
      <c r="E1896" t="s">
        <v>7</v>
      </c>
      <c r="F1896" t="s">
        <v>1010</v>
      </c>
      <c r="G1896">
        <f>_xlfn.XLOOKUP(Product_summary[[#This Row],[ProductName]], products[ProductName], products[UnitsInStock])</f>
        <v>24</v>
      </c>
      <c r="H1896">
        <f>_xlfn.XLOOKUP(Product_summary[[#This Row],[ProductName]], products[ProductName], products[UnitsOnOrder])</f>
        <v>0</v>
      </c>
      <c r="I1896">
        <f>_xlfn.XLOOKUP(Product_summary[[#This Row],[ProductName]], products[ProductName], products[ReorderLevel])</f>
        <v>5</v>
      </c>
      <c r="J1896">
        <v>1536.5</v>
      </c>
    </row>
    <row r="1897" spans="1:10" x14ac:dyDescent="0.3">
      <c r="A1897">
        <v>7.75</v>
      </c>
      <c r="B1897">
        <v>40</v>
      </c>
      <c r="C1897">
        <v>0.2</v>
      </c>
      <c r="D1897">
        <v>7.75</v>
      </c>
      <c r="E1897" t="s">
        <v>4</v>
      </c>
      <c r="F1897" t="s">
        <v>1030</v>
      </c>
      <c r="G1897">
        <f>_xlfn.XLOOKUP(Product_summary[[#This Row],[ProductName]], products[ProductName], products[UnitsInStock])</f>
        <v>125</v>
      </c>
      <c r="H1897">
        <f>_xlfn.XLOOKUP(Product_summary[[#This Row],[ProductName]], products[ProductName], products[UnitsOnOrder])</f>
        <v>0</v>
      </c>
      <c r="I1897">
        <f>_xlfn.XLOOKUP(Product_summary[[#This Row],[ProductName]], products[ProductName], products[ReorderLevel])</f>
        <v>25</v>
      </c>
      <c r="J1897">
        <v>248</v>
      </c>
    </row>
    <row r="1898" spans="1:10" x14ac:dyDescent="0.3">
      <c r="A1898">
        <v>263.5</v>
      </c>
      <c r="B1898">
        <v>60</v>
      </c>
      <c r="C1898">
        <v>0</v>
      </c>
      <c r="D1898">
        <v>263.5</v>
      </c>
      <c r="E1898" t="s">
        <v>4</v>
      </c>
      <c r="F1898" t="s">
        <v>961</v>
      </c>
      <c r="G1898">
        <f>_xlfn.XLOOKUP(Product_summary[[#This Row],[ProductName]], products[ProductName], products[UnitsInStock])</f>
        <v>17</v>
      </c>
      <c r="H1898">
        <f>_xlfn.XLOOKUP(Product_summary[[#This Row],[ProductName]], products[ProductName], products[UnitsOnOrder])</f>
        <v>0</v>
      </c>
      <c r="I1898">
        <f>_xlfn.XLOOKUP(Product_summary[[#This Row],[ProductName]], products[ProductName], products[ReorderLevel])</f>
        <v>15</v>
      </c>
      <c r="J1898">
        <v>15810</v>
      </c>
    </row>
    <row r="1899" spans="1:10" x14ac:dyDescent="0.3">
      <c r="A1899">
        <v>30</v>
      </c>
      <c r="B1899">
        <v>20</v>
      </c>
      <c r="C1899">
        <v>0</v>
      </c>
      <c r="D1899">
        <v>30</v>
      </c>
      <c r="E1899" t="s">
        <v>22</v>
      </c>
      <c r="F1899" t="s">
        <v>901</v>
      </c>
      <c r="G1899">
        <f>_xlfn.XLOOKUP(Product_summary[[#This Row],[ProductName]], products[ProductName], products[UnitsInStock])</f>
        <v>15</v>
      </c>
      <c r="H1899">
        <f>_xlfn.XLOOKUP(Product_summary[[#This Row],[ProductName]], products[ProductName], products[UnitsOnOrder])</f>
        <v>0</v>
      </c>
      <c r="I1899">
        <f>_xlfn.XLOOKUP(Product_summary[[#This Row],[ProductName]], products[ProductName], products[ReorderLevel])</f>
        <v>10</v>
      </c>
      <c r="J1899">
        <v>600</v>
      </c>
    </row>
    <row r="1900" spans="1:10" x14ac:dyDescent="0.3">
      <c r="A1900">
        <v>46</v>
      </c>
      <c r="B1900">
        <v>9</v>
      </c>
      <c r="C1900">
        <v>0</v>
      </c>
      <c r="D1900">
        <v>46</v>
      </c>
      <c r="E1900" t="s">
        <v>4</v>
      </c>
      <c r="F1900" t="s">
        <v>971</v>
      </c>
      <c r="G1900">
        <f>_xlfn.XLOOKUP(Product_summary[[#This Row],[ProductName]], products[ProductName], products[UnitsInStock])</f>
        <v>17</v>
      </c>
      <c r="H1900">
        <f>_xlfn.XLOOKUP(Product_summary[[#This Row],[ProductName]], products[ProductName], products[UnitsOnOrder])</f>
        <v>10</v>
      </c>
      <c r="I1900">
        <f>_xlfn.XLOOKUP(Product_summary[[#This Row],[ProductName]], products[ProductName], products[ReorderLevel])</f>
        <v>25</v>
      </c>
      <c r="J1900">
        <v>414</v>
      </c>
    </row>
    <row r="1901" spans="1:10" x14ac:dyDescent="0.3">
      <c r="A1901">
        <v>6</v>
      </c>
      <c r="B1901">
        <v>84</v>
      </c>
      <c r="C1901">
        <v>0.15</v>
      </c>
      <c r="D1901">
        <v>6</v>
      </c>
      <c r="E1901" t="s">
        <v>25</v>
      </c>
      <c r="F1901" t="s">
        <v>913</v>
      </c>
      <c r="G1901">
        <f>_xlfn.XLOOKUP(Product_summary[[#This Row],[ProductName]], products[ProductName], products[UnitsInStock])</f>
        <v>24</v>
      </c>
      <c r="H1901">
        <f>_xlfn.XLOOKUP(Product_summary[[#This Row],[ProductName]], products[ProductName], products[UnitsOnOrder])</f>
        <v>0</v>
      </c>
      <c r="I1901">
        <f>_xlfn.XLOOKUP(Product_summary[[#This Row],[ProductName]], products[ProductName], products[ReorderLevel])</f>
        <v>5</v>
      </c>
      <c r="J1901">
        <v>428.4</v>
      </c>
    </row>
    <row r="1902" spans="1:10" x14ac:dyDescent="0.3">
      <c r="A1902">
        <v>19.5</v>
      </c>
      <c r="B1902">
        <v>15</v>
      </c>
      <c r="C1902">
        <v>0</v>
      </c>
      <c r="D1902">
        <v>19.5</v>
      </c>
      <c r="E1902" t="s">
        <v>16</v>
      </c>
      <c r="F1902" t="s">
        <v>999</v>
      </c>
      <c r="G1902">
        <f>_xlfn.XLOOKUP(Product_summary[[#This Row],[ProductName]], products[ProductName], products[UnitsInStock])</f>
        <v>36</v>
      </c>
      <c r="H1902">
        <f>_xlfn.XLOOKUP(Product_summary[[#This Row],[ProductName]], products[ProductName], products[UnitsOnOrder])</f>
        <v>0</v>
      </c>
      <c r="I1902">
        <f>_xlfn.XLOOKUP(Product_summary[[#This Row],[ProductName]], products[ProductName], products[ReorderLevel])</f>
        <v>20</v>
      </c>
      <c r="J1902">
        <v>292.5</v>
      </c>
    </row>
    <row r="1903" spans="1:10" x14ac:dyDescent="0.3">
      <c r="A1903">
        <v>17.45</v>
      </c>
      <c r="B1903">
        <v>55</v>
      </c>
      <c r="C1903">
        <v>0</v>
      </c>
      <c r="D1903">
        <v>17.45</v>
      </c>
      <c r="E1903" t="s">
        <v>10</v>
      </c>
      <c r="F1903" t="s">
        <v>919</v>
      </c>
      <c r="G1903">
        <f>_xlfn.XLOOKUP(Product_summary[[#This Row],[ProductName]], products[ProductName], products[UnitsInStock])</f>
        <v>29</v>
      </c>
      <c r="H1903">
        <f>_xlfn.XLOOKUP(Product_summary[[#This Row],[ProductName]], products[ProductName], products[UnitsOnOrder])</f>
        <v>0</v>
      </c>
      <c r="I1903">
        <f>_xlfn.XLOOKUP(Product_summary[[#This Row],[ProductName]], products[ProductName], products[ReorderLevel])</f>
        <v>10</v>
      </c>
      <c r="J1903">
        <v>959.75</v>
      </c>
    </row>
    <row r="1904" spans="1:10" x14ac:dyDescent="0.3">
      <c r="A1904">
        <v>4.5</v>
      </c>
      <c r="B1904">
        <v>20</v>
      </c>
      <c r="C1904">
        <v>0</v>
      </c>
      <c r="D1904">
        <v>4.5</v>
      </c>
      <c r="E1904" t="s">
        <v>4</v>
      </c>
      <c r="F1904" t="s">
        <v>935</v>
      </c>
      <c r="G1904">
        <f>_xlfn.XLOOKUP(Product_summary[[#This Row],[ProductName]], products[ProductName], products[UnitsInStock])</f>
        <v>20</v>
      </c>
      <c r="H1904">
        <f>_xlfn.XLOOKUP(Product_summary[[#This Row],[ProductName]], products[ProductName], products[UnitsOnOrder])</f>
        <v>0</v>
      </c>
      <c r="I1904">
        <f>_xlfn.XLOOKUP(Product_summary[[#This Row],[ProductName]], products[ProductName], products[ReorderLevel])</f>
        <v>0</v>
      </c>
      <c r="J1904">
        <v>90</v>
      </c>
    </row>
    <row r="1905" spans="1:10" x14ac:dyDescent="0.3">
      <c r="A1905">
        <v>19</v>
      </c>
      <c r="B1905">
        <v>40</v>
      </c>
      <c r="C1905">
        <v>0</v>
      </c>
      <c r="D1905">
        <v>19</v>
      </c>
      <c r="E1905" t="s">
        <v>25</v>
      </c>
      <c r="F1905" t="s">
        <v>957</v>
      </c>
      <c r="G1905">
        <f>_xlfn.XLOOKUP(Product_summary[[#This Row],[ProductName]], products[ProductName], products[UnitsInStock])</f>
        <v>112</v>
      </c>
      <c r="H1905">
        <f>_xlfn.XLOOKUP(Product_summary[[#This Row],[ProductName]], products[ProductName], products[UnitsOnOrder])</f>
        <v>0</v>
      </c>
      <c r="I1905">
        <f>_xlfn.XLOOKUP(Product_summary[[#This Row],[ProductName]], products[ProductName], products[ReorderLevel])</f>
        <v>20</v>
      </c>
      <c r="J1905">
        <v>760</v>
      </c>
    </row>
    <row r="1906" spans="1:10" x14ac:dyDescent="0.3">
      <c r="A1906">
        <v>17.45</v>
      </c>
      <c r="B1906">
        <v>36</v>
      </c>
      <c r="C1906">
        <v>0.1</v>
      </c>
      <c r="D1906">
        <v>17.45</v>
      </c>
      <c r="E1906" t="s">
        <v>10</v>
      </c>
      <c r="F1906" t="s">
        <v>919</v>
      </c>
      <c r="G1906">
        <f>_xlfn.XLOOKUP(Product_summary[[#This Row],[ProductName]], products[ProductName], products[UnitsInStock])</f>
        <v>29</v>
      </c>
      <c r="H1906">
        <f>_xlfn.XLOOKUP(Product_summary[[#This Row],[ProductName]], products[ProductName], products[UnitsOnOrder])</f>
        <v>0</v>
      </c>
      <c r="I1906">
        <f>_xlfn.XLOOKUP(Product_summary[[#This Row],[ProductName]], products[ProductName], products[ReorderLevel])</f>
        <v>10</v>
      </c>
      <c r="J1906">
        <v>565.38</v>
      </c>
    </row>
    <row r="1907" spans="1:10" x14ac:dyDescent="0.3">
      <c r="A1907">
        <v>62.5</v>
      </c>
      <c r="B1907">
        <v>8</v>
      </c>
      <c r="C1907">
        <v>0.1</v>
      </c>
      <c r="D1907">
        <v>62.5</v>
      </c>
      <c r="E1907" t="s">
        <v>25</v>
      </c>
      <c r="F1907" t="s">
        <v>923</v>
      </c>
      <c r="G1907">
        <f>_xlfn.XLOOKUP(Product_summary[[#This Row],[ProductName]], products[ProductName], products[UnitsInStock])</f>
        <v>42</v>
      </c>
      <c r="H1907">
        <f>_xlfn.XLOOKUP(Product_summary[[#This Row],[ProductName]], products[ProductName], products[UnitsOnOrder])</f>
        <v>0</v>
      </c>
      <c r="I1907">
        <f>_xlfn.XLOOKUP(Product_summary[[#This Row],[ProductName]], products[ProductName], products[ReorderLevel])</f>
        <v>0</v>
      </c>
      <c r="J1907">
        <v>450</v>
      </c>
    </row>
    <row r="1908" spans="1:10" x14ac:dyDescent="0.3">
      <c r="A1908">
        <v>32</v>
      </c>
      <c r="B1908">
        <v>35</v>
      </c>
      <c r="C1908">
        <v>0.1</v>
      </c>
      <c r="D1908">
        <v>32</v>
      </c>
      <c r="E1908" t="s">
        <v>13</v>
      </c>
      <c r="F1908" t="s">
        <v>951</v>
      </c>
      <c r="G1908">
        <f>_xlfn.XLOOKUP(Product_summary[[#This Row],[ProductName]], products[ProductName], products[UnitsInStock])</f>
        <v>9</v>
      </c>
      <c r="H1908">
        <f>_xlfn.XLOOKUP(Product_summary[[#This Row],[ProductName]], products[ProductName], products[UnitsOnOrder])</f>
        <v>40</v>
      </c>
      <c r="I1908">
        <f>_xlfn.XLOOKUP(Product_summary[[#This Row],[ProductName]], products[ProductName], products[ReorderLevel])</f>
        <v>25</v>
      </c>
      <c r="J1908">
        <v>1008</v>
      </c>
    </row>
    <row r="1909" spans="1:10" x14ac:dyDescent="0.3">
      <c r="A1909">
        <v>21</v>
      </c>
      <c r="B1909">
        <v>30</v>
      </c>
      <c r="C1909">
        <v>0</v>
      </c>
      <c r="D1909">
        <v>21</v>
      </c>
      <c r="E1909" t="s">
        <v>13</v>
      </c>
      <c r="F1909" t="s">
        <v>909</v>
      </c>
      <c r="G1909">
        <f>_xlfn.XLOOKUP(Product_summary[[#This Row],[ProductName]], products[ProductName], products[UnitsInStock])</f>
        <v>22</v>
      </c>
      <c r="H1909">
        <f>_xlfn.XLOOKUP(Product_summary[[#This Row],[ProductName]], products[ProductName], products[UnitsOnOrder])</f>
        <v>30</v>
      </c>
      <c r="I1909">
        <f>_xlfn.XLOOKUP(Product_summary[[#This Row],[ProductName]], products[ProductName], products[ReorderLevel])</f>
        <v>30</v>
      </c>
      <c r="J1909">
        <v>630</v>
      </c>
    </row>
    <row r="1910" spans="1:10" x14ac:dyDescent="0.3">
      <c r="A1910">
        <v>81</v>
      </c>
      <c r="B1910">
        <v>15</v>
      </c>
      <c r="C1910">
        <v>0</v>
      </c>
      <c r="D1910">
        <v>81</v>
      </c>
      <c r="E1910" t="s">
        <v>10</v>
      </c>
      <c r="F1910" t="s">
        <v>927</v>
      </c>
      <c r="G1910">
        <f>_xlfn.XLOOKUP(Product_summary[[#This Row],[ProductName]], products[ProductName], products[UnitsInStock])</f>
        <v>40</v>
      </c>
      <c r="H1910">
        <f>_xlfn.XLOOKUP(Product_summary[[#This Row],[ProductName]], products[ProductName], products[UnitsOnOrder])</f>
        <v>0</v>
      </c>
      <c r="I1910">
        <f>_xlfn.XLOOKUP(Product_summary[[#This Row],[ProductName]], products[ProductName], products[ReorderLevel])</f>
        <v>0</v>
      </c>
      <c r="J1910">
        <v>1215</v>
      </c>
    </row>
    <row r="1911" spans="1:10" x14ac:dyDescent="0.3">
      <c r="A1911">
        <v>18</v>
      </c>
      <c r="B1911">
        <v>10</v>
      </c>
      <c r="C1911">
        <v>0</v>
      </c>
      <c r="D1911">
        <v>18</v>
      </c>
      <c r="E1911" t="s">
        <v>4</v>
      </c>
      <c r="F1911" t="s">
        <v>1032</v>
      </c>
      <c r="G1911">
        <f>_xlfn.XLOOKUP(Product_summary[[#This Row],[ProductName]], products[ProductName], products[UnitsInStock])</f>
        <v>57</v>
      </c>
      <c r="H1911">
        <f>_xlfn.XLOOKUP(Product_summary[[#This Row],[ProductName]], products[ProductName], products[UnitsOnOrder])</f>
        <v>0</v>
      </c>
      <c r="I1911">
        <f>_xlfn.XLOOKUP(Product_summary[[#This Row],[ProductName]], products[ProductName], products[ReorderLevel])</f>
        <v>20</v>
      </c>
      <c r="J1911">
        <v>180</v>
      </c>
    </row>
    <row r="1912" spans="1:10" x14ac:dyDescent="0.3">
      <c r="A1912">
        <v>13</v>
      </c>
      <c r="B1912">
        <v>15</v>
      </c>
      <c r="C1912">
        <v>0</v>
      </c>
      <c r="D1912">
        <v>13</v>
      </c>
      <c r="E1912" t="s">
        <v>7</v>
      </c>
      <c r="F1912" t="s">
        <v>1034</v>
      </c>
      <c r="G1912">
        <f>_xlfn.XLOOKUP(Product_summary[[#This Row],[ProductName]], products[ProductName], products[UnitsInStock])</f>
        <v>32</v>
      </c>
      <c r="H1912">
        <f>_xlfn.XLOOKUP(Product_summary[[#This Row],[ProductName]], products[ProductName], products[UnitsOnOrder])</f>
        <v>0</v>
      </c>
      <c r="I1912">
        <f>_xlfn.XLOOKUP(Product_summary[[#This Row],[ProductName]], products[ProductName], products[ReorderLevel])</f>
        <v>15</v>
      </c>
      <c r="J1912">
        <v>195</v>
      </c>
    </row>
    <row r="1913" spans="1:10" x14ac:dyDescent="0.3">
      <c r="A1913">
        <v>30</v>
      </c>
      <c r="B1913">
        <v>60</v>
      </c>
      <c r="C1913">
        <v>0</v>
      </c>
      <c r="D1913">
        <v>30</v>
      </c>
      <c r="E1913" t="s">
        <v>22</v>
      </c>
      <c r="F1913" t="s">
        <v>901</v>
      </c>
      <c r="G1913">
        <f>_xlfn.XLOOKUP(Product_summary[[#This Row],[ProductName]], products[ProductName], products[UnitsInStock])</f>
        <v>15</v>
      </c>
      <c r="H1913">
        <f>_xlfn.XLOOKUP(Product_summary[[#This Row],[ProductName]], products[ProductName], products[UnitsOnOrder])</f>
        <v>0</v>
      </c>
      <c r="I1913">
        <f>_xlfn.XLOOKUP(Product_summary[[#This Row],[ProductName]], products[ProductName], products[ReorderLevel])</f>
        <v>10</v>
      </c>
      <c r="J1913">
        <v>1800</v>
      </c>
    </row>
    <row r="1914" spans="1:10" x14ac:dyDescent="0.3">
      <c r="A1914">
        <v>46</v>
      </c>
      <c r="B1914">
        <v>6</v>
      </c>
      <c r="C1914">
        <v>0</v>
      </c>
      <c r="D1914">
        <v>46</v>
      </c>
      <c r="E1914" t="s">
        <v>4</v>
      </c>
      <c r="F1914" t="s">
        <v>971</v>
      </c>
      <c r="G1914">
        <f>_xlfn.XLOOKUP(Product_summary[[#This Row],[ProductName]], products[ProductName], products[UnitsInStock])</f>
        <v>17</v>
      </c>
      <c r="H1914">
        <f>_xlfn.XLOOKUP(Product_summary[[#This Row],[ProductName]], products[ProductName], products[UnitsOnOrder])</f>
        <v>10</v>
      </c>
      <c r="I1914">
        <f>_xlfn.XLOOKUP(Product_summary[[#This Row],[ProductName]], products[ProductName], products[ReorderLevel])</f>
        <v>25</v>
      </c>
      <c r="J1914">
        <v>276</v>
      </c>
    </row>
    <row r="1915" spans="1:10" x14ac:dyDescent="0.3">
      <c r="A1915">
        <v>34.799999999999997</v>
      </c>
      <c r="B1915">
        <v>20</v>
      </c>
      <c r="C1915">
        <v>0</v>
      </c>
      <c r="D1915">
        <v>34.799999999999997</v>
      </c>
      <c r="E1915" t="s">
        <v>13</v>
      </c>
      <c r="F1915" t="s">
        <v>1026</v>
      </c>
      <c r="G1915">
        <f>_xlfn.XLOOKUP(Product_summary[[#This Row],[ProductName]], products[ProductName], products[UnitsInStock])</f>
        <v>14</v>
      </c>
      <c r="H1915">
        <f>_xlfn.XLOOKUP(Product_summary[[#This Row],[ProductName]], products[ProductName], products[UnitsOnOrder])</f>
        <v>0</v>
      </c>
      <c r="I1915">
        <f>_xlfn.XLOOKUP(Product_summary[[#This Row],[ProductName]], products[ProductName], products[ReorderLevel])</f>
        <v>0</v>
      </c>
      <c r="J1915">
        <v>696</v>
      </c>
    </row>
    <row r="1916" spans="1:10" x14ac:dyDescent="0.3">
      <c r="A1916">
        <v>30</v>
      </c>
      <c r="B1916">
        <v>60</v>
      </c>
      <c r="C1916">
        <v>0</v>
      </c>
      <c r="D1916">
        <v>30</v>
      </c>
      <c r="E1916" t="s">
        <v>22</v>
      </c>
      <c r="F1916" t="s">
        <v>901</v>
      </c>
      <c r="G1916">
        <f>_xlfn.XLOOKUP(Product_summary[[#This Row],[ProductName]], products[ProductName], products[UnitsInStock])</f>
        <v>15</v>
      </c>
      <c r="H1916">
        <f>_xlfn.XLOOKUP(Product_summary[[#This Row],[ProductName]], products[ProductName], products[UnitsOnOrder])</f>
        <v>0</v>
      </c>
      <c r="I1916">
        <f>_xlfn.XLOOKUP(Product_summary[[#This Row],[ProductName]], products[ProductName], products[ReorderLevel])</f>
        <v>10</v>
      </c>
      <c r="J1916">
        <v>1800</v>
      </c>
    </row>
    <row r="1917" spans="1:10" x14ac:dyDescent="0.3">
      <c r="A1917">
        <v>49.3</v>
      </c>
      <c r="B1917">
        <v>40</v>
      </c>
      <c r="C1917">
        <v>0.1</v>
      </c>
      <c r="D1917">
        <v>49.3</v>
      </c>
      <c r="E1917" t="s">
        <v>10</v>
      </c>
      <c r="F1917" t="s">
        <v>1008</v>
      </c>
      <c r="G1917">
        <f>_xlfn.XLOOKUP(Product_summary[[#This Row],[ProductName]], products[ProductName], products[UnitsInStock])</f>
        <v>17</v>
      </c>
      <c r="H1917">
        <f>_xlfn.XLOOKUP(Product_summary[[#This Row],[ProductName]], products[ProductName], products[UnitsOnOrder])</f>
        <v>0</v>
      </c>
      <c r="I1917">
        <f>_xlfn.XLOOKUP(Product_summary[[#This Row],[ProductName]], products[ProductName], products[ReorderLevel])</f>
        <v>0</v>
      </c>
      <c r="J1917">
        <v>1774.8</v>
      </c>
    </row>
    <row r="1918" spans="1:10" x14ac:dyDescent="0.3">
      <c r="A1918">
        <v>25</v>
      </c>
      <c r="B1918">
        <v>40</v>
      </c>
      <c r="C1918">
        <v>0</v>
      </c>
      <c r="D1918">
        <v>25</v>
      </c>
      <c r="E1918" t="s">
        <v>7</v>
      </c>
      <c r="F1918" t="s">
        <v>899</v>
      </c>
      <c r="G1918">
        <f>_xlfn.XLOOKUP(Product_summary[[#This Row],[ProductName]], products[ProductName], products[UnitsInStock])</f>
        <v>120</v>
      </c>
      <c r="H1918">
        <f>_xlfn.XLOOKUP(Product_summary[[#This Row],[ProductName]], products[ProductName], products[UnitsOnOrder])</f>
        <v>0</v>
      </c>
      <c r="I1918">
        <f>_xlfn.XLOOKUP(Product_summary[[#This Row],[ProductName]], products[ProductName], products[ReorderLevel])</f>
        <v>25</v>
      </c>
      <c r="J1918">
        <v>1000</v>
      </c>
    </row>
    <row r="1919" spans="1:10" x14ac:dyDescent="0.3">
      <c r="A1919">
        <v>21</v>
      </c>
      <c r="B1919">
        <v>15</v>
      </c>
      <c r="C1919">
        <v>0</v>
      </c>
      <c r="D1919">
        <v>21</v>
      </c>
      <c r="E1919" t="s">
        <v>13</v>
      </c>
      <c r="F1919" t="s">
        <v>909</v>
      </c>
      <c r="G1919">
        <f>_xlfn.XLOOKUP(Product_summary[[#This Row],[ProductName]], products[ProductName], products[UnitsInStock])</f>
        <v>22</v>
      </c>
      <c r="H1919">
        <f>_xlfn.XLOOKUP(Product_summary[[#This Row],[ProductName]], products[ProductName], products[UnitsOnOrder])</f>
        <v>30</v>
      </c>
      <c r="I1919">
        <f>_xlfn.XLOOKUP(Product_summary[[#This Row],[ProductName]], products[ProductName], products[ReorderLevel])</f>
        <v>30</v>
      </c>
      <c r="J1919">
        <v>315</v>
      </c>
    </row>
    <row r="1920" spans="1:10" x14ac:dyDescent="0.3">
      <c r="A1920">
        <v>9.65</v>
      </c>
      <c r="B1920">
        <v>4</v>
      </c>
      <c r="C1920">
        <v>0</v>
      </c>
      <c r="D1920">
        <v>9.65</v>
      </c>
      <c r="E1920" t="s">
        <v>25</v>
      </c>
      <c r="F1920" t="s">
        <v>967</v>
      </c>
      <c r="G1920">
        <f>_xlfn.XLOOKUP(Product_summary[[#This Row],[ProductName]], products[ProductName], products[UnitsInStock])</f>
        <v>85</v>
      </c>
      <c r="H1920">
        <f>_xlfn.XLOOKUP(Product_summary[[#This Row],[ProductName]], products[ProductName], products[UnitsOnOrder])</f>
        <v>0</v>
      </c>
      <c r="I1920">
        <f>_xlfn.XLOOKUP(Product_summary[[#This Row],[ProductName]], products[ProductName], products[ReorderLevel])</f>
        <v>10</v>
      </c>
      <c r="J1920">
        <v>38.6</v>
      </c>
    </row>
    <row r="1921" spans="1:10" x14ac:dyDescent="0.3">
      <c r="A1921">
        <v>10</v>
      </c>
      <c r="B1921">
        <v>65</v>
      </c>
      <c r="C1921">
        <v>0</v>
      </c>
      <c r="D1921">
        <v>10</v>
      </c>
      <c r="E1921" t="s">
        <v>10</v>
      </c>
      <c r="F1921" t="s">
        <v>929</v>
      </c>
      <c r="G1921">
        <f>_xlfn.XLOOKUP(Product_summary[[#This Row],[ProductName]], products[ProductName], products[UnitsInStock])</f>
        <v>3</v>
      </c>
      <c r="H1921">
        <f>_xlfn.XLOOKUP(Product_summary[[#This Row],[ProductName]], products[ProductName], products[UnitsOnOrder])</f>
        <v>40</v>
      </c>
      <c r="I1921">
        <f>_xlfn.XLOOKUP(Product_summary[[#This Row],[ProductName]], products[ProductName], products[ReorderLevel])</f>
        <v>5</v>
      </c>
      <c r="J1921">
        <v>650</v>
      </c>
    </row>
    <row r="1922" spans="1:10" x14ac:dyDescent="0.3">
      <c r="A1922">
        <v>14</v>
      </c>
      <c r="B1922">
        <v>60</v>
      </c>
      <c r="C1922">
        <v>0.15</v>
      </c>
      <c r="D1922">
        <v>14</v>
      </c>
      <c r="E1922" t="s">
        <v>4</v>
      </c>
      <c r="F1922" t="s">
        <v>955</v>
      </c>
      <c r="G1922">
        <f>_xlfn.XLOOKUP(Product_summary[[#This Row],[ProductName]], products[ProductName], products[UnitsInStock])</f>
        <v>111</v>
      </c>
      <c r="H1922">
        <f>_xlfn.XLOOKUP(Product_summary[[#This Row],[ProductName]], products[ProductName], products[UnitsOnOrder])</f>
        <v>0</v>
      </c>
      <c r="I1922">
        <f>_xlfn.XLOOKUP(Product_summary[[#This Row],[ProductName]], products[ProductName], products[ReorderLevel])</f>
        <v>15</v>
      </c>
      <c r="J1922">
        <v>714</v>
      </c>
    </row>
    <row r="1923" spans="1:10" x14ac:dyDescent="0.3">
      <c r="A1923">
        <v>24</v>
      </c>
      <c r="B1923">
        <v>65</v>
      </c>
      <c r="C1923">
        <v>0.15</v>
      </c>
      <c r="D1923">
        <v>24</v>
      </c>
      <c r="E1923" t="s">
        <v>19</v>
      </c>
      <c r="F1923" t="s">
        <v>995</v>
      </c>
      <c r="G1923">
        <f>_xlfn.XLOOKUP(Product_summary[[#This Row],[ProductName]], products[ProductName], products[UnitsInStock])</f>
        <v>115</v>
      </c>
      <c r="H1923">
        <f>_xlfn.XLOOKUP(Product_summary[[#This Row],[ProductName]], products[ProductName], products[UnitsOnOrder])</f>
        <v>0</v>
      </c>
      <c r="I1923">
        <f>_xlfn.XLOOKUP(Product_summary[[#This Row],[ProductName]], products[ProductName], products[ReorderLevel])</f>
        <v>20</v>
      </c>
      <c r="J1923">
        <v>1326</v>
      </c>
    </row>
    <row r="1924" spans="1:10" x14ac:dyDescent="0.3">
      <c r="A1924">
        <v>28.5</v>
      </c>
      <c r="B1924">
        <v>66</v>
      </c>
      <c r="C1924">
        <v>0.15</v>
      </c>
      <c r="D1924">
        <v>28.5</v>
      </c>
      <c r="E1924" t="s">
        <v>7</v>
      </c>
      <c r="F1924" t="s">
        <v>1006</v>
      </c>
      <c r="G1924">
        <f>_xlfn.XLOOKUP(Product_summary[[#This Row],[ProductName]], products[ProductName], products[UnitsInStock])</f>
        <v>113</v>
      </c>
      <c r="H1924">
        <f>_xlfn.XLOOKUP(Product_summary[[#This Row],[ProductName]], products[ProductName], products[UnitsOnOrder])</f>
        <v>0</v>
      </c>
      <c r="I1924">
        <f>_xlfn.XLOOKUP(Product_summary[[#This Row],[ProductName]], products[ProductName], products[ReorderLevel])</f>
        <v>25</v>
      </c>
      <c r="J1924">
        <v>1598.85</v>
      </c>
    </row>
    <row r="1925" spans="1:10" x14ac:dyDescent="0.3">
      <c r="A1925">
        <v>19</v>
      </c>
      <c r="B1925">
        <v>50</v>
      </c>
      <c r="C1925">
        <v>0.2</v>
      </c>
      <c r="D1925">
        <v>19</v>
      </c>
      <c r="E1925" t="s">
        <v>4</v>
      </c>
      <c r="F1925" t="s">
        <v>891</v>
      </c>
      <c r="G1925">
        <f>_xlfn.XLOOKUP(Product_summary[[#This Row],[ProductName]], products[ProductName], products[UnitsInStock])</f>
        <v>17</v>
      </c>
      <c r="H1925">
        <f>_xlfn.XLOOKUP(Product_summary[[#This Row],[ProductName]], products[ProductName], products[UnitsOnOrder])</f>
        <v>40</v>
      </c>
      <c r="I1925">
        <f>_xlfn.XLOOKUP(Product_summary[[#This Row],[ProductName]], products[ProductName], products[ReorderLevel])</f>
        <v>25</v>
      </c>
      <c r="J1925">
        <v>760</v>
      </c>
    </row>
    <row r="1926" spans="1:10" x14ac:dyDescent="0.3">
      <c r="A1926">
        <v>15</v>
      </c>
      <c r="B1926">
        <v>20</v>
      </c>
      <c r="C1926">
        <v>0.2</v>
      </c>
      <c r="D1926">
        <v>15</v>
      </c>
      <c r="E1926" t="s">
        <v>4</v>
      </c>
      <c r="F1926" t="s">
        <v>1023</v>
      </c>
      <c r="G1926">
        <f>_xlfn.XLOOKUP(Product_summary[[#This Row],[ProductName]], products[ProductName], products[UnitsInStock])</f>
        <v>15</v>
      </c>
      <c r="H1926">
        <f>_xlfn.XLOOKUP(Product_summary[[#This Row],[ProductName]], products[ProductName], products[UnitsOnOrder])</f>
        <v>10</v>
      </c>
      <c r="I1926">
        <f>_xlfn.XLOOKUP(Product_summary[[#This Row],[ProductName]], products[ProductName], products[ReorderLevel])</f>
        <v>30</v>
      </c>
      <c r="J1926">
        <v>240</v>
      </c>
    </row>
    <row r="1927" spans="1:10" x14ac:dyDescent="0.3">
      <c r="A1927">
        <v>18</v>
      </c>
      <c r="B1927">
        <v>90</v>
      </c>
      <c r="C1927">
        <v>0.2</v>
      </c>
      <c r="D1927">
        <v>18</v>
      </c>
      <c r="E1927" t="s">
        <v>4</v>
      </c>
      <c r="F1927" t="s">
        <v>1032</v>
      </c>
      <c r="G1927">
        <f>_xlfn.XLOOKUP(Product_summary[[#This Row],[ProductName]], products[ProductName], products[UnitsInStock])</f>
        <v>57</v>
      </c>
      <c r="H1927">
        <f>_xlfn.XLOOKUP(Product_summary[[#This Row],[ProductName]], products[ProductName], products[UnitsOnOrder])</f>
        <v>0</v>
      </c>
      <c r="I1927">
        <f>_xlfn.XLOOKUP(Product_summary[[#This Row],[ProductName]], products[ProductName], products[ReorderLevel])</f>
        <v>20</v>
      </c>
      <c r="J1927">
        <v>1296</v>
      </c>
    </row>
    <row r="1928" spans="1:10" x14ac:dyDescent="0.3">
      <c r="A1928">
        <v>34.799999999999997</v>
      </c>
      <c r="B1928">
        <v>2</v>
      </c>
      <c r="C1928">
        <v>0</v>
      </c>
      <c r="D1928">
        <v>34.799999999999997</v>
      </c>
      <c r="E1928" t="s">
        <v>13</v>
      </c>
      <c r="F1928" t="s">
        <v>1026</v>
      </c>
      <c r="G1928">
        <f>_xlfn.XLOOKUP(Product_summary[[#This Row],[ProductName]], products[ProductName], products[UnitsInStock])</f>
        <v>14</v>
      </c>
      <c r="H1928">
        <f>_xlfn.XLOOKUP(Product_summary[[#This Row],[ProductName]], products[ProductName], products[UnitsOnOrder])</f>
        <v>0</v>
      </c>
      <c r="I1928">
        <f>_xlfn.XLOOKUP(Product_summary[[#This Row],[ProductName]], products[ProductName], products[ReorderLevel])</f>
        <v>0</v>
      </c>
      <c r="J1928">
        <v>69.599999999999994</v>
      </c>
    </row>
    <row r="1929" spans="1:10" x14ac:dyDescent="0.3">
      <c r="A1929">
        <v>123.79</v>
      </c>
      <c r="B1929">
        <v>50</v>
      </c>
      <c r="C1929">
        <v>0.25</v>
      </c>
      <c r="D1929">
        <v>123.79</v>
      </c>
      <c r="E1929" t="s">
        <v>19</v>
      </c>
      <c r="F1929" t="s">
        <v>945</v>
      </c>
      <c r="G1929">
        <f>_xlfn.XLOOKUP(Product_summary[[#This Row],[ProductName]], products[ProductName], products[UnitsInStock])</f>
        <v>0</v>
      </c>
      <c r="H1929">
        <f>_xlfn.XLOOKUP(Product_summary[[#This Row],[ProductName]], products[ProductName], products[UnitsOnOrder])</f>
        <v>0</v>
      </c>
      <c r="I1929">
        <f>_xlfn.XLOOKUP(Product_summary[[#This Row],[ProductName]], products[ProductName], products[ReorderLevel])</f>
        <v>0</v>
      </c>
      <c r="J1929">
        <v>4642.125</v>
      </c>
    </row>
    <row r="1930" spans="1:10" x14ac:dyDescent="0.3">
      <c r="A1930">
        <v>9.65</v>
      </c>
      <c r="B1930">
        <v>35</v>
      </c>
      <c r="C1930">
        <v>0.25</v>
      </c>
      <c r="D1930">
        <v>9.65</v>
      </c>
      <c r="E1930" t="s">
        <v>25</v>
      </c>
      <c r="F1930" t="s">
        <v>967</v>
      </c>
      <c r="G1930">
        <f>_xlfn.XLOOKUP(Product_summary[[#This Row],[ProductName]], products[ProductName], products[UnitsInStock])</f>
        <v>85</v>
      </c>
      <c r="H1930">
        <f>_xlfn.XLOOKUP(Product_summary[[#This Row],[ProductName]], products[ProductName], products[UnitsOnOrder])</f>
        <v>0</v>
      </c>
      <c r="I1930">
        <f>_xlfn.XLOOKUP(Product_summary[[#This Row],[ProductName]], products[ProductName], products[ReorderLevel])</f>
        <v>10</v>
      </c>
      <c r="J1930">
        <v>253.3125</v>
      </c>
    </row>
    <row r="1931" spans="1:10" x14ac:dyDescent="0.3">
      <c r="A1931">
        <v>55</v>
      </c>
      <c r="B1931">
        <v>18</v>
      </c>
      <c r="C1931">
        <v>0.05</v>
      </c>
      <c r="D1931">
        <v>55</v>
      </c>
      <c r="E1931" t="s">
        <v>13</v>
      </c>
      <c r="F1931" t="s">
        <v>1002</v>
      </c>
      <c r="G1931">
        <f>_xlfn.XLOOKUP(Product_summary[[#This Row],[ProductName]], products[ProductName], products[UnitsInStock])</f>
        <v>79</v>
      </c>
      <c r="H1931">
        <f>_xlfn.XLOOKUP(Product_summary[[#This Row],[ProductName]], products[ProductName], products[UnitsOnOrder])</f>
        <v>0</v>
      </c>
      <c r="I1931">
        <f>_xlfn.XLOOKUP(Product_summary[[#This Row],[ProductName]], products[ProductName], products[ReorderLevel])</f>
        <v>0</v>
      </c>
      <c r="J1931">
        <v>940.5</v>
      </c>
    </row>
    <row r="1932" spans="1:10" x14ac:dyDescent="0.3">
      <c r="A1932">
        <v>53</v>
      </c>
      <c r="B1932">
        <v>20</v>
      </c>
      <c r="C1932">
        <v>0</v>
      </c>
      <c r="D1932">
        <v>53</v>
      </c>
      <c r="E1932" t="s">
        <v>22</v>
      </c>
      <c r="F1932" t="s">
        <v>987</v>
      </c>
      <c r="G1932">
        <f>_xlfn.XLOOKUP(Product_summary[[#This Row],[ProductName]], products[ProductName], products[UnitsInStock])</f>
        <v>20</v>
      </c>
      <c r="H1932">
        <f>_xlfn.XLOOKUP(Product_summary[[#This Row],[ProductName]], products[ProductName], products[UnitsOnOrder])</f>
        <v>0</v>
      </c>
      <c r="I1932">
        <f>_xlfn.XLOOKUP(Product_summary[[#This Row],[ProductName]], products[ProductName], products[ReorderLevel])</f>
        <v>10</v>
      </c>
      <c r="J1932">
        <v>1060</v>
      </c>
    </row>
    <row r="1933" spans="1:10" x14ac:dyDescent="0.3">
      <c r="A1933">
        <v>34</v>
      </c>
      <c r="B1933">
        <v>4</v>
      </c>
      <c r="C1933">
        <v>0</v>
      </c>
      <c r="D1933">
        <v>34</v>
      </c>
      <c r="E1933" t="s">
        <v>13</v>
      </c>
      <c r="F1933" t="s">
        <v>1004</v>
      </c>
      <c r="G1933">
        <f>_xlfn.XLOOKUP(Product_summary[[#This Row],[ProductName]], products[ProductName], products[UnitsInStock])</f>
        <v>19</v>
      </c>
      <c r="H1933">
        <f>_xlfn.XLOOKUP(Product_summary[[#This Row],[ProductName]], products[ProductName], products[UnitsOnOrder])</f>
        <v>0</v>
      </c>
      <c r="I1933">
        <f>_xlfn.XLOOKUP(Product_summary[[#This Row],[ProductName]], products[ProductName], products[ReorderLevel])</f>
        <v>0</v>
      </c>
      <c r="J1933">
        <v>136</v>
      </c>
    </row>
    <row r="1934" spans="1:10" x14ac:dyDescent="0.3">
      <c r="A1934">
        <v>14</v>
      </c>
      <c r="B1934">
        <v>40</v>
      </c>
      <c r="C1934">
        <v>0</v>
      </c>
      <c r="D1934">
        <v>14</v>
      </c>
      <c r="E1934" t="s">
        <v>16</v>
      </c>
      <c r="F1934" t="s">
        <v>969</v>
      </c>
      <c r="G1934">
        <f>_xlfn.XLOOKUP(Product_summary[[#This Row],[ProductName]], products[ProductName], products[UnitsInStock])</f>
        <v>26</v>
      </c>
      <c r="H1934">
        <f>_xlfn.XLOOKUP(Product_summary[[#This Row],[ProductName]], products[ProductName], products[UnitsOnOrder])</f>
        <v>0</v>
      </c>
      <c r="I1934">
        <f>_xlfn.XLOOKUP(Product_summary[[#This Row],[ProductName]], products[ProductName], products[ReorderLevel])</f>
        <v>0</v>
      </c>
      <c r="J1934">
        <v>560</v>
      </c>
    </row>
    <row r="1935" spans="1:10" x14ac:dyDescent="0.3">
      <c r="A1935">
        <v>32</v>
      </c>
      <c r="B1935">
        <v>50</v>
      </c>
      <c r="C1935">
        <v>0</v>
      </c>
      <c r="D1935">
        <v>32</v>
      </c>
      <c r="E1935" t="s">
        <v>13</v>
      </c>
      <c r="F1935" t="s">
        <v>951</v>
      </c>
      <c r="G1935">
        <f>_xlfn.XLOOKUP(Product_summary[[#This Row],[ProductName]], products[ProductName], products[UnitsInStock])</f>
        <v>9</v>
      </c>
      <c r="H1935">
        <f>_xlfn.XLOOKUP(Product_summary[[#This Row],[ProductName]], products[ProductName], products[UnitsOnOrder])</f>
        <v>40</v>
      </c>
      <c r="I1935">
        <f>_xlfn.XLOOKUP(Product_summary[[#This Row],[ProductName]], products[ProductName], products[ReorderLevel])</f>
        <v>25</v>
      </c>
      <c r="J1935">
        <v>1600</v>
      </c>
    </row>
    <row r="1936" spans="1:10" x14ac:dyDescent="0.3">
      <c r="A1936">
        <v>12</v>
      </c>
      <c r="B1936">
        <v>20</v>
      </c>
      <c r="C1936">
        <v>0.25</v>
      </c>
      <c r="D1936">
        <v>12</v>
      </c>
      <c r="E1936" t="s">
        <v>25</v>
      </c>
      <c r="F1936" t="s">
        <v>977</v>
      </c>
      <c r="G1936">
        <f>_xlfn.XLOOKUP(Product_summary[[#This Row],[ProductName]], products[ProductName], products[UnitsInStock])</f>
        <v>95</v>
      </c>
      <c r="H1936">
        <f>_xlfn.XLOOKUP(Product_summary[[#This Row],[ProductName]], products[ProductName], products[UnitsOnOrder])</f>
        <v>0</v>
      </c>
      <c r="I1936">
        <f>_xlfn.XLOOKUP(Product_summary[[#This Row],[ProductName]], products[ProductName], products[ReorderLevel])</f>
        <v>0</v>
      </c>
      <c r="J1936">
        <v>180</v>
      </c>
    </row>
    <row r="1937" spans="1:10" x14ac:dyDescent="0.3">
      <c r="A1937">
        <v>7</v>
      </c>
      <c r="B1937">
        <v>20</v>
      </c>
      <c r="C1937">
        <v>0.25</v>
      </c>
      <c r="D1937">
        <v>7</v>
      </c>
      <c r="E1937" t="s">
        <v>16</v>
      </c>
      <c r="F1937" t="s">
        <v>989</v>
      </c>
      <c r="G1937">
        <f>_xlfn.XLOOKUP(Product_summary[[#This Row],[ProductName]], products[ProductName], products[UnitsInStock])</f>
        <v>38</v>
      </c>
      <c r="H1937">
        <f>_xlfn.XLOOKUP(Product_summary[[#This Row],[ProductName]], products[ProductName], products[UnitsOnOrder])</f>
        <v>0</v>
      </c>
      <c r="I1937">
        <f>_xlfn.XLOOKUP(Product_summary[[#This Row],[ProductName]], products[ProductName], products[ReorderLevel])</f>
        <v>25</v>
      </c>
      <c r="J1937">
        <v>105</v>
      </c>
    </row>
    <row r="1938" spans="1:10" x14ac:dyDescent="0.3">
      <c r="A1938">
        <v>4.5</v>
      </c>
      <c r="B1938">
        <v>12</v>
      </c>
      <c r="C1938">
        <v>0</v>
      </c>
      <c r="D1938">
        <v>4.5</v>
      </c>
      <c r="E1938" t="s">
        <v>4</v>
      </c>
      <c r="F1938" t="s">
        <v>935</v>
      </c>
      <c r="G1938">
        <f>_xlfn.XLOOKUP(Product_summary[[#This Row],[ProductName]], products[ProductName], products[UnitsInStock])</f>
        <v>20</v>
      </c>
      <c r="H1938">
        <f>_xlfn.XLOOKUP(Product_summary[[#This Row],[ProductName]], products[ProductName], products[UnitsOnOrder])</f>
        <v>0</v>
      </c>
      <c r="I1938">
        <f>_xlfn.XLOOKUP(Product_summary[[#This Row],[ProductName]], products[ProductName], products[ReorderLevel])</f>
        <v>0</v>
      </c>
      <c r="J1938">
        <v>54</v>
      </c>
    </row>
    <row r="1939" spans="1:10" x14ac:dyDescent="0.3">
      <c r="A1939">
        <v>28.5</v>
      </c>
      <c r="B1939">
        <v>7</v>
      </c>
      <c r="C1939">
        <v>0</v>
      </c>
      <c r="D1939">
        <v>28.5</v>
      </c>
      <c r="E1939" t="s">
        <v>7</v>
      </c>
      <c r="F1939" t="s">
        <v>1006</v>
      </c>
      <c r="G1939">
        <f>_xlfn.XLOOKUP(Product_summary[[#This Row],[ProductName]], products[ProductName], products[UnitsInStock])</f>
        <v>113</v>
      </c>
      <c r="H1939">
        <f>_xlfn.XLOOKUP(Product_summary[[#This Row],[ProductName]], products[ProductName], products[UnitsOnOrder])</f>
        <v>0</v>
      </c>
      <c r="I1939">
        <f>_xlfn.XLOOKUP(Product_summary[[#This Row],[ProductName]], products[ProductName], products[ReorderLevel])</f>
        <v>25</v>
      </c>
      <c r="J1939">
        <v>199.5</v>
      </c>
    </row>
    <row r="1940" spans="1:10" x14ac:dyDescent="0.3">
      <c r="A1940">
        <v>10</v>
      </c>
      <c r="B1940">
        <v>20</v>
      </c>
      <c r="C1940">
        <v>0</v>
      </c>
      <c r="D1940">
        <v>10</v>
      </c>
      <c r="E1940" t="s">
        <v>22</v>
      </c>
      <c r="F1940" t="s">
        <v>1029</v>
      </c>
      <c r="G1940">
        <f>_xlfn.XLOOKUP(Product_summary[[#This Row],[ProductName]], products[ProductName], products[UnitsInStock])</f>
        <v>4</v>
      </c>
      <c r="H1940">
        <f>_xlfn.XLOOKUP(Product_summary[[#This Row],[ProductName]], products[ProductName], products[UnitsOnOrder])</f>
        <v>20</v>
      </c>
      <c r="I1940">
        <f>_xlfn.XLOOKUP(Product_summary[[#This Row],[ProductName]], products[ProductName], products[ReorderLevel])</f>
        <v>5</v>
      </c>
      <c r="J1940">
        <v>200</v>
      </c>
    </row>
    <row r="1941" spans="1:10" x14ac:dyDescent="0.3">
      <c r="A1941">
        <v>7.75</v>
      </c>
      <c r="B1941">
        <v>30</v>
      </c>
      <c r="C1941">
        <v>0</v>
      </c>
      <c r="D1941">
        <v>7.75</v>
      </c>
      <c r="E1941" t="s">
        <v>4</v>
      </c>
      <c r="F1941" t="s">
        <v>1030</v>
      </c>
      <c r="G1941">
        <f>_xlfn.XLOOKUP(Product_summary[[#This Row],[ProductName]], products[ProductName], products[UnitsInStock])</f>
        <v>125</v>
      </c>
      <c r="H1941">
        <f>_xlfn.XLOOKUP(Product_summary[[#This Row],[ProductName]], products[ProductName], products[UnitsOnOrder])</f>
        <v>0</v>
      </c>
      <c r="I1941">
        <f>_xlfn.XLOOKUP(Product_summary[[#This Row],[ProductName]], products[ProductName], products[ReorderLevel])</f>
        <v>25</v>
      </c>
      <c r="J1941">
        <v>232.5</v>
      </c>
    </row>
    <row r="1942" spans="1:10" x14ac:dyDescent="0.3">
      <c r="A1942">
        <v>9.65</v>
      </c>
      <c r="B1942">
        <v>20</v>
      </c>
      <c r="C1942">
        <v>0.05</v>
      </c>
      <c r="D1942">
        <v>9.65</v>
      </c>
      <c r="E1942" t="s">
        <v>25</v>
      </c>
      <c r="F1942" t="s">
        <v>967</v>
      </c>
      <c r="G1942">
        <f>_xlfn.XLOOKUP(Product_summary[[#This Row],[ProductName]], products[ProductName], products[UnitsInStock])</f>
        <v>85</v>
      </c>
      <c r="H1942">
        <f>_xlfn.XLOOKUP(Product_summary[[#This Row],[ProductName]], products[ProductName], products[UnitsOnOrder])</f>
        <v>0</v>
      </c>
      <c r="I1942">
        <f>_xlfn.XLOOKUP(Product_summary[[#This Row],[ProductName]], products[ProductName], products[ReorderLevel])</f>
        <v>10</v>
      </c>
      <c r="J1942">
        <v>183.35</v>
      </c>
    </row>
    <row r="1943" spans="1:10" x14ac:dyDescent="0.3">
      <c r="A1943">
        <v>53</v>
      </c>
      <c r="B1943">
        <v>15</v>
      </c>
      <c r="C1943">
        <v>0.05</v>
      </c>
      <c r="D1943">
        <v>53</v>
      </c>
      <c r="E1943" t="s">
        <v>22</v>
      </c>
      <c r="F1943" t="s">
        <v>987</v>
      </c>
      <c r="G1943">
        <f>_xlfn.XLOOKUP(Product_summary[[#This Row],[ProductName]], products[ProductName], products[UnitsInStock])</f>
        <v>20</v>
      </c>
      <c r="H1943">
        <f>_xlfn.XLOOKUP(Product_summary[[#This Row],[ProductName]], products[ProductName], products[UnitsOnOrder])</f>
        <v>0</v>
      </c>
      <c r="I1943">
        <f>_xlfn.XLOOKUP(Product_summary[[#This Row],[ProductName]], products[ProductName], products[ReorderLevel])</f>
        <v>10</v>
      </c>
      <c r="J1943">
        <v>755.25</v>
      </c>
    </row>
    <row r="1944" spans="1:10" x14ac:dyDescent="0.3">
      <c r="A1944">
        <v>13</v>
      </c>
      <c r="B1944">
        <v>21</v>
      </c>
      <c r="C1944">
        <v>0.05</v>
      </c>
      <c r="D1944">
        <v>13</v>
      </c>
      <c r="E1944" t="s">
        <v>7</v>
      </c>
      <c r="F1944" t="s">
        <v>1034</v>
      </c>
      <c r="G1944">
        <f>_xlfn.XLOOKUP(Product_summary[[#This Row],[ProductName]], products[ProductName], products[UnitsInStock])</f>
        <v>32</v>
      </c>
      <c r="H1944">
        <f>_xlfn.XLOOKUP(Product_summary[[#This Row],[ProductName]], products[ProductName], products[UnitsOnOrder])</f>
        <v>0</v>
      </c>
      <c r="I1944">
        <f>_xlfn.XLOOKUP(Product_summary[[#This Row],[ProductName]], products[ProductName], products[ReorderLevel])</f>
        <v>15</v>
      </c>
      <c r="J1944">
        <v>259.34999999999997</v>
      </c>
    </row>
    <row r="1945" spans="1:10" x14ac:dyDescent="0.3">
      <c r="A1945">
        <v>22</v>
      </c>
      <c r="B1945">
        <v>25</v>
      </c>
      <c r="C1945">
        <v>0.25</v>
      </c>
      <c r="D1945">
        <v>22</v>
      </c>
      <c r="E1945" t="s">
        <v>7</v>
      </c>
      <c r="F1945" t="s">
        <v>895</v>
      </c>
      <c r="G1945">
        <f>_xlfn.XLOOKUP(Product_summary[[#This Row],[ProductName]], products[ProductName], products[UnitsInStock])</f>
        <v>53</v>
      </c>
      <c r="H1945">
        <f>_xlfn.XLOOKUP(Product_summary[[#This Row],[ProductName]], products[ProductName], products[UnitsOnOrder])</f>
        <v>0</v>
      </c>
      <c r="I1945">
        <f>_xlfn.XLOOKUP(Product_summary[[#This Row],[ProductName]], products[ProductName], products[ReorderLevel])</f>
        <v>0</v>
      </c>
      <c r="J1945">
        <v>412.5</v>
      </c>
    </row>
    <row r="1946" spans="1:10" x14ac:dyDescent="0.3">
      <c r="A1946">
        <v>4.5</v>
      </c>
      <c r="B1946">
        <v>30</v>
      </c>
      <c r="C1946">
        <v>0.25</v>
      </c>
      <c r="D1946">
        <v>4.5</v>
      </c>
      <c r="E1946" t="s">
        <v>4</v>
      </c>
      <c r="F1946" t="s">
        <v>935</v>
      </c>
      <c r="G1946">
        <f>_xlfn.XLOOKUP(Product_summary[[#This Row],[ProductName]], products[ProductName], products[UnitsInStock])</f>
        <v>20</v>
      </c>
      <c r="H1946">
        <f>_xlfn.XLOOKUP(Product_summary[[#This Row],[ProductName]], products[ProductName], products[UnitsOnOrder])</f>
        <v>0</v>
      </c>
      <c r="I1946">
        <f>_xlfn.XLOOKUP(Product_summary[[#This Row],[ProductName]], products[ProductName], products[ReorderLevel])</f>
        <v>0</v>
      </c>
      <c r="J1946">
        <v>101.25</v>
      </c>
    </row>
    <row r="1947" spans="1:10" x14ac:dyDescent="0.3">
      <c r="A1947">
        <v>13</v>
      </c>
      <c r="B1947">
        <v>30</v>
      </c>
      <c r="C1947">
        <v>0</v>
      </c>
      <c r="D1947">
        <v>13</v>
      </c>
      <c r="E1947" t="s">
        <v>7</v>
      </c>
      <c r="F1947" t="s">
        <v>1034</v>
      </c>
      <c r="G1947">
        <f>_xlfn.XLOOKUP(Product_summary[[#This Row],[ProductName]], products[ProductName], products[UnitsInStock])</f>
        <v>32</v>
      </c>
      <c r="H1947">
        <f>_xlfn.XLOOKUP(Product_summary[[#This Row],[ProductName]], products[ProductName], products[UnitsOnOrder])</f>
        <v>0</v>
      </c>
      <c r="I1947">
        <f>_xlfn.XLOOKUP(Product_summary[[#This Row],[ProductName]], products[ProductName], products[ReorderLevel])</f>
        <v>15</v>
      </c>
      <c r="J1947">
        <v>390</v>
      </c>
    </row>
    <row r="1948" spans="1:10" x14ac:dyDescent="0.3">
      <c r="A1948">
        <v>30</v>
      </c>
      <c r="B1948">
        <v>60</v>
      </c>
      <c r="C1948">
        <v>0</v>
      </c>
      <c r="D1948">
        <v>30</v>
      </c>
      <c r="E1948" t="s">
        <v>22</v>
      </c>
      <c r="F1948" t="s">
        <v>901</v>
      </c>
      <c r="G1948">
        <f>_xlfn.XLOOKUP(Product_summary[[#This Row],[ProductName]], products[ProductName], products[UnitsInStock])</f>
        <v>15</v>
      </c>
      <c r="H1948">
        <f>_xlfn.XLOOKUP(Product_summary[[#This Row],[ProductName]], products[ProductName], products[UnitsOnOrder])</f>
        <v>0</v>
      </c>
      <c r="I1948">
        <f>_xlfn.XLOOKUP(Product_summary[[#This Row],[ProductName]], products[ProductName], products[ReorderLevel])</f>
        <v>10</v>
      </c>
      <c r="J1948">
        <v>1800</v>
      </c>
    </row>
    <row r="1949" spans="1:10" x14ac:dyDescent="0.3">
      <c r="A1949">
        <v>21</v>
      </c>
      <c r="B1949">
        <v>25</v>
      </c>
      <c r="C1949">
        <v>0</v>
      </c>
      <c r="D1949">
        <v>21</v>
      </c>
      <c r="E1949" t="s">
        <v>16</v>
      </c>
      <c r="F1949" t="s">
        <v>931</v>
      </c>
      <c r="G1949">
        <f>_xlfn.XLOOKUP(Product_summary[[#This Row],[ProductName]], products[ProductName], products[UnitsInStock])</f>
        <v>104</v>
      </c>
      <c r="H1949">
        <f>_xlfn.XLOOKUP(Product_summary[[#This Row],[ProductName]], products[ProductName], products[UnitsOnOrder])</f>
        <v>0</v>
      </c>
      <c r="I1949">
        <f>_xlfn.XLOOKUP(Product_summary[[#This Row],[ProductName]], products[ProductName], products[ReorderLevel])</f>
        <v>25</v>
      </c>
      <c r="J1949">
        <v>525</v>
      </c>
    </row>
    <row r="1950" spans="1:10" x14ac:dyDescent="0.3">
      <c r="A1950">
        <v>12</v>
      </c>
      <c r="B1950">
        <v>25</v>
      </c>
      <c r="C1950">
        <v>0</v>
      </c>
      <c r="D1950">
        <v>12</v>
      </c>
      <c r="E1950" t="s">
        <v>25</v>
      </c>
      <c r="F1950" t="s">
        <v>977</v>
      </c>
      <c r="G1950">
        <f>_xlfn.XLOOKUP(Product_summary[[#This Row],[ProductName]], products[ProductName], products[UnitsInStock])</f>
        <v>95</v>
      </c>
      <c r="H1950">
        <f>_xlfn.XLOOKUP(Product_summary[[#This Row],[ProductName]], products[ProductName], products[UnitsOnOrder])</f>
        <v>0</v>
      </c>
      <c r="I1950">
        <f>_xlfn.XLOOKUP(Product_summary[[#This Row],[ProductName]], products[ProductName], products[ReorderLevel])</f>
        <v>0</v>
      </c>
      <c r="J1950">
        <v>300</v>
      </c>
    </row>
    <row r="1951" spans="1:10" x14ac:dyDescent="0.3">
      <c r="A1951">
        <v>24</v>
      </c>
      <c r="B1951">
        <v>6</v>
      </c>
      <c r="C1951">
        <v>0</v>
      </c>
      <c r="D1951">
        <v>24</v>
      </c>
      <c r="E1951" t="s">
        <v>19</v>
      </c>
      <c r="F1951" t="s">
        <v>995</v>
      </c>
      <c r="G1951">
        <f>_xlfn.XLOOKUP(Product_summary[[#This Row],[ProductName]], products[ProductName], products[UnitsInStock])</f>
        <v>115</v>
      </c>
      <c r="H1951">
        <f>_xlfn.XLOOKUP(Product_summary[[#This Row],[ProductName]], products[ProductName], products[UnitsOnOrder])</f>
        <v>0</v>
      </c>
      <c r="I1951">
        <f>_xlfn.XLOOKUP(Product_summary[[#This Row],[ProductName]], products[ProductName], products[ReorderLevel])</f>
        <v>20</v>
      </c>
      <c r="J1951">
        <v>144</v>
      </c>
    </row>
    <row r="1952" spans="1:10" x14ac:dyDescent="0.3">
      <c r="A1952">
        <v>6</v>
      </c>
      <c r="B1952">
        <v>56</v>
      </c>
      <c r="C1952">
        <v>0</v>
      </c>
      <c r="D1952">
        <v>6</v>
      </c>
      <c r="E1952" t="s">
        <v>25</v>
      </c>
      <c r="F1952" t="s">
        <v>913</v>
      </c>
      <c r="G1952">
        <f>_xlfn.XLOOKUP(Product_summary[[#This Row],[ProductName]], products[ProductName], products[UnitsInStock])</f>
        <v>24</v>
      </c>
      <c r="H1952">
        <f>_xlfn.XLOOKUP(Product_summary[[#This Row],[ProductName]], products[ProductName], products[UnitsOnOrder])</f>
        <v>0</v>
      </c>
      <c r="I1952">
        <f>_xlfn.XLOOKUP(Product_summary[[#This Row],[ProductName]], products[ProductName], products[ReorderLevel])</f>
        <v>5</v>
      </c>
      <c r="J1952">
        <v>336</v>
      </c>
    </row>
    <row r="1953" spans="1:10" x14ac:dyDescent="0.3">
      <c r="A1953">
        <v>18</v>
      </c>
      <c r="B1953">
        <v>15</v>
      </c>
      <c r="C1953">
        <v>0.15</v>
      </c>
      <c r="D1953">
        <v>18</v>
      </c>
      <c r="E1953" t="s">
        <v>4</v>
      </c>
      <c r="F1953" t="s">
        <v>956</v>
      </c>
      <c r="G1953">
        <f>_xlfn.XLOOKUP(Product_summary[[#This Row],[ProductName]], products[ProductName], products[UnitsInStock])</f>
        <v>20</v>
      </c>
      <c r="H1953">
        <f>_xlfn.XLOOKUP(Product_summary[[#This Row],[ProductName]], products[ProductName], products[UnitsOnOrder])</f>
        <v>0</v>
      </c>
      <c r="I1953">
        <f>_xlfn.XLOOKUP(Product_summary[[#This Row],[ProductName]], products[ProductName], products[ReorderLevel])</f>
        <v>15</v>
      </c>
      <c r="J1953">
        <v>229.5</v>
      </c>
    </row>
    <row r="1954" spans="1:10" x14ac:dyDescent="0.3">
      <c r="A1954">
        <v>14</v>
      </c>
      <c r="B1954">
        <v>24</v>
      </c>
      <c r="C1954">
        <v>0.15</v>
      </c>
      <c r="D1954">
        <v>14</v>
      </c>
      <c r="E1954" t="s">
        <v>16</v>
      </c>
      <c r="F1954" t="s">
        <v>969</v>
      </c>
      <c r="G1954">
        <f>_xlfn.XLOOKUP(Product_summary[[#This Row],[ProductName]], products[ProductName], products[UnitsInStock])</f>
        <v>26</v>
      </c>
      <c r="H1954">
        <f>_xlfn.XLOOKUP(Product_summary[[#This Row],[ProductName]], products[ProductName], products[UnitsOnOrder])</f>
        <v>0</v>
      </c>
      <c r="I1954">
        <f>_xlfn.XLOOKUP(Product_summary[[#This Row],[ProductName]], products[ProductName], products[ReorderLevel])</f>
        <v>0</v>
      </c>
      <c r="J1954">
        <v>285.59999999999997</v>
      </c>
    </row>
    <row r="1955" spans="1:10" x14ac:dyDescent="0.3">
      <c r="A1955">
        <v>24</v>
      </c>
      <c r="B1955">
        <v>40</v>
      </c>
      <c r="C1955">
        <v>0</v>
      </c>
      <c r="D1955">
        <v>24</v>
      </c>
      <c r="E1955" t="s">
        <v>19</v>
      </c>
      <c r="F1955" t="s">
        <v>995</v>
      </c>
      <c r="G1955">
        <f>_xlfn.XLOOKUP(Product_summary[[#This Row],[ProductName]], products[ProductName], products[UnitsInStock])</f>
        <v>115</v>
      </c>
      <c r="H1955">
        <f>_xlfn.XLOOKUP(Product_summary[[#This Row],[ProductName]], products[ProductName], products[UnitsOnOrder])</f>
        <v>0</v>
      </c>
      <c r="I1955">
        <f>_xlfn.XLOOKUP(Product_summary[[#This Row],[ProductName]], products[ProductName], products[ReorderLevel])</f>
        <v>20</v>
      </c>
      <c r="J1955">
        <v>960</v>
      </c>
    </row>
    <row r="1956" spans="1:10" x14ac:dyDescent="0.3">
      <c r="A1956">
        <v>18</v>
      </c>
      <c r="B1956">
        <v>4</v>
      </c>
      <c r="C1956">
        <v>0</v>
      </c>
      <c r="D1956">
        <v>18</v>
      </c>
      <c r="E1956" t="s">
        <v>4</v>
      </c>
      <c r="F1956" t="s">
        <v>889</v>
      </c>
      <c r="G1956">
        <f>_xlfn.XLOOKUP(Product_summary[[#This Row],[ProductName]], products[ProductName], products[UnitsInStock])</f>
        <v>39</v>
      </c>
      <c r="H1956">
        <f>_xlfn.XLOOKUP(Product_summary[[#This Row],[ProductName]], products[ProductName], products[UnitsOnOrder])</f>
        <v>0</v>
      </c>
      <c r="I1956">
        <f>_xlfn.XLOOKUP(Product_summary[[#This Row],[ProductName]], products[ProductName], products[ReorderLevel])</f>
        <v>10</v>
      </c>
      <c r="J1956">
        <v>72</v>
      </c>
    </row>
    <row r="1957" spans="1:10" x14ac:dyDescent="0.3">
      <c r="A1957">
        <v>18.399999999999999</v>
      </c>
      <c r="B1957">
        <v>10</v>
      </c>
      <c r="C1957">
        <v>0</v>
      </c>
      <c r="D1957">
        <v>18.399999999999999</v>
      </c>
      <c r="E1957" t="s">
        <v>25</v>
      </c>
      <c r="F1957" t="s">
        <v>965</v>
      </c>
      <c r="G1957">
        <f>_xlfn.XLOOKUP(Product_summary[[#This Row],[ProductName]], products[ProductName], products[UnitsInStock])</f>
        <v>123</v>
      </c>
      <c r="H1957">
        <f>_xlfn.XLOOKUP(Product_summary[[#This Row],[ProductName]], products[ProductName], products[UnitsOnOrder])</f>
        <v>0</v>
      </c>
      <c r="I1957">
        <f>_xlfn.XLOOKUP(Product_summary[[#This Row],[ProductName]], products[ProductName], products[ReorderLevel])</f>
        <v>30</v>
      </c>
      <c r="J1957">
        <v>184</v>
      </c>
    </row>
    <row r="1958" spans="1:10" x14ac:dyDescent="0.3">
      <c r="A1958">
        <v>7</v>
      </c>
      <c r="B1958">
        <v>10</v>
      </c>
      <c r="C1958">
        <v>0</v>
      </c>
      <c r="D1958">
        <v>7</v>
      </c>
      <c r="E1958" t="s">
        <v>16</v>
      </c>
      <c r="F1958" t="s">
        <v>989</v>
      </c>
      <c r="G1958">
        <f>_xlfn.XLOOKUP(Product_summary[[#This Row],[ProductName]], products[ProductName], products[UnitsInStock])</f>
        <v>38</v>
      </c>
      <c r="H1958">
        <f>_xlfn.XLOOKUP(Product_summary[[#This Row],[ProductName]], products[ProductName], products[UnitsOnOrder])</f>
        <v>0</v>
      </c>
      <c r="I1958">
        <f>_xlfn.XLOOKUP(Product_summary[[#This Row],[ProductName]], products[ProductName], products[ReorderLevel])</f>
        <v>25</v>
      </c>
      <c r="J1958">
        <v>70</v>
      </c>
    </row>
    <row r="1959" spans="1:10" x14ac:dyDescent="0.3">
      <c r="A1959">
        <v>31.23</v>
      </c>
      <c r="B1959">
        <v>6</v>
      </c>
      <c r="C1959">
        <v>0</v>
      </c>
      <c r="D1959">
        <v>31.23</v>
      </c>
      <c r="E1959" t="s">
        <v>10</v>
      </c>
      <c r="F1959" t="s">
        <v>939</v>
      </c>
      <c r="G1959">
        <f>_xlfn.XLOOKUP(Product_summary[[#This Row],[ProductName]], products[ProductName], products[UnitsInStock])</f>
        <v>15</v>
      </c>
      <c r="H1959">
        <f>_xlfn.XLOOKUP(Product_summary[[#This Row],[ProductName]], products[ProductName], products[UnitsOnOrder])</f>
        <v>0</v>
      </c>
      <c r="I1959">
        <f>_xlfn.XLOOKUP(Product_summary[[#This Row],[ProductName]], products[ProductName], products[ReorderLevel])</f>
        <v>0</v>
      </c>
      <c r="J1959">
        <v>187.38</v>
      </c>
    </row>
    <row r="1960" spans="1:10" x14ac:dyDescent="0.3">
      <c r="A1960">
        <v>18</v>
      </c>
      <c r="B1960">
        <v>6</v>
      </c>
      <c r="C1960">
        <v>0</v>
      </c>
      <c r="D1960">
        <v>18</v>
      </c>
      <c r="E1960" t="s">
        <v>4</v>
      </c>
      <c r="F1960" t="s">
        <v>1032</v>
      </c>
      <c r="G1960">
        <f>_xlfn.XLOOKUP(Product_summary[[#This Row],[ProductName]], products[ProductName], products[UnitsInStock])</f>
        <v>57</v>
      </c>
      <c r="H1960">
        <f>_xlfn.XLOOKUP(Product_summary[[#This Row],[ProductName]], products[ProductName], products[UnitsOnOrder])</f>
        <v>0</v>
      </c>
      <c r="I1960">
        <f>_xlfn.XLOOKUP(Product_summary[[#This Row],[ProductName]], products[ProductName], products[ReorderLevel])</f>
        <v>20</v>
      </c>
      <c r="J1960">
        <v>108</v>
      </c>
    </row>
    <row r="1961" spans="1:10" x14ac:dyDescent="0.3">
      <c r="A1961">
        <v>18</v>
      </c>
      <c r="B1961">
        <v>2</v>
      </c>
      <c r="C1961">
        <v>0</v>
      </c>
      <c r="D1961">
        <v>18</v>
      </c>
      <c r="E1961" t="s">
        <v>4</v>
      </c>
      <c r="F1961" t="s">
        <v>889</v>
      </c>
      <c r="G1961">
        <f>_xlfn.XLOOKUP(Product_summary[[#This Row],[ProductName]], products[ProductName], products[UnitsInStock])</f>
        <v>39</v>
      </c>
      <c r="H1961">
        <f>_xlfn.XLOOKUP(Product_summary[[#This Row],[ProductName]], products[ProductName], products[UnitsOnOrder])</f>
        <v>0</v>
      </c>
      <c r="I1961">
        <f>_xlfn.XLOOKUP(Product_summary[[#This Row],[ProductName]], products[ProductName], products[ReorderLevel])</f>
        <v>10</v>
      </c>
      <c r="J1961">
        <v>36</v>
      </c>
    </row>
    <row r="1962" spans="1:10" x14ac:dyDescent="0.3">
      <c r="A1962">
        <v>55</v>
      </c>
      <c r="B1962">
        <v>10</v>
      </c>
      <c r="C1962">
        <v>0</v>
      </c>
      <c r="D1962">
        <v>55</v>
      </c>
      <c r="E1962" t="s">
        <v>13</v>
      </c>
      <c r="F1962" t="s">
        <v>1002</v>
      </c>
      <c r="G1962">
        <f>_xlfn.XLOOKUP(Product_summary[[#This Row],[ProductName]], products[ProductName], products[UnitsInStock])</f>
        <v>79</v>
      </c>
      <c r="H1962">
        <f>_xlfn.XLOOKUP(Product_summary[[#This Row],[ProductName]], products[ProductName], products[UnitsOnOrder])</f>
        <v>0</v>
      </c>
      <c r="I1962">
        <f>_xlfn.XLOOKUP(Product_summary[[#This Row],[ProductName]], products[ProductName], products[ReorderLevel])</f>
        <v>0</v>
      </c>
      <c r="J1962">
        <v>550</v>
      </c>
    </row>
    <row r="1963" spans="1:10" x14ac:dyDescent="0.3">
      <c r="A1963">
        <v>18</v>
      </c>
      <c r="B1963">
        <v>8</v>
      </c>
      <c r="C1963">
        <v>0</v>
      </c>
      <c r="D1963">
        <v>18</v>
      </c>
      <c r="E1963" t="s">
        <v>4</v>
      </c>
      <c r="F1963" t="s">
        <v>889</v>
      </c>
      <c r="G1963">
        <f>_xlfn.XLOOKUP(Product_summary[[#This Row],[ProductName]], products[ProductName], products[UnitsInStock])</f>
        <v>39</v>
      </c>
      <c r="H1963">
        <f>_xlfn.XLOOKUP(Product_summary[[#This Row],[ProductName]], products[ProductName], products[UnitsOnOrder])</f>
        <v>0</v>
      </c>
      <c r="I1963">
        <f>_xlfn.XLOOKUP(Product_summary[[#This Row],[ProductName]], products[ProductName], products[ReorderLevel])</f>
        <v>10</v>
      </c>
      <c r="J1963">
        <v>144</v>
      </c>
    </row>
    <row r="1964" spans="1:10" x14ac:dyDescent="0.3">
      <c r="A1964">
        <v>123.79</v>
      </c>
      <c r="B1964">
        <v>2</v>
      </c>
      <c r="C1964">
        <v>0.25</v>
      </c>
      <c r="D1964">
        <v>123.79</v>
      </c>
      <c r="E1964" t="s">
        <v>19</v>
      </c>
      <c r="F1964" t="s">
        <v>945</v>
      </c>
      <c r="G1964">
        <f>_xlfn.XLOOKUP(Product_summary[[#This Row],[ProductName]], products[ProductName], products[UnitsInStock])</f>
        <v>0</v>
      </c>
      <c r="H1964">
        <f>_xlfn.XLOOKUP(Product_summary[[#This Row],[ProductName]], products[ProductName], products[UnitsOnOrder])</f>
        <v>0</v>
      </c>
      <c r="I1964">
        <f>_xlfn.XLOOKUP(Product_summary[[#This Row],[ProductName]], products[ProductName], products[ReorderLevel])</f>
        <v>0</v>
      </c>
      <c r="J1964">
        <v>185.685</v>
      </c>
    </row>
    <row r="1965" spans="1:10" x14ac:dyDescent="0.3">
      <c r="A1965">
        <v>40</v>
      </c>
      <c r="B1965">
        <v>30</v>
      </c>
      <c r="C1965">
        <v>0</v>
      </c>
      <c r="D1965">
        <v>40</v>
      </c>
      <c r="E1965" t="s">
        <v>7</v>
      </c>
      <c r="F1965" t="s">
        <v>903</v>
      </c>
      <c r="G1965">
        <f>_xlfn.XLOOKUP(Product_summary[[#This Row],[ProductName]], products[ProductName], products[UnitsInStock])</f>
        <v>6</v>
      </c>
      <c r="H1965">
        <f>_xlfn.XLOOKUP(Product_summary[[#This Row],[ProductName]], products[ProductName], products[UnitsOnOrder])</f>
        <v>0</v>
      </c>
      <c r="I1965">
        <f>_xlfn.XLOOKUP(Product_summary[[#This Row],[ProductName]], products[ProductName], products[ReorderLevel])</f>
        <v>0</v>
      </c>
      <c r="J1965">
        <v>1200</v>
      </c>
    </row>
    <row r="1966" spans="1:10" x14ac:dyDescent="0.3">
      <c r="A1966">
        <v>123.79</v>
      </c>
      <c r="B1966">
        <v>10</v>
      </c>
      <c r="C1966">
        <v>0</v>
      </c>
      <c r="D1966">
        <v>123.79</v>
      </c>
      <c r="E1966" t="s">
        <v>19</v>
      </c>
      <c r="F1966" t="s">
        <v>945</v>
      </c>
      <c r="G1966">
        <f>_xlfn.XLOOKUP(Product_summary[[#This Row],[ProductName]], products[ProductName], products[UnitsInStock])</f>
        <v>0</v>
      </c>
      <c r="H1966">
        <f>_xlfn.XLOOKUP(Product_summary[[#This Row],[ProductName]], products[ProductName], products[UnitsOnOrder])</f>
        <v>0</v>
      </c>
      <c r="I1966">
        <f>_xlfn.XLOOKUP(Product_summary[[#This Row],[ProductName]], products[ProductName], products[ReorderLevel])</f>
        <v>0</v>
      </c>
      <c r="J1966">
        <v>1237.9000000000001</v>
      </c>
    </row>
    <row r="1967" spans="1:10" x14ac:dyDescent="0.3">
      <c r="A1967">
        <v>14</v>
      </c>
      <c r="B1967">
        <v>14</v>
      </c>
      <c r="C1967">
        <v>0</v>
      </c>
      <c r="D1967">
        <v>14</v>
      </c>
      <c r="E1967" t="s">
        <v>16</v>
      </c>
      <c r="F1967" t="s">
        <v>969</v>
      </c>
      <c r="G1967">
        <f>_xlfn.XLOOKUP(Product_summary[[#This Row],[ProductName]], products[ProductName], products[UnitsInStock])</f>
        <v>26</v>
      </c>
      <c r="H1967">
        <f>_xlfn.XLOOKUP(Product_summary[[#This Row],[ProductName]], products[ProductName], products[UnitsOnOrder])</f>
        <v>0</v>
      </c>
      <c r="I1967">
        <f>_xlfn.XLOOKUP(Product_summary[[#This Row],[ProductName]], products[ProductName], products[ReorderLevel])</f>
        <v>0</v>
      </c>
      <c r="J1967">
        <v>196</v>
      </c>
    </row>
    <row r="1968" spans="1:10" x14ac:dyDescent="0.3">
      <c r="A1968">
        <v>45.6</v>
      </c>
      <c r="B1968">
        <v>70</v>
      </c>
      <c r="C1968">
        <v>0.05</v>
      </c>
      <c r="D1968">
        <v>45.6</v>
      </c>
      <c r="E1968" t="s">
        <v>22</v>
      </c>
      <c r="F1968" t="s">
        <v>943</v>
      </c>
      <c r="G1968">
        <f>_xlfn.XLOOKUP(Product_summary[[#This Row],[ProductName]], products[ProductName], products[UnitsInStock])</f>
        <v>26</v>
      </c>
      <c r="H1968">
        <f>_xlfn.XLOOKUP(Product_summary[[#This Row],[ProductName]], products[ProductName], products[UnitsOnOrder])</f>
        <v>0</v>
      </c>
      <c r="I1968">
        <f>_xlfn.XLOOKUP(Product_summary[[#This Row],[ProductName]], products[ProductName], products[ReorderLevel])</f>
        <v>0</v>
      </c>
      <c r="J1968">
        <v>3032.3999999999996</v>
      </c>
    </row>
    <row r="1969" spans="1:10" x14ac:dyDescent="0.3">
      <c r="A1969">
        <v>14</v>
      </c>
      <c r="B1969">
        <v>90</v>
      </c>
      <c r="C1969">
        <v>0.05</v>
      </c>
      <c r="D1969">
        <v>14</v>
      </c>
      <c r="E1969" t="s">
        <v>4</v>
      </c>
      <c r="F1969" t="s">
        <v>955</v>
      </c>
      <c r="G1969">
        <f>_xlfn.XLOOKUP(Product_summary[[#This Row],[ProductName]], products[ProductName], products[UnitsInStock])</f>
        <v>111</v>
      </c>
      <c r="H1969">
        <f>_xlfn.XLOOKUP(Product_summary[[#This Row],[ProductName]], products[ProductName], products[UnitsOnOrder])</f>
        <v>0</v>
      </c>
      <c r="I1969">
        <f>_xlfn.XLOOKUP(Product_summary[[#This Row],[ProductName]], products[ProductName], products[ReorderLevel])</f>
        <v>15</v>
      </c>
      <c r="J1969">
        <v>1197</v>
      </c>
    </row>
    <row r="1970" spans="1:10" x14ac:dyDescent="0.3">
      <c r="A1970">
        <v>21.5</v>
      </c>
      <c r="B1970">
        <v>21</v>
      </c>
      <c r="C1970">
        <v>0</v>
      </c>
      <c r="D1970">
        <v>21.5</v>
      </c>
      <c r="E1970" t="s">
        <v>13</v>
      </c>
      <c r="F1970" t="s">
        <v>1025</v>
      </c>
      <c r="G1970">
        <f>_xlfn.XLOOKUP(Product_summary[[#This Row],[ProductName]], products[ProductName], products[UnitsInStock])</f>
        <v>26</v>
      </c>
      <c r="H1970">
        <f>_xlfn.XLOOKUP(Product_summary[[#This Row],[ProductName]], products[ProductName], products[UnitsOnOrder])</f>
        <v>0</v>
      </c>
      <c r="I1970">
        <f>_xlfn.XLOOKUP(Product_summary[[#This Row],[ProductName]], products[ProductName], products[ReorderLevel])</f>
        <v>0</v>
      </c>
      <c r="J1970">
        <v>451.5</v>
      </c>
    </row>
    <row r="1971" spans="1:10" x14ac:dyDescent="0.3">
      <c r="A1971">
        <v>4.5</v>
      </c>
      <c r="B1971">
        <v>12</v>
      </c>
      <c r="C1971">
        <v>0</v>
      </c>
      <c r="D1971">
        <v>4.5</v>
      </c>
      <c r="E1971" t="s">
        <v>4</v>
      </c>
      <c r="F1971" t="s">
        <v>935</v>
      </c>
      <c r="G1971">
        <f>_xlfn.XLOOKUP(Product_summary[[#This Row],[ProductName]], products[ProductName], products[UnitsInStock])</f>
        <v>20</v>
      </c>
      <c r="H1971">
        <f>_xlfn.XLOOKUP(Product_summary[[#This Row],[ProductName]], products[ProductName], products[UnitsOnOrder])</f>
        <v>0</v>
      </c>
      <c r="I1971">
        <f>_xlfn.XLOOKUP(Product_summary[[#This Row],[ProductName]], products[ProductName], products[ReorderLevel])</f>
        <v>0</v>
      </c>
      <c r="J1971">
        <v>54</v>
      </c>
    </row>
    <row r="1972" spans="1:10" x14ac:dyDescent="0.3">
      <c r="A1972">
        <v>19</v>
      </c>
      <c r="B1972">
        <v>18</v>
      </c>
      <c r="C1972">
        <v>0.25</v>
      </c>
      <c r="D1972">
        <v>19</v>
      </c>
      <c r="E1972" t="s">
        <v>25</v>
      </c>
      <c r="F1972" t="s">
        <v>957</v>
      </c>
      <c r="G1972">
        <f>_xlfn.XLOOKUP(Product_summary[[#This Row],[ProductName]], products[ProductName], products[UnitsInStock])</f>
        <v>112</v>
      </c>
      <c r="H1972">
        <f>_xlfn.XLOOKUP(Product_summary[[#This Row],[ProductName]], products[ProductName], products[UnitsOnOrder])</f>
        <v>0</v>
      </c>
      <c r="I1972">
        <f>_xlfn.XLOOKUP(Product_summary[[#This Row],[ProductName]], products[ProductName], products[ReorderLevel])</f>
        <v>20</v>
      </c>
      <c r="J1972">
        <v>256.5</v>
      </c>
    </row>
    <row r="1973" spans="1:10" x14ac:dyDescent="0.3">
      <c r="A1973">
        <v>34</v>
      </c>
      <c r="B1973">
        <v>9</v>
      </c>
      <c r="C1973">
        <v>0</v>
      </c>
      <c r="D1973">
        <v>34</v>
      </c>
      <c r="E1973" t="s">
        <v>13</v>
      </c>
      <c r="F1973" t="s">
        <v>1004</v>
      </c>
      <c r="G1973">
        <f>_xlfn.XLOOKUP(Product_summary[[#This Row],[ProductName]], products[ProductName], products[UnitsInStock])</f>
        <v>19</v>
      </c>
      <c r="H1973">
        <f>_xlfn.XLOOKUP(Product_summary[[#This Row],[ProductName]], products[ProductName], products[UnitsOnOrder])</f>
        <v>0</v>
      </c>
      <c r="I1973">
        <f>_xlfn.XLOOKUP(Product_summary[[#This Row],[ProductName]], products[ProductName], products[ReorderLevel])</f>
        <v>0</v>
      </c>
      <c r="J1973">
        <v>306</v>
      </c>
    </row>
    <row r="1974" spans="1:10" x14ac:dyDescent="0.3">
      <c r="A1974">
        <v>30</v>
      </c>
      <c r="B1974">
        <v>20</v>
      </c>
      <c r="C1974">
        <v>0</v>
      </c>
      <c r="D1974">
        <v>30</v>
      </c>
      <c r="E1974" t="s">
        <v>22</v>
      </c>
      <c r="F1974" t="s">
        <v>901</v>
      </c>
      <c r="G1974">
        <f>_xlfn.XLOOKUP(Product_summary[[#This Row],[ProductName]], products[ProductName], products[UnitsInStock])</f>
        <v>15</v>
      </c>
      <c r="H1974">
        <f>_xlfn.XLOOKUP(Product_summary[[#This Row],[ProductName]], products[ProductName], products[UnitsOnOrder])</f>
        <v>0</v>
      </c>
      <c r="I1974">
        <f>_xlfn.XLOOKUP(Product_summary[[#This Row],[ProductName]], products[ProductName], products[ReorderLevel])</f>
        <v>10</v>
      </c>
      <c r="J1974">
        <v>600</v>
      </c>
    </row>
    <row r="1975" spans="1:10" x14ac:dyDescent="0.3">
      <c r="A1975">
        <v>4.5</v>
      </c>
      <c r="B1975">
        <v>10</v>
      </c>
      <c r="C1975">
        <v>0</v>
      </c>
      <c r="D1975">
        <v>4.5</v>
      </c>
      <c r="E1975" t="s">
        <v>4</v>
      </c>
      <c r="F1975" t="s">
        <v>935</v>
      </c>
      <c r="G1975">
        <f>_xlfn.XLOOKUP(Product_summary[[#This Row],[ProductName]], products[ProductName], products[UnitsInStock])</f>
        <v>20</v>
      </c>
      <c r="H1975">
        <f>_xlfn.XLOOKUP(Product_summary[[#This Row],[ProductName]], products[ProductName], products[UnitsOnOrder])</f>
        <v>0</v>
      </c>
      <c r="I1975">
        <f>_xlfn.XLOOKUP(Product_summary[[#This Row],[ProductName]], products[ProductName], products[ReorderLevel])</f>
        <v>0</v>
      </c>
      <c r="J1975">
        <v>45</v>
      </c>
    </row>
    <row r="1976" spans="1:10" x14ac:dyDescent="0.3">
      <c r="A1976">
        <v>13.25</v>
      </c>
      <c r="B1976">
        <v>40</v>
      </c>
      <c r="C1976">
        <v>0.05</v>
      </c>
      <c r="D1976">
        <v>13.25</v>
      </c>
      <c r="E1976" t="s">
        <v>25</v>
      </c>
      <c r="F1976" t="s">
        <v>1000</v>
      </c>
      <c r="G1976">
        <f>_xlfn.XLOOKUP(Product_summary[[#This Row],[ProductName]], products[ProductName], products[UnitsInStock])</f>
        <v>62</v>
      </c>
      <c r="H1976">
        <f>_xlfn.XLOOKUP(Product_summary[[#This Row],[ProductName]], products[ProductName], products[UnitsOnOrder])</f>
        <v>0</v>
      </c>
      <c r="I1976">
        <f>_xlfn.XLOOKUP(Product_summary[[#This Row],[ProductName]], products[ProductName], products[ReorderLevel])</f>
        <v>20</v>
      </c>
      <c r="J1976">
        <v>503.5</v>
      </c>
    </row>
    <row r="1977" spans="1:10" x14ac:dyDescent="0.3">
      <c r="A1977">
        <v>21.5</v>
      </c>
      <c r="B1977">
        <v>20</v>
      </c>
      <c r="C1977">
        <v>0</v>
      </c>
      <c r="D1977">
        <v>21.5</v>
      </c>
      <c r="E1977" t="s">
        <v>13</v>
      </c>
      <c r="F1977" t="s">
        <v>1025</v>
      </c>
      <c r="G1977">
        <f>_xlfn.XLOOKUP(Product_summary[[#This Row],[ProductName]], products[ProductName], products[UnitsInStock])</f>
        <v>26</v>
      </c>
      <c r="H1977">
        <f>_xlfn.XLOOKUP(Product_summary[[#This Row],[ProductName]], products[ProductName], products[UnitsOnOrder])</f>
        <v>0</v>
      </c>
      <c r="I1977">
        <f>_xlfn.XLOOKUP(Product_summary[[#This Row],[ProductName]], products[ProductName], products[ReorderLevel])</f>
        <v>0</v>
      </c>
      <c r="J1977">
        <v>430</v>
      </c>
    </row>
    <row r="1978" spans="1:10" x14ac:dyDescent="0.3">
      <c r="A1978">
        <v>9.1999999999999993</v>
      </c>
      <c r="B1978">
        <v>50</v>
      </c>
      <c r="C1978">
        <v>0.05</v>
      </c>
      <c r="D1978">
        <v>9.1999999999999993</v>
      </c>
      <c r="E1978" t="s">
        <v>10</v>
      </c>
      <c r="F1978" t="s">
        <v>925</v>
      </c>
      <c r="G1978">
        <f>_xlfn.XLOOKUP(Product_summary[[#This Row],[ProductName]], products[ProductName], products[UnitsInStock])</f>
        <v>25</v>
      </c>
      <c r="H1978">
        <f>_xlfn.XLOOKUP(Product_summary[[#This Row],[ProductName]], products[ProductName], products[UnitsOnOrder])</f>
        <v>0</v>
      </c>
      <c r="I1978">
        <f>_xlfn.XLOOKUP(Product_summary[[#This Row],[ProductName]], products[ProductName], products[ReorderLevel])</f>
        <v>5</v>
      </c>
      <c r="J1978">
        <v>436.99999999999994</v>
      </c>
    </row>
    <row r="1979" spans="1:10" x14ac:dyDescent="0.3">
      <c r="A1979">
        <v>34</v>
      </c>
      <c r="B1979">
        <v>36</v>
      </c>
      <c r="C1979">
        <v>0.05</v>
      </c>
      <c r="D1979">
        <v>34</v>
      </c>
      <c r="E1979" t="s">
        <v>13</v>
      </c>
      <c r="F1979" t="s">
        <v>1004</v>
      </c>
      <c r="G1979">
        <f>_xlfn.XLOOKUP(Product_summary[[#This Row],[ProductName]], products[ProductName], products[UnitsInStock])</f>
        <v>19</v>
      </c>
      <c r="H1979">
        <f>_xlfn.XLOOKUP(Product_summary[[#This Row],[ProductName]], products[ProductName], products[UnitsOnOrder])</f>
        <v>0</v>
      </c>
      <c r="I1979">
        <f>_xlfn.XLOOKUP(Product_summary[[#This Row],[ProductName]], products[ProductName], products[ReorderLevel])</f>
        <v>0</v>
      </c>
      <c r="J1979">
        <v>1162.8</v>
      </c>
    </row>
    <row r="1980" spans="1:10" x14ac:dyDescent="0.3">
      <c r="A1980">
        <v>21.5</v>
      </c>
      <c r="B1980">
        <v>60</v>
      </c>
      <c r="C1980">
        <v>0.05</v>
      </c>
      <c r="D1980">
        <v>21.5</v>
      </c>
      <c r="E1980" t="s">
        <v>13</v>
      </c>
      <c r="F1980" t="s">
        <v>1025</v>
      </c>
      <c r="G1980">
        <f>_xlfn.XLOOKUP(Product_summary[[#This Row],[ProductName]], products[ProductName], products[UnitsInStock])</f>
        <v>26</v>
      </c>
      <c r="H1980">
        <f>_xlfn.XLOOKUP(Product_summary[[#This Row],[ProductName]], products[ProductName], products[UnitsOnOrder])</f>
        <v>0</v>
      </c>
      <c r="I1980">
        <f>_xlfn.XLOOKUP(Product_summary[[#This Row],[ProductName]], products[ProductName], products[ReorderLevel])</f>
        <v>0</v>
      </c>
      <c r="J1980">
        <v>1225.5</v>
      </c>
    </row>
    <row r="1981" spans="1:10" x14ac:dyDescent="0.3">
      <c r="A1981">
        <v>9</v>
      </c>
      <c r="B1981">
        <v>10</v>
      </c>
      <c r="C1981">
        <v>0</v>
      </c>
      <c r="D1981">
        <v>9</v>
      </c>
      <c r="E1981" t="s">
        <v>16</v>
      </c>
      <c r="F1981" t="s">
        <v>933</v>
      </c>
      <c r="G1981">
        <f>_xlfn.XLOOKUP(Product_summary[[#This Row],[ProductName]], products[ProductName], products[UnitsInStock])</f>
        <v>61</v>
      </c>
      <c r="H1981">
        <f>_xlfn.XLOOKUP(Product_summary[[#This Row],[ProductName]], products[ProductName], products[UnitsOnOrder])</f>
        <v>0</v>
      </c>
      <c r="I1981">
        <f>_xlfn.XLOOKUP(Product_summary[[#This Row],[ProductName]], products[ProductName], products[ReorderLevel])</f>
        <v>25</v>
      </c>
      <c r="J1981">
        <v>90</v>
      </c>
    </row>
    <row r="1982" spans="1:10" x14ac:dyDescent="0.3">
      <c r="A1982">
        <v>14</v>
      </c>
      <c r="B1982">
        <v>4</v>
      </c>
      <c r="C1982">
        <v>0</v>
      </c>
      <c r="D1982">
        <v>14</v>
      </c>
      <c r="E1982" t="s">
        <v>16</v>
      </c>
      <c r="F1982" t="s">
        <v>969</v>
      </c>
      <c r="G1982">
        <f>_xlfn.XLOOKUP(Product_summary[[#This Row],[ProductName]], products[ProductName], products[UnitsInStock])</f>
        <v>26</v>
      </c>
      <c r="H1982">
        <f>_xlfn.XLOOKUP(Product_summary[[#This Row],[ProductName]], products[ProductName], products[UnitsOnOrder])</f>
        <v>0</v>
      </c>
      <c r="I1982">
        <f>_xlfn.XLOOKUP(Product_summary[[#This Row],[ProductName]], products[ProductName], products[ReorderLevel])</f>
        <v>0</v>
      </c>
      <c r="J1982">
        <v>56</v>
      </c>
    </row>
    <row r="1983" spans="1:10" x14ac:dyDescent="0.3">
      <c r="A1983">
        <v>9.5</v>
      </c>
      <c r="B1983">
        <v>20</v>
      </c>
      <c r="C1983">
        <v>0</v>
      </c>
      <c r="D1983">
        <v>9.5</v>
      </c>
      <c r="E1983" t="s">
        <v>25</v>
      </c>
      <c r="F1983" t="s">
        <v>975</v>
      </c>
      <c r="G1983">
        <f>_xlfn.XLOOKUP(Product_summary[[#This Row],[ProductName]], products[ProductName], products[UnitsInStock])</f>
        <v>5</v>
      </c>
      <c r="H1983">
        <f>_xlfn.XLOOKUP(Product_summary[[#This Row],[ProductName]], products[ProductName], products[UnitsOnOrder])</f>
        <v>70</v>
      </c>
      <c r="I1983">
        <f>_xlfn.XLOOKUP(Product_summary[[#This Row],[ProductName]], products[ProductName], products[ReorderLevel])</f>
        <v>15</v>
      </c>
      <c r="J1983">
        <v>190</v>
      </c>
    </row>
    <row r="1984" spans="1:10" x14ac:dyDescent="0.3">
      <c r="A1984">
        <v>12.5</v>
      </c>
      <c r="B1984">
        <v>2</v>
      </c>
      <c r="C1984">
        <v>0</v>
      </c>
      <c r="D1984">
        <v>12.5</v>
      </c>
      <c r="E1984" t="s">
        <v>10</v>
      </c>
      <c r="F1984" t="s">
        <v>1019</v>
      </c>
      <c r="G1984">
        <f>_xlfn.XLOOKUP(Product_summary[[#This Row],[ProductName]], products[ProductName], products[UnitsInStock])</f>
        <v>6</v>
      </c>
      <c r="H1984">
        <f>_xlfn.XLOOKUP(Product_summary[[#This Row],[ProductName]], products[ProductName], products[UnitsOnOrder])</f>
        <v>10</v>
      </c>
      <c r="I1984">
        <f>_xlfn.XLOOKUP(Product_summary[[#This Row],[ProductName]], products[ProductName], products[ReorderLevel])</f>
        <v>15</v>
      </c>
      <c r="J1984">
        <v>25</v>
      </c>
    </row>
    <row r="1985" spans="1:10" x14ac:dyDescent="0.3">
      <c r="A1985">
        <v>9.65</v>
      </c>
      <c r="B1985">
        <v>28</v>
      </c>
      <c r="C1985">
        <v>0.1</v>
      </c>
      <c r="D1985">
        <v>9.65</v>
      </c>
      <c r="E1985" t="s">
        <v>25</v>
      </c>
      <c r="F1985" t="s">
        <v>967</v>
      </c>
      <c r="G1985">
        <f>_xlfn.XLOOKUP(Product_summary[[#This Row],[ProductName]], products[ProductName], products[UnitsInStock])</f>
        <v>85</v>
      </c>
      <c r="H1985">
        <f>_xlfn.XLOOKUP(Product_summary[[#This Row],[ProductName]], products[ProductName], products[UnitsOnOrder])</f>
        <v>0</v>
      </c>
      <c r="I1985">
        <f>_xlfn.XLOOKUP(Product_summary[[#This Row],[ProductName]], products[ProductName], products[ReorderLevel])</f>
        <v>10</v>
      </c>
      <c r="J1985">
        <v>243.18</v>
      </c>
    </row>
    <row r="1986" spans="1:10" x14ac:dyDescent="0.3">
      <c r="A1986">
        <v>25.89</v>
      </c>
      <c r="B1986">
        <v>15</v>
      </c>
      <c r="C1986">
        <v>0</v>
      </c>
      <c r="D1986">
        <v>25.89</v>
      </c>
      <c r="E1986" t="s">
        <v>25</v>
      </c>
      <c r="F1986" t="s">
        <v>947</v>
      </c>
      <c r="G1986">
        <f>_xlfn.XLOOKUP(Product_summary[[#This Row],[ProductName]], products[ProductName], products[UnitsInStock])</f>
        <v>10</v>
      </c>
      <c r="H1986">
        <f>_xlfn.XLOOKUP(Product_summary[[#This Row],[ProductName]], products[ProductName], products[UnitsOnOrder])</f>
        <v>0</v>
      </c>
      <c r="I1986">
        <f>_xlfn.XLOOKUP(Product_summary[[#This Row],[ProductName]], products[ProductName], products[ReorderLevel])</f>
        <v>15</v>
      </c>
      <c r="J1986">
        <v>388.35</v>
      </c>
    </row>
    <row r="1987" spans="1:10" x14ac:dyDescent="0.3">
      <c r="A1987">
        <v>13</v>
      </c>
      <c r="B1987">
        <v>18</v>
      </c>
      <c r="C1987">
        <v>0</v>
      </c>
      <c r="D1987">
        <v>13</v>
      </c>
      <c r="E1987" t="s">
        <v>7</v>
      </c>
      <c r="F1987" t="s">
        <v>1034</v>
      </c>
      <c r="G1987">
        <f>_xlfn.XLOOKUP(Product_summary[[#This Row],[ProductName]], products[ProductName], products[UnitsInStock])</f>
        <v>32</v>
      </c>
      <c r="H1987">
        <f>_xlfn.XLOOKUP(Product_summary[[#This Row],[ProductName]], products[ProductName], products[UnitsOnOrder])</f>
        <v>0</v>
      </c>
      <c r="I1987">
        <f>_xlfn.XLOOKUP(Product_summary[[#This Row],[ProductName]], products[ProductName], products[ReorderLevel])</f>
        <v>15</v>
      </c>
      <c r="J1987">
        <v>234</v>
      </c>
    </row>
    <row r="1988" spans="1:10" x14ac:dyDescent="0.3">
      <c r="A1988">
        <v>12.5</v>
      </c>
      <c r="B1988">
        <v>15</v>
      </c>
      <c r="C1988">
        <v>0</v>
      </c>
      <c r="D1988">
        <v>12.5</v>
      </c>
      <c r="E1988" t="s">
        <v>13</v>
      </c>
      <c r="F1988" t="s">
        <v>949</v>
      </c>
      <c r="G1988">
        <f>_xlfn.XLOOKUP(Product_summary[[#This Row],[ProductName]], products[ProductName], products[UnitsInStock])</f>
        <v>0</v>
      </c>
      <c r="H1988">
        <f>_xlfn.XLOOKUP(Product_summary[[#This Row],[ProductName]], products[ProductName], products[UnitsOnOrder])</f>
        <v>70</v>
      </c>
      <c r="I1988">
        <f>_xlfn.XLOOKUP(Product_summary[[#This Row],[ProductName]], products[ProductName], products[ReorderLevel])</f>
        <v>20</v>
      </c>
      <c r="J1988">
        <v>187.5</v>
      </c>
    </row>
    <row r="1989" spans="1:10" x14ac:dyDescent="0.3">
      <c r="A1989">
        <v>19</v>
      </c>
      <c r="B1989">
        <v>16</v>
      </c>
      <c r="C1989">
        <v>0</v>
      </c>
      <c r="D1989">
        <v>19</v>
      </c>
      <c r="E1989" t="s">
        <v>25</v>
      </c>
      <c r="F1989" t="s">
        <v>957</v>
      </c>
      <c r="G1989">
        <f>_xlfn.XLOOKUP(Product_summary[[#This Row],[ProductName]], products[ProductName], products[UnitsInStock])</f>
        <v>112</v>
      </c>
      <c r="H1989">
        <f>_xlfn.XLOOKUP(Product_summary[[#This Row],[ProductName]], products[ProductName], products[UnitsOnOrder])</f>
        <v>0</v>
      </c>
      <c r="I1989">
        <f>_xlfn.XLOOKUP(Product_summary[[#This Row],[ProductName]], products[ProductName], products[ReorderLevel])</f>
        <v>20</v>
      </c>
      <c r="J1989">
        <v>304</v>
      </c>
    </row>
    <row r="1990" spans="1:10" x14ac:dyDescent="0.3">
      <c r="A1990">
        <v>10</v>
      </c>
      <c r="B1990">
        <v>25</v>
      </c>
      <c r="C1990">
        <v>0</v>
      </c>
      <c r="D1990">
        <v>10</v>
      </c>
      <c r="E1990" t="s">
        <v>7</v>
      </c>
      <c r="F1990" t="s">
        <v>893</v>
      </c>
      <c r="G1990">
        <f>_xlfn.XLOOKUP(Product_summary[[#This Row],[ProductName]], products[ProductName], products[UnitsInStock])</f>
        <v>13</v>
      </c>
      <c r="H1990">
        <f>_xlfn.XLOOKUP(Product_summary[[#This Row],[ProductName]], products[ProductName], products[UnitsOnOrder])</f>
        <v>70</v>
      </c>
      <c r="I1990">
        <f>_xlfn.XLOOKUP(Product_summary[[#This Row],[ProductName]], products[ProductName], products[ReorderLevel])</f>
        <v>25</v>
      </c>
      <c r="J1990">
        <v>250</v>
      </c>
    </row>
    <row r="1991" spans="1:10" x14ac:dyDescent="0.3">
      <c r="A1991">
        <v>55</v>
      </c>
      <c r="B1991">
        <v>110</v>
      </c>
      <c r="C1991">
        <v>0</v>
      </c>
      <c r="D1991">
        <v>55</v>
      </c>
      <c r="E1991" t="s">
        <v>13</v>
      </c>
      <c r="F1991" t="s">
        <v>1002</v>
      </c>
      <c r="G1991">
        <f>_xlfn.XLOOKUP(Product_summary[[#This Row],[ProductName]], products[ProductName], products[UnitsInStock])</f>
        <v>79</v>
      </c>
      <c r="H1991">
        <f>_xlfn.XLOOKUP(Product_summary[[#This Row],[ProductName]], products[ProductName], products[UnitsOnOrder])</f>
        <v>0</v>
      </c>
      <c r="I1991">
        <f>_xlfn.XLOOKUP(Product_summary[[#This Row],[ProductName]], products[ProductName], products[ReorderLevel])</f>
        <v>0</v>
      </c>
      <c r="J1991">
        <v>6050</v>
      </c>
    </row>
    <row r="1992" spans="1:10" x14ac:dyDescent="0.3">
      <c r="A1992">
        <v>15</v>
      </c>
      <c r="B1992">
        <v>30</v>
      </c>
      <c r="C1992">
        <v>0</v>
      </c>
      <c r="D1992">
        <v>15</v>
      </c>
      <c r="E1992" t="s">
        <v>4</v>
      </c>
      <c r="F1992" t="s">
        <v>1023</v>
      </c>
      <c r="G1992">
        <f>_xlfn.XLOOKUP(Product_summary[[#This Row],[ProductName]], products[ProductName], products[UnitsInStock])</f>
        <v>15</v>
      </c>
      <c r="H1992">
        <f>_xlfn.XLOOKUP(Product_summary[[#This Row],[ProductName]], products[ProductName], products[UnitsOnOrder])</f>
        <v>10</v>
      </c>
      <c r="I1992">
        <f>_xlfn.XLOOKUP(Product_summary[[#This Row],[ProductName]], products[ProductName], products[ReorderLevel])</f>
        <v>30</v>
      </c>
      <c r="J1992">
        <v>450</v>
      </c>
    </row>
    <row r="1993" spans="1:10" x14ac:dyDescent="0.3">
      <c r="A1993">
        <v>38</v>
      </c>
      <c r="B1993">
        <v>20</v>
      </c>
      <c r="C1993">
        <v>0</v>
      </c>
      <c r="D1993">
        <v>38</v>
      </c>
      <c r="E1993" t="s">
        <v>13</v>
      </c>
      <c r="F1993" t="s">
        <v>911</v>
      </c>
      <c r="G1993">
        <f>_xlfn.XLOOKUP(Product_summary[[#This Row],[ProductName]], products[ProductName], products[UnitsInStock])</f>
        <v>86</v>
      </c>
      <c r="H1993">
        <f>_xlfn.XLOOKUP(Product_summary[[#This Row],[ProductName]], products[ProductName], products[UnitsOnOrder])</f>
        <v>0</v>
      </c>
      <c r="I1993">
        <f>_xlfn.XLOOKUP(Product_summary[[#This Row],[ProductName]], products[ProductName], products[ReorderLevel])</f>
        <v>0</v>
      </c>
      <c r="J1993">
        <v>760</v>
      </c>
    </row>
    <row r="1994" spans="1:10" x14ac:dyDescent="0.3">
      <c r="A1994">
        <v>62.5</v>
      </c>
      <c r="B1994">
        <v>10</v>
      </c>
      <c r="C1994">
        <v>0</v>
      </c>
      <c r="D1994">
        <v>62.5</v>
      </c>
      <c r="E1994" t="s">
        <v>25</v>
      </c>
      <c r="F1994" t="s">
        <v>923</v>
      </c>
      <c r="G1994">
        <f>_xlfn.XLOOKUP(Product_summary[[#This Row],[ProductName]], products[ProductName], products[UnitsInStock])</f>
        <v>42</v>
      </c>
      <c r="H1994">
        <f>_xlfn.XLOOKUP(Product_summary[[#This Row],[ProductName]], products[ProductName], products[UnitsOnOrder])</f>
        <v>0</v>
      </c>
      <c r="I1994">
        <f>_xlfn.XLOOKUP(Product_summary[[#This Row],[ProductName]], products[ProductName], products[ReorderLevel])</f>
        <v>0</v>
      </c>
      <c r="J1994">
        <v>625</v>
      </c>
    </row>
    <row r="1995" spans="1:10" x14ac:dyDescent="0.3">
      <c r="A1995">
        <v>38</v>
      </c>
      <c r="B1995">
        <v>5</v>
      </c>
      <c r="C1995">
        <v>0</v>
      </c>
      <c r="D1995">
        <v>38</v>
      </c>
      <c r="E1995" t="s">
        <v>16</v>
      </c>
      <c r="F1995" t="s">
        <v>997</v>
      </c>
      <c r="G1995">
        <f>_xlfn.XLOOKUP(Product_summary[[#This Row],[ProductName]], products[ProductName], products[UnitsInStock])</f>
        <v>21</v>
      </c>
      <c r="H1995">
        <f>_xlfn.XLOOKUP(Product_summary[[#This Row],[ProductName]], products[ProductName], products[UnitsOnOrder])</f>
        <v>10</v>
      </c>
      <c r="I1995">
        <f>_xlfn.XLOOKUP(Product_summary[[#This Row],[ProductName]], products[ProductName], products[ReorderLevel])</f>
        <v>30</v>
      </c>
      <c r="J1995">
        <v>190</v>
      </c>
    </row>
    <row r="1996" spans="1:10" x14ac:dyDescent="0.3">
      <c r="A1996">
        <v>12</v>
      </c>
      <c r="B1996">
        <v>3</v>
      </c>
      <c r="C1996">
        <v>0</v>
      </c>
      <c r="D1996">
        <v>12</v>
      </c>
      <c r="E1996" t="s">
        <v>25</v>
      </c>
      <c r="F1996" t="s">
        <v>977</v>
      </c>
      <c r="G1996">
        <f>_xlfn.XLOOKUP(Product_summary[[#This Row],[ProductName]], products[ProductName], products[UnitsInStock])</f>
        <v>95</v>
      </c>
      <c r="H1996">
        <f>_xlfn.XLOOKUP(Product_summary[[#This Row],[ProductName]], products[ProductName], products[UnitsOnOrder])</f>
        <v>0</v>
      </c>
      <c r="I1996">
        <f>_xlfn.XLOOKUP(Product_summary[[#This Row],[ProductName]], products[ProductName], products[ReorderLevel])</f>
        <v>0</v>
      </c>
      <c r="J1996">
        <v>36</v>
      </c>
    </row>
    <row r="1997" spans="1:10" x14ac:dyDescent="0.3">
      <c r="A1997">
        <v>20</v>
      </c>
      <c r="B1997">
        <v>2</v>
      </c>
      <c r="C1997">
        <v>0</v>
      </c>
      <c r="D1997">
        <v>20</v>
      </c>
      <c r="E1997" t="s">
        <v>10</v>
      </c>
      <c r="F1997" t="s">
        <v>983</v>
      </c>
      <c r="G1997">
        <f>_xlfn.XLOOKUP(Product_summary[[#This Row],[ProductName]], products[ProductName], products[UnitsInStock])</f>
        <v>10</v>
      </c>
      <c r="H1997">
        <f>_xlfn.XLOOKUP(Product_summary[[#This Row],[ProductName]], products[ProductName], products[UnitsOnOrder])</f>
        <v>60</v>
      </c>
      <c r="I1997">
        <f>_xlfn.XLOOKUP(Product_summary[[#This Row],[ProductName]], products[ProductName], products[ReorderLevel])</f>
        <v>15</v>
      </c>
      <c r="J1997">
        <v>40</v>
      </c>
    </row>
    <row r="1998" spans="1:10" x14ac:dyDescent="0.3">
      <c r="A1998">
        <v>31</v>
      </c>
      <c r="B1998">
        <v>24</v>
      </c>
      <c r="C1998">
        <v>0.15</v>
      </c>
      <c r="D1998">
        <v>31</v>
      </c>
      <c r="E1998" t="s">
        <v>25</v>
      </c>
      <c r="F1998" t="s">
        <v>907</v>
      </c>
      <c r="G1998">
        <f>_xlfn.XLOOKUP(Product_summary[[#This Row],[ProductName]], products[ProductName], products[UnitsInStock])</f>
        <v>31</v>
      </c>
      <c r="H1998">
        <f>_xlfn.XLOOKUP(Product_summary[[#This Row],[ProductName]], products[ProductName], products[UnitsOnOrder])</f>
        <v>0</v>
      </c>
      <c r="I1998">
        <f>_xlfn.XLOOKUP(Product_summary[[#This Row],[ProductName]], products[ProductName], products[ReorderLevel])</f>
        <v>0</v>
      </c>
      <c r="J1998">
        <v>632.4</v>
      </c>
    </row>
    <row r="1999" spans="1:10" x14ac:dyDescent="0.3">
      <c r="A1999">
        <v>19</v>
      </c>
      <c r="B1999">
        <v>11</v>
      </c>
      <c r="C1999">
        <v>0.25</v>
      </c>
      <c r="D1999">
        <v>19</v>
      </c>
      <c r="E1999" t="s">
        <v>4</v>
      </c>
      <c r="F1999" t="s">
        <v>891</v>
      </c>
      <c r="G1999">
        <f>_xlfn.XLOOKUP(Product_summary[[#This Row],[ProductName]], products[ProductName], products[UnitsInStock])</f>
        <v>17</v>
      </c>
      <c r="H1999">
        <f>_xlfn.XLOOKUP(Product_summary[[#This Row],[ProductName]], products[ProductName], products[UnitsOnOrder])</f>
        <v>40</v>
      </c>
      <c r="I1999">
        <f>_xlfn.XLOOKUP(Product_summary[[#This Row],[ProductName]], products[ProductName], products[ReorderLevel])</f>
        <v>25</v>
      </c>
      <c r="J1999">
        <v>156.75</v>
      </c>
    </row>
    <row r="2000" spans="1:10" x14ac:dyDescent="0.3">
      <c r="A2000">
        <v>81</v>
      </c>
      <c r="B2000">
        <v>15</v>
      </c>
      <c r="C2000">
        <v>0</v>
      </c>
      <c r="D2000">
        <v>81</v>
      </c>
      <c r="E2000" t="s">
        <v>10</v>
      </c>
      <c r="F2000" t="s">
        <v>927</v>
      </c>
      <c r="G2000">
        <f>_xlfn.XLOOKUP(Product_summary[[#This Row],[ProductName]], products[ProductName], products[UnitsInStock])</f>
        <v>40</v>
      </c>
      <c r="H2000">
        <f>_xlfn.XLOOKUP(Product_summary[[#This Row],[ProductName]], products[ProductName], products[UnitsOnOrder])</f>
        <v>0</v>
      </c>
      <c r="I2000">
        <f>_xlfn.XLOOKUP(Product_summary[[#This Row],[ProductName]], products[ProductName], products[ReorderLevel])</f>
        <v>0</v>
      </c>
      <c r="J2000">
        <v>1215</v>
      </c>
    </row>
    <row r="2001" spans="1:10" x14ac:dyDescent="0.3">
      <c r="A2001">
        <v>31.23</v>
      </c>
      <c r="B2001">
        <v>63</v>
      </c>
      <c r="C2001">
        <v>0</v>
      </c>
      <c r="D2001">
        <v>31.23</v>
      </c>
      <c r="E2001" t="s">
        <v>10</v>
      </c>
      <c r="F2001" t="s">
        <v>939</v>
      </c>
      <c r="G2001">
        <f>_xlfn.XLOOKUP(Product_summary[[#This Row],[ProductName]], products[ProductName], products[UnitsInStock])</f>
        <v>15</v>
      </c>
      <c r="H2001">
        <f>_xlfn.XLOOKUP(Product_summary[[#This Row],[ProductName]], products[ProductName], products[UnitsOnOrder])</f>
        <v>0</v>
      </c>
      <c r="I2001">
        <f>_xlfn.XLOOKUP(Product_summary[[#This Row],[ProductName]], products[ProductName], products[ReorderLevel])</f>
        <v>0</v>
      </c>
      <c r="J2001">
        <v>1967.49</v>
      </c>
    </row>
    <row r="2002" spans="1:10" x14ac:dyDescent="0.3">
      <c r="A2002">
        <v>53</v>
      </c>
      <c r="B2002">
        <v>44</v>
      </c>
      <c r="C2002">
        <v>0.25</v>
      </c>
      <c r="D2002">
        <v>53</v>
      </c>
      <c r="E2002" t="s">
        <v>22</v>
      </c>
      <c r="F2002" t="s">
        <v>987</v>
      </c>
      <c r="G2002">
        <f>_xlfn.XLOOKUP(Product_summary[[#This Row],[ProductName]], products[ProductName], products[UnitsInStock])</f>
        <v>20</v>
      </c>
      <c r="H2002">
        <f>_xlfn.XLOOKUP(Product_summary[[#This Row],[ProductName]], products[ProductName], products[UnitsOnOrder])</f>
        <v>0</v>
      </c>
      <c r="I2002">
        <f>_xlfn.XLOOKUP(Product_summary[[#This Row],[ProductName]], products[ProductName], products[ReorderLevel])</f>
        <v>10</v>
      </c>
      <c r="J2002">
        <v>1749</v>
      </c>
    </row>
    <row r="2003" spans="1:10" x14ac:dyDescent="0.3">
      <c r="A2003">
        <v>34.799999999999997</v>
      </c>
      <c r="B2003">
        <v>35</v>
      </c>
      <c r="C2003">
        <v>0</v>
      </c>
      <c r="D2003">
        <v>34.799999999999997</v>
      </c>
      <c r="E2003" t="s">
        <v>13</v>
      </c>
      <c r="F2003" t="s">
        <v>1026</v>
      </c>
      <c r="G2003">
        <f>_xlfn.XLOOKUP(Product_summary[[#This Row],[ProductName]], products[ProductName], products[UnitsInStock])</f>
        <v>14</v>
      </c>
      <c r="H2003">
        <f>_xlfn.XLOOKUP(Product_summary[[#This Row],[ProductName]], products[ProductName], products[UnitsOnOrder])</f>
        <v>0</v>
      </c>
      <c r="I2003">
        <f>_xlfn.XLOOKUP(Product_summary[[#This Row],[ProductName]], products[ProductName], products[ReorderLevel])</f>
        <v>0</v>
      </c>
      <c r="J2003">
        <v>1218</v>
      </c>
    </row>
    <row r="2004" spans="1:10" x14ac:dyDescent="0.3">
      <c r="A2004">
        <v>9.1999999999999993</v>
      </c>
      <c r="B2004">
        <v>35</v>
      </c>
      <c r="C2004">
        <v>0</v>
      </c>
      <c r="D2004">
        <v>9.1999999999999993</v>
      </c>
      <c r="E2004" t="s">
        <v>10</v>
      </c>
      <c r="F2004" t="s">
        <v>925</v>
      </c>
      <c r="G2004">
        <f>_xlfn.XLOOKUP(Product_summary[[#This Row],[ProductName]], products[ProductName], products[UnitsInStock])</f>
        <v>25</v>
      </c>
      <c r="H2004">
        <f>_xlfn.XLOOKUP(Product_summary[[#This Row],[ProductName]], products[ProductName], products[UnitsOnOrder])</f>
        <v>0</v>
      </c>
      <c r="I2004">
        <f>_xlfn.XLOOKUP(Product_summary[[#This Row],[ProductName]], products[ProductName], products[ReorderLevel])</f>
        <v>5</v>
      </c>
      <c r="J2004">
        <v>322</v>
      </c>
    </row>
    <row r="2005" spans="1:10" x14ac:dyDescent="0.3">
      <c r="A2005">
        <v>36</v>
      </c>
      <c r="B2005">
        <v>30</v>
      </c>
      <c r="C2005">
        <v>0</v>
      </c>
      <c r="D2005">
        <v>36</v>
      </c>
      <c r="E2005" t="s">
        <v>13</v>
      </c>
      <c r="F2005" t="s">
        <v>1021</v>
      </c>
      <c r="G2005">
        <f>_xlfn.XLOOKUP(Product_summary[[#This Row],[ProductName]], products[ProductName], products[UnitsInStock])</f>
        <v>26</v>
      </c>
      <c r="H2005">
        <f>_xlfn.XLOOKUP(Product_summary[[#This Row],[ProductName]], products[ProductName], products[UnitsOnOrder])</f>
        <v>0</v>
      </c>
      <c r="I2005">
        <f>_xlfn.XLOOKUP(Product_summary[[#This Row],[ProductName]], products[ProductName], products[ReorderLevel])</f>
        <v>15</v>
      </c>
      <c r="J2005">
        <v>1080</v>
      </c>
    </row>
    <row r="2006" spans="1:10" x14ac:dyDescent="0.3">
      <c r="A2006">
        <v>30</v>
      </c>
      <c r="B2006">
        <v>4</v>
      </c>
      <c r="C2006">
        <v>0</v>
      </c>
      <c r="D2006">
        <v>30</v>
      </c>
      <c r="E2006" t="s">
        <v>22</v>
      </c>
      <c r="F2006" t="s">
        <v>901</v>
      </c>
      <c r="G2006">
        <f>_xlfn.XLOOKUP(Product_summary[[#This Row],[ProductName]], products[ProductName], products[UnitsInStock])</f>
        <v>15</v>
      </c>
      <c r="H2006">
        <f>_xlfn.XLOOKUP(Product_summary[[#This Row],[ProductName]], products[ProductName], products[UnitsOnOrder])</f>
        <v>0</v>
      </c>
      <c r="I2006">
        <f>_xlfn.XLOOKUP(Product_summary[[#This Row],[ProductName]], products[ProductName], products[ReorderLevel])</f>
        <v>10</v>
      </c>
      <c r="J2006">
        <v>120</v>
      </c>
    </row>
    <row r="2007" spans="1:10" x14ac:dyDescent="0.3">
      <c r="A2007">
        <v>46</v>
      </c>
      <c r="B2007">
        <v>30</v>
      </c>
      <c r="C2007">
        <v>0</v>
      </c>
      <c r="D2007">
        <v>46</v>
      </c>
      <c r="E2007" t="s">
        <v>4</v>
      </c>
      <c r="F2007" t="s">
        <v>971</v>
      </c>
      <c r="G2007">
        <f>_xlfn.XLOOKUP(Product_summary[[#This Row],[ProductName]], products[ProductName], products[UnitsInStock])</f>
        <v>17</v>
      </c>
      <c r="H2007">
        <f>_xlfn.XLOOKUP(Product_summary[[#This Row],[ProductName]], products[ProductName], products[UnitsOnOrder])</f>
        <v>10</v>
      </c>
      <c r="I2007">
        <f>_xlfn.XLOOKUP(Product_summary[[#This Row],[ProductName]], products[ProductName], products[ReorderLevel])</f>
        <v>25</v>
      </c>
      <c r="J2007">
        <v>1380</v>
      </c>
    </row>
    <row r="2008" spans="1:10" x14ac:dyDescent="0.3">
      <c r="A2008">
        <v>31.23</v>
      </c>
      <c r="B2008">
        <v>12</v>
      </c>
      <c r="C2008">
        <v>0</v>
      </c>
      <c r="D2008">
        <v>31.23</v>
      </c>
      <c r="E2008" t="s">
        <v>10</v>
      </c>
      <c r="F2008" t="s">
        <v>939</v>
      </c>
      <c r="G2008">
        <f>_xlfn.XLOOKUP(Product_summary[[#This Row],[ProductName]], products[ProductName], products[UnitsInStock])</f>
        <v>15</v>
      </c>
      <c r="H2008">
        <f>_xlfn.XLOOKUP(Product_summary[[#This Row],[ProductName]], products[ProductName], products[UnitsOnOrder])</f>
        <v>0</v>
      </c>
      <c r="I2008">
        <f>_xlfn.XLOOKUP(Product_summary[[#This Row],[ProductName]], products[ProductName], products[ReorderLevel])</f>
        <v>0</v>
      </c>
      <c r="J2008">
        <v>374.76</v>
      </c>
    </row>
    <row r="2009" spans="1:10" x14ac:dyDescent="0.3">
      <c r="A2009">
        <v>2.5</v>
      </c>
      <c r="B2009">
        <v>30</v>
      </c>
      <c r="C2009">
        <v>0</v>
      </c>
      <c r="D2009">
        <v>2.5</v>
      </c>
      <c r="E2009" t="s">
        <v>13</v>
      </c>
      <c r="F2009" t="s">
        <v>953</v>
      </c>
      <c r="G2009">
        <f>_xlfn.XLOOKUP(Product_summary[[#This Row],[ProductName]], products[ProductName], products[UnitsInStock])</f>
        <v>112</v>
      </c>
      <c r="H2009">
        <f>_xlfn.XLOOKUP(Product_summary[[#This Row],[ProductName]], products[ProductName], products[UnitsOnOrder])</f>
        <v>0</v>
      </c>
      <c r="I2009">
        <f>_xlfn.XLOOKUP(Product_summary[[#This Row],[ProductName]], products[ProductName], products[ReorderLevel])</f>
        <v>20</v>
      </c>
      <c r="J2009">
        <v>75</v>
      </c>
    </row>
    <row r="2010" spans="1:10" x14ac:dyDescent="0.3">
      <c r="A2010">
        <v>21.05</v>
      </c>
      <c r="B2010">
        <v>21</v>
      </c>
      <c r="C2010">
        <v>0</v>
      </c>
      <c r="D2010">
        <v>21.05</v>
      </c>
      <c r="E2010" t="s">
        <v>7</v>
      </c>
      <c r="F2010" t="s">
        <v>1014</v>
      </c>
      <c r="G2010">
        <f>_xlfn.XLOOKUP(Product_summary[[#This Row],[ProductName]], products[ProductName], products[UnitsInStock])</f>
        <v>76</v>
      </c>
      <c r="H2010">
        <f>_xlfn.XLOOKUP(Product_summary[[#This Row],[ProductName]], products[ProductName], products[UnitsOnOrder])</f>
        <v>0</v>
      </c>
      <c r="I2010">
        <f>_xlfn.XLOOKUP(Product_summary[[#This Row],[ProductName]], products[ProductName], products[ReorderLevel])</f>
        <v>0</v>
      </c>
      <c r="J2010">
        <v>442.05</v>
      </c>
    </row>
    <row r="2011" spans="1:10" x14ac:dyDescent="0.3">
      <c r="A2011">
        <v>21.5</v>
      </c>
      <c r="B2011">
        <v>50</v>
      </c>
      <c r="C2011">
        <v>0</v>
      </c>
      <c r="D2011">
        <v>21.5</v>
      </c>
      <c r="E2011" t="s">
        <v>13</v>
      </c>
      <c r="F2011" t="s">
        <v>1025</v>
      </c>
      <c r="G2011">
        <f>_xlfn.XLOOKUP(Product_summary[[#This Row],[ProductName]], products[ProductName], products[UnitsInStock])</f>
        <v>26</v>
      </c>
      <c r="H2011">
        <f>_xlfn.XLOOKUP(Product_summary[[#This Row],[ProductName]], products[ProductName], products[UnitsOnOrder])</f>
        <v>0</v>
      </c>
      <c r="I2011">
        <f>_xlfn.XLOOKUP(Product_summary[[#This Row],[ProductName]], products[ProductName], products[ReorderLevel])</f>
        <v>0</v>
      </c>
      <c r="J2011">
        <v>1075</v>
      </c>
    </row>
    <row r="2012" spans="1:10" x14ac:dyDescent="0.3">
      <c r="A2012">
        <v>18</v>
      </c>
      <c r="B2012">
        <v>10</v>
      </c>
      <c r="C2012">
        <v>0.1</v>
      </c>
      <c r="D2012">
        <v>18</v>
      </c>
      <c r="E2012" t="s">
        <v>4</v>
      </c>
      <c r="F2012" t="s">
        <v>889</v>
      </c>
      <c r="G2012">
        <f>_xlfn.XLOOKUP(Product_summary[[#This Row],[ProductName]], products[ProductName], products[UnitsInStock])</f>
        <v>39</v>
      </c>
      <c r="H2012">
        <f>_xlfn.XLOOKUP(Product_summary[[#This Row],[ProductName]], products[ProductName], products[UnitsOnOrder])</f>
        <v>0</v>
      </c>
      <c r="I2012">
        <f>_xlfn.XLOOKUP(Product_summary[[#This Row],[ProductName]], products[ProductName], products[ReorderLevel])</f>
        <v>10</v>
      </c>
      <c r="J2012">
        <v>162</v>
      </c>
    </row>
    <row r="2013" spans="1:10" x14ac:dyDescent="0.3">
      <c r="A2013">
        <v>6</v>
      </c>
      <c r="B2013">
        <v>20</v>
      </c>
      <c r="C2013">
        <v>0.1</v>
      </c>
      <c r="D2013">
        <v>6</v>
      </c>
      <c r="E2013" t="s">
        <v>25</v>
      </c>
      <c r="F2013" t="s">
        <v>913</v>
      </c>
      <c r="G2013">
        <f>_xlfn.XLOOKUP(Product_summary[[#This Row],[ProductName]], products[ProductName], products[UnitsInStock])</f>
        <v>24</v>
      </c>
      <c r="H2013">
        <f>_xlfn.XLOOKUP(Product_summary[[#This Row],[ProductName]], products[ProductName], products[UnitsOnOrder])</f>
        <v>0</v>
      </c>
      <c r="I2013">
        <f>_xlfn.XLOOKUP(Product_summary[[#This Row],[ProductName]], products[ProductName], products[ReorderLevel])</f>
        <v>5</v>
      </c>
      <c r="J2013">
        <v>108</v>
      </c>
    </row>
    <row r="2014" spans="1:10" x14ac:dyDescent="0.3">
      <c r="A2014">
        <v>62.5</v>
      </c>
      <c r="B2014">
        <v>8</v>
      </c>
      <c r="C2014">
        <v>0</v>
      </c>
      <c r="D2014">
        <v>62.5</v>
      </c>
      <c r="E2014" t="s">
        <v>25</v>
      </c>
      <c r="F2014" t="s">
        <v>923</v>
      </c>
      <c r="G2014">
        <f>_xlfn.XLOOKUP(Product_summary[[#This Row],[ProductName]], products[ProductName], products[UnitsInStock])</f>
        <v>42</v>
      </c>
      <c r="H2014">
        <f>_xlfn.XLOOKUP(Product_summary[[#This Row],[ProductName]], products[ProductName], products[UnitsOnOrder])</f>
        <v>0</v>
      </c>
      <c r="I2014">
        <f>_xlfn.XLOOKUP(Product_summary[[#This Row],[ProductName]], products[ProductName], products[ReorderLevel])</f>
        <v>0</v>
      </c>
      <c r="J2014">
        <v>500</v>
      </c>
    </row>
    <row r="2015" spans="1:10" x14ac:dyDescent="0.3">
      <c r="A2015">
        <v>53</v>
      </c>
      <c r="B2015">
        <v>10</v>
      </c>
      <c r="C2015">
        <v>0</v>
      </c>
      <c r="D2015">
        <v>53</v>
      </c>
      <c r="E2015" t="s">
        <v>22</v>
      </c>
      <c r="F2015" t="s">
        <v>987</v>
      </c>
      <c r="G2015">
        <f>_xlfn.XLOOKUP(Product_summary[[#This Row],[ProductName]], products[ProductName], products[UnitsInStock])</f>
        <v>20</v>
      </c>
      <c r="H2015">
        <f>_xlfn.XLOOKUP(Product_summary[[#This Row],[ProductName]], products[ProductName], products[UnitsOnOrder])</f>
        <v>0</v>
      </c>
      <c r="I2015">
        <f>_xlfn.XLOOKUP(Product_summary[[#This Row],[ProductName]], products[ProductName], products[ReorderLevel])</f>
        <v>10</v>
      </c>
      <c r="J2015">
        <v>530</v>
      </c>
    </row>
    <row r="2016" spans="1:10" x14ac:dyDescent="0.3">
      <c r="A2016">
        <v>4.5</v>
      </c>
      <c r="B2016">
        <v>30</v>
      </c>
      <c r="C2016">
        <v>0.25</v>
      </c>
      <c r="D2016">
        <v>4.5</v>
      </c>
      <c r="E2016" t="s">
        <v>4</v>
      </c>
      <c r="F2016" t="s">
        <v>935</v>
      </c>
      <c r="G2016">
        <f>_xlfn.XLOOKUP(Product_summary[[#This Row],[ProductName]], products[ProductName], products[UnitsInStock])</f>
        <v>20</v>
      </c>
      <c r="H2016">
        <f>_xlfn.XLOOKUP(Product_summary[[#This Row],[ProductName]], products[ProductName], products[UnitsOnOrder])</f>
        <v>0</v>
      </c>
      <c r="I2016">
        <f>_xlfn.XLOOKUP(Product_summary[[#This Row],[ProductName]], products[ProductName], products[ReorderLevel])</f>
        <v>0</v>
      </c>
      <c r="J2016">
        <v>101.25</v>
      </c>
    </row>
    <row r="2017" spans="1:10" x14ac:dyDescent="0.3">
      <c r="A2017">
        <v>49.3</v>
      </c>
      <c r="B2017">
        <v>21</v>
      </c>
      <c r="C2017">
        <v>0.25</v>
      </c>
      <c r="D2017">
        <v>49.3</v>
      </c>
      <c r="E2017" t="s">
        <v>10</v>
      </c>
      <c r="F2017" t="s">
        <v>1008</v>
      </c>
      <c r="G2017">
        <f>_xlfn.XLOOKUP(Product_summary[[#This Row],[ProductName]], products[ProductName], products[UnitsInStock])</f>
        <v>17</v>
      </c>
      <c r="H2017">
        <f>_xlfn.XLOOKUP(Product_summary[[#This Row],[ProductName]], products[ProductName], products[UnitsOnOrder])</f>
        <v>0</v>
      </c>
      <c r="I2017">
        <f>_xlfn.XLOOKUP(Product_summary[[#This Row],[ProductName]], products[ProductName], products[ReorderLevel])</f>
        <v>0</v>
      </c>
      <c r="J2017">
        <v>776.47499999999991</v>
      </c>
    </row>
    <row r="2018" spans="1:10" x14ac:dyDescent="0.3">
      <c r="A2018">
        <v>24</v>
      </c>
      <c r="B2018">
        <v>35</v>
      </c>
      <c r="C2018">
        <v>0</v>
      </c>
      <c r="D2018">
        <v>24</v>
      </c>
      <c r="E2018" t="s">
        <v>19</v>
      </c>
      <c r="F2018" t="s">
        <v>995</v>
      </c>
      <c r="G2018">
        <f>_xlfn.XLOOKUP(Product_summary[[#This Row],[ProductName]], products[ProductName], products[UnitsInStock])</f>
        <v>115</v>
      </c>
      <c r="H2018">
        <f>_xlfn.XLOOKUP(Product_summary[[#This Row],[ProductName]], products[ProductName], products[UnitsOnOrder])</f>
        <v>0</v>
      </c>
      <c r="I2018">
        <f>_xlfn.XLOOKUP(Product_summary[[#This Row],[ProductName]], products[ProductName], products[ReorderLevel])</f>
        <v>20</v>
      </c>
      <c r="J2018">
        <v>840</v>
      </c>
    </row>
    <row r="2019" spans="1:10" x14ac:dyDescent="0.3">
      <c r="A2019">
        <v>55</v>
      </c>
      <c r="B2019">
        <v>24</v>
      </c>
      <c r="C2019">
        <v>0</v>
      </c>
      <c r="D2019">
        <v>55</v>
      </c>
      <c r="E2019" t="s">
        <v>13</v>
      </c>
      <c r="F2019" t="s">
        <v>1002</v>
      </c>
      <c r="G2019">
        <f>_xlfn.XLOOKUP(Product_summary[[#This Row],[ProductName]], products[ProductName], products[UnitsInStock])</f>
        <v>79</v>
      </c>
      <c r="H2019">
        <f>_xlfn.XLOOKUP(Product_summary[[#This Row],[ProductName]], products[ProductName], products[UnitsOnOrder])</f>
        <v>0</v>
      </c>
      <c r="I2019">
        <f>_xlfn.XLOOKUP(Product_summary[[#This Row],[ProductName]], products[ProductName], products[ReorderLevel])</f>
        <v>0</v>
      </c>
      <c r="J2019">
        <v>1320</v>
      </c>
    </row>
    <row r="2020" spans="1:10" x14ac:dyDescent="0.3">
      <c r="A2020">
        <v>38</v>
      </c>
      <c r="B2020">
        <v>20</v>
      </c>
      <c r="C2020">
        <v>0</v>
      </c>
      <c r="D2020">
        <v>38</v>
      </c>
      <c r="E2020" t="s">
        <v>16</v>
      </c>
      <c r="F2020" t="s">
        <v>997</v>
      </c>
      <c r="G2020">
        <f>_xlfn.XLOOKUP(Product_summary[[#This Row],[ProductName]], products[ProductName], products[UnitsInStock])</f>
        <v>21</v>
      </c>
      <c r="H2020">
        <f>_xlfn.XLOOKUP(Product_summary[[#This Row],[ProductName]], products[ProductName], products[UnitsOnOrder])</f>
        <v>10</v>
      </c>
      <c r="I2020">
        <f>_xlfn.XLOOKUP(Product_summary[[#This Row],[ProductName]], products[ProductName], products[ReorderLevel])</f>
        <v>30</v>
      </c>
      <c r="J2020">
        <v>760</v>
      </c>
    </row>
    <row r="2021" spans="1:10" x14ac:dyDescent="0.3">
      <c r="A2021">
        <v>43.9</v>
      </c>
      <c r="B2021">
        <v>12</v>
      </c>
      <c r="C2021">
        <v>0</v>
      </c>
      <c r="D2021">
        <v>43.9</v>
      </c>
      <c r="E2021" t="s">
        <v>7</v>
      </c>
      <c r="F2021" t="s">
        <v>1010</v>
      </c>
      <c r="G2021">
        <f>_xlfn.XLOOKUP(Product_summary[[#This Row],[ProductName]], products[ProductName], products[UnitsInStock])</f>
        <v>24</v>
      </c>
      <c r="H2021">
        <f>_xlfn.XLOOKUP(Product_summary[[#This Row],[ProductName]], products[ProductName], products[UnitsOnOrder])</f>
        <v>0</v>
      </c>
      <c r="I2021">
        <f>_xlfn.XLOOKUP(Product_summary[[#This Row],[ProductName]], products[ProductName], products[ReorderLevel])</f>
        <v>5</v>
      </c>
      <c r="J2021">
        <v>526.79999999999995</v>
      </c>
    </row>
    <row r="2022" spans="1:10" x14ac:dyDescent="0.3">
      <c r="A2022">
        <v>19</v>
      </c>
      <c r="B2022">
        <v>100</v>
      </c>
      <c r="C2022">
        <v>0.25</v>
      </c>
      <c r="D2022">
        <v>19</v>
      </c>
      <c r="E2022" t="s">
        <v>4</v>
      </c>
      <c r="F2022" t="s">
        <v>891</v>
      </c>
      <c r="G2022">
        <f>_xlfn.XLOOKUP(Product_summary[[#This Row],[ProductName]], products[ProductName], products[UnitsInStock])</f>
        <v>17</v>
      </c>
      <c r="H2022">
        <f>_xlfn.XLOOKUP(Product_summary[[#This Row],[ProductName]], products[ProductName], products[UnitsOnOrder])</f>
        <v>40</v>
      </c>
      <c r="I2022">
        <f>_xlfn.XLOOKUP(Product_summary[[#This Row],[ProductName]], products[ProductName], products[ReorderLevel])</f>
        <v>25</v>
      </c>
      <c r="J2022">
        <v>1425</v>
      </c>
    </row>
    <row r="2023" spans="1:10" x14ac:dyDescent="0.3">
      <c r="A2023">
        <v>21.35</v>
      </c>
      <c r="B2023">
        <v>70</v>
      </c>
      <c r="C2023">
        <v>0</v>
      </c>
      <c r="D2023">
        <v>21.35</v>
      </c>
      <c r="E2023" t="s">
        <v>7</v>
      </c>
      <c r="F2023" t="s">
        <v>897</v>
      </c>
      <c r="G2023">
        <f>_xlfn.XLOOKUP(Product_summary[[#This Row],[ProductName]], products[ProductName], products[UnitsInStock])</f>
        <v>0</v>
      </c>
      <c r="H2023">
        <f>_xlfn.XLOOKUP(Product_summary[[#This Row],[ProductName]], products[ProductName], products[UnitsOnOrder])</f>
        <v>0</v>
      </c>
      <c r="I2023">
        <f>_xlfn.XLOOKUP(Product_summary[[#This Row],[ProductName]], products[ProductName], products[ReorderLevel])</f>
        <v>0</v>
      </c>
      <c r="J2023">
        <v>1494.5</v>
      </c>
    </row>
    <row r="2024" spans="1:10" x14ac:dyDescent="0.3">
      <c r="A2024">
        <v>123.79</v>
      </c>
      <c r="B2024">
        <v>60</v>
      </c>
      <c r="C2024">
        <v>0.25</v>
      </c>
      <c r="D2024">
        <v>123.79</v>
      </c>
      <c r="E2024" t="s">
        <v>19</v>
      </c>
      <c r="F2024" t="s">
        <v>945</v>
      </c>
      <c r="G2024">
        <f>_xlfn.XLOOKUP(Product_summary[[#This Row],[ProductName]], products[ProductName], products[UnitsInStock])</f>
        <v>0</v>
      </c>
      <c r="H2024">
        <f>_xlfn.XLOOKUP(Product_summary[[#This Row],[ProductName]], products[ProductName], products[UnitsOnOrder])</f>
        <v>0</v>
      </c>
      <c r="I2024">
        <f>_xlfn.XLOOKUP(Product_summary[[#This Row],[ProductName]], products[ProductName], products[ReorderLevel])</f>
        <v>0</v>
      </c>
      <c r="J2024">
        <v>5570.55</v>
      </c>
    </row>
    <row r="2025" spans="1:10" x14ac:dyDescent="0.3">
      <c r="A2025">
        <v>55</v>
      </c>
      <c r="B2025">
        <v>100</v>
      </c>
      <c r="C2025">
        <v>0.25</v>
      </c>
      <c r="D2025">
        <v>55</v>
      </c>
      <c r="E2025" t="s">
        <v>13</v>
      </c>
      <c r="F2025" t="s">
        <v>1002</v>
      </c>
      <c r="G2025">
        <f>_xlfn.XLOOKUP(Product_summary[[#This Row],[ProductName]], products[ProductName], products[UnitsInStock])</f>
        <v>79</v>
      </c>
      <c r="H2025">
        <f>_xlfn.XLOOKUP(Product_summary[[#This Row],[ProductName]], products[ProductName], products[UnitsOnOrder])</f>
        <v>0</v>
      </c>
      <c r="I2025">
        <f>_xlfn.XLOOKUP(Product_summary[[#This Row],[ProductName]], products[ProductName], products[ReorderLevel])</f>
        <v>0</v>
      </c>
      <c r="J2025">
        <v>4125</v>
      </c>
    </row>
    <row r="2026" spans="1:10" x14ac:dyDescent="0.3">
      <c r="A2026">
        <v>18</v>
      </c>
      <c r="B2026">
        <v>45</v>
      </c>
      <c r="C2026">
        <v>0</v>
      </c>
      <c r="D2026">
        <v>18</v>
      </c>
      <c r="E2026" t="s">
        <v>4</v>
      </c>
      <c r="F2026" t="s">
        <v>889</v>
      </c>
      <c r="G2026">
        <f>_xlfn.XLOOKUP(Product_summary[[#This Row],[ProductName]], products[ProductName], products[UnitsInStock])</f>
        <v>39</v>
      </c>
      <c r="H2026">
        <f>_xlfn.XLOOKUP(Product_summary[[#This Row],[ProductName]], products[ProductName], products[UnitsOnOrder])</f>
        <v>0</v>
      </c>
      <c r="I2026">
        <f>_xlfn.XLOOKUP(Product_summary[[#This Row],[ProductName]], products[ProductName], products[ReorderLevel])</f>
        <v>10</v>
      </c>
      <c r="J2026">
        <v>810</v>
      </c>
    </row>
    <row r="2027" spans="1:10" x14ac:dyDescent="0.3">
      <c r="A2027">
        <v>6</v>
      </c>
      <c r="B2027">
        <v>80</v>
      </c>
      <c r="C2027">
        <v>0</v>
      </c>
      <c r="D2027">
        <v>6</v>
      </c>
      <c r="E2027" t="s">
        <v>25</v>
      </c>
      <c r="F2027" t="s">
        <v>913</v>
      </c>
      <c r="G2027">
        <f>_xlfn.XLOOKUP(Product_summary[[#This Row],[ProductName]], products[ProductName], products[UnitsInStock])</f>
        <v>24</v>
      </c>
      <c r="H2027">
        <f>_xlfn.XLOOKUP(Product_summary[[#This Row],[ProductName]], products[ProductName], products[UnitsOnOrder])</f>
        <v>0</v>
      </c>
      <c r="I2027">
        <f>_xlfn.XLOOKUP(Product_summary[[#This Row],[ProductName]], products[ProductName], products[ReorderLevel])</f>
        <v>5</v>
      </c>
      <c r="J2027">
        <v>480</v>
      </c>
    </row>
    <row r="2028" spans="1:10" x14ac:dyDescent="0.3">
      <c r="A2028">
        <v>4.5</v>
      </c>
      <c r="B2028">
        <v>21</v>
      </c>
      <c r="C2028">
        <v>0</v>
      </c>
      <c r="D2028">
        <v>4.5</v>
      </c>
      <c r="E2028" t="s">
        <v>4</v>
      </c>
      <c r="F2028" t="s">
        <v>935</v>
      </c>
      <c r="G2028">
        <f>_xlfn.XLOOKUP(Product_summary[[#This Row],[ProductName]], products[ProductName], products[UnitsInStock])</f>
        <v>20</v>
      </c>
      <c r="H2028">
        <f>_xlfn.XLOOKUP(Product_summary[[#This Row],[ProductName]], products[ProductName], products[UnitsOnOrder])</f>
        <v>0</v>
      </c>
      <c r="I2028">
        <f>_xlfn.XLOOKUP(Product_summary[[#This Row],[ProductName]], products[ProductName], products[ReorderLevel])</f>
        <v>0</v>
      </c>
      <c r="J2028">
        <v>94.5</v>
      </c>
    </row>
    <row r="2029" spans="1:10" x14ac:dyDescent="0.3">
      <c r="A2029">
        <v>33.25</v>
      </c>
      <c r="B2029">
        <v>20</v>
      </c>
      <c r="C2029">
        <v>0</v>
      </c>
      <c r="D2029">
        <v>33.25</v>
      </c>
      <c r="E2029" t="s">
        <v>16</v>
      </c>
      <c r="F2029" t="s">
        <v>1012</v>
      </c>
      <c r="G2029">
        <f>_xlfn.XLOOKUP(Product_summary[[#This Row],[ProductName]], products[ProductName], products[UnitsInStock])</f>
        <v>22</v>
      </c>
      <c r="H2029">
        <f>_xlfn.XLOOKUP(Product_summary[[#This Row],[ProductName]], products[ProductName], products[UnitsOnOrder])</f>
        <v>80</v>
      </c>
      <c r="I2029">
        <f>_xlfn.XLOOKUP(Product_summary[[#This Row],[ProductName]], products[ProductName], products[ReorderLevel])</f>
        <v>30</v>
      </c>
      <c r="J2029">
        <v>665</v>
      </c>
    </row>
    <row r="2030" spans="1:10" x14ac:dyDescent="0.3">
      <c r="A2030">
        <v>21.5</v>
      </c>
      <c r="B2030">
        <v>16</v>
      </c>
      <c r="C2030">
        <v>0</v>
      </c>
      <c r="D2030">
        <v>21.5</v>
      </c>
      <c r="E2030" t="s">
        <v>13</v>
      </c>
      <c r="F2030" t="s">
        <v>1025</v>
      </c>
      <c r="G2030">
        <f>_xlfn.XLOOKUP(Product_summary[[#This Row],[ProductName]], products[ProductName], products[UnitsInStock])</f>
        <v>26</v>
      </c>
      <c r="H2030">
        <f>_xlfn.XLOOKUP(Product_summary[[#This Row],[ProductName]], products[ProductName], products[UnitsOnOrder])</f>
        <v>0</v>
      </c>
      <c r="I2030">
        <f>_xlfn.XLOOKUP(Product_summary[[#This Row],[ProductName]], products[ProductName], products[ReorderLevel])</f>
        <v>0</v>
      </c>
      <c r="J2030">
        <v>344</v>
      </c>
    </row>
    <row r="2031" spans="1:10" x14ac:dyDescent="0.3">
      <c r="A2031">
        <v>19</v>
      </c>
      <c r="B2031">
        <v>35</v>
      </c>
      <c r="C2031">
        <v>0</v>
      </c>
      <c r="D2031">
        <v>19</v>
      </c>
      <c r="E2031" t="s">
        <v>25</v>
      </c>
      <c r="F2031" t="s">
        <v>957</v>
      </c>
      <c r="G2031">
        <f>_xlfn.XLOOKUP(Product_summary[[#This Row],[ProductName]], products[ProductName], products[UnitsInStock])</f>
        <v>112</v>
      </c>
      <c r="H2031">
        <f>_xlfn.XLOOKUP(Product_summary[[#This Row],[ProductName]], products[ProductName], products[UnitsOnOrder])</f>
        <v>0</v>
      </c>
      <c r="I2031">
        <f>_xlfn.XLOOKUP(Product_summary[[#This Row],[ProductName]], products[ProductName], products[ReorderLevel])</f>
        <v>20</v>
      </c>
      <c r="J2031">
        <v>665</v>
      </c>
    </row>
    <row r="2032" spans="1:10" x14ac:dyDescent="0.3">
      <c r="A2032">
        <v>263.5</v>
      </c>
      <c r="B2032">
        <v>25</v>
      </c>
      <c r="C2032">
        <v>0</v>
      </c>
      <c r="D2032">
        <v>263.5</v>
      </c>
      <c r="E2032" t="s">
        <v>4</v>
      </c>
      <c r="F2032" t="s">
        <v>961</v>
      </c>
      <c r="G2032">
        <f>_xlfn.XLOOKUP(Product_summary[[#This Row],[ProductName]], products[ProductName], products[UnitsInStock])</f>
        <v>17</v>
      </c>
      <c r="H2032">
        <f>_xlfn.XLOOKUP(Product_summary[[#This Row],[ProductName]], products[ProductName], products[UnitsOnOrder])</f>
        <v>0</v>
      </c>
      <c r="I2032">
        <f>_xlfn.XLOOKUP(Product_summary[[#This Row],[ProductName]], products[ProductName], products[ReorderLevel])</f>
        <v>15</v>
      </c>
      <c r="J2032">
        <v>6587.5</v>
      </c>
    </row>
    <row r="2033" spans="1:10" x14ac:dyDescent="0.3">
      <c r="A2033">
        <v>55</v>
      </c>
      <c r="B2033">
        <v>30</v>
      </c>
      <c r="C2033">
        <v>0</v>
      </c>
      <c r="D2033">
        <v>55</v>
      </c>
      <c r="E2033" t="s">
        <v>13</v>
      </c>
      <c r="F2033" t="s">
        <v>1002</v>
      </c>
      <c r="G2033">
        <f>_xlfn.XLOOKUP(Product_summary[[#This Row],[ProductName]], products[ProductName], products[UnitsInStock])</f>
        <v>79</v>
      </c>
      <c r="H2033">
        <f>_xlfn.XLOOKUP(Product_summary[[#This Row],[ProductName]], products[ProductName], products[UnitsOnOrder])</f>
        <v>0</v>
      </c>
      <c r="I2033">
        <f>_xlfn.XLOOKUP(Product_summary[[#This Row],[ProductName]], products[ProductName], products[ReorderLevel])</f>
        <v>0</v>
      </c>
      <c r="J2033">
        <v>1650</v>
      </c>
    </row>
    <row r="2034" spans="1:10" x14ac:dyDescent="0.3">
      <c r="A2034">
        <v>32.799999999999997</v>
      </c>
      <c r="B2034">
        <v>70</v>
      </c>
      <c r="C2034">
        <v>0.1</v>
      </c>
      <c r="D2034">
        <v>32.799999999999997</v>
      </c>
      <c r="E2034" t="s">
        <v>19</v>
      </c>
      <c r="F2034" t="s">
        <v>991</v>
      </c>
      <c r="G2034">
        <f>_xlfn.XLOOKUP(Product_summary[[#This Row],[ProductName]], products[ProductName], products[UnitsInStock])</f>
        <v>0</v>
      </c>
      <c r="H2034">
        <f>_xlfn.XLOOKUP(Product_summary[[#This Row],[ProductName]], products[ProductName], products[UnitsOnOrder])</f>
        <v>0</v>
      </c>
      <c r="I2034">
        <f>_xlfn.XLOOKUP(Product_summary[[#This Row],[ProductName]], products[ProductName], products[ReorderLevel])</f>
        <v>0</v>
      </c>
      <c r="J2034">
        <v>2066.4</v>
      </c>
    </row>
    <row r="2035" spans="1:10" x14ac:dyDescent="0.3">
      <c r="A2035">
        <v>36</v>
      </c>
      <c r="B2035">
        <v>36</v>
      </c>
      <c r="C2035">
        <v>0.1</v>
      </c>
      <c r="D2035">
        <v>36</v>
      </c>
      <c r="E2035" t="s">
        <v>13</v>
      </c>
      <c r="F2035" t="s">
        <v>1021</v>
      </c>
      <c r="G2035">
        <f>_xlfn.XLOOKUP(Product_summary[[#This Row],[ProductName]], products[ProductName], products[UnitsInStock])</f>
        <v>26</v>
      </c>
      <c r="H2035">
        <f>_xlfn.XLOOKUP(Product_summary[[#This Row],[ProductName]], products[ProductName], products[UnitsOnOrder])</f>
        <v>0</v>
      </c>
      <c r="I2035">
        <f>_xlfn.XLOOKUP(Product_summary[[#This Row],[ProductName]], products[ProductName], products[ReorderLevel])</f>
        <v>15</v>
      </c>
      <c r="J2035">
        <v>1166.4000000000001</v>
      </c>
    </row>
    <row r="2036" spans="1:10" x14ac:dyDescent="0.3">
      <c r="A2036">
        <v>10</v>
      </c>
      <c r="B2036">
        <v>15</v>
      </c>
      <c r="C2036">
        <v>0.1</v>
      </c>
      <c r="D2036">
        <v>10</v>
      </c>
      <c r="E2036" t="s">
        <v>10</v>
      </c>
      <c r="F2036" t="s">
        <v>929</v>
      </c>
      <c r="G2036">
        <f>_xlfn.XLOOKUP(Product_summary[[#This Row],[ProductName]], products[ProductName], products[UnitsInStock])</f>
        <v>3</v>
      </c>
      <c r="H2036">
        <f>_xlfn.XLOOKUP(Product_summary[[#This Row],[ProductName]], products[ProductName], products[UnitsOnOrder])</f>
        <v>40</v>
      </c>
      <c r="I2036">
        <f>_xlfn.XLOOKUP(Product_summary[[#This Row],[ProductName]], products[ProductName], products[ReorderLevel])</f>
        <v>5</v>
      </c>
      <c r="J2036">
        <v>135</v>
      </c>
    </row>
    <row r="2037" spans="1:10" x14ac:dyDescent="0.3">
      <c r="A2037">
        <v>19.45</v>
      </c>
      <c r="B2037">
        <v>12</v>
      </c>
      <c r="C2037">
        <v>0</v>
      </c>
      <c r="D2037">
        <v>19.45</v>
      </c>
      <c r="E2037" t="s">
        <v>7</v>
      </c>
      <c r="F2037" t="s">
        <v>973</v>
      </c>
      <c r="G2037">
        <f>_xlfn.XLOOKUP(Product_summary[[#This Row],[ProductName]], products[ProductName], products[UnitsInStock])</f>
        <v>27</v>
      </c>
      <c r="H2037">
        <f>_xlfn.XLOOKUP(Product_summary[[#This Row],[ProductName]], products[ProductName], products[UnitsOnOrder])</f>
        <v>0</v>
      </c>
      <c r="I2037">
        <f>_xlfn.XLOOKUP(Product_summary[[#This Row],[ProductName]], products[ProductName], products[ReorderLevel])</f>
        <v>15</v>
      </c>
      <c r="J2037">
        <v>233.39999999999998</v>
      </c>
    </row>
    <row r="2038" spans="1:10" x14ac:dyDescent="0.3">
      <c r="A2038">
        <v>28.5</v>
      </c>
      <c r="B2038">
        <v>6</v>
      </c>
      <c r="C2038">
        <v>0</v>
      </c>
      <c r="D2038">
        <v>28.5</v>
      </c>
      <c r="E2038" t="s">
        <v>7</v>
      </c>
      <c r="F2038" t="s">
        <v>1006</v>
      </c>
      <c r="G2038">
        <f>_xlfn.XLOOKUP(Product_summary[[#This Row],[ProductName]], products[ProductName], products[UnitsInStock])</f>
        <v>113</v>
      </c>
      <c r="H2038">
        <f>_xlfn.XLOOKUP(Product_summary[[#This Row],[ProductName]], products[ProductName], products[UnitsOnOrder])</f>
        <v>0</v>
      </c>
      <c r="I2038">
        <f>_xlfn.XLOOKUP(Product_summary[[#This Row],[ProductName]], products[ProductName], products[ReorderLevel])</f>
        <v>25</v>
      </c>
      <c r="J2038">
        <v>171</v>
      </c>
    </row>
    <row r="2039" spans="1:10" x14ac:dyDescent="0.3">
      <c r="A2039">
        <v>18</v>
      </c>
      <c r="B2039">
        <v>10</v>
      </c>
      <c r="C2039">
        <v>0</v>
      </c>
      <c r="D2039">
        <v>18</v>
      </c>
      <c r="E2039" t="s">
        <v>4</v>
      </c>
      <c r="F2039" t="s">
        <v>889</v>
      </c>
      <c r="G2039">
        <f>_xlfn.XLOOKUP(Product_summary[[#This Row],[ProductName]], products[ProductName], products[UnitsInStock])</f>
        <v>39</v>
      </c>
      <c r="H2039">
        <f>_xlfn.XLOOKUP(Product_summary[[#This Row],[ProductName]], products[ProductName], products[UnitsOnOrder])</f>
        <v>0</v>
      </c>
      <c r="I2039">
        <f>_xlfn.XLOOKUP(Product_summary[[#This Row],[ProductName]], products[ProductName], products[ReorderLevel])</f>
        <v>10</v>
      </c>
      <c r="J2039">
        <v>180</v>
      </c>
    </row>
    <row r="2040" spans="1:10" x14ac:dyDescent="0.3">
      <c r="A2040">
        <v>18</v>
      </c>
      <c r="B2040">
        <v>60</v>
      </c>
      <c r="C2040">
        <v>0</v>
      </c>
      <c r="D2040">
        <v>18</v>
      </c>
      <c r="E2040" t="s">
        <v>4</v>
      </c>
      <c r="F2040" t="s">
        <v>956</v>
      </c>
      <c r="G2040">
        <f>_xlfn.XLOOKUP(Product_summary[[#This Row],[ProductName]], products[ProductName], products[UnitsInStock])</f>
        <v>20</v>
      </c>
      <c r="H2040">
        <f>_xlfn.XLOOKUP(Product_summary[[#This Row],[ProductName]], products[ProductName], products[UnitsOnOrder])</f>
        <v>0</v>
      </c>
      <c r="I2040">
        <f>_xlfn.XLOOKUP(Product_summary[[#This Row],[ProductName]], products[ProductName], products[ReorderLevel])</f>
        <v>15</v>
      </c>
      <c r="J2040">
        <v>1080</v>
      </c>
    </row>
    <row r="2041" spans="1:10" x14ac:dyDescent="0.3">
      <c r="A2041">
        <v>14</v>
      </c>
      <c r="B2041">
        <v>30</v>
      </c>
      <c r="C2041">
        <v>0</v>
      </c>
      <c r="D2041">
        <v>14</v>
      </c>
      <c r="E2041" t="s">
        <v>16</v>
      </c>
      <c r="F2041" t="s">
        <v>969</v>
      </c>
      <c r="G2041">
        <f>_xlfn.XLOOKUP(Product_summary[[#This Row],[ProductName]], products[ProductName], products[UnitsInStock])</f>
        <v>26</v>
      </c>
      <c r="H2041">
        <f>_xlfn.XLOOKUP(Product_summary[[#This Row],[ProductName]], products[ProductName], products[UnitsOnOrder])</f>
        <v>0</v>
      </c>
      <c r="I2041">
        <f>_xlfn.XLOOKUP(Product_summary[[#This Row],[ProductName]], products[ProductName], products[ReorderLevel])</f>
        <v>0</v>
      </c>
      <c r="J2041">
        <v>420</v>
      </c>
    </row>
    <row r="2042" spans="1:10" x14ac:dyDescent="0.3">
      <c r="A2042">
        <v>7.45</v>
      </c>
      <c r="B2042">
        <v>10</v>
      </c>
      <c r="C2042">
        <v>0</v>
      </c>
      <c r="D2042">
        <v>7.45</v>
      </c>
      <c r="E2042" t="s">
        <v>19</v>
      </c>
      <c r="F2042" t="s">
        <v>993</v>
      </c>
      <c r="G2042">
        <f>_xlfn.XLOOKUP(Product_summary[[#This Row],[ProductName]], products[ProductName], products[UnitsInStock])</f>
        <v>21</v>
      </c>
      <c r="H2042">
        <f>_xlfn.XLOOKUP(Product_summary[[#This Row],[ProductName]], products[ProductName], products[UnitsOnOrder])</f>
        <v>0</v>
      </c>
      <c r="I2042">
        <f>_xlfn.XLOOKUP(Product_summary[[#This Row],[ProductName]], products[ProductName], products[ReorderLevel])</f>
        <v>10</v>
      </c>
      <c r="J2042">
        <v>74.5</v>
      </c>
    </row>
    <row r="2043" spans="1:10" x14ac:dyDescent="0.3">
      <c r="A2043">
        <v>6</v>
      </c>
      <c r="B2043">
        <v>7</v>
      </c>
      <c r="C2043">
        <v>0</v>
      </c>
      <c r="D2043">
        <v>6</v>
      </c>
      <c r="E2043" t="s">
        <v>25</v>
      </c>
      <c r="F2043" t="s">
        <v>913</v>
      </c>
      <c r="G2043">
        <f>_xlfn.XLOOKUP(Product_summary[[#This Row],[ProductName]], products[ProductName], products[UnitsInStock])</f>
        <v>24</v>
      </c>
      <c r="H2043">
        <f>_xlfn.XLOOKUP(Product_summary[[#This Row],[ProductName]], products[ProductName], products[UnitsOnOrder])</f>
        <v>0</v>
      </c>
      <c r="I2043">
        <f>_xlfn.XLOOKUP(Product_summary[[#This Row],[ProductName]], products[ProductName], products[ReorderLevel])</f>
        <v>5</v>
      </c>
      <c r="J2043">
        <v>42</v>
      </c>
    </row>
    <row r="2044" spans="1:10" x14ac:dyDescent="0.3">
      <c r="A2044">
        <v>55</v>
      </c>
      <c r="B2044">
        <v>30</v>
      </c>
      <c r="C2044">
        <v>0</v>
      </c>
      <c r="D2044">
        <v>55</v>
      </c>
      <c r="E2044" t="s">
        <v>13</v>
      </c>
      <c r="F2044" t="s">
        <v>1002</v>
      </c>
      <c r="G2044">
        <f>_xlfn.XLOOKUP(Product_summary[[#This Row],[ProductName]], products[ProductName], products[UnitsInStock])</f>
        <v>79</v>
      </c>
      <c r="H2044">
        <f>_xlfn.XLOOKUP(Product_summary[[#This Row],[ProductName]], products[ProductName], products[UnitsOnOrder])</f>
        <v>0</v>
      </c>
      <c r="I2044">
        <f>_xlfn.XLOOKUP(Product_summary[[#This Row],[ProductName]], products[ProductName], products[ReorderLevel])</f>
        <v>0</v>
      </c>
      <c r="J2044">
        <v>1650</v>
      </c>
    </row>
    <row r="2045" spans="1:10" x14ac:dyDescent="0.3">
      <c r="A2045">
        <v>15</v>
      </c>
      <c r="B2045">
        <v>4</v>
      </c>
      <c r="C2045">
        <v>0</v>
      </c>
      <c r="D2045">
        <v>15</v>
      </c>
      <c r="E2045" t="s">
        <v>4</v>
      </c>
      <c r="F2045" t="s">
        <v>1023</v>
      </c>
      <c r="G2045">
        <f>_xlfn.XLOOKUP(Product_summary[[#This Row],[ProductName]], products[ProductName], products[UnitsInStock])</f>
        <v>15</v>
      </c>
      <c r="H2045">
        <f>_xlfn.XLOOKUP(Product_summary[[#This Row],[ProductName]], products[ProductName], products[UnitsOnOrder])</f>
        <v>10</v>
      </c>
      <c r="I2045">
        <f>_xlfn.XLOOKUP(Product_summary[[#This Row],[ProductName]], products[ProductName], products[ReorderLevel])</f>
        <v>30</v>
      </c>
      <c r="J2045">
        <v>60</v>
      </c>
    </row>
    <row r="2046" spans="1:10" x14ac:dyDescent="0.3">
      <c r="A2046">
        <v>18.399999999999999</v>
      </c>
      <c r="B2046">
        <v>5</v>
      </c>
      <c r="C2046">
        <v>0.2</v>
      </c>
      <c r="D2046">
        <v>18.399999999999999</v>
      </c>
      <c r="E2046" t="s">
        <v>25</v>
      </c>
      <c r="F2046" t="s">
        <v>965</v>
      </c>
      <c r="G2046">
        <f>_xlfn.XLOOKUP(Product_summary[[#This Row],[ProductName]], products[ProductName], products[UnitsInStock])</f>
        <v>123</v>
      </c>
      <c r="H2046">
        <f>_xlfn.XLOOKUP(Product_summary[[#This Row],[ProductName]], products[ProductName], products[UnitsOnOrder])</f>
        <v>0</v>
      </c>
      <c r="I2046">
        <f>_xlfn.XLOOKUP(Product_summary[[#This Row],[ProductName]], products[ProductName], products[ReorderLevel])</f>
        <v>30</v>
      </c>
      <c r="J2046">
        <v>73.600000000000009</v>
      </c>
    </row>
    <row r="2047" spans="1:10" x14ac:dyDescent="0.3">
      <c r="A2047">
        <v>7</v>
      </c>
      <c r="B2047">
        <v>2</v>
      </c>
      <c r="C2047">
        <v>0</v>
      </c>
      <c r="D2047">
        <v>7</v>
      </c>
      <c r="E2047" t="s">
        <v>16</v>
      </c>
      <c r="F2047" t="s">
        <v>989</v>
      </c>
      <c r="G2047">
        <f>_xlfn.XLOOKUP(Product_summary[[#This Row],[ProductName]], products[ProductName], products[UnitsInStock])</f>
        <v>38</v>
      </c>
      <c r="H2047">
        <f>_xlfn.XLOOKUP(Product_summary[[#This Row],[ProductName]], products[ProductName], products[UnitsOnOrder])</f>
        <v>0</v>
      </c>
      <c r="I2047">
        <f>_xlfn.XLOOKUP(Product_summary[[#This Row],[ProductName]], products[ProductName], products[ReorderLevel])</f>
        <v>25</v>
      </c>
      <c r="J2047">
        <v>14</v>
      </c>
    </row>
    <row r="2048" spans="1:10" x14ac:dyDescent="0.3">
      <c r="A2048">
        <v>21.5</v>
      </c>
      <c r="B2048">
        <v>30</v>
      </c>
      <c r="C2048">
        <v>0</v>
      </c>
      <c r="D2048">
        <v>21.5</v>
      </c>
      <c r="E2048" t="s">
        <v>13</v>
      </c>
      <c r="F2048" t="s">
        <v>1025</v>
      </c>
      <c r="G2048">
        <f>_xlfn.XLOOKUP(Product_summary[[#This Row],[ProductName]], products[ProductName], products[UnitsInStock])</f>
        <v>26</v>
      </c>
      <c r="H2048">
        <f>_xlfn.XLOOKUP(Product_summary[[#This Row],[ProductName]], products[ProductName], products[UnitsOnOrder])</f>
        <v>0</v>
      </c>
      <c r="I2048">
        <f>_xlfn.XLOOKUP(Product_summary[[#This Row],[ProductName]], products[ProductName], products[ReorderLevel])</f>
        <v>0</v>
      </c>
      <c r="J2048">
        <v>645</v>
      </c>
    </row>
    <row r="2049" spans="1:10" x14ac:dyDescent="0.3">
      <c r="A2049">
        <v>45.6</v>
      </c>
      <c r="B2049">
        <v>20</v>
      </c>
      <c r="C2049">
        <v>0</v>
      </c>
      <c r="D2049">
        <v>45.6</v>
      </c>
      <c r="E2049" t="s">
        <v>22</v>
      </c>
      <c r="F2049" t="s">
        <v>943</v>
      </c>
      <c r="G2049">
        <f>_xlfn.XLOOKUP(Product_summary[[#This Row],[ProductName]], products[ProductName], products[UnitsInStock])</f>
        <v>26</v>
      </c>
      <c r="H2049">
        <f>_xlfn.XLOOKUP(Product_summary[[#This Row],[ProductName]], products[ProductName], products[UnitsOnOrder])</f>
        <v>0</v>
      </c>
      <c r="I2049">
        <f>_xlfn.XLOOKUP(Product_summary[[#This Row],[ProductName]], products[ProductName], products[ReorderLevel])</f>
        <v>0</v>
      </c>
      <c r="J2049">
        <v>912</v>
      </c>
    </row>
    <row r="2050" spans="1:10" x14ac:dyDescent="0.3">
      <c r="A2050">
        <v>18</v>
      </c>
      <c r="B2050">
        <v>24</v>
      </c>
      <c r="C2050">
        <v>0</v>
      </c>
      <c r="D2050">
        <v>18</v>
      </c>
      <c r="E2050" t="s">
        <v>4</v>
      </c>
      <c r="F2050" t="s">
        <v>956</v>
      </c>
      <c r="G2050">
        <f>_xlfn.XLOOKUP(Product_summary[[#This Row],[ProductName]], products[ProductName], products[UnitsInStock])</f>
        <v>20</v>
      </c>
      <c r="H2050">
        <f>_xlfn.XLOOKUP(Product_summary[[#This Row],[ProductName]], products[ProductName], products[UnitsOnOrder])</f>
        <v>0</v>
      </c>
      <c r="I2050">
        <f>_xlfn.XLOOKUP(Product_summary[[#This Row],[ProductName]], products[ProductName], products[ReorderLevel])</f>
        <v>15</v>
      </c>
      <c r="J2050">
        <v>432</v>
      </c>
    </row>
    <row r="2051" spans="1:10" x14ac:dyDescent="0.3">
      <c r="A2051">
        <v>20</v>
      </c>
      <c r="B2051">
        <v>60</v>
      </c>
      <c r="C2051">
        <v>0</v>
      </c>
      <c r="D2051">
        <v>20</v>
      </c>
      <c r="E2051" t="s">
        <v>10</v>
      </c>
      <c r="F2051" t="s">
        <v>983</v>
      </c>
      <c r="G2051">
        <f>_xlfn.XLOOKUP(Product_summary[[#This Row],[ProductName]], products[ProductName], products[UnitsInStock])</f>
        <v>10</v>
      </c>
      <c r="H2051">
        <f>_xlfn.XLOOKUP(Product_summary[[#This Row],[ProductName]], products[ProductName], products[UnitsOnOrder])</f>
        <v>60</v>
      </c>
      <c r="I2051">
        <f>_xlfn.XLOOKUP(Product_summary[[#This Row],[ProductName]], products[ProductName], products[ReorderLevel])</f>
        <v>15</v>
      </c>
      <c r="J2051">
        <v>1200</v>
      </c>
    </row>
    <row r="2052" spans="1:10" x14ac:dyDescent="0.3">
      <c r="A2052">
        <v>19.5</v>
      </c>
      <c r="B2052">
        <v>28</v>
      </c>
      <c r="C2052">
        <v>0</v>
      </c>
      <c r="D2052">
        <v>19.5</v>
      </c>
      <c r="E2052" t="s">
        <v>16</v>
      </c>
      <c r="F2052" t="s">
        <v>999</v>
      </c>
      <c r="G2052">
        <f>_xlfn.XLOOKUP(Product_summary[[#This Row],[ProductName]], products[ProductName], products[UnitsInStock])</f>
        <v>36</v>
      </c>
      <c r="H2052">
        <f>_xlfn.XLOOKUP(Product_summary[[#This Row],[ProductName]], products[ProductName], products[UnitsOnOrder])</f>
        <v>0</v>
      </c>
      <c r="I2052">
        <f>_xlfn.XLOOKUP(Product_summary[[#This Row],[ProductName]], products[ProductName], products[ReorderLevel])</f>
        <v>20</v>
      </c>
      <c r="J2052">
        <v>546</v>
      </c>
    </row>
    <row r="2053" spans="1:10" x14ac:dyDescent="0.3">
      <c r="A2053">
        <v>10</v>
      </c>
      <c r="B2053">
        <v>20</v>
      </c>
      <c r="C2053">
        <v>0</v>
      </c>
      <c r="D2053">
        <v>10</v>
      </c>
      <c r="E2053" t="s">
        <v>10</v>
      </c>
      <c r="F2053" t="s">
        <v>929</v>
      </c>
      <c r="G2053">
        <f>_xlfn.XLOOKUP(Product_summary[[#This Row],[ProductName]], products[ProductName], products[UnitsInStock])</f>
        <v>3</v>
      </c>
      <c r="H2053">
        <f>_xlfn.XLOOKUP(Product_summary[[#This Row],[ProductName]], products[ProductName], products[UnitsOnOrder])</f>
        <v>40</v>
      </c>
      <c r="I2053">
        <f>_xlfn.XLOOKUP(Product_summary[[#This Row],[ProductName]], products[ProductName], products[ReorderLevel])</f>
        <v>5</v>
      </c>
      <c r="J2053">
        <v>200</v>
      </c>
    </row>
    <row r="2054" spans="1:10" x14ac:dyDescent="0.3">
      <c r="A2054">
        <v>19</v>
      </c>
      <c r="B2054">
        <v>30</v>
      </c>
      <c r="C2054">
        <v>0.2</v>
      </c>
      <c r="D2054">
        <v>19</v>
      </c>
      <c r="E2054" t="s">
        <v>4</v>
      </c>
      <c r="F2054" t="s">
        <v>891</v>
      </c>
      <c r="G2054">
        <f>_xlfn.XLOOKUP(Product_summary[[#This Row],[ProductName]], products[ProductName], products[UnitsInStock])</f>
        <v>17</v>
      </c>
      <c r="H2054">
        <f>_xlfn.XLOOKUP(Product_summary[[#This Row],[ProductName]], products[ProductName], products[UnitsOnOrder])</f>
        <v>40</v>
      </c>
      <c r="I2054">
        <f>_xlfn.XLOOKUP(Product_summary[[#This Row],[ProductName]], products[ProductName], products[ReorderLevel])</f>
        <v>25</v>
      </c>
      <c r="J2054">
        <v>456</v>
      </c>
    </row>
    <row r="2055" spans="1:10" x14ac:dyDescent="0.3">
      <c r="A2055">
        <v>43.9</v>
      </c>
      <c r="B2055">
        <v>30</v>
      </c>
      <c r="C2055">
        <v>0</v>
      </c>
      <c r="D2055">
        <v>43.9</v>
      </c>
      <c r="E2055" t="s">
        <v>7</v>
      </c>
      <c r="F2055" t="s">
        <v>1010</v>
      </c>
      <c r="G2055">
        <f>_xlfn.XLOOKUP(Product_summary[[#This Row],[ProductName]], products[ProductName], products[UnitsInStock])</f>
        <v>24</v>
      </c>
      <c r="H2055">
        <f>_xlfn.XLOOKUP(Product_summary[[#This Row],[ProductName]], products[ProductName], products[UnitsOnOrder])</f>
        <v>0</v>
      </c>
      <c r="I2055">
        <f>_xlfn.XLOOKUP(Product_summary[[#This Row],[ProductName]], products[ProductName], products[ReorderLevel])</f>
        <v>5</v>
      </c>
      <c r="J2055">
        <v>1317</v>
      </c>
    </row>
    <row r="2056" spans="1:10" x14ac:dyDescent="0.3">
      <c r="A2056">
        <v>19.45</v>
      </c>
      <c r="B2056">
        <v>15</v>
      </c>
      <c r="C2056">
        <v>0</v>
      </c>
      <c r="D2056">
        <v>19.45</v>
      </c>
      <c r="E2056" t="s">
        <v>7</v>
      </c>
      <c r="F2056" t="s">
        <v>973</v>
      </c>
      <c r="G2056">
        <f>_xlfn.XLOOKUP(Product_summary[[#This Row],[ProductName]], products[ProductName], products[UnitsInStock])</f>
        <v>27</v>
      </c>
      <c r="H2056">
        <f>_xlfn.XLOOKUP(Product_summary[[#This Row],[ProductName]], products[ProductName], products[UnitsOnOrder])</f>
        <v>0</v>
      </c>
      <c r="I2056">
        <f>_xlfn.XLOOKUP(Product_summary[[#This Row],[ProductName]], products[ProductName], products[ReorderLevel])</f>
        <v>15</v>
      </c>
      <c r="J2056">
        <v>291.75</v>
      </c>
    </row>
    <row r="2057" spans="1:10" x14ac:dyDescent="0.3">
      <c r="A2057">
        <v>28.5</v>
      </c>
      <c r="B2057">
        <v>4</v>
      </c>
      <c r="C2057">
        <v>0</v>
      </c>
      <c r="D2057">
        <v>28.5</v>
      </c>
      <c r="E2057" t="s">
        <v>7</v>
      </c>
      <c r="F2057" t="s">
        <v>1006</v>
      </c>
      <c r="G2057">
        <f>_xlfn.XLOOKUP(Product_summary[[#This Row],[ProductName]], products[ProductName], products[UnitsInStock])</f>
        <v>113</v>
      </c>
      <c r="H2057">
        <f>_xlfn.XLOOKUP(Product_summary[[#This Row],[ProductName]], products[ProductName], products[UnitsOnOrder])</f>
        <v>0</v>
      </c>
      <c r="I2057">
        <f>_xlfn.XLOOKUP(Product_summary[[#This Row],[ProductName]], products[ProductName], products[ReorderLevel])</f>
        <v>25</v>
      </c>
      <c r="J2057">
        <v>114</v>
      </c>
    </row>
    <row r="2058" spans="1:10" x14ac:dyDescent="0.3">
      <c r="A2058">
        <v>21</v>
      </c>
      <c r="B2058">
        <v>10</v>
      </c>
      <c r="C2058">
        <v>0</v>
      </c>
      <c r="D2058">
        <v>21</v>
      </c>
      <c r="E2058" t="s">
        <v>13</v>
      </c>
      <c r="F2058" t="s">
        <v>909</v>
      </c>
      <c r="G2058">
        <f>_xlfn.XLOOKUP(Product_summary[[#This Row],[ProductName]], products[ProductName], products[UnitsInStock])</f>
        <v>22</v>
      </c>
      <c r="H2058">
        <f>_xlfn.XLOOKUP(Product_summary[[#This Row],[ProductName]], products[ProductName], products[UnitsOnOrder])</f>
        <v>30</v>
      </c>
      <c r="I2058">
        <f>_xlfn.XLOOKUP(Product_summary[[#This Row],[ProductName]], products[ProductName], products[ReorderLevel])</f>
        <v>30</v>
      </c>
      <c r="J2058">
        <v>210</v>
      </c>
    </row>
    <row r="2059" spans="1:10" x14ac:dyDescent="0.3">
      <c r="A2059">
        <v>49.3</v>
      </c>
      <c r="B2059">
        <v>12</v>
      </c>
      <c r="C2059">
        <v>0</v>
      </c>
      <c r="D2059">
        <v>49.3</v>
      </c>
      <c r="E2059" t="s">
        <v>10</v>
      </c>
      <c r="F2059" t="s">
        <v>1008</v>
      </c>
      <c r="G2059">
        <f>_xlfn.XLOOKUP(Product_summary[[#This Row],[ProductName]], products[ProductName], products[UnitsInStock])</f>
        <v>17</v>
      </c>
      <c r="H2059">
        <f>_xlfn.XLOOKUP(Product_summary[[#This Row],[ProductName]], products[ProductName], products[UnitsOnOrder])</f>
        <v>0</v>
      </c>
      <c r="I2059">
        <f>_xlfn.XLOOKUP(Product_summary[[#This Row],[ProductName]], products[ProductName], products[ReorderLevel])</f>
        <v>0</v>
      </c>
      <c r="J2059">
        <v>591.59999999999991</v>
      </c>
    </row>
    <row r="2060" spans="1:10" x14ac:dyDescent="0.3">
      <c r="A2060">
        <v>2.5</v>
      </c>
      <c r="B2060">
        <v>15</v>
      </c>
      <c r="C2060">
        <v>0</v>
      </c>
      <c r="D2060">
        <v>2.5</v>
      </c>
      <c r="E2060" t="s">
        <v>13</v>
      </c>
      <c r="F2060" t="s">
        <v>953</v>
      </c>
      <c r="G2060">
        <f>_xlfn.XLOOKUP(Product_summary[[#This Row],[ProductName]], products[ProductName], products[UnitsInStock])</f>
        <v>112</v>
      </c>
      <c r="H2060">
        <f>_xlfn.XLOOKUP(Product_summary[[#This Row],[ProductName]], products[ProductName], products[UnitsOnOrder])</f>
        <v>0</v>
      </c>
      <c r="I2060">
        <f>_xlfn.XLOOKUP(Product_summary[[#This Row],[ProductName]], products[ProductName], products[ReorderLevel])</f>
        <v>20</v>
      </c>
      <c r="J2060">
        <v>37.5</v>
      </c>
    </row>
    <row r="2061" spans="1:10" x14ac:dyDescent="0.3">
      <c r="A2061">
        <v>53</v>
      </c>
      <c r="B2061">
        <v>24</v>
      </c>
      <c r="C2061">
        <v>0</v>
      </c>
      <c r="D2061">
        <v>53</v>
      </c>
      <c r="E2061" t="s">
        <v>22</v>
      </c>
      <c r="F2061" t="s">
        <v>987</v>
      </c>
      <c r="G2061">
        <f>_xlfn.XLOOKUP(Product_summary[[#This Row],[ProductName]], products[ProductName], products[UnitsInStock])</f>
        <v>20</v>
      </c>
      <c r="H2061">
        <f>_xlfn.XLOOKUP(Product_summary[[#This Row],[ProductName]], products[ProductName], products[UnitsOnOrder])</f>
        <v>0</v>
      </c>
      <c r="I2061">
        <f>_xlfn.XLOOKUP(Product_summary[[#This Row],[ProductName]], products[ProductName], products[ReorderLevel])</f>
        <v>10</v>
      </c>
      <c r="J2061">
        <v>1272</v>
      </c>
    </row>
    <row r="2062" spans="1:10" x14ac:dyDescent="0.3">
      <c r="A2062">
        <v>38</v>
      </c>
      <c r="B2062">
        <v>20</v>
      </c>
      <c r="C2062">
        <v>0.05</v>
      </c>
      <c r="D2062">
        <v>38</v>
      </c>
      <c r="E2062" t="s">
        <v>13</v>
      </c>
      <c r="F2062" t="s">
        <v>911</v>
      </c>
      <c r="G2062">
        <f>_xlfn.XLOOKUP(Product_summary[[#This Row],[ProductName]], products[ProductName], products[UnitsInStock])</f>
        <v>86</v>
      </c>
      <c r="H2062">
        <f>_xlfn.XLOOKUP(Product_summary[[#This Row],[ProductName]], products[ProductName], products[UnitsOnOrder])</f>
        <v>0</v>
      </c>
      <c r="I2062">
        <f>_xlfn.XLOOKUP(Product_summary[[#This Row],[ProductName]], products[ProductName], products[ReorderLevel])</f>
        <v>0</v>
      </c>
      <c r="J2062">
        <v>722</v>
      </c>
    </row>
    <row r="2063" spans="1:10" x14ac:dyDescent="0.3">
      <c r="A2063">
        <v>32</v>
      </c>
      <c r="B2063">
        <v>15</v>
      </c>
      <c r="C2063">
        <v>0.05</v>
      </c>
      <c r="D2063">
        <v>32</v>
      </c>
      <c r="E2063" t="s">
        <v>13</v>
      </c>
      <c r="F2063" t="s">
        <v>951</v>
      </c>
      <c r="G2063">
        <f>_xlfn.XLOOKUP(Product_summary[[#This Row],[ProductName]], products[ProductName], products[UnitsInStock])</f>
        <v>9</v>
      </c>
      <c r="H2063">
        <f>_xlfn.XLOOKUP(Product_summary[[#This Row],[ProductName]], products[ProductName], products[UnitsOnOrder])</f>
        <v>40</v>
      </c>
      <c r="I2063">
        <f>_xlfn.XLOOKUP(Product_summary[[#This Row],[ProductName]], products[ProductName], products[ReorderLevel])</f>
        <v>25</v>
      </c>
      <c r="J2063">
        <v>456</v>
      </c>
    </row>
    <row r="2064" spans="1:10" x14ac:dyDescent="0.3">
      <c r="A2064">
        <v>18</v>
      </c>
      <c r="B2064">
        <v>18</v>
      </c>
      <c r="C2064">
        <v>0.05</v>
      </c>
      <c r="D2064">
        <v>18</v>
      </c>
      <c r="E2064" t="s">
        <v>4</v>
      </c>
      <c r="F2064" t="s">
        <v>956</v>
      </c>
      <c r="G2064">
        <f>_xlfn.XLOOKUP(Product_summary[[#This Row],[ProductName]], products[ProductName], products[UnitsInStock])</f>
        <v>20</v>
      </c>
      <c r="H2064">
        <f>_xlfn.XLOOKUP(Product_summary[[#This Row],[ProductName]], products[ProductName], products[UnitsOnOrder])</f>
        <v>0</v>
      </c>
      <c r="I2064">
        <f>_xlfn.XLOOKUP(Product_summary[[#This Row],[ProductName]], products[ProductName], products[ReorderLevel])</f>
        <v>15</v>
      </c>
      <c r="J2064">
        <v>307.8</v>
      </c>
    </row>
    <row r="2065" spans="1:10" x14ac:dyDescent="0.3">
      <c r="A2065">
        <v>18</v>
      </c>
      <c r="B2065">
        <v>25</v>
      </c>
      <c r="C2065">
        <v>0.25</v>
      </c>
      <c r="D2065">
        <v>18</v>
      </c>
      <c r="E2065" t="s">
        <v>4</v>
      </c>
      <c r="F2065" t="s">
        <v>889</v>
      </c>
      <c r="G2065">
        <f>_xlfn.XLOOKUP(Product_summary[[#This Row],[ProductName]], products[ProductName], products[UnitsInStock])</f>
        <v>39</v>
      </c>
      <c r="H2065">
        <f>_xlfn.XLOOKUP(Product_summary[[#This Row],[ProductName]], products[ProductName], products[UnitsOnOrder])</f>
        <v>0</v>
      </c>
      <c r="I2065">
        <f>_xlfn.XLOOKUP(Product_summary[[#This Row],[ProductName]], products[ProductName], products[ReorderLevel])</f>
        <v>10</v>
      </c>
      <c r="J2065">
        <v>337.5</v>
      </c>
    </row>
    <row r="2066" spans="1:10" x14ac:dyDescent="0.3">
      <c r="A2066">
        <v>21.35</v>
      </c>
      <c r="B2066">
        <v>30</v>
      </c>
      <c r="C2066">
        <v>0.25</v>
      </c>
      <c r="D2066">
        <v>21.35</v>
      </c>
      <c r="E2066" t="s">
        <v>7</v>
      </c>
      <c r="F2066" t="s">
        <v>897</v>
      </c>
      <c r="G2066">
        <f>_xlfn.XLOOKUP(Product_summary[[#This Row],[ProductName]], products[ProductName], products[UnitsInStock])</f>
        <v>0</v>
      </c>
      <c r="H2066">
        <f>_xlfn.XLOOKUP(Product_summary[[#This Row],[ProductName]], products[ProductName], products[UnitsOnOrder])</f>
        <v>0</v>
      </c>
      <c r="I2066">
        <f>_xlfn.XLOOKUP(Product_summary[[#This Row],[ProductName]], products[ProductName], products[ReorderLevel])</f>
        <v>0</v>
      </c>
      <c r="J2066">
        <v>480.375</v>
      </c>
    </row>
    <row r="2067" spans="1:10" x14ac:dyDescent="0.3">
      <c r="A2067">
        <v>12.5</v>
      </c>
      <c r="B2067">
        <v>42</v>
      </c>
      <c r="C2067">
        <v>0</v>
      </c>
      <c r="D2067">
        <v>12.5</v>
      </c>
      <c r="E2067" t="s">
        <v>10</v>
      </c>
      <c r="F2067" t="s">
        <v>1019</v>
      </c>
      <c r="G2067">
        <f>_xlfn.XLOOKUP(Product_summary[[#This Row],[ProductName]], products[ProductName], products[UnitsInStock])</f>
        <v>6</v>
      </c>
      <c r="H2067">
        <f>_xlfn.XLOOKUP(Product_summary[[#This Row],[ProductName]], products[ProductName], products[UnitsOnOrder])</f>
        <v>10</v>
      </c>
      <c r="I2067">
        <f>_xlfn.XLOOKUP(Product_summary[[#This Row],[ProductName]], products[ProductName], products[ReorderLevel])</f>
        <v>15</v>
      </c>
      <c r="J2067">
        <v>525</v>
      </c>
    </row>
    <row r="2068" spans="1:10" x14ac:dyDescent="0.3">
      <c r="A2068">
        <v>19</v>
      </c>
      <c r="B2068">
        <v>10</v>
      </c>
      <c r="C2068">
        <v>0.2</v>
      </c>
      <c r="D2068">
        <v>19</v>
      </c>
      <c r="E2068" t="s">
        <v>4</v>
      </c>
      <c r="F2068" t="s">
        <v>891</v>
      </c>
      <c r="G2068">
        <f>_xlfn.XLOOKUP(Product_summary[[#This Row],[ProductName]], products[ProductName], products[UnitsInStock])</f>
        <v>17</v>
      </c>
      <c r="H2068">
        <f>_xlfn.XLOOKUP(Product_summary[[#This Row],[ProductName]], products[ProductName], products[UnitsOnOrder])</f>
        <v>40</v>
      </c>
      <c r="I2068">
        <f>_xlfn.XLOOKUP(Product_summary[[#This Row],[ProductName]], products[ProductName], products[ReorderLevel])</f>
        <v>25</v>
      </c>
      <c r="J2068">
        <v>152</v>
      </c>
    </row>
    <row r="2069" spans="1:10" x14ac:dyDescent="0.3">
      <c r="A2069">
        <v>38</v>
      </c>
      <c r="B2069">
        <v>4</v>
      </c>
      <c r="C2069">
        <v>0.2</v>
      </c>
      <c r="D2069">
        <v>38</v>
      </c>
      <c r="E2069" t="s">
        <v>13</v>
      </c>
      <c r="F2069" t="s">
        <v>911</v>
      </c>
      <c r="G2069">
        <f>_xlfn.XLOOKUP(Product_summary[[#This Row],[ProductName]], products[ProductName], products[UnitsInStock])</f>
        <v>86</v>
      </c>
      <c r="H2069">
        <f>_xlfn.XLOOKUP(Product_summary[[#This Row],[ProductName]], products[ProductName], products[UnitsOnOrder])</f>
        <v>0</v>
      </c>
      <c r="I2069">
        <f>_xlfn.XLOOKUP(Product_summary[[#This Row],[ProductName]], products[ProductName], products[ReorderLevel])</f>
        <v>0</v>
      </c>
      <c r="J2069">
        <v>121.60000000000001</v>
      </c>
    </row>
    <row r="2070" spans="1:10" x14ac:dyDescent="0.3">
      <c r="A2070">
        <v>18</v>
      </c>
      <c r="B2070">
        <v>50</v>
      </c>
      <c r="C2070">
        <v>0.1</v>
      </c>
      <c r="D2070">
        <v>18</v>
      </c>
      <c r="E2070" t="s">
        <v>4</v>
      </c>
      <c r="F2070" t="s">
        <v>1032</v>
      </c>
      <c r="G2070">
        <f>_xlfn.XLOOKUP(Product_summary[[#This Row],[ProductName]], products[ProductName], products[UnitsInStock])</f>
        <v>57</v>
      </c>
      <c r="H2070">
        <f>_xlfn.XLOOKUP(Product_summary[[#This Row],[ProductName]], products[ProductName], products[UnitsOnOrder])</f>
        <v>0</v>
      </c>
      <c r="I2070">
        <f>_xlfn.XLOOKUP(Product_summary[[#This Row],[ProductName]], products[ProductName], products[ReorderLevel])</f>
        <v>20</v>
      </c>
      <c r="J2070">
        <v>810</v>
      </c>
    </row>
    <row r="2071" spans="1:10" x14ac:dyDescent="0.3">
      <c r="A2071">
        <v>4.5</v>
      </c>
      <c r="B2071">
        <v>10</v>
      </c>
      <c r="C2071">
        <v>0.2</v>
      </c>
      <c r="D2071">
        <v>4.5</v>
      </c>
      <c r="E2071" t="s">
        <v>4</v>
      </c>
      <c r="F2071" t="s">
        <v>935</v>
      </c>
      <c r="G2071">
        <f>_xlfn.XLOOKUP(Product_summary[[#This Row],[ProductName]], products[ProductName], products[UnitsInStock])</f>
        <v>20</v>
      </c>
      <c r="H2071">
        <f>_xlfn.XLOOKUP(Product_summary[[#This Row],[ProductName]], products[ProductName], products[UnitsOnOrder])</f>
        <v>0</v>
      </c>
      <c r="I2071">
        <f>_xlfn.XLOOKUP(Product_summary[[#This Row],[ProductName]], products[ProductName], products[ReorderLevel])</f>
        <v>0</v>
      </c>
      <c r="J2071">
        <v>36</v>
      </c>
    </row>
    <row r="2072" spans="1:10" x14ac:dyDescent="0.3">
      <c r="A2072">
        <v>46</v>
      </c>
      <c r="B2072">
        <v>30</v>
      </c>
      <c r="C2072">
        <v>0.2</v>
      </c>
      <c r="D2072">
        <v>46</v>
      </c>
      <c r="E2072" t="s">
        <v>4</v>
      </c>
      <c r="F2072" t="s">
        <v>971</v>
      </c>
      <c r="G2072">
        <f>_xlfn.XLOOKUP(Product_summary[[#This Row],[ProductName]], products[ProductName], products[UnitsInStock])</f>
        <v>17</v>
      </c>
      <c r="H2072">
        <f>_xlfn.XLOOKUP(Product_summary[[#This Row],[ProductName]], products[ProductName], products[UnitsOnOrder])</f>
        <v>10</v>
      </c>
      <c r="I2072">
        <f>_xlfn.XLOOKUP(Product_summary[[#This Row],[ProductName]], products[ProductName], products[ReorderLevel])</f>
        <v>25</v>
      </c>
      <c r="J2072">
        <v>1104</v>
      </c>
    </row>
    <row r="2073" spans="1:10" x14ac:dyDescent="0.3">
      <c r="A2073">
        <v>28.5</v>
      </c>
      <c r="B2073">
        <v>10</v>
      </c>
      <c r="C2073">
        <v>0.2</v>
      </c>
      <c r="D2073">
        <v>28.5</v>
      </c>
      <c r="E2073" t="s">
        <v>7</v>
      </c>
      <c r="F2073" t="s">
        <v>1006</v>
      </c>
      <c r="G2073">
        <f>_xlfn.XLOOKUP(Product_summary[[#This Row],[ProductName]], products[ProductName], products[UnitsInStock])</f>
        <v>113</v>
      </c>
      <c r="H2073">
        <f>_xlfn.XLOOKUP(Product_summary[[#This Row],[ProductName]], products[ProductName], products[UnitsOnOrder])</f>
        <v>0</v>
      </c>
      <c r="I2073">
        <f>_xlfn.XLOOKUP(Product_summary[[#This Row],[ProductName]], products[ProductName], products[ReorderLevel])</f>
        <v>25</v>
      </c>
      <c r="J2073">
        <v>228</v>
      </c>
    </row>
    <row r="2074" spans="1:10" x14ac:dyDescent="0.3">
      <c r="A2074">
        <v>62.5</v>
      </c>
      <c r="B2074">
        <v>35</v>
      </c>
      <c r="C2074">
        <v>0.2</v>
      </c>
      <c r="D2074">
        <v>62.5</v>
      </c>
      <c r="E2074" t="s">
        <v>25</v>
      </c>
      <c r="F2074" t="s">
        <v>923</v>
      </c>
      <c r="G2074">
        <f>_xlfn.XLOOKUP(Product_summary[[#This Row],[ProductName]], products[ProductName], products[UnitsInStock])</f>
        <v>42</v>
      </c>
      <c r="H2074">
        <f>_xlfn.XLOOKUP(Product_summary[[#This Row],[ProductName]], products[ProductName], products[UnitsOnOrder])</f>
        <v>0</v>
      </c>
      <c r="I2074">
        <f>_xlfn.XLOOKUP(Product_summary[[#This Row],[ProductName]], products[ProductName], products[ReorderLevel])</f>
        <v>0</v>
      </c>
      <c r="J2074">
        <v>1750</v>
      </c>
    </row>
    <row r="2075" spans="1:10" x14ac:dyDescent="0.3">
      <c r="A2075">
        <v>32</v>
      </c>
      <c r="B2075">
        <v>20</v>
      </c>
      <c r="C2075">
        <v>0</v>
      </c>
      <c r="D2075">
        <v>32</v>
      </c>
      <c r="E2075" t="s">
        <v>13</v>
      </c>
      <c r="F2075" t="s">
        <v>951</v>
      </c>
      <c r="G2075">
        <f>_xlfn.XLOOKUP(Product_summary[[#This Row],[ProductName]], products[ProductName], products[UnitsInStock])</f>
        <v>9</v>
      </c>
      <c r="H2075">
        <f>_xlfn.XLOOKUP(Product_summary[[#This Row],[ProductName]], products[ProductName], products[UnitsOnOrder])</f>
        <v>40</v>
      </c>
      <c r="I2075">
        <f>_xlfn.XLOOKUP(Product_summary[[#This Row],[ProductName]], products[ProductName], products[ReorderLevel])</f>
        <v>25</v>
      </c>
      <c r="J2075">
        <v>640</v>
      </c>
    </row>
    <row r="2076" spans="1:10" x14ac:dyDescent="0.3">
      <c r="A2076">
        <v>33.25</v>
      </c>
      <c r="B2076">
        <v>25</v>
      </c>
      <c r="C2076">
        <v>0.2</v>
      </c>
      <c r="D2076">
        <v>33.25</v>
      </c>
      <c r="E2076" t="s">
        <v>16</v>
      </c>
      <c r="F2076" t="s">
        <v>1012</v>
      </c>
      <c r="G2076">
        <f>_xlfn.XLOOKUP(Product_summary[[#This Row],[ProductName]], products[ProductName], products[UnitsInStock])</f>
        <v>22</v>
      </c>
      <c r="H2076">
        <f>_xlfn.XLOOKUP(Product_summary[[#This Row],[ProductName]], products[ProductName], products[UnitsOnOrder])</f>
        <v>80</v>
      </c>
      <c r="I2076">
        <f>_xlfn.XLOOKUP(Product_summary[[#This Row],[ProductName]], products[ProductName], products[ReorderLevel])</f>
        <v>30</v>
      </c>
      <c r="J2076">
        <v>665</v>
      </c>
    </row>
    <row r="2077" spans="1:10" x14ac:dyDescent="0.3">
      <c r="A2077">
        <v>2.5</v>
      </c>
      <c r="B2077">
        <v>10</v>
      </c>
      <c r="C2077">
        <v>0</v>
      </c>
      <c r="D2077">
        <v>2.5</v>
      </c>
      <c r="E2077" t="s">
        <v>13</v>
      </c>
      <c r="F2077" t="s">
        <v>953</v>
      </c>
      <c r="G2077">
        <f>_xlfn.XLOOKUP(Product_summary[[#This Row],[ProductName]], products[ProductName], products[UnitsInStock])</f>
        <v>112</v>
      </c>
      <c r="H2077">
        <f>_xlfn.XLOOKUP(Product_summary[[#This Row],[ProductName]], products[ProductName], products[UnitsOnOrder])</f>
        <v>0</v>
      </c>
      <c r="I2077">
        <f>_xlfn.XLOOKUP(Product_summary[[#This Row],[ProductName]], products[ProductName], products[ReorderLevel])</f>
        <v>20</v>
      </c>
      <c r="J2077">
        <v>25</v>
      </c>
    </row>
    <row r="2078" spans="1:10" x14ac:dyDescent="0.3">
      <c r="A2078">
        <v>14</v>
      </c>
      <c r="B2078">
        <v>20</v>
      </c>
      <c r="C2078">
        <v>0</v>
      </c>
      <c r="D2078">
        <v>14</v>
      </c>
      <c r="E2078" t="s">
        <v>4</v>
      </c>
      <c r="F2078" t="s">
        <v>1018</v>
      </c>
      <c r="G2078">
        <f>_xlfn.XLOOKUP(Product_summary[[#This Row],[ProductName]], products[ProductName], products[UnitsInStock])</f>
        <v>52</v>
      </c>
      <c r="H2078">
        <f>_xlfn.XLOOKUP(Product_summary[[#This Row],[ProductName]], products[ProductName], products[UnitsOnOrder])</f>
        <v>0</v>
      </c>
      <c r="I2078">
        <f>_xlfn.XLOOKUP(Product_summary[[#This Row],[ProductName]], products[ProductName], products[ReorderLevel])</f>
        <v>10</v>
      </c>
      <c r="J2078">
        <v>280</v>
      </c>
    </row>
    <row r="2079" spans="1:10" x14ac:dyDescent="0.3">
      <c r="A2079">
        <v>4.5</v>
      </c>
      <c r="B2079">
        <v>15</v>
      </c>
      <c r="C2079">
        <v>0</v>
      </c>
      <c r="D2079">
        <v>4.5</v>
      </c>
      <c r="E2079" t="s">
        <v>4</v>
      </c>
      <c r="F2079" t="s">
        <v>935</v>
      </c>
      <c r="G2079">
        <f>_xlfn.XLOOKUP(Product_summary[[#This Row],[ProductName]], products[ProductName], products[UnitsInStock])</f>
        <v>20</v>
      </c>
      <c r="H2079">
        <f>_xlfn.XLOOKUP(Product_summary[[#This Row],[ProductName]], products[ProductName], products[UnitsOnOrder])</f>
        <v>0</v>
      </c>
      <c r="I2079">
        <f>_xlfn.XLOOKUP(Product_summary[[#This Row],[ProductName]], products[ProductName], products[ReorderLevel])</f>
        <v>0</v>
      </c>
      <c r="J2079">
        <v>67.5</v>
      </c>
    </row>
    <row r="2080" spans="1:10" x14ac:dyDescent="0.3">
      <c r="A2080">
        <v>14</v>
      </c>
      <c r="B2080">
        <v>15</v>
      </c>
      <c r="C2080">
        <v>0</v>
      </c>
      <c r="D2080">
        <v>14</v>
      </c>
      <c r="E2080" t="s">
        <v>10</v>
      </c>
      <c r="F2080" t="s">
        <v>937</v>
      </c>
      <c r="G2080">
        <f>_xlfn.XLOOKUP(Product_summary[[#This Row],[ProductName]], products[ProductName], products[UnitsInStock])</f>
        <v>76</v>
      </c>
      <c r="H2080">
        <f>_xlfn.XLOOKUP(Product_summary[[#This Row],[ProductName]], products[ProductName], products[UnitsOnOrder])</f>
        <v>0</v>
      </c>
      <c r="I2080">
        <f>_xlfn.XLOOKUP(Product_summary[[#This Row],[ProductName]], products[ProductName], products[ReorderLevel])</f>
        <v>30</v>
      </c>
      <c r="J2080">
        <v>210</v>
      </c>
    </row>
    <row r="2081" spans="1:10" x14ac:dyDescent="0.3">
      <c r="A2081">
        <v>53</v>
      </c>
      <c r="B2081">
        <v>20</v>
      </c>
      <c r="C2081">
        <v>0</v>
      </c>
      <c r="D2081">
        <v>53</v>
      </c>
      <c r="E2081" t="s">
        <v>22</v>
      </c>
      <c r="F2081" t="s">
        <v>987</v>
      </c>
      <c r="G2081">
        <f>_xlfn.XLOOKUP(Product_summary[[#This Row],[ProductName]], products[ProductName], products[UnitsInStock])</f>
        <v>20</v>
      </c>
      <c r="H2081">
        <f>_xlfn.XLOOKUP(Product_summary[[#This Row],[ProductName]], products[ProductName], products[UnitsOnOrder])</f>
        <v>0</v>
      </c>
      <c r="I2081">
        <f>_xlfn.XLOOKUP(Product_summary[[#This Row],[ProductName]], products[ProductName], products[ReorderLevel])</f>
        <v>10</v>
      </c>
      <c r="J2081">
        <v>1060</v>
      </c>
    </row>
    <row r="2082" spans="1:10" x14ac:dyDescent="0.3">
      <c r="A2082">
        <v>19.5</v>
      </c>
      <c r="B2082">
        <v>20</v>
      </c>
      <c r="C2082">
        <v>0</v>
      </c>
      <c r="D2082">
        <v>19.5</v>
      </c>
      <c r="E2082" t="s">
        <v>16</v>
      </c>
      <c r="F2082" t="s">
        <v>999</v>
      </c>
      <c r="G2082">
        <f>_xlfn.XLOOKUP(Product_summary[[#This Row],[ProductName]], products[ProductName], products[UnitsInStock])</f>
        <v>36</v>
      </c>
      <c r="H2082">
        <f>_xlfn.XLOOKUP(Product_summary[[#This Row],[ProductName]], products[ProductName], products[UnitsOnOrder])</f>
        <v>0</v>
      </c>
      <c r="I2082">
        <f>_xlfn.XLOOKUP(Product_summary[[#This Row],[ProductName]], products[ProductName], products[ReorderLevel])</f>
        <v>20</v>
      </c>
      <c r="J2082">
        <v>390</v>
      </c>
    </row>
    <row r="2083" spans="1:10" x14ac:dyDescent="0.3">
      <c r="A2083">
        <v>30</v>
      </c>
      <c r="B2083">
        <v>40</v>
      </c>
      <c r="C2083">
        <v>0</v>
      </c>
      <c r="D2083">
        <v>30</v>
      </c>
      <c r="E2083" t="s">
        <v>22</v>
      </c>
      <c r="F2083" t="s">
        <v>901</v>
      </c>
      <c r="G2083">
        <f>_xlfn.XLOOKUP(Product_summary[[#This Row],[ProductName]], products[ProductName], products[UnitsInStock])</f>
        <v>15</v>
      </c>
      <c r="H2083">
        <f>_xlfn.XLOOKUP(Product_summary[[#This Row],[ProductName]], products[ProductName], products[UnitsOnOrder])</f>
        <v>0</v>
      </c>
      <c r="I2083">
        <f>_xlfn.XLOOKUP(Product_summary[[#This Row],[ProductName]], products[ProductName], products[ReorderLevel])</f>
        <v>10</v>
      </c>
      <c r="J2083">
        <v>1200</v>
      </c>
    </row>
    <row r="2084" spans="1:10" x14ac:dyDescent="0.3">
      <c r="A2084">
        <v>24</v>
      </c>
      <c r="B2084">
        <v>35</v>
      </c>
      <c r="C2084">
        <v>0</v>
      </c>
      <c r="D2084">
        <v>24</v>
      </c>
      <c r="E2084" t="s">
        <v>19</v>
      </c>
      <c r="F2084" t="s">
        <v>995</v>
      </c>
      <c r="G2084">
        <f>_xlfn.XLOOKUP(Product_summary[[#This Row],[ProductName]], products[ProductName], products[UnitsInStock])</f>
        <v>115</v>
      </c>
      <c r="H2084">
        <f>_xlfn.XLOOKUP(Product_summary[[#This Row],[ProductName]], products[ProductName], products[UnitsOnOrder])</f>
        <v>0</v>
      </c>
      <c r="I2084">
        <f>_xlfn.XLOOKUP(Product_summary[[#This Row],[ProductName]], products[ProductName], products[ReorderLevel])</f>
        <v>20</v>
      </c>
      <c r="J2084">
        <v>840</v>
      </c>
    </row>
    <row r="2085" spans="1:10" x14ac:dyDescent="0.3">
      <c r="A2085">
        <v>34</v>
      </c>
      <c r="B2085">
        <v>50</v>
      </c>
      <c r="C2085">
        <v>0</v>
      </c>
      <c r="D2085">
        <v>34</v>
      </c>
      <c r="E2085" t="s">
        <v>13</v>
      </c>
      <c r="F2085" t="s">
        <v>1004</v>
      </c>
      <c r="G2085">
        <f>_xlfn.XLOOKUP(Product_summary[[#This Row],[ProductName]], products[ProductName], products[UnitsInStock])</f>
        <v>19</v>
      </c>
      <c r="H2085">
        <f>_xlfn.XLOOKUP(Product_summary[[#This Row],[ProductName]], products[ProductName], products[UnitsOnOrder])</f>
        <v>0</v>
      </c>
      <c r="I2085">
        <f>_xlfn.XLOOKUP(Product_summary[[#This Row],[ProductName]], products[ProductName], products[ReorderLevel])</f>
        <v>0</v>
      </c>
      <c r="J2085">
        <v>1700</v>
      </c>
    </row>
    <row r="2086" spans="1:10" x14ac:dyDescent="0.3">
      <c r="A2086">
        <v>15</v>
      </c>
      <c r="B2086">
        <v>3</v>
      </c>
      <c r="C2086">
        <v>0</v>
      </c>
      <c r="D2086">
        <v>15</v>
      </c>
      <c r="E2086" t="s">
        <v>4</v>
      </c>
      <c r="F2086" t="s">
        <v>1023</v>
      </c>
      <c r="G2086">
        <f>_xlfn.XLOOKUP(Product_summary[[#This Row],[ProductName]], products[ProductName], products[UnitsInStock])</f>
        <v>15</v>
      </c>
      <c r="H2086">
        <f>_xlfn.XLOOKUP(Product_summary[[#This Row],[ProductName]], products[ProductName], products[UnitsOnOrder])</f>
        <v>10</v>
      </c>
      <c r="I2086">
        <f>_xlfn.XLOOKUP(Product_summary[[#This Row],[ProductName]], products[ProductName], products[ReorderLevel])</f>
        <v>30</v>
      </c>
      <c r="J2086">
        <v>45</v>
      </c>
    </row>
    <row r="2087" spans="1:10" x14ac:dyDescent="0.3">
      <c r="A2087">
        <v>10</v>
      </c>
      <c r="B2087">
        <v>3</v>
      </c>
      <c r="C2087">
        <v>0</v>
      </c>
      <c r="D2087">
        <v>10</v>
      </c>
      <c r="E2087" t="s">
        <v>10</v>
      </c>
      <c r="F2087" t="s">
        <v>929</v>
      </c>
      <c r="G2087">
        <f>_xlfn.XLOOKUP(Product_summary[[#This Row],[ProductName]], products[ProductName], products[UnitsInStock])</f>
        <v>3</v>
      </c>
      <c r="H2087">
        <f>_xlfn.XLOOKUP(Product_summary[[#This Row],[ProductName]], products[ProductName], products[UnitsOnOrder])</f>
        <v>40</v>
      </c>
      <c r="I2087">
        <f>_xlfn.XLOOKUP(Product_summary[[#This Row],[ProductName]], products[ProductName], products[ReorderLevel])</f>
        <v>5</v>
      </c>
      <c r="J2087">
        <v>30</v>
      </c>
    </row>
    <row r="2088" spans="1:10" x14ac:dyDescent="0.3">
      <c r="A2088">
        <v>34</v>
      </c>
      <c r="B2088">
        <v>21</v>
      </c>
      <c r="C2088">
        <v>0</v>
      </c>
      <c r="D2088">
        <v>34</v>
      </c>
      <c r="E2088" t="s">
        <v>13</v>
      </c>
      <c r="F2088" t="s">
        <v>1004</v>
      </c>
      <c r="G2088">
        <f>_xlfn.XLOOKUP(Product_summary[[#This Row],[ProductName]], products[ProductName], products[UnitsInStock])</f>
        <v>19</v>
      </c>
      <c r="H2088">
        <f>_xlfn.XLOOKUP(Product_summary[[#This Row],[ProductName]], products[ProductName], products[UnitsOnOrder])</f>
        <v>0</v>
      </c>
      <c r="I2088">
        <f>_xlfn.XLOOKUP(Product_summary[[#This Row],[ProductName]], products[ProductName], products[ReorderLevel])</f>
        <v>0</v>
      </c>
      <c r="J2088">
        <v>714</v>
      </c>
    </row>
    <row r="2089" spans="1:10" x14ac:dyDescent="0.3">
      <c r="A2089">
        <v>28.5</v>
      </c>
      <c r="B2089">
        <v>4</v>
      </c>
      <c r="C2089">
        <v>0</v>
      </c>
      <c r="D2089">
        <v>28.5</v>
      </c>
      <c r="E2089" t="s">
        <v>7</v>
      </c>
      <c r="F2089" t="s">
        <v>1006</v>
      </c>
      <c r="G2089">
        <f>_xlfn.XLOOKUP(Product_summary[[#This Row],[ProductName]], products[ProductName], products[UnitsInStock])</f>
        <v>113</v>
      </c>
      <c r="H2089">
        <f>_xlfn.XLOOKUP(Product_summary[[#This Row],[ProductName]], products[ProductName], products[UnitsOnOrder])</f>
        <v>0</v>
      </c>
      <c r="I2089">
        <f>_xlfn.XLOOKUP(Product_summary[[#This Row],[ProductName]], products[ProductName], products[ReorderLevel])</f>
        <v>25</v>
      </c>
      <c r="J2089">
        <v>114</v>
      </c>
    </row>
    <row r="2090" spans="1:10" x14ac:dyDescent="0.3">
      <c r="A2090">
        <v>6</v>
      </c>
      <c r="B2090">
        <v>30</v>
      </c>
      <c r="C2090">
        <v>0</v>
      </c>
      <c r="D2090">
        <v>6</v>
      </c>
      <c r="E2090" t="s">
        <v>25</v>
      </c>
      <c r="F2090" t="s">
        <v>913</v>
      </c>
      <c r="G2090">
        <f>_xlfn.XLOOKUP(Product_summary[[#This Row],[ProductName]], products[ProductName], products[UnitsInStock])</f>
        <v>24</v>
      </c>
      <c r="H2090">
        <f>_xlfn.XLOOKUP(Product_summary[[#This Row],[ProductName]], products[ProductName], products[UnitsOnOrder])</f>
        <v>0</v>
      </c>
      <c r="I2090">
        <f>_xlfn.XLOOKUP(Product_summary[[#This Row],[ProductName]], products[ProductName], products[ReorderLevel])</f>
        <v>5</v>
      </c>
      <c r="J2090">
        <v>180</v>
      </c>
    </row>
    <row r="2091" spans="1:10" x14ac:dyDescent="0.3">
      <c r="A2091">
        <v>39</v>
      </c>
      <c r="B2091">
        <v>12</v>
      </c>
      <c r="C2091">
        <v>0</v>
      </c>
      <c r="D2091">
        <v>39</v>
      </c>
      <c r="E2091" t="s">
        <v>19</v>
      </c>
      <c r="F2091" t="s">
        <v>921</v>
      </c>
      <c r="G2091">
        <f>_xlfn.XLOOKUP(Product_summary[[#This Row],[ProductName]], products[ProductName], products[UnitsInStock])</f>
        <v>0</v>
      </c>
      <c r="H2091">
        <f>_xlfn.XLOOKUP(Product_summary[[#This Row],[ProductName]], products[ProductName], products[UnitsOnOrder])</f>
        <v>0</v>
      </c>
      <c r="I2091">
        <f>_xlfn.XLOOKUP(Product_summary[[#This Row],[ProductName]], products[ProductName], products[ReorderLevel])</f>
        <v>0</v>
      </c>
      <c r="J2091">
        <v>468</v>
      </c>
    </row>
    <row r="2092" spans="1:10" x14ac:dyDescent="0.3">
      <c r="A2092">
        <v>34</v>
      </c>
      <c r="B2092">
        <v>35</v>
      </c>
      <c r="C2092">
        <v>0</v>
      </c>
      <c r="D2092">
        <v>34</v>
      </c>
      <c r="E2092" t="s">
        <v>13</v>
      </c>
      <c r="F2092" t="s">
        <v>1004</v>
      </c>
      <c r="G2092">
        <f>_xlfn.XLOOKUP(Product_summary[[#This Row],[ProductName]], products[ProductName], products[UnitsInStock])</f>
        <v>19</v>
      </c>
      <c r="H2092">
        <f>_xlfn.XLOOKUP(Product_summary[[#This Row],[ProductName]], products[ProductName], products[UnitsOnOrder])</f>
        <v>0</v>
      </c>
      <c r="I2092">
        <f>_xlfn.XLOOKUP(Product_summary[[#This Row],[ProductName]], products[ProductName], products[ReorderLevel])</f>
        <v>0</v>
      </c>
      <c r="J2092">
        <v>1190</v>
      </c>
    </row>
    <row r="2093" spans="1:10" x14ac:dyDescent="0.3">
      <c r="A2093">
        <v>34</v>
      </c>
      <c r="B2093">
        <v>4</v>
      </c>
      <c r="C2093">
        <v>0</v>
      </c>
      <c r="D2093">
        <v>34</v>
      </c>
      <c r="E2093" t="s">
        <v>13</v>
      </c>
      <c r="F2093" t="s">
        <v>1004</v>
      </c>
      <c r="G2093">
        <f>_xlfn.XLOOKUP(Product_summary[[#This Row],[ProductName]], products[ProductName], products[UnitsInStock])</f>
        <v>19</v>
      </c>
      <c r="H2093">
        <f>_xlfn.XLOOKUP(Product_summary[[#This Row],[ProductName]], products[ProductName], products[UnitsOnOrder])</f>
        <v>0</v>
      </c>
      <c r="I2093">
        <f>_xlfn.XLOOKUP(Product_summary[[#This Row],[ProductName]], products[ProductName], products[ReorderLevel])</f>
        <v>0</v>
      </c>
      <c r="J2093">
        <v>136</v>
      </c>
    </row>
    <row r="2094" spans="1:10" x14ac:dyDescent="0.3">
      <c r="A2094">
        <v>13</v>
      </c>
      <c r="B2094">
        <v>10</v>
      </c>
      <c r="C2094">
        <v>0</v>
      </c>
      <c r="D2094">
        <v>13</v>
      </c>
      <c r="E2094" t="s">
        <v>7</v>
      </c>
      <c r="F2094" t="s">
        <v>1034</v>
      </c>
      <c r="G2094">
        <f>_xlfn.XLOOKUP(Product_summary[[#This Row],[ProductName]], products[ProductName], products[UnitsInStock])</f>
        <v>32</v>
      </c>
      <c r="H2094">
        <f>_xlfn.XLOOKUP(Product_summary[[#This Row],[ProductName]], products[ProductName], products[UnitsOnOrder])</f>
        <v>0</v>
      </c>
      <c r="I2094">
        <f>_xlfn.XLOOKUP(Product_summary[[#This Row],[ProductName]], products[ProductName], products[ReorderLevel])</f>
        <v>15</v>
      </c>
      <c r="J2094">
        <v>130</v>
      </c>
    </row>
    <row r="2095" spans="1:10" x14ac:dyDescent="0.3">
      <c r="A2095">
        <v>34</v>
      </c>
      <c r="B2095">
        <v>15</v>
      </c>
      <c r="C2095">
        <v>0</v>
      </c>
      <c r="D2095">
        <v>34</v>
      </c>
      <c r="E2095" t="s">
        <v>13</v>
      </c>
      <c r="F2095" t="s">
        <v>1004</v>
      </c>
      <c r="G2095">
        <f>_xlfn.XLOOKUP(Product_summary[[#This Row],[ProductName]], products[ProductName], products[UnitsInStock])</f>
        <v>19</v>
      </c>
      <c r="H2095">
        <f>_xlfn.XLOOKUP(Product_summary[[#This Row],[ProductName]], products[ProductName], products[UnitsOnOrder])</f>
        <v>0</v>
      </c>
      <c r="I2095">
        <f>_xlfn.XLOOKUP(Product_summary[[#This Row],[ProductName]], products[ProductName], products[ReorderLevel])</f>
        <v>0</v>
      </c>
      <c r="J2095">
        <v>510</v>
      </c>
    </row>
    <row r="2096" spans="1:10" x14ac:dyDescent="0.3">
      <c r="A2096">
        <v>32.799999999999997</v>
      </c>
      <c r="B2096">
        <v>10</v>
      </c>
      <c r="C2096">
        <v>0.2</v>
      </c>
      <c r="D2096">
        <v>32.799999999999997</v>
      </c>
      <c r="E2096" t="s">
        <v>19</v>
      </c>
      <c r="F2096" t="s">
        <v>991</v>
      </c>
      <c r="G2096">
        <f>_xlfn.XLOOKUP(Product_summary[[#This Row],[ProductName]], products[ProductName], products[UnitsInStock])</f>
        <v>0</v>
      </c>
      <c r="H2096">
        <f>_xlfn.XLOOKUP(Product_summary[[#This Row],[ProductName]], products[ProductName], products[UnitsOnOrder])</f>
        <v>0</v>
      </c>
      <c r="I2096">
        <f>_xlfn.XLOOKUP(Product_summary[[#This Row],[ProductName]], products[ProductName], products[ReorderLevel])</f>
        <v>0</v>
      </c>
      <c r="J2096">
        <v>262.40000000000003</v>
      </c>
    </row>
    <row r="2097" spans="1:10" x14ac:dyDescent="0.3">
      <c r="A2097">
        <v>15</v>
      </c>
      <c r="B2097">
        <v>12</v>
      </c>
      <c r="C2097">
        <v>0.2</v>
      </c>
      <c r="D2097">
        <v>15</v>
      </c>
      <c r="E2097" t="s">
        <v>4</v>
      </c>
      <c r="F2097" t="s">
        <v>1023</v>
      </c>
      <c r="G2097">
        <f>_xlfn.XLOOKUP(Product_summary[[#This Row],[ProductName]], products[ProductName], products[UnitsInStock])</f>
        <v>15</v>
      </c>
      <c r="H2097">
        <f>_xlfn.XLOOKUP(Product_summary[[#This Row],[ProductName]], products[ProductName], products[UnitsOnOrder])</f>
        <v>10</v>
      </c>
      <c r="I2097">
        <f>_xlfn.XLOOKUP(Product_summary[[#This Row],[ProductName]], products[ProductName], products[ReorderLevel])</f>
        <v>30</v>
      </c>
      <c r="J2097">
        <v>144</v>
      </c>
    </row>
    <row r="2098" spans="1:10" x14ac:dyDescent="0.3">
      <c r="A2098">
        <v>14</v>
      </c>
      <c r="B2098">
        <v>30</v>
      </c>
      <c r="C2098">
        <v>0</v>
      </c>
      <c r="D2098">
        <v>14</v>
      </c>
      <c r="E2098" t="s">
        <v>4</v>
      </c>
      <c r="F2098" t="s">
        <v>955</v>
      </c>
      <c r="G2098">
        <f>_xlfn.XLOOKUP(Product_summary[[#This Row],[ProductName]], products[ProductName], products[UnitsInStock])</f>
        <v>111</v>
      </c>
      <c r="H2098">
        <f>_xlfn.XLOOKUP(Product_summary[[#This Row],[ProductName]], products[ProductName], products[UnitsOnOrder])</f>
        <v>0</v>
      </c>
      <c r="I2098">
        <f>_xlfn.XLOOKUP(Product_summary[[#This Row],[ProductName]], products[ProductName], products[ReorderLevel])</f>
        <v>15</v>
      </c>
      <c r="J2098">
        <v>420</v>
      </c>
    </row>
    <row r="2099" spans="1:10" x14ac:dyDescent="0.3">
      <c r="A2099">
        <v>18.399999999999999</v>
      </c>
      <c r="B2099">
        <v>40</v>
      </c>
      <c r="C2099">
        <v>0.1</v>
      </c>
      <c r="D2099">
        <v>18.399999999999999</v>
      </c>
      <c r="E2099" t="s">
        <v>25</v>
      </c>
      <c r="F2099" t="s">
        <v>965</v>
      </c>
      <c r="G2099">
        <f>_xlfn.XLOOKUP(Product_summary[[#This Row],[ProductName]], products[ProductName], products[UnitsInStock])</f>
        <v>123</v>
      </c>
      <c r="H2099">
        <f>_xlfn.XLOOKUP(Product_summary[[#This Row],[ProductName]], products[ProductName], products[UnitsOnOrder])</f>
        <v>0</v>
      </c>
      <c r="I2099">
        <f>_xlfn.XLOOKUP(Product_summary[[#This Row],[ProductName]], products[ProductName], products[ReorderLevel])</f>
        <v>30</v>
      </c>
      <c r="J2099">
        <v>662.4</v>
      </c>
    </row>
    <row r="2100" spans="1:10" x14ac:dyDescent="0.3">
      <c r="A2100">
        <v>9.65</v>
      </c>
      <c r="B2100">
        <v>30</v>
      </c>
      <c r="C2100">
        <v>0.1</v>
      </c>
      <c r="D2100">
        <v>9.65</v>
      </c>
      <c r="E2100" t="s">
        <v>25</v>
      </c>
      <c r="F2100" t="s">
        <v>967</v>
      </c>
      <c r="G2100">
        <f>_xlfn.XLOOKUP(Product_summary[[#This Row],[ProductName]], products[ProductName], products[UnitsInStock])</f>
        <v>85</v>
      </c>
      <c r="H2100">
        <f>_xlfn.XLOOKUP(Product_summary[[#This Row],[ProductName]], products[ProductName], products[UnitsOnOrder])</f>
        <v>0</v>
      </c>
      <c r="I2100">
        <f>_xlfn.XLOOKUP(Product_summary[[#This Row],[ProductName]], products[ProductName], products[ReorderLevel])</f>
        <v>10</v>
      </c>
      <c r="J2100">
        <v>260.55</v>
      </c>
    </row>
    <row r="2101" spans="1:10" x14ac:dyDescent="0.3">
      <c r="A2101">
        <v>39</v>
      </c>
      <c r="B2101">
        <v>77</v>
      </c>
      <c r="C2101">
        <v>0.1</v>
      </c>
      <c r="D2101">
        <v>39</v>
      </c>
      <c r="E2101" t="s">
        <v>19</v>
      </c>
      <c r="F2101" t="s">
        <v>921</v>
      </c>
      <c r="G2101">
        <f>_xlfn.XLOOKUP(Product_summary[[#This Row],[ProductName]], products[ProductName], products[UnitsInStock])</f>
        <v>0</v>
      </c>
      <c r="H2101">
        <f>_xlfn.XLOOKUP(Product_summary[[#This Row],[ProductName]], products[ProductName], products[UnitsOnOrder])</f>
        <v>0</v>
      </c>
      <c r="I2101">
        <f>_xlfn.XLOOKUP(Product_summary[[#This Row],[ProductName]], products[ProductName], products[ReorderLevel])</f>
        <v>0</v>
      </c>
      <c r="J2101">
        <v>2702.7000000000003</v>
      </c>
    </row>
    <row r="2102" spans="1:10" x14ac:dyDescent="0.3">
      <c r="A2102">
        <v>9.65</v>
      </c>
      <c r="B2102">
        <v>12</v>
      </c>
      <c r="C2102">
        <v>0</v>
      </c>
      <c r="D2102">
        <v>9.65</v>
      </c>
      <c r="E2102" t="s">
        <v>25</v>
      </c>
      <c r="F2102" t="s">
        <v>967</v>
      </c>
      <c r="G2102">
        <f>_xlfn.XLOOKUP(Product_summary[[#This Row],[ProductName]], products[ProductName], products[UnitsInStock])</f>
        <v>85</v>
      </c>
      <c r="H2102">
        <f>_xlfn.XLOOKUP(Product_summary[[#This Row],[ProductName]], products[ProductName], products[UnitsOnOrder])</f>
        <v>0</v>
      </c>
      <c r="I2102">
        <f>_xlfn.XLOOKUP(Product_summary[[#This Row],[ProductName]], products[ProductName], products[ReorderLevel])</f>
        <v>10</v>
      </c>
      <c r="J2102">
        <v>115.80000000000001</v>
      </c>
    </row>
    <row r="2103" spans="1:10" x14ac:dyDescent="0.3">
      <c r="A2103">
        <v>32.799999999999997</v>
      </c>
      <c r="B2103">
        <v>25</v>
      </c>
      <c r="C2103">
        <v>0.1</v>
      </c>
      <c r="D2103">
        <v>32.799999999999997</v>
      </c>
      <c r="E2103" t="s">
        <v>19</v>
      </c>
      <c r="F2103" t="s">
        <v>991</v>
      </c>
      <c r="G2103">
        <f>_xlfn.XLOOKUP(Product_summary[[#This Row],[ProductName]], products[ProductName], products[UnitsInStock])</f>
        <v>0</v>
      </c>
      <c r="H2103">
        <f>_xlfn.XLOOKUP(Product_summary[[#This Row],[ProductName]], products[ProductName], products[UnitsOnOrder])</f>
        <v>0</v>
      </c>
      <c r="I2103">
        <f>_xlfn.XLOOKUP(Product_summary[[#This Row],[ProductName]], products[ProductName], products[ReorderLevel])</f>
        <v>0</v>
      </c>
      <c r="J2103">
        <v>737.99999999999989</v>
      </c>
    </row>
    <row r="2104" spans="1:10" x14ac:dyDescent="0.3">
      <c r="A2104">
        <v>24</v>
      </c>
      <c r="B2104">
        <v>4</v>
      </c>
      <c r="C2104">
        <v>0.1</v>
      </c>
      <c r="D2104">
        <v>24</v>
      </c>
      <c r="E2104" t="s">
        <v>19</v>
      </c>
      <c r="F2104" t="s">
        <v>995</v>
      </c>
      <c r="G2104">
        <f>_xlfn.XLOOKUP(Product_summary[[#This Row],[ProductName]], products[ProductName], products[UnitsInStock])</f>
        <v>115</v>
      </c>
      <c r="H2104">
        <f>_xlfn.XLOOKUP(Product_summary[[#This Row],[ProductName]], products[ProductName], products[UnitsOnOrder])</f>
        <v>0</v>
      </c>
      <c r="I2104">
        <f>_xlfn.XLOOKUP(Product_summary[[#This Row],[ProductName]], products[ProductName], products[ReorderLevel])</f>
        <v>20</v>
      </c>
      <c r="J2104">
        <v>86.4</v>
      </c>
    </row>
    <row r="2105" spans="1:10" x14ac:dyDescent="0.3">
      <c r="A2105">
        <v>12.5</v>
      </c>
      <c r="B2105">
        <v>55</v>
      </c>
      <c r="C2105">
        <v>0</v>
      </c>
      <c r="D2105">
        <v>12.5</v>
      </c>
      <c r="E2105" t="s">
        <v>10</v>
      </c>
      <c r="F2105" t="s">
        <v>1019</v>
      </c>
      <c r="G2105">
        <f>_xlfn.XLOOKUP(Product_summary[[#This Row],[ProductName]], products[ProductName], products[UnitsInStock])</f>
        <v>6</v>
      </c>
      <c r="H2105">
        <f>_xlfn.XLOOKUP(Product_summary[[#This Row],[ProductName]], products[ProductName], products[UnitsOnOrder])</f>
        <v>10</v>
      </c>
      <c r="I2105">
        <f>_xlfn.XLOOKUP(Product_summary[[#This Row],[ProductName]], products[ProductName], products[ReorderLevel])</f>
        <v>15</v>
      </c>
      <c r="J2105">
        <v>687.5</v>
      </c>
    </row>
    <row r="2106" spans="1:10" x14ac:dyDescent="0.3">
      <c r="A2106">
        <v>25.89</v>
      </c>
      <c r="B2106">
        <v>4</v>
      </c>
      <c r="C2106">
        <v>0.25</v>
      </c>
      <c r="D2106">
        <v>25.89</v>
      </c>
      <c r="E2106" t="s">
        <v>25</v>
      </c>
      <c r="F2106" t="s">
        <v>947</v>
      </c>
      <c r="G2106">
        <f>_xlfn.XLOOKUP(Product_summary[[#This Row],[ProductName]], products[ProductName], products[UnitsInStock])</f>
        <v>10</v>
      </c>
      <c r="H2106">
        <f>_xlfn.XLOOKUP(Product_summary[[#This Row],[ProductName]], products[ProductName], products[UnitsOnOrder])</f>
        <v>0</v>
      </c>
      <c r="I2106">
        <f>_xlfn.XLOOKUP(Product_summary[[#This Row],[ProductName]], products[ProductName], products[ReorderLevel])</f>
        <v>15</v>
      </c>
      <c r="J2106">
        <v>77.67</v>
      </c>
    </row>
    <row r="2107" spans="1:10" x14ac:dyDescent="0.3">
      <c r="A2107">
        <v>7.45</v>
      </c>
      <c r="B2107">
        <v>20</v>
      </c>
      <c r="C2107">
        <v>0.25</v>
      </c>
      <c r="D2107">
        <v>7.45</v>
      </c>
      <c r="E2107" t="s">
        <v>19</v>
      </c>
      <c r="F2107" t="s">
        <v>993</v>
      </c>
      <c r="G2107">
        <f>_xlfn.XLOOKUP(Product_summary[[#This Row],[ProductName]], products[ProductName], products[UnitsInStock])</f>
        <v>21</v>
      </c>
      <c r="H2107">
        <f>_xlfn.XLOOKUP(Product_summary[[#This Row],[ProductName]], products[ProductName], products[UnitsOnOrder])</f>
        <v>0</v>
      </c>
      <c r="I2107">
        <f>_xlfn.XLOOKUP(Product_summary[[#This Row],[ProductName]], products[ProductName], products[ReorderLevel])</f>
        <v>10</v>
      </c>
      <c r="J2107">
        <v>111.75</v>
      </c>
    </row>
    <row r="2108" spans="1:10" x14ac:dyDescent="0.3">
      <c r="A2108">
        <v>17.45</v>
      </c>
      <c r="B2108">
        <v>3</v>
      </c>
      <c r="C2108">
        <v>0</v>
      </c>
      <c r="D2108">
        <v>17.45</v>
      </c>
      <c r="E2108" t="s">
        <v>10</v>
      </c>
      <c r="F2108" t="s">
        <v>919</v>
      </c>
      <c r="G2108">
        <f>_xlfn.XLOOKUP(Product_summary[[#This Row],[ProductName]], products[ProductName], products[UnitsInStock])</f>
        <v>29</v>
      </c>
      <c r="H2108">
        <f>_xlfn.XLOOKUP(Product_summary[[#This Row],[ProductName]], products[ProductName], products[UnitsOnOrder])</f>
        <v>0</v>
      </c>
      <c r="I2108">
        <f>_xlfn.XLOOKUP(Product_summary[[#This Row],[ProductName]], products[ProductName], products[ReorderLevel])</f>
        <v>10</v>
      </c>
      <c r="J2108">
        <v>52.349999999999994</v>
      </c>
    </row>
    <row r="2109" spans="1:10" x14ac:dyDescent="0.3">
      <c r="A2109">
        <v>9.1999999999999993</v>
      </c>
      <c r="B2109">
        <v>42</v>
      </c>
      <c r="C2109">
        <v>0</v>
      </c>
      <c r="D2109">
        <v>9.1999999999999993</v>
      </c>
      <c r="E2109" t="s">
        <v>10</v>
      </c>
      <c r="F2109" t="s">
        <v>925</v>
      </c>
      <c r="G2109">
        <f>_xlfn.XLOOKUP(Product_summary[[#This Row],[ProductName]], products[ProductName], products[UnitsInStock])</f>
        <v>25</v>
      </c>
      <c r="H2109">
        <f>_xlfn.XLOOKUP(Product_summary[[#This Row],[ProductName]], products[ProductName], products[UnitsOnOrder])</f>
        <v>0</v>
      </c>
      <c r="I2109">
        <f>_xlfn.XLOOKUP(Product_summary[[#This Row],[ProductName]], products[ProductName], products[ReorderLevel])</f>
        <v>5</v>
      </c>
      <c r="J2109">
        <v>386.4</v>
      </c>
    </row>
    <row r="2110" spans="1:10" x14ac:dyDescent="0.3">
      <c r="A2110">
        <v>14</v>
      </c>
      <c r="B2110">
        <v>35</v>
      </c>
      <c r="C2110">
        <v>0</v>
      </c>
      <c r="D2110">
        <v>14</v>
      </c>
      <c r="E2110" t="s">
        <v>4</v>
      </c>
      <c r="F2110" t="s">
        <v>955</v>
      </c>
      <c r="G2110">
        <f>_xlfn.XLOOKUP(Product_summary[[#This Row],[ProductName]], products[ProductName], products[UnitsInStock])</f>
        <v>111</v>
      </c>
      <c r="H2110">
        <f>_xlfn.XLOOKUP(Product_summary[[#This Row],[ProductName]], products[ProductName], products[UnitsOnOrder])</f>
        <v>0</v>
      </c>
      <c r="I2110">
        <f>_xlfn.XLOOKUP(Product_summary[[#This Row],[ProductName]], products[ProductName], products[ReorderLevel])</f>
        <v>15</v>
      </c>
      <c r="J2110">
        <v>490</v>
      </c>
    </row>
    <row r="2111" spans="1:10" x14ac:dyDescent="0.3">
      <c r="A2111">
        <v>9.65</v>
      </c>
      <c r="B2111">
        <v>9</v>
      </c>
      <c r="C2111">
        <v>0</v>
      </c>
      <c r="D2111">
        <v>9.65</v>
      </c>
      <c r="E2111" t="s">
        <v>25</v>
      </c>
      <c r="F2111" t="s">
        <v>967</v>
      </c>
      <c r="G2111">
        <f>_xlfn.XLOOKUP(Product_summary[[#This Row],[ProductName]], products[ProductName], products[UnitsInStock])</f>
        <v>85</v>
      </c>
      <c r="H2111">
        <f>_xlfn.XLOOKUP(Product_summary[[#This Row],[ProductName]], products[ProductName], products[UnitsOnOrder])</f>
        <v>0</v>
      </c>
      <c r="I2111">
        <f>_xlfn.XLOOKUP(Product_summary[[#This Row],[ProductName]], products[ProductName], products[ReorderLevel])</f>
        <v>10</v>
      </c>
      <c r="J2111">
        <v>86.850000000000009</v>
      </c>
    </row>
    <row r="2112" spans="1:10" x14ac:dyDescent="0.3">
      <c r="A2112">
        <v>45.6</v>
      </c>
      <c r="B2112">
        <v>8</v>
      </c>
      <c r="C2112">
        <v>0.15</v>
      </c>
      <c r="D2112">
        <v>45.6</v>
      </c>
      <c r="E2112" t="s">
        <v>22</v>
      </c>
      <c r="F2112" t="s">
        <v>943</v>
      </c>
      <c r="G2112">
        <f>_xlfn.XLOOKUP(Product_summary[[#This Row],[ProductName]], products[ProductName], products[UnitsInStock])</f>
        <v>26</v>
      </c>
      <c r="H2112">
        <f>_xlfn.XLOOKUP(Product_summary[[#This Row],[ProductName]], products[ProductName], products[UnitsOnOrder])</f>
        <v>0</v>
      </c>
      <c r="I2112">
        <f>_xlfn.XLOOKUP(Product_summary[[#This Row],[ProductName]], products[ProductName], products[ReorderLevel])</f>
        <v>0</v>
      </c>
      <c r="J2112">
        <v>310.08</v>
      </c>
    </row>
    <row r="2113" spans="1:10" x14ac:dyDescent="0.3">
      <c r="A2113">
        <v>46</v>
      </c>
      <c r="B2113">
        <v>36</v>
      </c>
      <c r="C2113">
        <v>0.15</v>
      </c>
      <c r="D2113">
        <v>46</v>
      </c>
      <c r="E2113" t="s">
        <v>4</v>
      </c>
      <c r="F2113" t="s">
        <v>971</v>
      </c>
      <c r="G2113">
        <f>_xlfn.XLOOKUP(Product_summary[[#This Row],[ProductName]], products[ProductName], products[UnitsInStock])</f>
        <v>17</v>
      </c>
      <c r="H2113">
        <f>_xlfn.XLOOKUP(Product_summary[[#This Row],[ProductName]], products[ProductName], products[UnitsOnOrder])</f>
        <v>10</v>
      </c>
      <c r="I2113">
        <f>_xlfn.XLOOKUP(Product_summary[[#This Row],[ProductName]], products[ProductName], products[ReorderLevel])</f>
        <v>25</v>
      </c>
      <c r="J2113">
        <v>1407.6</v>
      </c>
    </row>
    <row r="2114" spans="1:10" x14ac:dyDescent="0.3">
      <c r="A2114">
        <v>13</v>
      </c>
      <c r="B2114">
        <v>28</v>
      </c>
      <c r="C2114">
        <v>0.15</v>
      </c>
      <c r="D2114">
        <v>13</v>
      </c>
      <c r="E2114" t="s">
        <v>7</v>
      </c>
      <c r="F2114" t="s">
        <v>1034</v>
      </c>
      <c r="G2114">
        <f>_xlfn.XLOOKUP(Product_summary[[#This Row],[ProductName]], products[ProductName], products[UnitsInStock])</f>
        <v>32</v>
      </c>
      <c r="H2114">
        <f>_xlfn.XLOOKUP(Product_summary[[#This Row],[ProductName]], products[ProductName], products[UnitsOnOrder])</f>
        <v>0</v>
      </c>
      <c r="I2114">
        <f>_xlfn.XLOOKUP(Product_summary[[#This Row],[ProductName]], products[ProductName], products[ReorderLevel])</f>
        <v>15</v>
      </c>
      <c r="J2114">
        <v>309.39999999999998</v>
      </c>
    </row>
    <row r="2115" spans="1:10" x14ac:dyDescent="0.3">
      <c r="A2115">
        <v>18</v>
      </c>
      <c r="B2115">
        <v>20</v>
      </c>
      <c r="C2115">
        <v>0</v>
      </c>
      <c r="D2115">
        <v>18</v>
      </c>
      <c r="E2115" t="s">
        <v>4</v>
      </c>
      <c r="F2115" t="s">
        <v>963</v>
      </c>
      <c r="G2115">
        <f>_xlfn.XLOOKUP(Product_summary[[#This Row],[ProductName]], products[ProductName], products[UnitsInStock])</f>
        <v>69</v>
      </c>
      <c r="H2115">
        <f>_xlfn.XLOOKUP(Product_summary[[#This Row],[ProductName]], products[ProductName], products[UnitsOnOrder])</f>
        <v>0</v>
      </c>
      <c r="I2115">
        <f>_xlfn.XLOOKUP(Product_summary[[#This Row],[ProductName]], products[ProductName], products[ReorderLevel])</f>
        <v>5</v>
      </c>
      <c r="J2115">
        <v>360</v>
      </c>
    </row>
    <row r="2116" spans="1:10" x14ac:dyDescent="0.3">
      <c r="A2116">
        <v>18</v>
      </c>
      <c r="B2116">
        <v>40</v>
      </c>
      <c r="C2116">
        <v>0.15</v>
      </c>
      <c r="D2116">
        <v>18</v>
      </c>
      <c r="E2116" t="s">
        <v>4</v>
      </c>
      <c r="F2116" t="s">
        <v>889</v>
      </c>
      <c r="G2116">
        <f>_xlfn.XLOOKUP(Product_summary[[#This Row],[ProductName]], products[ProductName], products[UnitsInStock])</f>
        <v>39</v>
      </c>
      <c r="H2116">
        <f>_xlfn.XLOOKUP(Product_summary[[#This Row],[ProductName]], products[ProductName], products[UnitsOnOrder])</f>
        <v>0</v>
      </c>
      <c r="I2116">
        <f>_xlfn.XLOOKUP(Product_summary[[#This Row],[ProductName]], products[ProductName], products[ReorderLevel])</f>
        <v>10</v>
      </c>
      <c r="J2116">
        <v>612</v>
      </c>
    </row>
    <row r="2117" spans="1:10" x14ac:dyDescent="0.3">
      <c r="A2117">
        <v>19</v>
      </c>
      <c r="B2117">
        <v>20</v>
      </c>
      <c r="C2117">
        <v>0.15</v>
      </c>
      <c r="D2117">
        <v>19</v>
      </c>
      <c r="E2117" t="s">
        <v>4</v>
      </c>
      <c r="F2117" t="s">
        <v>891</v>
      </c>
      <c r="G2117">
        <f>_xlfn.XLOOKUP(Product_summary[[#This Row],[ProductName]], products[ProductName], products[UnitsInStock])</f>
        <v>17</v>
      </c>
      <c r="H2117">
        <f>_xlfn.XLOOKUP(Product_summary[[#This Row],[ProductName]], products[ProductName], products[UnitsOnOrder])</f>
        <v>40</v>
      </c>
      <c r="I2117">
        <f>_xlfn.XLOOKUP(Product_summary[[#This Row],[ProductName]], products[ProductName], products[ReorderLevel])</f>
        <v>25</v>
      </c>
      <c r="J2117">
        <v>323</v>
      </c>
    </row>
    <row r="2118" spans="1:10" x14ac:dyDescent="0.3">
      <c r="A2118">
        <v>17.45</v>
      </c>
      <c r="B2118">
        <v>30</v>
      </c>
      <c r="C2118">
        <v>0.15</v>
      </c>
      <c r="D2118">
        <v>17.45</v>
      </c>
      <c r="E2118" t="s">
        <v>10</v>
      </c>
      <c r="F2118" t="s">
        <v>919</v>
      </c>
      <c r="G2118">
        <f>_xlfn.XLOOKUP(Product_summary[[#This Row],[ProductName]], products[ProductName], products[UnitsInStock])</f>
        <v>29</v>
      </c>
      <c r="H2118">
        <f>_xlfn.XLOOKUP(Product_summary[[#This Row],[ProductName]], products[ProductName], products[UnitsOnOrder])</f>
        <v>0</v>
      </c>
      <c r="I2118">
        <f>_xlfn.XLOOKUP(Product_summary[[#This Row],[ProductName]], products[ProductName], products[ReorderLevel])</f>
        <v>10</v>
      </c>
      <c r="J2118">
        <v>444.97499999999997</v>
      </c>
    </row>
    <row r="2119" spans="1:10" x14ac:dyDescent="0.3">
      <c r="A2119">
        <v>12.5</v>
      </c>
      <c r="B2119">
        <v>20</v>
      </c>
      <c r="C2119">
        <v>0</v>
      </c>
      <c r="D2119">
        <v>12.5</v>
      </c>
      <c r="E2119" t="s">
        <v>13</v>
      </c>
      <c r="F2119" t="s">
        <v>949</v>
      </c>
      <c r="G2119">
        <f>_xlfn.XLOOKUP(Product_summary[[#This Row],[ProductName]], products[ProductName], products[UnitsInStock])</f>
        <v>0</v>
      </c>
      <c r="H2119">
        <f>_xlfn.XLOOKUP(Product_summary[[#This Row],[ProductName]], products[ProductName], products[UnitsOnOrder])</f>
        <v>70</v>
      </c>
      <c r="I2119">
        <f>_xlfn.XLOOKUP(Product_summary[[#This Row],[ProductName]], products[ProductName], products[ReorderLevel])</f>
        <v>20</v>
      </c>
      <c r="J2119">
        <v>250</v>
      </c>
    </row>
    <row r="2120" spans="1:10" x14ac:dyDescent="0.3">
      <c r="A2120">
        <v>30</v>
      </c>
      <c r="B2120">
        <v>15</v>
      </c>
      <c r="C2120">
        <v>0.05</v>
      </c>
      <c r="D2120">
        <v>30</v>
      </c>
      <c r="E2120" t="s">
        <v>22</v>
      </c>
      <c r="F2120" t="s">
        <v>901</v>
      </c>
      <c r="G2120">
        <f>_xlfn.XLOOKUP(Product_summary[[#This Row],[ProductName]], products[ProductName], products[UnitsInStock])</f>
        <v>15</v>
      </c>
      <c r="H2120">
        <f>_xlfn.XLOOKUP(Product_summary[[#This Row],[ProductName]], products[ProductName], products[UnitsOnOrder])</f>
        <v>0</v>
      </c>
      <c r="I2120">
        <f>_xlfn.XLOOKUP(Product_summary[[#This Row],[ProductName]], products[ProductName], products[ReorderLevel])</f>
        <v>10</v>
      </c>
      <c r="J2120">
        <v>427.5</v>
      </c>
    </row>
    <row r="2121" spans="1:10" x14ac:dyDescent="0.3">
      <c r="A2121">
        <v>6</v>
      </c>
      <c r="B2121">
        <v>10</v>
      </c>
      <c r="C2121">
        <v>0.05</v>
      </c>
      <c r="D2121">
        <v>6</v>
      </c>
      <c r="E2121" t="s">
        <v>25</v>
      </c>
      <c r="F2121" t="s">
        <v>913</v>
      </c>
      <c r="G2121">
        <f>_xlfn.XLOOKUP(Product_summary[[#This Row],[ProductName]], products[ProductName], products[UnitsInStock])</f>
        <v>24</v>
      </c>
      <c r="H2121">
        <f>_xlfn.XLOOKUP(Product_summary[[#This Row],[ProductName]], products[ProductName], products[UnitsOnOrder])</f>
        <v>0</v>
      </c>
      <c r="I2121">
        <f>_xlfn.XLOOKUP(Product_summary[[#This Row],[ProductName]], products[ProductName], products[ReorderLevel])</f>
        <v>5</v>
      </c>
      <c r="J2121">
        <v>57</v>
      </c>
    </row>
    <row r="2122" spans="1:10" x14ac:dyDescent="0.3">
      <c r="A2122">
        <v>19</v>
      </c>
      <c r="B2122">
        <v>8</v>
      </c>
      <c r="C2122">
        <v>0</v>
      </c>
      <c r="D2122">
        <v>19</v>
      </c>
      <c r="E2122" t="s">
        <v>4</v>
      </c>
      <c r="F2122" t="s">
        <v>891</v>
      </c>
      <c r="G2122">
        <f>_xlfn.XLOOKUP(Product_summary[[#This Row],[ProductName]], products[ProductName], products[UnitsInStock])</f>
        <v>17</v>
      </c>
      <c r="H2122">
        <f>_xlfn.XLOOKUP(Product_summary[[#This Row],[ProductName]], products[ProductName], products[UnitsOnOrder])</f>
        <v>40</v>
      </c>
      <c r="I2122">
        <f>_xlfn.XLOOKUP(Product_summary[[#This Row],[ProductName]], products[ProductName], products[ReorderLevel])</f>
        <v>25</v>
      </c>
      <c r="J2122">
        <v>152</v>
      </c>
    </row>
    <row r="2123" spans="1:10" x14ac:dyDescent="0.3">
      <c r="A2123">
        <v>9.65</v>
      </c>
      <c r="B2123">
        <v>40</v>
      </c>
      <c r="C2123">
        <v>0</v>
      </c>
      <c r="D2123">
        <v>9.65</v>
      </c>
      <c r="E2123" t="s">
        <v>25</v>
      </c>
      <c r="F2123" t="s">
        <v>967</v>
      </c>
      <c r="G2123">
        <f>_xlfn.XLOOKUP(Product_summary[[#This Row],[ProductName]], products[ProductName], products[UnitsInStock])</f>
        <v>85</v>
      </c>
      <c r="H2123">
        <f>_xlfn.XLOOKUP(Product_summary[[#This Row],[ProductName]], products[ProductName], products[UnitsOnOrder])</f>
        <v>0</v>
      </c>
      <c r="I2123">
        <f>_xlfn.XLOOKUP(Product_summary[[#This Row],[ProductName]], products[ProductName], products[ReorderLevel])</f>
        <v>10</v>
      </c>
      <c r="J2123">
        <v>386</v>
      </c>
    </row>
    <row r="2124" spans="1:10" x14ac:dyDescent="0.3">
      <c r="A2124">
        <v>16.25</v>
      </c>
      <c r="B2124">
        <v>22</v>
      </c>
      <c r="C2124">
        <v>0</v>
      </c>
      <c r="D2124">
        <v>16.25</v>
      </c>
      <c r="E2124" t="s">
        <v>10</v>
      </c>
      <c r="F2124" t="s">
        <v>985</v>
      </c>
      <c r="G2124">
        <f>_xlfn.XLOOKUP(Product_summary[[#This Row],[ProductName]], products[ProductName], products[UnitsInStock])</f>
        <v>65</v>
      </c>
      <c r="H2124">
        <f>_xlfn.XLOOKUP(Product_summary[[#This Row],[ProductName]], products[ProductName], products[UnitsOnOrder])</f>
        <v>0</v>
      </c>
      <c r="I2124">
        <f>_xlfn.XLOOKUP(Product_summary[[#This Row],[ProductName]], products[ProductName], products[ReorderLevel])</f>
        <v>30</v>
      </c>
      <c r="J2124">
        <v>357.5</v>
      </c>
    </row>
    <row r="2125" spans="1:10" x14ac:dyDescent="0.3">
      <c r="A2125">
        <v>33.25</v>
      </c>
      <c r="B2125">
        <v>130</v>
      </c>
      <c r="C2125">
        <v>0</v>
      </c>
      <c r="D2125">
        <v>33.25</v>
      </c>
      <c r="E2125" t="s">
        <v>16</v>
      </c>
      <c r="F2125" t="s">
        <v>1012</v>
      </c>
      <c r="G2125">
        <f>_xlfn.XLOOKUP(Product_summary[[#This Row],[ProductName]], products[ProductName], products[UnitsInStock])</f>
        <v>22</v>
      </c>
      <c r="H2125">
        <f>_xlfn.XLOOKUP(Product_summary[[#This Row],[ProductName]], products[ProductName], products[UnitsOnOrder])</f>
        <v>80</v>
      </c>
      <c r="I2125">
        <f>_xlfn.XLOOKUP(Product_summary[[#This Row],[ProductName]], products[ProductName], products[ReorderLevel])</f>
        <v>30</v>
      </c>
      <c r="J2125">
        <v>4322.5</v>
      </c>
    </row>
    <row r="2126" spans="1:10" x14ac:dyDescent="0.3">
      <c r="A2126">
        <v>21</v>
      </c>
      <c r="B2126">
        <v>10</v>
      </c>
      <c r="C2126">
        <v>0</v>
      </c>
      <c r="D2126">
        <v>21</v>
      </c>
      <c r="E2126" t="s">
        <v>13</v>
      </c>
      <c r="F2126" t="s">
        <v>909</v>
      </c>
      <c r="G2126">
        <f>_xlfn.XLOOKUP(Product_summary[[#This Row],[ProductName]], products[ProductName], products[UnitsInStock])</f>
        <v>22</v>
      </c>
      <c r="H2126">
        <f>_xlfn.XLOOKUP(Product_summary[[#This Row],[ProductName]], products[ProductName], products[UnitsOnOrder])</f>
        <v>30</v>
      </c>
      <c r="I2126">
        <f>_xlfn.XLOOKUP(Product_summary[[#This Row],[ProductName]], products[ProductName], products[ReorderLevel])</f>
        <v>30</v>
      </c>
      <c r="J2126">
        <v>210</v>
      </c>
    </row>
    <row r="2127" spans="1:10" x14ac:dyDescent="0.3">
      <c r="A2127">
        <v>4.5</v>
      </c>
      <c r="B2127">
        <v>20</v>
      </c>
      <c r="C2127">
        <v>0</v>
      </c>
      <c r="D2127">
        <v>4.5</v>
      </c>
      <c r="E2127" t="s">
        <v>4</v>
      </c>
      <c r="F2127" t="s">
        <v>935</v>
      </c>
      <c r="G2127">
        <f>_xlfn.XLOOKUP(Product_summary[[#This Row],[ProductName]], products[ProductName], products[UnitsInStock])</f>
        <v>20</v>
      </c>
      <c r="H2127">
        <f>_xlfn.XLOOKUP(Product_summary[[#This Row],[ProductName]], products[ProductName], products[UnitsOnOrder])</f>
        <v>0</v>
      </c>
      <c r="I2127">
        <f>_xlfn.XLOOKUP(Product_summary[[#This Row],[ProductName]], products[ProductName], products[ReorderLevel])</f>
        <v>0</v>
      </c>
      <c r="J2127">
        <v>90</v>
      </c>
    </row>
    <row r="2128" spans="1:10" x14ac:dyDescent="0.3">
      <c r="A2128">
        <v>17.45</v>
      </c>
      <c r="B2128">
        <v>14</v>
      </c>
      <c r="C2128">
        <v>0.05</v>
      </c>
      <c r="D2128">
        <v>17.45</v>
      </c>
      <c r="E2128" t="s">
        <v>10</v>
      </c>
      <c r="F2128" t="s">
        <v>919</v>
      </c>
      <c r="G2128">
        <f>_xlfn.XLOOKUP(Product_summary[[#This Row],[ProductName]], products[ProductName], products[UnitsInStock])</f>
        <v>29</v>
      </c>
      <c r="H2128">
        <f>_xlfn.XLOOKUP(Product_summary[[#This Row],[ProductName]], products[ProductName], products[UnitsOnOrder])</f>
        <v>0</v>
      </c>
      <c r="I2128">
        <f>_xlfn.XLOOKUP(Product_summary[[#This Row],[ProductName]], products[ProductName], products[ReorderLevel])</f>
        <v>10</v>
      </c>
      <c r="J2128">
        <v>232.08499999999998</v>
      </c>
    </row>
    <row r="2129" spans="1:10" x14ac:dyDescent="0.3">
      <c r="A2129">
        <v>19</v>
      </c>
      <c r="B2129">
        <v>10</v>
      </c>
      <c r="C2129">
        <v>0.15</v>
      </c>
      <c r="D2129">
        <v>19</v>
      </c>
      <c r="E2129" t="s">
        <v>4</v>
      </c>
      <c r="F2129" t="s">
        <v>891</v>
      </c>
      <c r="G2129">
        <f>_xlfn.XLOOKUP(Product_summary[[#This Row],[ProductName]], products[ProductName], products[UnitsInStock])</f>
        <v>17</v>
      </c>
      <c r="H2129">
        <f>_xlfn.XLOOKUP(Product_summary[[#This Row],[ProductName]], products[ProductName], products[UnitsOnOrder])</f>
        <v>40</v>
      </c>
      <c r="I2129">
        <f>_xlfn.XLOOKUP(Product_summary[[#This Row],[ProductName]], products[ProductName], products[ReorderLevel])</f>
        <v>25</v>
      </c>
      <c r="J2129">
        <v>161.5</v>
      </c>
    </row>
    <row r="2130" spans="1:10" x14ac:dyDescent="0.3">
      <c r="A2130">
        <v>12</v>
      </c>
      <c r="B2130">
        <v>30</v>
      </c>
      <c r="C2130">
        <v>0.15</v>
      </c>
      <c r="D2130">
        <v>12</v>
      </c>
      <c r="E2130" t="s">
        <v>25</v>
      </c>
      <c r="F2130" t="s">
        <v>977</v>
      </c>
      <c r="G2130">
        <f>_xlfn.XLOOKUP(Product_summary[[#This Row],[ProductName]], products[ProductName], products[UnitsInStock])</f>
        <v>95</v>
      </c>
      <c r="H2130">
        <f>_xlfn.XLOOKUP(Product_summary[[#This Row],[ProductName]], products[ProductName], products[UnitsOnOrder])</f>
        <v>0</v>
      </c>
      <c r="I2130">
        <f>_xlfn.XLOOKUP(Product_summary[[#This Row],[ProductName]], products[ProductName], products[ReorderLevel])</f>
        <v>0</v>
      </c>
      <c r="J2130">
        <v>306</v>
      </c>
    </row>
    <row r="2131" spans="1:10" x14ac:dyDescent="0.3">
      <c r="A2131">
        <v>18</v>
      </c>
      <c r="B2131">
        <v>2</v>
      </c>
      <c r="C2131">
        <v>0.15</v>
      </c>
      <c r="D2131">
        <v>18</v>
      </c>
      <c r="E2131" t="s">
        <v>4</v>
      </c>
      <c r="F2131" t="s">
        <v>1032</v>
      </c>
      <c r="G2131">
        <f>_xlfn.XLOOKUP(Product_summary[[#This Row],[ProductName]], products[ProductName], products[UnitsInStock])</f>
        <v>57</v>
      </c>
      <c r="H2131">
        <f>_xlfn.XLOOKUP(Product_summary[[#This Row],[ProductName]], products[ProductName], products[UnitsOnOrder])</f>
        <v>0</v>
      </c>
      <c r="I2131">
        <f>_xlfn.XLOOKUP(Product_summary[[#This Row],[ProductName]], products[ProductName], products[ReorderLevel])</f>
        <v>20</v>
      </c>
      <c r="J2131">
        <v>30.599999999999998</v>
      </c>
    </row>
    <row r="2132" spans="1:10" x14ac:dyDescent="0.3">
      <c r="A2132">
        <v>25</v>
      </c>
      <c r="B2132">
        <v>20</v>
      </c>
      <c r="C2132">
        <v>0.25</v>
      </c>
      <c r="D2132">
        <v>25</v>
      </c>
      <c r="E2132" t="s">
        <v>7</v>
      </c>
      <c r="F2132" t="s">
        <v>899</v>
      </c>
      <c r="G2132">
        <f>_xlfn.XLOOKUP(Product_summary[[#This Row],[ProductName]], products[ProductName], products[UnitsInStock])</f>
        <v>120</v>
      </c>
      <c r="H2132">
        <f>_xlfn.XLOOKUP(Product_summary[[#This Row],[ProductName]], products[ProductName], products[UnitsOnOrder])</f>
        <v>0</v>
      </c>
      <c r="I2132">
        <f>_xlfn.XLOOKUP(Product_summary[[#This Row],[ProductName]], products[ProductName], products[ReorderLevel])</f>
        <v>25</v>
      </c>
      <c r="J2132">
        <v>375</v>
      </c>
    </row>
    <row r="2133" spans="1:10" x14ac:dyDescent="0.3">
      <c r="A2133">
        <v>23.25</v>
      </c>
      <c r="B2133">
        <v>20</v>
      </c>
      <c r="C2133">
        <v>0.25</v>
      </c>
      <c r="D2133">
        <v>23.25</v>
      </c>
      <c r="E2133" t="s">
        <v>22</v>
      </c>
      <c r="F2133" t="s">
        <v>915</v>
      </c>
      <c r="G2133">
        <f>_xlfn.XLOOKUP(Product_summary[[#This Row],[ProductName]], products[ProductName], products[UnitsInStock])</f>
        <v>35</v>
      </c>
      <c r="H2133">
        <f>_xlfn.XLOOKUP(Product_summary[[#This Row],[ProductName]], products[ProductName], products[UnitsOnOrder])</f>
        <v>0</v>
      </c>
      <c r="I2133">
        <f>_xlfn.XLOOKUP(Product_summary[[#This Row],[ProductName]], products[ProductName], products[ReorderLevel])</f>
        <v>0</v>
      </c>
      <c r="J2133">
        <v>348.75</v>
      </c>
    </row>
    <row r="2134" spans="1:10" x14ac:dyDescent="0.3">
      <c r="A2134">
        <v>9.1999999999999993</v>
      </c>
      <c r="B2134">
        <v>10</v>
      </c>
      <c r="C2134">
        <v>0.25</v>
      </c>
      <c r="D2134">
        <v>9.1999999999999993</v>
      </c>
      <c r="E2134" t="s">
        <v>10</v>
      </c>
      <c r="F2134" t="s">
        <v>925</v>
      </c>
      <c r="G2134">
        <f>_xlfn.XLOOKUP(Product_summary[[#This Row],[ProductName]], products[ProductName], products[UnitsInStock])</f>
        <v>25</v>
      </c>
      <c r="H2134">
        <f>_xlfn.XLOOKUP(Product_summary[[#This Row],[ProductName]], products[ProductName], products[UnitsOnOrder])</f>
        <v>0</v>
      </c>
      <c r="I2134">
        <f>_xlfn.XLOOKUP(Product_summary[[#This Row],[ProductName]], products[ProductName], products[ReorderLevel])</f>
        <v>5</v>
      </c>
      <c r="J2134">
        <v>69</v>
      </c>
    </row>
    <row r="2135" spans="1:10" x14ac:dyDescent="0.3">
      <c r="A2135">
        <v>19</v>
      </c>
      <c r="B2135">
        <v>24</v>
      </c>
      <c r="C2135">
        <v>0.2</v>
      </c>
      <c r="D2135">
        <v>19</v>
      </c>
      <c r="E2135" t="s">
        <v>4</v>
      </c>
      <c r="F2135" t="s">
        <v>891</v>
      </c>
      <c r="G2135">
        <f>_xlfn.XLOOKUP(Product_summary[[#This Row],[ProductName]], products[ProductName], products[UnitsInStock])</f>
        <v>17</v>
      </c>
      <c r="H2135">
        <f>_xlfn.XLOOKUP(Product_summary[[#This Row],[ProductName]], products[ProductName], products[UnitsOnOrder])</f>
        <v>40</v>
      </c>
      <c r="I2135">
        <f>_xlfn.XLOOKUP(Product_summary[[#This Row],[ProductName]], products[ProductName], products[ReorderLevel])</f>
        <v>25</v>
      </c>
      <c r="J2135">
        <v>364.8</v>
      </c>
    </row>
    <row r="2136" spans="1:10" x14ac:dyDescent="0.3">
      <c r="A2136">
        <v>10</v>
      </c>
      <c r="B2136">
        <v>4</v>
      </c>
      <c r="C2136">
        <v>0</v>
      </c>
      <c r="D2136">
        <v>10</v>
      </c>
      <c r="E2136" t="s">
        <v>7</v>
      </c>
      <c r="F2136" t="s">
        <v>893</v>
      </c>
      <c r="G2136">
        <f>_xlfn.XLOOKUP(Product_summary[[#This Row],[ProductName]], products[ProductName], products[UnitsInStock])</f>
        <v>13</v>
      </c>
      <c r="H2136">
        <f>_xlfn.XLOOKUP(Product_summary[[#This Row],[ProductName]], products[ProductName], products[UnitsOnOrder])</f>
        <v>70</v>
      </c>
      <c r="I2136">
        <f>_xlfn.XLOOKUP(Product_summary[[#This Row],[ProductName]], products[ProductName], products[ReorderLevel])</f>
        <v>25</v>
      </c>
      <c r="J2136">
        <v>40</v>
      </c>
    </row>
    <row r="2137" spans="1:10" x14ac:dyDescent="0.3">
      <c r="A2137">
        <v>22</v>
      </c>
      <c r="B2137">
        <v>1</v>
      </c>
      <c r="C2137">
        <v>0</v>
      </c>
      <c r="D2137">
        <v>22</v>
      </c>
      <c r="E2137" t="s">
        <v>7</v>
      </c>
      <c r="F2137" t="s">
        <v>895</v>
      </c>
      <c r="G2137">
        <f>_xlfn.XLOOKUP(Product_summary[[#This Row],[ProductName]], products[ProductName], products[UnitsInStock])</f>
        <v>53</v>
      </c>
      <c r="H2137">
        <f>_xlfn.XLOOKUP(Product_summary[[#This Row],[ProductName]], products[ProductName], products[UnitsOnOrder])</f>
        <v>0</v>
      </c>
      <c r="I2137">
        <f>_xlfn.XLOOKUP(Product_summary[[#This Row],[ProductName]], products[ProductName], products[ReorderLevel])</f>
        <v>0</v>
      </c>
      <c r="J2137">
        <v>22</v>
      </c>
    </row>
    <row r="2138" spans="1:10" x14ac:dyDescent="0.3">
      <c r="A2138">
        <v>25</v>
      </c>
      <c r="B2138">
        <v>1</v>
      </c>
      <c r="C2138">
        <v>0.02</v>
      </c>
      <c r="D2138">
        <v>25</v>
      </c>
      <c r="E2138" t="s">
        <v>7</v>
      </c>
      <c r="F2138" t="s">
        <v>899</v>
      </c>
      <c r="G2138">
        <f>_xlfn.XLOOKUP(Product_summary[[#This Row],[ProductName]], products[ProductName], products[UnitsInStock])</f>
        <v>120</v>
      </c>
      <c r="H2138">
        <f>_xlfn.XLOOKUP(Product_summary[[#This Row],[ProductName]], products[ProductName], products[UnitsOnOrder])</f>
        <v>0</v>
      </c>
      <c r="I2138">
        <f>_xlfn.XLOOKUP(Product_summary[[#This Row],[ProductName]], products[ProductName], products[ReorderLevel])</f>
        <v>25</v>
      </c>
      <c r="J2138">
        <v>24.5</v>
      </c>
    </row>
    <row r="2139" spans="1:10" x14ac:dyDescent="0.3">
      <c r="A2139">
        <v>30</v>
      </c>
      <c r="B2139">
        <v>1</v>
      </c>
      <c r="C2139">
        <v>0.05</v>
      </c>
      <c r="D2139">
        <v>30</v>
      </c>
      <c r="E2139" t="s">
        <v>22</v>
      </c>
      <c r="F2139" t="s">
        <v>901</v>
      </c>
      <c r="G2139">
        <f>_xlfn.XLOOKUP(Product_summary[[#This Row],[ProductName]], products[ProductName], products[UnitsInStock])</f>
        <v>15</v>
      </c>
      <c r="H2139">
        <f>_xlfn.XLOOKUP(Product_summary[[#This Row],[ProductName]], products[ProductName], products[UnitsOnOrder])</f>
        <v>0</v>
      </c>
      <c r="I2139">
        <f>_xlfn.XLOOKUP(Product_summary[[#This Row],[ProductName]], products[ProductName], products[ReorderLevel])</f>
        <v>10</v>
      </c>
      <c r="J2139">
        <v>28.5</v>
      </c>
    </row>
    <row r="2140" spans="1:10" x14ac:dyDescent="0.3">
      <c r="A2140">
        <v>40</v>
      </c>
      <c r="B2140">
        <v>2</v>
      </c>
      <c r="C2140">
        <v>0.1</v>
      </c>
      <c r="D2140">
        <v>40</v>
      </c>
      <c r="E2140" t="s">
        <v>7</v>
      </c>
      <c r="F2140" t="s">
        <v>903</v>
      </c>
      <c r="G2140">
        <f>_xlfn.XLOOKUP(Product_summary[[#This Row],[ProductName]], products[ProductName], products[UnitsInStock])</f>
        <v>6</v>
      </c>
      <c r="H2140">
        <f>_xlfn.XLOOKUP(Product_summary[[#This Row],[ProductName]], products[ProductName], products[UnitsOnOrder])</f>
        <v>0</v>
      </c>
      <c r="I2140">
        <f>_xlfn.XLOOKUP(Product_summary[[#This Row],[ProductName]], products[ProductName], products[ReorderLevel])</f>
        <v>0</v>
      </c>
      <c r="J2140">
        <v>72</v>
      </c>
    </row>
    <row r="2141" spans="1:10" x14ac:dyDescent="0.3">
      <c r="A2141">
        <v>31</v>
      </c>
      <c r="B2141">
        <v>1</v>
      </c>
      <c r="C2141">
        <v>0</v>
      </c>
      <c r="D2141">
        <v>31</v>
      </c>
      <c r="E2141" t="s">
        <v>25</v>
      </c>
      <c r="F2141" t="s">
        <v>907</v>
      </c>
      <c r="G2141">
        <f>_xlfn.XLOOKUP(Product_summary[[#This Row],[ProductName]], products[ProductName], products[UnitsInStock])</f>
        <v>31</v>
      </c>
      <c r="H2141">
        <f>_xlfn.XLOOKUP(Product_summary[[#This Row],[ProductName]], products[ProductName], products[UnitsOnOrder])</f>
        <v>0</v>
      </c>
      <c r="I2141">
        <f>_xlfn.XLOOKUP(Product_summary[[#This Row],[ProductName]], products[ProductName], products[ReorderLevel])</f>
        <v>0</v>
      </c>
      <c r="J2141">
        <v>31</v>
      </c>
    </row>
    <row r="2142" spans="1:10" x14ac:dyDescent="0.3">
      <c r="A2142">
        <v>38</v>
      </c>
      <c r="B2142">
        <v>2</v>
      </c>
      <c r="C2142">
        <v>0.05</v>
      </c>
      <c r="D2142">
        <v>38</v>
      </c>
      <c r="E2142" t="s">
        <v>13</v>
      </c>
      <c r="F2142" t="s">
        <v>911</v>
      </c>
      <c r="G2142">
        <f>_xlfn.XLOOKUP(Product_summary[[#This Row],[ProductName]], products[ProductName], products[UnitsInStock])</f>
        <v>86</v>
      </c>
      <c r="H2142">
        <f>_xlfn.XLOOKUP(Product_summary[[#This Row],[ProductName]], products[ProductName], products[UnitsOnOrder])</f>
        <v>0</v>
      </c>
      <c r="I2142">
        <f>_xlfn.XLOOKUP(Product_summary[[#This Row],[ProductName]], products[ProductName], products[ReorderLevel])</f>
        <v>0</v>
      </c>
      <c r="J2142">
        <v>72.2</v>
      </c>
    </row>
    <row r="2143" spans="1:10" x14ac:dyDescent="0.3">
      <c r="A2143">
        <v>6</v>
      </c>
      <c r="B2143">
        <v>4</v>
      </c>
      <c r="C2143">
        <v>0</v>
      </c>
      <c r="D2143">
        <v>6</v>
      </c>
      <c r="E2143" t="s">
        <v>25</v>
      </c>
      <c r="F2143" t="s">
        <v>913</v>
      </c>
      <c r="G2143">
        <f>_xlfn.XLOOKUP(Product_summary[[#This Row],[ProductName]], products[ProductName], products[UnitsInStock])</f>
        <v>24</v>
      </c>
      <c r="H2143">
        <f>_xlfn.XLOOKUP(Product_summary[[#This Row],[ProductName]], products[ProductName], products[UnitsOnOrder])</f>
        <v>0</v>
      </c>
      <c r="I2143">
        <f>_xlfn.XLOOKUP(Product_summary[[#This Row],[ProductName]], products[ProductName], products[ReorderLevel])</f>
        <v>5</v>
      </c>
      <c r="J2143">
        <v>24</v>
      </c>
    </row>
    <row r="2144" spans="1:10" x14ac:dyDescent="0.3">
      <c r="A2144">
        <v>23.25</v>
      </c>
      <c r="B2144">
        <v>1</v>
      </c>
      <c r="C2144">
        <v>0.03</v>
      </c>
      <c r="D2144">
        <v>23.25</v>
      </c>
      <c r="E2144" t="s">
        <v>22</v>
      </c>
      <c r="F2144" t="s">
        <v>915</v>
      </c>
      <c r="G2144">
        <f>_xlfn.XLOOKUP(Product_summary[[#This Row],[ProductName]], products[ProductName], products[UnitsInStock])</f>
        <v>35</v>
      </c>
      <c r="H2144">
        <f>_xlfn.XLOOKUP(Product_summary[[#This Row],[ProductName]], products[ProductName], products[UnitsOnOrder])</f>
        <v>0</v>
      </c>
      <c r="I2144">
        <f>_xlfn.XLOOKUP(Product_summary[[#This Row],[ProductName]], products[ProductName], products[ReorderLevel])</f>
        <v>0</v>
      </c>
      <c r="J2144">
        <v>22.552499999999998</v>
      </c>
    </row>
    <row r="2145" spans="1:10" x14ac:dyDescent="0.3">
      <c r="A2145">
        <v>17.45</v>
      </c>
      <c r="B2145">
        <v>2</v>
      </c>
      <c r="C2145">
        <v>0.03</v>
      </c>
      <c r="D2145">
        <v>17.45</v>
      </c>
      <c r="E2145" t="s">
        <v>10</v>
      </c>
      <c r="F2145" t="s">
        <v>919</v>
      </c>
      <c r="G2145">
        <f>_xlfn.XLOOKUP(Product_summary[[#This Row],[ProductName]], products[ProductName], products[UnitsInStock])</f>
        <v>29</v>
      </c>
      <c r="H2145">
        <f>_xlfn.XLOOKUP(Product_summary[[#This Row],[ProductName]], products[ProductName], products[UnitsOnOrder])</f>
        <v>0</v>
      </c>
      <c r="I2145">
        <f>_xlfn.XLOOKUP(Product_summary[[#This Row],[ProductName]], products[ProductName], products[ReorderLevel])</f>
        <v>10</v>
      </c>
      <c r="J2145">
        <v>33.852999999999994</v>
      </c>
    </row>
    <row r="2146" spans="1:10" x14ac:dyDescent="0.3">
      <c r="A2146">
        <v>81</v>
      </c>
      <c r="B2146">
        <v>1</v>
      </c>
      <c r="C2146">
        <v>0.04</v>
      </c>
      <c r="D2146">
        <v>81</v>
      </c>
      <c r="E2146" t="s">
        <v>10</v>
      </c>
      <c r="F2146" t="s">
        <v>927</v>
      </c>
      <c r="G2146">
        <f>_xlfn.XLOOKUP(Product_summary[[#This Row],[ProductName]], products[ProductName], products[UnitsInStock])</f>
        <v>40</v>
      </c>
      <c r="H2146">
        <f>_xlfn.XLOOKUP(Product_summary[[#This Row],[ProductName]], products[ProductName], products[UnitsOnOrder])</f>
        <v>0</v>
      </c>
      <c r="I2146">
        <f>_xlfn.XLOOKUP(Product_summary[[#This Row],[ProductName]], products[ProductName], products[ReorderLevel])</f>
        <v>0</v>
      </c>
      <c r="J2146">
        <v>77.759999999999991</v>
      </c>
    </row>
    <row r="2147" spans="1:10" x14ac:dyDescent="0.3">
      <c r="A2147">
        <v>9</v>
      </c>
      <c r="B2147">
        <v>2</v>
      </c>
      <c r="C2147">
        <v>0</v>
      </c>
      <c r="D2147">
        <v>9</v>
      </c>
      <c r="E2147" t="s">
        <v>16</v>
      </c>
      <c r="F2147" t="s">
        <v>933</v>
      </c>
      <c r="G2147">
        <f>_xlfn.XLOOKUP(Product_summary[[#This Row],[ProductName]], products[ProductName], products[UnitsInStock])</f>
        <v>61</v>
      </c>
      <c r="H2147">
        <f>_xlfn.XLOOKUP(Product_summary[[#This Row],[ProductName]], products[ProductName], products[UnitsOnOrder])</f>
        <v>0</v>
      </c>
      <c r="I2147">
        <f>_xlfn.XLOOKUP(Product_summary[[#This Row],[ProductName]], products[ProductName], products[ReorderLevel])</f>
        <v>25</v>
      </c>
      <c r="J2147">
        <v>18</v>
      </c>
    </row>
    <row r="2148" spans="1:10" x14ac:dyDescent="0.3">
      <c r="A2148">
        <v>32</v>
      </c>
      <c r="B2148">
        <v>1</v>
      </c>
      <c r="C2148">
        <v>0</v>
      </c>
      <c r="D2148">
        <v>32</v>
      </c>
      <c r="E2148" t="s">
        <v>13</v>
      </c>
      <c r="F2148" t="s">
        <v>951</v>
      </c>
      <c r="G2148">
        <f>_xlfn.XLOOKUP(Product_summary[[#This Row],[ProductName]], products[ProductName], products[UnitsInStock])</f>
        <v>9</v>
      </c>
      <c r="H2148">
        <f>_xlfn.XLOOKUP(Product_summary[[#This Row],[ProductName]], products[ProductName], products[UnitsOnOrder])</f>
        <v>40</v>
      </c>
      <c r="I2148">
        <f>_xlfn.XLOOKUP(Product_summary[[#This Row],[ProductName]], products[ProductName], products[ReorderLevel])</f>
        <v>25</v>
      </c>
      <c r="J2148">
        <v>32</v>
      </c>
    </row>
    <row r="2149" spans="1:10" x14ac:dyDescent="0.3">
      <c r="A2149">
        <v>18</v>
      </c>
      <c r="B2149">
        <v>2</v>
      </c>
      <c r="C2149">
        <v>0.05</v>
      </c>
      <c r="D2149">
        <v>18</v>
      </c>
      <c r="E2149" t="s">
        <v>4</v>
      </c>
      <c r="F2149" t="s">
        <v>963</v>
      </c>
      <c r="G2149">
        <f>_xlfn.XLOOKUP(Product_summary[[#This Row],[ProductName]], products[ProductName], products[UnitsInStock])</f>
        <v>69</v>
      </c>
      <c r="H2149">
        <f>_xlfn.XLOOKUP(Product_summary[[#This Row],[ProductName]], products[ProductName], products[UnitsOnOrder])</f>
        <v>0</v>
      </c>
      <c r="I2149">
        <f>_xlfn.XLOOKUP(Product_summary[[#This Row],[ProductName]], products[ProductName], products[ReorderLevel])</f>
        <v>5</v>
      </c>
      <c r="J2149">
        <v>34.199999999999996</v>
      </c>
    </row>
    <row r="2150" spans="1:10" x14ac:dyDescent="0.3">
      <c r="A2150">
        <v>9.65</v>
      </c>
      <c r="B2150">
        <v>3</v>
      </c>
      <c r="C2150">
        <v>0</v>
      </c>
      <c r="D2150">
        <v>9.65</v>
      </c>
      <c r="E2150" t="s">
        <v>25</v>
      </c>
      <c r="F2150" t="s">
        <v>967</v>
      </c>
      <c r="G2150">
        <f>_xlfn.XLOOKUP(Product_summary[[#This Row],[ProductName]], products[ProductName], products[UnitsInStock])</f>
        <v>85</v>
      </c>
      <c r="H2150">
        <f>_xlfn.XLOOKUP(Product_summary[[#This Row],[ProductName]], products[ProductName], products[UnitsOnOrder])</f>
        <v>0</v>
      </c>
      <c r="I2150">
        <f>_xlfn.XLOOKUP(Product_summary[[#This Row],[ProductName]], products[ProductName], products[ReorderLevel])</f>
        <v>10</v>
      </c>
      <c r="J2150">
        <v>28.950000000000003</v>
      </c>
    </row>
    <row r="2151" spans="1:10" x14ac:dyDescent="0.3">
      <c r="A2151">
        <v>12</v>
      </c>
      <c r="B2151">
        <v>3</v>
      </c>
      <c r="C2151">
        <v>0.02</v>
      </c>
      <c r="D2151">
        <v>12</v>
      </c>
      <c r="E2151" t="s">
        <v>25</v>
      </c>
      <c r="F2151" t="s">
        <v>977</v>
      </c>
      <c r="G2151">
        <f>_xlfn.XLOOKUP(Product_summary[[#This Row],[ProductName]], products[ProductName], products[UnitsInStock])</f>
        <v>95</v>
      </c>
      <c r="H2151">
        <f>_xlfn.XLOOKUP(Product_summary[[#This Row],[ProductName]], products[ProductName], products[UnitsOnOrder])</f>
        <v>0</v>
      </c>
      <c r="I2151">
        <f>_xlfn.XLOOKUP(Product_summary[[#This Row],[ProductName]], products[ProductName], products[ReorderLevel])</f>
        <v>0</v>
      </c>
      <c r="J2151">
        <v>35.28</v>
      </c>
    </row>
    <row r="2152" spans="1:10" x14ac:dyDescent="0.3">
      <c r="A2152">
        <v>7</v>
      </c>
      <c r="B2152">
        <v>2</v>
      </c>
      <c r="C2152">
        <v>0</v>
      </c>
      <c r="D2152">
        <v>7</v>
      </c>
      <c r="E2152" t="s">
        <v>16</v>
      </c>
      <c r="F2152" t="s">
        <v>989</v>
      </c>
      <c r="G2152">
        <f>_xlfn.XLOOKUP(Product_summary[[#This Row],[ProductName]], products[ProductName], products[UnitsInStock])</f>
        <v>38</v>
      </c>
      <c r="H2152">
        <f>_xlfn.XLOOKUP(Product_summary[[#This Row],[ProductName]], products[ProductName], products[UnitsOnOrder])</f>
        <v>0</v>
      </c>
      <c r="I2152">
        <f>_xlfn.XLOOKUP(Product_summary[[#This Row],[ProductName]], products[ProductName], products[ReorderLevel])</f>
        <v>25</v>
      </c>
      <c r="J2152">
        <v>14</v>
      </c>
    </row>
    <row r="2153" spans="1:10" x14ac:dyDescent="0.3">
      <c r="A2153">
        <v>24</v>
      </c>
      <c r="B2153">
        <v>2</v>
      </c>
      <c r="C2153">
        <v>0</v>
      </c>
      <c r="D2153">
        <v>24</v>
      </c>
      <c r="E2153" t="s">
        <v>19</v>
      </c>
      <c r="F2153" t="s">
        <v>995</v>
      </c>
      <c r="G2153">
        <f>_xlfn.XLOOKUP(Product_summary[[#This Row],[ProductName]], products[ProductName], products[UnitsInStock])</f>
        <v>115</v>
      </c>
      <c r="H2153">
        <f>_xlfn.XLOOKUP(Product_summary[[#This Row],[ProductName]], products[ProductName], products[UnitsOnOrder])</f>
        <v>0</v>
      </c>
      <c r="I2153">
        <f>_xlfn.XLOOKUP(Product_summary[[#This Row],[ProductName]], products[ProductName], products[ReorderLevel])</f>
        <v>20</v>
      </c>
      <c r="J2153">
        <v>48</v>
      </c>
    </row>
    <row r="2154" spans="1:10" x14ac:dyDescent="0.3">
      <c r="A2154">
        <v>34</v>
      </c>
      <c r="B2154">
        <v>2</v>
      </c>
      <c r="C2154">
        <v>0.06</v>
      </c>
      <c r="D2154">
        <v>34</v>
      </c>
      <c r="E2154" t="s">
        <v>13</v>
      </c>
      <c r="F2154" t="s">
        <v>1004</v>
      </c>
      <c r="G2154">
        <f>_xlfn.XLOOKUP(Product_summary[[#This Row],[ProductName]], products[ProductName], products[UnitsInStock])</f>
        <v>19</v>
      </c>
      <c r="H2154">
        <f>_xlfn.XLOOKUP(Product_summary[[#This Row],[ProductName]], products[ProductName], products[UnitsOnOrder])</f>
        <v>0</v>
      </c>
      <c r="I2154">
        <f>_xlfn.XLOOKUP(Product_summary[[#This Row],[ProductName]], products[ProductName], products[ReorderLevel])</f>
        <v>0</v>
      </c>
      <c r="J2154">
        <v>63.919999999999995</v>
      </c>
    </row>
    <row r="2155" spans="1:10" x14ac:dyDescent="0.3">
      <c r="A2155">
        <v>33.25</v>
      </c>
      <c r="B2155">
        <v>2</v>
      </c>
      <c r="C2155">
        <v>0.03</v>
      </c>
      <c r="D2155">
        <v>33.25</v>
      </c>
      <c r="E2155" t="s">
        <v>16</v>
      </c>
      <c r="F2155" t="s">
        <v>1012</v>
      </c>
      <c r="G2155">
        <f>_xlfn.XLOOKUP(Product_summary[[#This Row],[ProductName]], products[ProductName], products[UnitsInStock])</f>
        <v>22</v>
      </c>
      <c r="H2155">
        <f>_xlfn.XLOOKUP(Product_summary[[#This Row],[ProductName]], products[ProductName], products[UnitsOnOrder])</f>
        <v>80</v>
      </c>
      <c r="I2155">
        <f>_xlfn.XLOOKUP(Product_summary[[#This Row],[ProductName]], products[ProductName], products[ReorderLevel])</f>
        <v>30</v>
      </c>
      <c r="J2155">
        <v>64.504999999999995</v>
      </c>
    </row>
    <row r="2156" spans="1:10" x14ac:dyDescent="0.3">
      <c r="A2156">
        <v>17</v>
      </c>
      <c r="B2156">
        <v>1</v>
      </c>
      <c r="C2156">
        <v>0</v>
      </c>
      <c r="D2156">
        <v>17</v>
      </c>
      <c r="E2156" t="s">
        <v>7</v>
      </c>
      <c r="F2156" t="s">
        <v>1016</v>
      </c>
      <c r="G2156">
        <f>_xlfn.XLOOKUP(Product_summary[[#This Row],[ProductName]], products[ProductName], products[UnitsInStock])</f>
        <v>4</v>
      </c>
      <c r="H2156">
        <f>_xlfn.XLOOKUP(Product_summary[[#This Row],[ProductName]], products[ProductName], products[UnitsOnOrder])</f>
        <v>100</v>
      </c>
      <c r="I2156">
        <f>_xlfn.XLOOKUP(Product_summary[[#This Row],[ProductName]], products[ProductName], products[ReorderLevel])</f>
        <v>20</v>
      </c>
      <c r="J2156">
        <v>17</v>
      </c>
    </row>
    <row r="2157" spans="1:10" x14ac:dyDescent="0.3">
      <c r="A2157">
        <v>15</v>
      </c>
      <c r="B2157">
        <v>2</v>
      </c>
      <c r="C2157">
        <v>0.01</v>
      </c>
      <c r="D2157">
        <v>15</v>
      </c>
      <c r="E2157" t="s">
        <v>25</v>
      </c>
      <c r="F2157" t="s">
        <v>1027</v>
      </c>
      <c r="G2157">
        <f>_xlfn.XLOOKUP(Product_summary[[#This Row],[ProductName]], products[ProductName], products[UnitsInStock])</f>
        <v>101</v>
      </c>
      <c r="H2157">
        <f>_xlfn.XLOOKUP(Product_summary[[#This Row],[ProductName]], products[ProductName], products[UnitsOnOrder])</f>
        <v>0</v>
      </c>
      <c r="I2157">
        <f>_xlfn.XLOOKUP(Product_summary[[#This Row],[ProductName]], products[ProductName], products[ReorderLevel])</f>
        <v>5</v>
      </c>
      <c r="J2157">
        <v>29.7</v>
      </c>
    </row>
    <row r="2158" spans="1:10" x14ac:dyDescent="0.3">
      <c r="A2158">
        <v>7.75</v>
      </c>
      <c r="B2158">
        <v>4</v>
      </c>
      <c r="C2158">
        <v>0</v>
      </c>
      <c r="D2158">
        <v>7.75</v>
      </c>
      <c r="E2158" t="s">
        <v>4</v>
      </c>
      <c r="F2158" t="s">
        <v>1030</v>
      </c>
      <c r="G2158">
        <f>_xlfn.XLOOKUP(Product_summary[[#This Row],[ProductName]], products[ProductName], products[UnitsInStock])</f>
        <v>125</v>
      </c>
      <c r="H2158">
        <f>_xlfn.XLOOKUP(Product_summary[[#This Row],[ProductName]], products[ProductName], products[UnitsOnOrder])</f>
        <v>0</v>
      </c>
      <c r="I2158">
        <f>_xlfn.XLOOKUP(Product_summary[[#This Row],[ProductName]], products[ProductName], products[ReorderLevel])</f>
        <v>25</v>
      </c>
      <c r="J2158">
        <v>31</v>
      </c>
    </row>
    <row r="2159" spans="1:10" x14ac:dyDescent="0.3">
      <c r="A2159">
        <v>13</v>
      </c>
      <c r="B2159">
        <v>2</v>
      </c>
      <c r="C2159">
        <v>0</v>
      </c>
      <c r="D2159">
        <v>13</v>
      </c>
      <c r="E2159" t="s">
        <v>7</v>
      </c>
      <c r="F2159" t="s">
        <v>1034</v>
      </c>
      <c r="G2159">
        <f>_xlfn.XLOOKUP(Product_summary[[#This Row],[ProductName]], products[ProductName], products[UnitsInStock])</f>
        <v>32</v>
      </c>
      <c r="H2159">
        <f>_xlfn.XLOOKUP(Product_summary[[#This Row],[ProductName]], products[ProductName], products[UnitsOnOrder])</f>
        <v>0</v>
      </c>
      <c r="I2159">
        <f>_xlfn.XLOOKUP(Product_summary[[#This Row],[ProductName]], products[ProductName], products[ReorderLevel])</f>
        <v>15</v>
      </c>
      <c r="J2159">
        <v>26</v>
      </c>
    </row>
  </sheetData>
  <pageMargins left="0.7" right="0.7" top="0.75" bottom="0.75" header="0.3" footer="0.3"/>
  <drawing r:id="rId2"/>
  <tableParts count="5">
    <tablePart r:id="rId3"/>
    <tablePart r:id="rId4"/>
    <tablePart r:id="rId5"/>
    <tablePart r:id="rId6"/>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65C98-8B6C-4537-BE4E-AD5F8850A63D}">
  <dimension ref="A1:I2156"/>
  <sheetViews>
    <sheetView workbookViewId="0">
      <selection activeCell="F15" sqref="F15"/>
    </sheetView>
  </sheetViews>
  <sheetFormatPr defaultRowHeight="14.4" x14ac:dyDescent="0.3"/>
  <cols>
    <col min="1" max="1" width="9.77734375" bestFit="1" customWidth="1"/>
    <col min="2" max="2" width="11.5546875" bestFit="1" customWidth="1"/>
    <col min="3" max="3" width="11" bestFit="1" customWidth="1"/>
    <col min="4" max="4" width="10.33203125" bestFit="1" customWidth="1"/>
    <col min="5" max="5" width="12" bestFit="1" customWidth="1"/>
    <col min="6" max="6" width="11.88671875" bestFit="1" customWidth="1"/>
    <col min="8" max="8" width="12.44140625" bestFit="1" customWidth="1"/>
    <col min="9" max="9" width="14.21875" bestFit="1" customWidth="1"/>
  </cols>
  <sheetData>
    <row r="1" spans="1:9" x14ac:dyDescent="0.3">
      <c r="A1" t="s">
        <v>852</v>
      </c>
      <c r="B1" t="s">
        <v>853</v>
      </c>
      <c r="C1" t="s">
        <v>854</v>
      </c>
      <c r="D1" t="s">
        <v>855</v>
      </c>
      <c r="E1" t="s">
        <v>856</v>
      </c>
      <c r="F1" t="s">
        <v>857</v>
      </c>
    </row>
    <row r="2" spans="1:9" x14ac:dyDescent="0.3">
      <c r="A2">
        <v>10248</v>
      </c>
      <c r="B2">
        <v>11</v>
      </c>
      <c r="C2">
        <v>14</v>
      </c>
      <c r="D2">
        <v>12</v>
      </c>
      <c r="E2">
        <v>0</v>
      </c>
      <c r="F2" s="1">
        <v>34550</v>
      </c>
    </row>
    <row r="3" spans="1:9" x14ac:dyDescent="0.3">
      <c r="A3">
        <v>10248</v>
      </c>
      <c r="B3">
        <v>42</v>
      </c>
      <c r="C3">
        <v>9.8000000000000007</v>
      </c>
      <c r="D3">
        <v>10</v>
      </c>
      <c r="E3">
        <v>0</v>
      </c>
      <c r="F3" s="1">
        <v>34550</v>
      </c>
      <c r="H3" s="2" t="s">
        <v>1247</v>
      </c>
      <c r="I3" t="s">
        <v>1305</v>
      </c>
    </row>
    <row r="4" spans="1:9" x14ac:dyDescent="0.3">
      <c r="A4">
        <v>10248</v>
      </c>
      <c r="B4">
        <v>72</v>
      </c>
      <c r="C4">
        <v>34.799999999999997</v>
      </c>
      <c r="D4">
        <v>5</v>
      </c>
      <c r="E4">
        <v>0</v>
      </c>
      <c r="F4" s="1">
        <v>34550</v>
      </c>
      <c r="H4" s="3" t="s">
        <v>1284</v>
      </c>
      <c r="I4">
        <v>7381</v>
      </c>
    </row>
    <row r="5" spans="1:9" x14ac:dyDescent="0.3">
      <c r="A5">
        <v>10249</v>
      </c>
      <c r="B5">
        <v>14</v>
      </c>
      <c r="C5">
        <v>18.600000000000001</v>
      </c>
      <c r="D5">
        <v>9</v>
      </c>
      <c r="E5">
        <v>0</v>
      </c>
      <c r="F5" s="1">
        <v>34551</v>
      </c>
      <c r="H5" s="6" t="s">
        <v>1297</v>
      </c>
      <c r="I5">
        <v>1462</v>
      </c>
    </row>
    <row r="6" spans="1:9" x14ac:dyDescent="0.3">
      <c r="A6">
        <v>10249</v>
      </c>
      <c r="B6">
        <v>51</v>
      </c>
      <c r="C6">
        <v>42.4</v>
      </c>
      <c r="D6">
        <v>40</v>
      </c>
      <c r="E6">
        <v>0</v>
      </c>
      <c r="F6" s="1">
        <v>34551</v>
      </c>
      <c r="H6" s="6" t="s">
        <v>1312</v>
      </c>
      <c r="I6">
        <v>1322</v>
      </c>
    </row>
    <row r="7" spans="1:9" x14ac:dyDescent="0.3">
      <c r="A7">
        <v>10250</v>
      </c>
      <c r="B7">
        <v>41</v>
      </c>
      <c r="C7">
        <v>7.7</v>
      </c>
      <c r="D7">
        <v>10</v>
      </c>
      <c r="E7">
        <v>0</v>
      </c>
      <c r="F7" s="1">
        <v>34554</v>
      </c>
      <c r="H7" s="6" t="s">
        <v>1299</v>
      </c>
      <c r="I7">
        <v>1124</v>
      </c>
    </row>
    <row r="8" spans="1:9" x14ac:dyDescent="0.3">
      <c r="A8">
        <v>10250</v>
      </c>
      <c r="B8">
        <v>51</v>
      </c>
      <c r="C8">
        <v>42.4</v>
      </c>
      <c r="D8">
        <v>35</v>
      </c>
      <c r="E8">
        <v>0.15000000596046448</v>
      </c>
      <c r="F8" s="1">
        <v>34554</v>
      </c>
      <c r="H8" s="6" t="s">
        <v>1303</v>
      </c>
      <c r="I8">
        <v>1669</v>
      </c>
    </row>
    <row r="9" spans="1:9" x14ac:dyDescent="0.3">
      <c r="A9">
        <v>10250</v>
      </c>
      <c r="B9">
        <v>65</v>
      </c>
      <c r="C9">
        <v>16.8</v>
      </c>
      <c r="D9">
        <v>15</v>
      </c>
      <c r="E9">
        <v>0.15000000596046448</v>
      </c>
      <c r="F9" s="1">
        <v>34554</v>
      </c>
      <c r="H9" s="6" t="s">
        <v>1313</v>
      </c>
      <c r="I9">
        <v>1804</v>
      </c>
    </row>
    <row r="10" spans="1:9" x14ac:dyDescent="0.3">
      <c r="A10">
        <v>10251</v>
      </c>
      <c r="B10">
        <v>22</v>
      </c>
      <c r="C10">
        <v>16.8</v>
      </c>
      <c r="D10">
        <v>6</v>
      </c>
      <c r="E10">
        <v>5.000000074505806E-2</v>
      </c>
      <c r="F10" s="1">
        <v>34554</v>
      </c>
      <c r="H10" s="3" t="s">
        <v>1285</v>
      </c>
      <c r="I10">
        <v>25007</v>
      </c>
    </row>
    <row r="11" spans="1:9" x14ac:dyDescent="0.3">
      <c r="A11">
        <v>10251</v>
      </c>
      <c r="B11">
        <v>57</v>
      </c>
      <c r="C11">
        <v>15.6</v>
      </c>
      <c r="D11">
        <v>15</v>
      </c>
      <c r="E11">
        <v>5.000000074505806E-2</v>
      </c>
      <c r="F11" s="1">
        <v>34554</v>
      </c>
      <c r="H11" s="6" t="s">
        <v>1301</v>
      </c>
      <c r="I11">
        <v>2200</v>
      </c>
    </row>
    <row r="12" spans="1:9" x14ac:dyDescent="0.3">
      <c r="A12">
        <v>10251</v>
      </c>
      <c r="B12">
        <v>65</v>
      </c>
      <c r="C12">
        <v>16.8</v>
      </c>
      <c r="D12">
        <v>20</v>
      </c>
      <c r="E12">
        <v>0</v>
      </c>
      <c r="F12" s="1">
        <v>34554</v>
      </c>
      <c r="H12" s="6" t="s">
        <v>1314</v>
      </c>
      <c r="I12">
        <v>1951</v>
      </c>
    </row>
    <row r="13" spans="1:9" x14ac:dyDescent="0.3">
      <c r="A13">
        <v>10252</v>
      </c>
      <c r="B13">
        <v>20</v>
      </c>
      <c r="C13">
        <v>64.8</v>
      </c>
      <c r="D13">
        <v>40</v>
      </c>
      <c r="E13">
        <v>5.000000074505806E-2</v>
      </c>
      <c r="F13" s="1">
        <v>34555</v>
      </c>
      <c r="H13" s="6" t="s">
        <v>1302</v>
      </c>
      <c r="I13">
        <v>2582</v>
      </c>
    </row>
    <row r="14" spans="1:9" x14ac:dyDescent="0.3">
      <c r="A14">
        <v>10252</v>
      </c>
      <c r="B14">
        <v>33</v>
      </c>
      <c r="C14">
        <v>2</v>
      </c>
      <c r="D14">
        <v>25</v>
      </c>
      <c r="E14">
        <v>5.000000074505806E-2</v>
      </c>
      <c r="F14" s="1">
        <v>34555</v>
      </c>
      <c r="H14" s="6" t="s">
        <v>1294</v>
      </c>
      <c r="I14">
        <v>1622</v>
      </c>
    </row>
    <row r="15" spans="1:9" x14ac:dyDescent="0.3">
      <c r="A15">
        <v>10252</v>
      </c>
      <c r="B15">
        <v>60</v>
      </c>
      <c r="C15">
        <v>27.2</v>
      </c>
      <c r="D15">
        <v>40</v>
      </c>
      <c r="E15">
        <v>0</v>
      </c>
      <c r="F15" s="1">
        <v>34555</v>
      </c>
      <c r="H15" s="6" t="s">
        <v>1295</v>
      </c>
      <c r="I15">
        <v>2060</v>
      </c>
    </row>
    <row r="16" spans="1:9" x14ac:dyDescent="0.3">
      <c r="A16">
        <v>10253</v>
      </c>
      <c r="B16">
        <v>31</v>
      </c>
      <c r="C16">
        <v>10</v>
      </c>
      <c r="D16">
        <v>20</v>
      </c>
      <c r="E16">
        <v>0</v>
      </c>
      <c r="F16" s="1">
        <v>34556</v>
      </c>
      <c r="H16" s="6" t="s">
        <v>1315</v>
      </c>
      <c r="I16">
        <v>2164</v>
      </c>
    </row>
    <row r="17" spans="1:9" x14ac:dyDescent="0.3">
      <c r="A17">
        <v>10253</v>
      </c>
      <c r="B17">
        <v>39</v>
      </c>
      <c r="C17">
        <v>14.4</v>
      </c>
      <c r="D17">
        <v>42</v>
      </c>
      <c r="E17">
        <v>0</v>
      </c>
      <c r="F17" s="1">
        <v>34556</v>
      </c>
      <c r="H17" s="6" t="s">
        <v>1316</v>
      </c>
      <c r="I17">
        <v>1635</v>
      </c>
    </row>
    <row r="18" spans="1:9" x14ac:dyDescent="0.3">
      <c r="A18">
        <v>10253</v>
      </c>
      <c r="B18">
        <v>49</v>
      </c>
      <c r="C18">
        <v>16</v>
      </c>
      <c r="D18">
        <v>40</v>
      </c>
      <c r="E18">
        <v>0</v>
      </c>
      <c r="F18" s="1">
        <v>34556</v>
      </c>
      <c r="H18" s="6" t="s">
        <v>1297</v>
      </c>
      <c r="I18">
        <v>2054</v>
      </c>
    </row>
    <row r="19" spans="1:9" x14ac:dyDescent="0.3">
      <c r="A19">
        <v>10254</v>
      </c>
      <c r="B19">
        <v>24</v>
      </c>
      <c r="C19">
        <v>3.6</v>
      </c>
      <c r="D19">
        <v>15</v>
      </c>
      <c r="E19">
        <v>0.15000000596046448</v>
      </c>
      <c r="F19" s="1">
        <v>34557</v>
      </c>
      <c r="H19" s="6" t="s">
        <v>1312</v>
      </c>
      <c r="I19">
        <v>1861</v>
      </c>
    </row>
    <row r="20" spans="1:9" x14ac:dyDescent="0.3">
      <c r="A20">
        <v>10254</v>
      </c>
      <c r="B20">
        <v>55</v>
      </c>
      <c r="C20">
        <v>19.2</v>
      </c>
      <c r="D20">
        <v>21</v>
      </c>
      <c r="E20">
        <v>0.15000000596046448</v>
      </c>
      <c r="F20" s="1">
        <v>34557</v>
      </c>
      <c r="H20" s="6" t="s">
        <v>1299</v>
      </c>
      <c r="I20">
        <v>2343</v>
      </c>
    </row>
    <row r="21" spans="1:9" x14ac:dyDescent="0.3">
      <c r="A21">
        <v>10254</v>
      </c>
      <c r="B21">
        <v>74</v>
      </c>
      <c r="C21">
        <v>8</v>
      </c>
      <c r="D21">
        <v>21</v>
      </c>
      <c r="E21">
        <v>0</v>
      </c>
      <c r="F21" s="1">
        <v>34557</v>
      </c>
      <c r="H21" s="6" t="s">
        <v>1303</v>
      </c>
      <c r="I21">
        <v>2657</v>
      </c>
    </row>
    <row r="22" spans="1:9" x14ac:dyDescent="0.3">
      <c r="A22">
        <v>10255</v>
      </c>
      <c r="B22">
        <v>2</v>
      </c>
      <c r="C22">
        <v>15.2</v>
      </c>
      <c r="D22">
        <v>20</v>
      </c>
      <c r="E22">
        <v>0</v>
      </c>
      <c r="F22" s="1">
        <v>34558</v>
      </c>
      <c r="H22" s="6" t="s">
        <v>1313</v>
      </c>
      <c r="I22">
        <v>1878</v>
      </c>
    </row>
    <row r="23" spans="1:9" x14ac:dyDescent="0.3">
      <c r="A23">
        <v>10255</v>
      </c>
      <c r="B23">
        <v>16</v>
      </c>
      <c r="C23">
        <v>13.9</v>
      </c>
      <c r="D23">
        <v>35</v>
      </c>
      <c r="E23">
        <v>0</v>
      </c>
      <c r="F23" s="1">
        <v>34558</v>
      </c>
      <c r="H23" s="3" t="s">
        <v>1286</v>
      </c>
      <c r="I23">
        <v>18929</v>
      </c>
    </row>
    <row r="24" spans="1:9" x14ac:dyDescent="0.3">
      <c r="A24">
        <v>10255</v>
      </c>
      <c r="B24">
        <v>36</v>
      </c>
      <c r="C24">
        <v>15.2</v>
      </c>
      <c r="D24">
        <v>25</v>
      </c>
      <c r="E24">
        <v>0</v>
      </c>
      <c r="F24" s="1">
        <v>34558</v>
      </c>
      <c r="H24" s="6" t="s">
        <v>1301</v>
      </c>
      <c r="I24">
        <v>2682</v>
      </c>
    </row>
    <row r="25" spans="1:9" x14ac:dyDescent="0.3">
      <c r="A25">
        <v>10255</v>
      </c>
      <c r="B25">
        <v>59</v>
      </c>
      <c r="C25">
        <v>44</v>
      </c>
      <c r="D25">
        <v>30</v>
      </c>
      <c r="E25">
        <v>0</v>
      </c>
      <c r="F25" s="1">
        <v>34558</v>
      </c>
      <c r="H25" s="6" t="s">
        <v>1314</v>
      </c>
      <c r="I25">
        <v>3293</v>
      </c>
    </row>
    <row r="26" spans="1:9" x14ac:dyDescent="0.3">
      <c r="A26">
        <v>10256</v>
      </c>
      <c r="B26">
        <v>53</v>
      </c>
      <c r="C26">
        <v>26.2</v>
      </c>
      <c r="D26">
        <v>15</v>
      </c>
      <c r="E26">
        <v>0</v>
      </c>
      <c r="F26" s="1">
        <v>34561</v>
      </c>
      <c r="H26" s="6" t="s">
        <v>1302</v>
      </c>
      <c r="I26">
        <v>3288</v>
      </c>
    </row>
    <row r="27" spans="1:9" x14ac:dyDescent="0.3">
      <c r="A27">
        <v>10256</v>
      </c>
      <c r="B27">
        <v>77</v>
      </c>
      <c r="C27">
        <v>10.4</v>
      </c>
      <c r="D27">
        <v>12</v>
      </c>
      <c r="E27">
        <v>0</v>
      </c>
      <c r="F27" s="1">
        <v>34561</v>
      </c>
      <c r="H27" s="6" t="s">
        <v>1294</v>
      </c>
      <c r="I27">
        <v>4065</v>
      </c>
    </row>
    <row r="28" spans="1:9" x14ac:dyDescent="0.3">
      <c r="A28">
        <v>10257</v>
      </c>
      <c r="B28">
        <v>27</v>
      </c>
      <c r="C28">
        <v>35.1</v>
      </c>
      <c r="D28">
        <v>25</v>
      </c>
      <c r="E28">
        <v>0</v>
      </c>
      <c r="F28" s="1">
        <v>34562</v>
      </c>
      <c r="H28" s="6" t="s">
        <v>1295</v>
      </c>
      <c r="I28">
        <v>4957</v>
      </c>
    </row>
    <row r="29" spans="1:9" x14ac:dyDescent="0.3">
      <c r="A29">
        <v>10257</v>
      </c>
      <c r="B29">
        <v>39</v>
      </c>
      <c r="C29">
        <v>14.4</v>
      </c>
      <c r="D29">
        <v>6</v>
      </c>
      <c r="E29">
        <v>0</v>
      </c>
      <c r="F29" s="1">
        <v>34562</v>
      </c>
      <c r="H29" s="6" t="s">
        <v>1315</v>
      </c>
      <c r="I29">
        <v>644</v>
      </c>
    </row>
    <row r="30" spans="1:9" x14ac:dyDescent="0.3">
      <c r="A30">
        <v>10257</v>
      </c>
      <c r="B30">
        <v>77</v>
      </c>
      <c r="C30">
        <v>10.4</v>
      </c>
      <c r="D30">
        <v>15</v>
      </c>
      <c r="E30">
        <v>0</v>
      </c>
      <c r="F30" s="1">
        <v>34562</v>
      </c>
      <c r="H30" s="3" t="s">
        <v>1248</v>
      </c>
      <c r="I30">
        <v>51317</v>
      </c>
    </row>
    <row r="31" spans="1:9" x14ac:dyDescent="0.3">
      <c r="A31">
        <v>10258</v>
      </c>
      <c r="B31">
        <v>2</v>
      </c>
      <c r="C31">
        <v>15.2</v>
      </c>
      <c r="D31">
        <v>50</v>
      </c>
      <c r="E31">
        <v>0.20000000298023224</v>
      </c>
      <c r="F31" s="1">
        <v>34563</v>
      </c>
    </row>
    <row r="32" spans="1:9" x14ac:dyDescent="0.3">
      <c r="A32">
        <v>10258</v>
      </c>
      <c r="B32">
        <v>5</v>
      </c>
      <c r="C32">
        <v>17</v>
      </c>
      <c r="D32">
        <v>65</v>
      </c>
      <c r="E32">
        <v>0.20000000298023224</v>
      </c>
      <c r="F32" s="1">
        <v>34563</v>
      </c>
    </row>
    <row r="33" spans="1:6" x14ac:dyDescent="0.3">
      <c r="A33">
        <v>10258</v>
      </c>
      <c r="B33">
        <v>32</v>
      </c>
      <c r="C33">
        <v>25.6</v>
      </c>
      <c r="D33">
        <v>6</v>
      </c>
      <c r="E33">
        <v>0.20000000298023224</v>
      </c>
      <c r="F33" s="1">
        <v>34563</v>
      </c>
    </row>
    <row r="34" spans="1:6" x14ac:dyDescent="0.3">
      <c r="A34">
        <v>10259</v>
      </c>
      <c r="B34">
        <v>21</v>
      </c>
      <c r="C34">
        <v>8</v>
      </c>
      <c r="D34">
        <v>10</v>
      </c>
      <c r="E34">
        <v>0</v>
      </c>
      <c r="F34" s="1">
        <v>34564</v>
      </c>
    </row>
    <row r="35" spans="1:6" x14ac:dyDescent="0.3">
      <c r="A35">
        <v>10259</v>
      </c>
      <c r="B35">
        <v>37</v>
      </c>
      <c r="C35">
        <v>20.8</v>
      </c>
      <c r="D35">
        <v>1</v>
      </c>
      <c r="E35">
        <v>0</v>
      </c>
      <c r="F35" s="1">
        <v>34564</v>
      </c>
    </row>
    <row r="36" spans="1:6" x14ac:dyDescent="0.3">
      <c r="A36">
        <v>10260</v>
      </c>
      <c r="B36">
        <v>41</v>
      </c>
      <c r="C36">
        <v>7.7</v>
      </c>
      <c r="D36">
        <v>16</v>
      </c>
      <c r="E36">
        <v>0.25</v>
      </c>
      <c r="F36" s="1">
        <v>34565</v>
      </c>
    </row>
    <row r="37" spans="1:6" x14ac:dyDescent="0.3">
      <c r="A37">
        <v>10260</v>
      </c>
      <c r="B37">
        <v>57</v>
      </c>
      <c r="C37">
        <v>15.6</v>
      </c>
      <c r="D37">
        <v>50</v>
      </c>
      <c r="E37">
        <v>0</v>
      </c>
      <c r="F37" s="1">
        <v>34565</v>
      </c>
    </row>
    <row r="38" spans="1:6" x14ac:dyDescent="0.3">
      <c r="A38">
        <v>10260</v>
      </c>
      <c r="B38">
        <v>62</v>
      </c>
      <c r="C38">
        <v>39.4</v>
      </c>
      <c r="D38">
        <v>15</v>
      </c>
      <c r="E38">
        <v>0.25</v>
      </c>
      <c r="F38" s="1">
        <v>34565</v>
      </c>
    </row>
    <row r="39" spans="1:6" x14ac:dyDescent="0.3">
      <c r="A39">
        <v>10260</v>
      </c>
      <c r="B39">
        <v>70</v>
      </c>
      <c r="C39">
        <v>12</v>
      </c>
      <c r="D39">
        <v>21</v>
      </c>
      <c r="E39">
        <v>0.25</v>
      </c>
      <c r="F39" s="1">
        <v>34565</v>
      </c>
    </row>
    <row r="40" spans="1:6" x14ac:dyDescent="0.3">
      <c r="A40">
        <v>10261</v>
      </c>
      <c r="B40">
        <v>21</v>
      </c>
      <c r="C40">
        <v>8</v>
      </c>
      <c r="D40">
        <v>20</v>
      </c>
      <c r="E40">
        <v>0</v>
      </c>
      <c r="F40" s="1">
        <v>34565</v>
      </c>
    </row>
    <row r="41" spans="1:6" x14ac:dyDescent="0.3">
      <c r="A41">
        <v>10261</v>
      </c>
      <c r="B41">
        <v>35</v>
      </c>
      <c r="C41">
        <v>14.4</v>
      </c>
      <c r="D41">
        <v>20</v>
      </c>
      <c r="E41">
        <v>0</v>
      </c>
      <c r="F41" s="1">
        <v>34565</v>
      </c>
    </row>
    <row r="42" spans="1:6" x14ac:dyDescent="0.3">
      <c r="A42">
        <v>10262</v>
      </c>
      <c r="B42">
        <v>5</v>
      </c>
      <c r="C42">
        <v>17</v>
      </c>
      <c r="D42">
        <v>12</v>
      </c>
      <c r="E42">
        <v>0.20000000298023224</v>
      </c>
      <c r="F42" s="1">
        <v>34568</v>
      </c>
    </row>
    <row r="43" spans="1:6" x14ac:dyDescent="0.3">
      <c r="A43">
        <v>10262</v>
      </c>
      <c r="B43">
        <v>7</v>
      </c>
      <c r="C43">
        <v>24</v>
      </c>
      <c r="D43">
        <v>15</v>
      </c>
      <c r="E43">
        <v>0</v>
      </c>
      <c r="F43" s="1">
        <v>34568</v>
      </c>
    </row>
    <row r="44" spans="1:6" x14ac:dyDescent="0.3">
      <c r="A44">
        <v>10262</v>
      </c>
      <c r="B44">
        <v>56</v>
      </c>
      <c r="C44">
        <v>30.4</v>
      </c>
      <c r="D44">
        <v>2</v>
      </c>
      <c r="E44">
        <v>0</v>
      </c>
      <c r="F44" s="1">
        <v>34568</v>
      </c>
    </row>
    <row r="45" spans="1:6" x14ac:dyDescent="0.3">
      <c r="A45">
        <v>10263</v>
      </c>
      <c r="B45">
        <v>16</v>
      </c>
      <c r="C45">
        <v>13.9</v>
      </c>
      <c r="D45">
        <v>60</v>
      </c>
      <c r="E45">
        <v>0.25</v>
      </c>
      <c r="F45" s="1">
        <v>34569</v>
      </c>
    </row>
    <row r="46" spans="1:6" x14ac:dyDescent="0.3">
      <c r="A46">
        <v>10263</v>
      </c>
      <c r="B46">
        <v>24</v>
      </c>
      <c r="C46">
        <v>3.6</v>
      </c>
      <c r="D46">
        <v>28</v>
      </c>
      <c r="E46">
        <v>0</v>
      </c>
      <c r="F46" s="1">
        <v>34569</v>
      </c>
    </row>
    <row r="47" spans="1:6" x14ac:dyDescent="0.3">
      <c r="A47">
        <v>10263</v>
      </c>
      <c r="B47">
        <v>30</v>
      </c>
      <c r="C47">
        <v>20.7</v>
      </c>
      <c r="D47">
        <v>60</v>
      </c>
      <c r="E47">
        <v>0.25</v>
      </c>
      <c r="F47" s="1">
        <v>34569</v>
      </c>
    </row>
    <row r="48" spans="1:6" x14ac:dyDescent="0.3">
      <c r="A48">
        <v>10263</v>
      </c>
      <c r="B48">
        <v>74</v>
      </c>
      <c r="C48">
        <v>8</v>
      </c>
      <c r="D48">
        <v>36</v>
      </c>
      <c r="E48">
        <v>0.25</v>
      </c>
      <c r="F48" s="1">
        <v>34569</v>
      </c>
    </row>
    <row r="49" spans="1:6" x14ac:dyDescent="0.3">
      <c r="A49">
        <v>10264</v>
      </c>
      <c r="B49">
        <v>2</v>
      </c>
      <c r="C49">
        <v>15.2</v>
      </c>
      <c r="D49">
        <v>35</v>
      </c>
      <c r="E49">
        <v>0</v>
      </c>
      <c r="F49" s="1">
        <v>34570</v>
      </c>
    </row>
    <row r="50" spans="1:6" x14ac:dyDescent="0.3">
      <c r="A50">
        <v>10264</v>
      </c>
      <c r="B50">
        <v>41</v>
      </c>
      <c r="C50">
        <v>7.7</v>
      </c>
      <c r="D50">
        <v>25</v>
      </c>
      <c r="E50">
        <v>0.15000000596046448</v>
      </c>
      <c r="F50" s="1">
        <v>34570</v>
      </c>
    </row>
    <row r="51" spans="1:6" x14ac:dyDescent="0.3">
      <c r="A51">
        <v>10265</v>
      </c>
      <c r="B51">
        <v>17</v>
      </c>
      <c r="C51">
        <v>31.2</v>
      </c>
      <c r="D51">
        <v>30</v>
      </c>
      <c r="E51">
        <v>0</v>
      </c>
      <c r="F51" s="1">
        <v>34571</v>
      </c>
    </row>
    <row r="52" spans="1:6" x14ac:dyDescent="0.3">
      <c r="A52">
        <v>10265</v>
      </c>
      <c r="B52">
        <v>70</v>
      </c>
      <c r="C52">
        <v>12</v>
      </c>
      <c r="D52">
        <v>20</v>
      </c>
      <c r="E52">
        <v>0</v>
      </c>
      <c r="F52" s="1">
        <v>34571</v>
      </c>
    </row>
    <row r="53" spans="1:6" x14ac:dyDescent="0.3">
      <c r="A53">
        <v>10266</v>
      </c>
      <c r="B53">
        <v>12</v>
      </c>
      <c r="C53">
        <v>30.4</v>
      </c>
      <c r="D53">
        <v>12</v>
      </c>
      <c r="E53">
        <v>5.000000074505806E-2</v>
      </c>
      <c r="F53" s="1">
        <v>34572</v>
      </c>
    </row>
    <row r="54" spans="1:6" x14ac:dyDescent="0.3">
      <c r="A54">
        <v>10267</v>
      </c>
      <c r="B54">
        <v>40</v>
      </c>
      <c r="C54">
        <v>14.7</v>
      </c>
      <c r="D54">
        <v>50</v>
      </c>
      <c r="E54">
        <v>0</v>
      </c>
      <c r="F54" s="1">
        <v>34575</v>
      </c>
    </row>
    <row r="55" spans="1:6" x14ac:dyDescent="0.3">
      <c r="A55">
        <v>10267</v>
      </c>
      <c r="B55">
        <v>59</v>
      </c>
      <c r="C55">
        <v>44</v>
      </c>
      <c r="D55">
        <v>70</v>
      </c>
      <c r="E55">
        <v>0.15000000596046448</v>
      </c>
      <c r="F55" s="1">
        <v>34575</v>
      </c>
    </row>
    <row r="56" spans="1:6" x14ac:dyDescent="0.3">
      <c r="A56">
        <v>10267</v>
      </c>
      <c r="B56">
        <v>76</v>
      </c>
      <c r="C56">
        <v>14.4</v>
      </c>
      <c r="D56">
        <v>15</v>
      </c>
      <c r="E56">
        <v>0.15000000596046448</v>
      </c>
      <c r="F56" s="1">
        <v>34575</v>
      </c>
    </row>
    <row r="57" spans="1:6" x14ac:dyDescent="0.3">
      <c r="A57">
        <v>10268</v>
      </c>
      <c r="B57">
        <v>29</v>
      </c>
      <c r="C57">
        <v>99</v>
      </c>
      <c r="D57">
        <v>10</v>
      </c>
      <c r="E57">
        <v>0</v>
      </c>
      <c r="F57" s="1">
        <v>34576</v>
      </c>
    </row>
    <row r="58" spans="1:6" x14ac:dyDescent="0.3">
      <c r="A58">
        <v>10268</v>
      </c>
      <c r="B58">
        <v>72</v>
      </c>
      <c r="C58">
        <v>27.8</v>
      </c>
      <c r="D58">
        <v>4</v>
      </c>
      <c r="E58">
        <v>0</v>
      </c>
      <c r="F58" s="1">
        <v>34576</v>
      </c>
    </row>
    <row r="59" spans="1:6" x14ac:dyDescent="0.3">
      <c r="A59">
        <v>10269</v>
      </c>
      <c r="B59">
        <v>33</v>
      </c>
      <c r="C59">
        <v>2</v>
      </c>
      <c r="D59">
        <v>60</v>
      </c>
      <c r="E59">
        <v>5.000000074505806E-2</v>
      </c>
      <c r="F59" s="1">
        <v>34577</v>
      </c>
    </row>
    <row r="60" spans="1:6" x14ac:dyDescent="0.3">
      <c r="A60">
        <v>10269</v>
      </c>
      <c r="B60">
        <v>72</v>
      </c>
      <c r="C60">
        <v>27.8</v>
      </c>
      <c r="D60">
        <v>20</v>
      </c>
      <c r="E60">
        <v>5.000000074505806E-2</v>
      </c>
      <c r="F60" s="1">
        <v>34577</v>
      </c>
    </row>
    <row r="61" spans="1:6" x14ac:dyDescent="0.3">
      <c r="A61">
        <v>10270</v>
      </c>
      <c r="B61">
        <v>36</v>
      </c>
      <c r="C61">
        <v>15.2</v>
      </c>
      <c r="D61">
        <v>30</v>
      </c>
      <c r="E61">
        <v>0</v>
      </c>
      <c r="F61" s="1">
        <v>34578</v>
      </c>
    </row>
    <row r="62" spans="1:6" x14ac:dyDescent="0.3">
      <c r="A62">
        <v>10270</v>
      </c>
      <c r="B62">
        <v>43</v>
      </c>
      <c r="C62">
        <v>36.799999999999997</v>
      </c>
      <c r="D62">
        <v>25</v>
      </c>
      <c r="E62">
        <v>0</v>
      </c>
      <c r="F62" s="1">
        <v>34578</v>
      </c>
    </row>
    <row r="63" spans="1:6" x14ac:dyDescent="0.3">
      <c r="A63">
        <v>10271</v>
      </c>
      <c r="B63">
        <v>33</v>
      </c>
      <c r="C63">
        <v>2</v>
      </c>
      <c r="D63">
        <v>24</v>
      </c>
      <c r="E63">
        <v>0</v>
      </c>
      <c r="F63" s="1">
        <v>34578</v>
      </c>
    </row>
    <row r="64" spans="1:6" x14ac:dyDescent="0.3">
      <c r="A64">
        <v>10272</v>
      </c>
      <c r="B64">
        <v>20</v>
      </c>
      <c r="C64">
        <v>64.8</v>
      </c>
      <c r="D64">
        <v>6</v>
      </c>
      <c r="E64">
        <v>0</v>
      </c>
      <c r="F64" s="1">
        <v>34579</v>
      </c>
    </row>
    <row r="65" spans="1:6" x14ac:dyDescent="0.3">
      <c r="A65">
        <v>10272</v>
      </c>
      <c r="B65">
        <v>31</v>
      </c>
      <c r="C65">
        <v>10</v>
      </c>
      <c r="D65">
        <v>40</v>
      </c>
      <c r="E65">
        <v>0</v>
      </c>
      <c r="F65" s="1">
        <v>34579</v>
      </c>
    </row>
    <row r="66" spans="1:6" x14ac:dyDescent="0.3">
      <c r="A66">
        <v>10272</v>
      </c>
      <c r="B66">
        <v>72</v>
      </c>
      <c r="C66">
        <v>27.8</v>
      </c>
      <c r="D66">
        <v>24</v>
      </c>
      <c r="E66">
        <v>0</v>
      </c>
      <c r="F66" s="1">
        <v>34579</v>
      </c>
    </row>
    <row r="67" spans="1:6" x14ac:dyDescent="0.3">
      <c r="A67">
        <v>10273</v>
      </c>
      <c r="B67">
        <v>10</v>
      </c>
      <c r="C67">
        <v>24.8</v>
      </c>
      <c r="D67">
        <v>24</v>
      </c>
      <c r="E67">
        <v>5.000000074505806E-2</v>
      </c>
      <c r="F67" s="1">
        <v>34582</v>
      </c>
    </row>
    <row r="68" spans="1:6" x14ac:dyDescent="0.3">
      <c r="A68">
        <v>10273</v>
      </c>
      <c r="B68">
        <v>31</v>
      </c>
      <c r="C68">
        <v>10</v>
      </c>
      <c r="D68">
        <v>15</v>
      </c>
      <c r="E68">
        <v>5.000000074505806E-2</v>
      </c>
      <c r="F68" s="1">
        <v>34582</v>
      </c>
    </row>
    <row r="69" spans="1:6" x14ac:dyDescent="0.3">
      <c r="A69">
        <v>10273</v>
      </c>
      <c r="B69">
        <v>33</v>
      </c>
      <c r="C69">
        <v>2</v>
      </c>
      <c r="D69">
        <v>20</v>
      </c>
      <c r="E69">
        <v>0</v>
      </c>
      <c r="F69" s="1">
        <v>34582</v>
      </c>
    </row>
    <row r="70" spans="1:6" x14ac:dyDescent="0.3">
      <c r="A70">
        <v>10273</v>
      </c>
      <c r="B70">
        <v>40</v>
      </c>
      <c r="C70">
        <v>14.7</v>
      </c>
      <c r="D70">
        <v>60</v>
      </c>
      <c r="E70">
        <v>5.000000074505806E-2</v>
      </c>
      <c r="F70" s="1">
        <v>34582</v>
      </c>
    </row>
    <row r="71" spans="1:6" x14ac:dyDescent="0.3">
      <c r="A71">
        <v>10273</v>
      </c>
      <c r="B71">
        <v>76</v>
      </c>
      <c r="C71">
        <v>14.4</v>
      </c>
      <c r="D71">
        <v>33</v>
      </c>
      <c r="E71">
        <v>5.000000074505806E-2</v>
      </c>
      <c r="F71" s="1">
        <v>34582</v>
      </c>
    </row>
    <row r="72" spans="1:6" x14ac:dyDescent="0.3">
      <c r="A72">
        <v>10274</v>
      </c>
      <c r="B72">
        <v>71</v>
      </c>
      <c r="C72">
        <v>17.2</v>
      </c>
      <c r="D72">
        <v>20</v>
      </c>
      <c r="E72">
        <v>0</v>
      </c>
      <c r="F72" s="1">
        <v>34583</v>
      </c>
    </row>
    <row r="73" spans="1:6" x14ac:dyDescent="0.3">
      <c r="A73">
        <v>10274</v>
      </c>
      <c r="B73">
        <v>72</v>
      </c>
      <c r="C73">
        <v>27.8</v>
      </c>
      <c r="D73">
        <v>7</v>
      </c>
      <c r="E73">
        <v>0</v>
      </c>
      <c r="F73" s="1">
        <v>34583</v>
      </c>
    </row>
    <row r="74" spans="1:6" x14ac:dyDescent="0.3">
      <c r="A74">
        <v>10275</v>
      </c>
      <c r="B74">
        <v>24</v>
      </c>
      <c r="C74">
        <v>3.6</v>
      </c>
      <c r="D74">
        <v>12</v>
      </c>
      <c r="E74">
        <v>5.000000074505806E-2</v>
      </c>
      <c r="F74" s="1">
        <v>34584</v>
      </c>
    </row>
    <row r="75" spans="1:6" x14ac:dyDescent="0.3">
      <c r="A75">
        <v>10275</v>
      </c>
      <c r="B75">
        <v>59</v>
      </c>
      <c r="C75">
        <v>44</v>
      </c>
      <c r="D75">
        <v>6</v>
      </c>
      <c r="E75">
        <v>5.000000074505806E-2</v>
      </c>
      <c r="F75" s="1">
        <v>34584</v>
      </c>
    </row>
    <row r="76" spans="1:6" x14ac:dyDescent="0.3">
      <c r="A76">
        <v>10276</v>
      </c>
      <c r="B76">
        <v>10</v>
      </c>
      <c r="C76">
        <v>24.8</v>
      </c>
      <c r="D76">
        <v>15</v>
      </c>
      <c r="E76">
        <v>0</v>
      </c>
      <c r="F76" s="1">
        <v>34585</v>
      </c>
    </row>
    <row r="77" spans="1:6" x14ac:dyDescent="0.3">
      <c r="A77">
        <v>10276</v>
      </c>
      <c r="B77">
        <v>13</v>
      </c>
      <c r="C77">
        <v>4.8</v>
      </c>
      <c r="D77">
        <v>10</v>
      </c>
      <c r="E77">
        <v>0</v>
      </c>
      <c r="F77" s="1">
        <v>34585</v>
      </c>
    </row>
    <row r="78" spans="1:6" x14ac:dyDescent="0.3">
      <c r="A78">
        <v>10277</v>
      </c>
      <c r="B78">
        <v>28</v>
      </c>
      <c r="C78">
        <v>36.4</v>
      </c>
      <c r="D78">
        <v>20</v>
      </c>
      <c r="E78">
        <v>0</v>
      </c>
      <c r="F78" s="1">
        <v>34586</v>
      </c>
    </row>
    <row r="79" spans="1:6" x14ac:dyDescent="0.3">
      <c r="A79">
        <v>10277</v>
      </c>
      <c r="B79">
        <v>62</v>
      </c>
      <c r="C79">
        <v>39.4</v>
      </c>
      <c r="D79">
        <v>12</v>
      </c>
      <c r="E79">
        <v>0</v>
      </c>
      <c r="F79" s="1">
        <v>34586</v>
      </c>
    </row>
    <row r="80" spans="1:6" x14ac:dyDescent="0.3">
      <c r="A80">
        <v>10278</v>
      </c>
      <c r="B80">
        <v>44</v>
      </c>
      <c r="C80">
        <v>15.5</v>
      </c>
      <c r="D80">
        <v>16</v>
      </c>
      <c r="E80">
        <v>0</v>
      </c>
      <c r="F80" s="1">
        <v>34589</v>
      </c>
    </row>
    <row r="81" spans="1:6" x14ac:dyDescent="0.3">
      <c r="A81">
        <v>10278</v>
      </c>
      <c r="B81">
        <v>59</v>
      </c>
      <c r="C81">
        <v>44</v>
      </c>
      <c r="D81">
        <v>15</v>
      </c>
      <c r="E81">
        <v>0</v>
      </c>
      <c r="F81" s="1">
        <v>34589</v>
      </c>
    </row>
    <row r="82" spans="1:6" x14ac:dyDescent="0.3">
      <c r="A82">
        <v>10278</v>
      </c>
      <c r="B82">
        <v>63</v>
      </c>
      <c r="C82">
        <v>35.1</v>
      </c>
      <c r="D82">
        <v>8</v>
      </c>
      <c r="E82">
        <v>0</v>
      </c>
      <c r="F82" s="1">
        <v>34589</v>
      </c>
    </row>
    <row r="83" spans="1:6" x14ac:dyDescent="0.3">
      <c r="A83">
        <v>10278</v>
      </c>
      <c r="B83">
        <v>73</v>
      </c>
      <c r="C83">
        <v>12</v>
      </c>
      <c r="D83">
        <v>25</v>
      </c>
      <c r="E83">
        <v>0</v>
      </c>
      <c r="F83" s="1">
        <v>34589</v>
      </c>
    </row>
    <row r="84" spans="1:6" x14ac:dyDescent="0.3">
      <c r="A84">
        <v>10279</v>
      </c>
      <c r="B84">
        <v>17</v>
      </c>
      <c r="C84">
        <v>31.2</v>
      </c>
      <c r="D84">
        <v>15</v>
      </c>
      <c r="E84">
        <v>0.25</v>
      </c>
      <c r="F84" s="1">
        <v>34590</v>
      </c>
    </row>
    <row r="85" spans="1:6" x14ac:dyDescent="0.3">
      <c r="A85">
        <v>10280</v>
      </c>
      <c r="B85">
        <v>24</v>
      </c>
      <c r="C85">
        <v>3.6</v>
      </c>
      <c r="D85">
        <v>12</v>
      </c>
      <c r="E85">
        <v>0</v>
      </c>
      <c r="F85" s="1">
        <v>34591</v>
      </c>
    </row>
    <row r="86" spans="1:6" x14ac:dyDescent="0.3">
      <c r="A86">
        <v>10280</v>
      </c>
      <c r="B86">
        <v>55</v>
      </c>
      <c r="C86">
        <v>19.2</v>
      </c>
      <c r="D86">
        <v>20</v>
      </c>
      <c r="E86">
        <v>0</v>
      </c>
      <c r="F86" s="1">
        <v>34591</v>
      </c>
    </row>
    <row r="87" spans="1:6" x14ac:dyDescent="0.3">
      <c r="A87">
        <v>10280</v>
      </c>
      <c r="B87">
        <v>75</v>
      </c>
      <c r="C87">
        <v>6.2</v>
      </c>
      <c r="D87">
        <v>30</v>
      </c>
      <c r="E87">
        <v>0</v>
      </c>
      <c r="F87" s="1">
        <v>34591</v>
      </c>
    </row>
    <row r="88" spans="1:6" x14ac:dyDescent="0.3">
      <c r="A88">
        <v>10281</v>
      </c>
      <c r="B88">
        <v>19</v>
      </c>
      <c r="C88">
        <v>7.3</v>
      </c>
      <c r="D88">
        <v>1</v>
      </c>
      <c r="E88">
        <v>0</v>
      </c>
      <c r="F88" s="1">
        <v>34591</v>
      </c>
    </row>
    <row r="89" spans="1:6" x14ac:dyDescent="0.3">
      <c r="A89">
        <v>10281</v>
      </c>
      <c r="B89">
        <v>24</v>
      </c>
      <c r="C89">
        <v>3.6</v>
      </c>
      <c r="D89">
        <v>6</v>
      </c>
      <c r="E89">
        <v>0</v>
      </c>
      <c r="F89" s="1">
        <v>34591</v>
      </c>
    </row>
    <row r="90" spans="1:6" x14ac:dyDescent="0.3">
      <c r="A90">
        <v>10281</v>
      </c>
      <c r="B90">
        <v>35</v>
      </c>
      <c r="C90">
        <v>14.4</v>
      </c>
      <c r="D90">
        <v>4</v>
      </c>
      <c r="E90">
        <v>0</v>
      </c>
      <c r="F90" s="1">
        <v>34591</v>
      </c>
    </row>
    <row r="91" spans="1:6" x14ac:dyDescent="0.3">
      <c r="A91">
        <v>10282</v>
      </c>
      <c r="B91">
        <v>30</v>
      </c>
      <c r="C91">
        <v>20.7</v>
      </c>
      <c r="D91">
        <v>6</v>
      </c>
      <c r="E91">
        <v>0</v>
      </c>
      <c r="F91" s="1">
        <v>34592</v>
      </c>
    </row>
    <row r="92" spans="1:6" x14ac:dyDescent="0.3">
      <c r="A92">
        <v>10282</v>
      </c>
      <c r="B92">
        <v>57</v>
      </c>
      <c r="C92">
        <v>15.6</v>
      </c>
      <c r="D92">
        <v>2</v>
      </c>
      <c r="E92">
        <v>0</v>
      </c>
      <c r="F92" s="1">
        <v>34592</v>
      </c>
    </row>
    <row r="93" spans="1:6" x14ac:dyDescent="0.3">
      <c r="A93">
        <v>10283</v>
      </c>
      <c r="B93">
        <v>15</v>
      </c>
      <c r="C93">
        <v>12.4</v>
      </c>
      <c r="D93">
        <v>20</v>
      </c>
      <c r="E93">
        <v>0</v>
      </c>
      <c r="F93" s="1">
        <v>34593</v>
      </c>
    </row>
    <row r="94" spans="1:6" x14ac:dyDescent="0.3">
      <c r="A94">
        <v>10283</v>
      </c>
      <c r="B94">
        <v>19</v>
      </c>
      <c r="C94">
        <v>7.3</v>
      </c>
      <c r="D94">
        <v>18</v>
      </c>
      <c r="E94">
        <v>0</v>
      </c>
      <c r="F94" s="1">
        <v>34593</v>
      </c>
    </row>
    <row r="95" spans="1:6" x14ac:dyDescent="0.3">
      <c r="A95">
        <v>10283</v>
      </c>
      <c r="B95">
        <v>60</v>
      </c>
      <c r="C95">
        <v>27.2</v>
      </c>
      <c r="D95">
        <v>35</v>
      </c>
      <c r="E95">
        <v>0</v>
      </c>
      <c r="F95" s="1">
        <v>34593</v>
      </c>
    </row>
    <row r="96" spans="1:6" x14ac:dyDescent="0.3">
      <c r="A96">
        <v>10283</v>
      </c>
      <c r="B96">
        <v>72</v>
      </c>
      <c r="C96">
        <v>27.8</v>
      </c>
      <c r="D96">
        <v>3</v>
      </c>
      <c r="E96">
        <v>0</v>
      </c>
      <c r="F96" s="1">
        <v>34593</v>
      </c>
    </row>
    <row r="97" spans="1:6" x14ac:dyDescent="0.3">
      <c r="A97">
        <v>10284</v>
      </c>
      <c r="B97">
        <v>27</v>
      </c>
      <c r="C97">
        <v>35.1</v>
      </c>
      <c r="D97">
        <v>15</v>
      </c>
      <c r="E97">
        <v>0.25</v>
      </c>
      <c r="F97" s="1">
        <v>34596</v>
      </c>
    </row>
    <row r="98" spans="1:6" x14ac:dyDescent="0.3">
      <c r="A98">
        <v>10284</v>
      </c>
      <c r="B98">
        <v>44</v>
      </c>
      <c r="C98">
        <v>15.5</v>
      </c>
      <c r="D98">
        <v>21</v>
      </c>
      <c r="E98">
        <v>0</v>
      </c>
      <c r="F98" s="1">
        <v>34596</v>
      </c>
    </row>
    <row r="99" spans="1:6" x14ac:dyDescent="0.3">
      <c r="A99">
        <v>10284</v>
      </c>
      <c r="B99">
        <v>60</v>
      </c>
      <c r="C99">
        <v>27.2</v>
      </c>
      <c r="D99">
        <v>20</v>
      </c>
      <c r="E99">
        <v>0.25</v>
      </c>
      <c r="F99" s="1">
        <v>34596</v>
      </c>
    </row>
    <row r="100" spans="1:6" x14ac:dyDescent="0.3">
      <c r="A100">
        <v>10284</v>
      </c>
      <c r="B100">
        <v>67</v>
      </c>
      <c r="C100">
        <v>11.2</v>
      </c>
      <c r="D100">
        <v>5</v>
      </c>
      <c r="E100">
        <v>0.25</v>
      </c>
      <c r="F100" s="1">
        <v>34596</v>
      </c>
    </row>
    <row r="101" spans="1:6" x14ac:dyDescent="0.3">
      <c r="A101">
        <v>10285</v>
      </c>
      <c r="B101">
        <v>1</v>
      </c>
      <c r="C101">
        <v>14.4</v>
      </c>
      <c r="D101">
        <v>45</v>
      </c>
      <c r="E101">
        <v>0.20000000298023224</v>
      </c>
      <c r="F101" s="1">
        <v>34597</v>
      </c>
    </row>
    <row r="102" spans="1:6" x14ac:dyDescent="0.3">
      <c r="A102">
        <v>10285</v>
      </c>
      <c r="B102">
        <v>40</v>
      </c>
      <c r="C102">
        <v>14.7</v>
      </c>
      <c r="D102">
        <v>40</v>
      </c>
      <c r="E102">
        <v>0.20000000298023224</v>
      </c>
      <c r="F102" s="1">
        <v>34597</v>
      </c>
    </row>
    <row r="103" spans="1:6" x14ac:dyDescent="0.3">
      <c r="A103">
        <v>10285</v>
      </c>
      <c r="B103">
        <v>53</v>
      </c>
      <c r="C103">
        <v>26.2</v>
      </c>
      <c r="D103">
        <v>36</v>
      </c>
      <c r="E103">
        <v>0.20000000298023224</v>
      </c>
      <c r="F103" s="1">
        <v>34597</v>
      </c>
    </row>
    <row r="104" spans="1:6" x14ac:dyDescent="0.3">
      <c r="A104">
        <v>10286</v>
      </c>
      <c r="B104">
        <v>35</v>
      </c>
      <c r="C104">
        <v>14.4</v>
      </c>
      <c r="D104">
        <v>100</v>
      </c>
      <c r="E104">
        <v>0</v>
      </c>
      <c r="F104" s="1">
        <v>34598</v>
      </c>
    </row>
    <row r="105" spans="1:6" x14ac:dyDescent="0.3">
      <c r="A105">
        <v>10286</v>
      </c>
      <c r="B105">
        <v>62</v>
      </c>
      <c r="C105">
        <v>39.4</v>
      </c>
      <c r="D105">
        <v>40</v>
      </c>
      <c r="E105">
        <v>0</v>
      </c>
      <c r="F105" s="1">
        <v>34598</v>
      </c>
    </row>
    <row r="106" spans="1:6" x14ac:dyDescent="0.3">
      <c r="A106">
        <v>10287</v>
      </c>
      <c r="B106">
        <v>16</v>
      </c>
      <c r="C106">
        <v>13.9</v>
      </c>
      <c r="D106">
        <v>40</v>
      </c>
      <c r="E106">
        <v>0.15000000596046448</v>
      </c>
      <c r="F106" s="1">
        <v>34599</v>
      </c>
    </row>
    <row r="107" spans="1:6" x14ac:dyDescent="0.3">
      <c r="A107">
        <v>10287</v>
      </c>
      <c r="B107">
        <v>34</v>
      </c>
      <c r="C107">
        <v>11.2</v>
      </c>
      <c r="D107">
        <v>20</v>
      </c>
      <c r="E107">
        <v>0</v>
      </c>
      <c r="F107" s="1">
        <v>34599</v>
      </c>
    </row>
    <row r="108" spans="1:6" x14ac:dyDescent="0.3">
      <c r="A108">
        <v>10287</v>
      </c>
      <c r="B108">
        <v>46</v>
      </c>
      <c r="C108">
        <v>9.6</v>
      </c>
      <c r="D108">
        <v>15</v>
      </c>
      <c r="E108">
        <v>0.15000000596046448</v>
      </c>
      <c r="F108" s="1">
        <v>34599</v>
      </c>
    </row>
    <row r="109" spans="1:6" x14ac:dyDescent="0.3">
      <c r="A109">
        <v>10288</v>
      </c>
      <c r="B109">
        <v>54</v>
      </c>
      <c r="C109">
        <v>5.9</v>
      </c>
      <c r="D109">
        <v>10</v>
      </c>
      <c r="E109">
        <v>0.10000000149011612</v>
      </c>
      <c r="F109" s="1">
        <v>34600</v>
      </c>
    </row>
    <row r="110" spans="1:6" x14ac:dyDescent="0.3">
      <c r="A110">
        <v>10288</v>
      </c>
      <c r="B110">
        <v>68</v>
      </c>
      <c r="C110">
        <v>10</v>
      </c>
      <c r="D110">
        <v>3</v>
      </c>
      <c r="E110">
        <v>0.10000000149011612</v>
      </c>
      <c r="F110" s="1">
        <v>34600</v>
      </c>
    </row>
    <row r="111" spans="1:6" x14ac:dyDescent="0.3">
      <c r="A111">
        <v>10289</v>
      </c>
      <c r="B111">
        <v>3</v>
      </c>
      <c r="C111">
        <v>8</v>
      </c>
      <c r="D111">
        <v>30</v>
      </c>
      <c r="E111">
        <v>0</v>
      </c>
      <c r="F111" s="1">
        <v>34603</v>
      </c>
    </row>
    <row r="112" spans="1:6" x14ac:dyDescent="0.3">
      <c r="A112">
        <v>10289</v>
      </c>
      <c r="B112">
        <v>64</v>
      </c>
      <c r="C112">
        <v>26.6</v>
      </c>
      <c r="D112">
        <v>9</v>
      </c>
      <c r="E112">
        <v>0</v>
      </c>
      <c r="F112" s="1">
        <v>34603</v>
      </c>
    </row>
    <row r="113" spans="1:6" x14ac:dyDescent="0.3">
      <c r="A113">
        <v>10290</v>
      </c>
      <c r="B113">
        <v>5</v>
      </c>
      <c r="C113">
        <v>17</v>
      </c>
      <c r="D113">
        <v>20</v>
      </c>
      <c r="E113">
        <v>0</v>
      </c>
      <c r="F113" s="1">
        <v>34604</v>
      </c>
    </row>
    <row r="114" spans="1:6" x14ac:dyDescent="0.3">
      <c r="A114">
        <v>10290</v>
      </c>
      <c r="B114">
        <v>29</v>
      </c>
      <c r="C114">
        <v>99</v>
      </c>
      <c r="D114">
        <v>15</v>
      </c>
      <c r="E114">
        <v>0</v>
      </c>
      <c r="F114" s="1">
        <v>34604</v>
      </c>
    </row>
    <row r="115" spans="1:6" x14ac:dyDescent="0.3">
      <c r="A115">
        <v>10290</v>
      </c>
      <c r="B115">
        <v>49</v>
      </c>
      <c r="C115">
        <v>16</v>
      </c>
      <c r="D115">
        <v>15</v>
      </c>
      <c r="E115">
        <v>0</v>
      </c>
      <c r="F115" s="1">
        <v>34604</v>
      </c>
    </row>
    <row r="116" spans="1:6" x14ac:dyDescent="0.3">
      <c r="A116">
        <v>10290</v>
      </c>
      <c r="B116">
        <v>77</v>
      </c>
      <c r="C116">
        <v>10.4</v>
      </c>
      <c r="D116">
        <v>10</v>
      </c>
      <c r="E116">
        <v>0</v>
      </c>
      <c r="F116" s="1">
        <v>34604</v>
      </c>
    </row>
    <row r="117" spans="1:6" x14ac:dyDescent="0.3">
      <c r="A117">
        <v>10291</v>
      </c>
      <c r="B117">
        <v>13</v>
      </c>
      <c r="C117">
        <v>4.8</v>
      </c>
      <c r="D117">
        <v>20</v>
      </c>
      <c r="E117">
        <v>0.10000000149011612</v>
      </c>
      <c r="F117" s="1">
        <v>34604</v>
      </c>
    </row>
    <row r="118" spans="1:6" x14ac:dyDescent="0.3">
      <c r="A118">
        <v>10291</v>
      </c>
      <c r="B118">
        <v>44</v>
      </c>
      <c r="C118">
        <v>15.5</v>
      </c>
      <c r="D118">
        <v>24</v>
      </c>
      <c r="E118">
        <v>0.10000000149011612</v>
      </c>
      <c r="F118" s="1">
        <v>34604</v>
      </c>
    </row>
    <row r="119" spans="1:6" x14ac:dyDescent="0.3">
      <c r="A119">
        <v>10291</v>
      </c>
      <c r="B119">
        <v>51</v>
      </c>
      <c r="C119">
        <v>42.4</v>
      </c>
      <c r="D119">
        <v>2</v>
      </c>
      <c r="E119">
        <v>0.10000000149011612</v>
      </c>
      <c r="F119" s="1">
        <v>34604</v>
      </c>
    </row>
    <row r="120" spans="1:6" x14ac:dyDescent="0.3">
      <c r="A120">
        <v>10292</v>
      </c>
      <c r="B120">
        <v>20</v>
      </c>
      <c r="C120">
        <v>64.8</v>
      </c>
      <c r="D120">
        <v>20</v>
      </c>
      <c r="E120">
        <v>0</v>
      </c>
      <c r="F120" s="1">
        <v>34605</v>
      </c>
    </row>
    <row r="121" spans="1:6" x14ac:dyDescent="0.3">
      <c r="A121">
        <v>10293</v>
      </c>
      <c r="B121">
        <v>18</v>
      </c>
      <c r="C121">
        <v>50</v>
      </c>
      <c r="D121">
        <v>12</v>
      </c>
      <c r="E121">
        <v>0</v>
      </c>
      <c r="F121" s="1">
        <v>34606</v>
      </c>
    </row>
    <row r="122" spans="1:6" x14ac:dyDescent="0.3">
      <c r="A122">
        <v>10293</v>
      </c>
      <c r="B122">
        <v>24</v>
      </c>
      <c r="C122">
        <v>3.6</v>
      </c>
      <c r="D122">
        <v>10</v>
      </c>
      <c r="E122">
        <v>0</v>
      </c>
      <c r="F122" s="1">
        <v>34606</v>
      </c>
    </row>
    <row r="123" spans="1:6" x14ac:dyDescent="0.3">
      <c r="A123">
        <v>10293</v>
      </c>
      <c r="B123">
        <v>63</v>
      </c>
      <c r="C123">
        <v>35.1</v>
      </c>
      <c r="D123">
        <v>5</v>
      </c>
      <c r="E123">
        <v>0</v>
      </c>
      <c r="F123" s="1">
        <v>34606</v>
      </c>
    </row>
    <row r="124" spans="1:6" x14ac:dyDescent="0.3">
      <c r="A124">
        <v>10293</v>
      </c>
      <c r="B124">
        <v>75</v>
      </c>
      <c r="C124">
        <v>6.2</v>
      </c>
      <c r="D124">
        <v>6</v>
      </c>
      <c r="E124">
        <v>0</v>
      </c>
      <c r="F124" s="1">
        <v>34606</v>
      </c>
    </row>
    <row r="125" spans="1:6" x14ac:dyDescent="0.3">
      <c r="A125">
        <v>10294</v>
      </c>
      <c r="B125">
        <v>1</v>
      </c>
      <c r="C125">
        <v>14.4</v>
      </c>
      <c r="D125">
        <v>18</v>
      </c>
      <c r="E125">
        <v>0</v>
      </c>
      <c r="F125" s="1">
        <v>34607</v>
      </c>
    </row>
    <row r="126" spans="1:6" x14ac:dyDescent="0.3">
      <c r="A126">
        <v>10294</v>
      </c>
      <c r="B126">
        <v>17</v>
      </c>
      <c r="C126">
        <v>31.2</v>
      </c>
      <c r="D126">
        <v>15</v>
      </c>
      <c r="E126">
        <v>0</v>
      </c>
      <c r="F126" s="1">
        <v>34607</v>
      </c>
    </row>
    <row r="127" spans="1:6" x14ac:dyDescent="0.3">
      <c r="A127">
        <v>10294</v>
      </c>
      <c r="B127">
        <v>43</v>
      </c>
      <c r="C127">
        <v>36.799999999999997</v>
      </c>
      <c r="D127">
        <v>15</v>
      </c>
      <c r="E127">
        <v>0</v>
      </c>
      <c r="F127" s="1">
        <v>34607</v>
      </c>
    </row>
    <row r="128" spans="1:6" x14ac:dyDescent="0.3">
      <c r="A128">
        <v>10294</v>
      </c>
      <c r="B128">
        <v>60</v>
      </c>
      <c r="C128">
        <v>27.2</v>
      </c>
      <c r="D128">
        <v>21</v>
      </c>
      <c r="E128">
        <v>0</v>
      </c>
      <c r="F128" s="1">
        <v>34607</v>
      </c>
    </row>
    <row r="129" spans="1:6" x14ac:dyDescent="0.3">
      <c r="A129">
        <v>10294</v>
      </c>
      <c r="B129">
        <v>75</v>
      </c>
      <c r="C129">
        <v>6.2</v>
      </c>
      <c r="D129">
        <v>6</v>
      </c>
      <c r="E129">
        <v>0</v>
      </c>
      <c r="F129" s="1">
        <v>34607</v>
      </c>
    </row>
    <row r="130" spans="1:6" x14ac:dyDescent="0.3">
      <c r="A130">
        <v>10295</v>
      </c>
      <c r="B130">
        <v>56</v>
      </c>
      <c r="C130">
        <v>30.4</v>
      </c>
      <c r="D130">
        <v>4</v>
      </c>
      <c r="E130">
        <v>0</v>
      </c>
      <c r="F130" s="1">
        <v>34610</v>
      </c>
    </row>
    <row r="131" spans="1:6" x14ac:dyDescent="0.3">
      <c r="A131">
        <v>10296</v>
      </c>
      <c r="B131">
        <v>11</v>
      </c>
      <c r="C131">
        <v>16.8</v>
      </c>
      <c r="D131">
        <v>12</v>
      </c>
      <c r="E131">
        <v>0</v>
      </c>
      <c r="F131" s="1">
        <v>34611</v>
      </c>
    </row>
    <row r="132" spans="1:6" x14ac:dyDescent="0.3">
      <c r="A132">
        <v>10296</v>
      </c>
      <c r="B132">
        <v>16</v>
      </c>
      <c r="C132">
        <v>13.9</v>
      </c>
      <c r="D132">
        <v>30</v>
      </c>
      <c r="E132">
        <v>0</v>
      </c>
      <c r="F132" s="1">
        <v>34611</v>
      </c>
    </row>
    <row r="133" spans="1:6" x14ac:dyDescent="0.3">
      <c r="A133">
        <v>10296</v>
      </c>
      <c r="B133">
        <v>69</v>
      </c>
      <c r="C133">
        <v>28.8</v>
      </c>
      <c r="D133">
        <v>15</v>
      </c>
      <c r="E133">
        <v>0</v>
      </c>
      <c r="F133" s="1">
        <v>34611</v>
      </c>
    </row>
    <row r="134" spans="1:6" x14ac:dyDescent="0.3">
      <c r="A134">
        <v>10297</v>
      </c>
      <c r="B134">
        <v>39</v>
      </c>
      <c r="C134">
        <v>14.4</v>
      </c>
      <c r="D134">
        <v>60</v>
      </c>
      <c r="E134">
        <v>0</v>
      </c>
      <c r="F134" s="1">
        <v>34612</v>
      </c>
    </row>
    <row r="135" spans="1:6" x14ac:dyDescent="0.3">
      <c r="A135">
        <v>10297</v>
      </c>
      <c r="B135">
        <v>72</v>
      </c>
      <c r="C135">
        <v>27.8</v>
      </c>
      <c r="D135">
        <v>20</v>
      </c>
      <c r="E135">
        <v>0</v>
      </c>
      <c r="F135" s="1">
        <v>34612</v>
      </c>
    </row>
    <row r="136" spans="1:6" x14ac:dyDescent="0.3">
      <c r="A136">
        <v>10298</v>
      </c>
      <c r="B136">
        <v>2</v>
      </c>
      <c r="C136">
        <v>15.2</v>
      </c>
      <c r="D136">
        <v>40</v>
      </c>
      <c r="E136">
        <v>0</v>
      </c>
      <c r="F136" s="1">
        <v>34613</v>
      </c>
    </row>
    <row r="137" spans="1:6" x14ac:dyDescent="0.3">
      <c r="A137">
        <v>10298</v>
      </c>
      <c r="B137">
        <v>36</v>
      </c>
      <c r="C137">
        <v>15.2</v>
      </c>
      <c r="D137">
        <v>40</v>
      </c>
      <c r="E137">
        <v>0.25</v>
      </c>
      <c r="F137" s="1">
        <v>34613</v>
      </c>
    </row>
    <row r="138" spans="1:6" x14ac:dyDescent="0.3">
      <c r="A138">
        <v>10298</v>
      </c>
      <c r="B138">
        <v>59</v>
      </c>
      <c r="C138">
        <v>44</v>
      </c>
      <c r="D138">
        <v>30</v>
      </c>
      <c r="E138">
        <v>0.25</v>
      </c>
      <c r="F138" s="1">
        <v>34613</v>
      </c>
    </row>
    <row r="139" spans="1:6" x14ac:dyDescent="0.3">
      <c r="A139">
        <v>10298</v>
      </c>
      <c r="B139">
        <v>62</v>
      </c>
      <c r="C139">
        <v>39.4</v>
      </c>
      <c r="D139">
        <v>15</v>
      </c>
      <c r="E139">
        <v>0</v>
      </c>
      <c r="F139" s="1">
        <v>34613</v>
      </c>
    </row>
    <row r="140" spans="1:6" x14ac:dyDescent="0.3">
      <c r="A140">
        <v>10299</v>
      </c>
      <c r="B140">
        <v>19</v>
      </c>
      <c r="C140">
        <v>7.3</v>
      </c>
      <c r="D140">
        <v>15</v>
      </c>
      <c r="E140">
        <v>0</v>
      </c>
      <c r="F140" s="1">
        <v>34614</v>
      </c>
    </row>
    <row r="141" spans="1:6" x14ac:dyDescent="0.3">
      <c r="A141">
        <v>10299</v>
      </c>
      <c r="B141">
        <v>70</v>
      </c>
      <c r="C141">
        <v>12</v>
      </c>
      <c r="D141">
        <v>20</v>
      </c>
      <c r="E141">
        <v>0</v>
      </c>
      <c r="F141" s="1">
        <v>34614</v>
      </c>
    </row>
    <row r="142" spans="1:6" x14ac:dyDescent="0.3">
      <c r="A142">
        <v>10300</v>
      </c>
      <c r="B142">
        <v>66</v>
      </c>
      <c r="C142">
        <v>13.6</v>
      </c>
      <c r="D142">
        <v>30</v>
      </c>
      <c r="E142">
        <v>0</v>
      </c>
      <c r="F142" s="1">
        <v>34617</v>
      </c>
    </row>
    <row r="143" spans="1:6" x14ac:dyDescent="0.3">
      <c r="A143">
        <v>10300</v>
      </c>
      <c r="B143">
        <v>68</v>
      </c>
      <c r="C143">
        <v>10</v>
      </c>
      <c r="D143">
        <v>20</v>
      </c>
      <c r="E143">
        <v>0</v>
      </c>
      <c r="F143" s="1">
        <v>34617</v>
      </c>
    </row>
    <row r="144" spans="1:6" x14ac:dyDescent="0.3">
      <c r="A144">
        <v>10301</v>
      </c>
      <c r="B144">
        <v>40</v>
      </c>
      <c r="C144">
        <v>14.7</v>
      </c>
      <c r="D144">
        <v>10</v>
      </c>
      <c r="E144">
        <v>0</v>
      </c>
      <c r="F144" s="1">
        <v>34617</v>
      </c>
    </row>
    <row r="145" spans="1:6" x14ac:dyDescent="0.3">
      <c r="A145">
        <v>10301</v>
      </c>
      <c r="B145">
        <v>56</v>
      </c>
      <c r="C145">
        <v>30.4</v>
      </c>
      <c r="D145">
        <v>20</v>
      </c>
      <c r="E145">
        <v>0</v>
      </c>
      <c r="F145" s="1">
        <v>34617</v>
      </c>
    </row>
    <row r="146" spans="1:6" x14ac:dyDescent="0.3">
      <c r="A146">
        <v>10302</v>
      </c>
      <c r="B146">
        <v>17</v>
      </c>
      <c r="C146">
        <v>31.2</v>
      </c>
      <c r="D146">
        <v>40</v>
      </c>
      <c r="E146">
        <v>0</v>
      </c>
      <c r="F146" s="1">
        <v>34618</v>
      </c>
    </row>
    <row r="147" spans="1:6" x14ac:dyDescent="0.3">
      <c r="A147">
        <v>10302</v>
      </c>
      <c r="B147">
        <v>28</v>
      </c>
      <c r="C147">
        <v>36.4</v>
      </c>
      <c r="D147">
        <v>28</v>
      </c>
      <c r="E147">
        <v>0</v>
      </c>
      <c r="F147" s="1">
        <v>34618</v>
      </c>
    </row>
    <row r="148" spans="1:6" x14ac:dyDescent="0.3">
      <c r="A148">
        <v>10302</v>
      </c>
      <c r="B148">
        <v>43</v>
      </c>
      <c r="C148">
        <v>36.799999999999997</v>
      </c>
      <c r="D148">
        <v>12</v>
      </c>
      <c r="E148">
        <v>0</v>
      </c>
      <c r="F148" s="1">
        <v>34618</v>
      </c>
    </row>
    <row r="149" spans="1:6" x14ac:dyDescent="0.3">
      <c r="A149">
        <v>10303</v>
      </c>
      <c r="B149">
        <v>40</v>
      </c>
      <c r="C149">
        <v>14.7</v>
      </c>
      <c r="D149">
        <v>40</v>
      </c>
      <c r="E149">
        <v>0.10000000149011612</v>
      </c>
      <c r="F149" s="1">
        <v>34619</v>
      </c>
    </row>
    <row r="150" spans="1:6" x14ac:dyDescent="0.3">
      <c r="A150">
        <v>10303</v>
      </c>
      <c r="B150">
        <v>65</v>
      </c>
      <c r="C150">
        <v>16.8</v>
      </c>
      <c r="D150">
        <v>30</v>
      </c>
      <c r="E150">
        <v>0.10000000149011612</v>
      </c>
      <c r="F150" s="1">
        <v>34619</v>
      </c>
    </row>
    <row r="151" spans="1:6" x14ac:dyDescent="0.3">
      <c r="A151">
        <v>10303</v>
      </c>
      <c r="B151">
        <v>68</v>
      </c>
      <c r="C151">
        <v>10</v>
      </c>
      <c r="D151">
        <v>15</v>
      </c>
      <c r="E151">
        <v>0.10000000149011612</v>
      </c>
      <c r="F151" s="1">
        <v>34619</v>
      </c>
    </row>
    <row r="152" spans="1:6" x14ac:dyDescent="0.3">
      <c r="A152">
        <v>10304</v>
      </c>
      <c r="B152">
        <v>49</v>
      </c>
      <c r="C152">
        <v>16</v>
      </c>
      <c r="D152">
        <v>30</v>
      </c>
      <c r="E152">
        <v>0</v>
      </c>
      <c r="F152" s="1">
        <v>34620</v>
      </c>
    </row>
    <row r="153" spans="1:6" x14ac:dyDescent="0.3">
      <c r="A153">
        <v>10304</v>
      </c>
      <c r="B153">
        <v>59</v>
      </c>
      <c r="C153">
        <v>44</v>
      </c>
      <c r="D153">
        <v>10</v>
      </c>
      <c r="E153">
        <v>0</v>
      </c>
      <c r="F153" s="1">
        <v>34620</v>
      </c>
    </row>
    <row r="154" spans="1:6" x14ac:dyDescent="0.3">
      <c r="A154">
        <v>10304</v>
      </c>
      <c r="B154">
        <v>71</v>
      </c>
      <c r="C154">
        <v>17.2</v>
      </c>
      <c r="D154">
        <v>2</v>
      </c>
      <c r="E154">
        <v>0</v>
      </c>
      <c r="F154" s="1">
        <v>34620</v>
      </c>
    </row>
    <row r="155" spans="1:6" x14ac:dyDescent="0.3">
      <c r="A155">
        <v>10305</v>
      </c>
      <c r="B155">
        <v>18</v>
      </c>
      <c r="C155">
        <v>50</v>
      </c>
      <c r="D155">
        <v>25</v>
      </c>
      <c r="E155">
        <v>0.10000000149011612</v>
      </c>
      <c r="F155" s="1">
        <v>34621</v>
      </c>
    </row>
    <row r="156" spans="1:6" x14ac:dyDescent="0.3">
      <c r="A156">
        <v>10305</v>
      </c>
      <c r="B156">
        <v>29</v>
      </c>
      <c r="C156">
        <v>99</v>
      </c>
      <c r="D156">
        <v>25</v>
      </c>
      <c r="E156">
        <v>0.10000000149011612</v>
      </c>
      <c r="F156" s="1">
        <v>34621</v>
      </c>
    </row>
    <row r="157" spans="1:6" x14ac:dyDescent="0.3">
      <c r="A157">
        <v>10305</v>
      </c>
      <c r="B157">
        <v>39</v>
      </c>
      <c r="C157">
        <v>14.4</v>
      </c>
      <c r="D157">
        <v>30</v>
      </c>
      <c r="E157">
        <v>0.10000000149011612</v>
      </c>
      <c r="F157" s="1">
        <v>34621</v>
      </c>
    </row>
    <row r="158" spans="1:6" x14ac:dyDescent="0.3">
      <c r="A158">
        <v>10306</v>
      </c>
      <c r="B158">
        <v>30</v>
      </c>
      <c r="C158">
        <v>20.7</v>
      </c>
      <c r="D158">
        <v>10</v>
      </c>
      <c r="E158">
        <v>0</v>
      </c>
      <c r="F158" s="1">
        <v>34624</v>
      </c>
    </row>
    <row r="159" spans="1:6" x14ac:dyDescent="0.3">
      <c r="A159">
        <v>10306</v>
      </c>
      <c r="B159">
        <v>53</v>
      </c>
      <c r="C159">
        <v>26.2</v>
      </c>
      <c r="D159">
        <v>10</v>
      </c>
      <c r="E159">
        <v>0</v>
      </c>
      <c r="F159" s="1">
        <v>34624</v>
      </c>
    </row>
    <row r="160" spans="1:6" x14ac:dyDescent="0.3">
      <c r="A160">
        <v>10306</v>
      </c>
      <c r="B160">
        <v>54</v>
      </c>
      <c r="C160">
        <v>5.9</v>
      </c>
      <c r="D160">
        <v>5</v>
      </c>
      <c r="E160">
        <v>0</v>
      </c>
      <c r="F160" s="1">
        <v>34624</v>
      </c>
    </row>
    <row r="161" spans="1:6" x14ac:dyDescent="0.3">
      <c r="A161">
        <v>10307</v>
      </c>
      <c r="B161">
        <v>62</v>
      </c>
      <c r="C161">
        <v>39.4</v>
      </c>
      <c r="D161">
        <v>10</v>
      </c>
      <c r="E161">
        <v>0</v>
      </c>
      <c r="F161" s="1">
        <v>34625</v>
      </c>
    </row>
    <row r="162" spans="1:6" x14ac:dyDescent="0.3">
      <c r="A162">
        <v>10307</v>
      </c>
      <c r="B162">
        <v>68</v>
      </c>
      <c r="C162">
        <v>10</v>
      </c>
      <c r="D162">
        <v>3</v>
      </c>
      <c r="E162">
        <v>0</v>
      </c>
      <c r="F162" s="1">
        <v>34625</v>
      </c>
    </row>
    <row r="163" spans="1:6" x14ac:dyDescent="0.3">
      <c r="A163">
        <v>10308</v>
      </c>
      <c r="B163">
        <v>69</v>
      </c>
      <c r="C163">
        <v>28.8</v>
      </c>
      <c r="D163">
        <v>1</v>
      </c>
      <c r="E163">
        <v>0</v>
      </c>
      <c r="F163" s="1">
        <v>34626</v>
      </c>
    </row>
    <row r="164" spans="1:6" x14ac:dyDescent="0.3">
      <c r="A164">
        <v>10308</v>
      </c>
      <c r="B164">
        <v>70</v>
      </c>
      <c r="C164">
        <v>12</v>
      </c>
      <c r="D164">
        <v>5</v>
      </c>
      <c r="E164">
        <v>0</v>
      </c>
      <c r="F164" s="1">
        <v>34626</v>
      </c>
    </row>
    <row r="165" spans="1:6" x14ac:dyDescent="0.3">
      <c r="A165">
        <v>10309</v>
      </c>
      <c r="B165">
        <v>4</v>
      </c>
      <c r="C165">
        <v>17.600000000000001</v>
      </c>
      <c r="D165">
        <v>20</v>
      </c>
      <c r="E165">
        <v>0</v>
      </c>
      <c r="F165" s="1">
        <v>34627</v>
      </c>
    </row>
    <row r="166" spans="1:6" x14ac:dyDescent="0.3">
      <c r="A166">
        <v>10309</v>
      </c>
      <c r="B166">
        <v>6</v>
      </c>
      <c r="C166">
        <v>20</v>
      </c>
      <c r="D166">
        <v>30</v>
      </c>
      <c r="E166">
        <v>0</v>
      </c>
      <c r="F166" s="1">
        <v>34627</v>
      </c>
    </row>
    <row r="167" spans="1:6" x14ac:dyDescent="0.3">
      <c r="A167">
        <v>10309</v>
      </c>
      <c r="B167">
        <v>42</v>
      </c>
      <c r="C167">
        <v>11.2</v>
      </c>
      <c r="D167">
        <v>2</v>
      </c>
      <c r="E167">
        <v>0</v>
      </c>
      <c r="F167" s="1">
        <v>34627</v>
      </c>
    </row>
    <row r="168" spans="1:6" x14ac:dyDescent="0.3">
      <c r="A168">
        <v>10309</v>
      </c>
      <c r="B168">
        <v>43</v>
      </c>
      <c r="C168">
        <v>36.799999999999997</v>
      </c>
      <c r="D168">
        <v>20</v>
      </c>
      <c r="E168">
        <v>0</v>
      </c>
      <c r="F168" s="1">
        <v>34627</v>
      </c>
    </row>
    <row r="169" spans="1:6" x14ac:dyDescent="0.3">
      <c r="A169">
        <v>10309</v>
      </c>
      <c r="B169">
        <v>71</v>
      </c>
      <c r="C169">
        <v>17.2</v>
      </c>
      <c r="D169">
        <v>3</v>
      </c>
      <c r="E169">
        <v>0</v>
      </c>
      <c r="F169" s="1">
        <v>34627</v>
      </c>
    </row>
    <row r="170" spans="1:6" x14ac:dyDescent="0.3">
      <c r="A170">
        <v>10310</v>
      </c>
      <c r="B170">
        <v>16</v>
      </c>
      <c r="C170">
        <v>13.9</v>
      </c>
      <c r="D170">
        <v>10</v>
      </c>
      <c r="E170">
        <v>0</v>
      </c>
      <c r="F170" s="1">
        <v>34628</v>
      </c>
    </row>
    <row r="171" spans="1:6" x14ac:dyDescent="0.3">
      <c r="A171">
        <v>10310</v>
      </c>
      <c r="B171">
        <v>62</v>
      </c>
      <c r="C171">
        <v>39.4</v>
      </c>
      <c r="D171">
        <v>5</v>
      </c>
      <c r="E171">
        <v>0</v>
      </c>
      <c r="F171" s="1">
        <v>34628</v>
      </c>
    </row>
    <row r="172" spans="1:6" x14ac:dyDescent="0.3">
      <c r="A172">
        <v>10311</v>
      </c>
      <c r="B172">
        <v>42</v>
      </c>
      <c r="C172">
        <v>11.2</v>
      </c>
      <c r="D172">
        <v>6</v>
      </c>
      <c r="E172">
        <v>0</v>
      </c>
      <c r="F172" s="1">
        <v>34628</v>
      </c>
    </row>
    <row r="173" spans="1:6" x14ac:dyDescent="0.3">
      <c r="A173">
        <v>10311</v>
      </c>
      <c r="B173">
        <v>69</v>
      </c>
      <c r="C173">
        <v>28.8</v>
      </c>
      <c r="D173">
        <v>7</v>
      </c>
      <c r="E173">
        <v>0</v>
      </c>
      <c r="F173" s="1">
        <v>34628</v>
      </c>
    </row>
    <row r="174" spans="1:6" x14ac:dyDescent="0.3">
      <c r="A174">
        <v>10312</v>
      </c>
      <c r="B174">
        <v>28</v>
      </c>
      <c r="C174">
        <v>36.4</v>
      </c>
      <c r="D174">
        <v>4</v>
      </c>
      <c r="E174">
        <v>0</v>
      </c>
      <c r="F174" s="1">
        <v>34631</v>
      </c>
    </row>
    <row r="175" spans="1:6" x14ac:dyDescent="0.3">
      <c r="A175">
        <v>10312</v>
      </c>
      <c r="B175">
        <v>43</v>
      </c>
      <c r="C175">
        <v>36.799999999999997</v>
      </c>
      <c r="D175">
        <v>24</v>
      </c>
      <c r="E175">
        <v>0</v>
      </c>
      <c r="F175" s="1">
        <v>34631</v>
      </c>
    </row>
    <row r="176" spans="1:6" x14ac:dyDescent="0.3">
      <c r="A176">
        <v>10312</v>
      </c>
      <c r="B176">
        <v>53</v>
      </c>
      <c r="C176">
        <v>26.2</v>
      </c>
      <c r="D176">
        <v>20</v>
      </c>
      <c r="E176">
        <v>0</v>
      </c>
      <c r="F176" s="1">
        <v>34631</v>
      </c>
    </row>
    <row r="177" spans="1:6" x14ac:dyDescent="0.3">
      <c r="A177">
        <v>10312</v>
      </c>
      <c r="B177">
        <v>75</v>
      </c>
      <c r="C177">
        <v>6.2</v>
      </c>
      <c r="D177">
        <v>10</v>
      </c>
      <c r="E177">
        <v>0</v>
      </c>
      <c r="F177" s="1">
        <v>34631</v>
      </c>
    </row>
    <row r="178" spans="1:6" x14ac:dyDescent="0.3">
      <c r="A178">
        <v>10313</v>
      </c>
      <c r="B178">
        <v>36</v>
      </c>
      <c r="C178">
        <v>15.2</v>
      </c>
      <c r="D178">
        <v>12</v>
      </c>
      <c r="E178">
        <v>0</v>
      </c>
      <c r="F178" s="1">
        <v>34632</v>
      </c>
    </row>
    <row r="179" spans="1:6" x14ac:dyDescent="0.3">
      <c r="A179">
        <v>10314</v>
      </c>
      <c r="B179">
        <v>32</v>
      </c>
      <c r="C179">
        <v>25.6</v>
      </c>
      <c r="D179">
        <v>40</v>
      </c>
      <c r="E179">
        <v>0.10000000149011612</v>
      </c>
      <c r="F179" s="1">
        <v>34633</v>
      </c>
    </row>
    <row r="180" spans="1:6" x14ac:dyDescent="0.3">
      <c r="A180">
        <v>10314</v>
      </c>
      <c r="B180">
        <v>58</v>
      </c>
      <c r="C180">
        <v>10.6</v>
      </c>
      <c r="D180">
        <v>30</v>
      </c>
      <c r="E180">
        <v>0.10000000149011612</v>
      </c>
      <c r="F180" s="1">
        <v>34633</v>
      </c>
    </row>
    <row r="181" spans="1:6" x14ac:dyDescent="0.3">
      <c r="A181">
        <v>10314</v>
      </c>
      <c r="B181">
        <v>62</v>
      </c>
      <c r="C181">
        <v>39.4</v>
      </c>
      <c r="D181">
        <v>25</v>
      </c>
      <c r="E181">
        <v>0.10000000149011612</v>
      </c>
      <c r="F181" s="1">
        <v>34633</v>
      </c>
    </row>
    <row r="182" spans="1:6" x14ac:dyDescent="0.3">
      <c r="A182">
        <v>10315</v>
      </c>
      <c r="B182">
        <v>34</v>
      </c>
      <c r="C182">
        <v>11.2</v>
      </c>
      <c r="D182">
        <v>14</v>
      </c>
      <c r="E182">
        <v>0</v>
      </c>
      <c r="F182" s="1">
        <v>34634</v>
      </c>
    </row>
    <row r="183" spans="1:6" x14ac:dyDescent="0.3">
      <c r="A183">
        <v>10315</v>
      </c>
      <c r="B183">
        <v>70</v>
      </c>
      <c r="C183">
        <v>12</v>
      </c>
      <c r="D183">
        <v>30</v>
      </c>
      <c r="E183">
        <v>0</v>
      </c>
      <c r="F183" s="1">
        <v>34634</v>
      </c>
    </row>
    <row r="184" spans="1:6" x14ac:dyDescent="0.3">
      <c r="A184">
        <v>10316</v>
      </c>
      <c r="B184">
        <v>41</v>
      </c>
      <c r="C184">
        <v>7.7</v>
      </c>
      <c r="D184">
        <v>10</v>
      </c>
      <c r="E184">
        <v>0</v>
      </c>
      <c r="F184" s="1">
        <v>34635</v>
      </c>
    </row>
    <row r="185" spans="1:6" x14ac:dyDescent="0.3">
      <c r="A185">
        <v>10316</v>
      </c>
      <c r="B185">
        <v>62</v>
      </c>
      <c r="C185">
        <v>39.4</v>
      </c>
      <c r="D185">
        <v>70</v>
      </c>
      <c r="E185">
        <v>0</v>
      </c>
      <c r="F185" s="1">
        <v>34635</v>
      </c>
    </row>
    <row r="186" spans="1:6" x14ac:dyDescent="0.3">
      <c r="A186">
        <v>10317</v>
      </c>
      <c r="B186">
        <v>1</v>
      </c>
      <c r="C186">
        <v>14.4</v>
      </c>
      <c r="D186">
        <v>20</v>
      </c>
      <c r="E186">
        <v>0</v>
      </c>
      <c r="F186" s="1">
        <v>34638</v>
      </c>
    </row>
    <row r="187" spans="1:6" x14ac:dyDescent="0.3">
      <c r="A187">
        <v>10318</v>
      </c>
      <c r="B187">
        <v>41</v>
      </c>
      <c r="C187">
        <v>7.7</v>
      </c>
      <c r="D187">
        <v>20</v>
      </c>
      <c r="E187">
        <v>0</v>
      </c>
      <c r="F187" s="1">
        <v>34639</v>
      </c>
    </row>
    <row r="188" spans="1:6" x14ac:dyDescent="0.3">
      <c r="A188">
        <v>10318</v>
      </c>
      <c r="B188">
        <v>76</v>
      </c>
      <c r="C188">
        <v>14.4</v>
      </c>
      <c r="D188">
        <v>6</v>
      </c>
      <c r="E188">
        <v>0</v>
      </c>
      <c r="F188" s="1">
        <v>34639</v>
      </c>
    </row>
    <row r="189" spans="1:6" x14ac:dyDescent="0.3">
      <c r="A189">
        <v>10319</v>
      </c>
      <c r="B189">
        <v>17</v>
      </c>
      <c r="C189">
        <v>31.2</v>
      </c>
      <c r="D189">
        <v>8</v>
      </c>
      <c r="E189">
        <v>0</v>
      </c>
      <c r="F189" s="1">
        <v>34640</v>
      </c>
    </row>
    <row r="190" spans="1:6" x14ac:dyDescent="0.3">
      <c r="A190">
        <v>10319</v>
      </c>
      <c r="B190">
        <v>28</v>
      </c>
      <c r="C190">
        <v>36.4</v>
      </c>
      <c r="D190">
        <v>14</v>
      </c>
      <c r="E190">
        <v>0</v>
      </c>
      <c r="F190" s="1">
        <v>34640</v>
      </c>
    </row>
    <row r="191" spans="1:6" x14ac:dyDescent="0.3">
      <c r="A191">
        <v>10319</v>
      </c>
      <c r="B191">
        <v>76</v>
      </c>
      <c r="C191">
        <v>14.4</v>
      </c>
      <c r="D191">
        <v>30</v>
      </c>
      <c r="E191">
        <v>0</v>
      </c>
      <c r="F191" s="1">
        <v>34640</v>
      </c>
    </row>
    <row r="192" spans="1:6" x14ac:dyDescent="0.3">
      <c r="A192">
        <v>10320</v>
      </c>
      <c r="B192">
        <v>71</v>
      </c>
      <c r="C192">
        <v>17.2</v>
      </c>
      <c r="D192">
        <v>30</v>
      </c>
      <c r="E192">
        <v>0</v>
      </c>
      <c r="F192" s="1">
        <v>34641</v>
      </c>
    </row>
    <row r="193" spans="1:6" x14ac:dyDescent="0.3">
      <c r="A193">
        <v>10321</v>
      </c>
      <c r="B193">
        <v>35</v>
      </c>
      <c r="C193">
        <v>14.4</v>
      </c>
      <c r="D193">
        <v>10</v>
      </c>
      <c r="E193">
        <v>0</v>
      </c>
      <c r="F193" s="1">
        <v>34641</v>
      </c>
    </row>
    <row r="194" spans="1:6" x14ac:dyDescent="0.3">
      <c r="A194">
        <v>10322</v>
      </c>
      <c r="B194">
        <v>52</v>
      </c>
      <c r="C194">
        <v>5.6</v>
      </c>
      <c r="D194">
        <v>20</v>
      </c>
      <c r="E194">
        <v>0</v>
      </c>
      <c r="F194" s="1">
        <v>34642</v>
      </c>
    </row>
    <row r="195" spans="1:6" x14ac:dyDescent="0.3">
      <c r="A195">
        <v>10323</v>
      </c>
      <c r="B195">
        <v>15</v>
      </c>
      <c r="C195">
        <v>12.4</v>
      </c>
      <c r="D195">
        <v>5</v>
      </c>
      <c r="E195">
        <v>0</v>
      </c>
      <c r="F195" s="1">
        <v>34645</v>
      </c>
    </row>
    <row r="196" spans="1:6" x14ac:dyDescent="0.3">
      <c r="A196">
        <v>10323</v>
      </c>
      <c r="B196">
        <v>25</v>
      </c>
      <c r="C196">
        <v>11.2</v>
      </c>
      <c r="D196">
        <v>4</v>
      </c>
      <c r="E196">
        <v>0</v>
      </c>
      <c r="F196" s="1">
        <v>34645</v>
      </c>
    </row>
    <row r="197" spans="1:6" x14ac:dyDescent="0.3">
      <c r="A197">
        <v>10323</v>
      </c>
      <c r="B197">
        <v>39</v>
      </c>
      <c r="C197">
        <v>14.4</v>
      </c>
      <c r="D197">
        <v>4</v>
      </c>
      <c r="E197">
        <v>0</v>
      </c>
      <c r="F197" s="1">
        <v>34645</v>
      </c>
    </row>
    <row r="198" spans="1:6" x14ac:dyDescent="0.3">
      <c r="A198">
        <v>10324</v>
      </c>
      <c r="B198">
        <v>16</v>
      </c>
      <c r="C198">
        <v>13.9</v>
      </c>
      <c r="D198">
        <v>21</v>
      </c>
      <c r="E198">
        <v>0.15000000596046448</v>
      </c>
      <c r="F198" s="1">
        <v>34646</v>
      </c>
    </row>
    <row r="199" spans="1:6" x14ac:dyDescent="0.3">
      <c r="A199">
        <v>10324</v>
      </c>
      <c r="B199">
        <v>35</v>
      </c>
      <c r="C199">
        <v>14.4</v>
      </c>
      <c r="D199">
        <v>70</v>
      </c>
      <c r="E199">
        <v>0.15000000596046448</v>
      </c>
      <c r="F199" s="1">
        <v>34646</v>
      </c>
    </row>
    <row r="200" spans="1:6" x14ac:dyDescent="0.3">
      <c r="A200">
        <v>10324</v>
      </c>
      <c r="B200">
        <v>46</v>
      </c>
      <c r="C200">
        <v>9.6</v>
      </c>
      <c r="D200">
        <v>30</v>
      </c>
      <c r="E200">
        <v>0</v>
      </c>
      <c r="F200" s="1">
        <v>34646</v>
      </c>
    </row>
    <row r="201" spans="1:6" x14ac:dyDescent="0.3">
      <c r="A201">
        <v>10324</v>
      </c>
      <c r="B201">
        <v>59</v>
      </c>
      <c r="C201">
        <v>44</v>
      </c>
      <c r="D201">
        <v>40</v>
      </c>
      <c r="E201">
        <v>0.15000000596046448</v>
      </c>
      <c r="F201" s="1">
        <v>34646</v>
      </c>
    </row>
    <row r="202" spans="1:6" x14ac:dyDescent="0.3">
      <c r="A202">
        <v>10324</v>
      </c>
      <c r="B202">
        <v>63</v>
      </c>
      <c r="C202">
        <v>35.1</v>
      </c>
      <c r="D202">
        <v>80</v>
      </c>
      <c r="E202">
        <v>0.15000000596046448</v>
      </c>
      <c r="F202" s="1">
        <v>34646</v>
      </c>
    </row>
    <row r="203" spans="1:6" x14ac:dyDescent="0.3">
      <c r="A203">
        <v>10325</v>
      </c>
      <c r="B203">
        <v>6</v>
      </c>
      <c r="C203">
        <v>20</v>
      </c>
      <c r="D203">
        <v>6</v>
      </c>
      <c r="E203">
        <v>0</v>
      </c>
      <c r="F203" s="1">
        <v>34647</v>
      </c>
    </row>
    <row r="204" spans="1:6" x14ac:dyDescent="0.3">
      <c r="A204">
        <v>10325</v>
      </c>
      <c r="B204">
        <v>13</v>
      </c>
      <c r="C204">
        <v>4.8</v>
      </c>
      <c r="D204">
        <v>12</v>
      </c>
      <c r="E204">
        <v>0</v>
      </c>
      <c r="F204" s="1">
        <v>34647</v>
      </c>
    </row>
    <row r="205" spans="1:6" x14ac:dyDescent="0.3">
      <c r="A205">
        <v>10325</v>
      </c>
      <c r="B205">
        <v>14</v>
      </c>
      <c r="C205">
        <v>18.600000000000001</v>
      </c>
      <c r="D205">
        <v>9</v>
      </c>
      <c r="E205">
        <v>0</v>
      </c>
      <c r="F205" s="1">
        <v>34647</v>
      </c>
    </row>
    <row r="206" spans="1:6" x14ac:dyDescent="0.3">
      <c r="A206">
        <v>10325</v>
      </c>
      <c r="B206">
        <v>31</v>
      </c>
      <c r="C206">
        <v>10</v>
      </c>
      <c r="D206">
        <v>4</v>
      </c>
      <c r="E206">
        <v>0</v>
      </c>
      <c r="F206" s="1">
        <v>34647</v>
      </c>
    </row>
    <row r="207" spans="1:6" x14ac:dyDescent="0.3">
      <c r="A207">
        <v>10325</v>
      </c>
      <c r="B207">
        <v>72</v>
      </c>
      <c r="C207">
        <v>27.8</v>
      </c>
      <c r="D207">
        <v>40</v>
      </c>
      <c r="E207">
        <v>0</v>
      </c>
      <c r="F207" s="1">
        <v>34647</v>
      </c>
    </row>
    <row r="208" spans="1:6" x14ac:dyDescent="0.3">
      <c r="A208">
        <v>10326</v>
      </c>
      <c r="B208">
        <v>4</v>
      </c>
      <c r="C208">
        <v>17.600000000000001</v>
      </c>
      <c r="D208">
        <v>24</v>
      </c>
      <c r="E208">
        <v>0</v>
      </c>
      <c r="F208" s="1">
        <v>34648</v>
      </c>
    </row>
    <row r="209" spans="1:6" x14ac:dyDescent="0.3">
      <c r="A209">
        <v>10326</v>
      </c>
      <c r="B209">
        <v>57</v>
      </c>
      <c r="C209">
        <v>15.6</v>
      </c>
      <c r="D209">
        <v>16</v>
      </c>
      <c r="E209">
        <v>0</v>
      </c>
      <c r="F209" s="1">
        <v>34648</v>
      </c>
    </row>
    <row r="210" spans="1:6" x14ac:dyDescent="0.3">
      <c r="A210">
        <v>10326</v>
      </c>
      <c r="B210">
        <v>75</v>
      </c>
      <c r="C210">
        <v>6.2</v>
      </c>
      <c r="D210">
        <v>50</v>
      </c>
      <c r="E210">
        <v>0</v>
      </c>
      <c r="F210" s="1">
        <v>34648</v>
      </c>
    </row>
    <row r="211" spans="1:6" x14ac:dyDescent="0.3">
      <c r="A211">
        <v>10327</v>
      </c>
      <c r="B211">
        <v>2</v>
      </c>
      <c r="C211">
        <v>15.2</v>
      </c>
      <c r="D211">
        <v>25</v>
      </c>
      <c r="E211">
        <v>0.20000000298023224</v>
      </c>
      <c r="F211" s="1">
        <v>34649</v>
      </c>
    </row>
    <row r="212" spans="1:6" x14ac:dyDescent="0.3">
      <c r="A212">
        <v>10327</v>
      </c>
      <c r="B212">
        <v>11</v>
      </c>
      <c r="C212">
        <v>16.8</v>
      </c>
      <c r="D212">
        <v>50</v>
      </c>
      <c r="E212">
        <v>0.20000000298023224</v>
      </c>
      <c r="F212" s="1">
        <v>34649</v>
      </c>
    </row>
    <row r="213" spans="1:6" x14ac:dyDescent="0.3">
      <c r="A213">
        <v>10327</v>
      </c>
      <c r="B213">
        <v>30</v>
      </c>
      <c r="C213">
        <v>20.7</v>
      </c>
      <c r="D213">
        <v>35</v>
      </c>
      <c r="E213">
        <v>0.20000000298023224</v>
      </c>
      <c r="F213" s="1">
        <v>34649</v>
      </c>
    </row>
    <row r="214" spans="1:6" x14ac:dyDescent="0.3">
      <c r="A214">
        <v>10327</v>
      </c>
      <c r="B214">
        <v>58</v>
      </c>
      <c r="C214">
        <v>10.6</v>
      </c>
      <c r="D214">
        <v>30</v>
      </c>
      <c r="E214">
        <v>0.20000000298023224</v>
      </c>
      <c r="F214" s="1">
        <v>34649</v>
      </c>
    </row>
    <row r="215" spans="1:6" x14ac:dyDescent="0.3">
      <c r="A215">
        <v>10328</v>
      </c>
      <c r="B215">
        <v>59</v>
      </c>
      <c r="C215">
        <v>44</v>
      </c>
      <c r="D215">
        <v>9</v>
      </c>
      <c r="E215">
        <v>0</v>
      </c>
      <c r="F215" s="1">
        <v>34652</v>
      </c>
    </row>
    <row r="216" spans="1:6" x14ac:dyDescent="0.3">
      <c r="A216">
        <v>10328</v>
      </c>
      <c r="B216">
        <v>65</v>
      </c>
      <c r="C216">
        <v>16.8</v>
      </c>
      <c r="D216">
        <v>40</v>
      </c>
      <c r="E216">
        <v>0</v>
      </c>
      <c r="F216" s="1">
        <v>34652</v>
      </c>
    </row>
    <row r="217" spans="1:6" x14ac:dyDescent="0.3">
      <c r="A217">
        <v>10328</v>
      </c>
      <c r="B217">
        <v>68</v>
      </c>
      <c r="C217">
        <v>10</v>
      </c>
      <c r="D217">
        <v>10</v>
      </c>
      <c r="E217">
        <v>0</v>
      </c>
      <c r="F217" s="1">
        <v>34652</v>
      </c>
    </row>
    <row r="218" spans="1:6" x14ac:dyDescent="0.3">
      <c r="A218">
        <v>10329</v>
      </c>
      <c r="B218">
        <v>19</v>
      </c>
      <c r="C218">
        <v>7.3</v>
      </c>
      <c r="D218">
        <v>10</v>
      </c>
      <c r="E218">
        <v>5.000000074505806E-2</v>
      </c>
      <c r="F218" s="1">
        <v>34653</v>
      </c>
    </row>
    <row r="219" spans="1:6" x14ac:dyDescent="0.3">
      <c r="A219">
        <v>10329</v>
      </c>
      <c r="B219">
        <v>30</v>
      </c>
      <c r="C219">
        <v>20.7</v>
      </c>
      <c r="D219">
        <v>8</v>
      </c>
      <c r="E219">
        <v>5.000000074505806E-2</v>
      </c>
      <c r="F219" s="1">
        <v>34653</v>
      </c>
    </row>
    <row r="220" spans="1:6" x14ac:dyDescent="0.3">
      <c r="A220">
        <v>10329</v>
      </c>
      <c r="B220">
        <v>38</v>
      </c>
      <c r="C220">
        <v>210.8</v>
      </c>
      <c r="D220">
        <v>20</v>
      </c>
      <c r="E220">
        <v>5.000000074505806E-2</v>
      </c>
      <c r="F220" s="1">
        <v>34653</v>
      </c>
    </row>
    <row r="221" spans="1:6" x14ac:dyDescent="0.3">
      <c r="A221">
        <v>10329</v>
      </c>
      <c r="B221">
        <v>56</v>
      </c>
      <c r="C221">
        <v>30.4</v>
      </c>
      <c r="D221">
        <v>12</v>
      </c>
      <c r="E221">
        <v>5.000000074505806E-2</v>
      </c>
      <c r="F221" s="1">
        <v>34653</v>
      </c>
    </row>
    <row r="222" spans="1:6" x14ac:dyDescent="0.3">
      <c r="A222">
        <v>10330</v>
      </c>
      <c r="B222">
        <v>26</v>
      </c>
      <c r="C222">
        <v>24.9</v>
      </c>
      <c r="D222">
        <v>50</v>
      </c>
      <c r="E222">
        <v>0.15000000596046448</v>
      </c>
      <c r="F222" s="1">
        <v>34654</v>
      </c>
    </row>
    <row r="223" spans="1:6" x14ac:dyDescent="0.3">
      <c r="A223">
        <v>10330</v>
      </c>
      <c r="B223">
        <v>72</v>
      </c>
      <c r="C223">
        <v>27.8</v>
      </c>
      <c r="D223">
        <v>25</v>
      </c>
      <c r="E223">
        <v>0.15000000596046448</v>
      </c>
      <c r="F223" s="1">
        <v>34654</v>
      </c>
    </row>
    <row r="224" spans="1:6" x14ac:dyDescent="0.3">
      <c r="A224">
        <v>10331</v>
      </c>
      <c r="B224">
        <v>54</v>
      </c>
      <c r="C224">
        <v>5.9</v>
      </c>
      <c r="D224">
        <v>15</v>
      </c>
      <c r="E224">
        <v>0</v>
      </c>
      <c r="F224" s="1">
        <v>34654</v>
      </c>
    </row>
    <row r="225" spans="1:6" x14ac:dyDescent="0.3">
      <c r="A225">
        <v>10332</v>
      </c>
      <c r="B225">
        <v>18</v>
      </c>
      <c r="C225">
        <v>50</v>
      </c>
      <c r="D225">
        <v>40</v>
      </c>
      <c r="E225">
        <v>0.20000000298023224</v>
      </c>
      <c r="F225" s="1">
        <v>34655</v>
      </c>
    </row>
    <row r="226" spans="1:6" x14ac:dyDescent="0.3">
      <c r="A226">
        <v>10332</v>
      </c>
      <c r="B226">
        <v>42</v>
      </c>
      <c r="C226">
        <v>11.2</v>
      </c>
      <c r="D226">
        <v>10</v>
      </c>
      <c r="E226">
        <v>0.20000000298023224</v>
      </c>
      <c r="F226" s="1">
        <v>34655</v>
      </c>
    </row>
    <row r="227" spans="1:6" x14ac:dyDescent="0.3">
      <c r="A227">
        <v>10332</v>
      </c>
      <c r="B227">
        <v>47</v>
      </c>
      <c r="C227">
        <v>7.6</v>
      </c>
      <c r="D227">
        <v>16</v>
      </c>
      <c r="E227">
        <v>0.20000000298023224</v>
      </c>
      <c r="F227" s="1">
        <v>34655</v>
      </c>
    </row>
    <row r="228" spans="1:6" x14ac:dyDescent="0.3">
      <c r="A228">
        <v>10333</v>
      </c>
      <c r="B228">
        <v>14</v>
      </c>
      <c r="C228">
        <v>18.600000000000001</v>
      </c>
      <c r="D228">
        <v>10</v>
      </c>
      <c r="E228">
        <v>0</v>
      </c>
      <c r="F228" s="1">
        <v>34656</v>
      </c>
    </row>
    <row r="229" spans="1:6" x14ac:dyDescent="0.3">
      <c r="A229">
        <v>10333</v>
      </c>
      <c r="B229">
        <v>21</v>
      </c>
      <c r="C229">
        <v>8</v>
      </c>
      <c r="D229">
        <v>10</v>
      </c>
      <c r="E229">
        <v>0.10000000149011612</v>
      </c>
      <c r="F229" s="1">
        <v>34656</v>
      </c>
    </row>
    <row r="230" spans="1:6" x14ac:dyDescent="0.3">
      <c r="A230">
        <v>10333</v>
      </c>
      <c r="B230">
        <v>71</v>
      </c>
      <c r="C230">
        <v>17.2</v>
      </c>
      <c r="D230">
        <v>40</v>
      </c>
      <c r="E230">
        <v>0.10000000149011612</v>
      </c>
      <c r="F230" s="1">
        <v>34656</v>
      </c>
    </row>
    <row r="231" spans="1:6" x14ac:dyDescent="0.3">
      <c r="A231">
        <v>10334</v>
      </c>
      <c r="B231">
        <v>52</v>
      </c>
      <c r="C231">
        <v>5.6</v>
      </c>
      <c r="D231">
        <v>8</v>
      </c>
      <c r="E231">
        <v>0</v>
      </c>
      <c r="F231" s="1">
        <v>34659</v>
      </c>
    </row>
    <row r="232" spans="1:6" x14ac:dyDescent="0.3">
      <c r="A232">
        <v>10334</v>
      </c>
      <c r="B232">
        <v>68</v>
      </c>
      <c r="C232">
        <v>10</v>
      </c>
      <c r="D232">
        <v>10</v>
      </c>
      <c r="E232">
        <v>0</v>
      </c>
      <c r="F232" s="1">
        <v>34659</v>
      </c>
    </row>
    <row r="233" spans="1:6" x14ac:dyDescent="0.3">
      <c r="A233">
        <v>10335</v>
      </c>
      <c r="B233">
        <v>2</v>
      </c>
      <c r="C233">
        <v>15.2</v>
      </c>
      <c r="D233">
        <v>7</v>
      </c>
      <c r="E233">
        <v>0.20000000298023224</v>
      </c>
      <c r="F233" s="1">
        <v>34660</v>
      </c>
    </row>
    <row r="234" spans="1:6" x14ac:dyDescent="0.3">
      <c r="A234">
        <v>10335</v>
      </c>
      <c r="B234">
        <v>31</v>
      </c>
      <c r="C234">
        <v>10</v>
      </c>
      <c r="D234">
        <v>25</v>
      </c>
      <c r="E234">
        <v>0.20000000298023224</v>
      </c>
      <c r="F234" s="1">
        <v>34660</v>
      </c>
    </row>
    <row r="235" spans="1:6" x14ac:dyDescent="0.3">
      <c r="A235">
        <v>10335</v>
      </c>
      <c r="B235">
        <v>32</v>
      </c>
      <c r="C235">
        <v>25.6</v>
      </c>
      <c r="D235">
        <v>6</v>
      </c>
      <c r="E235">
        <v>0.20000000298023224</v>
      </c>
      <c r="F235" s="1">
        <v>34660</v>
      </c>
    </row>
    <row r="236" spans="1:6" x14ac:dyDescent="0.3">
      <c r="A236">
        <v>10335</v>
      </c>
      <c r="B236">
        <v>51</v>
      </c>
      <c r="C236">
        <v>42.4</v>
      </c>
      <c r="D236">
        <v>48</v>
      </c>
      <c r="E236">
        <v>0.20000000298023224</v>
      </c>
      <c r="F236" s="1">
        <v>34660</v>
      </c>
    </row>
    <row r="237" spans="1:6" x14ac:dyDescent="0.3">
      <c r="A237">
        <v>10336</v>
      </c>
      <c r="B237">
        <v>4</v>
      </c>
      <c r="C237">
        <v>17.600000000000001</v>
      </c>
      <c r="D237">
        <v>18</v>
      </c>
      <c r="E237">
        <v>0.10000000149011612</v>
      </c>
      <c r="F237" s="1">
        <v>34661</v>
      </c>
    </row>
    <row r="238" spans="1:6" x14ac:dyDescent="0.3">
      <c r="A238">
        <v>10337</v>
      </c>
      <c r="B238">
        <v>23</v>
      </c>
      <c r="C238">
        <v>7.2</v>
      </c>
      <c r="D238">
        <v>40</v>
      </c>
      <c r="E238">
        <v>0</v>
      </c>
      <c r="F238" s="1">
        <v>34662</v>
      </c>
    </row>
    <row r="239" spans="1:6" x14ac:dyDescent="0.3">
      <c r="A239">
        <v>10337</v>
      </c>
      <c r="B239">
        <v>26</v>
      </c>
      <c r="C239">
        <v>24.9</v>
      </c>
      <c r="D239">
        <v>24</v>
      </c>
      <c r="E239">
        <v>0</v>
      </c>
      <c r="F239" s="1">
        <v>34662</v>
      </c>
    </row>
    <row r="240" spans="1:6" x14ac:dyDescent="0.3">
      <c r="A240">
        <v>10337</v>
      </c>
      <c r="B240">
        <v>36</v>
      </c>
      <c r="C240">
        <v>15.2</v>
      </c>
      <c r="D240">
        <v>20</v>
      </c>
      <c r="E240">
        <v>0</v>
      </c>
      <c r="F240" s="1">
        <v>34662</v>
      </c>
    </row>
    <row r="241" spans="1:6" x14ac:dyDescent="0.3">
      <c r="A241">
        <v>10337</v>
      </c>
      <c r="B241">
        <v>37</v>
      </c>
      <c r="C241">
        <v>20.8</v>
      </c>
      <c r="D241">
        <v>28</v>
      </c>
      <c r="E241">
        <v>0</v>
      </c>
      <c r="F241" s="1">
        <v>34662</v>
      </c>
    </row>
    <row r="242" spans="1:6" x14ac:dyDescent="0.3">
      <c r="A242">
        <v>10337</v>
      </c>
      <c r="B242">
        <v>72</v>
      </c>
      <c r="C242">
        <v>27.8</v>
      </c>
      <c r="D242">
        <v>25</v>
      </c>
      <c r="E242">
        <v>0</v>
      </c>
      <c r="F242" s="1">
        <v>34662</v>
      </c>
    </row>
    <row r="243" spans="1:6" x14ac:dyDescent="0.3">
      <c r="A243">
        <v>10338</v>
      </c>
      <c r="B243">
        <v>17</v>
      </c>
      <c r="C243">
        <v>31.2</v>
      </c>
      <c r="D243">
        <v>20</v>
      </c>
      <c r="E243">
        <v>0</v>
      </c>
      <c r="F243" s="1">
        <v>34663</v>
      </c>
    </row>
    <row r="244" spans="1:6" x14ac:dyDescent="0.3">
      <c r="A244">
        <v>10338</v>
      </c>
      <c r="B244">
        <v>30</v>
      </c>
      <c r="C244">
        <v>20.7</v>
      </c>
      <c r="D244">
        <v>15</v>
      </c>
      <c r="E244">
        <v>0</v>
      </c>
      <c r="F244" s="1">
        <v>34663</v>
      </c>
    </row>
    <row r="245" spans="1:6" x14ac:dyDescent="0.3">
      <c r="A245">
        <v>10339</v>
      </c>
      <c r="B245">
        <v>4</v>
      </c>
      <c r="C245">
        <v>17.600000000000001</v>
      </c>
      <c r="D245">
        <v>10</v>
      </c>
      <c r="E245">
        <v>0</v>
      </c>
      <c r="F245" s="1">
        <v>34666</v>
      </c>
    </row>
    <row r="246" spans="1:6" x14ac:dyDescent="0.3">
      <c r="A246">
        <v>10339</v>
      </c>
      <c r="B246">
        <v>17</v>
      </c>
      <c r="C246">
        <v>31.2</v>
      </c>
      <c r="D246">
        <v>70</v>
      </c>
      <c r="E246">
        <v>5.000000074505806E-2</v>
      </c>
      <c r="F246" s="1">
        <v>34666</v>
      </c>
    </row>
    <row r="247" spans="1:6" x14ac:dyDescent="0.3">
      <c r="A247">
        <v>10339</v>
      </c>
      <c r="B247">
        <v>62</v>
      </c>
      <c r="C247">
        <v>39.4</v>
      </c>
      <c r="D247">
        <v>28</v>
      </c>
      <c r="E247">
        <v>0</v>
      </c>
      <c r="F247" s="1">
        <v>34666</v>
      </c>
    </row>
    <row r="248" spans="1:6" x14ac:dyDescent="0.3">
      <c r="A248">
        <v>10340</v>
      </c>
      <c r="B248">
        <v>18</v>
      </c>
      <c r="C248">
        <v>50</v>
      </c>
      <c r="D248">
        <v>20</v>
      </c>
      <c r="E248">
        <v>5.000000074505806E-2</v>
      </c>
      <c r="F248" s="1">
        <v>34667</v>
      </c>
    </row>
    <row r="249" spans="1:6" x14ac:dyDescent="0.3">
      <c r="A249">
        <v>10340</v>
      </c>
      <c r="B249">
        <v>41</v>
      </c>
      <c r="C249">
        <v>7.7</v>
      </c>
      <c r="D249">
        <v>12</v>
      </c>
      <c r="E249">
        <v>5.000000074505806E-2</v>
      </c>
      <c r="F249" s="1">
        <v>34667</v>
      </c>
    </row>
    <row r="250" spans="1:6" x14ac:dyDescent="0.3">
      <c r="A250">
        <v>10340</v>
      </c>
      <c r="B250">
        <v>43</v>
      </c>
      <c r="C250">
        <v>36.799999999999997</v>
      </c>
      <c r="D250">
        <v>40</v>
      </c>
      <c r="E250">
        <v>5.000000074505806E-2</v>
      </c>
      <c r="F250" s="1">
        <v>34667</v>
      </c>
    </row>
    <row r="251" spans="1:6" x14ac:dyDescent="0.3">
      <c r="A251">
        <v>10341</v>
      </c>
      <c r="B251">
        <v>33</v>
      </c>
      <c r="C251">
        <v>2</v>
      </c>
      <c r="D251">
        <v>8</v>
      </c>
      <c r="E251">
        <v>0</v>
      </c>
      <c r="F251" s="1">
        <v>34667</v>
      </c>
    </row>
    <row r="252" spans="1:6" x14ac:dyDescent="0.3">
      <c r="A252">
        <v>10341</v>
      </c>
      <c r="B252">
        <v>59</v>
      </c>
      <c r="C252">
        <v>44</v>
      </c>
      <c r="D252">
        <v>9</v>
      </c>
      <c r="E252">
        <v>0.15000000596046448</v>
      </c>
      <c r="F252" s="1">
        <v>34667</v>
      </c>
    </row>
    <row r="253" spans="1:6" x14ac:dyDescent="0.3">
      <c r="A253">
        <v>10342</v>
      </c>
      <c r="B253">
        <v>2</v>
      </c>
      <c r="C253">
        <v>15.2</v>
      </c>
      <c r="D253">
        <v>24</v>
      </c>
      <c r="E253">
        <v>0.20000000298023224</v>
      </c>
      <c r="F253" s="1">
        <v>34668</v>
      </c>
    </row>
    <row r="254" spans="1:6" x14ac:dyDescent="0.3">
      <c r="A254">
        <v>10342</v>
      </c>
      <c r="B254">
        <v>31</v>
      </c>
      <c r="C254">
        <v>10</v>
      </c>
      <c r="D254">
        <v>56</v>
      </c>
      <c r="E254">
        <v>0.20000000298023224</v>
      </c>
      <c r="F254" s="1">
        <v>34668</v>
      </c>
    </row>
    <row r="255" spans="1:6" x14ac:dyDescent="0.3">
      <c r="A255">
        <v>10342</v>
      </c>
      <c r="B255">
        <v>36</v>
      </c>
      <c r="C255">
        <v>15.2</v>
      </c>
      <c r="D255">
        <v>40</v>
      </c>
      <c r="E255">
        <v>0.20000000298023224</v>
      </c>
      <c r="F255" s="1">
        <v>34668</v>
      </c>
    </row>
    <row r="256" spans="1:6" x14ac:dyDescent="0.3">
      <c r="A256">
        <v>10342</v>
      </c>
      <c r="B256">
        <v>55</v>
      </c>
      <c r="C256">
        <v>19.2</v>
      </c>
      <c r="D256">
        <v>40</v>
      </c>
      <c r="E256">
        <v>0.20000000298023224</v>
      </c>
      <c r="F256" s="1">
        <v>34668</v>
      </c>
    </row>
    <row r="257" spans="1:6" x14ac:dyDescent="0.3">
      <c r="A257">
        <v>10343</v>
      </c>
      <c r="B257">
        <v>64</v>
      </c>
      <c r="C257">
        <v>26.6</v>
      </c>
      <c r="D257">
        <v>50</v>
      </c>
      <c r="E257">
        <v>0</v>
      </c>
      <c r="F257" s="1">
        <v>34669</v>
      </c>
    </row>
    <row r="258" spans="1:6" x14ac:dyDescent="0.3">
      <c r="A258">
        <v>10343</v>
      </c>
      <c r="B258">
        <v>68</v>
      </c>
      <c r="C258">
        <v>10</v>
      </c>
      <c r="D258">
        <v>4</v>
      </c>
      <c r="E258">
        <v>5.000000074505806E-2</v>
      </c>
      <c r="F258" s="1">
        <v>34669</v>
      </c>
    </row>
    <row r="259" spans="1:6" x14ac:dyDescent="0.3">
      <c r="A259">
        <v>10343</v>
      </c>
      <c r="B259">
        <v>76</v>
      </c>
      <c r="C259">
        <v>14.4</v>
      </c>
      <c r="D259">
        <v>15</v>
      </c>
      <c r="E259">
        <v>0</v>
      </c>
      <c r="F259" s="1">
        <v>34669</v>
      </c>
    </row>
    <row r="260" spans="1:6" x14ac:dyDescent="0.3">
      <c r="A260">
        <v>10344</v>
      </c>
      <c r="B260">
        <v>4</v>
      </c>
      <c r="C260">
        <v>17.600000000000001</v>
      </c>
      <c r="D260">
        <v>35</v>
      </c>
      <c r="E260">
        <v>0</v>
      </c>
      <c r="F260" s="1">
        <v>34670</v>
      </c>
    </row>
    <row r="261" spans="1:6" x14ac:dyDescent="0.3">
      <c r="A261">
        <v>10344</v>
      </c>
      <c r="B261">
        <v>8</v>
      </c>
      <c r="C261">
        <v>32</v>
      </c>
      <c r="D261">
        <v>70</v>
      </c>
      <c r="E261">
        <v>0.25</v>
      </c>
      <c r="F261" s="1">
        <v>34670</v>
      </c>
    </row>
    <row r="262" spans="1:6" x14ac:dyDescent="0.3">
      <c r="A262">
        <v>10345</v>
      </c>
      <c r="B262">
        <v>8</v>
      </c>
      <c r="C262">
        <v>32</v>
      </c>
      <c r="D262">
        <v>70</v>
      </c>
      <c r="E262">
        <v>0</v>
      </c>
      <c r="F262" s="1">
        <v>34673</v>
      </c>
    </row>
    <row r="263" spans="1:6" x14ac:dyDescent="0.3">
      <c r="A263">
        <v>10345</v>
      </c>
      <c r="B263">
        <v>19</v>
      </c>
      <c r="C263">
        <v>7.3</v>
      </c>
      <c r="D263">
        <v>80</v>
      </c>
      <c r="E263">
        <v>0</v>
      </c>
      <c r="F263" s="1">
        <v>34673</v>
      </c>
    </row>
    <row r="264" spans="1:6" x14ac:dyDescent="0.3">
      <c r="A264">
        <v>10345</v>
      </c>
      <c r="B264">
        <v>42</v>
      </c>
      <c r="C264">
        <v>11.2</v>
      </c>
      <c r="D264">
        <v>9</v>
      </c>
      <c r="E264">
        <v>0</v>
      </c>
      <c r="F264" s="1">
        <v>34673</v>
      </c>
    </row>
    <row r="265" spans="1:6" x14ac:dyDescent="0.3">
      <c r="A265">
        <v>10346</v>
      </c>
      <c r="B265">
        <v>17</v>
      </c>
      <c r="C265">
        <v>31.2</v>
      </c>
      <c r="D265">
        <v>36</v>
      </c>
      <c r="E265">
        <v>0.10000000149011612</v>
      </c>
      <c r="F265" s="1">
        <v>34674</v>
      </c>
    </row>
    <row r="266" spans="1:6" x14ac:dyDescent="0.3">
      <c r="A266">
        <v>10346</v>
      </c>
      <c r="B266">
        <v>56</v>
      </c>
      <c r="C266">
        <v>30.4</v>
      </c>
      <c r="D266">
        <v>20</v>
      </c>
      <c r="E266">
        <v>0</v>
      </c>
      <c r="F266" s="1">
        <v>34674</v>
      </c>
    </row>
    <row r="267" spans="1:6" x14ac:dyDescent="0.3">
      <c r="A267">
        <v>10347</v>
      </c>
      <c r="B267">
        <v>25</v>
      </c>
      <c r="C267">
        <v>11.2</v>
      </c>
      <c r="D267">
        <v>10</v>
      </c>
      <c r="E267">
        <v>0</v>
      </c>
      <c r="F267" s="1">
        <v>34675</v>
      </c>
    </row>
    <row r="268" spans="1:6" x14ac:dyDescent="0.3">
      <c r="A268">
        <v>10347</v>
      </c>
      <c r="B268">
        <v>39</v>
      </c>
      <c r="C268">
        <v>14.4</v>
      </c>
      <c r="D268">
        <v>50</v>
      </c>
      <c r="E268">
        <v>0.15000000596046448</v>
      </c>
      <c r="F268" s="1">
        <v>34675</v>
      </c>
    </row>
    <row r="269" spans="1:6" x14ac:dyDescent="0.3">
      <c r="A269">
        <v>10347</v>
      </c>
      <c r="B269">
        <v>40</v>
      </c>
      <c r="C269">
        <v>14.7</v>
      </c>
      <c r="D269">
        <v>4</v>
      </c>
      <c r="E269">
        <v>0</v>
      </c>
      <c r="F269" s="1">
        <v>34675</v>
      </c>
    </row>
    <row r="270" spans="1:6" x14ac:dyDescent="0.3">
      <c r="A270">
        <v>10347</v>
      </c>
      <c r="B270">
        <v>75</v>
      </c>
      <c r="C270">
        <v>6.2</v>
      </c>
      <c r="D270">
        <v>6</v>
      </c>
      <c r="E270">
        <v>0.15000000596046448</v>
      </c>
      <c r="F270" s="1">
        <v>34675</v>
      </c>
    </row>
    <row r="271" spans="1:6" x14ac:dyDescent="0.3">
      <c r="A271">
        <v>10348</v>
      </c>
      <c r="B271">
        <v>1</v>
      </c>
      <c r="C271">
        <v>14.4</v>
      </c>
      <c r="D271">
        <v>15</v>
      </c>
      <c r="E271">
        <v>0.15000000596046448</v>
      </c>
      <c r="F271" s="1">
        <v>34676</v>
      </c>
    </row>
    <row r="272" spans="1:6" x14ac:dyDescent="0.3">
      <c r="A272">
        <v>10348</v>
      </c>
      <c r="B272">
        <v>23</v>
      </c>
      <c r="C272">
        <v>7.2</v>
      </c>
      <c r="D272">
        <v>25</v>
      </c>
      <c r="E272">
        <v>0</v>
      </c>
      <c r="F272" s="1">
        <v>34676</v>
      </c>
    </row>
    <row r="273" spans="1:6" x14ac:dyDescent="0.3">
      <c r="A273">
        <v>10349</v>
      </c>
      <c r="B273">
        <v>54</v>
      </c>
      <c r="C273">
        <v>5.9</v>
      </c>
      <c r="D273">
        <v>24</v>
      </c>
      <c r="E273">
        <v>0</v>
      </c>
      <c r="F273" s="1">
        <v>34677</v>
      </c>
    </row>
    <row r="274" spans="1:6" x14ac:dyDescent="0.3">
      <c r="A274">
        <v>10350</v>
      </c>
      <c r="B274">
        <v>50</v>
      </c>
      <c r="C274">
        <v>13</v>
      </c>
      <c r="D274">
        <v>15</v>
      </c>
      <c r="E274">
        <v>0.10000000149011612</v>
      </c>
      <c r="F274" s="1">
        <v>34680</v>
      </c>
    </row>
    <row r="275" spans="1:6" x14ac:dyDescent="0.3">
      <c r="A275">
        <v>10350</v>
      </c>
      <c r="B275">
        <v>69</v>
      </c>
      <c r="C275">
        <v>28.8</v>
      </c>
      <c r="D275">
        <v>18</v>
      </c>
      <c r="E275">
        <v>0.10000000149011612</v>
      </c>
      <c r="F275" s="1">
        <v>34680</v>
      </c>
    </row>
    <row r="276" spans="1:6" x14ac:dyDescent="0.3">
      <c r="A276">
        <v>10351</v>
      </c>
      <c r="B276">
        <v>38</v>
      </c>
      <c r="C276">
        <v>210.8</v>
      </c>
      <c r="D276">
        <v>20</v>
      </c>
      <c r="E276">
        <v>5.000000074505806E-2</v>
      </c>
      <c r="F276" s="1">
        <v>34680</v>
      </c>
    </row>
    <row r="277" spans="1:6" x14ac:dyDescent="0.3">
      <c r="A277">
        <v>10351</v>
      </c>
      <c r="B277">
        <v>41</v>
      </c>
      <c r="C277">
        <v>7.7</v>
      </c>
      <c r="D277">
        <v>13</v>
      </c>
      <c r="E277">
        <v>0</v>
      </c>
      <c r="F277" s="1">
        <v>34680</v>
      </c>
    </row>
    <row r="278" spans="1:6" x14ac:dyDescent="0.3">
      <c r="A278">
        <v>10351</v>
      </c>
      <c r="B278">
        <v>44</v>
      </c>
      <c r="C278">
        <v>15.5</v>
      </c>
      <c r="D278">
        <v>77</v>
      </c>
      <c r="E278">
        <v>5.000000074505806E-2</v>
      </c>
      <c r="F278" s="1">
        <v>34680</v>
      </c>
    </row>
    <row r="279" spans="1:6" x14ac:dyDescent="0.3">
      <c r="A279">
        <v>10351</v>
      </c>
      <c r="B279">
        <v>65</v>
      </c>
      <c r="C279">
        <v>16.8</v>
      </c>
      <c r="D279">
        <v>10</v>
      </c>
      <c r="E279">
        <v>5.000000074505806E-2</v>
      </c>
      <c r="F279" s="1">
        <v>34680</v>
      </c>
    </row>
    <row r="280" spans="1:6" x14ac:dyDescent="0.3">
      <c r="A280">
        <v>10352</v>
      </c>
      <c r="B280">
        <v>24</v>
      </c>
      <c r="C280">
        <v>3.6</v>
      </c>
      <c r="D280">
        <v>10</v>
      </c>
      <c r="E280">
        <v>0</v>
      </c>
      <c r="F280" s="1">
        <v>34681</v>
      </c>
    </row>
    <row r="281" spans="1:6" x14ac:dyDescent="0.3">
      <c r="A281">
        <v>10352</v>
      </c>
      <c r="B281">
        <v>54</v>
      </c>
      <c r="C281">
        <v>5.9</v>
      </c>
      <c r="D281">
        <v>20</v>
      </c>
      <c r="E281">
        <v>0.15000000596046448</v>
      </c>
      <c r="F281" s="1">
        <v>34681</v>
      </c>
    </row>
    <row r="282" spans="1:6" x14ac:dyDescent="0.3">
      <c r="A282">
        <v>10353</v>
      </c>
      <c r="B282">
        <v>11</v>
      </c>
      <c r="C282">
        <v>16.8</v>
      </c>
      <c r="D282">
        <v>12</v>
      </c>
      <c r="E282">
        <v>0.20000000298023224</v>
      </c>
      <c r="F282" s="1">
        <v>34682</v>
      </c>
    </row>
    <row r="283" spans="1:6" x14ac:dyDescent="0.3">
      <c r="A283">
        <v>10353</v>
      </c>
      <c r="B283">
        <v>38</v>
      </c>
      <c r="C283">
        <v>210.8</v>
      </c>
      <c r="D283">
        <v>50</v>
      </c>
      <c r="E283">
        <v>0.20000000298023224</v>
      </c>
      <c r="F283" s="1">
        <v>34682</v>
      </c>
    </row>
    <row r="284" spans="1:6" x14ac:dyDescent="0.3">
      <c r="A284">
        <v>10354</v>
      </c>
      <c r="B284">
        <v>1</v>
      </c>
      <c r="C284">
        <v>14.4</v>
      </c>
      <c r="D284">
        <v>12</v>
      </c>
      <c r="E284">
        <v>0</v>
      </c>
      <c r="F284" s="1">
        <v>34683</v>
      </c>
    </row>
    <row r="285" spans="1:6" x14ac:dyDescent="0.3">
      <c r="A285">
        <v>10354</v>
      </c>
      <c r="B285">
        <v>29</v>
      </c>
      <c r="C285">
        <v>99</v>
      </c>
      <c r="D285">
        <v>4</v>
      </c>
      <c r="E285">
        <v>0</v>
      </c>
      <c r="F285" s="1">
        <v>34683</v>
      </c>
    </row>
    <row r="286" spans="1:6" x14ac:dyDescent="0.3">
      <c r="A286">
        <v>10355</v>
      </c>
      <c r="B286">
        <v>24</v>
      </c>
      <c r="C286">
        <v>3.6</v>
      </c>
      <c r="D286">
        <v>25</v>
      </c>
      <c r="E286">
        <v>0</v>
      </c>
      <c r="F286" s="1">
        <v>34684</v>
      </c>
    </row>
    <row r="287" spans="1:6" x14ac:dyDescent="0.3">
      <c r="A287">
        <v>10355</v>
      </c>
      <c r="B287">
        <v>57</v>
      </c>
      <c r="C287">
        <v>15.6</v>
      </c>
      <c r="D287">
        <v>25</v>
      </c>
      <c r="E287">
        <v>0</v>
      </c>
      <c r="F287" s="1">
        <v>34684</v>
      </c>
    </row>
    <row r="288" spans="1:6" x14ac:dyDescent="0.3">
      <c r="A288">
        <v>10356</v>
      </c>
      <c r="B288">
        <v>31</v>
      </c>
      <c r="C288">
        <v>10</v>
      </c>
      <c r="D288">
        <v>30</v>
      </c>
      <c r="E288">
        <v>0</v>
      </c>
      <c r="F288" s="1">
        <v>34687</v>
      </c>
    </row>
    <row r="289" spans="1:6" x14ac:dyDescent="0.3">
      <c r="A289">
        <v>10356</v>
      </c>
      <c r="B289">
        <v>55</v>
      </c>
      <c r="C289">
        <v>19.2</v>
      </c>
      <c r="D289">
        <v>12</v>
      </c>
      <c r="E289">
        <v>0</v>
      </c>
      <c r="F289" s="1">
        <v>34687</v>
      </c>
    </row>
    <row r="290" spans="1:6" x14ac:dyDescent="0.3">
      <c r="A290">
        <v>10356</v>
      </c>
      <c r="B290">
        <v>69</v>
      </c>
      <c r="C290">
        <v>28.8</v>
      </c>
      <c r="D290">
        <v>20</v>
      </c>
      <c r="E290">
        <v>0</v>
      </c>
      <c r="F290" s="1">
        <v>34687</v>
      </c>
    </row>
    <row r="291" spans="1:6" x14ac:dyDescent="0.3">
      <c r="A291">
        <v>10357</v>
      </c>
      <c r="B291">
        <v>10</v>
      </c>
      <c r="C291">
        <v>24.8</v>
      </c>
      <c r="D291">
        <v>30</v>
      </c>
      <c r="E291">
        <v>0.20000000298023224</v>
      </c>
      <c r="F291" s="1">
        <v>34688</v>
      </c>
    </row>
    <row r="292" spans="1:6" x14ac:dyDescent="0.3">
      <c r="A292">
        <v>10357</v>
      </c>
      <c r="B292">
        <v>26</v>
      </c>
      <c r="C292">
        <v>24.9</v>
      </c>
      <c r="D292">
        <v>16</v>
      </c>
      <c r="E292">
        <v>0</v>
      </c>
      <c r="F292" s="1">
        <v>34688</v>
      </c>
    </row>
    <row r="293" spans="1:6" x14ac:dyDescent="0.3">
      <c r="A293">
        <v>10357</v>
      </c>
      <c r="B293">
        <v>60</v>
      </c>
      <c r="C293">
        <v>27.2</v>
      </c>
      <c r="D293">
        <v>8</v>
      </c>
      <c r="E293">
        <v>0.20000000298023224</v>
      </c>
      <c r="F293" s="1">
        <v>34688</v>
      </c>
    </row>
    <row r="294" spans="1:6" x14ac:dyDescent="0.3">
      <c r="A294">
        <v>10358</v>
      </c>
      <c r="B294">
        <v>24</v>
      </c>
      <c r="C294">
        <v>3.6</v>
      </c>
      <c r="D294">
        <v>10</v>
      </c>
      <c r="E294">
        <v>5.000000074505806E-2</v>
      </c>
      <c r="F294" s="1">
        <v>34689</v>
      </c>
    </row>
    <row r="295" spans="1:6" x14ac:dyDescent="0.3">
      <c r="A295">
        <v>10358</v>
      </c>
      <c r="B295">
        <v>34</v>
      </c>
      <c r="C295">
        <v>11.2</v>
      </c>
      <c r="D295">
        <v>10</v>
      </c>
      <c r="E295">
        <v>5.000000074505806E-2</v>
      </c>
      <c r="F295" s="1">
        <v>34689</v>
      </c>
    </row>
    <row r="296" spans="1:6" x14ac:dyDescent="0.3">
      <c r="A296">
        <v>10358</v>
      </c>
      <c r="B296">
        <v>36</v>
      </c>
      <c r="C296">
        <v>15.2</v>
      </c>
      <c r="D296">
        <v>20</v>
      </c>
      <c r="E296">
        <v>5.000000074505806E-2</v>
      </c>
      <c r="F296" s="1">
        <v>34689</v>
      </c>
    </row>
    <row r="297" spans="1:6" x14ac:dyDescent="0.3">
      <c r="A297">
        <v>10359</v>
      </c>
      <c r="B297">
        <v>16</v>
      </c>
      <c r="C297">
        <v>13.9</v>
      </c>
      <c r="D297">
        <v>56</v>
      </c>
      <c r="E297">
        <v>5.000000074505806E-2</v>
      </c>
      <c r="F297" s="1">
        <v>34690</v>
      </c>
    </row>
    <row r="298" spans="1:6" x14ac:dyDescent="0.3">
      <c r="A298">
        <v>10359</v>
      </c>
      <c r="B298">
        <v>31</v>
      </c>
      <c r="C298">
        <v>10</v>
      </c>
      <c r="D298">
        <v>70</v>
      </c>
      <c r="E298">
        <v>5.000000074505806E-2</v>
      </c>
      <c r="F298" s="1">
        <v>34690</v>
      </c>
    </row>
    <row r="299" spans="1:6" x14ac:dyDescent="0.3">
      <c r="A299">
        <v>10359</v>
      </c>
      <c r="B299">
        <v>60</v>
      </c>
      <c r="C299">
        <v>27.2</v>
      </c>
      <c r="D299">
        <v>80</v>
      </c>
      <c r="E299">
        <v>5.000000074505806E-2</v>
      </c>
      <c r="F299" s="1">
        <v>34690</v>
      </c>
    </row>
    <row r="300" spans="1:6" x14ac:dyDescent="0.3">
      <c r="A300">
        <v>10360</v>
      </c>
      <c r="B300">
        <v>28</v>
      </c>
      <c r="C300">
        <v>36.4</v>
      </c>
      <c r="D300">
        <v>30</v>
      </c>
      <c r="E300">
        <v>0</v>
      </c>
      <c r="F300" s="1">
        <v>34691</v>
      </c>
    </row>
    <row r="301" spans="1:6" x14ac:dyDescent="0.3">
      <c r="A301">
        <v>10360</v>
      </c>
      <c r="B301">
        <v>29</v>
      </c>
      <c r="C301">
        <v>99</v>
      </c>
      <c r="D301">
        <v>35</v>
      </c>
      <c r="E301">
        <v>0</v>
      </c>
      <c r="F301" s="1">
        <v>34691</v>
      </c>
    </row>
    <row r="302" spans="1:6" x14ac:dyDescent="0.3">
      <c r="A302">
        <v>10360</v>
      </c>
      <c r="B302">
        <v>38</v>
      </c>
      <c r="C302">
        <v>210.8</v>
      </c>
      <c r="D302">
        <v>10</v>
      </c>
      <c r="E302">
        <v>0</v>
      </c>
      <c r="F302" s="1">
        <v>34691</v>
      </c>
    </row>
    <row r="303" spans="1:6" x14ac:dyDescent="0.3">
      <c r="A303">
        <v>10360</v>
      </c>
      <c r="B303">
        <v>49</v>
      </c>
      <c r="C303">
        <v>16</v>
      </c>
      <c r="D303">
        <v>35</v>
      </c>
      <c r="E303">
        <v>0</v>
      </c>
      <c r="F303" s="1">
        <v>34691</v>
      </c>
    </row>
    <row r="304" spans="1:6" x14ac:dyDescent="0.3">
      <c r="A304">
        <v>10360</v>
      </c>
      <c r="B304">
        <v>54</v>
      </c>
      <c r="C304">
        <v>5.9</v>
      </c>
      <c r="D304">
        <v>28</v>
      </c>
      <c r="E304">
        <v>0</v>
      </c>
      <c r="F304" s="1">
        <v>34691</v>
      </c>
    </row>
    <row r="305" spans="1:6" x14ac:dyDescent="0.3">
      <c r="A305">
        <v>10361</v>
      </c>
      <c r="B305">
        <v>39</v>
      </c>
      <c r="C305">
        <v>14.4</v>
      </c>
      <c r="D305">
        <v>54</v>
      </c>
      <c r="E305">
        <v>0.10000000149011612</v>
      </c>
      <c r="F305" s="1">
        <v>34691</v>
      </c>
    </row>
    <row r="306" spans="1:6" x14ac:dyDescent="0.3">
      <c r="A306">
        <v>10361</v>
      </c>
      <c r="B306">
        <v>60</v>
      </c>
      <c r="C306">
        <v>27.2</v>
      </c>
      <c r="D306">
        <v>55</v>
      </c>
      <c r="E306">
        <v>0.10000000149011612</v>
      </c>
      <c r="F306" s="1">
        <v>34691</v>
      </c>
    </row>
    <row r="307" spans="1:6" x14ac:dyDescent="0.3">
      <c r="A307">
        <v>10362</v>
      </c>
      <c r="B307">
        <v>25</v>
      </c>
      <c r="C307">
        <v>11.2</v>
      </c>
      <c r="D307">
        <v>50</v>
      </c>
      <c r="E307">
        <v>0</v>
      </c>
      <c r="F307" s="1">
        <v>34694</v>
      </c>
    </row>
    <row r="308" spans="1:6" x14ac:dyDescent="0.3">
      <c r="A308">
        <v>10362</v>
      </c>
      <c r="B308">
        <v>51</v>
      </c>
      <c r="C308">
        <v>42.4</v>
      </c>
      <c r="D308">
        <v>20</v>
      </c>
      <c r="E308">
        <v>0</v>
      </c>
      <c r="F308" s="1">
        <v>34694</v>
      </c>
    </row>
    <row r="309" spans="1:6" x14ac:dyDescent="0.3">
      <c r="A309">
        <v>10362</v>
      </c>
      <c r="B309">
        <v>54</v>
      </c>
      <c r="C309">
        <v>5.9</v>
      </c>
      <c r="D309">
        <v>24</v>
      </c>
      <c r="E309">
        <v>0</v>
      </c>
      <c r="F309" s="1">
        <v>34694</v>
      </c>
    </row>
    <row r="310" spans="1:6" x14ac:dyDescent="0.3">
      <c r="A310">
        <v>10363</v>
      </c>
      <c r="B310">
        <v>31</v>
      </c>
      <c r="C310">
        <v>10</v>
      </c>
      <c r="D310">
        <v>20</v>
      </c>
      <c r="E310">
        <v>0</v>
      </c>
      <c r="F310" s="1">
        <v>34695</v>
      </c>
    </row>
    <row r="311" spans="1:6" x14ac:dyDescent="0.3">
      <c r="A311">
        <v>10363</v>
      </c>
      <c r="B311">
        <v>75</v>
      </c>
      <c r="C311">
        <v>6.2</v>
      </c>
      <c r="D311">
        <v>12</v>
      </c>
      <c r="E311">
        <v>0</v>
      </c>
      <c r="F311" s="1">
        <v>34695</v>
      </c>
    </row>
    <row r="312" spans="1:6" x14ac:dyDescent="0.3">
      <c r="A312">
        <v>10363</v>
      </c>
      <c r="B312">
        <v>76</v>
      </c>
      <c r="C312">
        <v>14.4</v>
      </c>
      <c r="D312">
        <v>12</v>
      </c>
      <c r="E312">
        <v>0</v>
      </c>
      <c r="F312" s="1">
        <v>34695</v>
      </c>
    </row>
    <row r="313" spans="1:6" x14ac:dyDescent="0.3">
      <c r="A313">
        <v>10364</v>
      </c>
      <c r="B313">
        <v>69</v>
      </c>
      <c r="C313">
        <v>28.8</v>
      </c>
      <c r="D313">
        <v>30</v>
      </c>
      <c r="E313">
        <v>0</v>
      </c>
      <c r="F313" s="1">
        <v>34695</v>
      </c>
    </row>
    <row r="314" spans="1:6" x14ac:dyDescent="0.3">
      <c r="A314">
        <v>10364</v>
      </c>
      <c r="B314">
        <v>71</v>
      </c>
      <c r="C314">
        <v>17.2</v>
      </c>
      <c r="D314">
        <v>5</v>
      </c>
      <c r="E314">
        <v>0</v>
      </c>
      <c r="F314" s="1">
        <v>34695</v>
      </c>
    </row>
    <row r="315" spans="1:6" x14ac:dyDescent="0.3">
      <c r="A315">
        <v>10365</v>
      </c>
      <c r="B315">
        <v>11</v>
      </c>
      <c r="C315">
        <v>16.8</v>
      </c>
      <c r="D315">
        <v>24</v>
      </c>
      <c r="E315">
        <v>0</v>
      </c>
      <c r="F315" s="1">
        <v>34696</v>
      </c>
    </row>
    <row r="316" spans="1:6" x14ac:dyDescent="0.3">
      <c r="A316">
        <v>10366</v>
      </c>
      <c r="B316">
        <v>65</v>
      </c>
      <c r="C316">
        <v>16.8</v>
      </c>
      <c r="D316">
        <v>5</v>
      </c>
      <c r="E316">
        <v>0</v>
      </c>
      <c r="F316" s="1">
        <v>34697</v>
      </c>
    </row>
    <row r="317" spans="1:6" x14ac:dyDescent="0.3">
      <c r="A317">
        <v>10366</v>
      </c>
      <c r="B317">
        <v>77</v>
      </c>
      <c r="C317">
        <v>10.4</v>
      </c>
      <c r="D317">
        <v>5</v>
      </c>
      <c r="E317">
        <v>0</v>
      </c>
      <c r="F317" s="1">
        <v>34697</v>
      </c>
    </row>
    <row r="318" spans="1:6" x14ac:dyDescent="0.3">
      <c r="A318">
        <v>10367</v>
      </c>
      <c r="B318">
        <v>34</v>
      </c>
      <c r="C318">
        <v>11.2</v>
      </c>
      <c r="D318">
        <v>36</v>
      </c>
      <c r="E318">
        <v>0</v>
      </c>
      <c r="F318" s="1">
        <v>34697</v>
      </c>
    </row>
    <row r="319" spans="1:6" x14ac:dyDescent="0.3">
      <c r="A319">
        <v>10367</v>
      </c>
      <c r="B319">
        <v>54</v>
      </c>
      <c r="C319">
        <v>5.9</v>
      </c>
      <c r="D319">
        <v>18</v>
      </c>
      <c r="E319">
        <v>0</v>
      </c>
      <c r="F319" s="1">
        <v>34697</v>
      </c>
    </row>
    <row r="320" spans="1:6" x14ac:dyDescent="0.3">
      <c r="A320">
        <v>10367</v>
      </c>
      <c r="B320">
        <v>65</v>
      </c>
      <c r="C320">
        <v>16.8</v>
      </c>
      <c r="D320">
        <v>15</v>
      </c>
      <c r="E320">
        <v>0</v>
      </c>
      <c r="F320" s="1">
        <v>34697</v>
      </c>
    </row>
    <row r="321" spans="1:6" x14ac:dyDescent="0.3">
      <c r="A321">
        <v>10367</v>
      </c>
      <c r="B321">
        <v>77</v>
      </c>
      <c r="C321">
        <v>10.4</v>
      </c>
      <c r="D321">
        <v>7</v>
      </c>
      <c r="E321">
        <v>0</v>
      </c>
      <c r="F321" s="1">
        <v>34697</v>
      </c>
    </row>
    <row r="322" spans="1:6" x14ac:dyDescent="0.3">
      <c r="A322">
        <v>10368</v>
      </c>
      <c r="B322">
        <v>21</v>
      </c>
      <c r="C322">
        <v>8</v>
      </c>
      <c r="D322">
        <v>5</v>
      </c>
      <c r="E322">
        <v>0.10000000149011612</v>
      </c>
      <c r="F322" s="1">
        <v>34698</v>
      </c>
    </row>
    <row r="323" spans="1:6" x14ac:dyDescent="0.3">
      <c r="A323">
        <v>10368</v>
      </c>
      <c r="B323">
        <v>28</v>
      </c>
      <c r="C323">
        <v>36.4</v>
      </c>
      <c r="D323">
        <v>13</v>
      </c>
      <c r="E323">
        <v>0.10000000149011612</v>
      </c>
      <c r="F323" s="1">
        <v>34698</v>
      </c>
    </row>
    <row r="324" spans="1:6" x14ac:dyDescent="0.3">
      <c r="A324">
        <v>10368</v>
      </c>
      <c r="B324">
        <v>57</v>
      </c>
      <c r="C324">
        <v>15.6</v>
      </c>
      <c r="D324">
        <v>25</v>
      </c>
      <c r="E324">
        <v>0</v>
      </c>
      <c r="F324" s="1">
        <v>34698</v>
      </c>
    </row>
    <row r="325" spans="1:6" x14ac:dyDescent="0.3">
      <c r="A325">
        <v>10368</v>
      </c>
      <c r="B325">
        <v>64</v>
      </c>
      <c r="C325">
        <v>26.6</v>
      </c>
      <c r="D325">
        <v>35</v>
      </c>
      <c r="E325">
        <v>0.10000000149011612</v>
      </c>
      <c r="F325" s="1">
        <v>34698</v>
      </c>
    </row>
    <row r="326" spans="1:6" x14ac:dyDescent="0.3">
      <c r="A326">
        <v>10369</v>
      </c>
      <c r="B326">
        <v>29</v>
      </c>
      <c r="C326">
        <v>99</v>
      </c>
      <c r="D326">
        <v>20</v>
      </c>
      <c r="E326">
        <v>0</v>
      </c>
      <c r="F326" s="1">
        <v>34701</v>
      </c>
    </row>
    <row r="327" spans="1:6" x14ac:dyDescent="0.3">
      <c r="A327">
        <v>10369</v>
      </c>
      <c r="B327">
        <v>56</v>
      </c>
      <c r="C327">
        <v>30.4</v>
      </c>
      <c r="D327">
        <v>18</v>
      </c>
      <c r="E327">
        <v>0.25</v>
      </c>
      <c r="F327" s="1">
        <v>34701</v>
      </c>
    </row>
    <row r="328" spans="1:6" x14ac:dyDescent="0.3">
      <c r="A328">
        <v>10370</v>
      </c>
      <c r="B328">
        <v>1</v>
      </c>
      <c r="C328">
        <v>14.4</v>
      </c>
      <c r="D328">
        <v>15</v>
      </c>
      <c r="E328">
        <v>0.15000000596046448</v>
      </c>
      <c r="F328" s="1">
        <v>34702</v>
      </c>
    </row>
    <row r="329" spans="1:6" x14ac:dyDescent="0.3">
      <c r="A329">
        <v>10370</v>
      </c>
      <c r="B329">
        <v>64</v>
      </c>
      <c r="C329">
        <v>26.6</v>
      </c>
      <c r="D329">
        <v>30</v>
      </c>
      <c r="E329">
        <v>0</v>
      </c>
      <c r="F329" s="1">
        <v>34702</v>
      </c>
    </row>
    <row r="330" spans="1:6" x14ac:dyDescent="0.3">
      <c r="A330">
        <v>10370</v>
      </c>
      <c r="B330">
        <v>74</v>
      </c>
      <c r="C330">
        <v>8</v>
      </c>
      <c r="D330">
        <v>20</v>
      </c>
      <c r="E330">
        <v>0.15000000596046448</v>
      </c>
      <c r="F330" s="1">
        <v>34702</v>
      </c>
    </row>
    <row r="331" spans="1:6" x14ac:dyDescent="0.3">
      <c r="A331">
        <v>10371</v>
      </c>
      <c r="B331">
        <v>36</v>
      </c>
      <c r="C331">
        <v>15.2</v>
      </c>
      <c r="D331">
        <v>6</v>
      </c>
      <c r="E331">
        <v>0.20000000298023224</v>
      </c>
      <c r="F331" s="1">
        <v>34702</v>
      </c>
    </row>
    <row r="332" spans="1:6" x14ac:dyDescent="0.3">
      <c r="A332">
        <v>10372</v>
      </c>
      <c r="B332">
        <v>20</v>
      </c>
      <c r="C332">
        <v>64.8</v>
      </c>
      <c r="D332">
        <v>12</v>
      </c>
      <c r="E332">
        <v>0.25</v>
      </c>
      <c r="F332" s="1">
        <v>34703</v>
      </c>
    </row>
    <row r="333" spans="1:6" x14ac:dyDescent="0.3">
      <c r="A333">
        <v>10372</v>
      </c>
      <c r="B333">
        <v>38</v>
      </c>
      <c r="C333">
        <v>210.8</v>
      </c>
      <c r="D333">
        <v>40</v>
      </c>
      <c r="E333">
        <v>0.25</v>
      </c>
      <c r="F333" s="1">
        <v>34703</v>
      </c>
    </row>
    <row r="334" spans="1:6" x14ac:dyDescent="0.3">
      <c r="A334">
        <v>10372</v>
      </c>
      <c r="B334">
        <v>60</v>
      </c>
      <c r="C334">
        <v>27.2</v>
      </c>
      <c r="D334">
        <v>70</v>
      </c>
      <c r="E334">
        <v>0.25</v>
      </c>
      <c r="F334" s="1">
        <v>34703</v>
      </c>
    </row>
    <row r="335" spans="1:6" x14ac:dyDescent="0.3">
      <c r="A335">
        <v>10372</v>
      </c>
      <c r="B335">
        <v>72</v>
      </c>
      <c r="C335">
        <v>27.8</v>
      </c>
      <c r="D335">
        <v>42</v>
      </c>
      <c r="E335">
        <v>0.25</v>
      </c>
      <c r="F335" s="1">
        <v>34703</v>
      </c>
    </row>
    <row r="336" spans="1:6" x14ac:dyDescent="0.3">
      <c r="A336">
        <v>10373</v>
      </c>
      <c r="B336">
        <v>58</v>
      </c>
      <c r="C336">
        <v>10.6</v>
      </c>
      <c r="D336">
        <v>80</v>
      </c>
      <c r="E336">
        <v>0.20000000298023224</v>
      </c>
      <c r="F336" s="1">
        <v>34704</v>
      </c>
    </row>
    <row r="337" spans="1:6" x14ac:dyDescent="0.3">
      <c r="A337">
        <v>10373</v>
      </c>
      <c r="B337">
        <v>71</v>
      </c>
      <c r="C337">
        <v>17.2</v>
      </c>
      <c r="D337">
        <v>50</v>
      </c>
      <c r="E337">
        <v>0.20000000298023224</v>
      </c>
      <c r="F337" s="1">
        <v>34704</v>
      </c>
    </row>
    <row r="338" spans="1:6" x14ac:dyDescent="0.3">
      <c r="A338">
        <v>10374</v>
      </c>
      <c r="B338">
        <v>31</v>
      </c>
      <c r="C338">
        <v>10</v>
      </c>
      <c r="D338">
        <v>30</v>
      </c>
      <c r="E338">
        <v>0</v>
      </c>
      <c r="F338" s="1">
        <v>34704</v>
      </c>
    </row>
    <row r="339" spans="1:6" x14ac:dyDescent="0.3">
      <c r="A339">
        <v>10374</v>
      </c>
      <c r="B339">
        <v>58</v>
      </c>
      <c r="C339">
        <v>10.6</v>
      </c>
      <c r="D339">
        <v>15</v>
      </c>
      <c r="E339">
        <v>0</v>
      </c>
      <c r="F339" s="1">
        <v>34704</v>
      </c>
    </row>
    <row r="340" spans="1:6" x14ac:dyDescent="0.3">
      <c r="A340">
        <v>10375</v>
      </c>
      <c r="B340">
        <v>14</v>
      </c>
      <c r="C340">
        <v>18.600000000000001</v>
      </c>
      <c r="D340">
        <v>15</v>
      </c>
      <c r="E340">
        <v>0</v>
      </c>
      <c r="F340" s="1">
        <v>34705</v>
      </c>
    </row>
    <row r="341" spans="1:6" x14ac:dyDescent="0.3">
      <c r="A341">
        <v>10375</v>
      </c>
      <c r="B341">
        <v>54</v>
      </c>
      <c r="C341">
        <v>5.9</v>
      </c>
      <c r="D341">
        <v>10</v>
      </c>
      <c r="E341">
        <v>0</v>
      </c>
      <c r="F341" s="1">
        <v>34705</v>
      </c>
    </row>
    <row r="342" spans="1:6" x14ac:dyDescent="0.3">
      <c r="A342">
        <v>10376</v>
      </c>
      <c r="B342">
        <v>31</v>
      </c>
      <c r="C342">
        <v>10</v>
      </c>
      <c r="D342">
        <v>42</v>
      </c>
      <c r="E342">
        <v>5.000000074505806E-2</v>
      </c>
      <c r="F342" s="1">
        <v>34708</v>
      </c>
    </row>
    <row r="343" spans="1:6" x14ac:dyDescent="0.3">
      <c r="A343">
        <v>10377</v>
      </c>
      <c r="B343">
        <v>28</v>
      </c>
      <c r="C343">
        <v>36.4</v>
      </c>
      <c r="D343">
        <v>20</v>
      </c>
      <c r="E343">
        <v>0.15000000596046448</v>
      </c>
      <c r="F343" s="1">
        <v>34708</v>
      </c>
    </row>
    <row r="344" spans="1:6" x14ac:dyDescent="0.3">
      <c r="A344">
        <v>10377</v>
      </c>
      <c r="B344">
        <v>39</v>
      </c>
      <c r="C344">
        <v>14.4</v>
      </c>
      <c r="D344">
        <v>20</v>
      </c>
      <c r="E344">
        <v>0.15000000596046448</v>
      </c>
      <c r="F344" s="1">
        <v>34708</v>
      </c>
    </row>
    <row r="345" spans="1:6" x14ac:dyDescent="0.3">
      <c r="A345">
        <v>10378</v>
      </c>
      <c r="B345">
        <v>71</v>
      </c>
      <c r="C345">
        <v>17.2</v>
      </c>
      <c r="D345">
        <v>6</v>
      </c>
      <c r="E345">
        <v>0</v>
      </c>
      <c r="F345" s="1">
        <v>34709</v>
      </c>
    </row>
    <row r="346" spans="1:6" x14ac:dyDescent="0.3">
      <c r="A346">
        <v>10379</v>
      </c>
      <c r="B346">
        <v>41</v>
      </c>
      <c r="C346">
        <v>7.7</v>
      </c>
      <c r="D346">
        <v>8</v>
      </c>
      <c r="E346">
        <v>0.10000000149011612</v>
      </c>
      <c r="F346" s="1">
        <v>34710</v>
      </c>
    </row>
    <row r="347" spans="1:6" x14ac:dyDescent="0.3">
      <c r="A347">
        <v>10379</v>
      </c>
      <c r="B347">
        <v>63</v>
      </c>
      <c r="C347">
        <v>35.1</v>
      </c>
      <c r="D347">
        <v>16</v>
      </c>
      <c r="E347">
        <v>0.10000000149011612</v>
      </c>
      <c r="F347" s="1">
        <v>34710</v>
      </c>
    </row>
    <row r="348" spans="1:6" x14ac:dyDescent="0.3">
      <c r="A348">
        <v>10379</v>
      </c>
      <c r="B348">
        <v>65</v>
      </c>
      <c r="C348">
        <v>16.8</v>
      </c>
      <c r="D348">
        <v>20</v>
      </c>
      <c r="E348">
        <v>0.10000000149011612</v>
      </c>
      <c r="F348" s="1">
        <v>34710</v>
      </c>
    </row>
    <row r="349" spans="1:6" x14ac:dyDescent="0.3">
      <c r="A349">
        <v>10380</v>
      </c>
      <c r="B349">
        <v>30</v>
      </c>
      <c r="C349">
        <v>20.7</v>
      </c>
      <c r="D349">
        <v>18</v>
      </c>
      <c r="E349">
        <v>0.10000000149011612</v>
      </c>
      <c r="F349" s="1">
        <v>34711</v>
      </c>
    </row>
    <row r="350" spans="1:6" x14ac:dyDescent="0.3">
      <c r="A350">
        <v>10380</v>
      </c>
      <c r="B350">
        <v>53</v>
      </c>
      <c r="C350">
        <v>26.2</v>
      </c>
      <c r="D350">
        <v>20</v>
      </c>
      <c r="E350">
        <v>0.10000000149011612</v>
      </c>
      <c r="F350" s="1">
        <v>34711</v>
      </c>
    </row>
    <row r="351" spans="1:6" x14ac:dyDescent="0.3">
      <c r="A351">
        <v>10380</v>
      </c>
      <c r="B351">
        <v>60</v>
      </c>
      <c r="C351">
        <v>27.2</v>
      </c>
      <c r="D351">
        <v>6</v>
      </c>
      <c r="E351">
        <v>0.10000000149011612</v>
      </c>
      <c r="F351" s="1">
        <v>34711</v>
      </c>
    </row>
    <row r="352" spans="1:6" x14ac:dyDescent="0.3">
      <c r="A352">
        <v>10380</v>
      </c>
      <c r="B352">
        <v>70</v>
      </c>
      <c r="C352">
        <v>12</v>
      </c>
      <c r="D352">
        <v>30</v>
      </c>
      <c r="E352">
        <v>0</v>
      </c>
      <c r="F352" s="1">
        <v>34711</v>
      </c>
    </row>
    <row r="353" spans="1:6" x14ac:dyDescent="0.3">
      <c r="A353">
        <v>10381</v>
      </c>
      <c r="B353">
        <v>74</v>
      </c>
      <c r="C353">
        <v>8</v>
      </c>
      <c r="D353">
        <v>14</v>
      </c>
      <c r="E353">
        <v>0</v>
      </c>
      <c r="F353" s="1">
        <v>34711</v>
      </c>
    </row>
    <row r="354" spans="1:6" x14ac:dyDescent="0.3">
      <c r="A354">
        <v>10382</v>
      </c>
      <c r="B354">
        <v>5</v>
      </c>
      <c r="C354">
        <v>17</v>
      </c>
      <c r="D354">
        <v>32</v>
      </c>
      <c r="E354">
        <v>0</v>
      </c>
      <c r="F354" s="1">
        <v>34712</v>
      </c>
    </row>
    <row r="355" spans="1:6" x14ac:dyDescent="0.3">
      <c r="A355">
        <v>10382</v>
      </c>
      <c r="B355">
        <v>18</v>
      </c>
      <c r="C355">
        <v>50</v>
      </c>
      <c r="D355">
        <v>9</v>
      </c>
      <c r="E355">
        <v>0</v>
      </c>
      <c r="F355" s="1">
        <v>34712</v>
      </c>
    </row>
    <row r="356" spans="1:6" x14ac:dyDescent="0.3">
      <c r="A356">
        <v>10382</v>
      </c>
      <c r="B356">
        <v>29</v>
      </c>
      <c r="C356">
        <v>99</v>
      </c>
      <c r="D356">
        <v>14</v>
      </c>
      <c r="E356">
        <v>0</v>
      </c>
      <c r="F356" s="1">
        <v>34712</v>
      </c>
    </row>
    <row r="357" spans="1:6" x14ac:dyDescent="0.3">
      <c r="A357">
        <v>10382</v>
      </c>
      <c r="B357">
        <v>33</v>
      </c>
      <c r="C357">
        <v>2</v>
      </c>
      <c r="D357">
        <v>60</v>
      </c>
      <c r="E357">
        <v>0</v>
      </c>
      <c r="F357" s="1">
        <v>34712</v>
      </c>
    </row>
    <row r="358" spans="1:6" x14ac:dyDescent="0.3">
      <c r="A358">
        <v>10382</v>
      </c>
      <c r="B358">
        <v>74</v>
      </c>
      <c r="C358">
        <v>8</v>
      </c>
      <c r="D358">
        <v>50</v>
      </c>
      <c r="E358">
        <v>0</v>
      </c>
      <c r="F358" s="1">
        <v>34712</v>
      </c>
    </row>
    <row r="359" spans="1:6" x14ac:dyDescent="0.3">
      <c r="A359">
        <v>10383</v>
      </c>
      <c r="B359">
        <v>13</v>
      </c>
      <c r="C359">
        <v>4.8</v>
      </c>
      <c r="D359">
        <v>20</v>
      </c>
      <c r="E359">
        <v>0</v>
      </c>
      <c r="F359" s="1">
        <v>34715</v>
      </c>
    </row>
    <row r="360" spans="1:6" x14ac:dyDescent="0.3">
      <c r="A360">
        <v>10383</v>
      </c>
      <c r="B360">
        <v>50</v>
      </c>
      <c r="C360">
        <v>13</v>
      </c>
      <c r="D360">
        <v>15</v>
      </c>
      <c r="E360">
        <v>0</v>
      </c>
      <c r="F360" s="1">
        <v>34715</v>
      </c>
    </row>
    <row r="361" spans="1:6" x14ac:dyDescent="0.3">
      <c r="A361">
        <v>10383</v>
      </c>
      <c r="B361">
        <v>56</v>
      </c>
      <c r="C361">
        <v>30.4</v>
      </c>
      <c r="D361">
        <v>20</v>
      </c>
      <c r="E361">
        <v>0</v>
      </c>
      <c r="F361" s="1">
        <v>34715</v>
      </c>
    </row>
    <row r="362" spans="1:6" x14ac:dyDescent="0.3">
      <c r="A362">
        <v>10384</v>
      </c>
      <c r="B362">
        <v>20</v>
      </c>
      <c r="C362">
        <v>64.8</v>
      </c>
      <c r="D362">
        <v>28</v>
      </c>
      <c r="E362">
        <v>0</v>
      </c>
      <c r="F362" s="1">
        <v>34715</v>
      </c>
    </row>
    <row r="363" spans="1:6" x14ac:dyDescent="0.3">
      <c r="A363">
        <v>10384</v>
      </c>
      <c r="B363">
        <v>60</v>
      </c>
      <c r="C363">
        <v>27.2</v>
      </c>
      <c r="D363">
        <v>15</v>
      </c>
      <c r="E363">
        <v>0</v>
      </c>
      <c r="F363" s="1">
        <v>34715</v>
      </c>
    </row>
    <row r="364" spans="1:6" x14ac:dyDescent="0.3">
      <c r="A364">
        <v>10385</v>
      </c>
      <c r="B364">
        <v>7</v>
      </c>
      <c r="C364">
        <v>24</v>
      </c>
      <c r="D364">
        <v>10</v>
      </c>
      <c r="E364">
        <v>0.20000000298023224</v>
      </c>
      <c r="F364" s="1">
        <v>34716</v>
      </c>
    </row>
    <row r="365" spans="1:6" x14ac:dyDescent="0.3">
      <c r="A365">
        <v>10385</v>
      </c>
      <c r="B365">
        <v>60</v>
      </c>
      <c r="C365">
        <v>27.2</v>
      </c>
      <c r="D365">
        <v>20</v>
      </c>
      <c r="E365">
        <v>0.20000000298023224</v>
      </c>
      <c r="F365" s="1">
        <v>34716</v>
      </c>
    </row>
    <row r="366" spans="1:6" x14ac:dyDescent="0.3">
      <c r="A366">
        <v>10385</v>
      </c>
      <c r="B366">
        <v>68</v>
      </c>
      <c r="C366">
        <v>10</v>
      </c>
      <c r="D366">
        <v>8</v>
      </c>
      <c r="E366">
        <v>0.20000000298023224</v>
      </c>
      <c r="F366" s="1">
        <v>34716</v>
      </c>
    </row>
    <row r="367" spans="1:6" x14ac:dyDescent="0.3">
      <c r="A367">
        <v>10386</v>
      </c>
      <c r="B367">
        <v>24</v>
      </c>
      <c r="C367">
        <v>3.6</v>
      </c>
      <c r="D367">
        <v>15</v>
      </c>
      <c r="E367">
        <v>0</v>
      </c>
      <c r="F367" s="1">
        <v>34717</v>
      </c>
    </row>
    <row r="368" spans="1:6" x14ac:dyDescent="0.3">
      <c r="A368">
        <v>10386</v>
      </c>
      <c r="B368">
        <v>34</v>
      </c>
      <c r="C368">
        <v>11.2</v>
      </c>
      <c r="D368">
        <v>10</v>
      </c>
      <c r="E368">
        <v>0</v>
      </c>
      <c r="F368" s="1">
        <v>34717</v>
      </c>
    </row>
    <row r="369" spans="1:6" x14ac:dyDescent="0.3">
      <c r="A369">
        <v>10387</v>
      </c>
      <c r="B369">
        <v>24</v>
      </c>
      <c r="C369">
        <v>3.6</v>
      </c>
      <c r="D369">
        <v>15</v>
      </c>
      <c r="E369">
        <v>0</v>
      </c>
      <c r="F369" s="1">
        <v>34717</v>
      </c>
    </row>
    <row r="370" spans="1:6" x14ac:dyDescent="0.3">
      <c r="A370">
        <v>10387</v>
      </c>
      <c r="B370">
        <v>28</v>
      </c>
      <c r="C370">
        <v>36.4</v>
      </c>
      <c r="D370">
        <v>6</v>
      </c>
      <c r="E370">
        <v>0</v>
      </c>
      <c r="F370" s="1">
        <v>34717</v>
      </c>
    </row>
    <row r="371" spans="1:6" x14ac:dyDescent="0.3">
      <c r="A371">
        <v>10387</v>
      </c>
      <c r="B371">
        <v>59</v>
      </c>
      <c r="C371">
        <v>44</v>
      </c>
      <c r="D371">
        <v>12</v>
      </c>
      <c r="E371">
        <v>0</v>
      </c>
      <c r="F371" s="1">
        <v>34717</v>
      </c>
    </row>
    <row r="372" spans="1:6" x14ac:dyDescent="0.3">
      <c r="A372">
        <v>10387</v>
      </c>
      <c r="B372">
        <v>71</v>
      </c>
      <c r="C372">
        <v>17.2</v>
      </c>
      <c r="D372">
        <v>15</v>
      </c>
      <c r="E372">
        <v>0</v>
      </c>
      <c r="F372" s="1">
        <v>34717</v>
      </c>
    </row>
    <row r="373" spans="1:6" x14ac:dyDescent="0.3">
      <c r="A373">
        <v>10388</v>
      </c>
      <c r="B373">
        <v>45</v>
      </c>
      <c r="C373">
        <v>7.6</v>
      </c>
      <c r="D373">
        <v>15</v>
      </c>
      <c r="E373">
        <v>0.20000000298023224</v>
      </c>
      <c r="F373" s="1">
        <v>34718</v>
      </c>
    </row>
    <row r="374" spans="1:6" x14ac:dyDescent="0.3">
      <c r="A374">
        <v>10388</v>
      </c>
      <c r="B374">
        <v>52</v>
      </c>
      <c r="C374">
        <v>5.6</v>
      </c>
      <c r="D374">
        <v>20</v>
      </c>
      <c r="E374">
        <v>0.20000000298023224</v>
      </c>
      <c r="F374" s="1">
        <v>34718</v>
      </c>
    </row>
    <row r="375" spans="1:6" x14ac:dyDescent="0.3">
      <c r="A375">
        <v>10388</v>
      </c>
      <c r="B375">
        <v>53</v>
      </c>
      <c r="C375">
        <v>26.2</v>
      </c>
      <c r="D375">
        <v>40</v>
      </c>
      <c r="E375">
        <v>0</v>
      </c>
      <c r="F375" s="1">
        <v>34718</v>
      </c>
    </row>
    <row r="376" spans="1:6" x14ac:dyDescent="0.3">
      <c r="A376">
        <v>10389</v>
      </c>
      <c r="B376">
        <v>10</v>
      </c>
      <c r="C376">
        <v>24.8</v>
      </c>
      <c r="D376">
        <v>16</v>
      </c>
      <c r="E376">
        <v>0</v>
      </c>
      <c r="F376" s="1">
        <v>34719</v>
      </c>
    </row>
    <row r="377" spans="1:6" x14ac:dyDescent="0.3">
      <c r="A377">
        <v>10389</v>
      </c>
      <c r="B377">
        <v>55</v>
      </c>
      <c r="C377">
        <v>19.2</v>
      </c>
      <c r="D377">
        <v>15</v>
      </c>
      <c r="E377">
        <v>0</v>
      </c>
      <c r="F377" s="1">
        <v>34719</v>
      </c>
    </row>
    <row r="378" spans="1:6" x14ac:dyDescent="0.3">
      <c r="A378">
        <v>10389</v>
      </c>
      <c r="B378">
        <v>62</v>
      </c>
      <c r="C378">
        <v>39.4</v>
      </c>
      <c r="D378">
        <v>20</v>
      </c>
      <c r="E378">
        <v>0</v>
      </c>
      <c r="F378" s="1">
        <v>34719</v>
      </c>
    </row>
    <row r="379" spans="1:6" x14ac:dyDescent="0.3">
      <c r="A379">
        <v>10389</v>
      </c>
      <c r="B379">
        <v>70</v>
      </c>
      <c r="C379">
        <v>12</v>
      </c>
      <c r="D379">
        <v>30</v>
      </c>
      <c r="E379">
        <v>0</v>
      </c>
      <c r="F379" s="1">
        <v>34719</v>
      </c>
    </row>
    <row r="380" spans="1:6" x14ac:dyDescent="0.3">
      <c r="A380">
        <v>10390</v>
      </c>
      <c r="B380">
        <v>31</v>
      </c>
      <c r="C380">
        <v>10</v>
      </c>
      <c r="D380">
        <v>60</v>
      </c>
      <c r="E380">
        <v>0.10000000149011612</v>
      </c>
      <c r="F380" s="1">
        <v>34722</v>
      </c>
    </row>
    <row r="381" spans="1:6" x14ac:dyDescent="0.3">
      <c r="A381">
        <v>10390</v>
      </c>
      <c r="B381">
        <v>35</v>
      </c>
      <c r="C381">
        <v>14.4</v>
      </c>
      <c r="D381">
        <v>40</v>
      </c>
      <c r="E381">
        <v>0.10000000149011612</v>
      </c>
      <c r="F381" s="1">
        <v>34722</v>
      </c>
    </row>
    <row r="382" spans="1:6" x14ac:dyDescent="0.3">
      <c r="A382">
        <v>10390</v>
      </c>
      <c r="B382">
        <v>46</v>
      </c>
      <c r="C382">
        <v>9.6</v>
      </c>
      <c r="D382">
        <v>45</v>
      </c>
      <c r="E382">
        <v>0</v>
      </c>
      <c r="F382" s="1">
        <v>34722</v>
      </c>
    </row>
    <row r="383" spans="1:6" x14ac:dyDescent="0.3">
      <c r="A383">
        <v>10390</v>
      </c>
      <c r="B383">
        <v>72</v>
      </c>
      <c r="C383">
        <v>27.8</v>
      </c>
      <c r="D383">
        <v>24</v>
      </c>
      <c r="E383">
        <v>0.10000000149011612</v>
      </c>
      <c r="F383" s="1">
        <v>34722</v>
      </c>
    </row>
    <row r="384" spans="1:6" x14ac:dyDescent="0.3">
      <c r="A384">
        <v>10391</v>
      </c>
      <c r="B384">
        <v>13</v>
      </c>
      <c r="C384">
        <v>4.8</v>
      </c>
      <c r="D384">
        <v>18</v>
      </c>
      <c r="E384">
        <v>0</v>
      </c>
      <c r="F384" s="1">
        <v>34722</v>
      </c>
    </row>
    <row r="385" spans="1:6" x14ac:dyDescent="0.3">
      <c r="A385">
        <v>10392</v>
      </c>
      <c r="B385">
        <v>69</v>
      </c>
      <c r="C385">
        <v>28.8</v>
      </c>
      <c r="D385">
        <v>50</v>
      </c>
      <c r="E385">
        <v>0</v>
      </c>
      <c r="F385" s="1">
        <v>34723</v>
      </c>
    </row>
    <row r="386" spans="1:6" x14ac:dyDescent="0.3">
      <c r="A386">
        <v>10393</v>
      </c>
      <c r="B386">
        <v>2</v>
      </c>
      <c r="C386">
        <v>15.2</v>
      </c>
      <c r="D386">
        <v>25</v>
      </c>
      <c r="E386">
        <v>0.25</v>
      </c>
      <c r="F386" s="1">
        <v>34724</v>
      </c>
    </row>
    <row r="387" spans="1:6" x14ac:dyDescent="0.3">
      <c r="A387">
        <v>10393</v>
      </c>
      <c r="B387">
        <v>14</v>
      </c>
      <c r="C387">
        <v>18.600000000000001</v>
      </c>
      <c r="D387">
        <v>42</v>
      </c>
      <c r="E387">
        <v>0.25</v>
      </c>
      <c r="F387" s="1">
        <v>34724</v>
      </c>
    </row>
    <row r="388" spans="1:6" x14ac:dyDescent="0.3">
      <c r="A388">
        <v>10393</v>
      </c>
      <c r="B388">
        <v>25</v>
      </c>
      <c r="C388">
        <v>11.2</v>
      </c>
      <c r="D388">
        <v>7</v>
      </c>
      <c r="E388">
        <v>0.25</v>
      </c>
      <c r="F388" s="1">
        <v>34724</v>
      </c>
    </row>
    <row r="389" spans="1:6" x14ac:dyDescent="0.3">
      <c r="A389">
        <v>10393</v>
      </c>
      <c r="B389">
        <v>26</v>
      </c>
      <c r="C389">
        <v>24.9</v>
      </c>
      <c r="D389">
        <v>70</v>
      </c>
      <c r="E389">
        <v>0.25</v>
      </c>
      <c r="F389" s="1">
        <v>34724</v>
      </c>
    </row>
    <row r="390" spans="1:6" x14ac:dyDescent="0.3">
      <c r="A390">
        <v>10393</v>
      </c>
      <c r="B390">
        <v>31</v>
      </c>
      <c r="C390">
        <v>10</v>
      </c>
      <c r="D390">
        <v>32</v>
      </c>
      <c r="E390">
        <v>0</v>
      </c>
      <c r="F390" s="1">
        <v>34724</v>
      </c>
    </row>
    <row r="391" spans="1:6" x14ac:dyDescent="0.3">
      <c r="A391">
        <v>10394</v>
      </c>
      <c r="B391">
        <v>13</v>
      </c>
      <c r="C391">
        <v>4.8</v>
      </c>
      <c r="D391">
        <v>10</v>
      </c>
      <c r="E391">
        <v>0</v>
      </c>
      <c r="F391" s="1">
        <v>34724</v>
      </c>
    </row>
    <row r="392" spans="1:6" x14ac:dyDescent="0.3">
      <c r="A392">
        <v>10394</v>
      </c>
      <c r="B392">
        <v>62</v>
      </c>
      <c r="C392">
        <v>39.4</v>
      </c>
      <c r="D392">
        <v>10</v>
      </c>
      <c r="E392">
        <v>0</v>
      </c>
      <c r="F392" s="1">
        <v>34724</v>
      </c>
    </row>
    <row r="393" spans="1:6" x14ac:dyDescent="0.3">
      <c r="A393">
        <v>10395</v>
      </c>
      <c r="B393">
        <v>46</v>
      </c>
      <c r="C393">
        <v>9.6</v>
      </c>
      <c r="D393">
        <v>28</v>
      </c>
      <c r="E393">
        <v>0.10000000149011612</v>
      </c>
      <c r="F393" s="1">
        <v>34725</v>
      </c>
    </row>
    <row r="394" spans="1:6" x14ac:dyDescent="0.3">
      <c r="A394">
        <v>10395</v>
      </c>
      <c r="B394">
        <v>53</v>
      </c>
      <c r="C394">
        <v>26.2</v>
      </c>
      <c r="D394">
        <v>70</v>
      </c>
      <c r="E394">
        <v>0.10000000149011612</v>
      </c>
      <c r="F394" s="1">
        <v>34725</v>
      </c>
    </row>
    <row r="395" spans="1:6" x14ac:dyDescent="0.3">
      <c r="A395">
        <v>10395</v>
      </c>
      <c r="B395">
        <v>69</v>
      </c>
      <c r="C395">
        <v>28.8</v>
      </c>
      <c r="D395">
        <v>8</v>
      </c>
      <c r="E395">
        <v>0</v>
      </c>
      <c r="F395" s="1">
        <v>34725</v>
      </c>
    </row>
    <row r="396" spans="1:6" x14ac:dyDescent="0.3">
      <c r="A396">
        <v>10396</v>
      </c>
      <c r="B396">
        <v>23</v>
      </c>
      <c r="C396">
        <v>7.2</v>
      </c>
      <c r="D396">
        <v>40</v>
      </c>
      <c r="E396">
        <v>0</v>
      </c>
      <c r="F396" s="1">
        <v>34726</v>
      </c>
    </row>
    <row r="397" spans="1:6" x14ac:dyDescent="0.3">
      <c r="A397">
        <v>10396</v>
      </c>
      <c r="B397">
        <v>71</v>
      </c>
      <c r="C397">
        <v>17.2</v>
      </c>
      <c r="D397">
        <v>60</v>
      </c>
      <c r="E397">
        <v>0</v>
      </c>
      <c r="F397" s="1">
        <v>34726</v>
      </c>
    </row>
    <row r="398" spans="1:6" x14ac:dyDescent="0.3">
      <c r="A398">
        <v>10396</v>
      </c>
      <c r="B398">
        <v>72</v>
      </c>
      <c r="C398">
        <v>27.8</v>
      </c>
      <c r="D398">
        <v>21</v>
      </c>
      <c r="E398">
        <v>0</v>
      </c>
      <c r="F398" s="1">
        <v>34726</v>
      </c>
    </row>
    <row r="399" spans="1:6" x14ac:dyDescent="0.3">
      <c r="A399">
        <v>10397</v>
      </c>
      <c r="B399">
        <v>21</v>
      </c>
      <c r="C399">
        <v>8</v>
      </c>
      <c r="D399">
        <v>10</v>
      </c>
      <c r="E399">
        <v>0.15000000596046448</v>
      </c>
      <c r="F399" s="1">
        <v>34726</v>
      </c>
    </row>
    <row r="400" spans="1:6" x14ac:dyDescent="0.3">
      <c r="A400">
        <v>10397</v>
      </c>
      <c r="B400">
        <v>51</v>
      </c>
      <c r="C400">
        <v>42.4</v>
      </c>
      <c r="D400">
        <v>18</v>
      </c>
      <c r="E400">
        <v>0.15000000596046448</v>
      </c>
      <c r="F400" s="1">
        <v>34726</v>
      </c>
    </row>
    <row r="401" spans="1:6" x14ac:dyDescent="0.3">
      <c r="A401">
        <v>10398</v>
      </c>
      <c r="B401">
        <v>35</v>
      </c>
      <c r="C401">
        <v>14.4</v>
      </c>
      <c r="D401">
        <v>30</v>
      </c>
      <c r="E401">
        <v>0</v>
      </c>
      <c r="F401" s="1">
        <v>34729</v>
      </c>
    </row>
    <row r="402" spans="1:6" x14ac:dyDescent="0.3">
      <c r="A402">
        <v>10398</v>
      </c>
      <c r="B402">
        <v>55</v>
      </c>
      <c r="C402">
        <v>19.2</v>
      </c>
      <c r="D402">
        <v>120</v>
      </c>
      <c r="E402">
        <v>0.10000000149011612</v>
      </c>
      <c r="F402" s="1">
        <v>34729</v>
      </c>
    </row>
    <row r="403" spans="1:6" x14ac:dyDescent="0.3">
      <c r="A403">
        <v>10399</v>
      </c>
      <c r="B403">
        <v>68</v>
      </c>
      <c r="C403">
        <v>10</v>
      </c>
      <c r="D403">
        <v>60</v>
      </c>
      <c r="E403">
        <v>0</v>
      </c>
      <c r="F403" s="1">
        <v>34730</v>
      </c>
    </row>
    <row r="404" spans="1:6" x14ac:dyDescent="0.3">
      <c r="A404">
        <v>10399</v>
      </c>
      <c r="B404">
        <v>71</v>
      </c>
      <c r="C404">
        <v>17.2</v>
      </c>
      <c r="D404">
        <v>30</v>
      </c>
      <c r="E404">
        <v>0</v>
      </c>
      <c r="F404" s="1">
        <v>34730</v>
      </c>
    </row>
    <row r="405" spans="1:6" x14ac:dyDescent="0.3">
      <c r="A405">
        <v>10399</v>
      </c>
      <c r="B405">
        <v>76</v>
      </c>
      <c r="C405">
        <v>14.4</v>
      </c>
      <c r="D405">
        <v>35</v>
      </c>
      <c r="E405">
        <v>0</v>
      </c>
      <c r="F405" s="1">
        <v>34730</v>
      </c>
    </row>
    <row r="406" spans="1:6" x14ac:dyDescent="0.3">
      <c r="A406">
        <v>10399</v>
      </c>
      <c r="B406">
        <v>77</v>
      </c>
      <c r="C406">
        <v>10.4</v>
      </c>
      <c r="D406">
        <v>14</v>
      </c>
      <c r="E406">
        <v>0</v>
      </c>
      <c r="F406" s="1">
        <v>34730</v>
      </c>
    </row>
    <row r="407" spans="1:6" x14ac:dyDescent="0.3">
      <c r="A407">
        <v>10400</v>
      </c>
      <c r="B407">
        <v>29</v>
      </c>
      <c r="C407">
        <v>99</v>
      </c>
      <c r="D407">
        <v>21</v>
      </c>
      <c r="E407">
        <v>0</v>
      </c>
      <c r="F407" s="1">
        <v>34731</v>
      </c>
    </row>
    <row r="408" spans="1:6" x14ac:dyDescent="0.3">
      <c r="A408">
        <v>10400</v>
      </c>
      <c r="B408">
        <v>35</v>
      </c>
      <c r="C408">
        <v>14.4</v>
      </c>
      <c r="D408">
        <v>35</v>
      </c>
      <c r="E408">
        <v>0</v>
      </c>
      <c r="F408" s="1">
        <v>34731</v>
      </c>
    </row>
    <row r="409" spans="1:6" x14ac:dyDescent="0.3">
      <c r="A409">
        <v>10400</v>
      </c>
      <c r="B409">
        <v>49</v>
      </c>
      <c r="C409">
        <v>16</v>
      </c>
      <c r="D409">
        <v>30</v>
      </c>
      <c r="E409">
        <v>0</v>
      </c>
      <c r="F409" s="1">
        <v>34731</v>
      </c>
    </row>
    <row r="410" spans="1:6" x14ac:dyDescent="0.3">
      <c r="A410">
        <v>10401</v>
      </c>
      <c r="B410">
        <v>30</v>
      </c>
      <c r="C410">
        <v>20.7</v>
      </c>
      <c r="D410">
        <v>18</v>
      </c>
      <c r="E410">
        <v>0</v>
      </c>
      <c r="F410" s="1">
        <v>34731</v>
      </c>
    </row>
    <row r="411" spans="1:6" x14ac:dyDescent="0.3">
      <c r="A411">
        <v>10401</v>
      </c>
      <c r="B411">
        <v>56</v>
      </c>
      <c r="C411">
        <v>30.4</v>
      </c>
      <c r="D411">
        <v>70</v>
      </c>
      <c r="E411">
        <v>0</v>
      </c>
      <c r="F411" s="1">
        <v>34731</v>
      </c>
    </row>
    <row r="412" spans="1:6" x14ac:dyDescent="0.3">
      <c r="A412">
        <v>10401</v>
      </c>
      <c r="B412">
        <v>65</v>
      </c>
      <c r="C412">
        <v>16.8</v>
      </c>
      <c r="D412">
        <v>20</v>
      </c>
      <c r="E412">
        <v>0</v>
      </c>
      <c r="F412" s="1">
        <v>34731</v>
      </c>
    </row>
    <row r="413" spans="1:6" x14ac:dyDescent="0.3">
      <c r="A413">
        <v>10401</v>
      </c>
      <c r="B413">
        <v>71</v>
      </c>
      <c r="C413">
        <v>17.2</v>
      </c>
      <c r="D413">
        <v>60</v>
      </c>
      <c r="E413">
        <v>0</v>
      </c>
      <c r="F413" s="1">
        <v>34731</v>
      </c>
    </row>
    <row r="414" spans="1:6" x14ac:dyDescent="0.3">
      <c r="A414">
        <v>10402</v>
      </c>
      <c r="B414">
        <v>23</v>
      </c>
      <c r="C414">
        <v>7.2</v>
      </c>
      <c r="D414">
        <v>60</v>
      </c>
      <c r="E414">
        <v>0</v>
      </c>
      <c r="F414" s="1">
        <v>34732</v>
      </c>
    </row>
    <row r="415" spans="1:6" x14ac:dyDescent="0.3">
      <c r="A415">
        <v>10402</v>
      </c>
      <c r="B415">
        <v>63</v>
      </c>
      <c r="C415">
        <v>35.1</v>
      </c>
      <c r="D415">
        <v>65</v>
      </c>
      <c r="E415">
        <v>0</v>
      </c>
      <c r="F415" s="1">
        <v>34732</v>
      </c>
    </row>
    <row r="416" spans="1:6" x14ac:dyDescent="0.3">
      <c r="A416">
        <v>10403</v>
      </c>
      <c r="B416">
        <v>16</v>
      </c>
      <c r="C416">
        <v>13.9</v>
      </c>
      <c r="D416">
        <v>21</v>
      </c>
      <c r="E416">
        <v>0.15000000596046448</v>
      </c>
      <c r="F416" s="1">
        <v>34733</v>
      </c>
    </row>
    <row r="417" spans="1:6" x14ac:dyDescent="0.3">
      <c r="A417">
        <v>10403</v>
      </c>
      <c r="B417">
        <v>48</v>
      </c>
      <c r="C417">
        <v>10.199999999999999</v>
      </c>
      <c r="D417">
        <v>70</v>
      </c>
      <c r="E417">
        <v>0.15000000596046448</v>
      </c>
      <c r="F417" s="1">
        <v>34733</v>
      </c>
    </row>
    <row r="418" spans="1:6" x14ac:dyDescent="0.3">
      <c r="A418">
        <v>10404</v>
      </c>
      <c r="B418">
        <v>26</v>
      </c>
      <c r="C418">
        <v>24.9</v>
      </c>
      <c r="D418">
        <v>30</v>
      </c>
      <c r="E418">
        <v>5.000000074505806E-2</v>
      </c>
      <c r="F418" s="1">
        <v>34733</v>
      </c>
    </row>
    <row r="419" spans="1:6" x14ac:dyDescent="0.3">
      <c r="A419">
        <v>10404</v>
      </c>
      <c r="B419">
        <v>42</v>
      </c>
      <c r="C419">
        <v>11.2</v>
      </c>
      <c r="D419">
        <v>40</v>
      </c>
      <c r="E419">
        <v>5.000000074505806E-2</v>
      </c>
      <c r="F419" s="1">
        <v>34733</v>
      </c>
    </row>
    <row r="420" spans="1:6" x14ac:dyDescent="0.3">
      <c r="A420">
        <v>10404</v>
      </c>
      <c r="B420">
        <v>49</v>
      </c>
      <c r="C420">
        <v>16</v>
      </c>
      <c r="D420">
        <v>30</v>
      </c>
      <c r="E420">
        <v>5.000000074505806E-2</v>
      </c>
      <c r="F420" s="1">
        <v>34733</v>
      </c>
    </row>
    <row r="421" spans="1:6" x14ac:dyDescent="0.3">
      <c r="A421">
        <v>10405</v>
      </c>
      <c r="B421">
        <v>3</v>
      </c>
      <c r="C421">
        <v>8</v>
      </c>
      <c r="D421">
        <v>50</v>
      </c>
      <c r="E421">
        <v>0</v>
      </c>
      <c r="F421" s="1">
        <v>34736</v>
      </c>
    </row>
    <row r="422" spans="1:6" x14ac:dyDescent="0.3">
      <c r="A422">
        <v>10406</v>
      </c>
      <c r="B422">
        <v>1</v>
      </c>
      <c r="C422">
        <v>14.4</v>
      </c>
      <c r="D422">
        <v>10</v>
      </c>
      <c r="E422">
        <v>0</v>
      </c>
      <c r="F422" s="1">
        <v>34737</v>
      </c>
    </row>
    <row r="423" spans="1:6" x14ac:dyDescent="0.3">
      <c r="A423">
        <v>10406</v>
      </c>
      <c r="B423">
        <v>21</v>
      </c>
      <c r="C423">
        <v>8</v>
      </c>
      <c r="D423">
        <v>30</v>
      </c>
      <c r="E423">
        <v>0.10000000149011612</v>
      </c>
      <c r="F423" s="1">
        <v>34737</v>
      </c>
    </row>
    <row r="424" spans="1:6" x14ac:dyDescent="0.3">
      <c r="A424">
        <v>10406</v>
      </c>
      <c r="B424">
        <v>28</v>
      </c>
      <c r="C424">
        <v>36.4</v>
      </c>
      <c r="D424">
        <v>42</v>
      </c>
      <c r="E424">
        <v>0.10000000149011612</v>
      </c>
      <c r="F424" s="1">
        <v>34737</v>
      </c>
    </row>
    <row r="425" spans="1:6" x14ac:dyDescent="0.3">
      <c r="A425">
        <v>10406</v>
      </c>
      <c r="B425">
        <v>36</v>
      </c>
      <c r="C425">
        <v>15.2</v>
      </c>
      <c r="D425">
        <v>5</v>
      </c>
      <c r="E425">
        <v>0.10000000149011612</v>
      </c>
      <c r="F425" s="1">
        <v>34737</v>
      </c>
    </row>
    <row r="426" spans="1:6" x14ac:dyDescent="0.3">
      <c r="A426">
        <v>10406</v>
      </c>
      <c r="B426">
        <v>40</v>
      </c>
      <c r="C426">
        <v>14.7</v>
      </c>
      <c r="D426">
        <v>2</v>
      </c>
      <c r="E426">
        <v>0.10000000149011612</v>
      </c>
      <c r="F426" s="1">
        <v>34737</v>
      </c>
    </row>
    <row r="427" spans="1:6" x14ac:dyDescent="0.3">
      <c r="A427">
        <v>10407</v>
      </c>
      <c r="B427">
        <v>11</v>
      </c>
      <c r="C427">
        <v>16.8</v>
      </c>
      <c r="D427">
        <v>30</v>
      </c>
      <c r="E427">
        <v>0</v>
      </c>
      <c r="F427" s="1">
        <v>34737</v>
      </c>
    </row>
    <row r="428" spans="1:6" x14ac:dyDescent="0.3">
      <c r="A428">
        <v>10407</v>
      </c>
      <c r="B428">
        <v>69</v>
      </c>
      <c r="C428">
        <v>28.8</v>
      </c>
      <c r="D428">
        <v>15</v>
      </c>
      <c r="E428">
        <v>0</v>
      </c>
      <c r="F428" s="1">
        <v>34737</v>
      </c>
    </row>
    <row r="429" spans="1:6" x14ac:dyDescent="0.3">
      <c r="A429">
        <v>10407</v>
      </c>
      <c r="B429">
        <v>71</v>
      </c>
      <c r="C429">
        <v>17.2</v>
      </c>
      <c r="D429">
        <v>15</v>
      </c>
      <c r="E429">
        <v>0</v>
      </c>
      <c r="F429" s="1">
        <v>34737</v>
      </c>
    </row>
    <row r="430" spans="1:6" x14ac:dyDescent="0.3">
      <c r="A430">
        <v>10408</v>
      </c>
      <c r="B430">
        <v>37</v>
      </c>
      <c r="C430">
        <v>20.8</v>
      </c>
      <c r="D430">
        <v>10</v>
      </c>
      <c r="E430">
        <v>0</v>
      </c>
      <c r="F430" s="1">
        <v>34738</v>
      </c>
    </row>
    <row r="431" spans="1:6" x14ac:dyDescent="0.3">
      <c r="A431">
        <v>10408</v>
      </c>
      <c r="B431">
        <v>54</v>
      </c>
      <c r="C431">
        <v>5.9</v>
      </c>
      <c r="D431">
        <v>6</v>
      </c>
      <c r="E431">
        <v>0</v>
      </c>
      <c r="F431" s="1">
        <v>34738</v>
      </c>
    </row>
    <row r="432" spans="1:6" x14ac:dyDescent="0.3">
      <c r="A432">
        <v>10408</v>
      </c>
      <c r="B432">
        <v>62</v>
      </c>
      <c r="C432">
        <v>39.4</v>
      </c>
      <c r="D432">
        <v>35</v>
      </c>
      <c r="E432">
        <v>0</v>
      </c>
      <c r="F432" s="1">
        <v>34738</v>
      </c>
    </row>
    <row r="433" spans="1:6" x14ac:dyDescent="0.3">
      <c r="A433">
        <v>10409</v>
      </c>
      <c r="B433">
        <v>14</v>
      </c>
      <c r="C433">
        <v>18.600000000000001</v>
      </c>
      <c r="D433">
        <v>12</v>
      </c>
      <c r="E433">
        <v>0</v>
      </c>
      <c r="F433" s="1">
        <v>34739</v>
      </c>
    </row>
    <row r="434" spans="1:6" x14ac:dyDescent="0.3">
      <c r="A434">
        <v>10409</v>
      </c>
      <c r="B434">
        <v>21</v>
      </c>
      <c r="C434">
        <v>8</v>
      </c>
      <c r="D434">
        <v>12</v>
      </c>
      <c r="E434">
        <v>0</v>
      </c>
      <c r="F434" s="1">
        <v>34739</v>
      </c>
    </row>
    <row r="435" spans="1:6" x14ac:dyDescent="0.3">
      <c r="A435">
        <v>10410</v>
      </c>
      <c r="B435">
        <v>33</v>
      </c>
      <c r="C435">
        <v>2</v>
      </c>
      <c r="D435">
        <v>49</v>
      </c>
      <c r="E435">
        <v>0</v>
      </c>
      <c r="F435" s="1">
        <v>34740</v>
      </c>
    </row>
    <row r="436" spans="1:6" x14ac:dyDescent="0.3">
      <c r="A436">
        <v>10410</v>
      </c>
      <c r="B436">
        <v>59</v>
      </c>
      <c r="C436">
        <v>44</v>
      </c>
      <c r="D436">
        <v>16</v>
      </c>
      <c r="E436">
        <v>0</v>
      </c>
      <c r="F436" s="1">
        <v>34740</v>
      </c>
    </row>
    <row r="437" spans="1:6" x14ac:dyDescent="0.3">
      <c r="A437">
        <v>10411</v>
      </c>
      <c r="B437">
        <v>41</v>
      </c>
      <c r="C437">
        <v>7.7</v>
      </c>
      <c r="D437">
        <v>25</v>
      </c>
      <c r="E437">
        <v>0.20000000298023224</v>
      </c>
      <c r="F437" s="1">
        <v>34740</v>
      </c>
    </row>
    <row r="438" spans="1:6" x14ac:dyDescent="0.3">
      <c r="A438">
        <v>10411</v>
      </c>
      <c r="B438">
        <v>44</v>
      </c>
      <c r="C438">
        <v>15.5</v>
      </c>
      <c r="D438">
        <v>40</v>
      </c>
      <c r="E438">
        <v>0.20000000298023224</v>
      </c>
      <c r="F438" s="1">
        <v>34740</v>
      </c>
    </row>
    <row r="439" spans="1:6" x14ac:dyDescent="0.3">
      <c r="A439">
        <v>10411</v>
      </c>
      <c r="B439">
        <v>59</v>
      </c>
      <c r="C439">
        <v>44</v>
      </c>
      <c r="D439">
        <v>9</v>
      </c>
      <c r="E439">
        <v>0.20000000298023224</v>
      </c>
      <c r="F439" s="1">
        <v>34740</v>
      </c>
    </row>
    <row r="440" spans="1:6" x14ac:dyDescent="0.3">
      <c r="A440">
        <v>10412</v>
      </c>
      <c r="B440">
        <v>14</v>
      </c>
      <c r="C440">
        <v>18.600000000000001</v>
      </c>
      <c r="D440">
        <v>20</v>
      </c>
      <c r="E440">
        <v>0.10000000149011612</v>
      </c>
      <c r="F440" s="1">
        <v>34743</v>
      </c>
    </row>
    <row r="441" spans="1:6" x14ac:dyDescent="0.3">
      <c r="A441">
        <v>10413</v>
      </c>
      <c r="B441">
        <v>1</v>
      </c>
      <c r="C441">
        <v>14.4</v>
      </c>
      <c r="D441">
        <v>24</v>
      </c>
      <c r="E441">
        <v>0</v>
      </c>
      <c r="F441" s="1">
        <v>34744</v>
      </c>
    </row>
    <row r="442" spans="1:6" x14ac:dyDescent="0.3">
      <c r="A442">
        <v>10413</v>
      </c>
      <c r="B442">
        <v>62</v>
      </c>
      <c r="C442">
        <v>39.4</v>
      </c>
      <c r="D442">
        <v>40</v>
      </c>
      <c r="E442">
        <v>0</v>
      </c>
      <c r="F442" s="1">
        <v>34744</v>
      </c>
    </row>
    <row r="443" spans="1:6" x14ac:dyDescent="0.3">
      <c r="A443">
        <v>10413</v>
      </c>
      <c r="B443">
        <v>76</v>
      </c>
      <c r="C443">
        <v>14.4</v>
      </c>
      <c r="D443">
        <v>14</v>
      </c>
      <c r="E443">
        <v>0</v>
      </c>
      <c r="F443" s="1">
        <v>34744</v>
      </c>
    </row>
    <row r="444" spans="1:6" x14ac:dyDescent="0.3">
      <c r="A444">
        <v>10414</v>
      </c>
      <c r="B444">
        <v>19</v>
      </c>
      <c r="C444">
        <v>7.3</v>
      </c>
      <c r="D444">
        <v>18</v>
      </c>
      <c r="E444">
        <v>5.000000074505806E-2</v>
      </c>
      <c r="F444" s="1">
        <v>34744</v>
      </c>
    </row>
    <row r="445" spans="1:6" x14ac:dyDescent="0.3">
      <c r="A445">
        <v>10414</v>
      </c>
      <c r="B445">
        <v>33</v>
      </c>
      <c r="C445">
        <v>2</v>
      </c>
      <c r="D445">
        <v>50</v>
      </c>
      <c r="E445">
        <v>0</v>
      </c>
      <c r="F445" s="1">
        <v>34744</v>
      </c>
    </row>
    <row r="446" spans="1:6" x14ac:dyDescent="0.3">
      <c r="A446">
        <v>10415</v>
      </c>
      <c r="B446">
        <v>17</v>
      </c>
      <c r="C446">
        <v>31.2</v>
      </c>
      <c r="D446">
        <v>2</v>
      </c>
      <c r="E446">
        <v>0</v>
      </c>
      <c r="F446" s="1">
        <v>34745</v>
      </c>
    </row>
    <row r="447" spans="1:6" x14ac:dyDescent="0.3">
      <c r="A447">
        <v>10415</v>
      </c>
      <c r="B447">
        <v>33</v>
      </c>
      <c r="C447">
        <v>2</v>
      </c>
      <c r="D447">
        <v>20</v>
      </c>
      <c r="E447">
        <v>0</v>
      </c>
      <c r="F447" s="1">
        <v>34745</v>
      </c>
    </row>
    <row r="448" spans="1:6" x14ac:dyDescent="0.3">
      <c r="A448">
        <v>10416</v>
      </c>
      <c r="B448">
        <v>19</v>
      </c>
      <c r="C448">
        <v>7.3</v>
      </c>
      <c r="D448">
        <v>20</v>
      </c>
      <c r="E448">
        <v>0</v>
      </c>
      <c r="F448" s="1">
        <v>34746</v>
      </c>
    </row>
    <row r="449" spans="1:6" x14ac:dyDescent="0.3">
      <c r="A449">
        <v>10416</v>
      </c>
      <c r="B449">
        <v>53</v>
      </c>
      <c r="C449">
        <v>26.2</v>
      </c>
      <c r="D449">
        <v>10</v>
      </c>
      <c r="E449">
        <v>0</v>
      </c>
      <c r="F449" s="1">
        <v>34746</v>
      </c>
    </row>
    <row r="450" spans="1:6" x14ac:dyDescent="0.3">
      <c r="A450">
        <v>10416</v>
      </c>
      <c r="B450">
        <v>57</v>
      </c>
      <c r="C450">
        <v>15.6</v>
      </c>
      <c r="D450">
        <v>20</v>
      </c>
      <c r="E450">
        <v>0</v>
      </c>
      <c r="F450" s="1">
        <v>34746</v>
      </c>
    </row>
    <row r="451" spans="1:6" x14ac:dyDescent="0.3">
      <c r="A451">
        <v>10417</v>
      </c>
      <c r="B451">
        <v>38</v>
      </c>
      <c r="C451">
        <v>210.8</v>
      </c>
      <c r="D451">
        <v>50</v>
      </c>
      <c r="E451">
        <v>0</v>
      </c>
      <c r="F451" s="1">
        <v>34746</v>
      </c>
    </row>
    <row r="452" spans="1:6" x14ac:dyDescent="0.3">
      <c r="A452">
        <v>10417</v>
      </c>
      <c r="B452">
        <v>46</v>
      </c>
      <c r="C452">
        <v>9.6</v>
      </c>
      <c r="D452">
        <v>2</v>
      </c>
      <c r="E452">
        <v>0.25</v>
      </c>
      <c r="F452" s="1">
        <v>34746</v>
      </c>
    </row>
    <row r="453" spans="1:6" x14ac:dyDescent="0.3">
      <c r="A453">
        <v>10417</v>
      </c>
      <c r="B453">
        <v>68</v>
      </c>
      <c r="C453">
        <v>10</v>
      </c>
      <c r="D453">
        <v>36</v>
      </c>
      <c r="E453">
        <v>0.25</v>
      </c>
      <c r="F453" s="1">
        <v>34746</v>
      </c>
    </row>
    <row r="454" spans="1:6" x14ac:dyDescent="0.3">
      <c r="A454">
        <v>10417</v>
      </c>
      <c r="B454">
        <v>77</v>
      </c>
      <c r="C454">
        <v>10.4</v>
      </c>
      <c r="D454">
        <v>35</v>
      </c>
      <c r="E454">
        <v>0</v>
      </c>
      <c r="F454" s="1">
        <v>34746</v>
      </c>
    </row>
    <row r="455" spans="1:6" x14ac:dyDescent="0.3">
      <c r="A455">
        <v>10418</v>
      </c>
      <c r="B455">
        <v>2</v>
      </c>
      <c r="C455">
        <v>15.2</v>
      </c>
      <c r="D455">
        <v>60</v>
      </c>
      <c r="E455">
        <v>0</v>
      </c>
      <c r="F455" s="1">
        <v>34747</v>
      </c>
    </row>
    <row r="456" spans="1:6" x14ac:dyDescent="0.3">
      <c r="A456">
        <v>10418</v>
      </c>
      <c r="B456">
        <v>47</v>
      </c>
      <c r="C456">
        <v>7.6</v>
      </c>
      <c r="D456">
        <v>55</v>
      </c>
      <c r="E456">
        <v>0</v>
      </c>
      <c r="F456" s="1">
        <v>34747</v>
      </c>
    </row>
    <row r="457" spans="1:6" x14ac:dyDescent="0.3">
      <c r="A457">
        <v>10418</v>
      </c>
      <c r="B457">
        <v>61</v>
      </c>
      <c r="C457">
        <v>22.8</v>
      </c>
      <c r="D457">
        <v>16</v>
      </c>
      <c r="E457">
        <v>0</v>
      </c>
      <c r="F457" s="1">
        <v>34747</v>
      </c>
    </row>
    <row r="458" spans="1:6" x14ac:dyDescent="0.3">
      <c r="A458">
        <v>10418</v>
      </c>
      <c r="B458">
        <v>74</v>
      </c>
      <c r="C458">
        <v>8</v>
      </c>
      <c r="D458">
        <v>15</v>
      </c>
      <c r="E458">
        <v>0</v>
      </c>
      <c r="F458" s="1">
        <v>34747</v>
      </c>
    </row>
    <row r="459" spans="1:6" x14ac:dyDescent="0.3">
      <c r="A459">
        <v>10419</v>
      </c>
      <c r="B459">
        <v>60</v>
      </c>
      <c r="C459">
        <v>27.2</v>
      </c>
      <c r="D459">
        <v>60</v>
      </c>
      <c r="E459">
        <v>5.000000074505806E-2</v>
      </c>
      <c r="F459" s="1">
        <v>34750</v>
      </c>
    </row>
    <row r="460" spans="1:6" x14ac:dyDescent="0.3">
      <c r="A460">
        <v>10419</v>
      </c>
      <c r="B460">
        <v>69</v>
      </c>
      <c r="C460">
        <v>28.8</v>
      </c>
      <c r="D460">
        <v>20</v>
      </c>
      <c r="E460">
        <v>5.000000074505806E-2</v>
      </c>
      <c r="F460" s="1">
        <v>34750</v>
      </c>
    </row>
    <row r="461" spans="1:6" x14ac:dyDescent="0.3">
      <c r="A461">
        <v>10420</v>
      </c>
      <c r="B461">
        <v>9</v>
      </c>
      <c r="C461">
        <v>77.599999999999994</v>
      </c>
      <c r="D461">
        <v>20</v>
      </c>
      <c r="E461">
        <v>0.10000000149011612</v>
      </c>
      <c r="F461" s="1">
        <v>34751</v>
      </c>
    </row>
    <row r="462" spans="1:6" x14ac:dyDescent="0.3">
      <c r="A462">
        <v>10420</v>
      </c>
      <c r="B462">
        <v>13</v>
      </c>
      <c r="C462">
        <v>4.8</v>
      </c>
      <c r="D462">
        <v>2</v>
      </c>
      <c r="E462">
        <v>0.10000000149011612</v>
      </c>
      <c r="F462" s="1">
        <v>34751</v>
      </c>
    </row>
    <row r="463" spans="1:6" x14ac:dyDescent="0.3">
      <c r="A463">
        <v>10420</v>
      </c>
      <c r="B463">
        <v>70</v>
      </c>
      <c r="C463">
        <v>12</v>
      </c>
      <c r="D463">
        <v>8</v>
      </c>
      <c r="E463">
        <v>0.10000000149011612</v>
      </c>
      <c r="F463" s="1">
        <v>34751</v>
      </c>
    </row>
    <row r="464" spans="1:6" x14ac:dyDescent="0.3">
      <c r="A464">
        <v>10420</v>
      </c>
      <c r="B464">
        <v>73</v>
      </c>
      <c r="C464">
        <v>12</v>
      </c>
      <c r="D464">
        <v>20</v>
      </c>
      <c r="E464">
        <v>0.10000000149011612</v>
      </c>
      <c r="F464" s="1">
        <v>34751</v>
      </c>
    </row>
    <row r="465" spans="1:6" x14ac:dyDescent="0.3">
      <c r="A465">
        <v>10421</v>
      </c>
      <c r="B465">
        <v>19</v>
      </c>
      <c r="C465">
        <v>7.3</v>
      </c>
      <c r="D465">
        <v>4</v>
      </c>
      <c r="E465">
        <v>0.15000000596046448</v>
      </c>
      <c r="F465" s="1">
        <v>34751</v>
      </c>
    </row>
    <row r="466" spans="1:6" x14ac:dyDescent="0.3">
      <c r="A466">
        <v>10421</v>
      </c>
      <c r="B466">
        <v>26</v>
      </c>
      <c r="C466">
        <v>24.9</v>
      </c>
      <c r="D466">
        <v>30</v>
      </c>
      <c r="E466">
        <v>0</v>
      </c>
      <c r="F466" s="1">
        <v>34751</v>
      </c>
    </row>
    <row r="467" spans="1:6" x14ac:dyDescent="0.3">
      <c r="A467">
        <v>10421</v>
      </c>
      <c r="B467">
        <v>53</v>
      </c>
      <c r="C467">
        <v>26.2</v>
      </c>
      <c r="D467">
        <v>15</v>
      </c>
      <c r="E467">
        <v>0.15000000596046448</v>
      </c>
      <c r="F467" s="1">
        <v>34751</v>
      </c>
    </row>
    <row r="468" spans="1:6" x14ac:dyDescent="0.3">
      <c r="A468">
        <v>10421</v>
      </c>
      <c r="B468">
        <v>77</v>
      </c>
      <c r="C468">
        <v>10.4</v>
      </c>
      <c r="D468">
        <v>10</v>
      </c>
      <c r="E468">
        <v>0.15000000596046448</v>
      </c>
      <c r="F468" s="1">
        <v>34751</v>
      </c>
    </row>
    <row r="469" spans="1:6" x14ac:dyDescent="0.3">
      <c r="A469">
        <v>10422</v>
      </c>
      <c r="B469">
        <v>26</v>
      </c>
      <c r="C469">
        <v>24.9</v>
      </c>
      <c r="D469">
        <v>2</v>
      </c>
      <c r="E469">
        <v>0</v>
      </c>
      <c r="F469" s="1">
        <v>34752</v>
      </c>
    </row>
    <row r="470" spans="1:6" x14ac:dyDescent="0.3">
      <c r="A470">
        <v>10423</v>
      </c>
      <c r="B470">
        <v>31</v>
      </c>
      <c r="C470">
        <v>10</v>
      </c>
      <c r="D470">
        <v>14</v>
      </c>
      <c r="E470">
        <v>0</v>
      </c>
      <c r="F470" s="1">
        <v>34753</v>
      </c>
    </row>
    <row r="471" spans="1:6" x14ac:dyDescent="0.3">
      <c r="A471">
        <v>10423</v>
      </c>
      <c r="B471">
        <v>59</v>
      </c>
      <c r="C471">
        <v>44</v>
      </c>
      <c r="D471">
        <v>20</v>
      </c>
      <c r="E471">
        <v>0</v>
      </c>
      <c r="F471" s="1">
        <v>34753</v>
      </c>
    </row>
    <row r="472" spans="1:6" x14ac:dyDescent="0.3">
      <c r="A472">
        <v>10424</v>
      </c>
      <c r="B472">
        <v>35</v>
      </c>
      <c r="C472">
        <v>14.4</v>
      </c>
      <c r="D472">
        <v>60</v>
      </c>
      <c r="E472">
        <v>0.20000000298023224</v>
      </c>
      <c r="F472" s="1">
        <v>34753</v>
      </c>
    </row>
    <row r="473" spans="1:6" x14ac:dyDescent="0.3">
      <c r="A473">
        <v>10424</v>
      </c>
      <c r="B473">
        <v>38</v>
      </c>
      <c r="C473">
        <v>210.8</v>
      </c>
      <c r="D473">
        <v>49</v>
      </c>
      <c r="E473">
        <v>0.20000000298023224</v>
      </c>
      <c r="F473" s="1">
        <v>34753</v>
      </c>
    </row>
    <row r="474" spans="1:6" x14ac:dyDescent="0.3">
      <c r="A474">
        <v>10424</v>
      </c>
      <c r="B474">
        <v>68</v>
      </c>
      <c r="C474">
        <v>10</v>
      </c>
      <c r="D474">
        <v>30</v>
      </c>
      <c r="E474">
        <v>0.20000000298023224</v>
      </c>
      <c r="F474" s="1">
        <v>34753</v>
      </c>
    </row>
    <row r="475" spans="1:6" x14ac:dyDescent="0.3">
      <c r="A475">
        <v>10425</v>
      </c>
      <c r="B475">
        <v>55</v>
      </c>
      <c r="C475">
        <v>19.2</v>
      </c>
      <c r="D475">
        <v>10</v>
      </c>
      <c r="E475">
        <v>0.25</v>
      </c>
      <c r="F475" s="1">
        <v>34754</v>
      </c>
    </row>
    <row r="476" spans="1:6" x14ac:dyDescent="0.3">
      <c r="A476">
        <v>10425</v>
      </c>
      <c r="B476">
        <v>76</v>
      </c>
      <c r="C476">
        <v>14.4</v>
      </c>
      <c r="D476">
        <v>20</v>
      </c>
      <c r="E476">
        <v>0.25</v>
      </c>
      <c r="F476" s="1">
        <v>34754</v>
      </c>
    </row>
    <row r="477" spans="1:6" x14ac:dyDescent="0.3">
      <c r="A477">
        <v>10426</v>
      </c>
      <c r="B477">
        <v>56</v>
      </c>
      <c r="C477">
        <v>30.4</v>
      </c>
      <c r="D477">
        <v>5</v>
      </c>
      <c r="E477">
        <v>0</v>
      </c>
      <c r="F477" s="1">
        <v>34757</v>
      </c>
    </row>
    <row r="478" spans="1:6" x14ac:dyDescent="0.3">
      <c r="A478">
        <v>10426</v>
      </c>
      <c r="B478">
        <v>64</v>
      </c>
      <c r="C478">
        <v>26.6</v>
      </c>
      <c r="D478">
        <v>7</v>
      </c>
      <c r="E478">
        <v>0</v>
      </c>
      <c r="F478" s="1">
        <v>34757</v>
      </c>
    </row>
    <row r="479" spans="1:6" x14ac:dyDescent="0.3">
      <c r="A479">
        <v>10427</v>
      </c>
      <c r="B479">
        <v>14</v>
      </c>
      <c r="C479">
        <v>18.600000000000001</v>
      </c>
      <c r="D479">
        <v>35</v>
      </c>
      <c r="E479">
        <v>0</v>
      </c>
      <c r="F479" s="1">
        <v>34757</v>
      </c>
    </row>
    <row r="480" spans="1:6" x14ac:dyDescent="0.3">
      <c r="A480">
        <v>10428</v>
      </c>
      <c r="B480">
        <v>46</v>
      </c>
      <c r="C480">
        <v>9.6</v>
      </c>
      <c r="D480">
        <v>20</v>
      </c>
      <c r="E480">
        <v>0</v>
      </c>
      <c r="F480" s="1">
        <v>34758</v>
      </c>
    </row>
    <row r="481" spans="1:6" x14ac:dyDescent="0.3">
      <c r="A481">
        <v>10429</v>
      </c>
      <c r="B481">
        <v>50</v>
      </c>
      <c r="C481">
        <v>13</v>
      </c>
      <c r="D481">
        <v>40</v>
      </c>
      <c r="E481">
        <v>0</v>
      </c>
      <c r="F481" s="1">
        <v>34759</v>
      </c>
    </row>
    <row r="482" spans="1:6" x14ac:dyDescent="0.3">
      <c r="A482">
        <v>10429</v>
      </c>
      <c r="B482">
        <v>63</v>
      </c>
      <c r="C482">
        <v>35.1</v>
      </c>
      <c r="D482">
        <v>35</v>
      </c>
      <c r="E482">
        <v>0.25</v>
      </c>
      <c r="F482" s="1">
        <v>34759</v>
      </c>
    </row>
    <row r="483" spans="1:6" x14ac:dyDescent="0.3">
      <c r="A483">
        <v>10430</v>
      </c>
      <c r="B483">
        <v>17</v>
      </c>
      <c r="C483">
        <v>31.2</v>
      </c>
      <c r="D483">
        <v>45</v>
      </c>
      <c r="E483">
        <v>0.20000000298023224</v>
      </c>
      <c r="F483" s="1">
        <v>34760</v>
      </c>
    </row>
    <row r="484" spans="1:6" x14ac:dyDescent="0.3">
      <c r="A484">
        <v>10430</v>
      </c>
      <c r="B484">
        <v>21</v>
      </c>
      <c r="C484">
        <v>8</v>
      </c>
      <c r="D484">
        <v>50</v>
      </c>
      <c r="E484">
        <v>0</v>
      </c>
      <c r="F484" s="1">
        <v>34760</v>
      </c>
    </row>
    <row r="485" spans="1:6" x14ac:dyDescent="0.3">
      <c r="A485">
        <v>10430</v>
      </c>
      <c r="B485">
        <v>56</v>
      </c>
      <c r="C485">
        <v>30.4</v>
      </c>
      <c r="D485">
        <v>30</v>
      </c>
      <c r="E485">
        <v>0</v>
      </c>
      <c r="F485" s="1">
        <v>34760</v>
      </c>
    </row>
    <row r="486" spans="1:6" x14ac:dyDescent="0.3">
      <c r="A486">
        <v>10430</v>
      </c>
      <c r="B486">
        <v>59</v>
      </c>
      <c r="C486">
        <v>44</v>
      </c>
      <c r="D486">
        <v>70</v>
      </c>
      <c r="E486">
        <v>0.20000000298023224</v>
      </c>
      <c r="F486" s="1">
        <v>34760</v>
      </c>
    </row>
    <row r="487" spans="1:6" x14ac:dyDescent="0.3">
      <c r="A487">
        <v>10431</v>
      </c>
      <c r="B487">
        <v>17</v>
      </c>
      <c r="C487">
        <v>31.2</v>
      </c>
      <c r="D487">
        <v>50</v>
      </c>
      <c r="E487">
        <v>0.25</v>
      </c>
      <c r="F487" s="1">
        <v>34760</v>
      </c>
    </row>
    <row r="488" spans="1:6" x14ac:dyDescent="0.3">
      <c r="A488">
        <v>10431</v>
      </c>
      <c r="B488">
        <v>40</v>
      </c>
      <c r="C488">
        <v>14.7</v>
      </c>
      <c r="D488">
        <v>50</v>
      </c>
      <c r="E488">
        <v>0.25</v>
      </c>
      <c r="F488" s="1">
        <v>34760</v>
      </c>
    </row>
    <row r="489" spans="1:6" x14ac:dyDescent="0.3">
      <c r="A489">
        <v>10431</v>
      </c>
      <c r="B489">
        <v>47</v>
      </c>
      <c r="C489">
        <v>7.6</v>
      </c>
      <c r="D489">
        <v>30</v>
      </c>
      <c r="E489">
        <v>0.25</v>
      </c>
      <c r="F489" s="1">
        <v>34760</v>
      </c>
    </row>
    <row r="490" spans="1:6" x14ac:dyDescent="0.3">
      <c r="A490">
        <v>10432</v>
      </c>
      <c r="B490">
        <v>26</v>
      </c>
      <c r="C490">
        <v>24.9</v>
      </c>
      <c r="D490">
        <v>10</v>
      </c>
      <c r="E490">
        <v>0</v>
      </c>
      <c r="F490" s="1">
        <v>34761</v>
      </c>
    </row>
    <row r="491" spans="1:6" x14ac:dyDescent="0.3">
      <c r="A491">
        <v>10432</v>
      </c>
      <c r="B491">
        <v>54</v>
      </c>
      <c r="C491">
        <v>5.9</v>
      </c>
      <c r="D491">
        <v>40</v>
      </c>
      <c r="E491">
        <v>0</v>
      </c>
      <c r="F491" s="1">
        <v>34761</v>
      </c>
    </row>
    <row r="492" spans="1:6" x14ac:dyDescent="0.3">
      <c r="A492">
        <v>10433</v>
      </c>
      <c r="B492">
        <v>56</v>
      </c>
      <c r="C492">
        <v>30.4</v>
      </c>
      <c r="D492">
        <v>28</v>
      </c>
      <c r="E492">
        <v>0</v>
      </c>
      <c r="F492" s="1">
        <v>34764</v>
      </c>
    </row>
    <row r="493" spans="1:6" x14ac:dyDescent="0.3">
      <c r="A493">
        <v>10434</v>
      </c>
      <c r="B493">
        <v>11</v>
      </c>
      <c r="C493">
        <v>16.8</v>
      </c>
      <c r="D493">
        <v>6</v>
      </c>
      <c r="E493">
        <v>0</v>
      </c>
      <c r="F493" s="1">
        <v>34764</v>
      </c>
    </row>
    <row r="494" spans="1:6" x14ac:dyDescent="0.3">
      <c r="A494">
        <v>10434</v>
      </c>
      <c r="B494">
        <v>76</v>
      </c>
      <c r="C494">
        <v>14.4</v>
      </c>
      <c r="D494">
        <v>18</v>
      </c>
      <c r="E494">
        <v>0.15000000596046448</v>
      </c>
      <c r="F494" s="1">
        <v>34764</v>
      </c>
    </row>
    <row r="495" spans="1:6" x14ac:dyDescent="0.3">
      <c r="A495">
        <v>10435</v>
      </c>
      <c r="B495">
        <v>2</v>
      </c>
      <c r="C495">
        <v>15.2</v>
      </c>
      <c r="D495">
        <v>10</v>
      </c>
      <c r="E495">
        <v>0</v>
      </c>
      <c r="F495" s="1">
        <v>34765</v>
      </c>
    </row>
    <row r="496" spans="1:6" x14ac:dyDescent="0.3">
      <c r="A496">
        <v>10435</v>
      </c>
      <c r="B496">
        <v>22</v>
      </c>
      <c r="C496">
        <v>16.8</v>
      </c>
      <c r="D496">
        <v>12</v>
      </c>
      <c r="E496">
        <v>0</v>
      </c>
      <c r="F496" s="1">
        <v>34765</v>
      </c>
    </row>
    <row r="497" spans="1:6" x14ac:dyDescent="0.3">
      <c r="A497">
        <v>10435</v>
      </c>
      <c r="B497">
        <v>72</v>
      </c>
      <c r="C497">
        <v>27.8</v>
      </c>
      <c r="D497">
        <v>10</v>
      </c>
      <c r="E497">
        <v>0</v>
      </c>
      <c r="F497" s="1">
        <v>34765</v>
      </c>
    </row>
    <row r="498" spans="1:6" x14ac:dyDescent="0.3">
      <c r="A498">
        <v>10436</v>
      </c>
      <c r="B498">
        <v>46</v>
      </c>
      <c r="C498">
        <v>9.6</v>
      </c>
      <c r="D498">
        <v>5</v>
      </c>
      <c r="E498">
        <v>0</v>
      </c>
      <c r="F498" s="1">
        <v>34766</v>
      </c>
    </row>
    <row r="499" spans="1:6" x14ac:dyDescent="0.3">
      <c r="A499">
        <v>10436</v>
      </c>
      <c r="B499">
        <v>56</v>
      </c>
      <c r="C499">
        <v>30.4</v>
      </c>
      <c r="D499">
        <v>40</v>
      </c>
      <c r="E499">
        <v>0.10000000149011612</v>
      </c>
      <c r="F499" s="1">
        <v>34766</v>
      </c>
    </row>
    <row r="500" spans="1:6" x14ac:dyDescent="0.3">
      <c r="A500">
        <v>10436</v>
      </c>
      <c r="B500">
        <v>64</v>
      </c>
      <c r="C500">
        <v>26.6</v>
      </c>
      <c r="D500">
        <v>30</v>
      </c>
      <c r="E500">
        <v>0.10000000149011612</v>
      </c>
      <c r="F500" s="1">
        <v>34766</v>
      </c>
    </row>
    <row r="501" spans="1:6" x14ac:dyDescent="0.3">
      <c r="A501">
        <v>10436</v>
      </c>
      <c r="B501">
        <v>75</v>
      </c>
      <c r="C501">
        <v>6.2</v>
      </c>
      <c r="D501">
        <v>24</v>
      </c>
      <c r="E501">
        <v>0.10000000149011612</v>
      </c>
      <c r="F501" s="1">
        <v>34766</v>
      </c>
    </row>
    <row r="502" spans="1:6" x14ac:dyDescent="0.3">
      <c r="A502">
        <v>10437</v>
      </c>
      <c r="B502">
        <v>53</v>
      </c>
      <c r="C502">
        <v>26.2</v>
      </c>
      <c r="D502">
        <v>15</v>
      </c>
      <c r="E502">
        <v>0</v>
      </c>
      <c r="F502" s="1">
        <v>34766</v>
      </c>
    </row>
    <row r="503" spans="1:6" x14ac:dyDescent="0.3">
      <c r="A503">
        <v>10438</v>
      </c>
      <c r="B503">
        <v>19</v>
      </c>
      <c r="C503">
        <v>7.3</v>
      </c>
      <c r="D503">
        <v>15</v>
      </c>
      <c r="E503">
        <v>0.20000000298023224</v>
      </c>
      <c r="F503" s="1">
        <v>34767</v>
      </c>
    </row>
    <row r="504" spans="1:6" x14ac:dyDescent="0.3">
      <c r="A504">
        <v>10438</v>
      </c>
      <c r="B504">
        <v>34</v>
      </c>
      <c r="C504">
        <v>11.2</v>
      </c>
      <c r="D504">
        <v>20</v>
      </c>
      <c r="E504">
        <v>0.20000000298023224</v>
      </c>
      <c r="F504" s="1">
        <v>34767</v>
      </c>
    </row>
    <row r="505" spans="1:6" x14ac:dyDescent="0.3">
      <c r="A505">
        <v>10438</v>
      </c>
      <c r="B505">
        <v>57</v>
      </c>
      <c r="C505">
        <v>15.6</v>
      </c>
      <c r="D505">
        <v>15</v>
      </c>
      <c r="E505">
        <v>0.20000000298023224</v>
      </c>
      <c r="F505" s="1">
        <v>34767</v>
      </c>
    </row>
    <row r="506" spans="1:6" x14ac:dyDescent="0.3">
      <c r="A506">
        <v>10439</v>
      </c>
      <c r="B506">
        <v>12</v>
      </c>
      <c r="C506">
        <v>30.4</v>
      </c>
      <c r="D506">
        <v>15</v>
      </c>
      <c r="E506">
        <v>0</v>
      </c>
      <c r="F506" s="1">
        <v>34768</v>
      </c>
    </row>
    <row r="507" spans="1:6" x14ac:dyDescent="0.3">
      <c r="A507">
        <v>10439</v>
      </c>
      <c r="B507">
        <v>16</v>
      </c>
      <c r="C507">
        <v>13.9</v>
      </c>
      <c r="D507">
        <v>16</v>
      </c>
      <c r="E507">
        <v>0</v>
      </c>
      <c r="F507" s="1">
        <v>34768</v>
      </c>
    </row>
    <row r="508" spans="1:6" x14ac:dyDescent="0.3">
      <c r="A508">
        <v>10439</v>
      </c>
      <c r="B508">
        <v>64</v>
      </c>
      <c r="C508">
        <v>26.6</v>
      </c>
      <c r="D508">
        <v>6</v>
      </c>
      <c r="E508">
        <v>0</v>
      </c>
      <c r="F508" s="1">
        <v>34768</v>
      </c>
    </row>
    <row r="509" spans="1:6" x14ac:dyDescent="0.3">
      <c r="A509">
        <v>10439</v>
      </c>
      <c r="B509">
        <v>74</v>
      </c>
      <c r="C509">
        <v>8</v>
      </c>
      <c r="D509">
        <v>30</v>
      </c>
      <c r="E509">
        <v>0</v>
      </c>
      <c r="F509" s="1">
        <v>34768</v>
      </c>
    </row>
    <row r="510" spans="1:6" x14ac:dyDescent="0.3">
      <c r="A510">
        <v>10440</v>
      </c>
      <c r="B510">
        <v>2</v>
      </c>
      <c r="C510">
        <v>15.2</v>
      </c>
      <c r="D510">
        <v>45</v>
      </c>
      <c r="E510">
        <v>0.15000000596046448</v>
      </c>
      <c r="F510" s="1">
        <v>34771</v>
      </c>
    </row>
    <row r="511" spans="1:6" x14ac:dyDescent="0.3">
      <c r="A511">
        <v>10440</v>
      </c>
      <c r="B511">
        <v>16</v>
      </c>
      <c r="C511">
        <v>13.9</v>
      </c>
      <c r="D511">
        <v>49</v>
      </c>
      <c r="E511">
        <v>0.15000000596046448</v>
      </c>
      <c r="F511" s="1">
        <v>34771</v>
      </c>
    </row>
    <row r="512" spans="1:6" x14ac:dyDescent="0.3">
      <c r="A512">
        <v>10440</v>
      </c>
      <c r="B512">
        <v>29</v>
      </c>
      <c r="C512">
        <v>99</v>
      </c>
      <c r="D512">
        <v>24</v>
      </c>
      <c r="E512">
        <v>0.15000000596046448</v>
      </c>
      <c r="F512" s="1">
        <v>34771</v>
      </c>
    </row>
    <row r="513" spans="1:6" x14ac:dyDescent="0.3">
      <c r="A513">
        <v>10440</v>
      </c>
      <c r="B513">
        <v>61</v>
      </c>
      <c r="C513">
        <v>22.8</v>
      </c>
      <c r="D513">
        <v>90</v>
      </c>
      <c r="E513">
        <v>0.15000000596046448</v>
      </c>
      <c r="F513" s="1">
        <v>34771</v>
      </c>
    </row>
    <row r="514" spans="1:6" x14ac:dyDescent="0.3">
      <c r="A514">
        <v>10441</v>
      </c>
      <c r="B514">
        <v>27</v>
      </c>
      <c r="C514">
        <v>35.1</v>
      </c>
      <c r="D514">
        <v>50</v>
      </c>
      <c r="E514">
        <v>0</v>
      </c>
      <c r="F514" s="1">
        <v>34771</v>
      </c>
    </row>
    <row r="515" spans="1:6" x14ac:dyDescent="0.3">
      <c r="A515">
        <v>10442</v>
      </c>
      <c r="B515">
        <v>11</v>
      </c>
      <c r="C515">
        <v>16.8</v>
      </c>
      <c r="D515">
        <v>30</v>
      </c>
      <c r="E515">
        <v>0</v>
      </c>
      <c r="F515" s="1">
        <v>34772</v>
      </c>
    </row>
    <row r="516" spans="1:6" x14ac:dyDescent="0.3">
      <c r="A516">
        <v>10442</v>
      </c>
      <c r="B516">
        <v>54</v>
      </c>
      <c r="C516">
        <v>5.9</v>
      </c>
      <c r="D516">
        <v>80</v>
      </c>
      <c r="E516">
        <v>0</v>
      </c>
      <c r="F516" s="1">
        <v>34772</v>
      </c>
    </row>
    <row r="517" spans="1:6" x14ac:dyDescent="0.3">
      <c r="A517">
        <v>10442</v>
      </c>
      <c r="B517">
        <v>66</v>
      </c>
      <c r="C517">
        <v>13.6</v>
      </c>
      <c r="D517">
        <v>60</v>
      </c>
      <c r="E517">
        <v>0</v>
      </c>
      <c r="F517" s="1">
        <v>34772</v>
      </c>
    </row>
    <row r="518" spans="1:6" x14ac:dyDescent="0.3">
      <c r="A518">
        <v>10443</v>
      </c>
      <c r="B518">
        <v>11</v>
      </c>
      <c r="C518">
        <v>16.8</v>
      </c>
      <c r="D518">
        <v>6</v>
      </c>
      <c r="E518">
        <v>0.20000000298023224</v>
      </c>
      <c r="F518" s="1">
        <v>34773</v>
      </c>
    </row>
    <row r="519" spans="1:6" x14ac:dyDescent="0.3">
      <c r="A519">
        <v>10443</v>
      </c>
      <c r="B519">
        <v>28</v>
      </c>
      <c r="C519">
        <v>36.4</v>
      </c>
      <c r="D519">
        <v>12</v>
      </c>
      <c r="E519">
        <v>0</v>
      </c>
      <c r="F519" s="1">
        <v>34773</v>
      </c>
    </row>
    <row r="520" spans="1:6" x14ac:dyDescent="0.3">
      <c r="A520">
        <v>10444</v>
      </c>
      <c r="B520">
        <v>17</v>
      </c>
      <c r="C520">
        <v>31.2</v>
      </c>
      <c r="D520">
        <v>10</v>
      </c>
      <c r="E520">
        <v>0</v>
      </c>
      <c r="F520" s="1">
        <v>34773</v>
      </c>
    </row>
    <row r="521" spans="1:6" x14ac:dyDescent="0.3">
      <c r="A521">
        <v>10444</v>
      </c>
      <c r="B521">
        <v>26</v>
      </c>
      <c r="C521">
        <v>24.9</v>
      </c>
      <c r="D521">
        <v>15</v>
      </c>
      <c r="E521">
        <v>0</v>
      </c>
      <c r="F521" s="1">
        <v>34773</v>
      </c>
    </row>
    <row r="522" spans="1:6" x14ac:dyDescent="0.3">
      <c r="A522">
        <v>10444</v>
      </c>
      <c r="B522">
        <v>35</v>
      </c>
      <c r="C522">
        <v>14.4</v>
      </c>
      <c r="D522">
        <v>8</v>
      </c>
      <c r="E522">
        <v>0</v>
      </c>
      <c r="F522" s="1">
        <v>34773</v>
      </c>
    </row>
    <row r="523" spans="1:6" x14ac:dyDescent="0.3">
      <c r="A523">
        <v>10444</v>
      </c>
      <c r="B523">
        <v>41</v>
      </c>
      <c r="C523">
        <v>7.7</v>
      </c>
      <c r="D523">
        <v>30</v>
      </c>
      <c r="E523">
        <v>0</v>
      </c>
      <c r="F523" s="1">
        <v>34773</v>
      </c>
    </row>
    <row r="524" spans="1:6" x14ac:dyDescent="0.3">
      <c r="A524">
        <v>10445</v>
      </c>
      <c r="B524">
        <v>39</v>
      </c>
      <c r="C524">
        <v>14.4</v>
      </c>
      <c r="D524">
        <v>6</v>
      </c>
      <c r="E524">
        <v>0</v>
      </c>
      <c r="F524" s="1">
        <v>34774</v>
      </c>
    </row>
    <row r="525" spans="1:6" x14ac:dyDescent="0.3">
      <c r="A525">
        <v>10445</v>
      </c>
      <c r="B525">
        <v>54</v>
      </c>
      <c r="C525">
        <v>5.9</v>
      </c>
      <c r="D525">
        <v>15</v>
      </c>
      <c r="E525">
        <v>0</v>
      </c>
      <c r="F525" s="1">
        <v>34774</v>
      </c>
    </row>
    <row r="526" spans="1:6" x14ac:dyDescent="0.3">
      <c r="A526">
        <v>10446</v>
      </c>
      <c r="B526">
        <v>19</v>
      </c>
      <c r="C526">
        <v>7.3</v>
      </c>
      <c r="D526">
        <v>12</v>
      </c>
      <c r="E526">
        <v>0.10000000149011612</v>
      </c>
      <c r="F526" s="1">
        <v>34775</v>
      </c>
    </row>
    <row r="527" spans="1:6" x14ac:dyDescent="0.3">
      <c r="A527">
        <v>10446</v>
      </c>
      <c r="B527">
        <v>24</v>
      </c>
      <c r="C527">
        <v>3.6</v>
      </c>
      <c r="D527">
        <v>20</v>
      </c>
      <c r="E527">
        <v>0.10000000149011612</v>
      </c>
      <c r="F527" s="1">
        <v>34775</v>
      </c>
    </row>
    <row r="528" spans="1:6" x14ac:dyDescent="0.3">
      <c r="A528">
        <v>10446</v>
      </c>
      <c r="B528">
        <v>31</v>
      </c>
      <c r="C528">
        <v>10</v>
      </c>
      <c r="D528">
        <v>3</v>
      </c>
      <c r="E528">
        <v>0.10000000149011612</v>
      </c>
      <c r="F528" s="1">
        <v>34775</v>
      </c>
    </row>
    <row r="529" spans="1:6" x14ac:dyDescent="0.3">
      <c r="A529">
        <v>10446</v>
      </c>
      <c r="B529">
        <v>52</v>
      </c>
      <c r="C529">
        <v>5.6</v>
      </c>
      <c r="D529">
        <v>15</v>
      </c>
      <c r="E529">
        <v>0.10000000149011612</v>
      </c>
      <c r="F529" s="1">
        <v>34775</v>
      </c>
    </row>
    <row r="530" spans="1:6" x14ac:dyDescent="0.3">
      <c r="A530">
        <v>10447</v>
      </c>
      <c r="B530">
        <v>19</v>
      </c>
      <c r="C530">
        <v>7.3</v>
      </c>
      <c r="D530">
        <v>40</v>
      </c>
      <c r="E530">
        <v>0</v>
      </c>
      <c r="F530" s="1">
        <v>34775</v>
      </c>
    </row>
    <row r="531" spans="1:6" x14ac:dyDescent="0.3">
      <c r="A531">
        <v>10447</v>
      </c>
      <c r="B531">
        <v>65</v>
      </c>
      <c r="C531">
        <v>16.8</v>
      </c>
      <c r="D531">
        <v>35</v>
      </c>
      <c r="E531">
        <v>0</v>
      </c>
      <c r="F531" s="1">
        <v>34775</v>
      </c>
    </row>
    <row r="532" spans="1:6" x14ac:dyDescent="0.3">
      <c r="A532">
        <v>10447</v>
      </c>
      <c r="B532">
        <v>71</v>
      </c>
      <c r="C532">
        <v>17.2</v>
      </c>
      <c r="D532">
        <v>2</v>
      </c>
      <c r="E532">
        <v>0</v>
      </c>
      <c r="F532" s="1">
        <v>34775</v>
      </c>
    </row>
    <row r="533" spans="1:6" x14ac:dyDescent="0.3">
      <c r="A533">
        <v>10448</v>
      </c>
      <c r="B533">
        <v>26</v>
      </c>
      <c r="C533">
        <v>24.9</v>
      </c>
      <c r="D533">
        <v>6</v>
      </c>
      <c r="E533">
        <v>0</v>
      </c>
      <c r="F533" s="1">
        <v>34778</v>
      </c>
    </row>
    <row r="534" spans="1:6" x14ac:dyDescent="0.3">
      <c r="A534">
        <v>10448</v>
      </c>
      <c r="B534">
        <v>40</v>
      </c>
      <c r="C534">
        <v>14.7</v>
      </c>
      <c r="D534">
        <v>20</v>
      </c>
      <c r="E534">
        <v>0</v>
      </c>
      <c r="F534" s="1">
        <v>34778</v>
      </c>
    </row>
    <row r="535" spans="1:6" x14ac:dyDescent="0.3">
      <c r="A535">
        <v>10449</v>
      </c>
      <c r="B535">
        <v>10</v>
      </c>
      <c r="C535">
        <v>24.8</v>
      </c>
      <c r="D535">
        <v>14</v>
      </c>
      <c r="E535">
        <v>0</v>
      </c>
      <c r="F535" s="1">
        <v>34779</v>
      </c>
    </row>
    <row r="536" spans="1:6" x14ac:dyDescent="0.3">
      <c r="A536">
        <v>10449</v>
      </c>
      <c r="B536">
        <v>52</v>
      </c>
      <c r="C536">
        <v>5.6</v>
      </c>
      <c r="D536">
        <v>20</v>
      </c>
      <c r="E536">
        <v>0</v>
      </c>
      <c r="F536" s="1">
        <v>34779</v>
      </c>
    </row>
    <row r="537" spans="1:6" x14ac:dyDescent="0.3">
      <c r="A537">
        <v>10449</v>
      </c>
      <c r="B537">
        <v>62</v>
      </c>
      <c r="C537">
        <v>39.4</v>
      </c>
      <c r="D537">
        <v>35</v>
      </c>
      <c r="E537">
        <v>0</v>
      </c>
      <c r="F537" s="1">
        <v>34779</v>
      </c>
    </row>
    <row r="538" spans="1:6" x14ac:dyDescent="0.3">
      <c r="A538">
        <v>10450</v>
      </c>
      <c r="B538">
        <v>10</v>
      </c>
      <c r="C538">
        <v>24.8</v>
      </c>
      <c r="D538">
        <v>20</v>
      </c>
      <c r="E538">
        <v>0.20000000298023224</v>
      </c>
      <c r="F538" s="1">
        <v>34780</v>
      </c>
    </row>
    <row r="539" spans="1:6" x14ac:dyDescent="0.3">
      <c r="A539">
        <v>10450</v>
      </c>
      <c r="B539">
        <v>54</v>
      </c>
      <c r="C539">
        <v>5.9</v>
      </c>
      <c r="D539">
        <v>6</v>
      </c>
      <c r="E539">
        <v>0.20000000298023224</v>
      </c>
      <c r="F539" s="1">
        <v>34780</v>
      </c>
    </row>
    <row r="540" spans="1:6" x14ac:dyDescent="0.3">
      <c r="A540">
        <v>10451</v>
      </c>
      <c r="B540">
        <v>55</v>
      </c>
      <c r="C540">
        <v>19.2</v>
      </c>
      <c r="D540">
        <v>120</v>
      </c>
      <c r="E540">
        <v>0.10000000149011612</v>
      </c>
      <c r="F540" s="1">
        <v>34780</v>
      </c>
    </row>
    <row r="541" spans="1:6" x14ac:dyDescent="0.3">
      <c r="A541">
        <v>10451</v>
      </c>
      <c r="B541">
        <v>64</v>
      </c>
      <c r="C541">
        <v>26.6</v>
      </c>
      <c r="D541">
        <v>35</v>
      </c>
      <c r="E541">
        <v>0.10000000149011612</v>
      </c>
      <c r="F541" s="1">
        <v>34780</v>
      </c>
    </row>
    <row r="542" spans="1:6" x14ac:dyDescent="0.3">
      <c r="A542">
        <v>10451</v>
      </c>
      <c r="B542">
        <v>65</v>
      </c>
      <c r="C542">
        <v>16.8</v>
      </c>
      <c r="D542">
        <v>28</v>
      </c>
      <c r="E542">
        <v>0.10000000149011612</v>
      </c>
      <c r="F542" s="1">
        <v>34780</v>
      </c>
    </row>
    <row r="543" spans="1:6" x14ac:dyDescent="0.3">
      <c r="A543">
        <v>10451</v>
      </c>
      <c r="B543">
        <v>77</v>
      </c>
      <c r="C543">
        <v>10.4</v>
      </c>
      <c r="D543">
        <v>55</v>
      </c>
      <c r="E543">
        <v>0.10000000149011612</v>
      </c>
      <c r="F543" s="1">
        <v>34780</v>
      </c>
    </row>
    <row r="544" spans="1:6" x14ac:dyDescent="0.3">
      <c r="A544">
        <v>10452</v>
      </c>
      <c r="B544">
        <v>28</v>
      </c>
      <c r="C544">
        <v>36.4</v>
      </c>
      <c r="D544">
        <v>15</v>
      </c>
      <c r="E544">
        <v>0</v>
      </c>
      <c r="F544" s="1">
        <v>34781</v>
      </c>
    </row>
    <row r="545" spans="1:6" x14ac:dyDescent="0.3">
      <c r="A545">
        <v>10452</v>
      </c>
      <c r="B545">
        <v>44</v>
      </c>
      <c r="C545">
        <v>15.5</v>
      </c>
      <c r="D545">
        <v>100</v>
      </c>
      <c r="E545">
        <v>5.000000074505806E-2</v>
      </c>
      <c r="F545" s="1">
        <v>34781</v>
      </c>
    </row>
    <row r="546" spans="1:6" x14ac:dyDescent="0.3">
      <c r="A546">
        <v>10453</v>
      </c>
      <c r="B546">
        <v>48</v>
      </c>
      <c r="C546">
        <v>10.199999999999999</v>
      </c>
      <c r="D546">
        <v>15</v>
      </c>
      <c r="E546">
        <v>0.10000000149011612</v>
      </c>
      <c r="F546" s="1">
        <v>34782</v>
      </c>
    </row>
    <row r="547" spans="1:6" x14ac:dyDescent="0.3">
      <c r="A547">
        <v>10453</v>
      </c>
      <c r="B547">
        <v>70</v>
      </c>
      <c r="C547">
        <v>12</v>
      </c>
      <c r="D547">
        <v>25</v>
      </c>
      <c r="E547">
        <v>0.10000000149011612</v>
      </c>
      <c r="F547" s="1">
        <v>34782</v>
      </c>
    </row>
    <row r="548" spans="1:6" x14ac:dyDescent="0.3">
      <c r="A548">
        <v>10454</v>
      </c>
      <c r="B548">
        <v>16</v>
      </c>
      <c r="C548">
        <v>13.9</v>
      </c>
      <c r="D548">
        <v>20</v>
      </c>
      <c r="E548">
        <v>0.20000000298023224</v>
      </c>
      <c r="F548" s="1">
        <v>34782</v>
      </c>
    </row>
    <row r="549" spans="1:6" x14ac:dyDescent="0.3">
      <c r="A549">
        <v>10454</v>
      </c>
      <c r="B549">
        <v>33</v>
      </c>
      <c r="C549">
        <v>2</v>
      </c>
      <c r="D549">
        <v>20</v>
      </c>
      <c r="E549">
        <v>0.20000000298023224</v>
      </c>
      <c r="F549" s="1">
        <v>34782</v>
      </c>
    </row>
    <row r="550" spans="1:6" x14ac:dyDescent="0.3">
      <c r="A550">
        <v>10454</v>
      </c>
      <c r="B550">
        <v>46</v>
      </c>
      <c r="C550">
        <v>9.6</v>
      </c>
      <c r="D550">
        <v>10</v>
      </c>
      <c r="E550">
        <v>0.20000000298023224</v>
      </c>
      <c r="F550" s="1">
        <v>34782</v>
      </c>
    </row>
    <row r="551" spans="1:6" x14ac:dyDescent="0.3">
      <c r="A551">
        <v>10455</v>
      </c>
      <c r="B551">
        <v>39</v>
      </c>
      <c r="C551">
        <v>14.4</v>
      </c>
      <c r="D551">
        <v>20</v>
      </c>
      <c r="E551">
        <v>0</v>
      </c>
      <c r="F551" s="1">
        <v>34785</v>
      </c>
    </row>
    <row r="552" spans="1:6" x14ac:dyDescent="0.3">
      <c r="A552">
        <v>10455</v>
      </c>
      <c r="B552">
        <v>53</v>
      </c>
      <c r="C552">
        <v>26.2</v>
      </c>
      <c r="D552">
        <v>50</v>
      </c>
      <c r="E552">
        <v>0</v>
      </c>
      <c r="F552" s="1">
        <v>34785</v>
      </c>
    </row>
    <row r="553" spans="1:6" x14ac:dyDescent="0.3">
      <c r="A553">
        <v>10455</v>
      </c>
      <c r="B553">
        <v>61</v>
      </c>
      <c r="C553">
        <v>22.8</v>
      </c>
      <c r="D553">
        <v>25</v>
      </c>
      <c r="E553">
        <v>0</v>
      </c>
      <c r="F553" s="1">
        <v>34785</v>
      </c>
    </row>
    <row r="554" spans="1:6" x14ac:dyDescent="0.3">
      <c r="A554">
        <v>10455</v>
      </c>
      <c r="B554">
        <v>71</v>
      </c>
      <c r="C554">
        <v>17.2</v>
      </c>
      <c r="D554">
        <v>30</v>
      </c>
      <c r="E554">
        <v>0</v>
      </c>
      <c r="F554" s="1">
        <v>34785</v>
      </c>
    </row>
    <row r="555" spans="1:6" x14ac:dyDescent="0.3">
      <c r="A555">
        <v>10456</v>
      </c>
      <c r="B555">
        <v>21</v>
      </c>
      <c r="C555">
        <v>8</v>
      </c>
      <c r="D555">
        <v>40</v>
      </c>
      <c r="E555">
        <v>0.15000000596046448</v>
      </c>
      <c r="F555" s="1">
        <v>34786</v>
      </c>
    </row>
    <row r="556" spans="1:6" x14ac:dyDescent="0.3">
      <c r="A556">
        <v>10456</v>
      </c>
      <c r="B556">
        <v>49</v>
      </c>
      <c r="C556">
        <v>16</v>
      </c>
      <c r="D556">
        <v>21</v>
      </c>
      <c r="E556">
        <v>0.15000000596046448</v>
      </c>
      <c r="F556" s="1">
        <v>34786</v>
      </c>
    </row>
    <row r="557" spans="1:6" x14ac:dyDescent="0.3">
      <c r="A557">
        <v>10457</v>
      </c>
      <c r="B557">
        <v>59</v>
      </c>
      <c r="C557">
        <v>44</v>
      </c>
      <c r="D557">
        <v>36</v>
      </c>
      <c r="E557">
        <v>0</v>
      </c>
      <c r="F557" s="1">
        <v>34786</v>
      </c>
    </row>
    <row r="558" spans="1:6" x14ac:dyDescent="0.3">
      <c r="A558">
        <v>10458</v>
      </c>
      <c r="B558">
        <v>26</v>
      </c>
      <c r="C558">
        <v>24.9</v>
      </c>
      <c r="D558">
        <v>30</v>
      </c>
      <c r="E558">
        <v>0</v>
      </c>
      <c r="F558" s="1">
        <v>34787</v>
      </c>
    </row>
    <row r="559" spans="1:6" x14ac:dyDescent="0.3">
      <c r="A559">
        <v>10458</v>
      </c>
      <c r="B559">
        <v>28</v>
      </c>
      <c r="C559">
        <v>36.4</v>
      </c>
      <c r="D559">
        <v>30</v>
      </c>
      <c r="E559">
        <v>0</v>
      </c>
      <c r="F559" s="1">
        <v>34787</v>
      </c>
    </row>
    <row r="560" spans="1:6" x14ac:dyDescent="0.3">
      <c r="A560">
        <v>10458</v>
      </c>
      <c r="B560">
        <v>43</v>
      </c>
      <c r="C560">
        <v>36.799999999999997</v>
      </c>
      <c r="D560">
        <v>20</v>
      </c>
      <c r="E560">
        <v>0</v>
      </c>
      <c r="F560" s="1">
        <v>34787</v>
      </c>
    </row>
    <row r="561" spans="1:6" x14ac:dyDescent="0.3">
      <c r="A561">
        <v>10458</v>
      </c>
      <c r="B561">
        <v>56</v>
      </c>
      <c r="C561">
        <v>30.4</v>
      </c>
      <c r="D561">
        <v>15</v>
      </c>
      <c r="E561">
        <v>0</v>
      </c>
      <c r="F561" s="1">
        <v>34787</v>
      </c>
    </row>
    <row r="562" spans="1:6" x14ac:dyDescent="0.3">
      <c r="A562">
        <v>10458</v>
      </c>
      <c r="B562">
        <v>71</v>
      </c>
      <c r="C562">
        <v>17.2</v>
      </c>
      <c r="D562">
        <v>50</v>
      </c>
      <c r="E562">
        <v>0</v>
      </c>
      <c r="F562" s="1">
        <v>34787</v>
      </c>
    </row>
    <row r="563" spans="1:6" x14ac:dyDescent="0.3">
      <c r="A563">
        <v>10459</v>
      </c>
      <c r="B563">
        <v>7</v>
      </c>
      <c r="C563">
        <v>24</v>
      </c>
      <c r="D563">
        <v>16</v>
      </c>
      <c r="E563">
        <v>5.000000074505806E-2</v>
      </c>
      <c r="F563" s="1">
        <v>34788</v>
      </c>
    </row>
    <row r="564" spans="1:6" x14ac:dyDescent="0.3">
      <c r="A564">
        <v>10459</v>
      </c>
      <c r="B564">
        <v>46</v>
      </c>
      <c r="C564">
        <v>9.6</v>
      </c>
      <c r="D564">
        <v>20</v>
      </c>
      <c r="E564">
        <v>5.000000074505806E-2</v>
      </c>
      <c r="F564" s="1">
        <v>34788</v>
      </c>
    </row>
    <row r="565" spans="1:6" x14ac:dyDescent="0.3">
      <c r="A565">
        <v>10459</v>
      </c>
      <c r="B565">
        <v>72</v>
      </c>
      <c r="C565">
        <v>27.8</v>
      </c>
      <c r="D565">
        <v>40</v>
      </c>
      <c r="E565">
        <v>0</v>
      </c>
      <c r="F565" s="1">
        <v>34788</v>
      </c>
    </row>
    <row r="566" spans="1:6" x14ac:dyDescent="0.3">
      <c r="A566">
        <v>10460</v>
      </c>
      <c r="B566">
        <v>68</v>
      </c>
      <c r="C566">
        <v>10</v>
      </c>
      <c r="D566">
        <v>21</v>
      </c>
      <c r="E566">
        <v>0.25</v>
      </c>
      <c r="F566" s="1">
        <v>34789</v>
      </c>
    </row>
    <row r="567" spans="1:6" x14ac:dyDescent="0.3">
      <c r="A567">
        <v>10460</v>
      </c>
      <c r="B567">
        <v>75</v>
      </c>
      <c r="C567">
        <v>6.2</v>
      </c>
      <c r="D567">
        <v>4</v>
      </c>
      <c r="E567">
        <v>0.25</v>
      </c>
      <c r="F567" s="1">
        <v>34789</v>
      </c>
    </row>
    <row r="568" spans="1:6" x14ac:dyDescent="0.3">
      <c r="A568">
        <v>10461</v>
      </c>
      <c r="B568">
        <v>21</v>
      </c>
      <c r="C568">
        <v>8</v>
      </c>
      <c r="D568">
        <v>40</v>
      </c>
      <c r="E568">
        <v>0.25</v>
      </c>
      <c r="F568" s="1">
        <v>34789</v>
      </c>
    </row>
    <row r="569" spans="1:6" x14ac:dyDescent="0.3">
      <c r="A569">
        <v>10461</v>
      </c>
      <c r="B569">
        <v>30</v>
      </c>
      <c r="C569">
        <v>20.7</v>
      </c>
      <c r="D569">
        <v>28</v>
      </c>
      <c r="E569">
        <v>0.25</v>
      </c>
      <c r="F569" s="1">
        <v>34789</v>
      </c>
    </row>
    <row r="570" spans="1:6" x14ac:dyDescent="0.3">
      <c r="A570">
        <v>10461</v>
      </c>
      <c r="B570">
        <v>55</v>
      </c>
      <c r="C570">
        <v>19.2</v>
      </c>
      <c r="D570">
        <v>60</v>
      </c>
      <c r="E570">
        <v>0.25</v>
      </c>
      <c r="F570" s="1">
        <v>34789</v>
      </c>
    </row>
    <row r="571" spans="1:6" x14ac:dyDescent="0.3">
      <c r="A571">
        <v>10462</v>
      </c>
      <c r="B571">
        <v>13</v>
      </c>
      <c r="C571">
        <v>4.8</v>
      </c>
      <c r="D571">
        <v>1</v>
      </c>
      <c r="E571">
        <v>0</v>
      </c>
      <c r="F571" s="1">
        <v>34792</v>
      </c>
    </row>
    <row r="572" spans="1:6" x14ac:dyDescent="0.3">
      <c r="A572">
        <v>10462</v>
      </c>
      <c r="B572">
        <v>23</v>
      </c>
      <c r="C572">
        <v>7.2</v>
      </c>
      <c r="D572">
        <v>21</v>
      </c>
      <c r="E572">
        <v>0</v>
      </c>
      <c r="F572" s="1">
        <v>34792</v>
      </c>
    </row>
    <row r="573" spans="1:6" x14ac:dyDescent="0.3">
      <c r="A573">
        <v>10463</v>
      </c>
      <c r="B573">
        <v>19</v>
      </c>
      <c r="C573">
        <v>7.3</v>
      </c>
      <c r="D573">
        <v>21</v>
      </c>
      <c r="E573">
        <v>0</v>
      </c>
      <c r="F573" s="1">
        <v>34793</v>
      </c>
    </row>
    <row r="574" spans="1:6" x14ac:dyDescent="0.3">
      <c r="A574">
        <v>10463</v>
      </c>
      <c r="B574">
        <v>42</v>
      </c>
      <c r="C574">
        <v>11.2</v>
      </c>
      <c r="D574">
        <v>50</v>
      </c>
      <c r="E574">
        <v>0</v>
      </c>
      <c r="F574" s="1">
        <v>34793</v>
      </c>
    </row>
    <row r="575" spans="1:6" x14ac:dyDescent="0.3">
      <c r="A575">
        <v>10464</v>
      </c>
      <c r="B575">
        <v>4</v>
      </c>
      <c r="C575">
        <v>17.600000000000001</v>
      </c>
      <c r="D575">
        <v>16</v>
      </c>
      <c r="E575">
        <v>0.20000000298023224</v>
      </c>
      <c r="F575" s="1">
        <v>34793</v>
      </c>
    </row>
    <row r="576" spans="1:6" x14ac:dyDescent="0.3">
      <c r="A576">
        <v>10464</v>
      </c>
      <c r="B576">
        <v>43</v>
      </c>
      <c r="C576">
        <v>36.799999999999997</v>
      </c>
      <c r="D576">
        <v>3</v>
      </c>
      <c r="E576">
        <v>0</v>
      </c>
      <c r="F576" s="1">
        <v>34793</v>
      </c>
    </row>
    <row r="577" spans="1:6" x14ac:dyDescent="0.3">
      <c r="A577">
        <v>10464</v>
      </c>
      <c r="B577">
        <v>56</v>
      </c>
      <c r="C577">
        <v>30.4</v>
      </c>
      <c r="D577">
        <v>30</v>
      </c>
      <c r="E577">
        <v>0.20000000298023224</v>
      </c>
      <c r="F577" s="1">
        <v>34793</v>
      </c>
    </row>
    <row r="578" spans="1:6" x14ac:dyDescent="0.3">
      <c r="A578">
        <v>10464</v>
      </c>
      <c r="B578">
        <v>60</v>
      </c>
      <c r="C578">
        <v>27.2</v>
      </c>
      <c r="D578">
        <v>20</v>
      </c>
      <c r="E578">
        <v>0</v>
      </c>
      <c r="F578" s="1">
        <v>34793</v>
      </c>
    </row>
    <row r="579" spans="1:6" x14ac:dyDescent="0.3">
      <c r="A579">
        <v>10465</v>
      </c>
      <c r="B579">
        <v>24</v>
      </c>
      <c r="C579">
        <v>3.6</v>
      </c>
      <c r="D579">
        <v>25</v>
      </c>
      <c r="E579">
        <v>0</v>
      </c>
      <c r="F579" s="1">
        <v>34794</v>
      </c>
    </row>
    <row r="580" spans="1:6" x14ac:dyDescent="0.3">
      <c r="A580">
        <v>10465</v>
      </c>
      <c r="B580">
        <v>29</v>
      </c>
      <c r="C580">
        <v>99</v>
      </c>
      <c r="D580">
        <v>18</v>
      </c>
      <c r="E580">
        <v>0.10000000149011612</v>
      </c>
      <c r="F580" s="1">
        <v>34794</v>
      </c>
    </row>
    <row r="581" spans="1:6" x14ac:dyDescent="0.3">
      <c r="A581">
        <v>10465</v>
      </c>
      <c r="B581">
        <v>40</v>
      </c>
      <c r="C581">
        <v>14.7</v>
      </c>
      <c r="D581">
        <v>20</v>
      </c>
      <c r="E581">
        <v>0</v>
      </c>
      <c r="F581" s="1">
        <v>34794</v>
      </c>
    </row>
    <row r="582" spans="1:6" x14ac:dyDescent="0.3">
      <c r="A582">
        <v>10465</v>
      </c>
      <c r="B582">
        <v>45</v>
      </c>
      <c r="C582">
        <v>7.6</v>
      </c>
      <c r="D582">
        <v>30</v>
      </c>
      <c r="E582">
        <v>0.10000000149011612</v>
      </c>
      <c r="F582" s="1">
        <v>34794</v>
      </c>
    </row>
    <row r="583" spans="1:6" x14ac:dyDescent="0.3">
      <c r="A583">
        <v>10465</v>
      </c>
      <c r="B583">
        <v>50</v>
      </c>
      <c r="C583">
        <v>13</v>
      </c>
      <c r="D583">
        <v>25</v>
      </c>
      <c r="E583">
        <v>0</v>
      </c>
      <c r="F583" s="1">
        <v>34794</v>
      </c>
    </row>
    <row r="584" spans="1:6" x14ac:dyDescent="0.3">
      <c r="A584">
        <v>10466</v>
      </c>
      <c r="B584">
        <v>11</v>
      </c>
      <c r="C584">
        <v>16.8</v>
      </c>
      <c r="D584">
        <v>10</v>
      </c>
      <c r="E584">
        <v>0</v>
      </c>
      <c r="F584" s="1">
        <v>34795</v>
      </c>
    </row>
    <row r="585" spans="1:6" x14ac:dyDescent="0.3">
      <c r="A585">
        <v>10466</v>
      </c>
      <c r="B585">
        <v>46</v>
      </c>
      <c r="C585">
        <v>9.6</v>
      </c>
      <c r="D585">
        <v>5</v>
      </c>
      <c r="E585">
        <v>0</v>
      </c>
      <c r="F585" s="1">
        <v>34795</v>
      </c>
    </row>
    <row r="586" spans="1:6" x14ac:dyDescent="0.3">
      <c r="A586">
        <v>10467</v>
      </c>
      <c r="B586">
        <v>24</v>
      </c>
      <c r="C586">
        <v>3.6</v>
      </c>
      <c r="D586">
        <v>28</v>
      </c>
      <c r="E586">
        <v>0</v>
      </c>
      <c r="F586" s="1">
        <v>34795</v>
      </c>
    </row>
    <row r="587" spans="1:6" x14ac:dyDescent="0.3">
      <c r="A587">
        <v>10467</v>
      </c>
      <c r="B587">
        <v>25</v>
      </c>
      <c r="C587">
        <v>11.2</v>
      </c>
      <c r="D587">
        <v>12</v>
      </c>
      <c r="E587">
        <v>0</v>
      </c>
      <c r="F587" s="1">
        <v>34795</v>
      </c>
    </row>
    <row r="588" spans="1:6" x14ac:dyDescent="0.3">
      <c r="A588">
        <v>10468</v>
      </c>
      <c r="B588">
        <v>30</v>
      </c>
      <c r="C588">
        <v>20.7</v>
      </c>
      <c r="D588">
        <v>8</v>
      </c>
      <c r="E588">
        <v>0</v>
      </c>
      <c r="F588" s="1">
        <v>34796</v>
      </c>
    </row>
    <row r="589" spans="1:6" x14ac:dyDescent="0.3">
      <c r="A589">
        <v>10468</v>
      </c>
      <c r="B589">
        <v>43</v>
      </c>
      <c r="C589">
        <v>36.799999999999997</v>
      </c>
      <c r="D589">
        <v>15</v>
      </c>
      <c r="E589">
        <v>0</v>
      </c>
      <c r="F589" s="1">
        <v>34796</v>
      </c>
    </row>
    <row r="590" spans="1:6" x14ac:dyDescent="0.3">
      <c r="A590">
        <v>10469</v>
      </c>
      <c r="B590">
        <v>2</v>
      </c>
      <c r="C590">
        <v>15.2</v>
      </c>
      <c r="D590">
        <v>40</v>
      </c>
      <c r="E590">
        <v>0.15000000596046448</v>
      </c>
      <c r="F590" s="1">
        <v>34799</v>
      </c>
    </row>
    <row r="591" spans="1:6" x14ac:dyDescent="0.3">
      <c r="A591">
        <v>10469</v>
      </c>
      <c r="B591">
        <v>16</v>
      </c>
      <c r="C591">
        <v>13.9</v>
      </c>
      <c r="D591">
        <v>35</v>
      </c>
      <c r="E591">
        <v>0.15000000596046448</v>
      </c>
      <c r="F591" s="1">
        <v>34799</v>
      </c>
    </row>
    <row r="592" spans="1:6" x14ac:dyDescent="0.3">
      <c r="A592">
        <v>10469</v>
      </c>
      <c r="B592">
        <v>44</v>
      </c>
      <c r="C592">
        <v>15.5</v>
      </c>
      <c r="D592">
        <v>2</v>
      </c>
      <c r="E592">
        <v>0.15000000596046448</v>
      </c>
      <c r="F592" s="1">
        <v>34799</v>
      </c>
    </row>
    <row r="593" spans="1:6" x14ac:dyDescent="0.3">
      <c r="A593">
        <v>10470</v>
      </c>
      <c r="B593">
        <v>18</v>
      </c>
      <c r="C593">
        <v>50</v>
      </c>
      <c r="D593">
        <v>30</v>
      </c>
      <c r="E593">
        <v>0</v>
      </c>
      <c r="F593" s="1">
        <v>34800</v>
      </c>
    </row>
    <row r="594" spans="1:6" x14ac:dyDescent="0.3">
      <c r="A594">
        <v>10470</v>
      </c>
      <c r="B594">
        <v>23</v>
      </c>
      <c r="C594">
        <v>7.2</v>
      </c>
      <c r="D594">
        <v>15</v>
      </c>
      <c r="E594">
        <v>0</v>
      </c>
      <c r="F594" s="1">
        <v>34800</v>
      </c>
    </row>
    <row r="595" spans="1:6" x14ac:dyDescent="0.3">
      <c r="A595">
        <v>10470</v>
      </c>
      <c r="B595">
        <v>64</v>
      </c>
      <c r="C595">
        <v>26.6</v>
      </c>
      <c r="D595">
        <v>8</v>
      </c>
      <c r="E595">
        <v>0</v>
      </c>
      <c r="F595" s="1">
        <v>34800</v>
      </c>
    </row>
    <row r="596" spans="1:6" x14ac:dyDescent="0.3">
      <c r="A596">
        <v>10471</v>
      </c>
      <c r="B596">
        <v>7</v>
      </c>
      <c r="C596">
        <v>24</v>
      </c>
      <c r="D596">
        <v>30</v>
      </c>
      <c r="E596">
        <v>0</v>
      </c>
      <c r="F596" s="1">
        <v>34800</v>
      </c>
    </row>
    <row r="597" spans="1:6" x14ac:dyDescent="0.3">
      <c r="A597">
        <v>10471</v>
      </c>
      <c r="B597">
        <v>56</v>
      </c>
      <c r="C597">
        <v>30.4</v>
      </c>
      <c r="D597">
        <v>20</v>
      </c>
      <c r="E597">
        <v>0</v>
      </c>
      <c r="F597" s="1">
        <v>34800</v>
      </c>
    </row>
    <row r="598" spans="1:6" x14ac:dyDescent="0.3">
      <c r="A598">
        <v>10472</v>
      </c>
      <c r="B598">
        <v>24</v>
      </c>
      <c r="C598">
        <v>3.6</v>
      </c>
      <c r="D598">
        <v>80</v>
      </c>
      <c r="E598">
        <v>5.000000074505806E-2</v>
      </c>
      <c r="F598" s="1">
        <v>34801</v>
      </c>
    </row>
    <row r="599" spans="1:6" x14ac:dyDescent="0.3">
      <c r="A599">
        <v>10472</v>
      </c>
      <c r="B599">
        <v>51</v>
      </c>
      <c r="C599">
        <v>42.4</v>
      </c>
      <c r="D599">
        <v>18</v>
      </c>
      <c r="E599">
        <v>0</v>
      </c>
      <c r="F599" s="1">
        <v>34801</v>
      </c>
    </row>
    <row r="600" spans="1:6" x14ac:dyDescent="0.3">
      <c r="A600">
        <v>10473</v>
      </c>
      <c r="B600">
        <v>33</v>
      </c>
      <c r="C600">
        <v>2</v>
      </c>
      <c r="D600">
        <v>12</v>
      </c>
      <c r="E600">
        <v>0</v>
      </c>
      <c r="F600" s="1">
        <v>34802</v>
      </c>
    </row>
    <row r="601" spans="1:6" x14ac:dyDescent="0.3">
      <c r="A601">
        <v>10473</v>
      </c>
      <c r="B601">
        <v>71</v>
      </c>
      <c r="C601">
        <v>17.2</v>
      </c>
      <c r="D601">
        <v>12</v>
      </c>
      <c r="E601">
        <v>0</v>
      </c>
      <c r="F601" s="1">
        <v>34802</v>
      </c>
    </row>
    <row r="602" spans="1:6" x14ac:dyDescent="0.3">
      <c r="A602">
        <v>10474</v>
      </c>
      <c r="B602">
        <v>14</v>
      </c>
      <c r="C602">
        <v>18.600000000000001</v>
      </c>
      <c r="D602">
        <v>12</v>
      </c>
      <c r="E602">
        <v>0</v>
      </c>
      <c r="F602" s="1">
        <v>34802</v>
      </c>
    </row>
    <row r="603" spans="1:6" x14ac:dyDescent="0.3">
      <c r="A603">
        <v>10474</v>
      </c>
      <c r="B603">
        <v>28</v>
      </c>
      <c r="C603">
        <v>36.4</v>
      </c>
      <c r="D603">
        <v>18</v>
      </c>
      <c r="E603">
        <v>0</v>
      </c>
      <c r="F603" s="1">
        <v>34802</v>
      </c>
    </row>
    <row r="604" spans="1:6" x14ac:dyDescent="0.3">
      <c r="A604">
        <v>10474</v>
      </c>
      <c r="B604">
        <v>40</v>
      </c>
      <c r="C604">
        <v>14.7</v>
      </c>
      <c r="D604">
        <v>21</v>
      </c>
      <c r="E604">
        <v>0</v>
      </c>
      <c r="F604" s="1">
        <v>34802</v>
      </c>
    </row>
    <row r="605" spans="1:6" x14ac:dyDescent="0.3">
      <c r="A605">
        <v>10474</v>
      </c>
      <c r="B605">
        <v>75</v>
      </c>
      <c r="C605">
        <v>6.2</v>
      </c>
      <c r="D605">
        <v>10</v>
      </c>
      <c r="E605">
        <v>0</v>
      </c>
      <c r="F605" s="1">
        <v>34802</v>
      </c>
    </row>
    <row r="606" spans="1:6" x14ac:dyDescent="0.3">
      <c r="A606">
        <v>10475</v>
      </c>
      <c r="B606">
        <v>31</v>
      </c>
      <c r="C606">
        <v>10</v>
      </c>
      <c r="D606">
        <v>35</v>
      </c>
      <c r="E606">
        <v>0.15000000596046448</v>
      </c>
      <c r="F606" s="1">
        <v>34803</v>
      </c>
    </row>
    <row r="607" spans="1:6" x14ac:dyDescent="0.3">
      <c r="A607">
        <v>10475</v>
      </c>
      <c r="B607">
        <v>66</v>
      </c>
      <c r="C607">
        <v>13.6</v>
      </c>
      <c r="D607">
        <v>60</v>
      </c>
      <c r="E607">
        <v>0.15000000596046448</v>
      </c>
      <c r="F607" s="1">
        <v>34803</v>
      </c>
    </row>
    <row r="608" spans="1:6" x14ac:dyDescent="0.3">
      <c r="A608">
        <v>10475</v>
      </c>
      <c r="B608">
        <v>76</v>
      </c>
      <c r="C608">
        <v>14.4</v>
      </c>
      <c r="D608">
        <v>42</v>
      </c>
      <c r="E608">
        <v>0.15000000596046448</v>
      </c>
      <c r="F608" s="1">
        <v>34803</v>
      </c>
    </row>
    <row r="609" spans="1:6" x14ac:dyDescent="0.3">
      <c r="A609">
        <v>10476</v>
      </c>
      <c r="B609">
        <v>55</v>
      </c>
      <c r="C609">
        <v>19.2</v>
      </c>
      <c r="D609">
        <v>2</v>
      </c>
      <c r="E609">
        <v>5.000000074505806E-2</v>
      </c>
      <c r="F609" s="1">
        <v>34806</v>
      </c>
    </row>
    <row r="610" spans="1:6" x14ac:dyDescent="0.3">
      <c r="A610">
        <v>10476</v>
      </c>
      <c r="B610">
        <v>70</v>
      </c>
      <c r="C610">
        <v>12</v>
      </c>
      <c r="D610">
        <v>12</v>
      </c>
      <c r="E610">
        <v>0</v>
      </c>
      <c r="F610" s="1">
        <v>34806</v>
      </c>
    </row>
    <row r="611" spans="1:6" x14ac:dyDescent="0.3">
      <c r="A611">
        <v>10477</v>
      </c>
      <c r="B611">
        <v>1</v>
      </c>
      <c r="C611">
        <v>14.4</v>
      </c>
      <c r="D611">
        <v>15</v>
      </c>
      <c r="E611">
        <v>0</v>
      </c>
      <c r="F611" s="1">
        <v>34806</v>
      </c>
    </row>
    <row r="612" spans="1:6" x14ac:dyDescent="0.3">
      <c r="A612">
        <v>10477</v>
      </c>
      <c r="B612">
        <v>21</v>
      </c>
      <c r="C612">
        <v>8</v>
      </c>
      <c r="D612">
        <v>21</v>
      </c>
      <c r="E612">
        <v>0.25</v>
      </c>
      <c r="F612" s="1">
        <v>34806</v>
      </c>
    </row>
    <row r="613" spans="1:6" x14ac:dyDescent="0.3">
      <c r="A613">
        <v>10477</v>
      </c>
      <c r="B613">
        <v>39</v>
      </c>
      <c r="C613">
        <v>14.4</v>
      </c>
      <c r="D613">
        <v>20</v>
      </c>
      <c r="E613">
        <v>0.25</v>
      </c>
      <c r="F613" s="1">
        <v>34806</v>
      </c>
    </row>
    <row r="614" spans="1:6" x14ac:dyDescent="0.3">
      <c r="A614">
        <v>10478</v>
      </c>
      <c r="B614">
        <v>10</v>
      </c>
      <c r="C614">
        <v>24.8</v>
      </c>
      <c r="D614">
        <v>20</v>
      </c>
      <c r="E614">
        <v>5.000000074505806E-2</v>
      </c>
      <c r="F614" s="1">
        <v>34807</v>
      </c>
    </row>
    <row r="615" spans="1:6" x14ac:dyDescent="0.3">
      <c r="A615">
        <v>10479</v>
      </c>
      <c r="B615">
        <v>38</v>
      </c>
      <c r="C615">
        <v>210.8</v>
      </c>
      <c r="D615">
        <v>30</v>
      </c>
      <c r="E615">
        <v>0</v>
      </c>
      <c r="F615" s="1">
        <v>34808</v>
      </c>
    </row>
    <row r="616" spans="1:6" x14ac:dyDescent="0.3">
      <c r="A616">
        <v>10479</v>
      </c>
      <c r="B616">
        <v>53</v>
      </c>
      <c r="C616">
        <v>26.2</v>
      </c>
      <c r="D616">
        <v>28</v>
      </c>
      <c r="E616">
        <v>0</v>
      </c>
      <c r="F616" s="1">
        <v>34808</v>
      </c>
    </row>
    <row r="617" spans="1:6" x14ac:dyDescent="0.3">
      <c r="A617">
        <v>10479</v>
      </c>
      <c r="B617">
        <v>59</v>
      </c>
      <c r="C617">
        <v>44</v>
      </c>
      <c r="D617">
        <v>60</v>
      </c>
      <c r="E617">
        <v>0</v>
      </c>
      <c r="F617" s="1">
        <v>34808</v>
      </c>
    </row>
    <row r="618" spans="1:6" x14ac:dyDescent="0.3">
      <c r="A618">
        <v>10479</v>
      </c>
      <c r="B618">
        <v>64</v>
      </c>
      <c r="C618">
        <v>26.6</v>
      </c>
      <c r="D618">
        <v>30</v>
      </c>
      <c r="E618">
        <v>0</v>
      </c>
      <c r="F618" s="1">
        <v>34808</v>
      </c>
    </row>
    <row r="619" spans="1:6" x14ac:dyDescent="0.3">
      <c r="A619">
        <v>10480</v>
      </c>
      <c r="B619">
        <v>47</v>
      </c>
      <c r="C619">
        <v>7.6</v>
      </c>
      <c r="D619">
        <v>30</v>
      </c>
      <c r="E619">
        <v>0</v>
      </c>
      <c r="F619" s="1">
        <v>34809</v>
      </c>
    </row>
    <row r="620" spans="1:6" x14ac:dyDescent="0.3">
      <c r="A620">
        <v>10480</v>
      </c>
      <c r="B620">
        <v>59</v>
      </c>
      <c r="C620">
        <v>44</v>
      </c>
      <c r="D620">
        <v>12</v>
      </c>
      <c r="E620">
        <v>0</v>
      </c>
      <c r="F620" s="1">
        <v>34809</v>
      </c>
    </row>
    <row r="621" spans="1:6" x14ac:dyDescent="0.3">
      <c r="A621">
        <v>10481</v>
      </c>
      <c r="B621">
        <v>49</v>
      </c>
      <c r="C621">
        <v>16</v>
      </c>
      <c r="D621">
        <v>24</v>
      </c>
      <c r="E621">
        <v>0</v>
      </c>
      <c r="F621" s="1">
        <v>34809</v>
      </c>
    </row>
    <row r="622" spans="1:6" x14ac:dyDescent="0.3">
      <c r="A622">
        <v>10481</v>
      </c>
      <c r="B622">
        <v>60</v>
      </c>
      <c r="C622">
        <v>27.2</v>
      </c>
      <c r="D622">
        <v>40</v>
      </c>
      <c r="E622">
        <v>0</v>
      </c>
      <c r="F622" s="1">
        <v>34809</v>
      </c>
    </row>
    <row r="623" spans="1:6" x14ac:dyDescent="0.3">
      <c r="A623">
        <v>10482</v>
      </c>
      <c r="B623">
        <v>40</v>
      </c>
      <c r="C623">
        <v>14.7</v>
      </c>
      <c r="D623">
        <v>10</v>
      </c>
      <c r="E623">
        <v>0</v>
      </c>
      <c r="F623" s="1">
        <v>34810</v>
      </c>
    </row>
    <row r="624" spans="1:6" x14ac:dyDescent="0.3">
      <c r="A624">
        <v>10483</v>
      </c>
      <c r="B624">
        <v>34</v>
      </c>
      <c r="C624">
        <v>11.2</v>
      </c>
      <c r="D624">
        <v>35</v>
      </c>
      <c r="E624">
        <v>5.000000074505806E-2</v>
      </c>
      <c r="F624" s="1">
        <v>34813</v>
      </c>
    </row>
    <row r="625" spans="1:6" x14ac:dyDescent="0.3">
      <c r="A625">
        <v>10483</v>
      </c>
      <c r="B625">
        <v>77</v>
      </c>
      <c r="C625">
        <v>10.4</v>
      </c>
      <c r="D625">
        <v>30</v>
      </c>
      <c r="E625">
        <v>5.000000074505806E-2</v>
      </c>
      <c r="F625" s="1">
        <v>34813</v>
      </c>
    </row>
    <row r="626" spans="1:6" x14ac:dyDescent="0.3">
      <c r="A626">
        <v>10484</v>
      </c>
      <c r="B626">
        <v>21</v>
      </c>
      <c r="C626">
        <v>8</v>
      </c>
      <c r="D626">
        <v>14</v>
      </c>
      <c r="E626">
        <v>0</v>
      </c>
      <c r="F626" s="1">
        <v>34813</v>
      </c>
    </row>
    <row r="627" spans="1:6" x14ac:dyDescent="0.3">
      <c r="A627">
        <v>10484</v>
      </c>
      <c r="B627">
        <v>40</v>
      </c>
      <c r="C627">
        <v>14.7</v>
      </c>
      <c r="D627">
        <v>10</v>
      </c>
      <c r="E627">
        <v>0</v>
      </c>
      <c r="F627" s="1">
        <v>34813</v>
      </c>
    </row>
    <row r="628" spans="1:6" x14ac:dyDescent="0.3">
      <c r="A628">
        <v>10484</v>
      </c>
      <c r="B628">
        <v>51</v>
      </c>
      <c r="C628">
        <v>42.4</v>
      </c>
      <c r="D628">
        <v>3</v>
      </c>
      <c r="E628">
        <v>0</v>
      </c>
      <c r="F628" s="1">
        <v>34813</v>
      </c>
    </row>
    <row r="629" spans="1:6" x14ac:dyDescent="0.3">
      <c r="A629">
        <v>10485</v>
      </c>
      <c r="B629">
        <v>2</v>
      </c>
      <c r="C629">
        <v>15.2</v>
      </c>
      <c r="D629">
        <v>20</v>
      </c>
      <c r="E629">
        <v>0.10000000149011612</v>
      </c>
      <c r="F629" s="1">
        <v>34814</v>
      </c>
    </row>
    <row r="630" spans="1:6" x14ac:dyDescent="0.3">
      <c r="A630">
        <v>10485</v>
      </c>
      <c r="B630">
        <v>3</v>
      </c>
      <c r="C630">
        <v>8</v>
      </c>
      <c r="D630">
        <v>20</v>
      </c>
      <c r="E630">
        <v>0.10000000149011612</v>
      </c>
      <c r="F630" s="1">
        <v>34814</v>
      </c>
    </row>
    <row r="631" spans="1:6" x14ac:dyDescent="0.3">
      <c r="A631">
        <v>10485</v>
      </c>
      <c r="B631">
        <v>55</v>
      </c>
      <c r="C631">
        <v>19.2</v>
      </c>
      <c r="D631">
        <v>30</v>
      </c>
      <c r="E631">
        <v>0.10000000149011612</v>
      </c>
      <c r="F631" s="1">
        <v>34814</v>
      </c>
    </row>
    <row r="632" spans="1:6" x14ac:dyDescent="0.3">
      <c r="A632">
        <v>10485</v>
      </c>
      <c r="B632">
        <v>70</v>
      </c>
      <c r="C632">
        <v>12</v>
      </c>
      <c r="D632">
        <v>60</v>
      </c>
      <c r="E632">
        <v>0.10000000149011612</v>
      </c>
      <c r="F632" s="1">
        <v>34814</v>
      </c>
    </row>
    <row r="633" spans="1:6" x14ac:dyDescent="0.3">
      <c r="A633">
        <v>10486</v>
      </c>
      <c r="B633">
        <v>11</v>
      </c>
      <c r="C633">
        <v>16.8</v>
      </c>
      <c r="D633">
        <v>5</v>
      </c>
      <c r="E633">
        <v>0</v>
      </c>
      <c r="F633" s="1">
        <v>34815</v>
      </c>
    </row>
    <row r="634" spans="1:6" x14ac:dyDescent="0.3">
      <c r="A634">
        <v>10486</v>
      </c>
      <c r="B634">
        <v>51</v>
      </c>
      <c r="C634">
        <v>42.4</v>
      </c>
      <c r="D634">
        <v>25</v>
      </c>
      <c r="E634">
        <v>0</v>
      </c>
      <c r="F634" s="1">
        <v>34815</v>
      </c>
    </row>
    <row r="635" spans="1:6" x14ac:dyDescent="0.3">
      <c r="A635">
        <v>10486</v>
      </c>
      <c r="B635">
        <v>74</v>
      </c>
      <c r="C635">
        <v>8</v>
      </c>
      <c r="D635">
        <v>16</v>
      </c>
      <c r="E635">
        <v>0</v>
      </c>
      <c r="F635" s="1">
        <v>34815</v>
      </c>
    </row>
    <row r="636" spans="1:6" x14ac:dyDescent="0.3">
      <c r="A636">
        <v>10487</v>
      </c>
      <c r="B636">
        <v>19</v>
      </c>
      <c r="C636">
        <v>7.3</v>
      </c>
      <c r="D636">
        <v>5</v>
      </c>
      <c r="E636">
        <v>0</v>
      </c>
      <c r="F636" s="1">
        <v>34815</v>
      </c>
    </row>
    <row r="637" spans="1:6" x14ac:dyDescent="0.3">
      <c r="A637">
        <v>10487</v>
      </c>
      <c r="B637">
        <v>26</v>
      </c>
      <c r="C637">
        <v>24.9</v>
      </c>
      <c r="D637">
        <v>30</v>
      </c>
      <c r="E637">
        <v>0</v>
      </c>
      <c r="F637" s="1">
        <v>34815</v>
      </c>
    </row>
    <row r="638" spans="1:6" x14ac:dyDescent="0.3">
      <c r="A638">
        <v>10487</v>
      </c>
      <c r="B638">
        <v>54</v>
      </c>
      <c r="C638">
        <v>5.9</v>
      </c>
      <c r="D638">
        <v>24</v>
      </c>
      <c r="E638">
        <v>0.25</v>
      </c>
      <c r="F638" s="1">
        <v>34815</v>
      </c>
    </row>
    <row r="639" spans="1:6" x14ac:dyDescent="0.3">
      <c r="A639">
        <v>10488</v>
      </c>
      <c r="B639">
        <v>59</v>
      </c>
      <c r="C639">
        <v>44</v>
      </c>
      <c r="D639">
        <v>30</v>
      </c>
      <c r="E639">
        <v>0</v>
      </c>
      <c r="F639" s="1">
        <v>34816</v>
      </c>
    </row>
    <row r="640" spans="1:6" x14ac:dyDescent="0.3">
      <c r="A640">
        <v>10488</v>
      </c>
      <c r="B640">
        <v>73</v>
      </c>
      <c r="C640">
        <v>12</v>
      </c>
      <c r="D640">
        <v>20</v>
      </c>
      <c r="E640">
        <v>0.20000000298023224</v>
      </c>
      <c r="F640" s="1">
        <v>34816</v>
      </c>
    </row>
    <row r="641" spans="1:6" x14ac:dyDescent="0.3">
      <c r="A641">
        <v>10489</v>
      </c>
      <c r="B641">
        <v>11</v>
      </c>
      <c r="C641">
        <v>16.8</v>
      </c>
      <c r="D641">
        <v>15</v>
      </c>
      <c r="E641">
        <v>0.25</v>
      </c>
      <c r="F641" s="1">
        <v>34817</v>
      </c>
    </row>
    <row r="642" spans="1:6" x14ac:dyDescent="0.3">
      <c r="A642">
        <v>10489</v>
      </c>
      <c r="B642">
        <v>16</v>
      </c>
      <c r="C642">
        <v>13.9</v>
      </c>
      <c r="D642">
        <v>18</v>
      </c>
      <c r="E642">
        <v>0</v>
      </c>
      <c r="F642" s="1">
        <v>34817</v>
      </c>
    </row>
    <row r="643" spans="1:6" x14ac:dyDescent="0.3">
      <c r="A643">
        <v>10490</v>
      </c>
      <c r="B643">
        <v>59</v>
      </c>
      <c r="C643">
        <v>44</v>
      </c>
      <c r="D643">
        <v>60</v>
      </c>
      <c r="E643">
        <v>0</v>
      </c>
      <c r="F643" s="1">
        <v>34820</v>
      </c>
    </row>
    <row r="644" spans="1:6" x14ac:dyDescent="0.3">
      <c r="A644">
        <v>10490</v>
      </c>
      <c r="B644">
        <v>68</v>
      </c>
      <c r="C644">
        <v>10</v>
      </c>
      <c r="D644">
        <v>30</v>
      </c>
      <c r="E644">
        <v>0</v>
      </c>
      <c r="F644" s="1">
        <v>34820</v>
      </c>
    </row>
    <row r="645" spans="1:6" x14ac:dyDescent="0.3">
      <c r="A645">
        <v>10490</v>
      </c>
      <c r="B645">
        <v>75</v>
      </c>
      <c r="C645">
        <v>6.2</v>
      </c>
      <c r="D645">
        <v>36</v>
      </c>
      <c r="E645">
        <v>0</v>
      </c>
      <c r="F645" s="1">
        <v>34820</v>
      </c>
    </row>
    <row r="646" spans="1:6" x14ac:dyDescent="0.3">
      <c r="A646">
        <v>10491</v>
      </c>
      <c r="B646">
        <v>44</v>
      </c>
      <c r="C646">
        <v>15.5</v>
      </c>
      <c r="D646">
        <v>15</v>
      </c>
      <c r="E646">
        <v>0.15000000596046448</v>
      </c>
      <c r="F646" s="1">
        <v>34820</v>
      </c>
    </row>
    <row r="647" spans="1:6" x14ac:dyDescent="0.3">
      <c r="A647">
        <v>10491</v>
      </c>
      <c r="B647">
        <v>77</v>
      </c>
      <c r="C647">
        <v>10.4</v>
      </c>
      <c r="D647">
        <v>7</v>
      </c>
      <c r="E647">
        <v>0.15000000596046448</v>
      </c>
      <c r="F647" s="1">
        <v>34820</v>
      </c>
    </row>
    <row r="648" spans="1:6" x14ac:dyDescent="0.3">
      <c r="A648">
        <v>10492</v>
      </c>
      <c r="B648">
        <v>25</v>
      </c>
      <c r="C648">
        <v>11.2</v>
      </c>
      <c r="D648">
        <v>60</v>
      </c>
      <c r="E648">
        <v>5.000000074505806E-2</v>
      </c>
      <c r="F648" s="1">
        <v>34821</v>
      </c>
    </row>
    <row r="649" spans="1:6" x14ac:dyDescent="0.3">
      <c r="A649">
        <v>10492</v>
      </c>
      <c r="B649">
        <v>42</v>
      </c>
      <c r="C649">
        <v>11.2</v>
      </c>
      <c r="D649">
        <v>20</v>
      </c>
      <c r="E649">
        <v>5.000000074505806E-2</v>
      </c>
      <c r="F649" s="1">
        <v>34821</v>
      </c>
    </row>
    <row r="650" spans="1:6" x14ac:dyDescent="0.3">
      <c r="A650">
        <v>10493</v>
      </c>
      <c r="B650">
        <v>65</v>
      </c>
      <c r="C650">
        <v>16.8</v>
      </c>
      <c r="D650">
        <v>15</v>
      </c>
      <c r="E650">
        <v>0.10000000149011612</v>
      </c>
      <c r="F650" s="1">
        <v>34822</v>
      </c>
    </row>
    <row r="651" spans="1:6" x14ac:dyDescent="0.3">
      <c r="A651">
        <v>10493</v>
      </c>
      <c r="B651">
        <v>66</v>
      </c>
      <c r="C651">
        <v>13.6</v>
      </c>
      <c r="D651">
        <v>10</v>
      </c>
      <c r="E651">
        <v>0.10000000149011612</v>
      </c>
      <c r="F651" s="1">
        <v>34822</v>
      </c>
    </row>
    <row r="652" spans="1:6" x14ac:dyDescent="0.3">
      <c r="A652">
        <v>10493</v>
      </c>
      <c r="B652">
        <v>69</v>
      </c>
      <c r="C652">
        <v>28.8</v>
      </c>
      <c r="D652">
        <v>10</v>
      </c>
      <c r="E652">
        <v>0.10000000149011612</v>
      </c>
      <c r="F652" s="1">
        <v>34822</v>
      </c>
    </row>
    <row r="653" spans="1:6" x14ac:dyDescent="0.3">
      <c r="A653">
        <v>10494</v>
      </c>
      <c r="B653">
        <v>56</v>
      </c>
      <c r="C653">
        <v>30.4</v>
      </c>
      <c r="D653">
        <v>30</v>
      </c>
      <c r="E653">
        <v>0</v>
      </c>
      <c r="F653" s="1">
        <v>34822</v>
      </c>
    </row>
    <row r="654" spans="1:6" x14ac:dyDescent="0.3">
      <c r="A654">
        <v>10495</v>
      </c>
      <c r="B654">
        <v>23</v>
      </c>
      <c r="C654">
        <v>7.2</v>
      </c>
      <c r="D654">
        <v>10</v>
      </c>
      <c r="E654">
        <v>0</v>
      </c>
      <c r="F654" s="1">
        <v>34823</v>
      </c>
    </row>
    <row r="655" spans="1:6" x14ac:dyDescent="0.3">
      <c r="A655">
        <v>10495</v>
      </c>
      <c r="B655">
        <v>41</v>
      </c>
      <c r="C655">
        <v>7.7</v>
      </c>
      <c r="D655">
        <v>20</v>
      </c>
      <c r="E655">
        <v>0</v>
      </c>
      <c r="F655" s="1">
        <v>34823</v>
      </c>
    </row>
    <row r="656" spans="1:6" x14ac:dyDescent="0.3">
      <c r="A656">
        <v>10495</v>
      </c>
      <c r="B656">
        <v>77</v>
      </c>
      <c r="C656">
        <v>10.4</v>
      </c>
      <c r="D656">
        <v>5</v>
      </c>
      <c r="E656">
        <v>0</v>
      </c>
      <c r="F656" s="1">
        <v>34823</v>
      </c>
    </row>
    <row r="657" spans="1:6" x14ac:dyDescent="0.3">
      <c r="A657">
        <v>10496</v>
      </c>
      <c r="B657">
        <v>31</v>
      </c>
      <c r="C657">
        <v>10</v>
      </c>
      <c r="D657">
        <v>20</v>
      </c>
      <c r="E657">
        <v>5.000000074505806E-2</v>
      </c>
      <c r="F657" s="1">
        <v>34824</v>
      </c>
    </row>
    <row r="658" spans="1:6" x14ac:dyDescent="0.3">
      <c r="A658">
        <v>10497</v>
      </c>
      <c r="B658">
        <v>56</v>
      </c>
      <c r="C658">
        <v>30.4</v>
      </c>
      <c r="D658">
        <v>14</v>
      </c>
      <c r="E658">
        <v>0</v>
      </c>
      <c r="F658" s="1">
        <v>34824</v>
      </c>
    </row>
    <row r="659" spans="1:6" x14ac:dyDescent="0.3">
      <c r="A659">
        <v>10497</v>
      </c>
      <c r="B659">
        <v>72</v>
      </c>
      <c r="C659">
        <v>27.8</v>
      </c>
      <c r="D659">
        <v>25</v>
      </c>
      <c r="E659">
        <v>0</v>
      </c>
      <c r="F659" s="1">
        <v>34824</v>
      </c>
    </row>
    <row r="660" spans="1:6" x14ac:dyDescent="0.3">
      <c r="A660">
        <v>10497</v>
      </c>
      <c r="B660">
        <v>77</v>
      </c>
      <c r="C660">
        <v>10.4</v>
      </c>
      <c r="D660">
        <v>25</v>
      </c>
      <c r="E660">
        <v>0</v>
      </c>
      <c r="F660" s="1">
        <v>34824</v>
      </c>
    </row>
    <row r="661" spans="1:6" x14ac:dyDescent="0.3">
      <c r="A661">
        <v>10498</v>
      </c>
      <c r="B661">
        <v>24</v>
      </c>
      <c r="C661">
        <v>4.5</v>
      </c>
      <c r="D661">
        <v>14</v>
      </c>
      <c r="E661">
        <v>0</v>
      </c>
      <c r="F661" s="1">
        <v>34827</v>
      </c>
    </row>
    <row r="662" spans="1:6" x14ac:dyDescent="0.3">
      <c r="A662">
        <v>10498</v>
      </c>
      <c r="B662">
        <v>40</v>
      </c>
      <c r="C662">
        <v>18.399999999999999</v>
      </c>
      <c r="D662">
        <v>5</v>
      </c>
      <c r="E662">
        <v>0</v>
      </c>
      <c r="F662" s="1">
        <v>34827</v>
      </c>
    </row>
    <row r="663" spans="1:6" x14ac:dyDescent="0.3">
      <c r="A663">
        <v>10498</v>
      </c>
      <c r="B663">
        <v>42</v>
      </c>
      <c r="C663">
        <v>14</v>
      </c>
      <c r="D663">
        <v>30</v>
      </c>
      <c r="E663">
        <v>0</v>
      </c>
      <c r="F663" s="1">
        <v>34827</v>
      </c>
    </row>
    <row r="664" spans="1:6" x14ac:dyDescent="0.3">
      <c r="A664">
        <v>10499</v>
      </c>
      <c r="B664">
        <v>28</v>
      </c>
      <c r="C664">
        <v>45.6</v>
      </c>
      <c r="D664">
        <v>20</v>
      </c>
      <c r="E664">
        <v>0</v>
      </c>
      <c r="F664" s="1">
        <v>34828</v>
      </c>
    </row>
    <row r="665" spans="1:6" x14ac:dyDescent="0.3">
      <c r="A665">
        <v>10499</v>
      </c>
      <c r="B665">
        <v>49</v>
      </c>
      <c r="C665">
        <v>20</v>
      </c>
      <c r="D665">
        <v>25</v>
      </c>
      <c r="E665">
        <v>0</v>
      </c>
      <c r="F665" s="1">
        <v>34828</v>
      </c>
    </row>
    <row r="666" spans="1:6" x14ac:dyDescent="0.3">
      <c r="A666">
        <v>10500</v>
      </c>
      <c r="B666">
        <v>15</v>
      </c>
      <c r="C666">
        <v>15.5</v>
      </c>
      <c r="D666">
        <v>12</v>
      </c>
      <c r="E666">
        <v>5.000000074505806E-2</v>
      </c>
      <c r="F666" s="1">
        <v>34829</v>
      </c>
    </row>
    <row r="667" spans="1:6" x14ac:dyDescent="0.3">
      <c r="A667">
        <v>10500</v>
      </c>
      <c r="B667">
        <v>28</v>
      </c>
      <c r="C667">
        <v>45.6</v>
      </c>
      <c r="D667">
        <v>8</v>
      </c>
      <c r="E667">
        <v>5.000000074505806E-2</v>
      </c>
      <c r="F667" s="1">
        <v>34829</v>
      </c>
    </row>
    <row r="668" spans="1:6" x14ac:dyDescent="0.3">
      <c r="A668">
        <v>10501</v>
      </c>
      <c r="B668">
        <v>54</v>
      </c>
      <c r="C668">
        <v>7.45</v>
      </c>
      <c r="D668">
        <v>20</v>
      </c>
      <c r="E668">
        <v>0</v>
      </c>
      <c r="F668" s="1">
        <v>34829</v>
      </c>
    </row>
    <row r="669" spans="1:6" x14ac:dyDescent="0.3">
      <c r="A669">
        <v>10502</v>
      </c>
      <c r="B669">
        <v>45</v>
      </c>
      <c r="C669">
        <v>9.5</v>
      </c>
      <c r="D669">
        <v>21</v>
      </c>
      <c r="E669">
        <v>0</v>
      </c>
      <c r="F669" s="1">
        <v>34830</v>
      </c>
    </row>
    <row r="670" spans="1:6" x14ac:dyDescent="0.3">
      <c r="A670">
        <v>10502</v>
      </c>
      <c r="B670">
        <v>53</v>
      </c>
      <c r="C670">
        <v>32.799999999999997</v>
      </c>
      <c r="D670">
        <v>6</v>
      </c>
      <c r="E670">
        <v>0</v>
      </c>
      <c r="F670" s="1">
        <v>34830</v>
      </c>
    </row>
    <row r="671" spans="1:6" x14ac:dyDescent="0.3">
      <c r="A671">
        <v>10502</v>
      </c>
      <c r="B671">
        <v>67</v>
      </c>
      <c r="C671">
        <v>14</v>
      </c>
      <c r="D671">
        <v>30</v>
      </c>
      <c r="E671">
        <v>0</v>
      </c>
      <c r="F671" s="1">
        <v>34830</v>
      </c>
    </row>
    <row r="672" spans="1:6" x14ac:dyDescent="0.3">
      <c r="A672">
        <v>10503</v>
      </c>
      <c r="B672">
        <v>14</v>
      </c>
      <c r="C672">
        <v>23.25</v>
      </c>
      <c r="D672">
        <v>70</v>
      </c>
      <c r="E672">
        <v>0</v>
      </c>
      <c r="F672" s="1">
        <v>34831</v>
      </c>
    </row>
    <row r="673" spans="1:6" x14ac:dyDescent="0.3">
      <c r="A673">
        <v>10503</v>
      </c>
      <c r="B673">
        <v>65</v>
      </c>
      <c r="C673">
        <v>21.05</v>
      </c>
      <c r="D673">
        <v>20</v>
      </c>
      <c r="E673">
        <v>0</v>
      </c>
      <c r="F673" s="1">
        <v>34831</v>
      </c>
    </row>
    <row r="674" spans="1:6" x14ac:dyDescent="0.3">
      <c r="A674">
        <v>10504</v>
      </c>
      <c r="B674">
        <v>2</v>
      </c>
      <c r="C674">
        <v>19</v>
      </c>
      <c r="D674">
        <v>12</v>
      </c>
      <c r="E674">
        <v>0</v>
      </c>
      <c r="F674" s="1">
        <v>34831</v>
      </c>
    </row>
    <row r="675" spans="1:6" x14ac:dyDescent="0.3">
      <c r="A675">
        <v>10504</v>
      </c>
      <c r="B675">
        <v>21</v>
      </c>
      <c r="C675">
        <v>10</v>
      </c>
      <c r="D675">
        <v>12</v>
      </c>
      <c r="E675">
        <v>0</v>
      </c>
      <c r="F675" s="1">
        <v>34831</v>
      </c>
    </row>
    <row r="676" spans="1:6" x14ac:dyDescent="0.3">
      <c r="A676">
        <v>10504</v>
      </c>
      <c r="B676">
        <v>53</v>
      </c>
      <c r="C676">
        <v>32.799999999999997</v>
      </c>
      <c r="D676">
        <v>10</v>
      </c>
      <c r="E676">
        <v>0</v>
      </c>
      <c r="F676" s="1">
        <v>34831</v>
      </c>
    </row>
    <row r="677" spans="1:6" x14ac:dyDescent="0.3">
      <c r="A677">
        <v>10504</v>
      </c>
      <c r="B677">
        <v>61</v>
      </c>
      <c r="C677">
        <v>28.5</v>
      </c>
      <c r="D677">
        <v>25</v>
      </c>
      <c r="E677">
        <v>0</v>
      </c>
      <c r="F677" s="1">
        <v>34831</v>
      </c>
    </row>
    <row r="678" spans="1:6" x14ac:dyDescent="0.3">
      <c r="A678">
        <v>10505</v>
      </c>
      <c r="B678">
        <v>62</v>
      </c>
      <c r="C678">
        <v>49.3</v>
      </c>
      <c r="D678">
        <v>3</v>
      </c>
      <c r="E678">
        <v>0</v>
      </c>
      <c r="F678" s="1">
        <v>34834</v>
      </c>
    </row>
    <row r="679" spans="1:6" x14ac:dyDescent="0.3">
      <c r="A679">
        <v>10506</v>
      </c>
      <c r="B679">
        <v>25</v>
      </c>
      <c r="C679">
        <v>14</v>
      </c>
      <c r="D679">
        <v>18</v>
      </c>
      <c r="E679">
        <v>0.10000000149011612</v>
      </c>
      <c r="F679" s="1">
        <v>34835</v>
      </c>
    </row>
    <row r="680" spans="1:6" x14ac:dyDescent="0.3">
      <c r="A680">
        <v>10506</v>
      </c>
      <c r="B680">
        <v>70</v>
      </c>
      <c r="C680">
        <v>15</v>
      </c>
      <c r="D680">
        <v>14</v>
      </c>
      <c r="E680">
        <v>0.10000000149011612</v>
      </c>
      <c r="F680" s="1">
        <v>34835</v>
      </c>
    </row>
    <row r="681" spans="1:6" x14ac:dyDescent="0.3">
      <c r="A681">
        <v>10507</v>
      </c>
      <c r="B681">
        <v>43</v>
      </c>
      <c r="C681">
        <v>46</v>
      </c>
      <c r="D681">
        <v>15</v>
      </c>
      <c r="E681">
        <v>0.15000000596046448</v>
      </c>
      <c r="F681" s="1">
        <v>34835</v>
      </c>
    </row>
    <row r="682" spans="1:6" x14ac:dyDescent="0.3">
      <c r="A682">
        <v>10507</v>
      </c>
      <c r="B682">
        <v>48</v>
      </c>
      <c r="C682">
        <v>12.75</v>
      </c>
      <c r="D682">
        <v>15</v>
      </c>
      <c r="E682">
        <v>0.15000000596046448</v>
      </c>
      <c r="F682" s="1">
        <v>34835</v>
      </c>
    </row>
    <row r="683" spans="1:6" x14ac:dyDescent="0.3">
      <c r="A683">
        <v>10508</v>
      </c>
      <c r="B683">
        <v>13</v>
      </c>
      <c r="C683">
        <v>6</v>
      </c>
      <c r="D683">
        <v>10</v>
      </c>
      <c r="E683">
        <v>0</v>
      </c>
      <c r="F683" s="1">
        <v>34836</v>
      </c>
    </row>
    <row r="684" spans="1:6" x14ac:dyDescent="0.3">
      <c r="A684">
        <v>10508</v>
      </c>
      <c r="B684">
        <v>39</v>
      </c>
      <c r="C684">
        <v>18</v>
      </c>
      <c r="D684">
        <v>10</v>
      </c>
      <c r="E684">
        <v>0</v>
      </c>
      <c r="F684" s="1">
        <v>34836</v>
      </c>
    </row>
    <row r="685" spans="1:6" x14ac:dyDescent="0.3">
      <c r="A685">
        <v>10509</v>
      </c>
      <c r="B685">
        <v>28</v>
      </c>
      <c r="C685">
        <v>45.6</v>
      </c>
      <c r="D685">
        <v>3</v>
      </c>
      <c r="E685">
        <v>0</v>
      </c>
      <c r="F685" s="1">
        <v>34837</v>
      </c>
    </row>
    <row r="686" spans="1:6" x14ac:dyDescent="0.3">
      <c r="A686">
        <v>10510</v>
      </c>
      <c r="B686">
        <v>29</v>
      </c>
      <c r="C686">
        <v>123.79</v>
      </c>
      <c r="D686">
        <v>36</v>
      </c>
      <c r="E686">
        <v>0</v>
      </c>
      <c r="F686" s="1">
        <v>34838</v>
      </c>
    </row>
    <row r="687" spans="1:6" x14ac:dyDescent="0.3">
      <c r="A687">
        <v>10510</v>
      </c>
      <c r="B687">
        <v>75</v>
      </c>
      <c r="C687">
        <v>7.75</v>
      </c>
      <c r="D687">
        <v>36</v>
      </c>
      <c r="E687">
        <v>0.10000000149011612</v>
      </c>
      <c r="F687" s="1">
        <v>34838</v>
      </c>
    </row>
    <row r="688" spans="1:6" x14ac:dyDescent="0.3">
      <c r="A688">
        <v>10511</v>
      </c>
      <c r="B688">
        <v>4</v>
      </c>
      <c r="C688">
        <v>22</v>
      </c>
      <c r="D688">
        <v>50</v>
      </c>
      <c r="E688">
        <v>0.15000000596046448</v>
      </c>
      <c r="F688" s="1">
        <v>34838</v>
      </c>
    </row>
    <row r="689" spans="1:6" x14ac:dyDescent="0.3">
      <c r="A689">
        <v>10511</v>
      </c>
      <c r="B689">
        <v>7</v>
      </c>
      <c r="C689">
        <v>30</v>
      </c>
      <c r="D689">
        <v>50</v>
      </c>
      <c r="E689">
        <v>0.15000000596046448</v>
      </c>
      <c r="F689" s="1">
        <v>34838</v>
      </c>
    </row>
    <row r="690" spans="1:6" x14ac:dyDescent="0.3">
      <c r="A690">
        <v>10511</v>
      </c>
      <c r="B690">
        <v>8</v>
      </c>
      <c r="C690">
        <v>40</v>
      </c>
      <c r="D690">
        <v>10</v>
      </c>
      <c r="E690">
        <v>0.15000000596046448</v>
      </c>
      <c r="F690" s="1">
        <v>34838</v>
      </c>
    </row>
    <row r="691" spans="1:6" x14ac:dyDescent="0.3">
      <c r="A691">
        <v>10512</v>
      </c>
      <c r="B691">
        <v>24</v>
      </c>
      <c r="C691">
        <v>4.5</v>
      </c>
      <c r="D691">
        <v>10</v>
      </c>
      <c r="E691">
        <v>0.15000000596046448</v>
      </c>
      <c r="F691" s="1">
        <v>34841</v>
      </c>
    </row>
    <row r="692" spans="1:6" x14ac:dyDescent="0.3">
      <c r="A692">
        <v>10512</v>
      </c>
      <c r="B692">
        <v>46</v>
      </c>
      <c r="C692">
        <v>12</v>
      </c>
      <c r="D692">
        <v>9</v>
      </c>
      <c r="E692">
        <v>0.15000000596046448</v>
      </c>
      <c r="F692" s="1">
        <v>34841</v>
      </c>
    </row>
    <row r="693" spans="1:6" x14ac:dyDescent="0.3">
      <c r="A693">
        <v>10512</v>
      </c>
      <c r="B693">
        <v>47</v>
      </c>
      <c r="C693">
        <v>9.5</v>
      </c>
      <c r="D693">
        <v>6</v>
      </c>
      <c r="E693">
        <v>0.15000000596046448</v>
      </c>
      <c r="F693" s="1">
        <v>34841</v>
      </c>
    </row>
    <row r="694" spans="1:6" x14ac:dyDescent="0.3">
      <c r="A694">
        <v>10512</v>
      </c>
      <c r="B694">
        <v>60</v>
      </c>
      <c r="C694">
        <v>34</v>
      </c>
      <c r="D694">
        <v>12</v>
      </c>
      <c r="E694">
        <v>0.15000000596046448</v>
      </c>
      <c r="F694" s="1">
        <v>34841</v>
      </c>
    </row>
    <row r="695" spans="1:6" x14ac:dyDescent="0.3">
      <c r="A695">
        <v>10513</v>
      </c>
      <c r="B695">
        <v>21</v>
      </c>
      <c r="C695">
        <v>10</v>
      </c>
      <c r="D695">
        <v>40</v>
      </c>
      <c r="E695">
        <v>0.20000000298023224</v>
      </c>
      <c r="F695" s="1">
        <v>34842</v>
      </c>
    </row>
    <row r="696" spans="1:6" x14ac:dyDescent="0.3">
      <c r="A696">
        <v>10513</v>
      </c>
      <c r="B696">
        <v>32</v>
      </c>
      <c r="C696">
        <v>32</v>
      </c>
      <c r="D696">
        <v>50</v>
      </c>
      <c r="E696">
        <v>0.20000000298023224</v>
      </c>
      <c r="F696" s="1">
        <v>34842</v>
      </c>
    </row>
    <row r="697" spans="1:6" x14ac:dyDescent="0.3">
      <c r="A697">
        <v>10513</v>
      </c>
      <c r="B697">
        <v>61</v>
      </c>
      <c r="C697">
        <v>28.5</v>
      </c>
      <c r="D697">
        <v>15</v>
      </c>
      <c r="E697">
        <v>0.20000000298023224</v>
      </c>
      <c r="F697" s="1">
        <v>34842</v>
      </c>
    </row>
    <row r="698" spans="1:6" x14ac:dyDescent="0.3">
      <c r="A698">
        <v>10514</v>
      </c>
      <c r="B698">
        <v>20</v>
      </c>
      <c r="C698">
        <v>81</v>
      </c>
      <c r="D698">
        <v>39</v>
      </c>
      <c r="E698">
        <v>0</v>
      </c>
      <c r="F698" s="1">
        <v>34842</v>
      </c>
    </row>
    <row r="699" spans="1:6" x14ac:dyDescent="0.3">
      <c r="A699">
        <v>10514</v>
      </c>
      <c r="B699">
        <v>28</v>
      </c>
      <c r="C699">
        <v>45.6</v>
      </c>
      <c r="D699">
        <v>35</v>
      </c>
      <c r="E699">
        <v>0</v>
      </c>
      <c r="F699" s="1">
        <v>34842</v>
      </c>
    </row>
    <row r="700" spans="1:6" x14ac:dyDescent="0.3">
      <c r="A700">
        <v>10514</v>
      </c>
      <c r="B700">
        <v>56</v>
      </c>
      <c r="C700">
        <v>38</v>
      </c>
      <c r="D700">
        <v>70</v>
      </c>
      <c r="E700">
        <v>0</v>
      </c>
      <c r="F700" s="1">
        <v>34842</v>
      </c>
    </row>
    <row r="701" spans="1:6" x14ac:dyDescent="0.3">
      <c r="A701">
        <v>10514</v>
      </c>
      <c r="B701">
        <v>65</v>
      </c>
      <c r="C701">
        <v>21.05</v>
      </c>
      <c r="D701">
        <v>39</v>
      </c>
      <c r="E701">
        <v>0</v>
      </c>
      <c r="F701" s="1">
        <v>34842</v>
      </c>
    </row>
    <row r="702" spans="1:6" x14ac:dyDescent="0.3">
      <c r="A702">
        <v>10514</v>
      </c>
      <c r="B702">
        <v>75</v>
      </c>
      <c r="C702">
        <v>7.75</v>
      </c>
      <c r="D702">
        <v>50</v>
      </c>
      <c r="E702">
        <v>0</v>
      </c>
      <c r="F702" s="1">
        <v>34842</v>
      </c>
    </row>
    <row r="703" spans="1:6" x14ac:dyDescent="0.3">
      <c r="A703">
        <v>10515</v>
      </c>
      <c r="B703">
        <v>9</v>
      </c>
      <c r="C703">
        <v>97</v>
      </c>
      <c r="D703">
        <v>16</v>
      </c>
      <c r="E703">
        <v>0.15000000596046448</v>
      </c>
      <c r="F703" s="1">
        <v>34843</v>
      </c>
    </row>
    <row r="704" spans="1:6" x14ac:dyDescent="0.3">
      <c r="A704">
        <v>10515</v>
      </c>
      <c r="B704">
        <v>16</v>
      </c>
      <c r="C704">
        <v>17.45</v>
      </c>
      <c r="D704">
        <v>50</v>
      </c>
      <c r="E704">
        <v>0</v>
      </c>
      <c r="F704" s="1">
        <v>34843</v>
      </c>
    </row>
    <row r="705" spans="1:6" x14ac:dyDescent="0.3">
      <c r="A705">
        <v>10515</v>
      </c>
      <c r="B705">
        <v>27</v>
      </c>
      <c r="C705">
        <v>43.9</v>
      </c>
      <c r="D705">
        <v>120</v>
      </c>
      <c r="E705">
        <v>0</v>
      </c>
      <c r="F705" s="1">
        <v>34843</v>
      </c>
    </row>
    <row r="706" spans="1:6" x14ac:dyDescent="0.3">
      <c r="A706">
        <v>10515</v>
      </c>
      <c r="B706">
        <v>33</v>
      </c>
      <c r="C706">
        <v>2.5</v>
      </c>
      <c r="D706">
        <v>16</v>
      </c>
      <c r="E706">
        <v>0.15000000596046448</v>
      </c>
      <c r="F706" s="1">
        <v>34843</v>
      </c>
    </row>
    <row r="707" spans="1:6" x14ac:dyDescent="0.3">
      <c r="A707">
        <v>10515</v>
      </c>
      <c r="B707">
        <v>60</v>
      </c>
      <c r="C707">
        <v>34</v>
      </c>
      <c r="D707">
        <v>84</v>
      </c>
      <c r="E707">
        <v>0.15000000596046448</v>
      </c>
      <c r="F707" s="1">
        <v>34843</v>
      </c>
    </row>
    <row r="708" spans="1:6" x14ac:dyDescent="0.3">
      <c r="A708">
        <v>10516</v>
      </c>
      <c r="B708">
        <v>18</v>
      </c>
      <c r="C708">
        <v>62.5</v>
      </c>
      <c r="D708">
        <v>25</v>
      </c>
      <c r="E708">
        <v>0.10000000149011612</v>
      </c>
      <c r="F708" s="1">
        <v>34844</v>
      </c>
    </row>
    <row r="709" spans="1:6" x14ac:dyDescent="0.3">
      <c r="A709">
        <v>10516</v>
      </c>
      <c r="B709">
        <v>41</v>
      </c>
      <c r="C709">
        <v>9.65</v>
      </c>
      <c r="D709">
        <v>80</v>
      </c>
      <c r="E709">
        <v>0.10000000149011612</v>
      </c>
      <c r="F709" s="1">
        <v>34844</v>
      </c>
    </row>
    <row r="710" spans="1:6" x14ac:dyDescent="0.3">
      <c r="A710">
        <v>10516</v>
      </c>
      <c r="B710">
        <v>42</v>
      </c>
      <c r="C710">
        <v>14</v>
      </c>
      <c r="D710">
        <v>20</v>
      </c>
      <c r="E710">
        <v>0</v>
      </c>
      <c r="F710" s="1">
        <v>34844</v>
      </c>
    </row>
    <row r="711" spans="1:6" x14ac:dyDescent="0.3">
      <c r="A711">
        <v>10517</v>
      </c>
      <c r="B711">
        <v>52</v>
      </c>
      <c r="C711">
        <v>7</v>
      </c>
      <c r="D711">
        <v>6</v>
      </c>
      <c r="E711">
        <v>0</v>
      </c>
      <c r="F711" s="1">
        <v>34844</v>
      </c>
    </row>
    <row r="712" spans="1:6" x14ac:dyDescent="0.3">
      <c r="A712">
        <v>10517</v>
      </c>
      <c r="B712">
        <v>59</v>
      </c>
      <c r="C712">
        <v>55</v>
      </c>
      <c r="D712">
        <v>4</v>
      </c>
      <c r="E712">
        <v>0</v>
      </c>
      <c r="F712" s="1">
        <v>34844</v>
      </c>
    </row>
    <row r="713" spans="1:6" x14ac:dyDescent="0.3">
      <c r="A713">
        <v>10517</v>
      </c>
      <c r="B713">
        <v>70</v>
      </c>
      <c r="C713">
        <v>15</v>
      </c>
      <c r="D713">
        <v>6</v>
      </c>
      <c r="E713">
        <v>0</v>
      </c>
      <c r="F713" s="1">
        <v>34844</v>
      </c>
    </row>
    <row r="714" spans="1:6" x14ac:dyDescent="0.3">
      <c r="A714">
        <v>10518</v>
      </c>
      <c r="B714">
        <v>24</v>
      </c>
      <c r="C714">
        <v>4.5</v>
      </c>
      <c r="D714">
        <v>5</v>
      </c>
      <c r="E714">
        <v>0</v>
      </c>
      <c r="F714" s="1">
        <v>34845</v>
      </c>
    </row>
    <row r="715" spans="1:6" x14ac:dyDescent="0.3">
      <c r="A715">
        <v>10518</v>
      </c>
      <c r="B715">
        <v>38</v>
      </c>
      <c r="C715">
        <v>263.5</v>
      </c>
      <c r="D715">
        <v>15</v>
      </c>
      <c r="E715">
        <v>0</v>
      </c>
      <c r="F715" s="1">
        <v>34845</v>
      </c>
    </row>
    <row r="716" spans="1:6" x14ac:dyDescent="0.3">
      <c r="A716">
        <v>10518</v>
      </c>
      <c r="B716">
        <v>44</v>
      </c>
      <c r="C716">
        <v>19.45</v>
      </c>
      <c r="D716">
        <v>9</v>
      </c>
      <c r="E716">
        <v>0</v>
      </c>
      <c r="F716" s="1">
        <v>34845</v>
      </c>
    </row>
    <row r="717" spans="1:6" x14ac:dyDescent="0.3">
      <c r="A717">
        <v>10519</v>
      </c>
      <c r="B717">
        <v>10</v>
      </c>
      <c r="C717">
        <v>31</v>
      </c>
      <c r="D717">
        <v>16</v>
      </c>
      <c r="E717">
        <v>5.000000074505806E-2</v>
      </c>
      <c r="F717" s="1">
        <v>34848</v>
      </c>
    </row>
    <row r="718" spans="1:6" x14ac:dyDescent="0.3">
      <c r="A718">
        <v>10519</v>
      </c>
      <c r="B718">
        <v>56</v>
      </c>
      <c r="C718">
        <v>38</v>
      </c>
      <c r="D718">
        <v>40</v>
      </c>
      <c r="E718">
        <v>0</v>
      </c>
      <c r="F718" s="1">
        <v>34848</v>
      </c>
    </row>
    <row r="719" spans="1:6" x14ac:dyDescent="0.3">
      <c r="A719">
        <v>10519</v>
      </c>
      <c r="B719">
        <v>60</v>
      </c>
      <c r="C719">
        <v>34</v>
      </c>
      <c r="D719">
        <v>10</v>
      </c>
      <c r="E719">
        <v>5.000000074505806E-2</v>
      </c>
      <c r="F719" s="1">
        <v>34848</v>
      </c>
    </row>
    <row r="720" spans="1:6" x14ac:dyDescent="0.3">
      <c r="A720">
        <v>10520</v>
      </c>
      <c r="B720">
        <v>24</v>
      </c>
      <c r="C720">
        <v>4.5</v>
      </c>
      <c r="D720">
        <v>8</v>
      </c>
      <c r="E720">
        <v>0</v>
      </c>
      <c r="F720" s="1">
        <v>34849</v>
      </c>
    </row>
    <row r="721" spans="1:6" x14ac:dyDescent="0.3">
      <c r="A721">
        <v>10520</v>
      </c>
      <c r="B721">
        <v>53</v>
      </c>
      <c r="C721">
        <v>32.799999999999997</v>
      </c>
      <c r="D721">
        <v>5</v>
      </c>
      <c r="E721">
        <v>0</v>
      </c>
      <c r="F721" s="1">
        <v>34849</v>
      </c>
    </row>
    <row r="722" spans="1:6" x14ac:dyDescent="0.3">
      <c r="A722">
        <v>10521</v>
      </c>
      <c r="B722">
        <v>35</v>
      </c>
      <c r="C722">
        <v>18</v>
      </c>
      <c r="D722">
        <v>3</v>
      </c>
      <c r="E722">
        <v>0</v>
      </c>
      <c r="F722" s="1">
        <v>34849</v>
      </c>
    </row>
    <row r="723" spans="1:6" x14ac:dyDescent="0.3">
      <c r="A723">
        <v>10521</v>
      </c>
      <c r="B723">
        <v>41</v>
      </c>
      <c r="C723">
        <v>9.65</v>
      </c>
      <c r="D723">
        <v>10</v>
      </c>
      <c r="E723">
        <v>0</v>
      </c>
      <c r="F723" s="1">
        <v>34849</v>
      </c>
    </row>
    <row r="724" spans="1:6" x14ac:dyDescent="0.3">
      <c r="A724">
        <v>10521</v>
      </c>
      <c r="B724">
        <v>68</v>
      </c>
      <c r="C724">
        <v>12.5</v>
      </c>
      <c r="D724">
        <v>6</v>
      </c>
      <c r="E724">
        <v>0</v>
      </c>
      <c r="F724" s="1">
        <v>34849</v>
      </c>
    </row>
    <row r="725" spans="1:6" x14ac:dyDescent="0.3">
      <c r="A725">
        <v>10522</v>
      </c>
      <c r="B725">
        <v>1</v>
      </c>
      <c r="C725">
        <v>18</v>
      </c>
      <c r="D725">
        <v>40</v>
      </c>
      <c r="E725">
        <v>0.20000000298023224</v>
      </c>
      <c r="F725" s="1">
        <v>34850</v>
      </c>
    </row>
    <row r="726" spans="1:6" x14ac:dyDescent="0.3">
      <c r="A726">
        <v>10522</v>
      </c>
      <c r="B726">
        <v>8</v>
      </c>
      <c r="C726">
        <v>40</v>
      </c>
      <c r="D726">
        <v>24</v>
      </c>
      <c r="E726">
        <v>0</v>
      </c>
      <c r="F726" s="1">
        <v>34850</v>
      </c>
    </row>
    <row r="727" spans="1:6" x14ac:dyDescent="0.3">
      <c r="A727">
        <v>10522</v>
      </c>
      <c r="B727">
        <v>30</v>
      </c>
      <c r="C727">
        <v>25.89</v>
      </c>
      <c r="D727">
        <v>20</v>
      </c>
      <c r="E727">
        <v>0.20000000298023224</v>
      </c>
      <c r="F727" s="1">
        <v>34850</v>
      </c>
    </row>
    <row r="728" spans="1:6" x14ac:dyDescent="0.3">
      <c r="A728">
        <v>10522</v>
      </c>
      <c r="B728">
        <v>40</v>
      </c>
      <c r="C728">
        <v>18.399999999999999</v>
      </c>
      <c r="D728">
        <v>25</v>
      </c>
      <c r="E728">
        <v>0.20000000298023224</v>
      </c>
      <c r="F728" s="1">
        <v>34850</v>
      </c>
    </row>
    <row r="729" spans="1:6" x14ac:dyDescent="0.3">
      <c r="A729">
        <v>10523</v>
      </c>
      <c r="B729">
        <v>17</v>
      </c>
      <c r="C729">
        <v>39</v>
      </c>
      <c r="D729">
        <v>25</v>
      </c>
      <c r="E729">
        <v>0.10000000149011612</v>
      </c>
      <c r="F729" s="1">
        <v>34851</v>
      </c>
    </row>
    <row r="730" spans="1:6" x14ac:dyDescent="0.3">
      <c r="A730">
        <v>10523</v>
      </c>
      <c r="B730">
        <v>20</v>
      </c>
      <c r="C730">
        <v>81</v>
      </c>
      <c r="D730">
        <v>15</v>
      </c>
      <c r="E730">
        <v>0.10000000149011612</v>
      </c>
      <c r="F730" s="1">
        <v>34851</v>
      </c>
    </row>
    <row r="731" spans="1:6" x14ac:dyDescent="0.3">
      <c r="A731">
        <v>10523</v>
      </c>
      <c r="B731">
        <v>37</v>
      </c>
      <c r="C731">
        <v>26</v>
      </c>
      <c r="D731">
        <v>18</v>
      </c>
      <c r="E731">
        <v>0.10000000149011612</v>
      </c>
      <c r="F731" s="1">
        <v>34851</v>
      </c>
    </row>
    <row r="732" spans="1:6" x14ac:dyDescent="0.3">
      <c r="A732">
        <v>10523</v>
      </c>
      <c r="B732">
        <v>41</v>
      </c>
      <c r="C732">
        <v>9.65</v>
      </c>
      <c r="D732">
        <v>6</v>
      </c>
      <c r="E732">
        <v>0.10000000149011612</v>
      </c>
      <c r="F732" s="1">
        <v>34851</v>
      </c>
    </row>
    <row r="733" spans="1:6" x14ac:dyDescent="0.3">
      <c r="A733">
        <v>10524</v>
      </c>
      <c r="B733">
        <v>10</v>
      </c>
      <c r="C733">
        <v>31</v>
      </c>
      <c r="D733">
        <v>2</v>
      </c>
      <c r="E733">
        <v>0</v>
      </c>
      <c r="F733" s="1">
        <v>34851</v>
      </c>
    </row>
    <row r="734" spans="1:6" x14ac:dyDescent="0.3">
      <c r="A734">
        <v>10524</v>
      </c>
      <c r="B734">
        <v>30</v>
      </c>
      <c r="C734">
        <v>25.89</v>
      </c>
      <c r="D734">
        <v>10</v>
      </c>
      <c r="E734">
        <v>0</v>
      </c>
      <c r="F734" s="1">
        <v>34851</v>
      </c>
    </row>
    <row r="735" spans="1:6" x14ac:dyDescent="0.3">
      <c r="A735">
        <v>10524</v>
      </c>
      <c r="B735">
        <v>43</v>
      </c>
      <c r="C735">
        <v>46</v>
      </c>
      <c r="D735">
        <v>60</v>
      </c>
      <c r="E735">
        <v>0</v>
      </c>
      <c r="F735" s="1">
        <v>34851</v>
      </c>
    </row>
    <row r="736" spans="1:6" x14ac:dyDescent="0.3">
      <c r="A736">
        <v>10524</v>
      </c>
      <c r="B736">
        <v>54</v>
      </c>
      <c r="C736">
        <v>7.45</v>
      </c>
      <c r="D736">
        <v>15</v>
      </c>
      <c r="E736">
        <v>0</v>
      </c>
      <c r="F736" s="1">
        <v>34851</v>
      </c>
    </row>
    <row r="737" spans="1:6" x14ac:dyDescent="0.3">
      <c r="A737">
        <v>10525</v>
      </c>
      <c r="B737">
        <v>36</v>
      </c>
      <c r="C737">
        <v>19</v>
      </c>
      <c r="D737">
        <v>30</v>
      </c>
      <c r="E737">
        <v>0</v>
      </c>
      <c r="F737" s="1">
        <v>34852</v>
      </c>
    </row>
    <row r="738" spans="1:6" x14ac:dyDescent="0.3">
      <c r="A738">
        <v>10525</v>
      </c>
      <c r="B738">
        <v>40</v>
      </c>
      <c r="C738">
        <v>18.399999999999999</v>
      </c>
      <c r="D738">
        <v>15</v>
      </c>
      <c r="E738">
        <v>0.10000000149011612</v>
      </c>
      <c r="F738" s="1">
        <v>34852</v>
      </c>
    </row>
    <row r="739" spans="1:6" x14ac:dyDescent="0.3">
      <c r="A739">
        <v>10526</v>
      </c>
      <c r="B739">
        <v>1</v>
      </c>
      <c r="C739">
        <v>18</v>
      </c>
      <c r="D739">
        <v>8</v>
      </c>
      <c r="E739">
        <v>0.15000000596046448</v>
      </c>
      <c r="F739" s="1">
        <v>34855</v>
      </c>
    </row>
    <row r="740" spans="1:6" x14ac:dyDescent="0.3">
      <c r="A740">
        <v>10526</v>
      </c>
      <c r="B740">
        <v>13</v>
      </c>
      <c r="C740">
        <v>6</v>
      </c>
      <c r="D740">
        <v>10</v>
      </c>
      <c r="E740">
        <v>0</v>
      </c>
      <c r="F740" s="1">
        <v>34855</v>
      </c>
    </row>
    <row r="741" spans="1:6" x14ac:dyDescent="0.3">
      <c r="A741">
        <v>10526</v>
      </c>
      <c r="B741">
        <v>56</v>
      </c>
      <c r="C741">
        <v>38</v>
      </c>
      <c r="D741">
        <v>30</v>
      </c>
      <c r="E741">
        <v>0.15000000596046448</v>
      </c>
      <c r="F741" s="1">
        <v>34855</v>
      </c>
    </row>
    <row r="742" spans="1:6" x14ac:dyDescent="0.3">
      <c r="A742">
        <v>10527</v>
      </c>
      <c r="B742">
        <v>4</v>
      </c>
      <c r="C742">
        <v>22</v>
      </c>
      <c r="D742">
        <v>50</v>
      </c>
      <c r="E742">
        <v>0.10000000149011612</v>
      </c>
      <c r="F742" s="1">
        <v>34855</v>
      </c>
    </row>
    <row r="743" spans="1:6" x14ac:dyDescent="0.3">
      <c r="A743">
        <v>10527</v>
      </c>
      <c r="B743">
        <v>36</v>
      </c>
      <c r="C743">
        <v>19</v>
      </c>
      <c r="D743">
        <v>30</v>
      </c>
      <c r="E743">
        <v>0.10000000149011612</v>
      </c>
      <c r="F743" s="1">
        <v>34855</v>
      </c>
    </row>
    <row r="744" spans="1:6" x14ac:dyDescent="0.3">
      <c r="A744">
        <v>10528</v>
      </c>
      <c r="B744">
        <v>11</v>
      </c>
      <c r="C744">
        <v>21</v>
      </c>
      <c r="D744">
        <v>3</v>
      </c>
      <c r="E744">
        <v>0</v>
      </c>
      <c r="F744" s="1">
        <v>34856</v>
      </c>
    </row>
    <row r="745" spans="1:6" x14ac:dyDescent="0.3">
      <c r="A745">
        <v>10528</v>
      </c>
      <c r="B745">
        <v>33</v>
      </c>
      <c r="C745">
        <v>2.5</v>
      </c>
      <c r="D745">
        <v>8</v>
      </c>
      <c r="E745">
        <v>0.20000000298023224</v>
      </c>
      <c r="F745" s="1">
        <v>34856</v>
      </c>
    </row>
    <row r="746" spans="1:6" x14ac:dyDescent="0.3">
      <c r="A746">
        <v>10528</v>
      </c>
      <c r="B746">
        <v>72</v>
      </c>
      <c r="C746">
        <v>34.799999999999997</v>
      </c>
      <c r="D746">
        <v>9</v>
      </c>
      <c r="E746">
        <v>0</v>
      </c>
      <c r="F746" s="1">
        <v>34856</v>
      </c>
    </row>
    <row r="747" spans="1:6" x14ac:dyDescent="0.3">
      <c r="A747">
        <v>10529</v>
      </c>
      <c r="B747">
        <v>55</v>
      </c>
      <c r="C747">
        <v>24</v>
      </c>
      <c r="D747">
        <v>14</v>
      </c>
      <c r="E747">
        <v>0</v>
      </c>
      <c r="F747" s="1">
        <v>34857</v>
      </c>
    </row>
    <row r="748" spans="1:6" x14ac:dyDescent="0.3">
      <c r="A748">
        <v>10529</v>
      </c>
      <c r="B748">
        <v>68</v>
      </c>
      <c r="C748">
        <v>12.5</v>
      </c>
      <c r="D748">
        <v>20</v>
      </c>
      <c r="E748">
        <v>0</v>
      </c>
      <c r="F748" s="1">
        <v>34857</v>
      </c>
    </row>
    <row r="749" spans="1:6" x14ac:dyDescent="0.3">
      <c r="A749">
        <v>10529</v>
      </c>
      <c r="B749">
        <v>69</v>
      </c>
      <c r="C749">
        <v>36</v>
      </c>
      <c r="D749">
        <v>10</v>
      </c>
      <c r="E749">
        <v>0</v>
      </c>
      <c r="F749" s="1">
        <v>34857</v>
      </c>
    </row>
    <row r="750" spans="1:6" x14ac:dyDescent="0.3">
      <c r="A750">
        <v>10530</v>
      </c>
      <c r="B750">
        <v>17</v>
      </c>
      <c r="C750">
        <v>39</v>
      </c>
      <c r="D750">
        <v>40</v>
      </c>
      <c r="E750">
        <v>0</v>
      </c>
      <c r="F750" s="1">
        <v>34858</v>
      </c>
    </row>
    <row r="751" spans="1:6" x14ac:dyDescent="0.3">
      <c r="A751">
        <v>10530</v>
      </c>
      <c r="B751">
        <v>43</v>
      </c>
      <c r="C751">
        <v>46</v>
      </c>
      <c r="D751">
        <v>25</v>
      </c>
      <c r="E751">
        <v>0</v>
      </c>
      <c r="F751" s="1">
        <v>34858</v>
      </c>
    </row>
    <row r="752" spans="1:6" x14ac:dyDescent="0.3">
      <c r="A752">
        <v>10530</v>
      </c>
      <c r="B752">
        <v>61</v>
      </c>
      <c r="C752">
        <v>28.5</v>
      </c>
      <c r="D752">
        <v>20</v>
      </c>
      <c r="E752">
        <v>0</v>
      </c>
      <c r="F752" s="1">
        <v>34858</v>
      </c>
    </row>
    <row r="753" spans="1:6" x14ac:dyDescent="0.3">
      <c r="A753">
        <v>10530</v>
      </c>
      <c r="B753">
        <v>76</v>
      </c>
      <c r="C753">
        <v>18</v>
      </c>
      <c r="D753">
        <v>50</v>
      </c>
      <c r="E753">
        <v>0</v>
      </c>
      <c r="F753" s="1">
        <v>34858</v>
      </c>
    </row>
    <row r="754" spans="1:6" x14ac:dyDescent="0.3">
      <c r="A754">
        <v>10531</v>
      </c>
      <c r="B754">
        <v>59</v>
      </c>
      <c r="C754">
        <v>55</v>
      </c>
      <c r="D754">
        <v>2</v>
      </c>
      <c r="E754">
        <v>0</v>
      </c>
      <c r="F754" s="1">
        <v>34858</v>
      </c>
    </row>
    <row r="755" spans="1:6" x14ac:dyDescent="0.3">
      <c r="A755">
        <v>10532</v>
      </c>
      <c r="B755">
        <v>30</v>
      </c>
      <c r="C755">
        <v>25.89</v>
      </c>
      <c r="D755">
        <v>15</v>
      </c>
      <c r="E755">
        <v>0</v>
      </c>
      <c r="F755" s="1">
        <v>34859</v>
      </c>
    </row>
    <row r="756" spans="1:6" x14ac:dyDescent="0.3">
      <c r="A756">
        <v>10532</v>
      </c>
      <c r="B756">
        <v>66</v>
      </c>
      <c r="C756">
        <v>17</v>
      </c>
      <c r="D756">
        <v>24</v>
      </c>
      <c r="E756">
        <v>0</v>
      </c>
      <c r="F756" s="1">
        <v>34859</v>
      </c>
    </row>
    <row r="757" spans="1:6" x14ac:dyDescent="0.3">
      <c r="A757">
        <v>10533</v>
      </c>
      <c r="B757">
        <v>4</v>
      </c>
      <c r="C757">
        <v>22</v>
      </c>
      <c r="D757">
        <v>50</v>
      </c>
      <c r="E757">
        <v>5.000000074505806E-2</v>
      </c>
      <c r="F757" s="1">
        <v>34862</v>
      </c>
    </row>
    <row r="758" spans="1:6" x14ac:dyDescent="0.3">
      <c r="A758">
        <v>10533</v>
      </c>
      <c r="B758">
        <v>72</v>
      </c>
      <c r="C758">
        <v>34.799999999999997</v>
      </c>
      <c r="D758">
        <v>24</v>
      </c>
      <c r="E758">
        <v>0</v>
      </c>
      <c r="F758" s="1">
        <v>34862</v>
      </c>
    </row>
    <row r="759" spans="1:6" x14ac:dyDescent="0.3">
      <c r="A759">
        <v>10533</v>
      </c>
      <c r="B759">
        <v>73</v>
      </c>
      <c r="C759">
        <v>15</v>
      </c>
      <c r="D759">
        <v>24</v>
      </c>
      <c r="E759">
        <v>5.000000074505806E-2</v>
      </c>
      <c r="F759" s="1">
        <v>34862</v>
      </c>
    </row>
    <row r="760" spans="1:6" x14ac:dyDescent="0.3">
      <c r="A760">
        <v>10534</v>
      </c>
      <c r="B760">
        <v>30</v>
      </c>
      <c r="C760">
        <v>25.89</v>
      </c>
      <c r="D760">
        <v>10</v>
      </c>
      <c r="E760">
        <v>0</v>
      </c>
      <c r="F760" s="1">
        <v>34862</v>
      </c>
    </row>
    <row r="761" spans="1:6" x14ac:dyDescent="0.3">
      <c r="A761">
        <v>10534</v>
      </c>
      <c r="B761">
        <v>40</v>
      </c>
      <c r="C761">
        <v>18.399999999999999</v>
      </c>
      <c r="D761">
        <v>10</v>
      </c>
      <c r="E761">
        <v>0.20000000298023224</v>
      </c>
      <c r="F761" s="1">
        <v>34862</v>
      </c>
    </row>
    <row r="762" spans="1:6" x14ac:dyDescent="0.3">
      <c r="A762">
        <v>10534</v>
      </c>
      <c r="B762">
        <v>54</v>
      </c>
      <c r="C762">
        <v>7.45</v>
      </c>
      <c r="D762">
        <v>10</v>
      </c>
      <c r="E762">
        <v>0.20000000298023224</v>
      </c>
      <c r="F762" s="1">
        <v>34862</v>
      </c>
    </row>
    <row r="763" spans="1:6" x14ac:dyDescent="0.3">
      <c r="A763">
        <v>10535</v>
      </c>
      <c r="B763">
        <v>11</v>
      </c>
      <c r="C763">
        <v>21</v>
      </c>
      <c r="D763">
        <v>50</v>
      </c>
      <c r="E763">
        <v>0.10000000149011612</v>
      </c>
      <c r="F763" s="1">
        <v>34863</v>
      </c>
    </row>
    <row r="764" spans="1:6" x14ac:dyDescent="0.3">
      <c r="A764">
        <v>10535</v>
      </c>
      <c r="B764">
        <v>40</v>
      </c>
      <c r="C764">
        <v>18.399999999999999</v>
      </c>
      <c r="D764">
        <v>10</v>
      </c>
      <c r="E764">
        <v>0.10000000149011612</v>
      </c>
      <c r="F764" s="1">
        <v>34863</v>
      </c>
    </row>
    <row r="765" spans="1:6" x14ac:dyDescent="0.3">
      <c r="A765">
        <v>10535</v>
      </c>
      <c r="B765">
        <v>57</v>
      </c>
      <c r="C765">
        <v>19.5</v>
      </c>
      <c r="D765">
        <v>5</v>
      </c>
      <c r="E765">
        <v>0.10000000149011612</v>
      </c>
      <c r="F765" s="1">
        <v>34863</v>
      </c>
    </row>
    <row r="766" spans="1:6" x14ac:dyDescent="0.3">
      <c r="A766">
        <v>10535</v>
      </c>
      <c r="B766">
        <v>59</v>
      </c>
      <c r="C766">
        <v>55</v>
      </c>
      <c r="D766">
        <v>15</v>
      </c>
      <c r="E766">
        <v>0.10000000149011612</v>
      </c>
      <c r="F766" s="1">
        <v>34863</v>
      </c>
    </row>
    <row r="767" spans="1:6" x14ac:dyDescent="0.3">
      <c r="A767">
        <v>10536</v>
      </c>
      <c r="B767">
        <v>12</v>
      </c>
      <c r="C767">
        <v>38</v>
      </c>
      <c r="D767">
        <v>15</v>
      </c>
      <c r="E767">
        <v>0.25</v>
      </c>
      <c r="F767" s="1">
        <v>34864</v>
      </c>
    </row>
    <row r="768" spans="1:6" x14ac:dyDescent="0.3">
      <c r="A768">
        <v>10536</v>
      </c>
      <c r="B768">
        <v>31</v>
      </c>
      <c r="C768">
        <v>12.5</v>
      </c>
      <c r="D768">
        <v>20</v>
      </c>
      <c r="E768">
        <v>0</v>
      </c>
      <c r="F768" s="1">
        <v>34864</v>
      </c>
    </row>
    <row r="769" spans="1:6" x14ac:dyDescent="0.3">
      <c r="A769">
        <v>10536</v>
      </c>
      <c r="B769">
        <v>33</v>
      </c>
      <c r="C769">
        <v>2.5</v>
      </c>
      <c r="D769">
        <v>30</v>
      </c>
      <c r="E769">
        <v>0</v>
      </c>
      <c r="F769" s="1">
        <v>34864</v>
      </c>
    </row>
    <row r="770" spans="1:6" x14ac:dyDescent="0.3">
      <c r="A770">
        <v>10536</v>
      </c>
      <c r="B770">
        <v>60</v>
      </c>
      <c r="C770">
        <v>34</v>
      </c>
      <c r="D770">
        <v>35</v>
      </c>
      <c r="E770">
        <v>0.25</v>
      </c>
      <c r="F770" s="1">
        <v>34864</v>
      </c>
    </row>
    <row r="771" spans="1:6" x14ac:dyDescent="0.3">
      <c r="A771">
        <v>10537</v>
      </c>
      <c r="B771">
        <v>31</v>
      </c>
      <c r="C771">
        <v>12.5</v>
      </c>
      <c r="D771">
        <v>30</v>
      </c>
      <c r="E771">
        <v>0</v>
      </c>
      <c r="F771" s="1">
        <v>34864</v>
      </c>
    </row>
    <row r="772" spans="1:6" x14ac:dyDescent="0.3">
      <c r="A772">
        <v>10537</v>
      </c>
      <c r="B772">
        <v>51</v>
      </c>
      <c r="C772">
        <v>53</v>
      </c>
      <c r="D772">
        <v>6</v>
      </c>
      <c r="E772">
        <v>0</v>
      </c>
      <c r="F772" s="1">
        <v>34864</v>
      </c>
    </row>
    <row r="773" spans="1:6" x14ac:dyDescent="0.3">
      <c r="A773">
        <v>10537</v>
      </c>
      <c r="B773">
        <v>58</v>
      </c>
      <c r="C773">
        <v>13.25</v>
      </c>
      <c r="D773">
        <v>20</v>
      </c>
      <c r="E773">
        <v>0</v>
      </c>
      <c r="F773" s="1">
        <v>34864</v>
      </c>
    </row>
    <row r="774" spans="1:6" x14ac:dyDescent="0.3">
      <c r="A774">
        <v>10537</v>
      </c>
      <c r="B774">
        <v>72</v>
      </c>
      <c r="C774">
        <v>34.799999999999997</v>
      </c>
      <c r="D774">
        <v>21</v>
      </c>
      <c r="E774">
        <v>0</v>
      </c>
      <c r="F774" s="1">
        <v>34864</v>
      </c>
    </row>
    <row r="775" spans="1:6" x14ac:dyDescent="0.3">
      <c r="A775">
        <v>10537</v>
      </c>
      <c r="B775">
        <v>73</v>
      </c>
      <c r="C775">
        <v>15</v>
      </c>
      <c r="D775">
        <v>9</v>
      </c>
      <c r="E775">
        <v>0</v>
      </c>
      <c r="F775" s="1">
        <v>34864</v>
      </c>
    </row>
    <row r="776" spans="1:6" x14ac:dyDescent="0.3">
      <c r="A776">
        <v>10538</v>
      </c>
      <c r="B776">
        <v>70</v>
      </c>
      <c r="C776">
        <v>15</v>
      </c>
      <c r="D776">
        <v>7</v>
      </c>
      <c r="E776">
        <v>0</v>
      </c>
      <c r="F776" s="1">
        <v>34865</v>
      </c>
    </row>
    <row r="777" spans="1:6" x14ac:dyDescent="0.3">
      <c r="A777">
        <v>10538</v>
      </c>
      <c r="B777">
        <v>72</v>
      </c>
      <c r="C777">
        <v>34.799999999999997</v>
      </c>
      <c r="D777">
        <v>1</v>
      </c>
      <c r="E777">
        <v>0</v>
      </c>
      <c r="F777" s="1">
        <v>34865</v>
      </c>
    </row>
    <row r="778" spans="1:6" x14ac:dyDescent="0.3">
      <c r="A778">
        <v>10539</v>
      </c>
      <c r="B778">
        <v>13</v>
      </c>
      <c r="C778">
        <v>6</v>
      </c>
      <c r="D778">
        <v>8</v>
      </c>
      <c r="E778">
        <v>0</v>
      </c>
      <c r="F778" s="1">
        <v>34866</v>
      </c>
    </row>
    <row r="779" spans="1:6" x14ac:dyDescent="0.3">
      <c r="A779">
        <v>10539</v>
      </c>
      <c r="B779">
        <v>21</v>
      </c>
      <c r="C779">
        <v>10</v>
      </c>
      <c r="D779">
        <v>15</v>
      </c>
      <c r="E779">
        <v>0</v>
      </c>
      <c r="F779" s="1">
        <v>34866</v>
      </c>
    </row>
    <row r="780" spans="1:6" x14ac:dyDescent="0.3">
      <c r="A780">
        <v>10539</v>
      </c>
      <c r="B780">
        <v>33</v>
      </c>
      <c r="C780">
        <v>2.5</v>
      </c>
      <c r="D780">
        <v>15</v>
      </c>
      <c r="E780">
        <v>0</v>
      </c>
      <c r="F780" s="1">
        <v>34866</v>
      </c>
    </row>
    <row r="781" spans="1:6" x14ac:dyDescent="0.3">
      <c r="A781">
        <v>10539</v>
      </c>
      <c r="B781">
        <v>49</v>
      </c>
      <c r="C781">
        <v>20</v>
      </c>
      <c r="D781">
        <v>6</v>
      </c>
      <c r="E781">
        <v>0</v>
      </c>
      <c r="F781" s="1">
        <v>34866</v>
      </c>
    </row>
    <row r="782" spans="1:6" x14ac:dyDescent="0.3">
      <c r="A782">
        <v>10540</v>
      </c>
      <c r="B782">
        <v>3</v>
      </c>
      <c r="C782">
        <v>10</v>
      </c>
      <c r="D782">
        <v>60</v>
      </c>
      <c r="E782">
        <v>0</v>
      </c>
      <c r="F782" s="1">
        <v>34869</v>
      </c>
    </row>
    <row r="783" spans="1:6" x14ac:dyDescent="0.3">
      <c r="A783">
        <v>10540</v>
      </c>
      <c r="B783">
        <v>26</v>
      </c>
      <c r="C783">
        <v>31.23</v>
      </c>
      <c r="D783">
        <v>40</v>
      </c>
      <c r="E783">
        <v>0</v>
      </c>
      <c r="F783" s="1">
        <v>34869</v>
      </c>
    </row>
    <row r="784" spans="1:6" x14ac:dyDescent="0.3">
      <c r="A784">
        <v>10540</v>
      </c>
      <c r="B784">
        <v>38</v>
      </c>
      <c r="C784">
        <v>263.5</v>
      </c>
      <c r="D784">
        <v>30</v>
      </c>
      <c r="E784">
        <v>0</v>
      </c>
      <c r="F784" s="1">
        <v>34869</v>
      </c>
    </row>
    <row r="785" spans="1:6" x14ac:dyDescent="0.3">
      <c r="A785">
        <v>10540</v>
      </c>
      <c r="B785">
        <v>68</v>
      </c>
      <c r="C785">
        <v>12.5</v>
      </c>
      <c r="D785">
        <v>35</v>
      </c>
      <c r="E785">
        <v>0</v>
      </c>
      <c r="F785" s="1">
        <v>34869</v>
      </c>
    </row>
    <row r="786" spans="1:6" x14ac:dyDescent="0.3">
      <c r="A786">
        <v>10541</v>
      </c>
      <c r="B786">
        <v>24</v>
      </c>
      <c r="C786">
        <v>4.5</v>
      </c>
      <c r="D786">
        <v>35</v>
      </c>
      <c r="E786">
        <v>0.10000000149011612</v>
      </c>
      <c r="F786" s="1">
        <v>34869</v>
      </c>
    </row>
    <row r="787" spans="1:6" x14ac:dyDescent="0.3">
      <c r="A787">
        <v>10541</v>
      </c>
      <c r="B787">
        <v>38</v>
      </c>
      <c r="C787">
        <v>263.5</v>
      </c>
      <c r="D787">
        <v>4</v>
      </c>
      <c r="E787">
        <v>0.10000000149011612</v>
      </c>
      <c r="F787" s="1">
        <v>34869</v>
      </c>
    </row>
    <row r="788" spans="1:6" x14ac:dyDescent="0.3">
      <c r="A788">
        <v>10541</v>
      </c>
      <c r="B788">
        <v>65</v>
      </c>
      <c r="C788">
        <v>21.05</v>
      </c>
      <c r="D788">
        <v>36</v>
      </c>
      <c r="E788">
        <v>0.10000000149011612</v>
      </c>
      <c r="F788" s="1">
        <v>34869</v>
      </c>
    </row>
    <row r="789" spans="1:6" x14ac:dyDescent="0.3">
      <c r="A789">
        <v>10541</v>
      </c>
      <c r="B789">
        <v>71</v>
      </c>
      <c r="C789">
        <v>21.5</v>
      </c>
      <c r="D789">
        <v>9</v>
      </c>
      <c r="E789">
        <v>0.10000000149011612</v>
      </c>
      <c r="F789" s="1">
        <v>34869</v>
      </c>
    </row>
    <row r="790" spans="1:6" x14ac:dyDescent="0.3">
      <c r="A790">
        <v>10542</v>
      </c>
      <c r="B790">
        <v>11</v>
      </c>
      <c r="C790">
        <v>21</v>
      </c>
      <c r="D790">
        <v>15</v>
      </c>
      <c r="E790">
        <v>5.000000074505806E-2</v>
      </c>
      <c r="F790" s="1">
        <v>34870</v>
      </c>
    </row>
    <row r="791" spans="1:6" x14ac:dyDescent="0.3">
      <c r="A791">
        <v>10542</v>
      </c>
      <c r="B791">
        <v>54</v>
      </c>
      <c r="C791">
        <v>7.45</v>
      </c>
      <c r="D791">
        <v>24</v>
      </c>
      <c r="E791">
        <v>5.000000074505806E-2</v>
      </c>
      <c r="F791" s="1">
        <v>34870</v>
      </c>
    </row>
    <row r="792" spans="1:6" x14ac:dyDescent="0.3">
      <c r="A792">
        <v>10543</v>
      </c>
      <c r="B792">
        <v>12</v>
      </c>
      <c r="C792">
        <v>38</v>
      </c>
      <c r="D792">
        <v>30</v>
      </c>
      <c r="E792">
        <v>0.15000000596046448</v>
      </c>
      <c r="F792" s="1">
        <v>34871</v>
      </c>
    </row>
    <row r="793" spans="1:6" x14ac:dyDescent="0.3">
      <c r="A793">
        <v>10543</v>
      </c>
      <c r="B793">
        <v>23</v>
      </c>
      <c r="C793">
        <v>9</v>
      </c>
      <c r="D793">
        <v>70</v>
      </c>
      <c r="E793">
        <v>0.15000000596046448</v>
      </c>
      <c r="F793" s="1">
        <v>34871</v>
      </c>
    </row>
    <row r="794" spans="1:6" x14ac:dyDescent="0.3">
      <c r="A794">
        <v>10544</v>
      </c>
      <c r="B794">
        <v>28</v>
      </c>
      <c r="C794">
        <v>45.6</v>
      </c>
      <c r="D794">
        <v>7</v>
      </c>
      <c r="E794">
        <v>0</v>
      </c>
      <c r="F794" s="1">
        <v>34871</v>
      </c>
    </row>
    <row r="795" spans="1:6" x14ac:dyDescent="0.3">
      <c r="A795">
        <v>10544</v>
      </c>
      <c r="B795">
        <v>67</v>
      </c>
      <c r="C795">
        <v>14</v>
      </c>
      <c r="D795">
        <v>7</v>
      </c>
      <c r="E795">
        <v>0</v>
      </c>
      <c r="F795" s="1">
        <v>34871</v>
      </c>
    </row>
    <row r="796" spans="1:6" x14ac:dyDescent="0.3">
      <c r="A796">
        <v>10545</v>
      </c>
      <c r="B796">
        <v>11</v>
      </c>
      <c r="C796">
        <v>21</v>
      </c>
      <c r="D796">
        <v>10</v>
      </c>
      <c r="E796">
        <v>0</v>
      </c>
      <c r="F796" s="1">
        <v>34872</v>
      </c>
    </row>
    <row r="797" spans="1:6" x14ac:dyDescent="0.3">
      <c r="A797">
        <v>10546</v>
      </c>
      <c r="B797">
        <v>7</v>
      </c>
      <c r="C797">
        <v>30</v>
      </c>
      <c r="D797">
        <v>10</v>
      </c>
      <c r="E797">
        <v>0</v>
      </c>
      <c r="F797" s="1">
        <v>34873</v>
      </c>
    </row>
    <row r="798" spans="1:6" x14ac:dyDescent="0.3">
      <c r="A798">
        <v>10546</v>
      </c>
      <c r="B798">
        <v>35</v>
      </c>
      <c r="C798">
        <v>18</v>
      </c>
      <c r="D798">
        <v>30</v>
      </c>
      <c r="E798">
        <v>0</v>
      </c>
      <c r="F798" s="1">
        <v>34873</v>
      </c>
    </row>
    <row r="799" spans="1:6" x14ac:dyDescent="0.3">
      <c r="A799">
        <v>10546</v>
      </c>
      <c r="B799">
        <v>62</v>
      </c>
      <c r="C799">
        <v>49.3</v>
      </c>
      <c r="D799">
        <v>40</v>
      </c>
      <c r="E799">
        <v>0</v>
      </c>
      <c r="F799" s="1">
        <v>34873</v>
      </c>
    </row>
    <row r="800" spans="1:6" x14ac:dyDescent="0.3">
      <c r="A800">
        <v>10547</v>
      </c>
      <c r="B800">
        <v>32</v>
      </c>
      <c r="C800">
        <v>32</v>
      </c>
      <c r="D800">
        <v>24</v>
      </c>
      <c r="E800">
        <v>0.15000000596046448</v>
      </c>
      <c r="F800" s="1">
        <v>34873</v>
      </c>
    </row>
    <row r="801" spans="1:6" x14ac:dyDescent="0.3">
      <c r="A801">
        <v>10547</v>
      </c>
      <c r="B801">
        <v>36</v>
      </c>
      <c r="C801">
        <v>19</v>
      </c>
      <c r="D801">
        <v>60</v>
      </c>
      <c r="E801">
        <v>0</v>
      </c>
      <c r="F801" s="1">
        <v>34873</v>
      </c>
    </row>
    <row r="802" spans="1:6" x14ac:dyDescent="0.3">
      <c r="A802">
        <v>10548</v>
      </c>
      <c r="B802">
        <v>34</v>
      </c>
      <c r="C802">
        <v>14</v>
      </c>
      <c r="D802">
        <v>10</v>
      </c>
      <c r="E802">
        <v>0.25</v>
      </c>
      <c r="F802" s="1">
        <v>34876</v>
      </c>
    </row>
    <row r="803" spans="1:6" x14ac:dyDescent="0.3">
      <c r="A803">
        <v>10548</v>
      </c>
      <c r="B803">
        <v>41</v>
      </c>
      <c r="C803">
        <v>9.65</v>
      </c>
      <c r="D803">
        <v>14</v>
      </c>
      <c r="E803">
        <v>0</v>
      </c>
      <c r="F803" s="1">
        <v>34876</v>
      </c>
    </row>
    <row r="804" spans="1:6" x14ac:dyDescent="0.3">
      <c r="A804">
        <v>10549</v>
      </c>
      <c r="B804">
        <v>31</v>
      </c>
      <c r="C804">
        <v>12.5</v>
      </c>
      <c r="D804">
        <v>55</v>
      </c>
      <c r="E804">
        <v>0.15000000596046448</v>
      </c>
      <c r="F804" s="1">
        <v>34877</v>
      </c>
    </row>
    <row r="805" spans="1:6" x14ac:dyDescent="0.3">
      <c r="A805">
        <v>10549</v>
      </c>
      <c r="B805">
        <v>45</v>
      </c>
      <c r="C805">
        <v>9.5</v>
      </c>
      <c r="D805">
        <v>100</v>
      </c>
      <c r="E805">
        <v>0.15000000596046448</v>
      </c>
      <c r="F805" s="1">
        <v>34877</v>
      </c>
    </row>
    <row r="806" spans="1:6" x14ac:dyDescent="0.3">
      <c r="A806">
        <v>10549</v>
      </c>
      <c r="B806">
        <v>51</v>
      </c>
      <c r="C806">
        <v>53</v>
      </c>
      <c r="D806">
        <v>48</v>
      </c>
      <c r="E806">
        <v>0.15000000596046448</v>
      </c>
      <c r="F806" s="1">
        <v>34877</v>
      </c>
    </row>
    <row r="807" spans="1:6" x14ac:dyDescent="0.3">
      <c r="A807">
        <v>10550</v>
      </c>
      <c r="B807">
        <v>17</v>
      </c>
      <c r="C807">
        <v>39</v>
      </c>
      <c r="D807">
        <v>8</v>
      </c>
      <c r="E807">
        <v>0.10000000149011612</v>
      </c>
      <c r="F807" s="1">
        <v>34878</v>
      </c>
    </row>
    <row r="808" spans="1:6" x14ac:dyDescent="0.3">
      <c r="A808">
        <v>10550</v>
      </c>
      <c r="B808">
        <v>19</v>
      </c>
      <c r="C808">
        <v>9.1999999999999993</v>
      </c>
      <c r="D808">
        <v>10</v>
      </c>
      <c r="E808">
        <v>0</v>
      </c>
      <c r="F808" s="1">
        <v>34878</v>
      </c>
    </row>
    <row r="809" spans="1:6" x14ac:dyDescent="0.3">
      <c r="A809">
        <v>10550</v>
      </c>
      <c r="B809">
        <v>21</v>
      </c>
      <c r="C809">
        <v>10</v>
      </c>
      <c r="D809">
        <v>6</v>
      </c>
      <c r="E809">
        <v>0.10000000149011612</v>
      </c>
      <c r="F809" s="1">
        <v>34878</v>
      </c>
    </row>
    <row r="810" spans="1:6" x14ac:dyDescent="0.3">
      <c r="A810">
        <v>10550</v>
      </c>
      <c r="B810">
        <v>61</v>
      </c>
      <c r="C810">
        <v>28.5</v>
      </c>
      <c r="D810">
        <v>10</v>
      </c>
      <c r="E810">
        <v>0.10000000149011612</v>
      </c>
      <c r="F810" s="1">
        <v>34878</v>
      </c>
    </row>
    <row r="811" spans="1:6" x14ac:dyDescent="0.3">
      <c r="A811">
        <v>10551</v>
      </c>
      <c r="B811">
        <v>16</v>
      </c>
      <c r="C811">
        <v>17.45</v>
      </c>
      <c r="D811">
        <v>40</v>
      </c>
      <c r="E811">
        <v>0.15000000596046448</v>
      </c>
      <c r="F811" s="1">
        <v>34878</v>
      </c>
    </row>
    <row r="812" spans="1:6" x14ac:dyDescent="0.3">
      <c r="A812">
        <v>10551</v>
      </c>
      <c r="B812">
        <v>35</v>
      </c>
      <c r="C812">
        <v>18</v>
      </c>
      <c r="D812">
        <v>20</v>
      </c>
      <c r="E812">
        <v>0.15000000596046448</v>
      </c>
      <c r="F812" s="1">
        <v>34878</v>
      </c>
    </row>
    <row r="813" spans="1:6" x14ac:dyDescent="0.3">
      <c r="A813">
        <v>10551</v>
      </c>
      <c r="B813">
        <v>44</v>
      </c>
      <c r="C813">
        <v>19.45</v>
      </c>
      <c r="D813">
        <v>40</v>
      </c>
      <c r="E813">
        <v>0</v>
      </c>
      <c r="F813" s="1">
        <v>34878</v>
      </c>
    </row>
    <row r="814" spans="1:6" x14ac:dyDescent="0.3">
      <c r="A814">
        <v>10552</v>
      </c>
      <c r="B814">
        <v>69</v>
      </c>
      <c r="C814">
        <v>36</v>
      </c>
      <c r="D814">
        <v>18</v>
      </c>
      <c r="E814">
        <v>0</v>
      </c>
      <c r="F814" s="1">
        <v>34879</v>
      </c>
    </row>
    <row r="815" spans="1:6" x14ac:dyDescent="0.3">
      <c r="A815">
        <v>10552</v>
      </c>
      <c r="B815">
        <v>75</v>
      </c>
      <c r="C815">
        <v>7.75</v>
      </c>
      <c r="D815">
        <v>30</v>
      </c>
      <c r="E815">
        <v>0</v>
      </c>
      <c r="F815" s="1">
        <v>34879</v>
      </c>
    </row>
    <row r="816" spans="1:6" x14ac:dyDescent="0.3">
      <c r="A816">
        <v>10553</v>
      </c>
      <c r="B816">
        <v>11</v>
      </c>
      <c r="C816">
        <v>21</v>
      </c>
      <c r="D816">
        <v>15</v>
      </c>
      <c r="E816">
        <v>0</v>
      </c>
      <c r="F816" s="1">
        <v>34880</v>
      </c>
    </row>
    <row r="817" spans="1:6" x14ac:dyDescent="0.3">
      <c r="A817">
        <v>10553</v>
      </c>
      <c r="B817">
        <v>16</v>
      </c>
      <c r="C817">
        <v>17.45</v>
      </c>
      <c r="D817">
        <v>14</v>
      </c>
      <c r="E817">
        <v>0</v>
      </c>
      <c r="F817" s="1">
        <v>34880</v>
      </c>
    </row>
    <row r="818" spans="1:6" x14ac:dyDescent="0.3">
      <c r="A818">
        <v>10553</v>
      </c>
      <c r="B818">
        <v>22</v>
      </c>
      <c r="C818">
        <v>21</v>
      </c>
      <c r="D818">
        <v>24</v>
      </c>
      <c r="E818">
        <v>0</v>
      </c>
      <c r="F818" s="1">
        <v>34880</v>
      </c>
    </row>
    <row r="819" spans="1:6" x14ac:dyDescent="0.3">
      <c r="A819">
        <v>10553</v>
      </c>
      <c r="B819">
        <v>31</v>
      </c>
      <c r="C819">
        <v>12.5</v>
      </c>
      <c r="D819">
        <v>30</v>
      </c>
      <c r="E819">
        <v>0</v>
      </c>
      <c r="F819" s="1">
        <v>34880</v>
      </c>
    </row>
    <row r="820" spans="1:6" x14ac:dyDescent="0.3">
      <c r="A820">
        <v>10553</v>
      </c>
      <c r="B820">
        <v>35</v>
      </c>
      <c r="C820">
        <v>18</v>
      </c>
      <c r="D820">
        <v>6</v>
      </c>
      <c r="E820">
        <v>0</v>
      </c>
      <c r="F820" s="1">
        <v>34880</v>
      </c>
    </row>
    <row r="821" spans="1:6" x14ac:dyDescent="0.3">
      <c r="A821">
        <v>10554</v>
      </c>
      <c r="B821">
        <v>16</v>
      </c>
      <c r="C821">
        <v>17.45</v>
      </c>
      <c r="D821">
        <v>30</v>
      </c>
      <c r="E821">
        <v>5.000000074505806E-2</v>
      </c>
      <c r="F821" s="1">
        <v>34880</v>
      </c>
    </row>
    <row r="822" spans="1:6" x14ac:dyDescent="0.3">
      <c r="A822">
        <v>10554</v>
      </c>
      <c r="B822">
        <v>23</v>
      </c>
      <c r="C822">
        <v>9</v>
      </c>
      <c r="D822">
        <v>20</v>
      </c>
      <c r="E822">
        <v>5.000000074505806E-2</v>
      </c>
      <c r="F822" s="1">
        <v>34880</v>
      </c>
    </row>
    <row r="823" spans="1:6" x14ac:dyDescent="0.3">
      <c r="A823">
        <v>10554</v>
      </c>
      <c r="B823">
        <v>62</v>
      </c>
      <c r="C823">
        <v>49.3</v>
      </c>
      <c r="D823">
        <v>20</v>
      </c>
      <c r="E823">
        <v>5.000000074505806E-2</v>
      </c>
      <c r="F823" s="1">
        <v>34880</v>
      </c>
    </row>
    <row r="824" spans="1:6" x14ac:dyDescent="0.3">
      <c r="A824">
        <v>10554</v>
      </c>
      <c r="B824">
        <v>77</v>
      </c>
      <c r="C824">
        <v>13</v>
      </c>
      <c r="D824">
        <v>10</v>
      </c>
      <c r="E824">
        <v>5.000000074505806E-2</v>
      </c>
      <c r="F824" s="1">
        <v>34880</v>
      </c>
    </row>
    <row r="825" spans="1:6" x14ac:dyDescent="0.3">
      <c r="A825">
        <v>10555</v>
      </c>
      <c r="B825">
        <v>14</v>
      </c>
      <c r="C825">
        <v>23.25</v>
      </c>
      <c r="D825">
        <v>30</v>
      </c>
      <c r="E825">
        <v>0.20000000298023224</v>
      </c>
      <c r="F825" s="1">
        <v>34883</v>
      </c>
    </row>
    <row r="826" spans="1:6" x14ac:dyDescent="0.3">
      <c r="A826">
        <v>10555</v>
      </c>
      <c r="B826">
        <v>19</v>
      </c>
      <c r="C826">
        <v>9.1999999999999993</v>
      </c>
      <c r="D826">
        <v>35</v>
      </c>
      <c r="E826">
        <v>0.20000000298023224</v>
      </c>
      <c r="F826" s="1">
        <v>34883</v>
      </c>
    </row>
    <row r="827" spans="1:6" x14ac:dyDescent="0.3">
      <c r="A827">
        <v>10555</v>
      </c>
      <c r="B827">
        <v>24</v>
      </c>
      <c r="C827">
        <v>4.5</v>
      </c>
      <c r="D827">
        <v>18</v>
      </c>
      <c r="E827">
        <v>0.20000000298023224</v>
      </c>
      <c r="F827" s="1">
        <v>34883</v>
      </c>
    </row>
    <row r="828" spans="1:6" x14ac:dyDescent="0.3">
      <c r="A828">
        <v>10555</v>
      </c>
      <c r="B828">
        <v>51</v>
      </c>
      <c r="C828">
        <v>53</v>
      </c>
      <c r="D828">
        <v>20</v>
      </c>
      <c r="E828">
        <v>0.20000000298023224</v>
      </c>
      <c r="F828" s="1">
        <v>34883</v>
      </c>
    </row>
    <row r="829" spans="1:6" x14ac:dyDescent="0.3">
      <c r="A829">
        <v>10555</v>
      </c>
      <c r="B829">
        <v>56</v>
      </c>
      <c r="C829">
        <v>38</v>
      </c>
      <c r="D829">
        <v>40</v>
      </c>
      <c r="E829">
        <v>0.20000000298023224</v>
      </c>
      <c r="F829" s="1">
        <v>34883</v>
      </c>
    </row>
    <row r="830" spans="1:6" x14ac:dyDescent="0.3">
      <c r="A830">
        <v>10556</v>
      </c>
      <c r="B830">
        <v>72</v>
      </c>
      <c r="C830">
        <v>34.799999999999997</v>
      </c>
      <c r="D830">
        <v>24</v>
      </c>
      <c r="E830">
        <v>0</v>
      </c>
      <c r="F830" s="1">
        <v>34884</v>
      </c>
    </row>
    <row r="831" spans="1:6" x14ac:dyDescent="0.3">
      <c r="A831">
        <v>10557</v>
      </c>
      <c r="B831">
        <v>64</v>
      </c>
      <c r="C831">
        <v>33.25</v>
      </c>
      <c r="D831">
        <v>30</v>
      </c>
      <c r="E831">
        <v>0</v>
      </c>
      <c r="F831" s="1">
        <v>34884</v>
      </c>
    </row>
    <row r="832" spans="1:6" x14ac:dyDescent="0.3">
      <c r="A832">
        <v>10557</v>
      </c>
      <c r="B832">
        <v>75</v>
      </c>
      <c r="C832">
        <v>7.75</v>
      </c>
      <c r="D832">
        <v>20</v>
      </c>
      <c r="E832">
        <v>0</v>
      </c>
      <c r="F832" s="1">
        <v>34884</v>
      </c>
    </row>
    <row r="833" spans="1:6" x14ac:dyDescent="0.3">
      <c r="A833">
        <v>10558</v>
      </c>
      <c r="B833">
        <v>47</v>
      </c>
      <c r="C833">
        <v>9.5</v>
      </c>
      <c r="D833">
        <v>25</v>
      </c>
      <c r="E833">
        <v>0</v>
      </c>
      <c r="F833" s="1">
        <v>34885</v>
      </c>
    </row>
    <row r="834" spans="1:6" x14ac:dyDescent="0.3">
      <c r="A834">
        <v>10558</v>
      </c>
      <c r="B834">
        <v>51</v>
      </c>
      <c r="C834">
        <v>53</v>
      </c>
      <c r="D834">
        <v>20</v>
      </c>
      <c r="E834">
        <v>0</v>
      </c>
      <c r="F834" s="1">
        <v>34885</v>
      </c>
    </row>
    <row r="835" spans="1:6" x14ac:dyDescent="0.3">
      <c r="A835">
        <v>10558</v>
      </c>
      <c r="B835">
        <v>52</v>
      </c>
      <c r="C835">
        <v>7</v>
      </c>
      <c r="D835">
        <v>30</v>
      </c>
      <c r="E835">
        <v>0</v>
      </c>
      <c r="F835" s="1">
        <v>34885</v>
      </c>
    </row>
    <row r="836" spans="1:6" x14ac:dyDescent="0.3">
      <c r="A836">
        <v>10558</v>
      </c>
      <c r="B836">
        <v>53</v>
      </c>
      <c r="C836">
        <v>32.799999999999997</v>
      </c>
      <c r="D836">
        <v>18</v>
      </c>
      <c r="E836">
        <v>0</v>
      </c>
      <c r="F836" s="1">
        <v>34885</v>
      </c>
    </row>
    <row r="837" spans="1:6" x14ac:dyDescent="0.3">
      <c r="A837">
        <v>10558</v>
      </c>
      <c r="B837">
        <v>73</v>
      </c>
      <c r="C837">
        <v>15</v>
      </c>
      <c r="D837">
        <v>3</v>
      </c>
      <c r="E837">
        <v>0</v>
      </c>
      <c r="F837" s="1">
        <v>34885</v>
      </c>
    </row>
    <row r="838" spans="1:6" x14ac:dyDescent="0.3">
      <c r="A838">
        <v>10559</v>
      </c>
      <c r="B838">
        <v>41</v>
      </c>
      <c r="C838">
        <v>9.65</v>
      </c>
      <c r="D838">
        <v>12</v>
      </c>
      <c r="E838">
        <v>5.000000074505806E-2</v>
      </c>
      <c r="F838" s="1">
        <v>34886</v>
      </c>
    </row>
    <row r="839" spans="1:6" x14ac:dyDescent="0.3">
      <c r="A839">
        <v>10559</v>
      </c>
      <c r="B839">
        <v>55</v>
      </c>
      <c r="C839">
        <v>24</v>
      </c>
      <c r="D839">
        <v>18</v>
      </c>
      <c r="E839">
        <v>5.000000074505806E-2</v>
      </c>
      <c r="F839" s="1">
        <v>34886</v>
      </c>
    </row>
    <row r="840" spans="1:6" x14ac:dyDescent="0.3">
      <c r="A840">
        <v>10560</v>
      </c>
      <c r="B840">
        <v>30</v>
      </c>
      <c r="C840">
        <v>25.89</v>
      </c>
      <c r="D840">
        <v>20</v>
      </c>
      <c r="E840">
        <v>0</v>
      </c>
      <c r="F840" s="1">
        <v>34887</v>
      </c>
    </row>
    <row r="841" spans="1:6" x14ac:dyDescent="0.3">
      <c r="A841">
        <v>10560</v>
      </c>
      <c r="B841">
        <v>62</v>
      </c>
      <c r="C841">
        <v>49.3</v>
      </c>
      <c r="D841">
        <v>15</v>
      </c>
      <c r="E841">
        <v>0.25</v>
      </c>
      <c r="F841" s="1">
        <v>34887</v>
      </c>
    </row>
    <row r="842" spans="1:6" x14ac:dyDescent="0.3">
      <c r="A842">
        <v>10561</v>
      </c>
      <c r="B842">
        <v>44</v>
      </c>
      <c r="C842">
        <v>19.45</v>
      </c>
      <c r="D842">
        <v>10</v>
      </c>
      <c r="E842">
        <v>0</v>
      </c>
      <c r="F842" s="1">
        <v>34887</v>
      </c>
    </row>
    <row r="843" spans="1:6" x14ac:dyDescent="0.3">
      <c r="A843">
        <v>10561</v>
      </c>
      <c r="B843">
        <v>51</v>
      </c>
      <c r="C843">
        <v>53</v>
      </c>
      <c r="D843">
        <v>50</v>
      </c>
      <c r="E843">
        <v>0</v>
      </c>
      <c r="F843" s="1">
        <v>34887</v>
      </c>
    </row>
    <row r="844" spans="1:6" x14ac:dyDescent="0.3">
      <c r="A844">
        <v>10562</v>
      </c>
      <c r="B844">
        <v>33</v>
      </c>
      <c r="C844">
        <v>2.5</v>
      </c>
      <c r="D844">
        <v>20</v>
      </c>
      <c r="E844">
        <v>0.10000000149011612</v>
      </c>
      <c r="F844" s="1">
        <v>34890</v>
      </c>
    </row>
    <row r="845" spans="1:6" x14ac:dyDescent="0.3">
      <c r="A845">
        <v>10562</v>
      </c>
      <c r="B845">
        <v>62</v>
      </c>
      <c r="C845">
        <v>49.3</v>
      </c>
      <c r="D845">
        <v>10</v>
      </c>
      <c r="E845">
        <v>0.10000000149011612</v>
      </c>
      <c r="F845" s="1">
        <v>34890</v>
      </c>
    </row>
    <row r="846" spans="1:6" x14ac:dyDescent="0.3">
      <c r="A846">
        <v>10563</v>
      </c>
      <c r="B846">
        <v>36</v>
      </c>
      <c r="C846">
        <v>19</v>
      </c>
      <c r="D846">
        <v>25</v>
      </c>
      <c r="E846">
        <v>0</v>
      </c>
      <c r="F846" s="1">
        <v>34891</v>
      </c>
    </row>
    <row r="847" spans="1:6" x14ac:dyDescent="0.3">
      <c r="A847">
        <v>10563</v>
      </c>
      <c r="B847">
        <v>52</v>
      </c>
      <c r="C847">
        <v>7</v>
      </c>
      <c r="D847">
        <v>70</v>
      </c>
      <c r="E847">
        <v>0</v>
      </c>
      <c r="F847" s="1">
        <v>34891</v>
      </c>
    </row>
    <row r="848" spans="1:6" x14ac:dyDescent="0.3">
      <c r="A848">
        <v>10564</v>
      </c>
      <c r="B848">
        <v>17</v>
      </c>
      <c r="C848">
        <v>39</v>
      </c>
      <c r="D848">
        <v>16</v>
      </c>
      <c r="E848">
        <v>5.000000074505806E-2</v>
      </c>
      <c r="F848" s="1">
        <v>34891</v>
      </c>
    </row>
    <row r="849" spans="1:6" x14ac:dyDescent="0.3">
      <c r="A849">
        <v>10564</v>
      </c>
      <c r="B849">
        <v>31</v>
      </c>
      <c r="C849">
        <v>12.5</v>
      </c>
      <c r="D849">
        <v>6</v>
      </c>
      <c r="E849">
        <v>5.000000074505806E-2</v>
      </c>
      <c r="F849" s="1">
        <v>34891</v>
      </c>
    </row>
    <row r="850" spans="1:6" x14ac:dyDescent="0.3">
      <c r="A850">
        <v>10564</v>
      </c>
      <c r="B850">
        <v>55</v>
      </c>
      <c r="C850">
        <v>24</v>
      </c>
      <c r="D850">
        <v>25</v>
      </c>
      <c r="E850">
        <v>5.000000074505806E-2</v>
      </c>
      <c r="F850" s="1">
        <v>34891</v>
      </c>
    </row>
    <row r="851" spans="1:6" x14ac:dyDescent="0.3">
      <c r="A851">
        <v>10565</v>
      </c>
      <c r="B851">
        <v>24</v>
      </c>
      <c r="C851">
        <v>4.5</v>
      </c>
      <c r="D851">
        <v>25</v>
      </c>
      <c r="E851">
        <v>0.10000000149011612</v>
      </c>
      <c r="F851" s="1">
        <v>34892</v>
      </c>
    </row>
    <row r="852" spans="1:6" x14ac:dyDescent="0.3">
      <c r="A852">
        <v>10565</v>
      </c>
      <c r="B852">
        <v>64</v>
      </c>
      <c r="C852">
        <v>33.25</v>
      </c>
      <c r="D852">
        <v>18</v>
      </c>
      <c r="E852">
        <v>0.10000000149011612</v>
      </c>
      <c r="F852" s="1">
        <v>34892</v>
      </c>
    </row>
    <row r="853" spans="1:6" x14ac:dyDescent="0.3">
      <c r="A853">
        <v>10566</v>
      </c>
      <c r="B853">
        <v>11</v>
      </c>
      <c r="C853">
        <v>21</v>
      </c>
      <c r="D853">
        <v>35</v>
      </c>
      <c r="E853">
        <v>0.15000000596046448</v>
      </c>
      <c r="F853" s="1">
        <v>34893</v>
      </c>
    </row>
    <row r="854" spans="1:6" x14ac:dyDescent="0.3">
      <c r="A854">
        <v>10566</v>
      </c>
      <c r="B854">
        <v>18</v>
      </c>
      <c r="C854">
        <v>62.5</v>
      </c>
      <c r="D854">
        <v>18</v>
      </c>
      <c r="E854">
        <v>0.15000000596046448</v>
      </c>
      <c r="F854" s="1">
        <v>34893</v>
      </c>
    </row>
    <row r="855" spans="1:6" x14ac:dyDescent="0.3">
      <c r="A855">
        <v>10566</v>
      </c>
      <c r="B855">
        <v>76</v>
      </c>
      <c r="C855">
        <v>18</v>
      </c>
      <c r="D855">
        <v>10</v>
      </c>
      <c r="E855">
        <v>0</v>
      </c>
      <c r="F855" s="1">
        <v>34893</v>
      </c>
    </row>
    <row r="856" spans="1:6" x14ac:dyDescent="0.3">
      <c r="A856">
        <v>10567</v>
      </c>
      <c r="B856">
        <v>31</v>
      </c>
      <c r="C856">
        <v>12.5</v>
      </c>
      <c r="D856">
        <v>60</v>
      </c>
      <c r="E856">
        <v>0.20000000298023224</v>
      </c>
      <c r="F856" s="1">
        <v>34893</v>
      </c>
    </row>
    <row r="857" spans="1:6" x14ac:dyDescent="0.3">
      <c r="A857">
        <v>10567</v>
      </c>
      <c r="B857">
        <v>51</v>
      </c>
      <c r="C857">
        <v>53</v>
      </c>
      <c r="D857">
        <v>3</v>
      </c>
      <c r="E857">
        <v>0</v>
      </c>
      <c r="F857" s="1">
        <v>34893</v>
      </c>
    </row>
    <row r="858" spans="1:6" x14ac:dyDescent="0.3">
      <c r="A858">
        <v>10567</v>
      </c>
      <c r="B858">
        <v>59</v>
      </c>
      <c r="C858">
        <v>55</v>
      </c>
      <c r="D858">
        <v>40</v>
      </c>
      <c r="E858">
        <v>0.20000000298023224</v>
      </c>
      <c r="F858" s="1">
        <v>34893</v>
      </c>
    </row>
    <row r="859" spans="1:6" x14ac:dyDescent="0.3">
      <c r="A859">
        <v>10568</v>
      </c>
      <c r="B859">
        <v>10</v>
      </c>
      <c r="C859">
        <v>31</v>
      </c>
      <c r="D859">
        <v>5</v>
      </c>
      <c r="E859">
        <v>0</v>
      </c>
      <c r="F859" s="1">
        <v>34894</v>
      </c>
    </row>
    <row r="860" spans="1:6" x14ac:dyDescent="0.3">
      <c r="A860">
        <v>10569</v>
      </c>
      <c r="B860">
        <v>31</v>
      </c>
      <c r="C860">
        <v>12.5</v>
      </c>
      <c r="D860">
        <v>35</v>
      </c>
      <c r="E860">
        <v>0.20000000298023224</v>
      </c>
      <c r="F860" s="1">
        <v>34897</v>
      </c>
    </row>
    <row r="861" spans="1:6" x14ac:dyDescent="0.3">
      <c r="A861">
        <v>10569</v>
      </c>
      <c r="B861">
        <v>76</v>
      </c>
      <c r="C861">
        <v>18</v>
      </c>
      <c r="D861">
        <v>30</v>
      </c>
      <c r="E861">
        <v>0</v>
      </c>
      <c r="F861" s="1">
        <v>34897</v>
      </c>
    </row>
    <row r="862" spans="1:6" x14ac:dyDescent="0.3">
      <c r="A862">
        <v>10570</v>
      </c>
      <c r="B862">
        <v>11</v>
      </c>
      <c r="C862">
        <v>21</v>
      </c>
      <c r="D862">
        <v>15</v>
      </c>
      <c r="E862">
        <v>5.000000074505806E-2</v>
      </c>
      <c r="F862" s="1">
        <v>34898</v>
      </c>
    </row>
    <row r="863" spans="1:6" x14ac:dyDescent="0.3">
      <c r="A863">
        <v>10570</v>
      </c>
      <c r="B863">
        <v>56</v>
      </c>
      <c r="C863">
        <v>38</v>
      </c>
      <c r="D863">
        <v>60</v>
      </c>
      <c r="E863">
        <v>5.000000074505806E-2</v>
      </c>
      <c r="F863" s="1">
        <v>34898</v>
      </c>
    </row>
    <row r="864" spans="1:6" x14ac:dyDescent="0.3">
      <c r="A864">
        <v>10571</v>
      </c>
      <c r="B864">
        <v>14</v>
      </c>
      <c r="C864">
        <v>23.25</v>
      </c>
      <c r="D864">
        <v>11</v>
      </c>
      <c r="E864">
        <v>0.15000000596046448</v>
      </c>
      <c r="F864" s="1">
        <v>34898</v>
      </c>
    </row>
    <row r="865" spans="1:6" x14ac:dyDescent="0.3">
      <c r="A865">
        <v>10571</v>
      </c>
      <c r="B865">
        <v>42</v>
      </c>
      <c r="C865">
        <v>14</v>
      </c>
      <c r="D865">
        <v>28</v>
      </c>
      <c r="E865">
        <v>0.15000000596046448</v>
      </c>
      <c r="F865" s="1">
        <v>34898</v>
      </c>
    </row>
    <row r="866" spans="1:6" x14ac:dyDescent="0.3">
      <c r="A866">
        <v>10572</v>
      </c>
      <c r="B866">
        <v>16</v>
      </c>
      <c r="C866">
        <v>17.45</v>
      </c>
      <c r="D866">
        <v>12</v>
      </c>
      <c r="E866">
        <v>0.10000000149011612</v>
      </c>
      <c r="F866" s="1">
        <v>34899</v>
      </c>
    </row>
    <row r="867" spans="1:6" x14ac:dyDescent="0.3">
      <c r="A867">
        <v>10572</v>
      </c>
      <c r="B867">
        <v>32</v>
      </c>
      <c r="C867">
        <v>32</v>
      </c>
      <c r="D867">
        <v>10</v>
      </c>
      <c r="E867">
        <v>0.10000000149011612</v>
      </c>
      <c r="F867" s="1">
        <v>34899</v>
      </c>
    </row>
    <row r="868" spans="1:6" x14ac:dyDescent="0.3">
      <c r="A868">
        <v>10572</v>
      </c>
      <c r="B868">
        <v>40</v>
      </c>
      <c r="C868">
        <v>18.399999999999999</v>
      </c>
      <c r="D868">
        <v>50</v>
      </c>
      <c r="E868">
        <v>0</v>
      </c>
      <c r="F868" s="1">
        <v>34899</v>
      </c>
    </row>
    <row r="869" spans="1:6" x14ac:dyDescent="0.3">
      <c r="A869">
        <v>10572</v>
      </c>
      <c r="B869">
        <v>75</v>
      </c>
      <c r="C869">
        <v>7.75</v>
      </c>
      <c r="D869">
        <v>15</v>
      </c>
      <c r="E869">
        <v>0.10000000149011612</v>
      </c>
      <c r="F869" s="1">
        <v>34899</v>
      </c>
    </row>
    <row r="870" spans="1:6" x14ac:dyDescent="0.3">
      <c r="A870">
        <v>10573</v>
      </c>
      <c r="B870">
        <v>17</v>
      </c>
      <c r="C870">
        <v>39</v>
      </c>
      <c r="D870">
        <v>18</v>
      </c>
      <c r="E870">
        <v>0</v>
      </c>
      <c r="F870" s="1">
        <v>34900</v>
      </c>
    </row>
    <row r="871" spans="1:6" x14ac:dyDescent="0.3">
      <c r="A871">
        <v>10573</v>
      </c>
      <c r="B871">
        <v>34</v>
      </c>
      <c r="C871">
        <v>14</v>
      </c>
      <c r="D871">
        <v>40</v>
      </c>
      <c r="E871">
        <v>0</v>
      </c>
      <c r="F871" s="1">
        <v>34900</v>
      </c>
    </row>
    <row r="872" spans="1:6" x14ac:dyDescent="0.3">
      <c r="A872">
        <v>10573</v>
      </c>
      <c r="B872">
        <v>53</v>
      </c>
      <c r="C872">
        <v>32.799999999999997</v>
      </c>
      <c r="D872">
        <v>25</v>
      </c>
      <c r="E872">
        <v>0</v>
      </c>
      <c r="F872" s="1">
        <v>34900</v>
      </c>
    </row>
    <row r="873" spans="1:6" x14ac:dyDescent="0.3">
      <c r="A873">
        <v>10574</v>
      </c>
      <c r="B873">
        <v>33</v>
      </c>
      <c r="C873">
        <v>2.5</v>
      </c>
      <c r="D873">
        <v>14</v>
      </c>
      <c r="E873">
        <v>0</v>
      </c>
      <c r="F873" s="1">
        <v>34900</v>
      </c>
    </row>
    <row r="874" spans="1:6" x14ac:dyDescent="0.3">
      <c r="A874">
        <v>10574</v>
      </c>
      <c r="B874">
        <v>40</v>
      </c>
      <c r="C874">
        <v>18.399999999999999</v>
      </c>
      <c r="D874">
        <v>2</v>
      </c>
      <c r="E874">
        <v>0</v>
      </c>
      <c r="F874" s="1">
        <v>34900</v>
      </c>
    </row>
    <row r="875" spans="1:6" x14ac:dyDescent="0.3">
      <c r="A875">
        <v>10574</v>
      </c>
      <c r="B875">
        <v>62</v>
      </c>
      <c r="C875">
        <v>49.3</v>
      </c>
      <c r="D875">
        <v>10</v>
      </c>
      <c r="E875">
        <v>0</v>
      </c>
      <c r="F875" s="1">
        <v>34900</v>
      </c>
    </row>
    <row r="876" spans="1:6" x14ac:dyDescent="0.3">
      <c r="A876">
        <v>10574</v>
      </c>
      <c r="B876">
        <v>64</v>
      </c>
      <c r="C876">
        <v>33.25</v>
      </c>
      <c r="D876">
        <v>6</v>
      </c>
      <c r="E876">
        <v>0</v>
      </c>
      <c r="F876" s="1">
        <v>34900</v>
      </c>
    </row>
    <row r="877" spans="1:6" x14ac:dyDescent="0.3">
      <c r="A877">
        <v>10575</v>
      </c>
      <c r="B877">
        <v>59</v>
      </c>
      <c r="C877">
        <v>55</v>
      </c>
      <c r="D877">
        <v>12</v>
      </c>
      <c r="E877">
        <v>0</v>
      </c>
      <c r="F877" s="1">
        <v>34901</v>
      </c>
    </row>
    <row r="878" spans="1:6" x14ac:dyDescent="0.3">
      <c r="A878">
        <v>10575</v>
      </c>
      <c r="B878">
        <v>63</v>
      </c>
      <c r="C878">
        <v>43.9</v>
      </c>
      <c r="D878">
        <v>6</v>
      </c>
      <c r="E878">
        <v>0</v>
      </c>
      <c r="F878" s="1">
        <v>34901</v>
      </c>
    </row>
    <row r="879" spans="1:6" x14ac:dyDescent="0.3">
      <c r="A879">
        <v>10575</v>
      </c>
      <c r="B879">
        <v>72</v>
      </c>
      <c r="C879">
        <v>34.799999999999997</v>
      </c>
      <c r="D879">
        <v>30</v>
      </c>
      <c r="E879">
        <v>0</v>
      </c>
      <c r="F879" s="1">
        <v>34901</v>
      </c>
    </row>
    <row r="880" spans="1:6" x14ac:dyDescent="0.3">
      <c r="A880">
        <v>10575</v>
      </c>
      <c r="B880">
        <v>76</v>
      </c>
      <c r="C880">
        <v>18</v>
      </c>
      <c r="D880">
        <v>10</v>
      </c>
      <c r="E880">
        <v>0</v>
      </c>
      <c r="F880" s="1">
        <v>34901</v>
      </c>
    </row>
    <row r="881" spans="1:6" x14ac:dyDescent="0.3">
      <c r="A881">
        <v>10576</v>
      </c>
      <c r="B881">
        <v>1</v>
      </c>
      <c r="C881">
        <v>18</v>
      </c>
      <c r="D881">
        <v>10</v>
      </c>
      <c r="E881">
        <v>0</v>
      </c>
      <c r="F881" s="1">
        <v>34904</v>
      </c>
    </row>
    <row r="882" spans="1:6" x14ac:dyDescent="0.3">
      <c r="A882">
        <v>10576</v>
      </c>
      <c r="B882">
        <v>31</v>
      </c>
      <c r="C882">
        <v>12.5</v>
      </c>
      <c r="D882">
        <v>20</v>
      </c>
      <c r="E882">
        <v>0</v>
      </c>
      <c r="F882" s="1">
        <v>34904</v>
      </c>
    </row>
    <row r="883" spans="1:6" x14ac:dyDescent="0.3">
      <c r="A883">
        <v>10576</v>
      </c>
      <c r="B883">
        <v>44</v>
      </c>
      <c r="C883">
        <v>19.45</v>
      </c>
      <c r="D883">
        <v>21</v>
      </c>
      <c r="E883">
        <v>0</v>
      </c>
      <c r="F883" s="1">
        <v>34904</v>
      </c>
    </row>
    <row r="884" spans="1:6" x14ac:dyDescent="0.3">
      <c r="A884">
        <v>10577</v>
      </c>
      <c r="B884">
        <v>39</v>
      </c>
      <c r="C884">
        <v>18</v>
      </c>
      <c r="D884">
        <v>10</v>
      </c>
      <c r="E884">
        <v>0</v>
      </c>
      <c r="F884" s="1">
        <v>34904</v>
      </c>
    </row>
    <row r="885" spans="1:6" x14ac:dyDescent="0.3">
      <c r="A885">
        <v>10577</v>
      </c>
      <c r="B885">
        <v>75</v>
      </c>
      <c r="C885">
        <v>7.75</v>
      </c>
      <c r="D885">
        <v>20</v>
      </c>
      <c r="E885">
        <v>0</v>
      </c>
      <c r="F885" s="1">
        <v>34904</v>
      </c>
    </row>
    <row r="886" spans="1:6" x14ac:dyDescent="0.3">
      <c r="A886">
        <v>10577</v>
      </c>
      <c r="B886">
        <v>77</v>
      </c>
      <c r="C886">
        <v>13</v>
      </c>
      <c r="D886">
        <v>18</v>
      </c>
      <c r="E886">
        <v>0</v>
      </c>
      <c r="F886" s="1">
        <v>34904</v>
      </c>
    </row>
    <row r="887" spans="1:6" x14ac:dyDescent="0.3">
      <c r="A887">
        <v>10578</v>
      </c>
      <c r="B887">
        <v>35</v>
      </c>
      <c r="C887">
        <v>18</v>
      </c>
      <c r="D887">
        <v>20</v>
      </c>
      <c r="E887">
        <v>0</v>
      </c>
      <c r="F887" s="1">
        <v>34905</v>
      </c>
    </row>
    <row r="888" spans="1:6" x14ac:dyDescent="0.3">
      <c r="A888">
        <v>10578</v>
      </c>
      <c r="B888">
        <v>57</v>
      </c>
      <c r="C888">
        <v>19.5</v>
      </c>
      <c r="D888">
        <v>6</v>
      </c>
      <c r="E888">
        <v>0</v>
      </c>
      <c r="F888" s="1">
        <v>34905</v>
      </c>
    </row>
    <row r="889" spans="1:6" x14ac:dyDescent="0.3">
      <c r="A889">
        <v>10579</v>
      </c>
      <c r="B889">
        <v>15</v>
      </c>
      <c r="C889">
        <v>15.5</v>
      </c>
      <c r="D889">
        <v>10</v>
      </c>
      <c r="E889">
        <v>0</v>
      </c>
      <c r="F889" s="1">
        <v>34906</v>
      </c>
    </row>
    <row r="890" spans="1:6" x14ac:dyDescent="0.3">
      <c r="A890">
        <v>10579</v>
      </c>
      <c r="B890">
        <v>75</v>
      </c>
      <c r="C890">
        <v>7.75</v>
      </c>
      <c r="D890">
        <v>21</v>
      </c>
      <c r="E890">
        <v>0</v>
      </c>
      <c r="F890" s="1">
        <v>34906</v>
      </c>
    </row>
    <row r="891" spans="1:6" x14ac:dyDescent="0.3">
      <c r="A891">
        <v>10580</v>
      </c>
      <c r="B891">
        <v>14</v>
      </c>
      <c r="C891">
        <v>23.25</v>
      </c>
      <c r="D891">
        <v>15</v>
      </c>
      <c r="E891">
        <v>5.000000074505806E-2</v>
      </c>
      <c r="F891" s="1">
        <v>34907</v>
      </c>
    </row>
    <row r="892" spans="1:6" x14ac:dyDescent="0.3">
      <c r="A892">
        <v>10580</v>
      </c>
      <c r="B892">
        <v>41</v>
      </c>
      <c r="C892">
        <v>9.65</v>
      </c>
      <c r="D892">
        <v>9</v>
      </c>
      <c r="E892">
        <v>5.000000074505806E-2</v>
      </c>
      <c r="F892" s="1">
        <v>34907</v>
      </c>
    </row>
    <row r="893" spans="1:6" x14ac:dyDescent="0.3">
      <c r="A893">
        <v>10580</v>
      </c>
      <c r="B893">
        <v>65</v>
      </c>
      <c r="C893">
        <v>21.05</v>
      </c>
      <c r="D893">
        <v>30</v>
      </c>
      <c r="E893">
        <v>5.000000074505806E-2</v>
      </c>
      <c r="F893" s="1">
        <v>34907</v>
      </c>
    </row>
    <row r="894" spans="1:6" x14ac:dyDescent="0.3">
      <c r="A894">
        <v>10581</v>
      </c>
      <c r="B894">
        <v>75</v>
      </c>
      <c r="C894">
        <v>7.75</v>
      </c>
      <c r="D894">
        <v>50</v>
      </c>
      <c r="E894">
        <v>0.20000000298023224</v>
      </c>
      <c r="F894" s="1">
        <v>34907</v>
      </c>
    </row>
    <row r="895" spans="1:6" x14ac:dyDescent="0.3">
      <c r="A895">
        <v>10582</v>
      </c>
      <c r="B895">
        <v>57</v>
      </c>
      <c r="C895">
        <v>19.5</v>
      </c>
      <c r="D895">
        <v>4</v>
      </c>
      <c r="E895">
        <v>0</v>
      </c>
      <c r="F895" s="1">
        <v>34908</v>
      </c>
    </row>
    <row r="896" spans="1:6" x14ac:dyDescent="0.3">
      <c r="A896">
        <v>10582</v>
      </c>
      <c r="B896">
        <v>76</v>
      </c>
      <c r="C896">
        <v>18</v>
      </c>
      <c r="D896">
        <v>14</v>
      </c>
      <c r="E896">
        <v>0</v>
      </c>
      <c r="F896" s="1">
        <v>34908</v>
      </c>
    </row>
    <row r="897" spans="1:6" x14ac:dyDescent="0.3">
      <c r="A897">
        <v>10583</v>
      </c>
      <c r="B897">
        <v>29</v>
      </c>
      <c r="C897">
        <v>123.79</v>
      </c>
      <c r="D897">
        <v>10</v>
      </c>
      <c r="E897">
        <v>0</v>
      </c>
      <c r="F897" s="1">
        <v>34911</v>
      </c>
    </row>
    <row r="898" spans="1:6" x14ac:dyDescent="0.3">
      <c r="A898">
        <v>10583</v>
      </c>
      <c r="B898">
        <v>60</v>
      </c>
      <c r="C898">
        <v>34</v>
      </c>
      <c r="D898">
        <v>24</v>
      </c>
      <c r="E898">
        <v>0.15000000596046448</v>
      </c>
      <c r="F898" s="1">
        <v>34911</v>
      </c>
    </row>
    <row r="899" spans="1:6" x14ac:dyDescent="0.3">
      <c r="A899">
        <v>10583</v>
      </c>
      <c r="B899">
        <v>69</v>
      </c>
      <c r="C899">
        <v>36</v>
      </c>
      <c r="D899">
        <v>10</v>
      </c>
      <c r="E899">
        <v>0.15000000596046448</v>
      </c>
      <c r="F899" s="1">
        <v>34911</v>
      </c>
    </row>
    <row r="900" spans="1:6" x14ac:dyDescent="0.3">
      <c r="A900">
        <v>10584</v>
      </c>
      <c r="B900">
        <v>31</v>
      </c>
      <c r="C900">
        <v>12.5</v>
      </c>
      <c r="D900">
        <v>50</v>
      </c>
      <c r="E900">
        <v>5.000000074505806E-2</v>
      </c>
      <c r="F900" s="1">
        <v>34911</v>
      </c>
    </row>
    <row r="901" spans="1:6" x14ac:dyDescent="0.3">
      <c r="A901">
        <v>10585</v>
      </c>
      <c r="B901">
        <v>47</v>
      </c>
      <c r="C901">
        <v>9.5</v>
      </c>
      <c r="D901">
        <v>15</v>
      </c>
      <c r="E901">
        <v>0</v>
      </c>
      <c r="F901" s="1">
        <v>34912</v>
      </c>
    </row>
    <row r="902" spans="1:6" x14ac:dyDescent="0.3">
      <c r="A902">
        <v>10586</v>
      </c>
      <c r="B902">
        <v>52</v>
      </c>
      <c r="C902">
        <v>7</v>
      </c>
      <c r="D902">
        <v>4</v>
      </c>
      <c r="E902">
        <v>0.15000000596046448</v>
      </c>
      <c r="F902" s="1">
        <v>34913</v>
      </c>
    </row>
    <row r="903" spans="1:6" x14ac:dyDescent="0.3">
      <c r="A903">
        <v>10587</v>
      </c>
      <c r="B903">
        <v>26</v>
      </c>
      <c r="C903">
        <v>31.23</v>
      </c>
      <c r="D903">
        <v>6</v>
      </c>
      <c r="E903">
        <v>0</v>
      </c>
      <c r="F903" s="1">
        <v>34913</v>
      </c>
    </row>
    <row r="904" spans="1:6" x14ac:dyDescent="0.3">
      <c r="A904">
        <v>10587</v>
      </c>
      <c r="B904">
        <v>35</v>
      </c>
      <c r="C904">
        <v>18</v>
      </c>
      <c r="D904">
        <v>20</v>
      </c>
      <c r="E904">
        <v>0</v>
      </c>
      <c r="F904" s="1">
        <v>34913</v>
      </c>
    </row>
    <row r="905" spans="1:6" x14ac:dyDescent="0.3">
      <c r="A905">
        <v>10587</v>
      </c>
      <c r="B905">
        <v>77</v>
      </c>
      <c r="C905">
        <v>13</v>
      </c>
      <c r="D905">
        <v>20</v>
      </c>
      <c r="E905">
        <v>0</v>
      </c>
      <c r="F905" s="1">
        <v>34913</v>
      </c>
    </row>
    <row r="906" spans="1:6" x14ac:dyDescent="0.3">
      <c r="A906">
        <v>10588</v>
      </c>
      <c r="B906">
        <v>18</v>
      </c>
      <c r="C906">
        <v>62.5</v>
      </c>
      <c r="D906">
        <v>40</v>
      </c>
      <c r="E906">
        <v>0.20000000298023224</v>
      </c>
      <c r="F906" s="1">
        <v>34914</v>
      </c>
    </row>
    <row r="907" spans="1:6" x14ac:dyDescent="0.3">
      <c r="A907">
        <v>10588</v>
      </c>
      <c r="B907">
        <v>42</v>
      </c>
      <c r="C907">
        <v>14</v>
      </c>
      <c r="D907">
        <v>100</v>
      </c>
      <c r="E907">
        <v>0.20000000298023224</v>
      </c>
      <c r="F907" s="1">
        <v>34914</v>
      </c>
    </row>
    <row r="908" spans="1:6" x14ac:dyDescent="0.3">
      <c r="A908">
        <v>10589</v>
      </c>
      <c r="B908">
        <v>35</v>
      </c>
      <c r="C908">
        <v>18</v>
      </c>
      <c r="D908">
        <v>4</v>
      </c>
      <c r="E908">
        <v>0</v>
      </c>
      <c r="F908" s="1">
        <v>34915</v>
      </c>
    </row>
    <row r="909" spans="1:6" x14ac:dyDescent="0.3">
      <c r="A909">
        <v>10590</v>
      </c>
      <c r="B909">
        <v>1</v>
      </c>
      <c r="C909">
        <v>18</v>
      </c>
      <c r="D909">
        <v>20</v>
      </c>
      <c r="E909">
        <v>0</v>
      </c>
      <c r="F909" s="1">
        <v>34918</v>
      </c>
    </row>
    <row r="910" spans="1:6" x14ac:dyDescent="0.3">
      <c r="A910">
        <v>10590</v>
      </c>
      <c r="B910">
        <v>77</v>
      </c>
      <c r="C910">
        <v>13</v>
      </c>
      <c r="D910">
        <v>60</v>
      </c>
      <c r="E910">
        <v>5.000000074505806E-2</v>
      </c>
      <c r="F910" s="1">
        <v>34918</v>
      </c>
    </row>
    <row r="911" spans="1:6" x14ac:dyDescent="0.3">
      <c r="A911">
        <v>10591</v>
      </c>
      <c r="B911">
        <v>3</v>
      </c>
      <c r="C911">
        <v>10</v>
      </c>
      <c r="D911">
        <v>14</v>
      </c>
      <c r="E911">
        <v>0</v>
      </c>
      <c r="F911" s="1">
        <v>34918</v>
      </c>
    </row>
    <row r="912" spans="1:6" x14ac:dyDescent="0.3">
      <c r="A912">
        <v>10591</v>
      </c>
      <c r="B912">
        <v>7</v>
      </c>
      <c r="C912">
        <v>30</v>
      </c>
      <c r="D912">
        <v>10</v>
      </c>
      <c r="E912">
        <v>0</v>
      </c>
      <c r="F912" s="1">
        <v>34918</v>
      </c>
    </row>
    <row r="913" spans="1:6" x14ac:dyDescent="0.3">
      <c r="A913">
        <v>10591</v>
      </c>
      <c r="B913">
        <v>54</v>
      </c>
      <c r="C913">
        <v>7.45</v>
      </c>
      <c r="D913">
        <v>50</v>
      </c>
      <c r="E913">
        <v>0</v>
      </c>
      <c r="F913" s="1">
        <v>34918</v>
      </c>
    </row>
    <row r="914" spans="1:6" x14ac:dyDescent="0.3">
      <c r="A914">
        <v>10592</v>
      </c>
      <c r="B914">
        <v>15</v>
      </c>
      <c r="C914">
        <v>15.5</v>
      </c>
      <c r="D914">
        <v>25</v>
      </c>
      <c r="E914">
        <v>5.000000074505806E-2</v>
      </c>
      <c r="F914" s="1">
        <v>34919</v>
      </c>
    </row>
    <row r="915" spans="1:6" x14ac:dyDescent="0.3">
      <c r="A915">
        <v>10592</v>
      </c>
      <c r="B915">
        <v>26</v>
      </c>
      <c r="C915">
        <v>31.23</v>
      </c>
      <c r="D915">
        <v>5</v>
      </c>
      <c r="E915">
        <v>5.000000074505806E-2</v>
      </c>
      <c r="F915" s="1">
        <v>34919</v>
      </c>
    </row>
    <row r="916" spans="1:6" x14ac:dyDescent="0.3">
      <c r="A916">
        <v>10593</v>
      </c>
      <c r="B916">
        <v>20</v>
      </c>
      <c r="C916">
        <v>81</v>
      </c>
      <c r="D916">
        <v>21</v>
      </c>
      <c r="E916">
        <v>0.20000000298023224</v>
      </c>
      <c r="F916" s="1">
        <v>34920</v>
      </c>
    </row>
    <row r="917" spans="1:6" x14ac:dyDescent="0.3">
      <c r="A917">
        <v>10593</v>
      </c>
      <c r="B917">
        <v>69</v>
      </c>
      <c r="C917">
        <v>36</v>
      </c>
      <c r="D917">
        <v>20</v>
      </c>
      <c r="E917">
        <v>0.20000000298023224</v>
      </c>
      <c r="F917" s="1">
        <v>34920</v>
      </c>
    </row>
    <row r="918" spans="1:6" x14ac:dyDescent="0.3">
      <c r="A918">
        <v>10593</v>
      </c>
      <c r="B918">
        <v>76</v>
      </c>
      <c r="C918">
        <v>18</v>
      </c>
      <c r="D918">
        <v>4</v>
      </c>
      <c r="E918">
        <v>0.20000000298023224</v>
      </c>
      <c r="F918" s="1">
        <v>34920</v>
      </c>
    </row>
    <row r="919" spans="1:6" x14ac:dyDescent="0.3">
      <c r="A919">
        <v>10594</v>
      </c>
      <c r="B919">
        <v>52</v>
      </c>
      <c r="C919">
        <v>7</v>
      </c>
      <c r="D919">
        <v>24</v>
      </c>
      <c r="E919">
        <v>0</v>
      </c>
      <c r="F919" s="1">
        <v>34920</v>
      </c>
    </row>
    <row r="920" spans="1:6" x14ac:dyDescent="0.3">
      <c r="A920">
        <v>10594</v>
      </c>
      <c r="B920">
        <v>58</v>
      </c>
      <c r="C920">
        <v>13.25</v>
      </c>
      <c r="D920">
        <v>30</v>
      </c>
      <c r="E920">
        <v>0</v>
      </c>
      <c r="F920" s="1">
        <v>34920</v>
      </c>
    </row>
    <row r="921" spans="1:6" x14ac:dyDescent="0.3">
      <c r="A921">
        <v>10595</v>
      </c>
      <c r="B921">
        <v>35</v>
      </c>
      <c r="C921">
        <v>18</v>
      </c>
      <c r="D921">
        <v>30</v>
      </c>
      <c r="E921">
        <v>0.25</v>
      </c>
      <c r="F921" s="1">
        <v>34921</v>
      </c>
    </row>
    <row r="922" spans="1:6" x14ac:dyDescent="0.3">
      <c r="A922">
        <v>10595</v>
      </c>
      <c r="B922">
        <v>61</v>
      </c>
      <c r="C922">
        <v>28.5</v>
      </c>
      <c r="D922">
        <v>120</v>
      </c>
      <c r="E922">
        <v>0.25</v>
      </c>
      <c r="F922" s="1">
        <v>34921</v>
      </c>
    </row>
    <row r="923" spans="1:6" x14ac:dyDescent="0.3">
      <c r="A923">
        <v>10595</v>
      </c>
      <c r="B923">
        <v>69</v>
      </c>
      <c r="C923">
        <v>36</v>
      </c>
      <c r="D923">
        <v>65</v>
      </c>
      <c r="E923">
        <v>0.25</v>
      </c>
      <c r="F923" s="1">
        <v>34921</v>
      </c>
    </row>
    <row r="924" spans="1:6" x14ac:dyDescent="0.3">
      <c r="A924">
        <v>10596</v>
      </c>
      <c r="B924">
        <v>56</v>
      </c>
      <c r="C924">
        <v>38</v>
      </c>
      <c r="D924">
        <v>5</v>
      </c>
      <c r="E924">
        <v>0.20000000298023224</v>
      </c>
      <c r="F924" s="1">
        <v>34922</v>
      </c>
    </row>
    <row r="925" spans="1:6" x14ac:dyDescent="0.3">
      <c r="A925">
        <v>10596</v>
      </c>
      <c r="B925">
        <v>63</v>
      </c>
      <c r="C925">
        <v>43.9</v>
      </c>
      <c r="D925">
        <v>24</v>
      </c>
      <c r="E925">
        <v>0.20000000298023224</v>
      </c>
      <c r="F925" s="1">
        <v>34922</v>
      </c>
    </row>
    <row r="926" spans="1:6" x14ac:dyDescent="0.3">
      <c r="A926">
        <v>10596</v>
      </c>
      <c r="B926">
        <v>75</v>
      </c>
      <c r="C926">
        <v>7.75</v>
      </c>
      <c r="D926">
        <v>30</v>
      </c>
      <c r="E926">
        <v>0.20000000298023224</v>
      </c>
      <c r="F926" s="1">
        <v>34922</v>
      </c>
    </row>
    <row r="927" spans="1:6" x14ac:dyDescent="0.3">
      <c r="A927">
        <v>10597</v>
      </c>
      <c r="B927">
        <v>24</v>
      </c>
      <c r="C927">
        <v>4.5</v>
      </c>
      <c r="D927">
        <v>35</v>
      </c>
      <c r="E927">
        <v>0.20000000298023224</v>
      </c>
      <c r="F927" s="1">
        <v>34922</v>
      </c>
    </row>
    <row r="928" spans="1:6" x14ac:dyDescent="0.3">
      <c r="A928">
        <v>10597</v>
      </c>
      <c r="B928">
        <v>57</v>
      </c>
      <c r="C928">
        <v>19.5</v>
      </c>
      <c r="D928">
        <v>20</v>
      </c>
      <c r="E928">
        <v>0</v>
      </c>
      <c r="F928" s="1">
        <v>34922</v>
      </c>
    </row>
    <row r="929" spans="1:6" x14ac:dyDescent="0.3">
      <c r="A929">
        <v>10597</v>
      </c>
      <c r="B929">
        <v>65</v>
      </c>
      <c r="C929">
        <v>21.05</v>
      </c>
      <c r="D929">
        <v>12</v>
      </c>
      <c r="E929">
        <v>0.20000000298023224</v>
      </c>
      <c r="F929" s="1">
        <v>34922</v>
      </c>
    </row>
    <row r="930" spans="1:6" x14ac:dyDescent="0.3">
      <c r="A930">
        <v>10598</v>
      </c>
      <c r="B930">
        <v>27</v>
      </c>
      <c r="C930">
        <v>43.9</v>
      </c>
      <c r="D930">
        <v>50</v>
      </c>
      <c r="E930">
        <v>0</v>
      </c>
      <c r="F930" s="1">
        <v>34925</v>
      </c>
    </row>
    <row r="931" spans="1:6" x14ac:dyDescent="0.3">
      <c r="A931">
        <v>10598</v>
      </c>
      <c r="B931">
        <v>71</v>
      </c>
      <c r="C931">
        <v>21.5</v>
      </c>
      <c r="D931">
        <v>9</v>
      </c>
      <c r="E931">
        <v>0</v>
      </c>
      <c r="F931" s="1">
        <v>34925</v>
      </c>
    </row>
    <row r="932" spans="1:6" x14ac:dyDescent="0.3">
      <c r="A932">
        <v>10599</v>
      </c>
      <c r="B932">
        <v>62</v>
      </c>
      <c r="C932">
        <v>49.3</v>
      </c>
      <c r="D932">
        <v>10</v>
      </c>
      <c r="E932">
        <v>0</v>
      </c>
      <c r="F932" s="1">
        <v>34926</v>
      </c>
    </row>
    <row r="933" spans="1:6" x14ac:dyDescent="0.3">
      <c r="A933">
        <v>10600</v>
      </c>
      <c r="B933">
        <v>54</v>
      </c>
      <c r="C933">
        <v>7.45</v>
      </c>
      <c r="D933">
        <v>4</v>
      </c>
      <c r="E933">
        <v>0</v>
      </c>
      <c r="F933" s="1">
        <v>34927</v>
      </c>
    </row>
    <row r="934" spans="1:6" x14ac:dyDescent="0.3">
      <c r="A934">
        <v>10600</v>
      </c>
      <c r="B934">
        <v>73</v>
      </c>
      <c r="C934">
        <v>15</v>
      </c>
      <c r="D934">
        <v>30</v>
      </c>
      <c r="E934">
        <v>0</v>
      </c>
      <c r="F934" s="1">
        <v>34927</v>
      </c>
    </row>
    <row r="935" spans="1:6" x14ac:dyDescent="0.3">
      <c r="A935">
        <v>10601</v>
      </c>
      <c r="B935">
        <v>13</v>
      </c>
      <c r="C935">
        <v>6</v>
      </c>
      <c r="D935">
        <v>60</v>
      </c>
      <c r="E935">
        <v>0</v>
      </c>
      <c r="F935" s="1">
        <v>34927</v>
      </c>
    </row>
    <row r="936" spans="1:6" x14ac:dyDescent="0.3">
      <c r="A936">
        <v>10601</v>
      </c>
      <c r="B936">
        <v>59</v>
      </c>
      <c r="C936">
        <v>55</v>
      </c>
      <c r="D936">
        <v>35</v>
      </c>
      <c r="E936">
        <v>0</v>
      </c>
      <c r="F936" s="1">
        <v>34927</v>
      </c>
    </row>
    <row r="937" spans="1:6" x14ac:dyDescent="0.3">
      <c r="A937">
        <v>10602</v>
      </c>
      <c r="B937">
        <v>77</v>
      </c>
      <c r="C937">
        <v>13</v>
      </c>
      <c r="D937">
        <v>5</v>
      </c>
      <c r="E937">
        <v>0.25</v>
      </c>
      <c r="F937" s="1">
        <v>34928</v>
      </c>
    </row>
    <row r="938" spans="1:6" x14ac:dyDescent="0.3">
      <c r="A938">
        <v>10603</v>
      </c>
      <c r="B938">
        <v>22</v>
      </c>
      <c r="C938">
        <v>21</v>
      </c>
      <c r="D938">
        <v>48</v>
      </c>
      <c r="E938">
        <v>0</v>
      </c>
      <c r="F938" s="1">
        <v>34929</v>
      </c>
    </row>
    <row r="939" spans="1:6" x14ac:dyDescent="0.3">
      <c r="A939">
        <v>10603</v>
      </c>
      <c r="B939">
        <v>49</v>
      </c>
      <c r="C939">
        <v>20</v>
      </c>
      <c r="D939">
        <v>25</v>
      </c>
      <c r="E939">
        <v>5.000000074505806E-2</v>
      </c>
      <c r="F939" s="1">
        <v>34929</v>
      </c>
    </row>
    <row r="940" spans="1:6" x14ac:dyDescent="0.3">
      <c r="A940">
        <v>10604</v>
      </c>
      <c r="B940">
        <v>48</v>
      </c>
      <c r="C940">
        <v>12.75</v>
      </c>
      <c r="D940">
        <v>6</v>
      </c>
      <c r="E940">
        <v>0.10000000149011612</v>
      </c>
      <c r="F940" s="1">
        <v>34929</v>
      </c>
    </row>
    <row r="941" spans="1:6" x14ac:dyDescent="0.3">
      <c r="A941">
        <v>10604</v>
      </c>
      <c r="B941">
        <v>76</v>
      </c>
      <c r="C941">
        <v>18</v>
      </c>
      <c r="D941">
        <v>10</v>
      </c>
      <c r="E941">
        <v>0.10000000149011612</v>
      </c>
      <c r="F941" s="1">
        <v>34929</v>
      </c>
    </row>
    <row r="942" spans="1:6" x14ac:dyDescent="0.3">
      <c r="A942">
        <v>10605</v>
      </c>
      <c r="B942">
        <v>16</v>
      </c>
      <c r="C942">
        <v>17.45</v>
      </c>
      <c r="D942">
        <v>30</v>
      </c>
      <c r="E942">
        <v>5.000000074505806E-2</v>
      </c>
      <c r="F942" s="1">
        <v>34932</v>
      </c>
    </row>
    <row r="943" spans="1:6" x14ac:dyDescent="0.3">
      <c r="A943">
        <v>10605</v>
      </c>
      <c r="B943">
        <v>59</v>
      </c>
      <c r="C943">
        <v>55</v>
      </c>
      <c r="D943">
        <v>20</v>
      </c>
      <c r="E943">
        <v>5.000000074505806E-2</v>
      </c>
      <c r="F943" s="1">
        <v>34932</v>
      </c>
    </row>
    <row r="944" spans="1:6" x14ac:dyDescent="0.3">
      <c r="A944">
        <v>10605</v>
      </c>
      <c r="B944">
        <v>60</v>
      </c>
      <c r="C944">
        <v>34</v>
      </c>
      <c r="D944">
        <v>70</v>
      </c>
      <c r="E944">
        <v>5.000000074505806E-2</v>
      </c>
      <c r="F944" s="1">
        <v>34932</v>
      </c>
    </row>
    <row r="945" spans="1:6" x14ac:dyDescent="0.3">
      <c r="A945">
        <v>10605</v>
      </c>
      <c r="B945">
        <v>71</v>
      </c>
      <c r="C945">
        <v>21.5</v>
      </c>
      <c r="D945">
        <v>15</v>
      </c>
      <c r="E945">
        <v>5.000000074505806E-2</v>
      </c>
      <c r="F945" s="1">
        <v>34932</v>
      </c>
    </row>
    <row r="946" spans="1:6" x14ac:dyDescent="0.3">
      <c r="A946">
        <v>10606</v>
      </c>
      <c r="B946">
        <v>4</v>
      </c>
      <c r="C946">
        <v>22</v>
      </c>
      <c r="D946">
        <v>20</v>
      </c>
      <c r="E946">
        <v>0.20000000298023224</v>
      </c>
      <c r="F946" s="1">
        <v>34933</v>
      </c>
    </row>
    <row r="947" spans="1:6" x14ac:dyDescent="0.3">
      <c r="A947">
        <v>10606</v>
      </c>
      <c r="B947">
        <v>55</v>
      </c>
      <c r="C947">
        <v>24</v>
      </c>
      <c r="D947">
        <v>20</v>
      </c>
      <c r="E947">
        <v>0.20000000298023224</v>
      </c>
      <c r="F947" s="1">
        <v>34933</v>
      </c>
    </row>
    <row r="948" spans="1:6" x14ac:dyDescent="0.3">
      <c r="A948">
        <v>10606</v>
      </c>
      <c r="B948">
        <v>62</v>
      </c>
      <c r="C948">
        <v>49.3</v>
      </c>
      <c r="D948">
        <v>10</v>
      </c>
      <c r="E948">
        <v>0.20000000298023224</v>
      </c>
      <c r="F948" s="1">
        <v>34933</v>
      </c>
    </row>
    <row r="949" spans="1:6" x14ac:dyDescent="0.3">
      <c r="A949">
        <v>10607</v>
      </c>
      <c r="B949">
        <v>7</v>
      </c>
      <c r="C949">
        <v>30</v>
      </c>
      <c r="D949">
        <v>45</v>
      </c>
      <c r="E949">
        <v>0</v>
      </c>
      <c r="F949" s="1">
        <v>34933</v>
      </c>
    </row>
    <row r="950" spans="1:6" x14ac:dyDescent="0.3">
      <c r="A950">
        <v>10607</v>
      </c>
      <c r="B950">
        <v>17</v>
      </c>
      <c r="C950">
        <v>39</v>
      </c>
      <c r="D950">
        <v>100</v>
      </c>
      <c r="E950">
        <v>0</v>
      </c>
      <c r="F950" s="1">
        <v>34933</v>
      </c>
    </row>
    <row r="951" spans="1:6" x14ac:dyDescent="0.3">
      <c r="A951">
        <v>10607</v>
      </c>
      <c r="B951">
        <v>33</v>
      </c>
      <c r="C951">
        <v>2.5</v>
      </c>
      <c r="D951">
        <v>14</v>
      </c>
      <c r="E951">
        <v>0</v>
      </c>
      <c r="F951" s="1">
        <v>34933</v>
      </c>
    </row>
    <row r="952" spans="1:6" x14ac:dyDescent="0.3">
      <c r="A952">
        <v>10607</v>
      </c>
      <c r="B952">
        <v>40</v>
      </c>
      <c r="C952">
        <v>18.399999999999999</v>
      </c>
      <c r="D952">
        <v>42</v>
      </c>
      <c r="E952">
        <v>0</v>
      </c>
      <c r="F952" s="1">
        <v>34933</v>
      </c>
    </row>
    <row r="953" spans="1:6" x14ac:dyDescent="0.3">
      <c r="A953">
        <v>10607</v>
      </c>
      <c r="B953">
        <v>72</v>
      </c>
      <c r="C953">
        <v>34.799999999999997</v>
      </c>
      <c r="D953">
        <v>12</v>
      </c>
      <c r="E953">
        <v>0</v>
      </c>
      <c r="F953" s="1">
        <v>34933</v>
      </c>
    </row>
    <row r="954" spans="1:6" x14ac:dyDescent="0.3">
      <c r="A954">
        <v>10608</v>
      </c>
      <c r="B954">
        <v>56</v>
      </c>
      <c r="C954">
        <v>38</v>
      </c>
      <c r="D954">
        <v>28</v>
      </c>
      <c r="E954">
        <v>0</v>
      </c>
      <c r="F954" s="1">
        <v>34934</v>
      </c>
    </row>
    <row r="955" spans="1:6" x14ac:dyDescent="0.3">
      <c r="A955">
        <v>10609</v>
      </c>
      <c r="B955">
        <v>1</v>
      </c>
      <c r="C955">
        <v>18</v>
      </c>
      <c r="D955">
        <v>3</v>
      </c>
      <c r="E955">
        <v>0</v>
      </c>
      <c r="F955" s="1">
        <v>34935</v>
      </c>
    </row>
    <row r="956" spans="1:6" x14ac:dyDescent="0.3">
      <c r="A956">
        <v>10609</v>
      </c>
      <c r="B956">
        <v>10</v>
      </c>
      <c r="C956">
        <v>31</v>
      </c>
      <c r="D956">
        <v>10</v>
      </c>
      <c r="E956">
        <v>0</v>
      </c>
      <c r="F956" s="1">
        <v>34935</v>
      </c>
    </row>
    <row r="957" spans="1:6" x14ac:dyDescent="0.3">
      <c r="A957">
        <v>10609</v>
      </c>
      <c r="B957">
        <v>21</v>
      </c>
      <c r="C957">
        <v>10</v>
      </c>
      <c r="D957">
        <v>6</v>
      </c>
      <c r="E957">
        <v>0</v>
      </c>
      <c r="F957" s="1">
        <v>34935</v>
      </c>
    </row>
    <row r="958" spans="1:6" x14ac:dyDescent="0.3">
      <c r="A958">
        <v>10610</v>
      </c>
      <c r="B958">
        <v>36</v>
      </c>
      <c r="C958">
        <v>19</v>
      </c>
      <c r="D958">
        <v>21</v>
      </c>
      <c r="E958">
        <v>0.25</v>
      </c>
      <c r="F958" s="1">
        <v>34936</v>
      </c>
    </row>
    <row r="959" spans="1:6" x14ac:dyDescent="0.3">
      <c r="A959">
        <v>10611</v>
      </c>
      <c r="B959">
        <v>1</v>
      </c>
      <c r="C959">
        <v>18</v>
      </c>
      <c r="D959">
        <v>6</v>
      </c>
      <c r="E959">
        <v>0</v>
      </c>
      <c r="F959" s="1">
        <v>34936</v>
      </c>
    </row>
    <row r="960" spans="1:6" x14ac:dyDescent="0.3">
      <c r="A960">
        <v>10611</v>
      </c>
      <c r="B960">
        <v>2</v>
      </c>
      <c r="C960">
        <v>19</v>
      </c>
      <c r="D960">
        <v>10</v>
      </c>
      <c r="E960">
        <v>0</v>
      </c>
      <c r="F960" s="1">
        <v>34936</v>
      </c>
    </row>
    <row r="961" spans="1:6" x14ac:dyDescent="0.3">
      <c r="A961">
        <v>10611</v>
      </c>
      <c r="B961">
        <v>60</v>
      </c>
      <c r="C961">
        <v>34</v>
      </c>
      <c r="D961">
        <v>15</v>
      </c>
      <c r="E961">
        <v>0</v>
      </c>
      <c r="F961" s="1">
        <v>34936</v>
      </c>
    </row>
    <row r="962" spans="1:6" x14ac:dyDescent="0.3">
      <c r="A962">
        <v>10612</v>
      </c>
      <c r="B962">
        <v>10</v>
      </c>
      <c r="C962">
        <v>31</v>
      </c>
      <c r="D962">
        <v>70</v>
      </c>
      <c r="E962">
        <v>0</v>
      </c>
      <c r="F962" s="1">
        <v>34939</v>
      </c>
    </row>
    <row r="963" spans="1:6" x14ac:dyDescent="0.3">
      <c r="A963">
        <v>10612</v>
      </c>
      <c r="B963">
        <v>36</v>
      </c>
      <c r="C963">
        <v>19</v>
      </c>
      <c r="D963">
        <v>55</v>
      </c>
      <c r="E963">
        <v>0</v>
      </c>
      <c r="F963" s="1">
        <v>34939</v>
      </c>
    </row>
    <row r="964" spans="1:6" x14ac:dyDescent="0.3">
      <c r="A964">
        <v>10612</v>
      </c>
      <c r="B964">
        <v>49</v>
      </c>
      <c r="C964">
        <v>20</v>
      </c>
      <c r="D964">
        <v>18</v>
      </c>
      <c r="E964">
        <v>0</v>
      </c>
      <c r="F964" s="1">
        <v>34939</v>
      </c>
    </row>
    <row r="965" spans="1:6" x14ac:dyDescent="0.3">
      <c r="A965">
        <v>10612</v>
      </c>
      <c r="B965">
        <v>60</v>
      </c>
      <c r="C965">
        <v>34</v>
      </c>
      <c r="D965">
        <v>40</v>
      </c>
      <c r="E965">
        <v>0</v>
      </c>
      <c r="F965" s="1">
        <v>34939</v>
      </c>
    </row>
    <row r="966" spans="1:6" x14ac:dyDescent="0.3">
      <c r="A966">
        <v>10612</v>
      </c>
      <c r="B966">
        <v>76</v>
      </c>
      <c r="C966">
        <v>18</v>
      </c>
      <c r="D966">
        <v>80</v>
      </c>
      <c r="E966">
        <v>0</v>
      </c>
      <c r="F966" s="1">
        <v>34939</v>
      </c>
    </row>
    <row r="967" spans="1:6" x14ac:dyDescent="0.3">
      <c r="A967">
        <v>10613</v>
      </c>
      <c r="B967">
        <v>13</v>
      </c>
      <c r="C967">
        <v>6</v>
      </c>
      <c r="D967">
        <v>8</v>
      </c>
      <c r="E967">
        <v>0.10000000149011612</v>
      </c>
      <c r="F967" s="1">
        <v>34940</v>
      </c>
    </row>
    <row r="968" spans="1:6" x14ac:dyDescent="0.3">
      <c r="A968">
        <v>10613</v>
      </c>
      <c r="B968">
        <v>75</v>
      </c>
      <c r="C968">
        <v>7.75</v>
      </c>
      <c r="D968">
        <v>40</v>
      </c>
      <c r="E968">
        <v>0</v>
      </c>
      <c r="F968" s="1">
        <v>34940</v>
      </c>
    </row>
    <row r="969" spans="1:6" x14ac:dyDescent="0.3">
      <c r="A969">
        <v>10614</v>
      </c>
      <c r="B969">
        <v>11</v>
      </c>
      <c r="C969">
        <v>21</v>
      </c>
      <c r="D969">
        <v>14</v>
      </c>
      <c r="E969">
        <v>0</v>
      </c>
      <c r="F969" s="1">
        <v>34940</v>
      </c>
    </row>
    <row r="970" spans="1:6" x14ac:dyDescent="0.3">
      <c r="A970">
        <v>10614</v>
      </c>
      <c r="B970">
        <v>21</v>
      </c>
      <c r="C970">
        <v>10</v>
      </c>
      <c r="D970">
        <v>8</v>
      </c>
      <c r="E970">
        <v>0</v>
      </c>
      <c r="F970" s="1">
        <v>34940</v>
      </c>
    </row>
    <row r="971" spans="1:6" x14ac:dyDescent="0.3">
      <c r="A971">
        <v>10614</v>
      </c>
      <c r="B971">
        <v>39</v>
      </c>
      <c r="C971">
        <v>18</v>
      </c>
      <c r="D971">
        <v>5</v>
      </c>
      <c r="E971">
        <v>0</v>
      </c>
      <c r="F971" s="1">
        <v>34940</v>
      </c>
    </row>
    <row r="972" spans="1:6" x14ac:dyDescent="0.3">
      <c r="A972">
        <v>10615</v>
      </c>
      <c r="B972">
        <v>55</v>
      </c>
      <c r="C972">
        <v>24</v>
      </c>
      <c r="D972">
        <v>5</v>
      </c>
      <c r="E972">
        <v>0</v>
      </c>
      <c r="F972" s="1">
        <v>34941</v>
      </c>
    </row>
    <row r="973" spans="1:6" x14ac:dyDescent="0.3">
      <c r="A973">
        <v>10616</v>
      </c>
      <c r="B973">
        <v>38</v>
      </c>
      <c r="C973">
        <v>263.5</v>
      </c>
      <c r="D973">
        <v>15</v>
      </c>
      <c r="E973">
        <v>5.000000074505806E-2</v>
      </c>
      <c r="F973" s="1">
        <v>34942</v>
      </c>
    </row>
    <row r="974" spans="1:6" x14ac:dyDescent="0.3">
      <c r="A974">
        <v>10616</v>
      </c>
      <c r="B974">
        <v>56</v>
      </c>
      <c r="C974">
        <v>38</v>
      </c>
      <c r="D974">
        <v>14</v>
      </c>
      <c r="E974">
        <v>0</v>
      </c>
      <c r="F974" s="1">
        <v>34942</v>
      </c>
    </row>
    <row r="975" spans="1:6" x14ac:dyDescent="0.3">
      <c r="A975">
        <v>10616</v>
      </c>
      <c r="B975">
        <v>70</v>
      </c>
      <c r="C975">
        <v>15</v>
      </c>
      <c r="D975">
        <v>15</v>
      </c>
      <c r="E975">
        <v>5.000000074505806E-2</v>
      </c>
      <c r="F975" s="1">
        <v>34942</v>
      </c>
    </row>
    <row r="976" spans="1:6" x14ac:dyDescent="0.3">
      <c r="A976">
        <v>10616</v>
      </c>
      <c r="B976">
        <v>71</v>
      </c>
      <c r="C976">
        <v>21.5</v>
      </c>
      <c r="D976">
        <v>15</v>
      </c>
      <c r="E976">
        <v>5.000000074505806E-2</v>
      </c>
      <c r="F976" s="1">
        <v>34942</v>
      </c>
    </row>
    <row r="977" spans="1:6" x14ac:dyDescent="0.3">
      <c r="A977">
        <v>10617</v>
      </c>
      <c r="B977">
        <v>59</v>
      </c>
      <c r="C977">
        <v>55</v>
      </c>
      <c r="D977">
        <v>30</v>
      </c>
      <c r="E977">
        <v>0.15000000596046448</v>
      </c>
      <c r="F977" s="1">
        <v>34942</v>
      </c>
    </row>
    <row r="978" spans="1:6" x14ac:dyDescent="0.3">
      <c r="A978">
        <v>10618</v>
      </c>
      <c r="B978">
        <v>6</v>
      </c>
      <c r="C978">
        <v>25</v>
      </c>
      <c r="D978">
        <v>70</v>
      </c>
      <c r="E978">
        <v>0</v>
      </c>
      <c r="F978" s="1">
        <v>34943</v>
      </c>
    </row>
    <row r="979" spans="1:6" x14ac:dyDescent="0.3">
      <c r="A979">
        <v>10618</v>
      </c>
      <c r="B979">
        <v>56</v>
      </c>
      <c r="C979">
        <v>38</v>
      </c>
      <c r="D979">
        <v>20</v>
      </c>
      <c r="E979">
        <v>0</v>
      </c>
      <c r="F979" s="1">
        <v>34943</v>
      </c>
    </row>
    <row r="980" spans="1:6" x14ac:dyDescent="0.3">
      <c r="A980">
        <v>10618</v>
      </c>
      <c r="B980">
        <v>68</v>
      </c>
      <c r="C980">
        <v>12.5</v>
      </c>
      <c r="D980">
        <v>15</v>
      </c>
      <c r="E980">
        <v>0</v>
      </c>
      <c r="F980" s="1">
        <v>34943</v>
      </c>
    </row>
    <row r="981" spans="1:6" x14ac:dyDescent="0.3">
      <c r="A981">
        <v>10619</v>
      </c>
      <c r="B981">
        <v>21</v>
      </c>
      <c r="C981">
        <v>10</v>
      </c>
      <c r="D981">
        <v>42</v>
      </c>
      <c r="E981">
        <v>0</v>
      </c>
      <c r="F981" s="1">
        <v>34946</v>
      </c>
    </row>
    <row r="982" spans="1:6" x14ac:dyDescent="0.3">
      <c r="A982">
        <v>10619</v>
      </c>
      <c r="B982">
        <v>22</v>
      </c>
      <c r="C982">
        <v>21</v>
      </c>
      <c r="D982">
        <v>40</v>
      </c>
      <c r="E982">
        <v>0</v>
      </c>
      <c r="F982" s="1">
        <v>34946</v>
      </c>
    </row>
    <row r="983" spans="1:6" x14ac:dyDescent="0.3">
      <c r="A983">
        <v>10620</v>
      </c>
      <c r="B983">
        <v>24</v>
      </c>
      <c r="C983">
        <v>4.5</v>
      </c>
      <c r="D983">
        <v>5</v>
      </c>
      <c r="E983">
        <v>0</v>
      </c>
      <c r="F983" s="1">
        <v>34947</v>
      </c>
    </row>
    <row r="984" spans="1:6" x14ac:dyDescent="0.3">
      <c r="A984">
        <v>10620</v>
      </c>
      <c r="B984">
        <v>52</v>
      </c>
      <c r="C984">
        <v>7</v>
      </c>
      <c r="D984">
        <v>5</v>
      </c>
      <c r="E984">
        <v>0</v>
      </c>
      <c r="F984" s="1">
        <v>34947</v>
      </c>
    </row>
    <row r="985" spans="1:6" x14ac:dyDescent="0.3">
      <c r="A985">
        <v>10621</v>
      </c>
      <c r="B985">
        <v>19</v>
      </c>
      <c r="C985">
        <v>9.1999999999999993</v>
      </c>
      <c r="D985">
        <v>5</v>
      </c>
      <c r="E985">
        <v>0</v>
      </c>
      <c r="F985" s="1">
        <v>34947</v>
      </c>
    </row>
    <row r="986" spans="1:6" x14ac:dyDescent="0.3">
      <c r="A986">
        <v>10621</v>
      </c>
      <c r="B986">
        <v>23</v>
      </c>
      <c r="C986">
        <v>9</v>
      </c>
      <c r="D986">
        <v>10</v>
      </c>
      <c r="E986">
        <v>0</v>
      </c>
      <c r="F986" s="1">
        <v>34947</v>
      </c>
    </row>
    <row r="987" spans="1:6" x14ac:dyDescent="0.3">
      <c r="A987">
        <v>10621</v>
      </c>
      <c r="B987">
        <v>70</v>
      </c>
      <c r="C987">
        <v>15</v>
      </c>
      <c r="D987">
        <v>20</v>
      </c>
      <c r="E987">
        <v>0</v>
      </c>
      <c r="F987" s="1">
        <v>34947</v>
      </c>
    </row>
    <row r="988" spans="1:6" x14ac:dyDescent="0.3">
      <c r="A988">
        <v>10621</v>
      </c>
      <c r="B988">
        <v>71</v>
      </c>
      <c r="C988">
        <v>21.5</v>
      </c>
      <c r="D988">
        <v>15</v>
      </c>
      <c r="E988">
        <v>0</v>
      </c>
      <c r="F988" s="1">
        <v>34947</v>
      </c>
    </row>
    <row r="989" spans="1:6" x14ac:dyDescent="0.3">
      <c r="A989">
        <v>10622</v>
      </c>
      <c r="B989">
        <v>2</v>
      </c>
      <c r="C989">
        <v>19</v>
      </c>
      <c r="D989">
        <v>20</v>
      </c>
      <c r="E989">
        <v>0</v>
      </c>
      <c r="F989" s="1">
        <v>34948</v>
      </c>
    </row>
    <row r="990" spans="1:6" x14ac:dyDescent="0.3">
      <c r="A990">
        <v>10622</v>
      </c>
      <c r="B990">
        <v>68</v>
      </c>
      <c r="C990">
        <v>12.5</v>
      </c>
      <c r="D990">
        <v>18</v>
      </c>
      <c r="E990">
        <v>0.20000000298023224</v>
      </c>
      <c r="F990" s="1">
        <v>34948</v>
      </c>
    </row>
    <row r="991" spans="1:6" x14ac:dyDescent="0.3">
      <c r="A991">
        <v>10623</v>
      </c>
      <c r="B991">
        <v>14</v>
      </c>
      <c r="C991">
        <v>23.25</v>
      </c>
      <c r="D991">
        <v>21</v>
      </c>
      <c r="E991">
        <v>0</v>
      </c>
      <c r="F991" s="1">
        <v>34949</v>
      </c>
    </row>
    <row r="992" spans="1:6" x14ac:dyDescent="0.3">
      <c r="A992">
        <v>10623</v>
      </c>
      <c r="B992">
        <v>19</v>
      </c>
      <c r="C992">
        <v>9.1999999999999993</v>
      </c>
      <c r="D992">
        <v>15</v>
      </c>
      <c r="E992">
        <v>0.10000000149011612</v>
      </c>
      <c r="F992" s="1">
        <v>34949</v>
      </c>
    </row>
    <row r="993" spans="1:6" x14ac:dyDescent="0.3">
      <c r="A993">
        <v>10623</v>
      </c>
      <c r="B993">
        <v>21</v>
      </c>
      <c r="C993">
        <v>10</v>
      </c>
      <c r="D993">
        <v>25</v>
      </c>
      <c r="E993">
        <v>0.10000000149011612</v>
      </c>
      <c r="F993" s="1">
        <v>34949</v>
      </c>
    </row>
    <row r="994" spans="1:6" x14ac:dyDescent="0.3">
      <c r="A994">
        <v>10623</v>
      </c>
      <c r="B994">
        <v>24</v>
      </c>
      <c r="C994">
        <v>4.5</v>
      </c>
      <c r="D994">
        <v>3</v>
      </c>
      <c r="E994">
        <v>0</v>
      </c>
      <c r="F994" s="1">
        <v>34949</v>
      </c>
    </row>
    <row r="995" spans="1:6" x14ac:dyDescent="0.3">
      <c r="A995">
        <v>10623</v>
      </c>
      <c r="B995">
        <v>35</v>
      </c>
      <c r="C995">
        <v>18</v>
      </c>
      <c r="D995">
        <v>30</v>
      </c>
      <c r="E995">
        <v>0.10000000149011612</v>
      </c>
      <c r="F995" s="1">
        <v>34949</v>
      </c>
    </row>
    <row r="996" spans="1:6" x14ac:dyDescent="0.3">
      <c r="A996">
        <v>10624</v>
      </c>
      <c r="B996">
        <v>28</v>
      </c>
      <c r="C996">
        <v>45.6</v>
      </c>
      <c r="D996">
        <v>10</v>
      </c>
      <c r="E996">
        <v>0</v>
      </c>
      <c r="F996" s="1">
        <v>34949</v>
      </c>
    </row>
    <row r="997" spans="1:6" x14ac:dyDescent="0.3">
      <c r="A997">
        <v>10624</v>
      </c>
      <c r="B997">
        <v>29</v>
      </c>
      <c r="C997">
        <v>123.79</v>
      </c>
      <c r="D997">
        <v>6</v>
      </c>
      <c r="E997">
        <v>0</v>
      </c>
      <c r="F997" s="1">
        <v>34949</v>
      </c>
    </row>
    <row r="998" spans="1:6" x14ac:dyDescent="0.3">
      <c r="A998">
        <v>10624</v>
      </c>
      <c r="B998">
        <v>44</v>
      </c>
      <c r="C998">
        <v>19.45</v>
      </c>
      <c r="D998">
        <v>10</v>
      </c>
      <c r="E998">
        <v>0</v>
      </c>
      <c r="F998" s="1">
        <v>34949</v>
      </c>
    </row>
    <row r="999" spans="1:6" x14ac:dyDescent="0.3">
      <c r="A999">
        <v>10625</v>
      </c>
      <c r="B999">
        <v>14</v>
      </c>
      <c r="C999">
        <v>23.25</v>
      </c>
      <c r="D999">
        <v>3</v>
      </c>
      <c r="E999">
        <v>0</v>
      </c>
      <c r="F999" s="1">
        <v>34950</v>
      </c>
    </row>
    <row r="1000" spans="1:6" x14ac:dyDescent="0.3">
      <c r="A1000">
        <v>10625</v>
      </c>
      <c r="B1000">
        <v>42</v>
      </c>
      <c r="C1000">
        <v>14</v>
      </c>
      <c r="D1000">
        <v>5</v>
      </c>
      <c r="E1000">
        <v>0</v>
      </c>
      <c r="F1000" s="1">
        <v>34950</v>
      </c>
    </row>
    <row r="1001" spans="1:6" x14ac:dyDescent="0.3">
      <c r="A1001">
        <v>10625</v>
      </c>
      <c r="B1001">
        <v>60</v>
      </c>
      <c r="C1001">
        <v>34</v>
      </c>
      <c r="D1001">
        <v>10</v>
      </c>
      <c r="E1001">
        <v>0</v>
      </c>
      <c r="F1001" s="1">
        <v>34950</v>
      </c>
    </row>
    <row r="1002" spans="1:6" x14ac:dyDescent="0.3">
      <c r="A1002">
        <v>10626</v>
      </c>
      <c r="B1002">
        <v>53</v>
      </c>
      <c r="C1002">
        <v>32.799999999999997</v>
      </c>
      <c r="D1002">
        <v>12</v>
      </c>
      <c r="E1002">
        <v>0</v>
      </c>
      <c r="F1002" s="1">
        <v>34953</v>
      </c>
    </row>
    <row r="1003" spans="1:6" x14ac:dyDescent="0.3">
      <c r="A1003">
        <v>10626</v>
      </c>
      <c r="B1003">
        <v>60</v>
      </c>
      <c r="C1003">
        <v>34</v>
      </c>
      <c r="D1003">
        <v>20</v>
      </c>
      <c r="E1003">
        <v>0</v>
      </c>
      <c r="F1003" s="1">
        <v>34953</v>
      </c>
    </row>
    <row r="1004" spans="1:6" x14ac:dyDescent="0.3">
      <c r="A1004">
        <v>10626</v>
      </c>
      <c r="B1004">
        <v>71</v>
      </c>
      <c r="C1004">
        <v>21.5</v>
      </c>
      <c r="D1004">
        <v>20</v>
      </c>
      <c r="E1004">
        <v>0</v>
      </c>
      <c r="F1004" s="1">
        <v>34953</v>
      </c>
    </row>
    <row r="1005" spans="1:6" x14ac:dyDescent="0.3">
      <c r="A1005">
        <v>10627</v>
      </c>
      <c r="B1005">
        <v>62</v>
      </c>
      <c r="C1005">
        <v>49.3</v>
      </c>
      <c r="D1005">
        <v>15</v>
      </c>
      <c r="E1005">
        <v>0</v>
      </c>
      <c r="F1005" s="1">
        <v>34953</v>
      </c>
    </row>
    <row r="1006" spans="1:6" x14ac:dyDescent="0.3">
      <c r="A1006">
        <v>10627</v>
      </c>
      <c r="B1006">
        <v>73</v>
      </c>
      <c r="C1006">
        <v>15</v>
      </c>
      <c r="D1006">
        <v>35</v>
      </c>
      <c r="E1006">
        <v>0.15000000596046448</v>
      </c>
      <c r="F1006" s="1">
        <v>34953</v>
      </c>
    </row>
    <row r="1007" spans="1:6" x14ac:dyDescent="0.3">
      <c r="A1007">
        <v>10628</v>
      </c>
      <c r="B1007">
        <v>1</v>
      </c>
      <c r="C1007">
        <v>18</v>
      </c>
      <c r="D1007">
        <v>25</v>
      </c>
      <c r="E1007">
        <v>0</v>
      </c>
      <c r="F1007" s="1">
        <v>34954</v>
      </c>
    </row>
    <row r="1008" spans="1:6" x14ac:dyDescent="0.3">
      <c r="A1008">
        <v>10629</v>
      </c>
      <c r="B1008">
        <v>29</v>
      </c>
      <c r="C1008">
        <v>123.79</v>
      </c>
      <c r="D1008">
        <v>20</v>
      </c>
      <c r="E1008">
        <v>0</v>
      </c>
      <c r="F1008" s="1">
        <v>34954</v>
      </c>
    </row>
    <row r="1009" spans="1:6" x14ac:dyDescent="0.3">
      <c r="A1009">
        <v>10629</v>
      </c>
      <c r="B1009">
        <v>64</v>
      </c>
      <c r="C1009">
        <v>33.25</v>
      </c>
      <c r="D1009">
        <v>9</v>
      </c>
      <c r="E1009">
        <v>0</v>
      </c>
      <c r="F1009" s="1">
        <v>34954</v>
      </c>
    </row>
    <row r="1010" spans="1:6" x14ac:dyDescent="0.3">
      <c r="A1010">
        <v>10630</v>
      </c>
      <c r="B1010">
        <v>55</v>
      </c>
      <c r="C1010">
        <v>24</v>
      </c>
      <c r="D1010">
        <v>12</v>
      </c>
      <c r="E1010">
        <v>5.000000074505806E-2</v>
      </c>
      <c r="F1010" s="1">
        <v>34955</v>
      </c>
    </row>
    <row r="1011" spans="1:6" x14ac:dyDescent="0.3">
      <c r="A1011">
        <v>10630</v>
      </c>
      <c r="B1011">
        <v>76</v>
      </c>
      <c r="C1011">
        <v>18</v>
      </c>
      <c r="D1011">
        <v>35</v>
      </c>
      <c r="E1011">
        <v>0</v>
      </c>
      <c r="F1011" s="1">
        <v>34955</v>
      </c>
    </row>
    <row r="1012" spans="1:6" x14ac:dyDescent="0.3">
      <c r="A1012">
        <v>10631</v>
      </c>
      <c r="B1012">
        <v>75</v>
      </c>
      <c r="C1012">
        <v>7.75</v>
      </c>
      <c r="D1012">
        <v>8</v>
      </c>
      <c r="E1012">
        <v>0.10000000149011612</v>
      </c>
      <c r="F1012" s="1">
        <v>34956</v>
      </c>
    </row>
    <row r="1013" spans="1:6" x14ac:dyDescent="0.3">
      <c r="A1013">
        <v>10632</v>
      </c>
      <c r="B1013">
        <v>2</v>
      </c>
      <c r="C1013">
        <v>19</v>
      </c>
      <c r="D1013">
        <v>30</v>
      </c>
      <c r="E1013">
        <v>5.000000074505806E-2</v>
      </c>
      <c r="F1013" s="1">
        <v>34956</v>
      </c>
    </row>
    <row r="1014" spans="1:6" x14ac:dyDescent="0.3">
      <c r="A1014">
        <v>10632</v>
      </c>
      <c r="B1014">
        <v>33</v>
      </c>
      <c r="C1014">
        <v>2.5</v>
      </c>
      <c r="D1014">
        <v>20</v>
      </c>
      <c r="E1014">
        <v>5.000000074505806E-2</v>
      </c>
      <c r="F1014" s="1">
        <v>34956</v>
      </c>
    </row>
    <row r="1015" spans="1:6" x14ac:dyDescent="0.3">
      <c r="A1015">
        <v>10633</v>
      </c>
      <c r="B1015">
        <v>12</v>
      </c>
      <c r="C1015">
        <v>38</v>
      </c>
      <c r="D1015">
        <v>36</v>
      </c>
      <c r="E1015">
        <v>0.15000000596046448</v>
      </c>
      <c r="F1015" s="1">
        <v>34957</v>
      </c>
    </row>
    <row r="1016" spans="1:6" x14ac:dyDescent="0.3">
      <c r="A1016">
        <v>10633</v>
      </c>
      <c r="B1016">
        <v>13</v>
      </c>
      <c r="C1016">
        <v>6</v>
      </c>
      <c r="D1016">
        <v>13</v>
      </c>
      <c r="E1016">
        <v>0.15000000596046448</v>
      </c>
      <c r="F1016" s="1">
        <v>34957</v>
      </c>
    </row>
    <row r="1017" spans="1:6" x14ac:dyDescent="0.3">
      <c r="A1017">
        <v>10633</v>
      </c>
      <c r="B1017">
        <v>26</v>
      </c>
      <c r="C1017">
        <v>31.23</v>
      </c>
      <c r="D1017">
        <v>35</v>
      </c>
      <c r="E1017">
        <v>0.15000000596046448</v>
      </c>
      <c r="F1017" s="1">
        <v>34957</v>
      </c>
    </row>
    <row r="1018" spans="1:6" x14ac:dyDescent="0.3">
      <c r="A1018">
        <v>10633</v>
      </c>
      <c r="B1018">
        <v>62</v>
      </c>
      <c r="C1018">
        <v>49.3</v>
      </c>
      <c r="D1018">
        <v>80</v>
      </c>
      <c r="E1018">
        <v>0.15000000596046448</v>
      </c>
      <c r="F1018" s="1">
        <v>34957</v>
      </c>
    </row>
    <row r="1019" spans="1:6" x14ac:dyDescent="0.3">
      <c r="A1019">
        <v>10634</v>
      </c>
      <c r="B1019">
        <v>7</v>
      </c>
      <c r="C1019">
        <v>30</v>
      </c>
      <c r="D1019">
        <v>35</v>
      </c>
      <c r="E1019">
        <v>0</v>
      </c>
      <c r="F1019" s="1">
        <v>34957</v>
      </c>
    </row>
    <row r="1020" spans="1:6" x14ac:dyDescent="0.3">
      <c r="A1020">
        <v>10634</v>
      </c>
      <c r="B1020">
        <v>18</v>
      </c>
      <c r="C1020">
        <v>62.5</v>
      </c>
      <c r="D1020">
        <v>50</v>
      </c>
      <c r="E1020">
        <v>0</v>
      </c>
      <c r="F1020" s="1">
        <v>34957</v>
      </c>
    </row>
    <row r="1021" spans="1:6" x14ac:dyDescent="0.3">
      <c r="A1021">
        <v>10634</v>
      </c>
      <c r="B1021">
        <v>51</v>
      </c>
      <c r="C1021">
        <v>53</v>
      </c>
      <c r="D1021">
        <v>15</v>
      </c>
      <c r="E1021">
        <v>0</v>
      </c>
      <c r="F1021" s="1">
        <v>34957</v>
      </c>
    </row>
    <row r="1022" spans="1:6" x14ac:dyDescent="0.3">
      <c r="A1022">
        <v>10634</v>
      </c>
      <c r="B1022">
        <v>75</v>
      </c>
      <c r="C1022">
        <v>7.75</v>
      </c>
      <c r="D1022">
        <v>2</v>
      </c>
      <c r="E1022">
        <v>0</v>
      </c>
      <c r="F1022" s="1">
        <v>34957</v>
      </c>
    </row>
    <row r="1023" spans="1:6" x14ac:dyDescent="0.3">
      <c r="A1023">
        <v>10635</v>
      </c>
      <c r="B1023">
        <v>4</v>
      </c>
      <c r="C1023">
        <v>22</v>
      </c>
      <c r="D1023">
        <v>10</v>
      </c>
      <c r="E1023">
        <v>0.10000000149011612</v>
      </c>
      <c r="F1023" s="1">
        <v>34960</v>
      </c>
    </row>
    <row r="1024" spans="1:6" x14ac:dyDescent="0.3">
      <c r="A1024">
        <v>10635</v>
      </c>
      <c r="B1024">
        <v>5</v>
      </c>
      <c r="C1024">
        <v>21.35</v>
      </c>
      <c r="D1024">
        <v>15</v>
      </c>
      <c r="E1024">
        <v>0.10000000149011612</v>
      </c>
      <c r="F1024" s="1">
        <v>34960</v>
      </c>
    </row>
    <row r="1025" spans="1:6" x14ac:dyDescent="0.3">
      <c r="A1025">
        <v>10635</v>
      </c>
      <c r="B1025">
        <v>22</v>
      </c>
      <c r="C1025">
        <v>21</v>
      </c>
      <c r="D1025">
        <v>40</v>
      </c>
      <c r="E1025">
        <v>0</v>
      </c>
      <c r="F1025" s="1">
        <v>34960</v>
      </c>
    </row>
    <row r="1026" spans="1:6" x14ac:dyDescent="0.3">
      <c r="A1026">
        <v>10636</v>
      </c>
      <c r="B1026">
        <v>4</v>
      </c>
      <c r="C1026">
        <v>22</v>
      </c>
      <c r="D1026">
        <v>25</v>
      </c>
      <c r="E1026">
        <v>0</v>
      </c>
      <c r="F1026" s="1">
        <v>34961</v>
      </c>
    </row>
    <row r="1027" spans="1:6" x14ac:dyDescent="0.3">
      <c r="A1027">
        <v>10636</v>
      </c>
      <c r="B1027">
        <v>58</v>
      </c>
      <c r="C1027">
        <v>13.25</v>
      </c>
      <c r="D1027">
        <v>6</v>
      </c>
      <c r="E1027">
        <v>0</v>
      </c>
      <c r="F1027" s="1">
        <v>34961</v>
      </c>
    </row>
    <row r="1028" spans="1:6" x14ac:dyDescent="0.3">
      <c r="A1028">
        <v>10637</v>
      </c>
      <c r="B1028">
        <v>11</v>
      </c>
      <c r="C1028">
        <v>21</v>
      </c>
      <c r="D1028">
        <v>10</v>
      </c>
      <c r="E1028">
        <v>0</v>
      </c>
      <c r="F1028" s="1">
        <v>34961</v>
      </c>
    </row>
    <row r="1029" spans="1:6" x14ac:dyDescent="0.3">
      <c r="A1029">
        <v>10637</v>
      </c>
      <c r="B1029">
        <v>50</v>
      </c>
      <c r="C1029">
        <v>16.25</v>
      </c>
      <c r="D1029">
        <v>25</v>
      </c>
      <c r="E1029">
        <v>5.000000074505806E-2</v>
      </c>
      <c r="F1029" s="1">
        <v>34961</v>
      </c>
    </row>
    <row r="1030" spans="1:6" x14ac:dyDescent="0.3">
      <c r="A1030">
        <v>10637</v>
      </c>
      <c r="B1030">
        <v>56</v>
      </c>
      <c r="C1030">
        <v>38</v>
      </c>
      <c r="D1030">
        <v>60</v>
      </c>
      <c r="E1030">
        <v>5.000000074505806E-2</v>
      </c>
      <c r="F1030" s="1">
        <v>34961</v>
      </c>
    </row>
    <row r="1031" spans="1:6" x14ac:dyDescent="0.3">
      <c r="A1031">
        <v>10638</v>
      </c>
      <c r="B1031">
        <v>45</v>
      </c>
      <c r="C1031">
        <v>9.5</v>
      </c>
      <c r="D1031">
        <v>20</v>
      </c>
      <c r="E1031">
        <v>0</v>
      </c>
      <c r="F1031" s="1">
        <v>34962</v>
      </c>
    </row>
    <row r="1032" spans="1:6" x14ac:dyDescent="0.3">
      <c r="A1032">
        <v>10638</v>
      </c>
      <c r="B1032">
        <v>65</v>
      </c>
      <c r="C1032">
        <v>21.05</v>
      </c>
      <c r="D1032">
        <v>21</v>
      </c>
      <c r="E1032">
        <v>0</v>
      </c>
      <c r="F1032" s="1">
        <v>34962</v>
      </c>
    </row>
    <row r="1033" spans="1:6" x14ac:dyDescent="0.3">
      <c r="A1033">
        <v>10638</v>
      </c>
      <c r="B1033">
        <v>72</v>
      </c>
      <c r="C1033">
        <v>34.799999999999997</v>
      </c>
      <c r="D1033">
        <v>60</v>
      </c>
      <c r="E1033">
        <v>0</v>
      </c>
      <c r="F1033" s="1">
        <v>34962</v>
      </c>
    </row>
    <row r="1034" spans="1:6" x14ac:dyDescent="0.3">
      <c r="A1034">
        <v>10639</v>
      </c>
      <c r="B1034">
        <v>18</v>
      </c>
      <c r="C1034">
        <v>62.5</v>
      </c>
      <c r="D1034">
        <v>8</v>
      </c>
      <c r="E1034">
        <v>0</v>
      </c>
      <c r="F1034" s="1">
        <v>34962</v>
      </c>
    </row>
    <row r="1035" spans="1:6" x14ac:dyDescent="0.3">
      <c r="A1035">
        <v>10640</v>
      </c>
      <c r="B1035">
        <v>69</v>
      </c>
      <c r="C1035">
        <v>36</v>
      </c>
      <c r="D1035">
        <v>20</v>
      </c>
      <c r="E1035">
        <v>0.25</v>
      </c>
      <c r="F1035" s="1">
        <v>34963</v>
      </c>
    </row>
    <row r="1036" spans="1:6" x14ac:dyDescent="0.3">
      <c r="A1036">
        <v>10640</v>
      </c>
      <c r="B1036">
        <v>70</v>
      </c>
      <c r="C1036">
        <v>15</v>
      </c>
      <c r="D1036">
        <v>15</v>
      </c>
      <c r="E1036">
        <v>0.25</v>
      </c>
      <c r="F1036" s="1">
        <v>34963</v>
      </c>
    </row>
    <row r="1037" spans="1:6" x14ac:dyDescent="0.3">
      <c r="A1037">
        <v>10641</v>
      </c>
      <c r="B1037">
        <v>2</v>
      </c>
      <c r="C1037">
        <v>19</v>
      </c>
      <c r="D1037">
        <v>50</v>
      </c>
      <c r="E1037">
        <v>0</v>
      </c>
      <c r="F1037" s="1">
        <v>34964</v>
      </c>
    </row>
    <row r="1038" spans="1:6" x14ac:dyDescent="0.3">
      <c r="A1038">
        <v>10641</v>
      </c>
      <c r="B1038">
        <v>40</v>
      </c>
      <c r="C1038">
        <v>18.399999999999999</v>
      </c>
      <c r="D1038">
        <v>60</v>
      </c>
      <c r="E1038">
        <v>0</v>
      </c>
      <c r="F1038" s="1">
        <v>34964</v>
      </c>
    </row>
    <row r="1039" spans="1:6" x14ac:dyDescent="0.3">
      <c r="A1039">
        <v>10642</v>
      </c>
      <c r="B1039">
        <v>21</v>
      </c>
      <c r="C1039">
        <v>10</v>
      </c>
      <c r="D1039">
        <v>30</v>
      </c>
      <c r="E1039">
        <v>0.20000000298023224</v>
      </c>
      <c r="F1039" s="1">
        <v>34964</v>
      </c>
    </row>
    <row r="1040" spans="1:6" x14ac:dyDescent="0.3">
      <c r="A1040">
        <v>10642</v>
      </c>
      <c r="B1040">
        <v>61</v>
      </c>
      <c r="C1040">
        <v>28.5</v>
      </c>
      <c r="D1040">
        <v>20</v>
      </c>
      <c r="E1040">
        <v>0.20000000298023224</v>
      </c>
      <c r="F1040" s="1">
        <v>34964</v>
      </c>
    </row>
    <row r="1041" spans="1:6" x14ac:dyDescent="0.3">
      <c r="A1041">
        <v>10643</v>
      </c>
      <c r="B1041">
        <v>28</v>
      </c>
      <c r="C1041">
        <v>45.6</v>
      </c>
      <c r="D1041">
        <v>15</v>
      </c>
      <c r="E1041">
        <v>0.25</v>
      </c>
      <c r="F1041" s="1">
        <v>34967</v>
      </c>
    </row>
    <row r="1042" spans="1:6" x14ac:dyDescent="0.3">
      <c r="A1042">
        <v>10643</v>
      </c>
      <c r="B1042">
        <v>39</v>
      </c>
      <c r="C1042">
        <v>18</v>
      </c>
      <c r="D1042">
        <v>21</v>
      </c>
      <c r="E1042">
        <v>0.25</v>
      </c>
      <c r="F1042" s="1">
        <v>34967</v>
      </c>
    </row>
    <row r="1043" spans="1:6" x14ac:dyDescent="0.3">
      <c r="A1043">
        <v>10643</v>
      </c>
      <c r="B1043">
        <v>46</v>
      </c>
      <c r="C1043">
        <v>12</v>
      </c>
      <c r="D1043">
        <v>2</v>
      </c>
      <c r="E1043">
        <v>0.25</v>
      </c>
      <c r="F1043" s="1">
        <v>34967</v>
      </c>
    </row>
    <row r="1044" spans="1:6" x14ac:dyDescent="0.3">
      <c r="A1044">
        <v>10644</v>
      </c>
      <c r="B1044">
        <v>18</v>
      </c>
      <c r="C1044">
        <v>62.5</v>
      </c>
      <c r="D1044">
        <v>4</v>
      </c>
      <c r="E1044">
        <v>0.10000000149011612</v>
      </c>
      <c r="F1044" s="1">
        <v>34967</v>
      </c>
    </row>
    <row r="1045" spans="1:6" x14ac:dyDescent="0.3">
      <c r="A1045">
        <v>10644</v>
      </c>
      <c r="B1045">
        <v>43</v>
      </c>
      <c r="C1045">
        <v>46</v>
      </c>
      <c r="D1045">
        <v>20</v>
      </c>
      <c r="E1045">
        <v>0</v>
      </c>
      <c r="F1045" s="1">
        <v>34967</v>
      </c>
    </row>
    <row r="1046" spans="1:6" x14ac:dyDescent="0.3">
      <c r="A1046">
        <v>10644</v>
      </c>
      <c r="B1046">
        <v>46</v>
      </c>
      <c r="C1046">
        <v>12</v>
      </c>
      <c r="D1046">
        <v>21</v>
      </c>
      <c r="E1046">
        <v>0.10000000149011612</v>
      </c>
      <c r="F1046" s="1">
        <v>34967</v>
      </c>
    </row>
    <row r="1047" spans="1:6" x14ac:dyDescent="0.3">
      <c r="A1047">
        <v>10645</v>
      </c>
      <c r="B1047">
        <v>18</v>
      </c>
      <c r="C1047">
        <v>62.5</v>
      </c>
      <c r="D1047">
        <v>20</v>
      </c>
      <c r="E1047">
        <v>0</v>
      </c>
      <c r="F1047" s="1">
        <v>34968</v>
      </c>
    </row>
    <row r="1048" spans="1:6" x14ac:dyDescent="0.3">
      <c r="A1048">
        <v>10645</v>
      </c>
      <c r="B1048">
        <v>36</v>
      </c>
      <c r="C1048">
        <v>19</v>
      </c>
      <c r="D1048">
        <v>15</v>
      </c>
      <c r="E1048">
        <v>0</v>
      </c>
      <c r="F1048" s="1">
        <v>34968</v>
      </c>
    </row>
    <row r="1049" spans="1:6" x14ac:dyDescent="0.3">
      <c r="A1049">
        <v>10646</v>
      </c>
      <c r="B1049">
        <v>1</v>
      </c>
      <c r="C1049">
        <v>18</v>
      </c>
      <c r="D1049">
        <v>15</v>
      </c>
      <c r="E1049">
        <v>0.25</v>
      </c>
      <c r="F1049" s="1">
        <v>34969</v>
      </c>
    </row>
    <row r="1050" spans="1:6" x14ac:dyDescent="0.3">
      <c r="A1050">
        <v>10646</v>
      </c>
      <c r="B1050">
        <v>10</v>
      </c>
      <c r="C1050">
        <v>31</v>
      </c>
      <c r="D1050">
        <v>18</v>
      </c>
      <c r="E1050">
        <v>0.25</v>
      </c>
      <c r="F1050" s="1">
        <v>34969</v>
      </c>
    </row>
    <row r="1051" spans="1:6" x14ac:dyDescent="0.3">
      <c r="A1051">
        <v>10646</v>
      </c>
      <c r="B1051">
        <v>71</v>
      </c>
      <c r="C1051">
        <v>21.5</v>
      </c>
      <c r="D1051">
        <v>30</v>
      </c>
      <c r="E1051">
        <v>0.25</v>
      </c>
      <c r="F1051" s="1">
        <v>34969</v>
      </c>
    </row>
    <row r="1052" spans="1:6" x14ac:dyDescent="0.3">
      <c r="A1052">
        <v>10646</v>
      </c>
      <c r="B1052">
        <v>77</v>
      </c>
      <c r="C1052">
        <v>13</v>
      </c>
      <c r="D1052">
        <v>35</v>
      </c>
      <c r="E1052">
        <v>0.25</v>
      </c>
      <c r="F1052" s="1">
        <v>34969</v>
      </c>
    </row>
    <row r="1053" spans="1:6" x14ac:dyDescent="0.3">
      <c r="A1053">
        <v>10647</v>
      </c>
      <c r="B1053">
        <v>19</v>
      </c>
      <c r="C1053">
        <v>9.1999999999999993</v>
      </c>
      <c r="D1053">
        <v>30</v>
      </c>
      <c r="E1053">
        <v>0</v>
      </c>
      <c r="F1053" s="1">
        <v>34969</v>
      </c>
    </row>
    <row r="1054" spans="1:6" x14ac:dyDescent="0.3">
      <c r="A1054">
        <v>10647</v>
      </c>
      <c r="B1054">
        <v>39</v>
      </c>
      <c r="C1054">
        <v>18</v>
      </c>
      <c r="D1054">
        <v>20</v>
      </c>
      <c r="E1054">
        <v>0</v>
      </c>
      <c r="F1054" s="1">
        <v>34969</v>
      </c>
    </row>
    <row r="1055" spans="1:6" x14ac:dyDescent="0.3">
      <c r="A1055">
        <v>10648</v>
      </c>
      <c r="B1055">
        <v>22</v>
      </c>
      <c r="C1055">
        <v>21</v>
      </c>
      <c r="D1055">
        <v>15</v>
      </c>
      <c r="E1055">
        <v>0</v>
      </c>
      <c r="F1055" s="1">
        <v>34970</v>
      </c>
    </row>
    <row r="1056" spans="1:6" x14ac:dyDescent="0.3">
      <c r="A1056">
        <v>10648</v>
      </c>
      <c r="B1056">
        <v>24</v>
      </c>
      <c r="C1056">
        <v>4.5</v>
      </c>
      <c r="D1056">
        <v>15</v>
      </c>
      <c r="E1056">
        <v>0.15000000596046448</v>
      </c>
      <c r="F1056" s="1">
        <v>34970</v>
      </c>
    </row>
    <row r="1057" spans="1:6" x14ac:dyDescent="0.3">
      <c r="A1057">
        <v>10649</v>
      </c>
      <c r="B1057">
        <v>28</v>
      </c>
      <c r="C1057">
        <v>45.6</v>
      </c>
      <c r="D1057">
        <v>20</v>
      </c>
      <c r="E1057">
        <v>0</v>
      </c>
      <c r="F1057" s="1">
        <v>34970</v>
      </c>
    </row>
    <row r="1058" spans="1:6" x14ac:dyDescent="0.3">
      <c r="A1058">
        <v>10649</v>
      </c>
      <c r="B1058">
        <v>72</v>
      </c>
      <c r="C1058">
        <v>34.799999999999997</v>
      </c>
      <c r="D1058">
        <v>15</v>
      </c>
      <c r="E1058">
        <v>0</v>
      </c>
      <c r="F1058" s="1">
        <v>34970</v>
      </c>
    </row>
    <row r="1059" spans="1:6" x14ac:dyDescent="0.3">
      <c r="A1059">
        <v>10650</v>
      </c>
      <c r="B1059">
        <v>30</v>
      </c>
      <c r="C1059">
        <v>25.89</v>
      </c>
      <c r="D1059">
        <v>30</v>
      </c>
      <c r="E1059">
        <v>0</v>
      </c>
      <c r="F1059" s="1">
        <v>34971</v>
      </c>
    </row>
    <row r="1060" spans="1:6" x14ac:dyDescent="0.3">
      <c r="A1060">
        <v>10650</v>
      </c>
      <c r="B1060">
        <v>53</v>
      </c>
      <c r="C1060">
        <v>32.799999999999997</v>
      </c>
      <c r="D1060">
        <v>25</v>
      </c>
      <c r="E1060">
        <v>5.000000074505806E-2</v>
      </c>
      <c r="F1060" s="1">
        <v>34971</v>
      </c>
    </row>
    <row r="1061" spans="1:6" x14ac:dyDescent="0.3">
      <c r="A1061">
        <v>10650</v>
      </c>
      <c r="B1061">
        <v>54</v>
      </c>
      <c r="C1061">
        <v>7.45</v>
      </c>
      <c r="D1061">
        <v>30</v>
      </c>
      <c r="E1061">
        <v>0</v>
      </c>
      <c r="F1061" s="1">
        <v>34971</v>
      </c>
    </row>
    <row r="1062" spans="1:6" x14ac:dyDescent="0.3">
      <c r="A1062">
        <v>10651</v>
      </c>
      <c r="B1062">
        <v>19</v>
      </c>
      <c r="C1062">
        <v>9.1999999999999993</v>
      </c>
      <c r="D1062">
        <v>12</v>
      </c>
      <c r="E1062">
        <v>0.25</v>
      </c>
      <c r="F1062" s="1">
        <v>34974</v>
      </c>
    </row>
    <row r="1063" spans="1:6" x14ac:dyDescent="0.3">
      <c r="A1063">
        <v>10651</v>
      </c>
      <c r="B1063">
        <v>22</v>
      </c>
      <c r="C1063">
        <v>21</v>
      </c>
      <c r="D1063">
        <v>20</v>
      </c>
      <c r="E1063">
        <v>0.25</v>
      </c>
      <c r="F1063" s="1">
        <v>34974</v>
      </c>
    </row>
    <row r="1064" spans="1:6" x14ac:dyDescent="0.3">
      <c r="A1064">
        <v>10652</v>
      </c>
      <c r="B1064">
        <v>30</v>
      </c>
      <c r="C1064">
        <v>25.89</v>
      </c>
      <c r="D1064">
        <v>2</v>
      </c>
      <c r="E1064">
        <v>0.25</v>
      </c>
      <c r="F1064" s="1">
        <v>34974</v>
      </c>
    </row>
    <row r="1065" spans="1:6" x14ac:dyDescent="0.3">
      <c r="A1065">
        <v>10652</v>
      </c>
      <c r="B1065">
        <v>42</v>
      </c>
      <c r="C1065">
        <v>14</v>
      </c>
      <c r="D1065">
        <v>20</v>
      </c>
      <c r="E1065">
        <v>0</v>
      </c>
      <c r="F1065" s="1">
        <v>34974</v>
      </c>
    </row>
    <row r="1066" spans="1:6" x14ac:dyDescent="0.3">
      <c r="A1066">
        <v>10653</v>
      </c>
      <c r="B1066">
        <v>16</v>
      </c>
      <c r="C1066">
        <v>17.45</v>
      </c>
      <c r="D1066">
        <v>30</v>
      </c>
      <c r="E1066">
        <v>0.10000000149011612</v>
      </c>
      <c r="F1066" s="1">
        <v>34975</v>
      </c>
    </row>
    <row r="1067" spans="1:6" x14ac:dyDescent="0.3">
      <c r="A1067">
        <v>10653</v>
      </c>
      <c r="B1067">
        <v>60</v>
      </c>
      <c r="C1067">
        <v>34</v>
      </c>
      <c r="D1067">
        <v>20</v>
      </c>
      <c r="E1067">
        <v>0.10000000149011612</v>
      </c>
      <c r="F1067" s="1">
        <v>34975</v>
      </c>
    </row>
    <row r="1068" spans="1:6" x14ac:dyDescent="0.3">
      <c r="A1068">
        <v>10654</v>
      </c>
      <c r="B1068">
        <v>4</v>
      </c>
      <c r="C1068">
        <v>22</v>
      </c>
      <c r="D1068">
        <v>12</v>
      </c>
      <c r="E1068">
        <v>0.10000000149011612</v>
      </c>
      <c r="F1068" s="1">
        <v>34975</v>
      </c>
    </row>
    <row r="1069" spans="1:6" x14ac:dyDescent="0.3">
      <c r="A1069">
        <v>10654</v>
      </c>
      <c r="B1069">
        <v>39</v>
      </c>
      <c r="C1069">
        <v>18</v>
      </c>
      <c r="D1069">
        <v>20</v>
      </c>
      <c r="E1069">
        <v>0.10000000149011612</v>
      </c>
      <c r="F1069" s="1">
        <v>34975</v>
      </c>
    </row>
    <row r="1070" spans="1:6" x14ac:dyDescent="0.3">
      <c r="A1070">
        <v>10654</v>
      </c>
      <c r="B1070">
        <v>54</v>
      </c>
      <c r="C1070">
        <v>7.45</v>
      </c>
      <c r="D1070">
        <v>6</v>
      </c>
      <c r="E1070">
        <v>0.10000000149011612</v>
      </c>
      <c r="F1070" s="1">
        <v>34975</v>
      </c>
    </row>
    <row r="1071" spans="1:6" x14ac:dyDescent="0.3">
      <c r="A1071">
        <v>10655</v>
      </c>
      <c r="B1071">
        <v>41</v>
      </c>
      <c r="C1071">
        <v>9.65</v>
      </c>
      <c r="D1071">
        <v>20</v>
      </c>
      <c r="E1071">
        <v>0.20000000298023224</v>
      </c>
      <c r="F1071" s="1">
        <v>34976</v>
      </c>
    </row>
    <row r="1072" spans="1:6" x14ac:dyDescent="0.3">
      <c r="A1072">
        <v>10656</v>
      </c>
      <c r="B1072">
        <v>14</v>
      </c>
      <c r="C1072">
        <v>23.25</v>
      </c>
      <c r="D1072">
        <v>3</v>
      </c>
      <c r="E1072">
        <v>0.10000000149011612</v>
      </c>
      <c r="F1072" s="1">
        <v>34977</v>
      </c>
    </row>
    <row r="1073" spans="1:6" x14ac:dyDescent="0.3">
      <c r="A1073">
        <v>10656</v>
      </c>
      <c r="B1073">
        <v>44</v>
      </c>
      <c r="C1073">
        <v>19.45</v>
      </c>
      <c r="D1073">
        <v>28</v>
      </c>
      <c r="E1073">
        <v>0.10000000149011612</v>
      </c>
      <c r="F1073" s="1">
        <v>34977</v>
      </c>
    </row>
    <row r="1074" spans="1:6" x14ac:dyDescent="0.3">
      <c r="A1074">
        <v>10656</v>
      </c>
      <c r="B1074">
        <v>47</v>
      </c>
      <c r="C1074">
        <v>9.5</v>
      </c>
      <c r="D1074">
        <v>6</v>
      </c>
      <c r="E1074">
        <v>0.10000000149011612</v>
      </c>
      <c r="F1074" s="1">
        <v>34977</v>
      </c>
    </row>
    <row r="1075" spans="1:6" x14ac:dyDescent="0.3">
      <c r="A1075">
        <v>10657</v>
      </c>
      <c r="B1075">
        <v>15</v>
      </c>
      <c r="C1075">
        <v>15.5</v>
      </c>
      <c r="D1075">
        <v>50</v>
      </c>
      <c r="E1075">
        <v>0</v>
      </c>
      <c r="F1075" s="1">
        <v>34977</v>
      </c>
    </row>
    <row r="1076" spans="1:6" x14ac:dyDescent="0.3">
      <c r="A1076">
        <v>10657</v>
      </c>
      <c r="B1076">
        <v>41</v>
      </c>
      <c r="C1076">
        <v>9.65</v>
      </c>
      <c r="D1076">
        <v>24</v>
      </c>
      <c r="E1076">
        <v>0</v>
      </c>
      <c r="F1076" s="1">
        <v>34977</v>
      </c>
    </row>
    <row r="1077" spans="1:6" x14ac:dyDescent="0.3">
      <c r="A1077">
        <v>10657</v>
      </c>
      <c r="B1077">
        <v>46</v>
      </c>
      <c r="C1077">
        <v>12</v>
      </c>
      <c r="D1077">
        <v>45</v>
      </c>
      <c r="E1077">
        <v>0</v>
      </c>
      <c r="F1077" s="1">
        <v>34977</v>
      </c>
    </row>
    <row r="1078" spans="1:6" x14ac:dyDescent="0.3">
      <c r="A1078">
        <v>10657</v>
      </c>
      <c r="B1078">
        <v>47</v>
      </c>
      <c r="C1078">
        <v>9.5</v>
      </c>
      <c r="D1078">
        <v>10</v>
      </c>
      <c r="E1078">
        <v>0</v>
      </c>
      <c r="F1078" s="1">
        <v>34977</v>
      </c>
    </row>
    <row r="1079" spans="1:6" x14ac:dyDescent="0.3">
      <c r="A1079">
        <v>10657</v>
      </c>
      <c r="B1079">
        <v>56</v>
      </c>
      <c r="C1079">
        <v>38</v>
      </c>
      <c r="D1079">
        <v>45</v>
      </c>
      <c r="E1079">
        <v>0</v>
      </c>
      <c r="F1079" s="1">
        <v>34977</v>
      </c>
    </row>
    <row r="1080" spans="1:6" x14ac:dyDescent="0.3">
      <c r="A1080">
        <v>10657</v>
      </c>
      <c r="B1080">
        <v>60</v>
      </c>
      <c r="C1080">
        <v>34</v>
      </c>
      <c r="D1080">
        <v>30</v>
      </c>
      <c r="E1080">
        <v>0</v>
      </c>
      <c r="F1080" s="1">
        <v>34977</v>
      </c>
    </row>
    <row r="1081" spans="1:6" x14ac:dyDescent="0.3">
      <c r="A1081">
        <v>10658</v>
      </c>
      <c r="B1081">
        <v>21</v>
      </c>
      <c r="C1081">
        <v>10</v>
      </c>
      <c r="D1081">
        <v>60</v>
      </c>
      <c r="E1081">
        <v>0</v>
      </c>
      <c r="F1081" s="1">
        <v>34978</v>
      </c>
    </row>
    <row r="1082" spans="1:6" x14ac:dyDescent="0.3">
      <c r="A1082">
        <v>10658</v>
      </c>
      <c r="B1082">
        <v>40</v>
      </c>
      <c r="C1082">
        <v>18.399999999999999</v>
      </c>
      <c r="D1082">
        <v>70</v>
      </c>
      <c r="E1082">
        <v>5.000000074505806E-2</v>
      </c>
      <c r="F1082" s="1">
        <v>34978</v>
      </c>
    </row>
    <row r="1083" spans="1:6" x14ac:dyDescent="0.3">
      <c r="A1083">
        <v>10658</v>
      </c>
      <c r="B1083">
        <v>60</v>
      </c>
      <c r="C1083">
        <v>34</v>
      </c>
      <c r="D1083">
        <v>55</v>
      </c>
      <c r="E1083">
        <v>5.000000074505806E-2</v>
      </c>
      <c r="F1083" s="1">
        <v>34978</v>
      </c>
    </row>
    <row r="1084" spans="1:6" x14ac:dyDescent="0.3">
      <c r="A1084">
        <v>10658</v>
      </c>
      <c r="B1084">
        <v>77</v>
      </c>
      <c r="C1084">
        <v>13</v>
      </c>
      <c r="D1084">
        <v>70</v>
      </c>
      <c r="E1084">
        <v>5.000000074505806E-2</v>
      </c>
      <c r="F1084" s="1">
        <v>34978</v>
      </c>
    </row>
    <row r="1085" spans="1:6" x14ac:dyDescent="0.3">
      <c r="A1085">
        <v>10659</v>
      </c>
      <c r="B1085">
        <v>31</v>
      </c>
      <c r="C1085">
        <v>12.5</v>
      </c>
      <c r="D1085">
        <v>20</v>
      </c>
      <c r="E1085">
        <v>5.000000074505806E-2</v>
      </c>
      <c r="F1085" s="1">
        <v>34978</v>
      </c>
    </row>
    <row r="1086" spans="1:6" x14ac:dyDescent="0.3">
      <c r="A1086">
        <v>10659</v>
      </c>
      <c r="B1086">
        <v>40</v>
      </c>
      <c r="C1086">
        <v>18.399999999999999</v>
      </c>
      <c r="D1086">
        <v>24</v>
      </c>
      <c r="E1086">
        <v>5.000000074505806E-2</v>
      </c>
      <c r="F1086" s="1">
        <v>34978</v>
      </c>
    </row>
    <row r="1087" spans="1:6" x14ac:dyDescent="0.3">
      <c r="A1087">
        <v>10659</v>
      </c>
      <c r="B1087">
        <v>70</v>
      </c>
      <c r="C1087">
        <v>15</v>
      </c>
      <c r="D1087">
        <v>40</v>
      </c>
      <c r="E1087">
        <v>5.000000074505806E-2</v>
      </c>
      <c r="F1087" s="1">
        <v>34978</v>
      </c>
    </row>
    <row r="1088" spans="1:6" x14ac:dyDescent="0.3">
      <c r="A1088">
        <v>10660</v>
      </c>
      <c r="B1088">
        <v>20</v>
      </c>
      <c r="C1088">
        <v>81</v>
      </c>
      <c r="D1088">
        <v>21</v>
      </c>
      <c r="E1088">
        <v>0</v>
      </c>
      <c r="F1088" s="1">
        <v>34981</v>
      </c>
    </row>
    <row r="1089" spans="1:6" x14ac:dyDescent="0.3">
      <c r="A1089">
        <v>10661</v>
      </c>
      <c r="B1089">
        <v>39</v>
      </c>
      <c r="C1089">
        <v>18</v>
      </c>
      <c r="D1089">
        <v>3</v>
      </c>
      <c r="E1089">
        <v>0.20000000298023224</v>
      </c>
      <c r="F1089" s="1">
        <v>34982</v>
      </c>
    </row>
    <row r="1090" spans="1:6" x14ac:dyDescent="0.3">
      <c r="A1090">
        <v>10661</v>
      </c>
      <c r="B1090">
        <v>58</v>
      </c>
      <c r="C1090">
        <v>13.25</v>
      </c>
      <c r="D1090">
        <v>49</v>
      </c>
      <c r="E1090">
        <v>0.20000000298023224</v>
      </c>
      <c r="F1090" s="1">
        <v>34982</v>
      </c>
    </row>
    <row r="1091" spans="1:6" x14ac:dyDescent="0.3">
      <c r="A1091">
        <v>10662</v>
      </c>
      <c r="B1091">
        <v>68</v>
      </c>
      <c r="C1091">
        <v>12.5</v>
      </c>
      <c r="D1091">
        <v>10</v>
      </c>
      <c r="E1091">
        <v>0</v>
      </c>
      <c r="F1091" s="1">
        <v>34982</v>
      </c>
    </row>
    <row r="1092" spans="1:6" x14ac:dyDescent="0.3">
      <c r="A1092">
        <v>10663</v>
      </c>
      <c r="B1092">
        <v>40</v>
      </c>
      <c r="C1092">
        <v>18.399999999999999</v>
      </c>
      <c r="D1092">
        <v>30</v>
      </c>
      <c r="E1092">
        <v>5.000000074505806E-2</v>
      </c>
      <c r="F1092" s="1">
        <v>34983</v>
      </c>
    </row>
    <row r="1093" spans="1:6" x14ac:dyDescent="0.3">
      <c r="A1093">
        <v>10663</v>
      </c>
      <c r="B1093">
        <v>42</v>
      </c>
      <c r="C1093">
        <v>14</v>
      </c>
      <c r="D1093">
        <v>30</v>
      </c>
      <c r="E1093">
        <v>5.000000074505806E-2</v>
      </c>
      <c r="F1093" s="1">
        <v>34983</v>
      </c>
    </row>
    <row r="1094" spans="1:6" x14ac:dyDescent="0.3">
      <c r="A1094">
        <v>10663</v>
      </c>
      <c r="B1094">
        <v>51</v>
      </c>
      <c r="C1094">
        <v>53</v>
      </c>
      <c r="D1094">
        <v>20</v>
      </c>
      <c r="E1094">
        <v>5.000000074505806E-2</v>
      </c>
      <c r="F1094" s="1">
        <v>34983</v>
      </c>
    </row>
    <row r="1095" spans="1:6" x14ac:dyDescent="0.3">
      <c r="A1095">
        <v>10664</v>
      </c>
      <c r="B1095">
        <v>10</v>
      </c>
      <c r="C1095">
        <v>31</v>
      </c>
      <c r="D1095">
        <v>24</v>
      </c>
      <c r="E1095">
        <v>0.15000000596046448</v>
      </c>
      <c r="F1095" s="1">
        <v>34983</v>
      </c>
    </row>
    <row r="1096" spans="1:6" x14ac:dyDescent="0.3">
      <c r="A1096">
        <v>10664</v>
      </c>
      <c r="B1096">
        <v>56</v>
      </c>
      <c r="C1096">
        <v>38</v>
      </c>
      <c r="D1096">
        <v>12</v>
      </c>
      <c r="E1096">
        <v>0.15000000596046448</v>
      </c>
      <c r="F1096" s="1">
        <v>34983</v>
      </c>
    </row>
    <row r="1097" spans="1:6" x14ac:dyDescent="0.3">
      <c r="A1097">
        <v>10664</v>
      </c>
      <c r="B1097">
        <v>65</v>
      </c>
      <c r="C1097">
        <v>21.05</v>
      </c>
      <c r="D1097">
        <v>15</v>
      </c>
      <c r="E1097">
        <v>0.15000000596046448</v>
      </c>
      <c r="F1097" s="1">
        <v>34983</v>
      </c>
    </row>
    <row r="1098" spans="1:6" x14ac:dyDescent="0.3">
      <c r="A1098">
        <v>10665</v>
      </c>
      <c r="B1098">
        <v>51</v>
      </c>
      <c r="C1098">
        <v>53</v>
      </c>
      <c r="D1098">
        <v>20</v>
      </c>
      <c r="E1098">
        <v>0</v>
      </c>
      <c r="F1098" s="1">
        <v>34984</v>
      </c>
    </row>
    <row r="1099" spans="1:6" x14ac:dyDescent="0.3">
      <c r="A1099">
        <v>10665</v>
      </c>
      <c r="B1099">
        <v>59</v>
      </c>
      <c r="C1099">
        <v>55</v>
      </c>
      <c r="D1099">
        <v>1</v>
      </c>
      <c r="E1099">
        <v>0</v>
      </c>
      <c r="F1099" s="1">
        <v>34984</v>
      </c>
    </row>
    <row r="1100" spans="1:6" x14ac:dyDescent="0.3">
      <c r="A1100">
        <v>10665</v>
      </c>
      <c r="B1100">
        <v>76</v>
      </c>
      <c r="C1100">
        <v>18</v>
      </c>
      <c r="D1100">
        <v>10</v>
      </c>
      <c r="E1100">
        <v>0</v>
      </c>
      <c r="F1100" s="1">
        <v>34984</v>
      </c>
    </row>
    <row r="1101" spans="1:6" x14ac:dyDescent="0.3">
      <c r="A1101">
        <v>10666</v>
      </c>
      <c r="B1101">
        <v>29</v>
      </c>
      <c r="C1101">
        <v>123.79</v>
      </c>
      <c r="D1101">
        <v>36</v>
      </c>
      <c r="E1101">
        <v>0</v>
      </c>
      <c r="F1101" s="1">
        <v>34985</v>
      </c>
    </row>
    <row r="1102" spans="1:6" x14ac:dyDescent="0.3">
      <c r="A1102">
        <v>10666</v>
      </c>
      <c r="B1102">
        <v>65</v>
      </c>
      <c r="C1102">
        <v>21.05</v>
      </c>
      <c r="D1102">
        <v>10</v>
      </c>
      <c r="E1102">
        <v>0</v>
      </c>
      <c r="F1102" s="1">
        <v>34985</v>
      </c>
    </row>
    <row r="1103" spans="1:6" x14ac:dyDescent="0.3">
      <c r="A1103">
        <v>10667</v>
      </c>
      <c r="B1103">
        <v>69</v>
      </c>
      <c r="C1103">
        <v>36</v>
      </c>
      <c r="D1103">
        <v>45</v>
      </c>
      <c r="E1103">
        <v>0.20000000298023224</v>
      </c>
      <c r="F1103" s="1">
        <v>34985</v>
      </c>
    </row>
    <row r="1104" spans="1:6" x14ac:dyDescent="0.3">
      <c r="A1104">
        <v>10667</v>
      </c>
      <c r="B1104">
        <v>71</v>
      </c>
      <c r="C1104">
        <v>21.5</v>
      </c>
      <c r="D1104">
        <v>14</v>
      </c>
      <c r="E1104">
        <v>0.20000000298023224</v>
      </c>
      <c r="F1104" s="1">
        <v>34985</v>
      </c>
    </row>
    <row r="1105" spans="1:6" x14ac:dyDescent="0.3">
      <c r="A1105">
        <v>10668</v>
      </c>
      <c r="B1105">
        <v>31</v>
      </c>
      <c r="C1105">
        <v>12.5</v>
      </c>
      <c r="D1105">
        <v>8</v>
      </c>
      <c r="E1105">
        <v>0.10000000149011612</v>
      </c>
      <c r="F1105" s="1">
        <v>34988</v>
      </c>
    </row>
    <row r="1106" spans="1:6" x14ac:dyDescent="0.3">
      <c r="A1106">
        <v>10668</v>
      </c>
      <c r="B1106">
        <v>55</v>
      </c>
      <c r="C1106">
        <v>24</v>
      </c>
      <c r="D1106">
        <v>4</v>
      </c>
      <c r="E1106">
        <v>0.10000000149011612</v>
      </c>
      <c r="F1106" s="1">
        <v>34988</v>
      </c>
    </row>
    <row r="1107" spans="1:6" x14ac:dyDescent="0.3">
      <c r="A1107">
        <v>10668</v>
      </c>
      <c r="B1107">
        <v>64</v>
      </c>
      <c r="C1107">
        <v>33.25</v>
      </c>
      <c r="D1107">
        <v>15</v>
      </c>
      <c r="E1107">
        <v>0.10000000149011612</v>
      </c>
      <c r="F1107" s="1">
        <v>34988</v>
      </c>
    </row>
    <row r="1108" spans="1:6" x14ac:dyDescent="0.3">
      <c r="A1108">
        <v>10669</v>
      </c>
      <c r="B1108">
        <v>36</v>
      </c>
      <c r="C1108">
        <v>19</v>
      </c>
      <c r="D1108">
        <v>30</v>
      </c>
      <c r="E1108">
        <v>0</v>
      </c>
      <c r="F1108" s="1">
        <v>34988</v>
      </c>
    </row>
    <row r="1109" spans="1:6" x14ac:dyDescent="0.3">
      <c r="A1109">
        <v>10670</v>
      </c>
      <c r="B1109">
        <v>23</v>
      </c>
      <c r="C1109">
        <v>9</v>
      </c>
      <c r="D1109">
        <v>32</v>
      </c>
      <c r="E1109">
        <v>0</v>
      </c>
      <c r="F1109" s="1">
        <v>34989</v>
      </c>
    </row>
    <row r="1110" spans="1:6" x14ac:dyDescent="0.3">
      <c r="A1110">
        <v>10670</v>
      </c>
      <c r="B1110">
        <v>46</v>
      </c>
      <c r="C1110">
        <v>12</v>
      </c>
      <c r="D1110">
        <v>60</v>
      </c>
      <c r="E1110">
        <v>0</v>
      </c>
      <c r="F1110" s="1">
        <v>34989</v>
      </c>
    </row>
    <row r="1111" spans="1:6" x14ac:dyDescent="0.3">
      <c r="A1111">
        <v>10670</v>
      </c>
      <c r="B1111">
        <v>67</v>
      </c>
      <c r="C1111">
        <v>14</v>
      </c>
      <c r="D1111">
        <v>25</v>
      </c>
      <c r="E1111">
        <v>0</v>
      </c>
      <c r="F1111" s="1">
        <v>34989</v>
      </c>
    </row>
    <row r="1112" spans="1:6" x14ac:dyDescent="0.3">
      <c r="A1112">
        <v>10670</v>
      </c>
      <c r="B1112">
        <v>73</v>
      </c>
      <c r="C1112">
        <v>15</v>
      </c>
      <c r="D1112">
        <v>50</v>
      </c>
      <c r="E1112">
        <v>0</v>
      </c>
      <c r="F1112" s="1">
        <v>34989</v>
      </c>
    </row>
    <row r="1113" spans="1:6" x14ac:dyDescent="0.3">
      <c r="A1113">
        <v>10670</v>
      </c>
      <c r="B1113">
        <v>75</v>
      </c>
      <c r="C1113">
        <v>7.75</v>
      </c>
      <c r="D1113">
        <v>25</v>
      </c>
      <c r="E1113">
        <v>0</v>
      </c>
      <c r="F1113" s="1">
        <v>34989</v>
      </c>
    </row>
    <row r="1114" spans="1:6" x14ac:dyDescent="0.3">
      <c r="A1114">
        <v>10671</v>
      </c>
      <c r="B1114">
        <v>16</v>
      </c>
      <c r="C1114">
        <v>17.45</v>
      </c>
      <c r="D1114">
        <v>10</v>
      </c>
      <c r="E1114">
        <v>0</v>
      </c>
      <c r="F1114" s="1">
        <v>34990</v>
      </c>
    </row>
    <row r="1115" spans="1:6" x14ac:dyDescent="0.3">
      <c r="A1115">
        <v>10671</v>
      </c>
      <c r="B1115">
        <v>62</v>
      </c>
      <c r="C1115">
        <v>49.3</v>
      </c>
      <c r="D1115">
        <v>10</v>
      </c>
      <c r="E1115">
        <v>0</v>
      </c>
      <c r="F1115" s="1">
        <v>34990</v>
      </c>
    </row>
    <row r="1116" spans="1:6" x14ac:dyDescent="0.3">
      <c r="A1116">
        <v>10671</v>
      </c>
      <c r="B1116">
        <v>65</v>
      </c>
      <c r="C1116">
        <v>21.05</v>
      </c>
      <c r="D1116">
        <v>12</v>
      </c>
      <c r="E1116">
        <v>0</v>
      </c>
      <c r="F1116" s="1">
        <v>34990</v>
      </c>
    </row>
    <row r="1117" spans="1:6" x14ac:dyDescent="0.3">
      <c r="A1117">
        <v>10672</v>
      </c>
      <c r="B1117">
        <v>38</v>
      </c>
      <c r="C1117">
        <v>263.5</v>
      </c>
      <c r="D1117">
        <v>15</v>
      </c>
      <c r="E1117">
        <v>0.10000000149011612</v>
      </c>
      <c r="F1117" s="1">
        <v>34990</v>
      </c>
    </row>
    <row r="1118" spans="1:6" x14ac:dyDescent="0.3">
      <c r="A1118">
        <v>10672</v>
      </c>
      <c r="B1118">
        <v>71</v>
      </c>
      <c r="C1118">
        <v>21.5</v>
      </c>
      <c r="D1118">
        <v>12</v>
      </c>
      <c r="E1118">
        <v>0</v>
      </c>
      <c r="F1118" s="1">
        <v>34990</v>
      </c>
    </row>
    <row r="1119" spans="1:6" x14ac:dyDescent="0.3">
      <c r="A1119">
        <v>10673</v>
      </c>
      <c r="B1119">
        <v>16</v>
      </c>
      <c r="C1119">
        <v>17.45</v>
      </c>
      <c r="D1119">
        <v>3</v>
      </c>
      <c r="E1119">
        <v>0</v>
      </c>
      <c r="F1119" s="1">
        <v>34991</v>
      </c>
    </row>
    <row r="1120" spans="1:6" x14ac:dyDescent="0.3">
      <c r="A1120">
        <v>10673</v>
      </c>
      <c r="B1120">
        <v>42</v>
      </c>
      <c r="C1120">
        <v>14</v>
      </c>
      <c r="D1120">
        <v>6</v>
      </c>
      <c r="E1120">
        <v>0</v>
      </c>
      <c r="F1120" s="1">
        <v>34991</v>
      </c>
    </row>
    <row r="1121" spans="1:6" x14ac:dyDescent="0.3">
      <c r="A1121">
        <v>10673</v>
      </c>
      <c r="B1121">
        <v>43</v>
      </c>
      <c r="C1121">
        <v>46</v>
      </c>
      <c r="D1121">
        <v>6</v>
      </c>
      <c r="E1121">
        <v>0</v>
      </c>
      <c r="F1121" s="1">
        <v>34991</v>
      </c>
    </row>
    <row r="1122" spans="1:6" x14ac:dyDescent="0.3">
      <c r="A1122">
        <v>10674</v>
      </c>
      <c r="B1122">
        <v>23</v>
      </c>
      <c r="C1122">
        <v>9</v>
      </c>
      <c r="D1122">
        <v>5</v>
      </c>
      <c r="E1122">
        <v>0</v>
      </c>
      <c r="F1122" s="1">
        <v>34991</v>
      </c>
    </row>
    <row r="1123" spans="1:6" x14ac:dyDescent="0.3">
      <c r="A1123">
        <v>10675</v>
      </c>
      <c r="B1123">
        <v>14</v>
      </c>
      <c r="C1123">
        <v>23.25</v>
      </c>
      <c r="D1123">
        <v>30</v>
      </c>
      <c r="E1123">
        <v>0</v>
      </c>
      <c r="F1123" s="1">
        <v>34992</v>
      </c>
    </row>
    <row r="1124" spans="1:6" x14ac:dyDescent="0.3">
      <c r="A1124">
        <v>10675</v>
      </c>
      <c r="B1124">
        <v>53</v>
      </c>
      <c r="C1124">
        <v>32.799999999999997</v>
      </c>
      <c r="D1124">
        <v>10</v>
      </c>
      <c r="E1124">
        <v>0</v>
      </c>
      <c r="F1124" s="1">
        <v>34992</v>
      </c>
    </row>
    <row r="1125" spans="1:6" x14ac:dyDescent="0.3">
      <c r="A1125">
        <v>10675</v>
      </c>
      <c r="B1125">
        <v>58</v>
      </c>
      <c r="C1125">
        <v>13.25</v>
      </c>
      <c r="D1125">
        <v>30</v>
      </c>
      <c r="E1125">
        <v>0</v>
      </c>
      <c r="F1125" s="1">
        <v>34992</v>
      </c>
    </row>
    <row r="1126" spans="1:6" x14ac:dyDescent="0.3">
      <c r="A1126">
        <v>10676</v>
      </c>
      <c r="B1126">
        <v>10</v>
      </c>
      <c r="C1126">
        <v>31</v>
      </c>
      <c r="D1126">
        <v>2</v>
      </c>
      <c r="E1126">
        <v>0</v>
      </c>
      <c r="F1126" s="1">
        <v>34995</v>
      </c>
    </row>
    <row r="1127" spans="1:6" x14ac:dyDescent="0.3">
      <c r="A1127">
        <v>10676</v>
      </c>
      <c r="B1127">
        <v>19</v>
      </c>
      <c r="C1127">
        <v>9.1999999999999993</v>
      </c>
      <c r="D1127">
        <v>7</v>
      </c>
      <c r="E1127">
        <v>0</v>
      </c>
      <c r="F1127" s="1">
        <v>34995</v>
      </c>
    </row>
    <row r="1128" spans="1:6" x14ac:dyDescent="0.3">
      <c r="A1128">
        <v>10676</v>
      </c>
      <c r="B1128">
        <v>44</v>
      </c>
      <c r="C1128">
        <v>19.45</v>
      </c>
      <c r="D1128">
        <v>21</v>
      </c>
      <c r="E1128">
        <v>0</v>
      </c>
      <c r="F1128" s="1">
        <v>34995</v>
      </c>
    </row>
    <row r="1129" spans="1:6" x14ac:dyDescent="0.3">
      <c r="A1129">
        <v>10677</v>
      </c>
      <c r="B1129">
        <v>26</v>
      </c>
      <c r="C1129">
        <v>31.23</v>
      </c>
      <c r="D1129">
        <v>30</v>
      </c>
      <c r="E1129">
        <v>0.15000000596046448</v>
      </c>
      <c r="F1129" s="1">
        <v>34995</v>
      </c>
    </row>
    <row r="1130" spans="1:6" x14ac:dyDescent="0.3">
      <c r="A1130">
        <v>10677</v>
      </c>
      <c r="B1130">
        <v>33</v>
      </c>
      <c r="C1130">
        <v>2.5</v>
      </c>
      <c r="D1130">
        <v>8</v>
      </c>
      <c r="E1130">
        <v>0.15000000596046448</v>
      </c>
      <c r="F1130" s="1">
        <v>34995</v>
      </c>
    </row>
    <row r="1131" spans="1:6" x14ac:dyDescent="0.3">
      <c r="A1131">
        <v>10678</v>
      </c>
      <c r="B1131">
        <v>12</v>
      </c>
      <c r="C1131">
        <v>38</v>
      </c>
      <c r="D1131">
        <v>100</v>
      </c>
      <c r="E1131">
        <v>0</v>
      </c>
      <c r="F1131" s="1">
        <v>34996</v>
      </c>
    </row>
    <row r="1132" spans="1:6" x14ac:dyDescent="0.3">
      <c r="A1132">
        <v>10678</v>
      </c>
      <c r="B1132">
        <v>33</v>
      </c>
      <c r="C1132">
        <v>2.5</v>
      </c>
      <c r="D1132">
        <v>30</v>
      </c>
      <c r="E1132">
        <v>0</v>
      </c>
      <c r="F1132" s="1">
        <v>34996</v>
      </c>
    </row>
    <row r="1133" spans="1:6" x14ac:dyDescent="0.3">
      <c r="A1133">
        <v>10678</v>
      </c>
      <c r="B1133">
        <v>41</v>
      </c>
      <c r="C1133">
        <v>9.65</v>
      </c>
      <c r="D1133">
        <v>120</v>
      </c>
      <c r="E1133">
        <v>0</v>
      </c>
      <c r="F1133" s="1">
        <v>34996</v>
      </c>
    </row>
    <row r="1134" spans="1:6" x14ac:dyDescent="0.3">
      <c r="A1134">
        <v>10678</v>
      </c>
      <c r="B1134">
        <v>54</v>
      </c>
      <c r="C1134">
        <v>7.45</v>
      </c>
      <c r="D1134">
        <v>30</v>
      </c>
      <c r="E1134">
        <v>0</v>
      </c>
      <c r="F1134" s="1">
        <v>34996</v>
      </c>
    </row>
    <row r="1135" spans="1:6" x14ac:dyDescent="0.3">
      <c r="A1135">
        <v>10679</v>
      </c>
      <c r="B1135">
        <v>59</v>
      </c>
      <c r="C1135">
        <v>55</v>
      </c>
      <c r="D1135">
        <v>12</v>
      </c>
      <c r="E1135">
        <v>0</v>
      </c>
      <c r="F1135" s="1">
        <v>34996</v>
      </c>
    </row>
    <row r="1136" spans="1:6" x14ac:dyDescent="0.3">
      <c r="A1136">
        <v>10680</v>
      </c>
      <c r="B1136">
        <v>16</v>
      </c>
      <c r="C1136">
        <v>17.45</v>
      </c>
      <c r="D1136">
        <v>50</v>
      </c>
      <c r="E1136">
        <v>0.25</v>
      </c>
      <c r="F1136" s="1">
        <v>34997</v>
      </c>
    </row>
    <row r="1137" spans="1:6" x14ac:dyDescent="0.3">
      <c r="A1137">
        <v>10680</v>
      </c>
      <c r="B1137">
        <v>31</v>
      </c>
      <c r="C1137">
        <v>12.5</v>
      </c>
      <c r="D1137">
        <v>20</v>
      </c>
      <c r="E1137">
        <v>0.25</v>
      </c>
      <c r="F1137" s="1">
        <v>34997</v>
      </c>
    </row>
    <row r="1138" spans="1:6" x14ac:dyDescent="0.3">
      <c r="A1138">
        <v>10680</v>
      </c>
      <c r="B1138">
        <v>42</v>
      </c>
      <c r="C1138">
        <v>14</v>
      </c>
      <c r="D1138">
        <v>40</v>
      </c>
      <c r="E1138">
        <v>0.25</v>
      </c>
      <c r="F1138" s="1">
        <v>34997</v>
      </c>
    </row>
    <row r="1139" spans="1:6" x14ac:dyDescent="0.3">
      <c r="A1139">
        <v>10681</v>
      </c>
      <c r="B1139">
        <v>19</v>
      </c>
      <c r="C1139">
        <v>9.1999999999999993</v>
      </c>
      <c r="D1139">
        <v>30</v>
      </c>
      <c r="E1139">
        <v>0.10000000149011612</v>
      </c>
      <c r="F1139" s="1">
        <v>34998</v>
      </c>
    </row>
    <row r="1140" spans="1:6" x14ac:dyDescent="0.3">
      <c r="A1140">
        <v>10681</v>
      </c>
      <c r="B1140">
        <v>21</v>
      </c>
      <c r="C1140">
        <v>10</v>
      </c>
      <c r="D1140">
        <v>12</v>
      </c>
      <c r="E1140">
        <v>0.10000000149011612</v>
      </c>
      <c r="F1140" s="1">
        <v>34998</v>
      </c>
    </row>
    <row r="1141" spans="1:6" x14ac:dyDescent="0.3">
      <c r="A1141">
        <v>10681</v>
      </c>
      <c r="B1141">
        <v>64</v>
      </c>
      <c r="C1141">
        <v>33.25</v>
      </c>
      <c r="D1141">
        <v>28</v>
      </c>
      <c r="E1141">
        <v>0</v>
      </c>
      <c r="F1141" s="1">
        <v>34998</v>
      </c>
    </row>
    <row r="1142" spans="1:6" x14ac:dyDescent="0.3">
      <c r="A1142">
        <v>10682</v>
      </c>
      <c r="B1142">
        <v>33</v>
      </c>
      <c r="C1142">
        <v>2.5</v>
      </c>
      <c r="D1142">
        <v>30</v>
      </c>
      <c r="E1142">
        <v>0</v>
      </c>
      <c r="F1142" s="1">
        <v>34998</v>
      </c>
    </row>
    <row r="1143" spans="1:6" x14ac:dyDescent="0.3">
      <c r="A1143">
        <v>10682</v>
      </c>
      <c r="B1143">
        <v>66</v>
      </c>
      <c r="C1143">
        <v>17</v>
      </c>
      <c r="D1143">
        <v>4</v>
      </c>
      <c r="E1143">
        <v>0</v>
      </c>
      <c r="F1143" s="1">
        <v>34998</v>
      </c>
    </row>
    <row r="1144" spans="1:6" x14ac:dyDescent="0.3">
      <c r="A1144">
        <v>10682</v>
      </c>
      <c r="B1144">
        <v>75</v>
      </c>
      <c r="C1144">
        <v>7.75</v>
      </c>
      <c r="D1144">
        <v>30</v>
      </c>
      <c r="E1144">
        <v>0</v>
      </c>
      <c r="F1144" s="1">
        <v>34998</v>
      </c>
    </row>
    <row r="1145" spans="1:6" x14ac:dyDescent="0.3">
      <c r="A1145">
        <v>10683</v>
      </c>
      <c r="B1145">
        <v>52</v>
      </c>
      <c r="C1145">
        <v>7</v>
      </c>
      <c r="D1145">
        <v>9</v>
      </c>
      <c r="E1145">
        <v>0</v>
      </c>
      <c r="F1145" s="1">
        <v>34999</v>
      </c>
    </row>
    <row r="1146" spans="1:6" x14ac:dyDescent="0.3">
      <c r="A1146">
        <v>10684</v>
      </c>
      <c r="B1146">
        <v>40</v>
      </c>
      <c r="C1146">
        <v>18.399999999999999</v>
      </c>
      <c r="D1146">
        <v>20</v>
      </c>
      <c r="E1146">
        <v>0</v>
      </c>
      <c r="F1146" s="1">
        <v>34999</v>
      </c>
    </row>
    <row r="1147" spans="1:6" x14ac:dyDescent="0.3">
      <c r="A1147">
        <v>10684</v>
      </c>
      <c r="B1147">
        <v>47</v>
      </c>
      <c r="C1147">
        <v>9.5</v>
      </c>
      <c r="D1147">
        <v>40</v>
      </c>
      <c r="E1147">
        <v>0</v>
      </c>
      <c r="F1147" s="1">
        <v>34999</v>
      </c>
    </row>
    <row r="1148" spans="1:6" x14ac:dyDescent="0.3">
      <c r="A1148">
        <v>10684</v>
      </c>
      <c r="B1148">
        <v>60</v>
      </c>
      <c r="C1148">
        <v>34</v>
      </c>
      <c r="D1148">
        <v>30</v>
      </c>
      <c r="E1148">
        <v>0</v>
      </c>
      <c r="F1148" s="1">
        <v>34999</v>
      </c>
    </row>
    <row r="1149" spans="1:6" x14ac:dyDescent="0.3">
      <c r="A1149">
        <v>10685</v>
      </c>
      <c r="B1149">
        <v>10</v>
      </c>
      <c r="C1149">
        <v>31</v>
      </c>
      <c r="D1149">
        <v>20</v>
      </c>
      <c r="E1149">
        <v>0</v>
      </c>
      <c r="F1149" s="1">
        <v>35002</v>
      </c>
    </row>
    <row r="1150" spans="1:6" x14ac:dyDescent="0.3">
      <c r="A1150">
        <v>10685</v>
      </c>
      <c r="B1150">
        <v>41</v>
      </c>
      <c r="C1150">
        <v>9.65</v>
      </c>
      <c r="D1150">
        <v>4</v>
      </c>
      <c r="E1150">
        <v>0</v>
      </c>
      <c r="F1150" s="1">
        <v>35002</v>
      </c>
    </row>
    <row r="1151" spans="1:6" x14ac:dyDescent="0.3">
      <c r="A1151">
        <v>10685</v>
      </c>
      <c r="B1151">
        <v>47</v>
      </c>
      <c r="C1151">
        <v>9.5</v>
      </c>
      <c r="D1151">
        <v>15</v>
      </c>
      <c r="E1151">
        <v>0</v>
      </c>
      <c r="F1151" s="1">
        <v>35002</v>
      </c>
    </row>
    <row r="1152" spans="1:6" x14ac:dyDescent="0.3">
      <c r="A1152">
        <v>10686</v>
      </c>
      <c r="B1152">
        <v>17</v>
      </c>
      <c r="C1152">
        <v>39</v>
      </c>
      <c r="D1152">
        <v>30</v>
      </c>
      <c r="E1152">
        <v>0.20000000298023224</v>
      </c>
      <c r="F1152" s="1">
        <v>35003</v>
      </c>
    </row>
    <row r="1153" spans="1:6" x14ac:dyDescent="0.3">
      <c r="A1153">
        <v>10686</v>
      </c>
      <c r="B1153">
        <v>26</v>
      </c>
      <c r="C1153">
        <v>31.23</v>
      </c>
      <c r="D1153">
        <v>15</v>
      </c>
      <c r="E1153">
        <v>0</v>
      </c>
      <c r="F1153" s="1">
        <v>35003</v>
      </c>
    </row>
    <row r="1154" spans="1:6" x14ac:dyDescent="0.3">
      <c r="A1154">
        <v>10687</v>
      </c>
      <c r="B1154">
        <v>9</v>
      </c>
      <c r="C1154">
        <v>97</v>
      </c>
      <c r="D1154">
        <v>50</v>
      </c>
      <c r="E1154">
        <v>0.25</v>
      </c>
      <c r="F1154" s="1">
        <v>35003</v>
      </c>
    </row>
    <row r="1155" spans="1:6" x14ac:dyDescent="0.3">
      <c r="A1155">
        <v>10687</v>
      </c>
      <c r="B1155">
        <v>29</v>
      </c>
      <c r="C1155">
        <v>123.79</v>
      </c>
      <c r="D1155">
        <v>10</v>
      </c>
      <c r="E1155">
        <v>0</v>
      </c>
      <c r="F1155" s="1">
        <v>35003</v>
      </c>
    </row>
    <row r="1156" spans="1:6" x14ac:dyDescent="0.3">
      <c r="A1156">
        <v>10687</v>
      </c>
      <c r="B1156">
        <v>36</v>
      </c>
      <c r="C1156">
        <v>19</v>
      </c>
      <c r="D1156">
        <v>6</v>
      </c>
      <c r="E1156">
        <v>0.25</v>
      </c>
      <c r="F1156" s="1">
        <v>35003</v>
      </c>
    </row>
    <row r="1157" spans="1:6" x14ac:dyDescent="0.3">
      <c r="A1157">
        <v>10688</v>
      </c>
      <c r="B1157">
        <v>10</v>
      </c>
      <c r="C1157">
        <v>31</v>
      </c>
      <c r="D1157">
        <v>18</v>
      </c>
      <c r="E1157">
        <v>0.10000000149011612</v>
      </c>
      <c r="F1157" s="1">
        <v>35004</v>
      </c>
    </row>
    <row r="1158" spans="1:6" x14ac:dyDescent="0.3">
      <c r="A1158">
        <v>10688</v>
      </c>
      <c r="B1158">
        <v>28</v>
      </c>
      <c r="C1158">
        <v>45.6</v>
      </c>
      <c r="D1158">
        <v>60</v>
      </c>
      <c r="E1158">
        <v>0.10000000149011612</v>
      </c>
      <c r="F1158" s="1">
        <v>35004</v>
      </c>
    </row>
    <row r="1159" spans="1:6" x14ac:dyDescent="0.3">
      <c r="A1159">
        <v>10688</v>
      </c>
      <c r="B1159">
        <v>34</v>
      </c>
      <c r="C1159">
        <v>14</v>
      </c>
      <c r="D1159">
        <v>14</v>
      </c>
      <c r="E1159">
        <v>0</v>
      </c>
      <c r="F1159" s="1">
        <v>35004</v>
      </c>
    </row>
    <row r="1160" spans="1:6" x14ac:dyDescent="0.3">
      <c r="A1160">
        <v>10689</v>
      </c>
      <c r="B1160">
        <v>1</v>
      </c>
      <c r="C1160">
        <v>18</v>
      </c>
      <c r="D1160">
        <v>35</v>
      </c>
      <c r="E1160">
        <v>0.25</v>
      </c>
      <c r="F1160" s="1">
        <v>35004</v>
      </c>
    </row>
    <row r="1161" spans="1:6" x14ac:dyDescent="0.3">
      <c r="A1161">
        <v>10690</v>
      </c>
      <c r="B1161">
        <v>56</v>
      </c>
      <c r="C1161">
        <v>38</v>
      </c>
      <c r="D1161">
        <v>20</v>
      </c>
      <c r="E1161">
        <v>0.25</v>
      </c>
      <c r="F1161" s="1">
        <v>35005</v>
      </c>
    </row>
    <row r="1162" spans="1:6" x14ac:dyDescent="0.3">
      <c r="A1162">
        <v>10690</v>
      </c>
      <c r="B1162">
        <v>77</v>
      </c>
      <c r="C1162">
        <v>13</v>
      </c>
      <c r="D1162">
        <v>30</v>
      </c>
      <c r="E1162">
        <v>0.25</v>
      </c>
      <c r="F1162" s="1">
        <v>35005</v>
      </c>
    </row>
    <row r="1163" spans="1:6" x14ac:dyDescent="0.3">
      <c r="A1163">
        <v>10691</v>
      </c>
      <c r="B1163">
        <v>1</v>
      </c>
      <c r="C1163">
        <v>18</v>
      </c>
      <c r="D1163">
        <v>30</v>
      </c>
      <c r="E1163">
        <v>0</v>
      </c>
      <c r="F1163" s="1">
        <v>35006</v>
      </c>
    </row>
    <row r="1164" spans="1:6" x14ac:dyDescent="0.3">
      <c r="A1164">
        <v>10691</v>
      </c>
      <c r="B1164">
        <v>29</v>
      </c>
      <c r="C1164">
        <v>123.79</v>
      </c>
      <c r="D1164">
        <v>40</v>
      </c>
      <c r="E1164">
        <v>0</v>
      </c>
      <c r="F1164" s="1">
        <v>35006</v>
      </c>
    </row>
    <row r="1165" spans="1:6" x14ac:dyDescent="0.3">
      <c r="A1165">
        <v>10691</v>
      </c>
      <c r="B1165">
        <v>43</v>
      </c>
      <c r="C1165">
        <v>46</v>
      </c>
      <c r="D1165">
        <v>40</v>
      </c>
      <c r="E1165">
        <v>0</v>
      </c>
      <c r="F1165" s="1">
        <v>35006</v>
      </c>
    </row>
    <row r="1166" spans="1:6" x14ac:dyDescent="0.3">
      <c r="A1166">
        <v>10691</v>
      </c>
      <c r="B1166">
        <v>44</v>
      </c>
      <c r="C1166">
        <v>19.45</v>
      </c>
      <c r="D1166">
        <v>24</v>
      </c>
      <c r="E1166">
        <v>0</v>
      </c>
      <c r="F1166" s="1">
        <v>35006</v>
      </c>
    </row>
    <row r="1167" spans="1:6" x14ac:dyDescent="0.3">
      <c r="A1167">
        <v>10691</v>
      </c>
      <c r="B1167">
        <v>62</v>
      </c>
      <c r="C1167">
        <v>49.3</v>
      </c>
      <c r="D1167">
        <v>48</v>
      </c>
      <c r="E1167">
        <v>0</v>
      </c>
      <c r="F1167" s="1">
        <v>35006</v>
      </c>
    </row>
    <row r="1168" spans="1:6" x14ac:dyDescent="0.3">
      <c r="A1168">
        <v>10692</v>
      </c>
      <c r="B1168">
        <v>63</v>
      </c>
      <c r="C1168">
        <v>43.9</v>
      </c>
      <c r="D1168">
        <v>20</v>
      </c>
      <c r="E1168">
        <v>0</v>
      </c>
      <c r="F1168" s="1">
        <v>35006</v>
      </c>
    </row>
    <row r="1169" spans="1:6" x14ac:dyDescent="0.3">
      <c r="A1169">
        <v>10693</v>
      </c>
      <c r="B1169">
        <v>9</v>
      </c>
      <c r="C1169">
        <v>97</v>
      </c>
      <c r="D1169">
        <v>6</v>
      </c>
      <c r="E1169">
        <v>0</v>
      </c>
      <c r="F1169" s="1">
        <v>35009</v>
      </c>
    </row>
    <row r="1170" spans="1:6" x14ac:dyDescent="0.3">
      <c r="A1170">
        <v>10693</v>
      </c>
      <c r="B1170">
        <v>54</v>
      </c>
      <c r="C1170">
        <v>7.45</v>
      </c>
      <c r="D1170">
        <v>60</v>
      </c>
      <c r="E1170">
        <v>0.15000000596046448</v>
      </c>
      <c r="F1170" s="1">
        <v>35009</v>
      </c>
    </row>
    <row r="1171" spans="1:6" x14ac:dyDescent="0.3">
      <c r="A1171">
        <v>10693</v>
      </c>
      <c r="B1171">
        <v>69</v>
      </c>
      <c r="C1171">
        <v>36</v>
      </c>
      <c r="D1171">
        <v>30</v>
      </c>
      <c r="E1171">
        <v>0.15000000596046448</v>
      </c>
      <c r="F1171" s="1">
        <v>35009</v>
      </c>
    </row>
    <row r="1172" spans="1:6" x14ac:dyDescent="0.3">
      <c r="A1172">
        <v>10693</v>
      </c>
      <c r="B1172">
        <v>73</v>
      </c>
      <c r="C1172">
        <v>15</v>
      </c>
      <c r="D1172">
        <v>15</v>
      </c>
      <c r="E1172">
        <v>0.15000000596046448</v>
      </c>
      <c r="F1172" s="1">
        <v>35009</v>
      </c>
    </row>
    <row r="1173" spans="1:6" x14ac:dyDescent="0.3">
      <c r="A1173">
        <v>10694</v>
      </c>
      <c r="B1173">
        <v>7</v>
      </c>
      <c r="C1173">
        <v>30</v>
      </c>
      <c r="D1173">
        <v>90</v>
      </c>
      <c r="E1173">
        <v>0</v>
      </c>
      <c r="F1173" s="1">
        <v>35009</v>
      </c>
    </row>
    <row r="1174" spans="1:6" x14ac:dyDescent="0.3">
      <c r="A1174">
        <v>10694</v>
      </c>
      <c r="B1174">
        <v>59</v>
      </c>
      <c r="C1174">
        <v>55</v>
      </c>
      <c r="D1174">
        <v>25</v>
      </c>
      <c r="E1174">
        <v>0</v>
      </c>
      <c r="F1174" s="1">
        <v>35009</v>
      </c>
    </row>
    <row r="1175" spans="1:6" x14ac:dyDescent="0.3">
      <c r="A1175">
        <v>10694</v>
      </c>
      <c r="B1175">
        <v>70</v>
      </c>
      <c r="C1175">
        <v>15</v>
      </c>
      <c r="D1175">
        <v>50</v>
      </c>
      <c r="E1175">
        <v>0</v>
      </c>
      <c r="F1175" s="1">
        <v>35009</v>
      </c>
    </row>
    <row r="1176" spans="1:6" x14ac:dyDescent="0.3">
      <c r="A1176">
        <v>10695</v>
      </c>
      <c r="B1176">
        <v>8</v>
      </c>
      <c r="C1176">
        <v>40</v>
      </c>
      <c r="D1176">
        <v>10</v>
      </c>
      <c r="E1176">
        <v>0</v>
      </c>
      <c r="F1176" s="1">
        <v>35010</v>
      </c>
    </row>
    <row r="1177" spans="1:6" x14ac:dyDescent="0.3">
      <c r="A1177">
        <v>10695</v>
      </c>
      <c r="B1177">
        <v>12</v>
      </c>
      <c r="C1177">
        <v>38</v>
      </c>
      <c r="D1177">
        <v>4</v>
      </c>
      <c r="E1177">
        <v>0</v>
      </c>
      <c r="F1177" s="1">
        <v>35010</v>
      </c>
    </row>
    <row r="1178" spans="1:6" x14ac:dyDescent="0.3">
      <c r="A1178">
        <v>10695</v>
      </c>
      <c r="B1178">
        <v>24</v>
      </c>
      <c r="C1178">
        <v>4.5</v>
      </c>
      <c r="D1178">
        <v>20</v>
      </c>
      <c r="E1178">
        <v>0</v>
      </c>
      <c r="F1178" s="1">
        <v>35010</v>
      </c>
    </row>
    <row r="1179" spans="1:6" x14ac:dyDescent="0.3">
      <c r="A1179">
        <v>10696</v>
      </c>
      <c r="B1179">
        <v>17</v>
      </c>
      <c r="C1179">
        <v>39</v>
      </c>
      <c r="D1179">
        <v>20</v>
      </c>
      <c r="E1179">
        <v>0</v>
      </c>
      <c r="F1179" s="1">
        <v>35011</v>
      </c>
    </row>
    <row r="1180" spans="1:6" x14ac:dyDescent="0.3">
      <c r="A1180">
        <v>10696</v>
      </c>
      <c r="B1180">
        <v>46</v>
      </c>
      <c r="C1180">
        <v>12</v>
      </c>
      <c r="D1180">
        <v>18</v>
      </c>
      <c r="E1180">
        <v>0</v>
      </c>
      <c r="F1180" s="1">
        <v>35011</v>
      </c>
    </row>
    <row r="1181" spans="1:6" x14ac:dyDescent="0.3">
      <c r="A1181">
        <v>10697</v>
      </c>
      <c r="B1181">
        <v>19</v>
      </c>
      <c r="C1181">
        <v>9.1999999999999993</v>
      </c>
      <c r="D1181">
        <v>7</v>
      </c>
      <c r="E1181">
        <v>0.25</v>
      </c>
      <c r="F1181" s="1">
        <v>35011</v>
      </c>
    </row>
    <row r="1182" spans="1:6" x14ac:dyDescent="0.3">
      <c r="A1182">
        <v>10697</v>
      </c>
      <c r="B1182">
        <v>35</v>
      </c>
      <c r="C1182">
        <v>18</v>
      </c>
      <c r="D1182">
        <v>9</v>
      </c>
      <c r="E1182">
        <v>0.25</v>
      </c>
      <c r="F1182" s="1">
        <v>35011</v>
      </c>
    </row>
    <row r="1183" spans="1:6" x14ac:dyDescent="0.3">
      <c r="A1183">
        <v>10697</v>
      </c>
      <c r="B1183">
        <v>58</v>
      </c>
      <c r="C1183">
        <v>13.25</v>
      </c>
      <c r="D1183">
        <v>30</v>
      </c>
      <c r="E1183">
        <v>0.25</v>
      </c>
      <c r="F1183" s="1">
        <v>35011</v>
      </c>
    </row>
    <row r="1184" spans="1:6" x14ac:dyDescent="0.3">
      <c r="A1184">
        <v>10697</v>
      </c>
      <c r="B1184">
        <v>70</v>
      </c>
      <c r="C1184">
        <v>15</v>
      </c>
      <c r="D1184">
        <v>30</v>
      </c>
      <c r="E1184">
        <v>0.25</v>
      </c>
      <c r="F1184" s="1">
        <v>35011</v>
      </c>
    </row>
    <row r="1185" spans="1:6" x14ac:dyDescent="0.3">
      <c r="A1185">
        <v>10698</v>
      </c>
      <c r="B1185">
        <v>11</v>
      </c>
      <c r="C1185">
        <v>21</v>
      </c>
      <c r="D1185">
        <v>15</v>
      </c>
      <c r="E1185">
        <v>0</v>
      </c>
      <c r="F1185" s="1">
        <v>35012</v>
      </c>
    </row>
    <row r="1186" spans="1:6" x14ac:dyDescent="0.3">
      <c r="A1186">
        <v>10698</v>
      </c>
      <c r="B1186">
        <v>17</v>
      </c>
      <c r="C1186">
        <v>39</v>
      </c>
      <c r="D1186">
        <v>8</v>
      </c>
      <c r="E1186">
        <v>5.000000074505806E-2</v>
      </c>
      <c r="F1186" s="1">
        <v>35012</v>
      </c>
    </row>
    <row r="1187" spans="1:6" x14ac:dyDescent="0.3">
      <c r="A1187">
        <v>10698</v>
      </c>
      <c r="B1187">
        <v>29</v>
      </c>
      <c r="C1187">
        <v>123.79</v>
      </c>
      <c r="D1187">
        <v>12</v>
      </c>
      <c r="E1187">
        <v>5.000000074505806E-2</v>
      </c>
      <c r="F1187" s="1">
        <v>35012</v>
      </c>
    </row>
    <row r="1188" spans="1:6" x14ac:dyDescent="0.3">
      <c r="A1188">
        <v>10698</v>
      </c>
      <c r="B1188">
        <v>65</v>
      </c>
      <c r="C1188">
        <v>21.05</v>
      </c>
      <c r="D1188">
        <v>65</v>
      </c>
      <c r="E1188">
        <v>5.000000074505806E-2</v>
      </c>
      <c r="F1188" s="1">
        <v>35012</v>
      </c>
    </row>
    <row r="1189" spans="1:6" x14ac:dyDescent="0.3">
      <c r="A1189">
        <v>10698</v>
      </c>
      <c r="B1189">
        <v>70</v>
      </c>
      <c r="C1189">
        <v>15</v>
      </c>
      <c r="D1189">
        <v>8</v>
      </c>
      <c r="E1189">
        <v>5.000000074505806E-2</v>
      </c>
      <c r="F1189" s="1">
        <v>35012</v>
      </c>
    </row>
    <row r="1190" spans="1:6" x14ac:dyDescent="0.3">
      <c r="A1190">
        <v>10699</v>
      </c>
      <c r="B1190">
        <v>47</v>
      </c>
      <c r="C1190">
        <v>9.5</v>
      </c>
      <c r="D1190">
        <v>12</v>
      </c>
      <c r="E1190">
        <v>0</v>
      </c>
      <c r="F1190" s="1">
        <v>35012</v>
      </c>
    </row>
    <row r="1191" spans="1:6" x14ac:dyDescent="0.3">
      <c r="A1191">
        <v>10700</v>
      </c>
      <c r="B1191">
        <v>1</v>
      </c>
      <c r="C1191">
        <v>18</v>
      </c>
      <c r="D1191">
        <v>5</v>
      </c>
      <c r="E1191">
        <v>0.20000000298023224</v>
      </c>
      <c r="F1191" s="1">
        <v>35013</v>
      </c>
    </row>
    <row r="1192" spans="1:6" x14ac:dyDescent="0.3">
      <c r="A1192">
        <v>10700</v>
      </c>
      <c r="B1192">
        <v>34</v>
      </c>
      <c r="C1192">
        <v>14</v>
      </c>
      <c r="D1192">
        <v>12</v>
      </c>
      <c r="E1192">
        <v>0.20000000298023224</v>
      </c>
      <c r="F1192" s="1">
        <v>35013</v>
      </c>
    </row>
    <row r="1193" spans="1:6" x14ac:dyDescent="0.3">
      <c r="A1193">
        <v>10700</v>
      </c>
      <c r="B1193">
        <v>68</v>
      </c>
      <c r="C1193">
        <v>12.5</v>
      </c>
      <c r="D1193">
        <v>40</v>
      </c>
      <c r="E1193">
        <v>0.20000000298023224</v>
      </c>
      <c r="F1193" s="1">
        <v>35013</v>
      </c>
    </row>
    <row r="1194" spans="1:6" x14ac:dyDescent="0.3">
      <c r="A1194">
        <v>10700</v>
      </c>
      <c r="B1194">
        <v>71</v>
      </c>
      <c r="C1194">
        <v>21.5</v>
      </c>
      <c r="D1194">
        <v>60</v>
      </c>
      <c r="E1194">
        <v>0.20000000298023224</v>
      </c>
      <c r="F1194" s="1">
        <v>35013</v>
      </c>
    </row>
    <row r="1195" spans="1:6" x14ac:dyDescent="0.3">
      <c r="A1195">
        <v>10701</v>
      </c>
      <c r="B1195">
        <v>59</v>
      </c>
      <c r="C1195">
        <v>55</v>
      </c>
      <c r="D1195">
        <v>42</v>
      </c>
      <c r="E1195">
        <v>0.15000000596046448</v>
      </c>
      <c r="F1195" s="1">
        <v>35016</v>
      </c>
    </row>
    <row r="1196" spans="1:6" x14ac:dyDescent="0.3">
      <c r="A1196">
        <v>10701</v>
      </c>
      <c r="B1196">
        <v>71</v>
      </c>
      <c r="C1196">
        <v>21.5</v>
      </c>
      <c r="D1196">
        <v>20</v>
      </c>
      <c r="E1196">
        <v>0.15000000596046448</v>
      </c>
      <c r="F1196" s="1">
        <v>35016</v>
      </c>
    </row>
    <row r="1197" spans="1:6" x14ac:dyDescent="0.3">
      <c r="A1197">
        <v>10701</v>
      </c>
      <c r="B1197">
        <v>76</v>
      </c>
      <c r="C1197">
        <v>18</v>
      </c>
      <c r="D1197">
        <v>35</v>
      </c>
      <c r="E1197">
        <v>0.15000000596046448</v>
      </c>
      <c r="F1197" s="1">
        <v>35016</v>
      </c>
    </row>
    <row r="1198" spans="1:6" x14ac:dyDescent="0.3">
      <c r="A1198">
        <v>10702</v>
      </c>
      <c r="B1198">
        <v>3</v>
      </c>
      <c r="C1198">
        <v>10</v>
      </c>
      <c r="D1198">
        <v>6</v>
      </c>
      <c r="E1198">
        <v>0</v>
      </c>
      <c r="F1198" s="1">
        <v>35016</v>
      </c>
    </row>
    <row r="1199" spans="1:6" x14ac:dyDescent="0.3">
      <c r="A1199">
        <v>10702</v>
      </c>
      <c r="B1199">
        <v>76</v>
      </c>
      <c r="C1199">
        <v>18</v>
      </c>
      <c r="D1199">
        <v>15</v>
      </c>
      <c r="E1199">
        <v>0</v>
      </c>
      <c r="F1199" s="1">
        <v>35016</v>
      </c>
    </row>
    <row r="1200" spans="1:6" x14ac:dyDescent="0.3">
      <c r="A1200">
        <v>10703</v>
      </c>
      <c r="B1200">
        <v>2</v>
      </c>
      <c r="C1200">
        <v>19</v>
      </c>
      <c r="D1200">
        <v>5</v>
      </c>
      <c r="E1200">
        <v>0</v>
      </c>
      <c r="F1200" s="1">
        <v>35017</v>
      </c>
    </row>
    <row r="1201" spans="1:6" x14ac:dyDescent="0.3">
      <c r="A1201">
        <v>10703</v>
      </c>
      <c r="B1201">
        <v>59</v>
      </c>
      <c r="C1201">
        <v>55</v>
      </c>
      <c r="D1201">
        <v>35</v>
      </c>
      <c r="E1201">
        <v>0</v>
      </c>
      <c r="F1201" s="1">
        <v>35017</v>
      </c>
    </row>
    <row r="1202" spans="1:6" x14ac:dyDescent="0.3">
      <c r="A1202">
        <v>10703</v>
      </c>
      <c r="B1202">
        <v>73</v>
      </c>
      <c r="C1202">
        <v>15</v>
      </c>
      <c r="D1202">
        <v>35</v>
      </c>
      <c r="E1202">
        <v>0</v>
      </c>
      <c r="F1202" s="1">
        <v>35017</v>
      </c>
    </row>
    <row r="1203" spans="1:6" x14ac:dyDescent="0.3">
      <c r="A1203">
        <v>10704</v>
      </c>
      <c r="B1203">
        <v>4</v>
      </c>
      <c r="C1203">
        <v>22</v>
      </c>
      <c r="D1203">
        <v>6</v>
      </c>
      <c r="E1203">
        <v>0</v>
      </c>
      <c r="F1203" s="1">
        <v>35017</v>
      </c>
    </row>
    <row r="1204" spans="1:6" x14ac:dyDescent="0.3">
      <c r="A1204">
        <v>10704</v>
      </c>
      <c r="B1204">
        <v>24</v>
      </c>
      <c r="C1204">
        <v>4.5</v>
      </c>
      <c r="D1204">
        <v>35</v>
      </c>
      <c r="E1204">
        <v>0</v>
      </c>
      <c r="F1204" s="1">
        <v>35017</v>
      </c>
    </row>
    <row r="1205" spans="1:6" x14ac:dyDescent="0.3">
      <c r="A1205">
        <v>10704</v>
      </c>
      <c r="B1205">
        <v>48</v>
      </c>
      <c r="C1205">
        <v>12.75</v>
      </c>
      <c r="D1205">
        <v>24</v>
      </c>
      <c r="E1205">
        <v>0</v>
      </c>
      <c r="F1205" s="1">
        <v>35017</v>
      </c>
    </row>
    <row r="1206" spans="1:6" x14ac:dyDescent="0.3">
      <c r="A1206">
        <v>10705</v>
      </c>
      <c r="B1206">
        <v>31</v>
      </c>
      <c r="C1206">
        <v>12.5</v>
      </c>
      <c r="D1206">
        <v>20</v>
      </c>
      <c r="E1206">
        <v>0</v>
      </c>
      <c r="F1206" s="1">
        <v>35018</v>
      </c>
    </row>
    <row r="1207" spans="1:6" x14ac:dyDescent="0.3">
      <c r="A1207">
        <v>10705</v>
      </c>
      <c r="B1207">
        <v>32</v>
      </c>
      <c r="C1207">
        <v>32</v>
      </c>
      <c r="D1207">
        <v>4</v>
      </c>
      <c r="E1207">
        <v>0</v>
      </c>
      <c r="F1207" s="1">
        <v>35018</v>
      </c>
    </row>
    <row r="1208" spans="1:6" x14ac:dyDescent="0.3">
      <c r="A1208">
        <v>10706</v>
      </c>
      <c r="B1208">
        <v>16</v>
      </c>
      <c r="C1208">
        <v>17.45</v>
      </c>
      <c r="D1208">
        <v>20</v>
      </c>
      <c r="E1208">
        <v>0</v>
      </c>
      <c r="F1208" s="1">
        <v>35019</v>
      </c>
    </row>
    <row r="1209" spans="1:6" x14ac:dyDescent="0.3">
      <c r="A1209">
        <v>10706</v>
      </c>
      <c r="B1209">
        <v>43</v>
      </c>
      <c r="C1209">
        <v>46</v>
      </c>
      <c r="D1209">
        <v>24</v>
      </c>
      <c r="E1209">
        <v>0</v>
      </c>
      <c r="F1209" s="1">
        <v>35019</v>
      </c>
    </row>
    <row r="1210" spans="1:6" x14ac:dyDescent="0.3">
      <c r="A1210">
        <v>10706</v>
      </c>
      <c r="B1210">
        <v>59</v>
      </c>
      <c r="C1210">
        <v>55</v>
      </c>
      <c r="D1210">
        <v>8</v>
      </c>
      <c r="E1210">
        <v>0</v>
      </c>
      <c r="F1210" s="1">
        <v>35019</v>
      </c>
    </row>
    <row r="1211" spans="1:6" x14ac:dyDescent="0.3">
      <c r="A1211">
        <v>10707</v>
      </c>
      <c r="B1211">
        <v>55</v>
      </c>
      <c r="C1211">
        <v>24</v>
      </c>
      <c r="D1211">
        <v>21</v>
      </c>
      <c r="E1211">
        <v>0</v>
      </c>
      <c r="F1211" s="1">
        <v>35019</v>
      </c>
    </row>
    <row r="1212" spans="1:6" x14ac:dyDescent="0.3">
      <c r="A1212">
        <v>10707</v>
      </c>
      <c r="B1212">
        <v>57</v>
      </c>
      <c r="C1212">
        <v>19.5</v>
      </c>
      <c r="D1212">
        <v>40</v>
      </c>
      <c r="E1212">
        <v>0</v>
      </c>
      <c r="F1212" s="1">
        <v>35019</v>
      </c>
    </row>
    <row r="1213" spans="1:6" x14ac:dyDescent="0.3">
      <c r="A1213">
        <v>10707</v>
      </c>
      <c r="B1213">
        <v>70</v>
      </c>
      <c r="C1213">
        <v>15</v>
      </c>
      <c r="D1213">
        <v>28</v>
      </c>
      <c r="E1213">
        <v>0.15000000596046448</v>
      </c>
      <c r="F1213" s="1">
        <v>35019</v>
      </c>
    </row>
    <row r="1214" spans="1:6" x14ac:dyDescent="0.3">
      <c r="A1214">
        <v>10708</v>
      </c>
      <c r="B1214">
        <v>5</v>
      </c>
      <c r="C1214">
        <v>21.35</v>
      </c>
      <c r="D1214">
        <v>4</v>
      </c>
      <c r="E1214">
        <v>0</v>
      </c>
      <c r="F1214" s="1">
        <v>35020</v>
      </c>
    </row>
    <row r="1215" spans="1:6" x14ac:dyDescent="0.3">
      <c r="A1215">
        <v>10708</v>
      </c>
      <c r="B1215">
        <v>36</v>
      </c>
      <c r="C1215">
        <v>19</v>
      </c>
      <c r="D1215">
        <v>5</v>
      </c>
      <c r="E1215">
        <v>0</v>
      </c>
      <c r="F1215" s="1">
        <v>35020</v>
      </c>
    </row>
    <row r="1216" spans="1:6" x14ac:dyDescent="0.3">
      <c r="A1216">
        <v>10709</v>
      </c>
      <c r="B1216">
        <v>8</v>
      </c>
      <c r="C1216">
        <v>40</v>
      </c>
      <c r="D1216">
        <v>40</v>
      </c>
      <c r="E1216">
        <v>0</v>
      </c>
      <c r="F1216" s="1">
        <v>35020</v>
      </c>
    </row>
    <row r="1217" spans="1:6" x14ac:dyDescent="0.3">
      <c r="A1217">
        <v>10709</v>
      </c>
      <c r="B1217">
        <v>51</v>
      </c>
      <c r="C1217">
        <v>53</v>
      </c>
      <c r="D1217">
        <v>28</v>
      </c>
      <c r="E1217">
        <v>0</v>
      </c>
      <c r="F1217" s="1">
        <v>35020</v>
      </c>
    </row>
    <row r="1218" spans="1:6" x14ac:dyDescent="0.3">
      <c r="A1218">
        <v>10709</v>
      </c>
      <c r="B1218">
        <v>60</v>
      </c>
      <c r="C1218">
        <v>34</v>
      </c>
      <c r="D1218">
        <v>10</v>
      </c>
      <c r="E1218">
        <v>0</v>
      </c>
      <c r="F1218" s="1">
        <v>35020</v>
      </c>
    </row>
    <row r="1219" spans="1:6" x14ac:dyDescent="0.3">
      <c r="A1219">
        <v>10710</v>
      </c>
      <c r="B1219">
        <v>19</v>
      </c>
      <c r="C1219">
        <v>9.1999999999999993</v>
      </c>
      <c r="D1219">
        <v>5</v>
      </c>
      <c r="E1219">
        <v>0</v>
      </c>
      <c r="F1219" s="1">
        <v>35023</v>
      </c>
    </row>
    <row r="1220" spans="1:6" x14ac:dyDescent="0.3">
      <c r="A1220">
        <v>10710</v>
      </c>
      <c r="B1220">
        <v>47</v>
      </c>
      <c r="C1220">
        <v>9.5</v>
      </c>
      <c r="D1220">
        <v>5</v>
      </c>
      <c r="E1220">
        <v>0</v>
      </c>
      <c r="F1220" s="1">
        <v>35023</v>
      </c>
    </row>
    <row r="1221" spans="1:6" x14ac:dyDescent="0.3">
      <c r="A1221">
        <v>10711</v>
      </c>
      <c r="B1221">
        <v>19</v>
      </c>
      <c r="C1221">
        <v>9.1999999999999993</v>
      </c>
      <c r="D1221">
        <v>12</v>
      </c>
      <c r="E1221">
        <v>0</v>
      </c>
      <c r="F1221" s="1">
        <v>35024</v>
      </c>
    </row>
    <row r="1222" spans="1:6" x14ac:dyDescent="0.3">
      <c r="A1222">
        <v>10711</v>
      </c>
      <c r="B1222">
        <v>41</v>
      </c>
      <c r="C1222">
        <v>9.65</v>
      </c>
      <c r="D1222">
        <v>42</v>
      </c>
      <c r="E1222">
        <v>0</v>
      </c>
      <c r="F1222" s="1">
        <v>35024</v>
      </c>
    </row>
    <row r="1223" spans="1:6" x14ac:dyDescent="0.3">
      <c r="A1223">
        <v>10711</v>
      </c>
      <c r="B1223">
        <v>53</v>
      </c>
      <c r="C1223">
        <v>32.799999999999997</v>
      </c>
      <c r="D1223">
        <v>120</v>
      </c>
      <c r="E1223">
        <v>0</v>
      </c>
      <c r="F1223" s="1">
        <v>35024</v>
      </c>
    </row>
    <row r="1224" spans="1:6" x14ac:dyDescent="0.3">
      <c r="A1224">
        <v>10712</v>
      </c>
      <c r="B1224">
        <v>53</v>
      </c>
      <c r="C1224">
        <v>32.799999999999997</v>
      </c>
      <c r="D1224">
        <v>3</v>
      </c>
      <c r="E1224">
        <v>5.000000074505806E-2</v>
      </c>
      <c r="F1224" s="1">
        <v>35024</v>
      </c>
    </row>
    <row r="1225" spans="1:6" x14ac:dyDescent="0.3">
      <c r="A1225">
        <v>10712</v>
      </c>
      <c r="B1225">
        <v>56</v>
      </c>
      <c r="C1225">
        <v>38</v>
      </c>
      <c r="D1225">
        <v>30</v>
      </c>
      <c r="E1225">
        <v>0</v>
      </c>
      <c r="F1225" s="1">
        <v>35024</v>
      </c>
    </row>
    <row r="1226" spans="1:6" x14ac:dyDescent="0.3">
      <c r="A1226">
        <v>10713</v>
      </c>
      <c r="B1226">
        <v>10</v>
      </c>
      <c r="C1226">
        <v>31</v>
      </c>
      <c r="D1226">
        <v>18</v>
      </c>
      <c r="E1226">
        <v>0</v>
      </c>
      <c r="F1226" s="1">
        <v>35025</v>
      </c>
    </row>
    <row r="1227" spans="1:6" x14ac:dyDescent="0.3">
      <c r="A1227">
        <v>10713</v>
      </c>
      <c r="B1227">
        <v>26</v>
      </c>
      <c r="C1227">
        <v>31.23</v>
      </c>
      <c r="D1227">
        <v>30</v>
      </c>
      <c r="E1227">
        <v>0</v>
      </c>
      <c r="F1227" s="1">
        <v>35025</v>
      </c>
    </row>
    <row r="1228" spans="1:6" x14ac:dyDescent="0.3">
      <c r="A1228">
        <v>10713</v>
      </c>
      <c r="B1228">
        <v>45</v>
      </c>
      <c r="C1228">
        <v>9.5</v>
      </c>
      <c r="D1228">
        <v>110</v>
      </c>
      <c r="E1228">
        <v>0</v>
      </c>
      <c r="F1228" s="1">
        <v>35025</v>
      </c>
    </row>
    <row r="1229" spans="1:6" x14ac:dyDescent="0.3">
      <c r="A1229">
        <v>10713</v>
      </c>
      <c r="B1229">
        <v>46</v>
      </c>
      <c r="C1229">
        <v>12</v>
      </c>
      <c r="D1229">
        <v>24</v>
      </c>
      <c r="E1229">
        <v>0</v>
      </c>
      <c r="F1229" s="1">
        <v>35025</v>
      </c>
    </row>
    <row r="1230" spans="1:6" x14ac:dyDescent="0.3">
      <c r="A1230">
        <v>10714</v>
      </c>
      <c r="B1230">
        <v>2</v>
      </c>
      <c r="C1230">
        <v>19</v>
      </c>
      <c r="D1230">
        <v>30</v>
      </c>
      <c r="E1230">
        <v>0.25</v>
      </c>
      <c r="F1230" s="1">
        <v>35025</v>
      </c>
    </row>
    <row r="1231" spans="1:6" x14ac:dyDescent="0.3">
      <c r="A1231">
        <v>10714</v>
      </c>
      <c r="B1231">
        <v>17</v>
      </c>
      <c r="C1231">
        <v>39</v>
      </c>
      <c r="D1231">
        <v>27</v>
      </c>
      <c r="E1231">
        <v>0.25</v>
      </c>
      <c r="F1231" s="1">
        <v>35025</v>
      </c>
    </row>
    <row r="1232" spans="1:6" x14ac:dyDescent="0.3">
      <c r="A1232">
        <v>10714</v>
      </c>
      <c r="B1232">
        <v>47</v>
      </c>
      <c r="C1232">
        <v>9.5</v>
      </c>
      <c r="D1232">
        <v>50</v>
      </c>
      <c r="E1232">
        <v>0.25</v>
      </c>
      <c r="F1232" s="1">
        <v>35025</v>
      </c>
    </row>
    <row r="1233" spans="1:6" x14ac:dyDescent="0.3">
      <c r="A1233">
        <v>10714</v>
      </c>
      <c r="B1233">
        <v>56</v>
      </c>
      <c r="C1233">
        <v>38</v>
      </c>
      <c r="D1233">
        <v>18</v>
      </c>
      <c r="E1233">
        <v>0.25</v>
      </c>
      <c r="F1233" s="1">
        <v>35025</v>
      </c>
    </row>
    <row r="1234" spans="1:6" x14ac:dyDescent="0.3">
      <c r="A1234">
        <v>10714</v>
      </c>
      <c r="B1234">
        <v>58</v>
      </c>
      <c r="C1234">
        <v>13.25</v>
      </c>
      <c r="D1234">
        <v>12</v>
      </c>
      <c r="E1234">
        <v>0.25</v>
      </c>
      <c r="F1234" s="1">
        <v>35025</v>
      </c>
    </row>
    <row r="1235" spans="1:6" x14ac:dyDescent="0.3">
      <c r="A1235">
        <v>10715</v>
      </c>
      <c r="B1235">
        <v>10</v>
      </c>
      <c r="C1235">
        <v>31</v>
      </c>
      <c r="D1235">
        <v>21</v>
      </c>
      <c r="E1235">
        <v>0</v>
      </c>
      <c r="F1235" s="1">
        <v>35026</v>
      </c>
    </row>
    <row r="1236" spans="1:6" x14ac:dyDescent="0.3">
      <c r="A1236">
        <v>10715</v>
      </c>
      <c r="B1236">
        <v>71</v>
      </c>
      <c r="C1236">
        <v>21.5</v>
      </c>
      <c r="D1236">
        <v>30</v>
      </c>
      <c r="E1236">
        <v>0</v>
      </c>
      <c r="F1236" s="1">
        <v>35026</v>
      </c>
    </row>
    <row r="1237" spans="1:6" x14ac:dyDescent="0.3">
      <c r="A1237">
        <v>10716</v>
      </c>
      <c r="B1237">
        <v>21</v>
      </c>
      <c r="C1237">
        <v>10</v>
      </c>
      <c r="D1237">
        <v>5</v>
      </c>
      <c r="E1237">
        <v>0</v>
      </c>
      <c r="F1237" s="1">
        <v>35027</v>
      </c>
    </row>
    <row r="1238" spans="1:6" x14ac:dyDescent="0.3">
      <c r="A1238">
        <v>10716</v>
      </c>
      <c r="B1238">
        <v>51</v>
      </c>
      <c r="C1238">
        <v>53</v>
      </c>
      <c r="D1238">
        <v>7</v>
      </c>
      <c r="E1238">
        <v>0</v>
      </c>
      <c r="F1238" s="1">
        <v>35027</v>
      </c>
    </row>
    <row r="1239" spans="1:6" x14ac:dyDescent="0.3">
      <c r="A1239">
        <v>10716</v>
      </c>
      <c r="B1239">
        <v>61</v>
      </c>
      <c r="C1239">
        <v>28.5</v>
      </c>
      <c r="D1239">
        <v>10</v>
      </c>
      <c r="E1239">
        <v>0</v>
      </c>
      <c r="F1239" s="1">
        <v>35027</v>
      </c>
    </row>
    <row r="1240" spans="1:6" x14ac:dyDescent="0.3">
      <c r="A1240">
        <v>10717</v>
      </c>
      <c r="B1240">
        <v>21</v>
      </c>
      <c r="C1240">
        <v>10</v>
      </c>
      <c r="D1240">
        <v>32</v>
      </c>
      <c r="E1240">
        <v>5.000000074505806E-2</v>
      </c>
      <c r="F1240" s="1">
        <v>35027</v>
      </c>
    </row>
    <row r="1241" spans="1:6" x14ac:dyDescent="0.3">
      <c r="A1241">
        <v>10717</v>
      </c>
      <c r="B1241">
        <v>54</v>
      </c>
      <c r="C1241">
        <v>7.45</v>
      </c>
      <c r="D1241">
        <v>15</v>
      </c>
      <c r="E1241">
        <v>0</v>
      </c>
      <c r="F1241" s="1">
        <v>35027</v>
      </c>
    </row>
    <row r="1242" spans="1:6" x14ac:dyDescent="0.3">
      <c r="A1242">
        <v>10717</v>
      </c>
      <c r="B1242">
        <v>69</v>
      </c>
      <c r="C1242">
        <v>36</v>
      </c>
      <c r="D1242">
        <v>25</v>
      </c>
      <c r="E1242">
        <v>5.000000074505806E-2</v>
      </c>
      <c r="F1242" s="1">
        <v>35027</v>
      </c>
    </row>
    <row r="1243" spans="1:6" x14ac:dyDescent="0.3">
      <c r="A1243">
        <v>10718</v>
      </c>
      <c r="B1243">
        <v>12</v>
      </c>
      <c r="C1243">
        <v>38</v>
      </c>
      <c r="D1243">
        <v>36</v>
      </c>
      <c r="E1243">
        <v>0</v>
      </c>
      <c r="F1243" s="1">
        <v>35030</v>
      </c>
    </row>
    <row r="1244" spans="1:6" x14ac:dyDescent="0.3">
      <c r="A1244">
        <v>10718</v>
      </c>
      <c r="B1244">
        <v>16</v>
      </c>
      <c r="C1244">
        <v>17.45</v>
      </c>
      <c r="D1244">
        <v>20</v>
      </c>
      <c r="E1244">
        <v>0</v>
      </c>
      <c r="F1244" s="1">
        <v>35030</v>
      </c>
    </row>
    <row r="1245" spans="1:6" x14ac:dyDescent="0.3">
      <c r="A1245">
        <v>10718</v>
      </c>
      <c r="B1245">
        <v>36</v>
      </c>
      <c r="C1245">
        <v>19</v>
      </c>
      <c r="D1245">
        <v>40</v>
      </c>
      <c r="E1245">
        <v>0</v>
      </c>
      <c r="F1245" s="1">
        <v>35030</v>
      </c>
    </row>
    <row r="1246" spans="1:6" x14ac:dyDescent="0.3">
      <c r="A1246">
        <v>10718</v>
      </c>
      <c r="B1246">
        <v>62</v>
      </c>
      <c r="C1246">
        <v>49.3</v>
      </c>
      <c r="D1246">
        <v>20</v>
      </c>
      <c r="E1246">
        <v>0</v>
      </c>
      <c r="F1246" s="1">
        <v>35030</v>
      </c>
    </row>
    <row r="1247" spans="1:6" x14ac:dyDescent="0.3">
      <c r="A1247">
        <v>10719</v>
      </c>
      <c r="B1247">
        <v>18</v>
      </c>
      <c r="C1247">
        <v>62.5</v>
      </c>
      <c r="D1247">
        <v>12</v>
      </c>
      <c r="E1247">
        <v>0.25</v>
      </c>
      <c r="F1247" s="1">
        <v>35030</v>
      </c>
    </row>
    <row r="1248" spans="1:6" x14ac:dyDescent="0.3">
      <c r="A1248">
        <v>10719</v>
      </c>
      <c r="B1248">
        <v>30</v>
      </c>
      <c r="C1248">
        <v>25.89</v>
      </c>
      <c r="D1248">
        <v>3</v>
      </c>
      <c r="E1248">
        <v>0.25</v>
      </c>
      <c r="F1248" s="1">
        <v>35030</v>
      </c>
    </row>
    <row r="1249" spans="1:6" x14ac:dyDescent="0.3">
      <c r="A1249">
        <v>10719</v>
      </c>
      <c r="B1249">
        <v>54</v>
      </c>
      <c r="C1249">
        <v>7.45</v>
      </c>
      <c r="D1249">
        <v>40</v>
      </c>
      <c r="E1249">
        <v>0.25</v>
      </c>
      <c r="F1249" s="1">
        <v>35030</v>
      </c>
    </row>
    <row r="1250" spans="1:6" x14ac:dyDescent="0.3">
      <c r="A1250">
        <v>10720</v>
      </c>
      <c r="B1250">
        <v>35</v>
      </c>
      <c r="C1250">
        <v>18</v>
      </c>
      <c r="D1250">
        <v>21</v>
      </c>
      <c r="E1250">
        <v>0</v>
      </c>
      <c r="F1250" s="1">
        <v>35031</v>
      </c>
    </row>
    <row r="1251" spans="1:6" x14ac:dyDescent="0.3">
      <c r="A1251">
        <v>10720</v>
      </c>
      <c r="B1251">
        <v>71</v>
      </c>
      <c r="C1251">
        <v>21.5</v>
      </c>
      <c r="D1251">
        <v>8</v>
      </c>
      <c r="E1251">
        <v>0</v>
      </c>
      <c r="F1251" s="1">
        <v>35031</v>
      </c>
    </row>
    <row r="1252" spans="1:6" x14ac:dyDescent="0.3">
      <c r="A1252">
        <v>10721</v>
      </c>
      <c r="B1252">
        <v>44</v>
      </c>
      <c r="C1252">
        <v>19.45</v>
      </c>
      <c r="D1252">
        <v>50</v>
      </c>
      <c r="E1252">
        <v>5.000000074505806E-2</v>
      </c>
      <c r="F1252" s="1">
        <v>35032</v>
      </c>
    </row>
    <row r="1253" spans="1:6" x14ac:dyDescent="0.3">
      <c r="A1253">
        <v>10722</v>
      </c>
      <c r="B1253">
        <v>2</v>
      </c>
      <c r="C1253">
        <v>19</v>
      </c>
      <c r="D1253">
        <v>3</v>
      </c>
      <c r="E1253">
        <v>0</v>
      </c>
      <c r="F1253" s="1">
        <v>35032</v>
      </c>
    </row>
    <row r="1254" spans="1:6" x14ac:dyDescent="0.3">
      <c r="A1254">
        <v>10722</v>
      </c>
      <c r="B1254">
        <v>31</v>
      </c>
      <c r="C1254">
        <v>12.5</v>
      </c>
      <c r="D1254">
        <v>50</v>
      </c>
      <c r="E1254">
        <v>0</v>
      </c>
      <c r="F1254" s="1">
        <v>35032</v>
      </c>
    </row>
    <row r="1255" spans="1:6" x14ac:dyDescent="0.3">
      <c r="A1255">
        <v>10722</v>
      </c>
      <c r="B1255">
        <v>68</v>
      </c>
      <c r="C1255">
        <v>12.5</v>
      </c>
      <c r="D1255">
        <v>45</v>
      </c>
      <c r="E1255">
        <v>0</v>
      </c>
      <c r="F1255" s="1">
        <v>35032</v>
      </c>
    </row>
    <row r="1256" spans="1:6" x14ac:dyDescent="0.3">
      <c r="A1256">
        <v>10722</v>
      </c>
      <c r="B1256">
        <v>75</v>
      </c>
      <c r="C1256">
        <v>7.75</v>
      </c>
      <c r="D1256">
        <v>42</v>
      </c>
      <c r="E1256">
        <v>0</v>
      </c>
      <c r="F1256" s="1">
        <v>35032</v>
      </c>
    </row>
    <row r="1257" spans="1:6" x14ac:dyDescent="0.3">
      <c r="A1257">
        <v>10723</v>
      </c>
      <c r="B1257">
        <v>26</v>
      </c>
      <c r="C1257">
        <v>31.23</v>
      </c>
      <c r="D1257">
        <v>15</v>
      </c>
      <c r="E1257">
        <v>0</v>
      </c>
      <c r="F1257" s="1">
        <v>35033</v>
      </c>
    </row>
    <row r="1258" spans="1:6" x14ac:dyDescent="0.3">
      <c r="A1258">
        <v>10724</v>
      </c>
      <c r="B1258">
        <v>10</v>
      </c>
      <c r="C1258">
        <v>31</v>
      </c>
      <c r="D1258">
        <v>16</v>
      </c>
      <c r="E1258">
        <v>0</v>
      </c>
      <c r="F1258" s="1">
        <v>35033</v>
      </c>
    </row>
    <row r="1259" spans="1:6" x14ac:dyDescent="0.3">
      <c r="A1259">
        <v>10724</v>
      </c>
      <c r="B1259">
        <v>61</v>
      </c>
      <c r="C1259">
        <v>28.5</v>
      </c>
      <c r="D1259">
        <v>5</v>
      </c>
      <c r="E1259">
        <v>0</v>
      </c>
      <c r="F1259" s="1">
        <v>35033</v>
      </c>
    </row>
    <row r="1260" spans="1:6" x14ac:dyDescent="0.3">
      <c r="A1260">
        <v>10725</v>
      </c>
      <c r="B1260">
        <v>41</v>
      </c>
      <c r="C1260">
        <v>9.65</v>
      </c>
      <c r="D1260">
        <v>12</v>
      </c>
      <c r="E1260">
        <v>0</v>
      </c>
      <c r="F1260" s="1">
        <v>35034</v>
      </c>
    </row>
    <row r="1261" spans="1:6" x14ac:dyDescent="0.3">
      <c r="A1261">
        <v>10725</v>
      </c>
      <c r="B1261">
        <v>52</v>
      </c>
      <c r="C1261">
        <v>7</v>
      </c>
      <c r="D1261">
        <v>4</v>
      </c>
      <c r="E1261">
        <v>0</v>
      </c>
      <c r="F1261" s="1">
        <v>35034</v>
      </c>
    </row>
    <row r="1262" spans="1:6" x14ac:dyDescent="0.3">
      <c r="A1262">
        <v>10725</v>
      </c>
      <c r="B1262">
        <v>55</v>
      </c>
      <c r="C1262">
        <v>24</v>
      </c>
      <c r="D1262">
        <v>6</v>
      </c>
      <c r="E1262">
        <v>0</v>
      </c>
      <c r="F1262" s="1">
        <v>35034</v>
      </c>
    </row>
    <row r="1263" spans="1:6" x14ac:dyDescent="0.3">
      <c r="A1263">
        <v>10726</v>
      </c>
      <c r="B1263">
        <v>4</v>
      </c>
      <c r="C1263">
        <v>22</v>
      </c>
      <c r="D1263">
        <v>25</v>
      </c>
      <c r="E1263">
        <v>0</v>
      </c>
      <c r="F1263" s="1">
        <v>35037</v>
      </c>
    </row>
    <row r="1264" spans="1:6" x14ac:dyDescent="0.3">
      <c r="A1264">
        <v>10726</v>
      </c>
      <c r="B1264">
        <v>11</v>
      </c>
      <c r="C1264">
        <v>21</v>
      </c>
      <c r="D1264">
        <v>5</v>
      </c>
      <c r="E1264">
        <v>0</v>
      </c>
      <c r="F1264" s="1">
        <v>35037</v>
      </c>
    </row>
    <row r="1265" spans="1:6" x14ac:dyDescent="0.3">
      <c r="A1265">
        <v>10727</v>
      </c>
      <c r="B1265">
        <v>17</v>
      </c>
      <c r="C1265">
        <v>39</v>
      </c>
      <c r="D1265">
        <v>20</v>
      </c>
      <c r="E1265">
        <v>5.000000074505806E-2</v>
      </c>
      <c r="F1265" s="1">
        <v>35037</v>
      </c>
    </row>
    <row r="1266" spans="1:6" x14ac:dyDescent="0.3">
      <c r="A1266">
        <v>10727</v>
      </c>
      <c r="B1266">
        <v>56</v>
      </c>
      <c r="C1266">
        <v>38</v>
      </c>
      <c r="D1266">
        <v>10</v>
      </c>
      <c r="E1266">
        <v>5.000000074505806E-2</v>
      </c>
      <c r="F1266" s="1">
        <v>35037</v>
      </c>
    </row>
    <row r="1267" spans="1:6" x14ac:dyDescent="0.3">
      <c r="A1267">
        <v>10727</v>
      </c>
      <c r="B1267">
        <v>59</v>
      </c>
      <c r="C1267">
        <v>55</v>
      </c>
      <c r="D1267">
        <v>10</v>
      </c>
      <c r="E1267">
        <v>5.000000074505806E-2</v>
      </c>
      <c r="F1267" s="1">
        <v>35037</v>
      </c>
    </row>
    <row r="1268" spans="1:6" x14ac:dyDescent="0.3">
      <c r="A1268">
        <v>10728</v>
      </c>
      <c r="B1268">
        <v>30</v>
      </c>
      <c r="C1268">
        <v>25.89</v>
      </c>
      <c r="D1268">
        <v>15</v>
      </c>
      <c r="E1268">
        <v>0</v>
      </c>
      <c r="F1268" s="1">
        <v>35038</v>
      </c>
    </row>
    <row r="1269" spans="1:6" x14ac:dyDescent="0.3">
      <c r="A1269">
        <v>10728</v>
      </c>
      <c r="B1269">
        <v>40</v>
      </c>
      <c r="C1269">
        <v>18.399999999999999</v>
      </c>
      <c r="D1269">
        <v>6</v>
      </c>
      <c r="E1269">
        <v>0</v>
      </c>
      <c r="F1269" s="1">
        <v>35038</v>
      </c>
    </row>
    <row r="1270" spans="1:6" x14ac:dyDescent="0.3">
      <c r="A1270">
        <v>10728</v>
      </c>
      <c r="B1270">
        <v>55</v>
      </c>
      <c r="C1270">
        <v>24</v>
      </c>
      <c r="D1270">
        <v>12</v>
      </c>
      <c r="E1270">
        <v>0</v>
      </c>
      <c r="F1270" s="1">
        <v>35038</v>
      </c>
    </row>
    <row r="1271" spans="1:6" x14ac:dyDescent="0.3">
      <c r="A1271">
        <v>10728</v>
      </c>
      <c r="B1271">
        <v>60</v>
      </c>
      <c r="C1271">
        <v>34</v>
      </c>
      <c r="D1271">
        <v>15</v>
      </c>
      <c r="E1271">
        <v>0</v>
      </c>
      <c r="F1271" s="1">
        <v>35038</v>
      </c>
    </row>
    <row r="1272" spans="1:6" x14ac:dyDescent="0.3">
      <c r="A1272">
        <v>10729</v>
      </c>
      <c r="B1272">
        <v>1</v>
      </c>
      <c r="C1272">
        <v>18</v>
      </c>
      <c r="D1272">
        <v>50</v>
      </c>
      <c r="E1272">
        <v>0</v>
      </c>
      <c r="F1272" s="1">
        <v>35038</v>
      </c>
    </row>
    <row r="1273" spans="1:6" x14ac:dyDescent="0.3">
      <c r="A1273">
        <v>10729</v>
      </c>
      <c r="B1273">
        <v>21</v>
      </c>
      <c r="C1273">
        <v>10</v>
      </c>
      <c r="D1273">
        <v>30</v>
      </c>
      <c r="E1273">
        <v>0</v>
      </c>
      <c r="F1273" s="1">
        <v>35038</v>
      </c>
    </row>
    <row r="1274" spans="1:6" x14ac:dyDescent="0.3">
      <c r="A1274">
        <v>10729</v>
      </c>
      <c r="B1274">
        <v>50</v>
      </c>
      <c r="C1274">
        <v>16.25</v>
      </c>
      <c r="D1274">
        <v>40</v>
      </c>
      <c r="E1274">
        <v>0</v>
      </c>
      <c r="F1274" s="1">
        <v>35038</v>
      </c>
    </row>
    <row r="1275" spans="1:6" x14ac:dyDescent="0.3">
      <c r="A1275">
        <v>10730</v>
      </c>
      <c r="B1275">
        <v>16</v>
      </c>
      <c r="C1275">
        <v>17.45</v>
      </c>
      <c r="D1275">
        <v>15</v>
      </c>
      <c r="E1275">
        <v>5.000000074505806E-2</v>
      </c>
      <c r="F1275" s="1">
        <v>35039</v>
      </c>
    </row>
    <row r="1276" spans="1:6" x14ac:dyDescent="0.3">
      <c r="A1276">
        <v>10730</v>
      </c>
      <c r="B1276">
        <v>31</v>
      </c>
      <c r="C1276">
        <v>12.5</v>
      </c>
      <c r="D1276">
        <v>3</v>
      </c>
      <c r="E1276">
        <v>5.000000074505806E-2</v>
      </c>
      <c r="F1276" s="1">
        <v>35039</v>
      </c>
    </row>
    <row r="1277" spans="1:6" x14ac:dyDescent="0.3">
      <c r="A1277">
        <v>10730</v>
      </c>
      <c r="B1277">
        <v>65</v>
      </c>
      <c r="C1277">
        <v>21.05</v>
      </c>
      <c r="D1277">
        <v>10</v>
      </c>
      <c r="E1277">
        <v>5.000000074505806E-2</v>
      </c>
      <c r="F1277" s="1">
        <v>35039</v>
      </c>
    </row>
    <row r="1278" spans="1:6" x14ac:dyDescent="0.3">
      <c r="A1278">
        <v>10731</v>
      </c>
      <c r="B1278">
        <v>21</v>
      </c>
      <c r="C1278">
        <v>10</v>
      </c>
      <c r="D1278">
        <v>40</v>
      </c>
      <c r="E1278">
        <v>5.000000074505806E-2</v>
      </c>
      <c r="F1278" s="1">
        <v>35040</v>
      </c>
    </row>
    <row r="1279" spans="1:6" x14ac:dyDescent="0.3">
      <c r="A1279">
        <v>10731</v>
      </c>
      <c r="B1279">
        <v>51</v>
      </c>
      <c r="C1279">
        <v>53</v>
      </c>
      <c r="D1279">
        <v>30</v>
      </c>
      <c r="E1279">
        <v>5.000000074505806E-2</v>
      </c>
      <c r="F1279" s="1">
        <v>35040</v>
      </c>
    </row>
    <row r="1280" spans="1:6" x14ac:dyDescent="0.3">
      <c r="A1280">
        <v>10732</v>
      </c>
      <c r="B1280">
        <v>76</v>
      </c>
      <c r="C1280">
        <v>18</v>
      </c>
      <c r="D1280">
        <v>20</v>
      </c>
      <c r="E1280">
        <v>0</v>
      </c>
      <c r="F1280" s="1">
        <v>35040</v>
      </c>
    </row>
    <row r="1281" spans="1:6" x14ac:dyDescent="0.3">
      <c r="A1281">
        <v>10733</v>
      </c>
      <c r="B1281">
        <v>14</v>
      </c>
      <c r="C1281">
        <v>23.25</v>
      </c>
      <c r="D1281">
        <v>16</v>
      </c>
      <c r="E1281">
        <v>0</v>
      </c>
      <c r="F1281" s="1">
        <v>35041</v>
      </c>
    </row>
    <row r="1282" spans="1:6" x14ac:dyDescent="0.3">
      <c r="A1282">
        <v>10733</v>
      </c>
      <c r="B1282">
        <v>28</v>
      </c>
      <c r="C1282">
        <v>45.6</v>
      </c>
      <c r="D1282">
        <v>20</v>
      </c>
      <c r="E1282">
        <v>0</v>
      </c>
      <c r="F1282" s="1">
        <v>35041</v>
      </c>
    </row>
    <row r="1283" spans="1:6" x14ac:dyDescent="0.3">
      <c r="A1283">
        <v>10733</v>
      </c>
      <c r="B1283">
        <v>52</v>
      </c>
      <c r="C1283">
        <v>7</v>
      </c>
      <c r="D1283">
        <v>25</v>
      </c>
      <c r="E1283">
        <v>0</v>
      </c>
      <c r="F1283" s="1">
        <v>35041</v>
      </c>
    </row>
    <row r="1284" spans="1:6" x14ac:dyDescent="0.3">
      <c r="A1284">
        <v>10734</v>
      </c>
      <c r="B1284">
        <v>6</v>
      </c>
      <c r="C1284">
        <v>25</v>
      </c>
      <c r="D1284">
        <v>30</v>
      </c>
      <c r="E1284">
        <v>0</v>
      </c>
      <c r="F1284" s="1">
        <v>35041</v>
      </c>
    </row>
    <row r="1285" spans="1:6" x14ac:dyDescent="0.3">
      <c r="A1285">
        <v>10734</v>
      </c>
      <c r="B1285">
        <v>30</v>
      </c>
      <c r="C1285">
        <v>25.89</v>
      </c>
      <c r="D1285">
        <v>15</v>
      </c>
      <c r="E1285">
        <v>0</v>
      </c>
      <c r="F1285" s="1">
        <v>35041</v>
      </c>
    </row>
    <row r="1286" spans="1:6" x14ac:dyDescent="0.3">
      <c r="A1286">
        <v>10734</v>
      </c>
      <c r="B1286">
        <v>76</v>
      </c>
      <c r="C1286">
        <v>18</v>
      </c>
      <c r="D1286">
        <v>20</v>
      </c>
      <c r="E1286">
        <v>0</v>
      </c>
      <c r="F1286" s="1">
        <v>35041</v>
      </c>
    </row>
    <row r="1287" spans="1:6" x14ac:dyDescent="0.3">
      <c r="A1287">
        <v>10735</v>
      </c>
      <c r="B1287">
        <v>61</v>
      </c>
      <c r="C1287">
        <v>28.5</v>
      </c>
      <c r="D1287">
        <v>20</v>
      </c>
      <c r="E1287">
        <v>0.10000000149011612</v>
      </c>
      <c r="F1287" s="1">
        <v>35044</v>
      </c>
    </row>
    <row r="1288" spans="1:6" x14ac:dyDescent="0.3">
      <c r="A1288">
        <v>10735</v>
      </c>
      <c r="B1288">
        <v>77</v>
      </c>
      <c r="C1288">
        <v>13</v>
      </c>
      <c r="D1288">
        <v>2</v>
      </c>
      <c r="E1288">
        <v>0.10000000149011612</v>
      </c>
      <c r="F1288" s="1">
        <v>35044</v>
      </c>
    </row>
    <row r="1289" spans="1:6" x14ac:dyDescent="0.3">
      <c r="A1289">
        <v>10736</v>
      </c>
      <c r="B1289">
        <v>65</v>
      </c>
      <c r="C1289">
        <v>21.05</v>
      </c>
      <c r="D1289">
        <v>40</v>
      </c>
      <c r="E1289">
        <v>0</v>
      </c>
      <c r="F1289" s="1">
        <v>35045</v>
      </c>
    </row>
    <row r="1290" spans="1:6" x14ac:dyDescent="0.3">
      <c r="A1290">
        <v>10736</v>
      </c>
      <c r="B1290">
        <v>75</v>
      </c>
      <c r="C1290">
        <v>7.75</v>
      </c>
      <c r="D1290">
        <v>20</v>
      </c>
      <c r="E1290">
        <v>0</v>
      </c>
      <c r="F1290" s="1">
        <v>35045</v>
      </c>
    </row>
    <row r="1291" spans="1:6" x14ac:dyDescent="0.3">
      <c r="A1291">
        <v>10737</v>
      </c>
      <c r="B1291">
        <v>13</v>
      </c>
      <c r="C1291">
        <v>6</v>
      </c>
      <c r="D1291">
        <v>4</v>
      </c>
      <c r="E1291">
        <v>0</v>
      </c>
      <c r="F1291" s="1">
        <v>35045</v>
      </c>
    </row>
    <row r="1292" spans="1:6" x14ac:dyDescent="0.3">
      <c r="A1292">
        <v>10737</v>
      </c>
      <c r="B1292">
        <v>41</v>
      </c>
      <c r="C1292">
        <v>9.65</v>
      </c>
      <c r="D1292">
        <v>12</v>
      </c>
      <c r="E1292">
        <v>0</v>
      </c>
      <c r="F1292" s="1">
        <v>35045</v>
      </c>
    </row>
    <row r="1293" spans="1:6" x14ac:dyDescent="0.3">
      <c r="A1293">
        <v>10738</v>
      </c>
      <c r="B1293">
        <v>16</v>
      </c>
      <c r="C1293">
        <v>17.45</v>
      </c>
      <c r="D1293">
        <v>3</v>
      </c>
      <c r="E1293">
        <v>0</v>
      </c>
      <c r="F1293" s="1">
        <v>35046</v>
      </c>
    </row>
    <row r="1294" spans="1:6" x14ac:dyDescent="0.3">
      <c r="A1294">
        <v>10739</v>
      </c>
      <c r="B1294">
        <v>36</v>
      </c>
      <c r="C1294">
        <v>19</v>
      </c>
      <c r="D1294">
        <v>6</v>
      </c>
      <c r="E1294">
        <v>0</v>
      </c>
      <c r="F1294" s="1">
        <v>35046</v>
      </c>
    </row>
    <row r="1295" spans="1:6" x14ac:dyDescent="0.3">
      <c r="A1295">
        <v>10739</v>
      </c>
      <c r="B1295">
        <v>52</v>
      </c>
      <c r="C1295">
        <v>7</v>
      </c>
      <c r="D1295">
        <v>18</v>
      </c>
      <c r="E1295">
        <v>0</v>
      </c>
      <c r="F1295" s="1">
        <v>35046</v>
      </c>
    </row>
    <row r="1296" spans="1:6" x14ac:dyDescent="0.3">
      <c r="A1296">
        <v>10740</v>
      </c>
      <c r="B1296">
        <v>28</v>
      </c>
      <c r="C1296">
        <v>45.6</v>
      </c>
      <c r="D1296">
        <v>5</v>
      </c>
      <c r="E1296">
        <v>0.20000000298023224</v>
      </c>
      <c r="F1296" s="1">
        <v>35047</v>
      </c>
    </row>
    <row r="1297" spans="1:6" x14ac:dyDescent="0.3">
      <c r="A1297">
        <v>10740</v>
      </c>
      <c r="B1297">
        <v>35</v>
      </c>
      <c r="C1297">
        <v>18</v>
      </c>
      <c r="D1297">
        <v>35</v>
      </c>
      <c r="E1297">
        <v>0.20000000298023224</v>
      </c>
      <c r="F1297" s="1">
        <v>35047</v>
      </c>
    </row>
    <row r="1298" spans="1:6" x14ac:dyDescent="0.3">
      <c r="A1298">
        <v>10740</v>
      </c>
      <c r="B1298">
        <v>45</v>
      </c>
      <c r="C1298">
        <v>9.5</v>
      </c>
      <c r="D1298">
        <v>40</v>
      </c>
      <c r="E1298">
        <v>0.20000000298023224</v>
      </c>
      <c r="F1298" s="1">
        <v>35047</v>
      </c>
    </row>
    <row r="1299" spans="1:6" x14ac:dyDescent="0.3">
      <c r="A1299">
        <v>10740</v>
      </c>
      <c r="B1299">
        <v>56</v>
      </c>
      <c r="C1299">
        <v>38</v>
      </c>
      <c r="D1299">
        <v>14</v>
      </c>
      <c r="E1299">
        <v>0.20000000298023224</v>
      </c>
      <c r="F1299" s="1">
        <v>35047</v>
      </c>
    </row>
    <row r="1300" spans="1:6" x14ac:dyDescent="0.3">
      <c r="A1300">
        <v>10741</v>
      </c>
      <c r="B1300">
        <v>2</v>
      </c>
      <c r="C1300">
        <v>19</v>
      </c>
      <c r="D1300">
        <v>15</v>
      </c>
      <c r="E1300">
        <v>0.20000000298023224</v>
      </c>
      <c r="F1300" s="1">
        <v>35048</v>
      </c>
    </row>
    <row r="1301" spans="1:6" x14ac:dyDescent="0.3">
      <c r="A1301">
        <v>10742</v>
      </c>
      <c r="B1301">
        <v>3</v>
      </c>
      <c r="C1301">
        <v>10</v>
      </c>
      <c r="D1301">
        <v>20</v>
      </c>
      <c r="E1301">
        <v>0</v>
      </c>
      <c r="F1301" s="1">
        <v>35048</v>
      </c>
    </row>
    <row r="1302" spans="1:6" x14ac:dyDescent="0.3">
      <c r="A1302">
        <v>10742</v>
      </c>
      <c r="B1302">
        <v>60</v>
      </c>
      <c r="C1302">
        <v>34</v>
      </c>
      <c r="D1302">
        <v>50</v>
      </c>
      <c r="E1302">
        <v>0</v>
      </c>
      <c r="F1302" s="1">
        <v>35048</v>
      </c>
    </row>
    <row r="1303" spans="1:6" x14ac:dyDescent="0.3">
      <c r="A1303">
        <v>10742</v>
      </c>
      <c r="B1303">
        <v>72</v>
      </c>
      <c r="C1303">
        <v>34.799999999999997</v>
      </c>
      <c r="D1303">
        <v>35</v>
      </c>
      <c r="E1303">
        <v>0</v>
      </c>
      <c r="F1303" s="1">
        <v>35048</v>
      </c>
    </row>
    <row r="1304" spans="1:6" x14ac:dyDescent="0.3">
      <c r="A1304">
        <v>10743</v>
      </c>
      <c r="B1304">
        <v>46</v>
      </c>
      <c r="C1304">
        <v>12</v>
      </c>
      <c r="D1304">
        <v>28</v>
      </c>
      <c r="E1304">
        <v>5.000000074505806E-2</v>
      </c>
      <c r="F1304" s="1">
        <v>35051</v>
      </c>
    </row>
    <row r="1305" spans="1:6" x14ac:dyDescent="0.3">
      <c r="A1305">
        <v>10744</v>
      </c>
      <c r="B1305">
        <v>40</v>
      </c>
      <c r="C1305">
        <v>18.399999999999999</v>
      </c>
      <c r="D1305">
        <v>50</v>
      </c>
      <c r="E1305">
        <v>0.20000000298023224</v>
      </c>
      <c r="F1305" s="1">
        <v>35051</v>
      </c>
    </row>
    <row r="1306" spans="1:6" x14ac:dyDescent="0.3">
      <c r="A1306">
        <v>10745</v>
      </c>
      <c r="B1306">
        <v>18</v>
      </c>
      <c r="C1306">
        <v>62.5</v>
      </c>
      <c r="D1306">
        <v>24</v>
      </c>
      <c r="E1306">
        <v>0</v>
      </c>
      <c r="F1306" s="1">
        <v>35052</v>
      </c>
    </row>
    <row r="1307" spans="1:6" x14ac:dyDescent="0.3">
      <c r="A1307">
        <v>10745</v>
      </c>
      <c r="B1307">
        <v>44</v>
      </c>
      <c r="C1307">
        <v>19.45</v>
      </c>
      <c r="D1307">
        <v>16</v>
      </c>
      <c r="E1307">
        <v>0</v>
      </c>
      <c r="F1307" s="1">
        <v>35052</v>
      </c>
    </row>
    <row r="1308" spans="1:6" x14ac:dyDescent="0.3">
      <c r="A1308">
        <v>10745</v>
      </c>
      <c r="B1308">
        <v>59</v>
      </c>
      <c r="C1308">
        <v>55</v>
      </c>
      <c r="D1308">
        <v>45</v>
      </c>
      <c r="E1308">
        <v>0</v>
      </c>
      <c r="F1308" s="1">
        <v>35052</v>
      </c>
    </row>
    <row r="1309" spans="1:6" x14ac:dyDescent="0.3">
      <c r="A1309">
        <v>10745</v>
      </c>
      <c r="B1309">
        <v>72</v>
      </c>
      <c r="C1309">
        <v>34.799999999999997</v>
      </c>
      <c r="D1309">
        <v>7</v>
      </c>
      <c r="E1309">
        <v>0</v>
      </c>
      <c r="F1309" s="1">
        <v>35052</v>
      </c>
    </row>
    <row r="1310" spans="1:6" x14ac:dyDescent="0.3">
      <c r="A1310">
        <v>10746</v>
      </c>
      <c r="B1310">
        <v>13</v>
      </c>
      <c r="C1310">
        <v>6</v>
      </c>
      <c r="D1310">
        <v>6</v>
      </c>
      <c r="E1310">
        <v>0</v>
      </c>
      <c r="F1310" s="1">
        <v>35053</v>
      </c>
    </row>
    <row r="1311" spans="1:6" x14ac:dyDescent="0.3">
      <c r="A1311">
        <v>10746</v>
      </c>
      <c r="B1311">
        <v>42</v>
      </c>
      <c r="C1311">
        <v>14</v>
      </c>
      <c r="D1311">
        <v>28</v>
      </c>
      <c r="E1311">
        <v>0</v>
      </c>
      <c r="F1311" s="1">
        <v>35053</v>
      </c>
    </row>
    <row r="1312" spans="1:6" x14ac:dyDescent="0.3">
      <c r="A1312">
        <v>10746</v>
      </c>
      <c r="B1312">
        <v>62</v>
      </c>
      <c r="C1312">
        <v>49.3</v>
      </c>
      <c r="D1312">
        <v>9</v>
      </c>
      <c r="E1312">
        <v>0</v>
      </c>
      <c r="F1312" s="1">
        <v>35053</v>
      </c>
    </row>
    <row r="1313" spans="1:6" x14ac:dyDescent="0.3">
      <c r="A1313">
        <v>10746</v>
      </c>
      <c r="B1313">
        <v>69</v>
      </c>
      <c r="C1313">
        <v>36</v>
      </c>
      <c r="D1313">
        <v>40</v>
      </c>
      <c r="E1313">
        <v>0</v>
      </c>
      <c r="F1313" s="1">
        <v>35053</v>
      </c>
    </row>
    <row r="1314" spans="1:6" x14ac:dyDescent="0.3">
      <c r="A1314">
        <v>10747</v>
      </c>
      <c r="B1314">
        <v>31</v>
      </c>
      <c r="C1314">
        <v>12.5</v>
      </c>
      <c r="D1314">
        <v>8</v>
      </c>
      <c r="E1314">
        <v>0</v>
      </c>
      <c r="F1314" s="1">
        <v>35053</v>
      </c>
    </row>
    <row r="1315" spans="1:6" x14ac:dyDescent="0.3">
      <c r="A1315">
        <v>10747</v>
      </c>
      <c r="B1315">
        <v>41</v>
      </c>
      <c r="C1315">
        <v>9.65</v>
      </c>
      <c r="D1315">
        <v>35</v>
      </c>
      <c r="E1315">
        <v>0</v>
      </c>
      <c r="F1315" s="1">
        <v>35053</v>
      </c>
    </row>
    <row r="1316" spans="1:6" x14ac:dyDescent="0.3">
      <c r="A1316">
        <v>10747</v>
      </c>
      <c r="B1316">
        <v>63</v>
      </c>
      <c r="C1316">
        <v>43.9</v>
      </c>
      <c r="D1316">
        <v>9</v>
      </c>
      <c r="E1316">
        <v>0</v>
      </c>
      <c r="F1316" s="1">
        <v>35053</v>
      </c>
    </row>
    <row r="1317" spans="1:6" x14ac:dyDescent="0.3">
      <c r="A1317">
        <v>10747</v>
      </c>
      <c r="B1317">
        <v>69</v>
      </c>
      <c r="C1317">
        <v>36</v>
      </c>
      <c r="D1317">
        <v>30</v>
      </c>
      <c r="E1317">
        <v>0</v>
      </c>
      <c r="F1317" s="1">
        <v>35053</v>
      </c>
    </row>
    <row r="1318" spans="1:6" x14ac:dyDescent="0.3">
      <c r="A1318">
        <v>10748</v>
      </c>
      <c r="B1318">
        <v>23</v>
      </c>
      <c r="C1318">
        <v>9</v>
      </c>
      <c r="D1318">
        <v>44</v>
      </c>
      <c r="E1318">
        <v>0</v>
      </c>
      <c r="F1318" s="1">
        <v>35054</v>
      </c>
    </row>
    <row r="1319" spans="1:6" x14ac:dyDescent="0.3">
      <c r="A1319">
        <v>10748</v>
      </c>
      <c r="B1319">
        <v>40</v>
      </c>
      <c r="C1319">
        <v>18.399999999999999</v>
      </c>
      <c r="D1319">
        <v>40</v>
      </c>
      <c r="E1319">
        <v>0</v>
      </c>
      <c r="F1319" s="1">
        <v>35054</v>
      </c>
    </row>
    <row r="1320" spans="1:6" x14ac:dyDescent="0.3">
      <c r="A1320">
        <v>10748</v>
      </c>
      <c r="B1320">
        <v>56</v>
      </c>
      <c r="C1320">
        <v>38</v>
      </c>
      <c r="D1320">
        <v>28</v>
      </c>
      <c r="E1320">
        <v>0</v>
      </c>
      <c r="F1320" s="1">
        <v>35054</v>
      </c>
    </row>
    <row r="1321" spans="1:6" x14ac:dyDescent="0.3">
      <c r="A1321">
        <v>10749</v>
      </c>
      <c r="B1321">
        <v>56</v>
      </c>
      <c r="C1321">
        <v>38</v>
      </c>
      <c r="D1321">
        <v>15</v>
      </c>
      <c r="E1321">
        <v>0</v>
      </c>
      <c r="F1321" s="1">
        <v>35054</v>
      </c>
    </row>
    <row r="1322" spans="1:6" x14ac:dyDescent="0.3">
      <c r="A1322">
        <v>10749</v>
      </c>
      <c r="B1322">
        <v>59</v>
      </c>
      <c r="C1322">
        <v>55</v>
      </c>
      <c r="D1322">
        <v>6</v>
      </c>
      <c r="E1322">
        <v>0</v>
      </c>
      <c r="F1322" s="1">
        <v>35054</v>
      </c>
    </row>
    <row r="1323" spans="1:6" x14ac:dyDescent="0.3">
      <c r="A1323">
        <v>10749</v>
      </c>
      <c r="B1323">
        <v>76</v>
      </c>
      <c r="C1323">
        <v>18</v>
      </c>
      <c r="D1323">
        <v>10</v>
      </c>
      <c r="E1323">
        <v>0</v>
      </c>
      <c r="F1323" s="1">
        <v>35054</v>
      </c>
    </row>
    <row r="1324" spans="1:6" x14ac:dyDescent="0.3">
      <c r="A1324">
        <v>10750</v>
      </c>
      <c r="B1324">
        <v>14</v>
      </c>
      <c r="C1324">
        <v>23.25</v>
      </c>
      <c r="D1324">
        <v>5</v>
      </c>
      <c r="E1324">
        <v>0.15000000596046448</v>
      </c>
      <c r="F1324" s="1">
        <v>35055</v>
      </c>
    </row>
    <row r="1325" spans="1:6" x14ac:dyDescent="0.3">
      <c r="A1325">
        <v>10750</v>
      </c>
      <c r="B1325">
        <v>45</v>
      </c>
      <c r="C1325">
        <v>9.5</v>
      </c>
      <c r="D1325">
        <v>40</v>
      </c>
      <c r="E1325">
        <v>0.15000000596046448</v>
      </c>
      <c r="F1325" s="1">
        <v>35055</v>
      </c>
    </row>
    <row r="1326" spans="1:6" x14ac:dyDescent="0.3">
      <c r="A1326">
        <v>10750</v>
      </c>
      <c r="B1326">
        <v>59</v>
      </c>
      <c r="C1326">
        <v>55</v>
      </c>
      <c r="D1326">
        <v>25</v>
      </c>
      <c r="E1326">
        <v>0.15000000596046448</v>
      </c>
      <c r="F1326" s="1">
        <v>35055</v>
      </c>
    </row>
    <row r="1327" spans="1:6" x14ac:dyDescent="0.3">
      <c r="A1327">
        <v>10751</v>
      </c>
      <c r="B1327">
        <v>26</v>
      </c>
      <c r="C1327">
        <v>31.23</v>
      </c>
      <c r="D1327">
        <v>12</v>
      </c>
      <c r="E1327">
        <v>0.10000000149011612</v>
      </c>
      <c r="F1327" s="1">
        <v>35058</v>
      </c>
    </row>
    <row r="1328" spans="1:6" x14ac:dyDescent="0.3">
      <c r="A1328">
        <v>10751</v>
      </c>
      <c r="B1328">
        <v>30</v>
      </c>
      <c r="C1328">
        <v>25.89</v>
      </c>
      <c r="D1328">
        <v>30</v>
      </c>
      <c r="E1328">
        <v>0</v>
      </c>
      <c r="F1328" s="1">
        <v>35058</v>
      </c>
    </row>
    <row r="1329" spans="1:6" x14ac:dyDescent="0.3">
      <c r="A1329">
        <v>10751</v>
      </c>
      <c r="B1329">
        <v>50</v>
      </c>
      <c r="C1329">
        <v>16.25</v>
      </c>
      <c r="D1329">
        <v>20</v>
      </c>
      <c r="E1329">
        <v>0.10000000149011612</v>
      </c>
      <c r="F1329" s="1">
        <v>35058</v>
      </c>
    </row>
    <row r="1330" spans="1:6" x14ac:dyDescent="0.3">
      <c r="A1330">
        <v>10751</v>
      </c>
      <c r="B1330">
        <v>73</v>
      </c>
      <c r="C1330">
        <v>15</v>
      </c>
      <c r="D1330">
        <v>15</v>
      </c>
      <c r="E1330">
        <v>0</v>
      </c>
      <c r="F1330" s="1">
        <v>35058</v>
      </c>
    </row>
    <row r="1331" spans="1:6" x14ac:dyDescent="0.3">
      <c r="A1331">
        <v>10752</v>
      </c>
      <c r="B1331">
        <v>1</v>
      </c>
      <c r="C1331">
        <v>18</v>
      </c>
      <c r="D1331">
        <v>8</v>
      </c>
      <c r="E1331">
        <v>0</v>
      </c>
      <c r="F1331" s="1">
        <v>35058</v>
      </c>
    </row>
    <row r="1332" spans="1:6" x14ac:dyDescent="0.3">
      <c r="A1332">
        <v>10752</v>
      </c>
      <c r="B1332">
        <v>69</v>
      </c>
      <c r="C1332">
        <v>36</v>
      </c>
      <c r="D1332">
        <v>3</v>
      </c>
      <c r="E1332">
        <v>0</v>
      </c>
      <c r="F1332" s="1">
        <v>35058</v>
      </c>
    </row>
    <row r="1333" spans="1:6" x14ac:dyDescent="0.3">
      <c r="A1333">
        <v>10753</v>
      </c>
      <c r="B1333">
        <v>45</v>
      </c>
      <c r="C1333">
        <v>9.5</v>
      </c>
      <c r="D1333">
        <v>4</v>
      </c>
      <c r="E1333">
        <v>0</v>
      </c>
      <c r="F1333" s="1">
        <v>35059</v>
      </c>
    </row>
    <row r="1334" spans="1:6" x14ac:dyDescent="0.3">
      <c r="A1334">
        <v>10753</v>
      </c>
      <c r="B1334">
        <v>74</v>
      </c>
      <c r="C1334">
        <v>10</v>
      </c>
      <c r="D1334">
        <v>5</v>
      </c>
      <c r="E1334">
        <v>0</v>
      </c>
      <c r="F1334" s="1">
        <v>35059</v>
      </c>
    </row>
    <row r="1335" spans="1:6" x14ac:dyDescent="0.3">
      <c r="A1335">
        <v>10754</v>
      </c>
      <c r="B1335">
        <v>40</v>
      </c>
      <c r="C1335">
        <v>18.399999999999999</v>
      </c>
      <c r="D1335">
        <v>3</v>
      </c>
      <c r="E1335">
        <v>0</v>
      </c>
      <c r="F1335" s="1">
        <v>35059</v>
      </c>
    </row>
    <row r="1336" spans="1:6" x14ac:dyDescent="0.3">
      <c r="A1336">
        <v>10755</v>
      </c>
      <c r="B1336">
        <v>47</v>
      </c>
      <c r="C1336">
        <v>9.5</v>
      </c>
      <c r="D1336">
        <v>30</v>
      </c>
      <c r="E1336">
        <v>0.25</v>
      </c>
      <c r="F1336" s="1">
        <v>35060</v>
      </c>
    </row>
    <row r="1337" spans="1:6" x14ac:dyDescent="0.3">
      <c r="A1337">
        <v>10755</v>
      </c>
      <c r="B1337">
        <v>56</v>
      </c>
      <c r="C1337">
        <v>38</v>
      </c>
      <c r="D1337">
        <v>30</v>
      </c>
      <c r="E1337">
        <v>0.25</v>
      </c>
      <c r="F1337" s="1">
        <v>35060</v>
      </c>
    </row>
    <row r="1338" spans="1:6" x14ac:dyDescent="0.3">
      <c r="A1338">
        <v>10755</v>
      </c>
      <c r="B1338">
        <v>57</v>
      </c>
      <c r="C1338">
        <v>19.5</v>
      </c>
      <c r="D1338">
        <v>14</v>
      </c>
      <c r="E1338">
        <v>0.25</v>
      </c>
      <c r="F1338" s="1">
        <v>35060</v>
      </c>
    </row>
    <row r="1339" spans="1:6" x14ac:dyDescent="0.3">
      <c r="A1339">
        <v>10755</v>
      </c>
      <c r="B1339">
        <v>69</v>
      </c>
      <c r="C1339">
        <v>36</v>
      </c>
      <c r="D1339">
        <v>25</v>
      </c>
      <c r="E1339">
        <v>0.25</v>
      </c>
      <c r="F1339" s="1">
        <v>35060</v>
      </c>
    </row>
    <row r="1340" spans="1:6" x14ac:dyDescent="0.3">
      <c r="A1340">
        <v>10756</v>
      </c>
      <c r="B1340">
        <v>18</v>
      </c>
      <c r="C1340">
        <v>62.5</v>
      </c>
      <c r="D1340">
        <v>21</v>
      </c>
      <c r="E1340">
        <v>0.20000000298023224</v>
      </c>
      <c r="F1340" s="1">
        <v>35061</v>
      </c>
    </row>
    <row r="1341" spans="1:6" x14ac:dyDescent="0.3">
      <c r="A1341">
        <v>10756</v>
      </c>
      <c r="B1341">
        <v>36</v>
      </c>
      <c r="C1341">
        <v>19</v>
      </c>
      <c r="D1341">
        <v>20</v>
      </c>
      <c r="E1341">
        <v>0.20000000298023224</v>
      </c>
      <c r="F1341" s="1">
        <v>35061</v>
      </c>
    </row>
    <row r="1342" spans="1:6" x14ac:dyDescent="0.3">
      <c r="A1342">
        <v>10756</v>
      </c>
      <c r="B1342">
        <v>68</v>
      </c>
      <c r="C1342">
        <v>12.5</v>
      </c>
      <c r="D1342">
        <v>6</v>
      </c>
      <c r="E1342">
        <v>0.20000000298023224</v>
      </c>
      <c r="F1342" s="1">
        <v>35061</v>
      </c>
    </row>
    <row r="1343" spans="1:6" x14ac:dyDescent="0.3">
      <c r="A1343">
        <v>10756</v>
      </c>
      <c r="B1343">
        <v>69</v>
      </c>
      <c r="C1343">
        <v>36</v>
      </c>
      <c r="D1343">
        <v>20</v>
      </c>
      <c r="E1343">
        <v>0.20000000298023224</v>
      </c>
      <c r="F1343" s="1">
        <v>35061</v>
      </c>
    </row>
    <row r="1344" spans="1:6" x14ac:dyDescent="0.3">
      <c r="A1344">
        <v>10757</v>
      </c>
      <c r="B1344">
        <v>34</v>
      </c>
      <c r="C1344">
        <v>14</v>
      </c>
      <c r="D1344">
        <v>30</v>
      </c>
      <c r="E1344">
        <v>0</v>
      </c>
      <c r="F1344" s="1">
        <v>35061</v>
      </c>
    </row>
    <row r="1345" spans="1:6" x14ac:dyDescent="0.3">
      <c r="A1345">
        <v>10757</v>
      </c>
      <c r="B1345">
        <v>59</v>
      </c>
      <c r="C1345">
        <v>55</v>
      </c>
      <c r="D1345">
        <v>7</v>
      </c>
      <c r="E1345">
        <v>0</v>
      </c>
      <c r="F1345" s="1">
        <v>35061</v>
      </c>
    </row>
    <row r="1346" spans="1:6" x14ac:dyDescent="0.3">
      <c r="A1346">
        <v>10757</v>
      </c>
      <c r="B1346">
        <v>62</v>
      </c>
      <c r="C1346">
        <v>49.3</v>
      </c>
      <c r="D1346">
        <v>30</v>
      </c>
      <c r="E1346">
        <v>0</v>
      </c>
      <c r="F1346" s="1">
        <v>35061</v>
      </c>
    </row>
    <row r="1347" spans="1:6" x14ac:dyDescent="0.3">
      <c r="A1347">
        <v>10757</v>
      </c>
      <c r="B1347">
        <v>64</v>
      </c>
      <c r="C1347">
        <v>33.25</v>
      </c>
      <c r="D1347">
        <v>24</v>
      </c>
      <c r="E1347">
        <v>0</v>
      </c>
      <c r="F1347" s="1">
        <v>35061</v>
      </c>
    </row>
    <row r="1348" spans="1:6" x14ac:dyDescent="0.3">
      <c r="A1348">
        <v>10758</v>
      </c>
      <c r="B1348">
        <v>26</v>
      </c>
      <c r="C1348">
        <v>31.23</v>
      </c>
      <c r="D1348">
        <v>20</v>
      </c>
      <c r="E1348">
        <v>0</v>
      </c>
      <c r="F1348" s="1">
        <v>35062</v>
      </c>
    </row>
    <row r="1349" spans="1:6" x14ac:dyDescent="0.3">
      <c r="A1349">
        <v>10758</v>
      </c>
      <c r="B1349">
        <v>52</v>
      </c>
      <c r="C1349">
        <v>7</v>
      </c>
      <c r="D1349">
        <v>60</v>
      </c>
      <c r="E1349">
        <v>0</v>
      </c>
      <c r="F1349" s="1">
        <v>35062</v>
      </c>
    </row>
    <row r="1350" spans="1:6" x14ac:dyDescent="0.3">
      <c r="A1350">
        <v>10758</v>
      </c>
      <c r="B1350">
        <v>70</v>
      </c>
      <c r="C1350">
        <v>15</v>
      </c>
      <c r="D1350">
        <v>40</v>
      </c>
      <c r="E1350">
        <v>0</v>
      </c>
      <c r="F1350" s="1">
        <v>35062</v>
      </c>
    </row>
    <row r="1351" spans="1:6" x14ac:dyDescent="0.3">
      <c r="A1351">
        <v>10759</v>
      </c>
      <c r="B1351">
        <v>32</v>
      </c>
      <c r="C1351">
        <v>32</v>
      </c>
      <c r="D1351">
        <v>10</v>
      </c>
      <c r="E1351">
        <v>0</v>
      </c>
      <c r="F1351" s="1">
        <v>35062</v>
      </c>
    </row>
    <row r="1352" spans="1:6" x14ac:dyDescent="0.3">
      <c r="A1352">
        <v>10760</v>
      </c>
      <c r="B1352">
        <v>25</v>
      </c>
      <c r="C1352">
        <v>14</v>
      </c>
      <c r="D1352">
        <v>12</v>
      </c>
      <c r="E1352">
        <v>0.25</v>
      </c>
      <c r="F1352" s="1">
        <v>35065</v>
      </c>
    </row>
    <row r="1353" spans="1:6" x14ac:dyDescent="0.3">
      <c r="A1353">
        <v>10760</v>
      </c>
      <c r="B1353">
        <v>27</v>
      </c>
      <c r="C1353">
        <v>43.9</v>
      </c>
      <c r="D1353">
        <v>40</v>
      </c>
      <c r="E1353">
        <v>0</v>
      </c>
      <c r="F1353" s="1">
        <v>35065</v>
      </c>
    </row>
    <row r="1354" spans="1:6" x14ac:dyDescent="0.3">
      <c r="A1354">
        <v>10760</v>
      </c>
      <c r="B1354">
        <v>43</v>
      </c>
      <c r="C1354">
        <v>46</v>
      </c>
      <c r="D1354">
        <v>30</v>
      </c>
      <c r="E1354">
        <v>0.25</v>
      </c>
      <c r="F1354" s="1">
        <v>35065</v>
      </c>
    </row>
    <row r="1355" spans="1:6" x14ac:dyDescent="0.3">
      <c r="A1355">
        <v>10761</v>
      </c>
      <c r="B1355">
        <v>25</v>
      </c>
      <c r="C1355">
        <v>14</v>
      </c>
      <c r="D1355">
        <v>35</v>
      </c>
      <c r="E1355">
        <v>0.25</v>
      </c>
      <c r="F1355" s="1">
        <v>35066</v>
      </c>
    </row>
    <row r="1356" spans="1:6" x14ac:dyDescent="0.3">
      <c r="A1356">
        <v>10761</v>
      </c>
      <c r="B1356">
        <v>75</v>
      </c>
      <c r="C1356">
        <v>7.75</v>
      </c>
      <c r="D1356">
        <v>18</v>
      </c>
      <c r="E1356">
        <v>0</v>
      </c>
      <c r="F1356" s="1">
        <v>35066</v>
      </c>
    </row>
    <row r="1357" spans="1:6" x14ac:dyDescent="0.3">
      <c r="A1357">
        <v>10762</v>
      </c>
      <c r="B1357">
        <v>39</v>
      </c>
      <c r="C1357">
        <v>18</v>
      </c>
      <c r="D1357">
        <v>16</v>
      </c>
      <c r="E1357">
        <v>0</v>
      </c>
      <c r="F1357" s="1">
        <v>35066</v>
      </c>
    </row>
    <row r="1358" spans="1:6" x14ac:dyDescent="0.3">
      <c r="A1358">
        <v>10762</v>
      </c>
      <c r="B1358">
        <v>47</v>
      </c>
      <c r="C1358">
        <v>9.5</v>
      </c>
      <c r="D1358">
        <v>30</v>
      </c>
      <c r="E1358">
        <v>0</v>
      </c>
      <c r="F1358" s="1">
        <v>35066</v>
      </c>
    </row>
    <row r="1359" spans="1:6" x14ac:dyDescent="0.3">
      <c r="A1359">
        <v>10762</v>
      </c>
      <c r="B1359">
        <v>51</v>
      </c>
      <c r="C1359">
        <v>53</v>
      </c>
      <c r="D1359">
        <v>28</v>
      </c>
      <c r="E1359">
        <v>0</v>
      </c>
      <c r="F1359" s="1">
        <v>35066</v>
      </c>
    </row>
    <row r="1360" spans="1:6" x14ac:dyDescent="0.3">
      <c r="A1360">
        <v>10762</v>
      </c>
      <c r="B1360">
        <v>56</v>
      </c>
      <c r="C1360">
        <v>38</v>
      </c>
      <c r="D1360">
        <v>60</v>
      </c>
      <c r="E1360">
        <v>0</v>
      </c>
      <c r="F1360" s="1">
        <v>35066</v>
      </c>
    </row>
    <row r="1361" spans="1:6" x14ac:dyDescent="0.3">
      <c r="A1361">
        <v>10763</v>
      </c>
      <c r="B1361">
        <v>21</v>
      </c>
      <c r="C1361">
        <v>10</v>
      </c>
      <c r="D1361">
        <v>40</v>
      </c>
      <c r="E1361">
        <v>0</v>
      </c>
      <c r="F1361" s="1">
        <v>35067</v>
      </c>
    </row>
    <row r="1362" spans="1:6" x14ac:dyDescent="0.3">
      <c r="A1362">
        <v>10763</v>
      </c>
      <c r="B1362">
        <v>22</v>
      </c>
      <c r="C1362">
        <v>21</v>
      </c>
      <c r="D1362">
        <v>6</v>
      </c>
      <c r="E1362">
        <v>0</v>
      </c>
      <c r="F1362" s="1">
        <v>35067</v>
      </c>
    </row>
    <row r="1363" spans="1:6" x14ac:dyDescent="0.3">
      <c r="A1363">
        <v>10763</v>
      </c>
      <c r="B1363">
        <v>24</v>
      </c>
      <c r="C1363">
        <v>4.5</v>
      </c>
      <c r="D1363">
        <v>20</v>
      </c>
      <c r="E1363">
        <v>0</v>
      </c>
      <c r="F1363" s="1">
        <v>35067</v>
      </c>
    </row>
    <row r="1364" spans="1:6" x14ac:dyDescent="0.3">
      <c r="A1364">
        <v>10764</v>
      </c>
      <c r="B1364">
        <v>3</v>
      </c>
      <c r="C1364">
        <v>10</v>
      </c>
      <c r="D1364">
        <v>20</v>
      </c>
      <c r="E1364">
        <v>0.10000000149011612</v>
      </c>
      <c r="F1364" s="1">
        <v>35067</v>
      </c>
    </row>
    <row r="1365" spans="1:6" x14ac:dyDescent="0.3">
      <c r="A1365">
        <v>10764</v>
      </c>
      <c r="B1365">
        <v>39</v>
      </c>
      <c r="C1365">
        <v>18</v>
      </c>
      <c r="D1365">
        <v>130</v>
      </c>
      <c r="E1365">
        <v>0.10000000149011612</v>
      </c>
      <c r="F1365" s="1">
        <v>35067</v>
      </c>
    </row>
    <row r="1366" spans="1:6" x14ac:dyDescent="0.3">
      <c r="A1366">
        <v>10765</v>
      </c>
      <c r="B1366">
        <v>65</v>
      </c>
      <c r="C1366">
        <v>21.05</v>
      </c>
      <c r="D1366">
        <v>80</v>
      </c>
      <c r="E1366">
        <v>0.10000000149011612</v>
      </c>
      <c r="F1366" s="1">
        <v>35068</v>
      </c>
    </row>
    <row r="1367" spans="1:6" x14ac:dyDescent="0.3">
      <c r="A1367">
        <v>10766</v>
      </c>
      <c r="B1367">
        <v>2</v>
      </c>
      <c r="C1367">
        <v>19</v>
      </c>
      <c r="D1367">
        <v>40</v>
      </c>
      <c r="E1367">
        <v>0</v>
      </c>
      <c r="F1367" s="1">
        <v>35069</v>
      </c>
    </row>
    <row r="1368" spans="1:6" x14ac:dyDescent="0.3">
      <c r="A1368">
        <v>10766</v>
      </c>
      <c r="B1368">
        <v>7</v>
      </c>
      <c r="C1368">
        <v>30</v>
      </c>
      <c r="D1368">
        <v>35</v>
      </c>
      <c r="E1368">
        <v>0</v>
      </c>
      <c r="F1368" s="1">
        <v>35069</v>
      </c>
    </row>
    <row r="1369" spans="1:6" x14ac:dyDescent="0.3">
      <c r="A1369">
        <v>10766</v>
      </c>
      <c r="B1369">
        <v>68</v>
      </c>
      <c r="C1369">
        <v>12.5</v>
      </c>
      <c r="D1369">
        <v>40</v>
      </c>
      <c r="E1369">
        <v>0</v>
      </c>
      <c r="F1369" s="1">
        <v>35069</v>
      </c>
    </row>
    <row r="1370" spans="1:6" x14ac:dyDescent="0.3">
      <c r="A1370">
        <v>10767</v>
      </c>
      <c r="B1370">
        <v>42</v>
      </c>
      <c r="C1370">
        <v>14</v>
      </c>
      <c r="D1370">
        <v>2</v>
      </c>
      <c r="E1370">
        <v>0</v>
      </c>
      <c r="F1370" s="1">
        <v>35069</v>
      </c>
    </row>
    <row r="1371" spans="1:6" x14ac:dyDescent="0.3">
      <c r="A1371">
        <v>10768</v>
      </c>
      <c r="B1371">
        <v>22</v>
      </c>
      <c r="C1371">
        <v>21</v>
      </c>
      <c r="D1371">
        <v>4</v>
      </c>
      <c r="E1371">
        <v>0</v>
      </c>
      <c r="F1371" s="1">
        <v>35072</v>
      </c>
    </row>
    <row r="1372" spans="1:6" x14ac:dyDescent="0.3">
      <c r="A1372">
        <v>10768</v>
      </c>
      <c r="B1372">
        <v>31</v>
      </c>
      <c r="C1372">
        <v>12.5</v>
      </c>
      <c r="D1372">
        <v>50</v>
      </c>
      <c r="E1372">
        <v>0</v>
      </c>
      <c r="F1372" s="1">
        <v>35072</v>
      </c>
    </row>
    <row r="1373" spans="1:6" x14ac:dyDescent="0.3">
      <c r="A1373">
        <v>10768</v>
      </c>
      <c r="B1373">
        <v>60</v>
      </c>
      <c r="C1373">
        <v>34</v>
      </c>
      <c r="D1373">
        <v>15</v>
      </c>
      <c r="E1373">
        <v>0</v>
      </c>
      <c r="F1373" s="1">
        <v>35072</v>
      </c>
    </row>
    <row r="1374" spans="1:6" x14ac:dyDescent="0.3">
      <c r="A1374">
        <v>10768</v>
      </c>
      <c r="B1374">
        <v>71</v>
      </c>
      <c r="C1374">
        <v>21.5</v>
      </c>
      <c r="D1374">
        <v>12</v>
      </c>
      <c r="E1374">
        <v>0</v>
      </c>
      <c r="F1374" s="1">
        <v>35072</v>
      </c>
    </row>
    <row r="1375" spans="1:6" x14ac:dyDescent="0.3">
      <c r="A1375">
        <v>10769</v>
      </c>
      <c r="B1375">
        <v>41</v>
      </c>
      <c r="C1375">
        <v>9.65</v>
      </c>
      <c r="D1375">
        <v>30</v>
      </c>
      <c r="E1375">
        <v>5.000000074505806E-2</v>
      </c>
      <c r="F1375" s="1">
        <v>35072</v>
      </c>
    </row>
    <row r="1376" spans="1:6" x14ac:dyDescent="0.3">
      <c r="A1376">
        <v>10769</v>
      </c>
      <c r="B1376">
        <v>52</v>
      </c>
      <c r="C1376">
        <v>7</v>
      </c>
      <c r="D1376">
        <v>15</v>
      </c>
      <c r="E1376">
        <v>5.000000074505806E-2</v>
      </c>
      <c r="F1376" s="1">
        <v>35072</v>
      </c>
    </row>
    <row r="1377" spans="1:6" x14ac:dyDescent="0.3">
      <c r="A1377">
        <v>10769</v>
      </c>
      <c r="B1377">
        <v>61</v>
      </c>
      <c r="C1377">
        <v>28.5</v>
      </c>
      <c r="D1377">
        <v>20</v>
      </c>
      <c r="E1377">
        <v>0</v>
      </c>
      <c r="F1377" s="1">
        <v>35072</v>
      </c>
    </row>
    <row r="1378" spans="1:6" x14ac:dyDescent="0.3">
      <c r="A1378">
        <v>10769</v>
      </c>
      <c r="B1378">
        <v>62</v>
      </c>
      <c r="C1378">
        <v>49.3</v>
      </c>
      <c r="D1378">
        <v>15</v>
      </c>
      <c r="E1378">
        <v>0</v>
      </c>
      <c r="F1378" s="1">
        <v>35072</v>
      </c>
    </row>
    <row r="1379" spans="1:6" x14ac:dyDescent="0.3">
      <c r="A1379">
        <v>10770</v>
      </c>
      <c r="B1379">
        <v>11</v>
      </c>
      <c r="C1379">
        <v>21</v>
      </c>
      <c r="D1379">
        <v>15</v>
      </c>
      <c r="E1379">
        <v>0.25</v>
      </c>
      <c r="F1379" s="1">
        <v>35073</v>
      </c>
    </row>
    <row r="1380" spans="1:6" x14ac:dyDescent="0.3">
      <c r="A1380">
        <v>10771</v>
      </c>
      <c r="B1380">
        <v>71</v>
      </c>
      <c r="C1380">
        <v>21.5</v>
      </c>
      <c r="D1380">
        <v>16</v>
      </c>
      <c r="E1380">
        <v>0</v>
      </c>
      <c r="F1380" s="1">
        <v>35074</v>
      </c>
    </row>
    <row r="1381" spans="1:6" x14ac:dyDescent="0.3">
      <c r="A1381">
        <v>10772</v>
      </c>
      <c r="B1381">
        <v>29</v>
      </c>
      <c r="C1381">
        <v>123.79</v>
      </c>
      <c r="D1381">
        <v>18</v>
      </c>
      <c r="E1381">
        <v>0</v>
      </c>
      <c r="F1381" s="1">
        <v>35074</v>
      </c>
    </row>
    <row r="1382" spans="1:6" x14ac:dyDescent="0.3">
      <c r="A1382">
        <v>10772</v>
      </c>
      <c r="B1382">
        <v>59</v>
      </c>
      <c r="C1382">
        <v>55</v>
      </c>
      <c r="D1382">
        <v>25</v>
      </c>
      <c r="E1382">
        <v>0</v>
      </c>
      <c r="F1382" s="1">
        <v>35074</v>
      </c>
    </row>
    <row r="1383" spans="1:6" x14ac:dyDescent="0.3">
      <c r="A1383">
        <v>10773</v>
      </c>
      <c r="B1383">
        <v>17</v>
      </c>
      <c r="C1383">
        <v>39</v>
      </c>
      <c r="D1383">
        <v>33</v>
      </c>
      <c r="E1383">
        <v>0</v>
      </c>
      <c r="F1383" s="1">
        <v>35075</v>
      </c>
    </row>
    <row r="1384" spans="1:6" x14ac:dyDescent="0.3">
      <c r="A1384">
        <v>10773</v>
      </c>
      <c r="B1384">
        <v>31</v>
      </c>
      <c r="C1384">
        <v>12.5</v>
      </c>
      <c r="D1384">
        <v>70</v>
      </c>
      <c r="E1384">
        <v>0.20000000298023224</v>
      </c>
      <c r="F1384" s="1">
        <v>35075</v>
      </c>
    </row>
    <row r="1385" spans="1:6" x14ac:dyDescent="0.3">
      <c r="A1385">
        <v>10773</v>
      </c>
      <c r="B1385">
        <v>75</v>
      </c>
      <c r="C1385">
        <v>7.75</v>
      </c>
      <c r="D1385">
        <v>7</v>
      </c>
      <c r="E1385">
        <v>0.20000000298023224</v>
      </c>
      <c r="F1385" s="1">
        <v>35075</v>
      </c>
    </row>
    <row r="1386" spans="1:6" x14ac:dyDescent="0.3">
      <c r="A1386">
        <v>10774</v>
      </c>
      <c r="B1386">
        <v>31</v>
      </c>
      <c r="C1386">
        <v>12.5</v>
      </c>
      <c r="D1386">
        <v>2</v>
      </c>
      <c r="E1386">
        <v>0.25</v>
      </c>
      <c r="F1386" s="1">
        <v>35075</v>
      </c>
    </row>
    <row r="1387" spans="1:6" x14ac:dyDescent="0.3">
      <c r="A1387">
        <v>10774</v>
      </c>
      <c r="B1387">
        <v>66</v>
      </c>
      <c r="C1387">
        <v>17</v>
      </c>
      <c r="D1387">
        <v>50</v>
      </c>
      <c r="E1387">
        <v>0</v>
      </c>
      <c r="F1387" s="1">
        <v>35075</v>
      </c>
    </row>
    <row r="1388" spans="1:6" x14ac:dyDescent="0.3">
      <c r="A1388">
        <v>10775</v>
      </c>
      <c r="B1388">
        <v>10</v>
      </c>
      <c r="C1388">
        <v>31</v>
      </c>
      <c r="D1388">
        <v>6</v>
      </c>
      <c r="E1388">
        <v>0</v>
      </c>
      <c r="F1388" s="1">
        <v>35076</v>
      </c>
    </row>
    <row r="1389" spans="1:6" x14ac:dyDescent="0.3">
      <c r="A1389">
        <v>10775</v>
      </c>
      <c r="B1389">
        <v>67</v>
      </c>
      <c r="C1389">
        <v>14</v>
      </c>
      <c r="D1389">
        <v>3</v>
      </c>
      <c r="E1389">
        <v>0</v>
      </c>
      <c r="F1389" s="1">
        <v>35076</v>
      </c>
    </row>
    <row r="1390" spans="1:6" x14ac:dyDescent="0.3">
      <c r="A1390">
        <v>10776</v>
      </c>
      <c r="B1390">
        <v>31</v>
      </c>
      <c r="C1390">
        <v>12.5</v>
      </c>
      <c r="D1390">
        <v>16</v>
      </c>
      <c r="E1390">
        <v>5.000000074505806E-2</v>
      </c>
      <c r="F1390" s="1">
        <v>35079</v>
      </c>
    </row>
    <row r="1391" spans="1:6" x14ac:dyDescent="0.3">
      <c r="A1391">
        <v>10776</v>
      </c>
      <c r="B1391">
        <v>42</v>
      </c>
      <c r="C1391">
        <v>14</v>
      </c>
      <c r="D1391">
        <v>12</v>
      </c>
      <c r="E1391">
        <v>5.000000074505806E-2</v>
      </c>
      <c r="F1391" s="1">
        <v>35079</v>
      </c>
    </row>
    <row r="1392" spans="1:6" x14ac:dyDescent="0.3">
      <c r="A1392">
        <v>10776</v>
      </c>
      <c r="B1392">
        <v>45</v>
      </c>
      <c r="C1392">
        <v>9.5</v>
      </c>
      <c r="D1392">
        <v>27</v>
      </c>
      <c r="E1392">
        <v>5.000000074505806E-2</v>
      </c>
      <c r="F1392" s="1">
        <v>35079</v>
      </c>
    </row>
    <row r="1393" spans="1:6" x14ac:dyDescent="0.3">
      <c r="A1393">
        <v>10776</v>
      </c>
      <c r="B1393">
        <v>51</v>
      </c>
      <c r="C1393">
        <v>53</v>
      </c>
      <c r="D1393">
        <v>120</v>
      </c>
      <c r="E1393">
        <v>5.000000074505806E-2</v>
      </c>
      <c r="F1393" s="1">
        <v>35079</v>
      </c>
    </row>
    <row r="1394" spans="1:6" x14ac:dyDescent="0.3">
      <c r="A1394">
        <v>10777</v>
      </c>
      <c r="B1394">
        <v>42</v>
      </c>
      <c r="C1394">
        <v>14</v>
      </c>
      <c r="D1394">
        <v>20</v>
      </c>
      <c r="E1394">
        <v>0.20000000298023224</v>
      </c>
      <c r="F1394" s="1">
        <v>35079</v>
      </c>
    </row>
    <row r="1395" spans="1:6" x14ac:dyDescent="0.3">
      <c r="A1395">
        <v>10778</v>
      </c>
      <c r="B1395">
        <v>41</v>
      </c>
      <c r="C1395">
        <v>9.65</v>
      </c>
      <c r="D1395">
        <v>10</v>
      </c>
      <c r="E1395">
        <v>0</v>
      </c>
      <c r="F1395" s="1">
        <v>35080</v>
      </c>
    </row>
    <row r="1396" spans="1:6" x14ac:dyDescent="0.3">
      <c r="A1396">
        <v>10779</v>
      </c>
      <c r="B1396">
        <v>16</v>
      </c>
      <c r="C1396">
        <v>17.45</v>
      </c>
      <c r="D1396">
        <v>20</v>
      </c>
      <c r="E1396">
        <v>0</v>
      </c>
      <c r="F1396" s="1">
        <v>35080</v>
      </c>
    </row>
    <row r="1397" spans="1:6" x14ac:dyDescent="0.3">
      <c r="A1397">
        <v>10779</v>
      </c>
      <c r="B1397">
        <v>62</v>
      </c>
      <c r="C1397">
        <v>49.3</v>
      </c>
      <c r="D1397">
        <v>20</v>
      </c>
      <c r="E1397">
        <v>0</v>
      </c>
      <c r="F1397" s="1">
        <v>35080</v>
      </c>
    </row>
    <row r="1398" spans="1:6" x14ac:dyDescent="0.3">
      <c r="A1398">
        <v>10780</v>
      </c>
      <c r="B1398">
        <v>70</v>
      </c>
      <c r="C1398">
        <v>15</v>
      </c>
      <c r="D1398">
        <v>35</v>
      </c>
      <c r="E1398">
        <v>0</v>
      </c>
      <c r="F1398" s="1">
        <v>35080</v>
      </c>
    </row>
    <row r="1399" spans="1:6" x14ac:dyDescent="0.3">
      <c r="A1399">
        <v>10780</v>
      </c>
      <c r="B1399">
        <v>77</v>
      </c>
      <c r="C1399">
        <v>13</v>
      </c>
      <c r="D1399">
        <v>15</v>
      </c>
      <c r="E1399">
        <v>0</v>
      </c>
      <c r="F1399" s="1">
        <v>35080</v>
      </c>
    </row>
    <row r="1400" spans="1:6" x14ac:dyDescent="0.3">
      <c r="A1400">
        <v>10781</v>
      </c>
      <c r="B1400">
        <v>54</v>
      </c>
      <c r="C1400">
        <v>7.45</v>
      </c>
      <c r="D1400">
        <v>3</v>
      </c>
      <c r="E1400">
        <v>0.20000000298023224</v>
      </c>
      <c r="F1400" s="1">
        <v>35081</v>
      </c>
    </row>
    <row r="1401" spans="1:6" x14ac:dyDescent="0.3">
      <c r="A1401">
        <v>10781</v>
      </c>
      <c r="B1401">
        <v>56</v>
      </c>
      <c r="C1401">
        <v>38</v>
      </c>
      <c r="D1401">
        <v>20</v>
      </c>
      <c r="E1401">
        <v>0.20000000298023224</v>
      </c>
      <c r="F1401" s="1">
        <v>35081</v>
      </c>
    </row>
    <row r="1402" spans="1:6" x14ac:dyDescent="0.3">
      <c r="A1402">
        <v>10781</v>
      </c>
      <c r="B1402">
        <v>74</v>
      </c>
      <c r="C1402">
        <v>10</v>
      </c>
      <c r="D1402">
        <v>35</v>
      </c>
      <c r="E1402">
        <v>0</v>
      </c>
      <c r="F1402" s="1">
        <v>35081</v>
      </c>
    </row>
    <row r="1403" spans="1:6" x14ac:dyDescent="0.3">
      <c r="A1403">
        <v>10782</v>
      </c>
      <c r="B1403">
        <v>31</v>
      </c>
      <c r="C1403">
        <v>12.5</v>
      </c>
      <c r="D1403">
        <v>1</v>
      </c>
      <c r="E1403">
        <v>0</v>
      </c>
      <c r="F1403" s="1">
        <v>35081</v>
      </c>
    </row>
    <row r="1404" spans="1:6" x14ac:dyDescent="0.3">
      <c r="A1404">
        <v>10783</v>
      </c>
      <c r="B1404">
        <v>31</v>
      </c>
      <c r="C1404">
        <v>12.5</v>
      </c>
      <c r="D1404">
        <v>10</v>
      </c>
      <c r="E1404">
        <v>0</v>
      </c>
      <c r="F1404" s="1">
        <v>35082</v>
      </c>
    </row>
    <row r="1405" spans="1:6" x14ac:dyDescent="0.3">
      <c r="A1405">
        <v>10783</v>
      </c>
      <c r="B1405">
        <v>38</v>
      </c>
      <c r="C1405">
        <v>263.5</v>
      </c>
      <c r="D1405">
        <v>5</v>
      </c>
      <c r="E1405">
        <v>0</v>
      </c>
      <c r="F1405" s="1">
        <v>35082</v>
      </c>
    </row>
    <row r="1406" spans="1:6" x14ac:dyDescent="0.3">
      <c r="A1406">
        <v>10784</v>
      </c>
      <c r="B1406">
        <v>36</v>
      </c>
      <c r="C1406">
        <v>19</v>
      </c>
      <c r="D1406">
        <v>30</v>
      </c>
      <c r="E1406">
        <v>0</v>
      </c>
      <c r="F1406" s="1">
        <v>35082</v>
      </c>
    </row>
    <row r="1407" spans="1:6" x14ac:dyDescent="0.3">
      <c r="A1407">
        <v>10784</v>
      </c>
      <c r="B1407">
        <v>39</v>
      </c>
      <c r="C1407">
        <v>18</v>
      </c>
      <c r="D1407">
        <v>2</v>
      </c>
      <c r="E1407">
        <v>0.15000000596046448</v>
      </c>
      <c r="F1407" s="1">
        <v>35082</v>
      </c>
    </row>
    <row r="1408" spans="1:6" x14ac:dyDescent="0.3">
      <c r="A1408">
        <v>10784</v>
      </c>
      <c r="B1408">
        <v>72</v>
      </c>
      <c r="C1408">
        <v>34.799999999999997</v>
      </c>
      <c r="D1408">
        <v>30</v>
      </c>
      <c r="E1408">
        <v>0.15000000596046448</v>
      </c>
      <c r="F1408" s="1">
        <v>35082</v>
      </c>
    </row>
    <row r="1409" spans="1:6" x14ac:dyDescent="0.3">
      <c r="A1409">
        <v>10785</v>
      </c>
      <c r="B1409">
        <v>10</v>
      </c>
      <c r="C1409">
        <v>31</v>
      </c>
      <c r="D1409">
        <v>10</v>
      </c>
      <c r="E1409">
        <v>0</v>
      </c>
      <c r="F1409" s="1">
        <v>35082</v>
      </c>
    </row>
    <row r="1410" spans="1:6" x14ac:dyDescent="0.3">
      <c r="A1410">
        <v>10785</v>
      </c>
      <c r="B1410">
        <v>75</v>
      </c>
      <c r="C1410">
        <v>7.75</v>
      </c>
      <c r="D1410">
        <v>10</v>
      </c>
      <c r="E1410">
        <v>0</v>
      </c>
      <c r="F1410" s="1">
        <v>35082</v>
      </c>
    </row>
    <row r="1411" spans="1:6" x14ac:dyDescent="0.3">
      <c r="A1411">
        <v>10786</v>
      </c>
      <c r="B1411">
        <v>8</v>
      </c>
      <c r="C1411">
        <v>40</v>
      </c>
      <c r="D1411">
        <v>30</v>
      </c>
      <c r="E1411">
        <v>0.20000000298023224</v>
      </c>
      <c r="F1411" s="1">
        <v>35083</v>
      </c>
    </row>
    <row r="1412" spans="1:6" x14ac:dyDescent="0.3">
      <c r="A1412">
        <v>10786</v>
      </c>
      <c r="B1412">
        <v>30</v>
      </c>
      <c r="C1412">
        <v>25.89</v>
      </c>
      <c r="D1412">
        <v>15</v>
      </c>
      <c r="E1412">
        <v>0.20000000298023224</v>
      </c>
      <c r="F1412" s="1">
        <v>35083</v>
      </c>
    </row>
    <row r="1413" spans="1:6" x14ac:dyDescent="0.3">
      <c r="A1413">
        <v>10786</v>
      </c>
      <c r="B1413">
        <v>75</v>
      </c>
      <c r="C1413">
        <v>7.75</v>
      </c>
      <c r="D1413">
        <v>42</v>
      </c>
      <c r="E1413">
        <v>0.20000000298023224</v>
      </c>
      <c r="F1413" s="1">
        <v>35083</v>
      </c>
    </row>
    <row r="1414" spans="1:6" x14ac:dyDescent="0.3">
      <c r="A1414">
        <v>10787</v>
      </c>
      <c r="B1414">
        <v>2</v>
      </c>
      <c r="C1414">
        <v>19</v>
      </c>
      <c r="D1414">
        <v>15</v>
      </c>
      <c r="E1414">
        <v>5.000000074505806E-2</v>
      </c>
      <c r="F1414" s="1">
        <v>35083</v>
      </c>
    </row>
    <row r="1415" spans="1:6" x14ac:dyDescent="0.3">
      <c r="A1415">
        <v>10787</v>
      </c>
      <c r="B1415">
        <v>29</v>
      </c>
      <c r="C1415">
        <v>123.79</v>
      </c>
      <c r="D1415">
        <v>20</v>
      </c>
      <c r="E1415">
        <v>5.000000074505806E-2</v>
      </c>
      <c r="F1415" s="1">
        <v>35083</v>
      </c>
    </row>
    <row r="1416" spans="1:6" x14ac:dyDescent="0.3">
      <c r="A1416">
        <v>10788</v>
      </c>
      <c r="B1416">
        <v>19</v>
      </c>
      <c r="C1416">
        <v>9.1999999999999993</v>
      </c>
      <c r="D1416">
        <v>50</v>
      </c>
      <c r="E1416">
        <v>5.000000074505806E-2</v>
      </c>
      <c r="F1416" s="1">
        <v>35086</v>
      </c>
    </row>
    <row r="1417" spans="1:6" x14ac:dyDescent="0.3">
      <c r="A1417">
        <v>10788</v>
      </c>
      <c r="B1417">
        <v>75</v>
      </c>
      <c r="C1417">
        <v>7.75</v>
      </c>
      <c r="D1417">
        <v>40</v>
      </c>
      <c r="E1417">
        <v>5.000000074505806E-2</v>
      </c>
      <c r="F1417" s="1">
        <v>35086</v>
      </c>
    </row>
    <row r="1418" spans="1:6" x14ac:dyDescent="0.3">
      <c r="A1418">
        <v>10789</v>
      </c>
      <c r="B1418">
        <v>18</v>
      </c>
      <c r="C1418">
        <v>62.5</v>
      </c>
      <c r="D1418">
        <v>30</v>
      </c>
      <c r="E1418">
        <v>0</v>
      </c>
      <c r="F1418" s="1">
        <v>35086</v>
      </c>
    </row>
    <row r="1419" spans="1:6" x14ac:dyDescent="0.3">
      <c r="A1419">
        <v>10789</v>
      </c>
      <c r="B1419">
        <v>35</v>
      </c>
      <c r="C1419">
        <v>18</v>
      </c>
      <c r="D1419">
        <v>15</v>
      </c>
      <c r="E1419">
        <v>0</v>
      </c>
      <c r="F1419" s="1">
        <v>35086</v>
      </c>
    </row>
    <row r="1420" spans="1:6" x14ac:dyDescent="0.3">
      <c r="A1420">
        <v>10789</v>
      </c>
      <c r="B1420">
        <v>63</v>
      </c>
      <c r="C1420">
        <v>43.9</v>
      </c>
      <c r="D1420">
        <v>30</v>
      </c>
      <c r="E1420">
        <v>0</v>
      </c>
      <c r="F1420" s="1">
        <v>35086</v>
      </c>
    </row>
    <row r="1421" spans="1:6" x14ac:dyDescent="0.3">
      <c r="A1421">
        <v>10789</v>
      </c>
      <c r="B1421">
        <v>68</v>
      </c>
      <c r="C1421">
        <v>12.5</v>
      </c>
      <c r="D1421">
        <v>18</v>
      </c>
      <c r="E1421">
        <v>0</v>
      </c>
      <c r="F1421" s="1">
        <v>35086</v>
      </c>
    </row>
    <row r="1422" spans="1:6" x14ac:dyDescent="0.3">
      <c r="A1422">
        <v>10790</v>
      </c>
      <c r="B1422">
        <v>7</v>
      </c>
      <c r="C1422">
        <v>30</v>
      </c>
      <c r="D1422">
        <v>3</v>
      </c>
      <c r="E1422">
        <v>0.15000000596046448</v>
      </c>
      <c r="F1422" s="1">
        <v>35086</v>
      </c>
    </row>
    <row r="1423" spans="1:6" x14ac:dyDescent="0.3">
      <c r="A1423">
        <v>10790</v>
      </c>
      <c r="B1423">
        <v>56</v>
      </c>
      <c r="C1423">
        <v>38</v>
      </c>
      <c r="D1423">
        <v>20</v>
      </c>
      <c r="E1423">
        <v>0.15000000596046448</v>
      </c>
      <c r="F1423" s="1">
        <v>35086</v>
      </c>
    </row>
    <row r="1424" spans="1:6" x14ac:dyDescent="0.3">
      <c r="A1424">
        <v>10791</v>
      </c>
      <c r="B1424">
        <v>29</v>
      </c>
      <c r="C1424">
        <v>123.79</v>
      </c>
      <c r="D1424">
        <v>14</v>
      </c>
      <c r="E1424">
        <v>5.000000074505806E-2</v>
      </c>
      <c r="F1424" s="1">
        <v>35087</v>
      </c>
    </row>
    <row r="1425" spans="1:6" x14ac:dyDescent="0.3">
      <c r="A1425">
        <v>10791</v>
      </c>
      <c r="B1425">
        <v>41</v>
      </c>
      <c r="C1425">
        <v>9.65</v>
      </c>
      <c r="D1425">
        <v>20</v>
      </c>
      <c r="E1425">
        <v>5.000000074505806E-2</v>
      </c>
      <c r="F1425" s="1">
        <v>35087</v>
      </c>
    </row>
    <row r="1426" spans="1:6" x14ac:dyDescent="0.3">
      <c r="A1426">
        <v>10792</v>
      </c>
      <c r="B1426">
        <v>2</v>
      </c>
      <c r="C1426">
        <v>19</v>
      </c>
      <c r="D1426">
        <v>10</v>
      </c>
      <c r="E1426">
        <v>0</v>
      </c>
      <c r="F1426" s="1">
        <v>35087</v>
      </c>
    </row>
    <row r="1427" spans="1:6" x14ac:dyDescent="0.3">
      <c r="A1427">
        <v>10792</v>
      </c>
      <c r="B1427">
        <v>54</v>
      </c>
      <c r="C1427">
        <v>7.45</v>
      </c>
      <c r="D1427">
        <v>3</v>
      </c>
      <c r="E1427">
        <v>0</v>
      </c>
      <c r="F1427" s="1">
        <v>35087</v>
      </c>
    </row>
    <row r="1428" spans="1:6" x14ac:dyDescent="0.3">
      <c r="A1428">
        <v>10792</v>
      </c>
      <c r="B1428">
        <v>68</v>
      </c>
      <c r="C1428">
        <v>12.5</v>
      </c>
      <c r="D1428">
        <v>15</v>
      </c>
      <c r="E1428">
        <v>0</v>
      </c>
      <c r="F1428" s="1">
        <v>35087</v>
      </c>
    </row>
    <row r="1429" spans="1:6" x14ac:dyDescent="0.3">
      <c r="A1429">
        <v>10793</v>
      </c>
      <c r="B1429">
        <v>41</v>
      </c>
      <c r="C1429">
        <v>9.65</v>
      </c>
      <c r="D1429">
        <v>14</v>
      </c>
      <c r="E1429">
        <v>0</v>
      </c>
      <c r="F1429" s="1">
        <v>35088</v>
      </c>
    </row>
    <row r="1430" spans="1:6" x14ac:dyDescent="0.3">
      <c r="A1430">
        <v>10793</v>
      </c>
      <c r="B1430">
        <v>52</v>
      </c>
      <c r="C1430">
        <v>7</v>
      </c>
      <c r="D1430">
        <v>8</v>
      </c>
      <c r="E1430">
        <v>0</v>
      </c>
      <c r="F1430" s="1">
        <v>35088</v>
      </c>
    </row>
    <row r="1431" spans="1:6" x14ac:dyDescent="0.3">
      <c r="A1431">
        <v>10794</v>
      </c>
      <c r="B1431">
        <v>14</v>
      </c>
      <c r="C1431">
        <v>23.25</v>
      </c>
      <c r="D1431">
        <v>15</v>
      </c>
      <c r="E1431">
        <v>0.20000000298023224</v>
      </c>
      <c r="F1431" s="1">
        <v>35088</v>
      </c>
    </row>
    <row r="1432" spans="1:6" x14ac:dyDescent="0.3">
      <c r="A1432">
        <v>10794</v>
      </c>
      <c r="B1432">
        <v>54</v>
      </c>
      <c r="C1432">
        <v>7.45</v>
      </c>
      <c r="D1432">
        <v>6</v>
      </c>
      <c r="E1432">
        <v>0.20000000298023224</v>
      </c>
      <c r="F1432" s="1">
        <v>35088</v>
      </c>
    </row>
    <row r="1433" spans="1:6" x14ac:dyDescent="0.3">
      <c r="A1433">
        <v>10795</v>
      </c>
      <c r="B1433">
        <v>16</v>
      </c>
      <c r="C1433">
        <v>17.45</v>
      </c>
      <c r="D1433">
        <v>65</v>
      </c>
      <c r="E1433">
        <v>0</v>
      </c>
      <c r="F1433" s="1">
        <v>35088</v>
      </c>
    </row>
    <row r="1434" spans="1:6" x14ac:dyDescent="0.3">
      <c r="A1434">
        <v>10795</v>
      </c>
      <c r="B1434">
        <v>17</v>
      </c>
      <c r="C1434">
        <v>39</v>
      </c>
      <c r="D1434">
        <v>35</v>
      </c>
      <c r="E1434">
        <v>0.25</v>
      </c>
      <c r="F1434" s="1">
        <v>35088</v>
      </c>
    </row>
    <row r="1435" spans="1:6" x14ac:dyDescent="0.3">
      <c r="A1435">
        <v>10796</v>
      </c>
      <c r="B1435">
        <v>26</v>
      </c>
      <c r="C1435">
        <v>31.23</v>
      </c>
      <c r="D1435">
        <v>21</v>
      </c>
      <c r="E1435">
        <v>0.20000000298023224</v>
      </c>
      <c r="F1435" s="1">
        <v>35089</v>
      </c>
    </row>
    <row r="1436" spans="1:6" x14ac:dyDescent="0.3">
      <c r="A1436">
        <v>10796</v>
      </c>
      <c r="B1436">
        <v>44</v>
      </c>
      <c r="C1436">
        <v>19.45</v>
      </c>
      <c r="D1436">
        <v>10</v>
      </c>
      <c r="E1436">
        <v>0</v>
      </c>
      <c r="F1436" s="1">
        <v>35089</v>
      </c>
    </row>
    <row r="1437" spans="1:6" x14ac:dyDescent="0.3">
      <c r="A1437">
        <v>10796</v>
      </c>
      <c r="B1437">
        <v>64</v>
      </c>
      <c r="C1437">
        <v>33.25</v>
      </c>
      <c r="D1437">
        <v>35</v>
      </c>
      <c r="E1437">
        <v>0.20000000298023224</v>
      </c>
      <c r="F1437" s="1">
        <v>35089</v>
      </c>
    </row>
    <row r="1438" spans="1:6" x14ac:dyDescent="0.3">
      <c r="A1438">
        <v>10796</v>
      </c>
      <c r="B1438">
        <v>69</v>
      </c>
      <c r="C1438">
        <v>36</v>
      </c>
      <c r="D1438">
        <v>24</v>
      </c>
      <c r="E1438">
        <v>0.20000000298023224</v>
      </c>
      <c r="F1438" s="1">
        <v>35089</v>
      </c>
    </row>
    <row r="1439" spans="1:6" x14ac:dyDescent="0.3">
      <c r="A1439">
        <v>10797</v>
      </c>
      <c r="B1439">
        <v>11</v>
      </c>
      <c r="C1439">
        <v>21</v>
      </c>
      <c r="D1439">
        <v>20</v>
      </c>
      <c r="E1439">
        <v>0</v>
      </c>
      <c r="F1439" s="1">
        <v>35089</v>
      </c>
    </row>
    <row r="1440" spans="1:6" x14ac:dyDescent="0.3">
      <c r="A1440">
        <v>10798</v>
      </c>
      <c r="B1440">
        <v>62</v>
      </c>
      <c r="C1440">
        <v>49.3</v>
      </c>
      <c r="D1440">
        <v>2</v>
      </c>
      <c r="E1440">
        <v>0</v>
      </c>
      <c r="F1440" s="1">
        <v>35090</v>
      </c>
    </row>
    <row r="1441" spans="1:6" x14ac:dyDescent="0.3">
      <c r="A1441">
        <v>10798</v>
      </c>
      <c r="B1441">
        <v>72</v>
      </c>
      <c r="C1441">
        <v>34.799999999999997</v>
      </c>
      <c r="D1441">
        <v>10</v>
      </c>
      <c r="E1441">
        <v>0</v>
      </c>
      <c r="F1441" s="1">
        <v>35090</v>
      </c>
    </row>
    <row r="1442" spans="1:6" x14ac:dyDescent="0.3">
      <c r="A1442">
        <v>10799</v>
      </c>
      <c r="B1442">
        <v>13</v>
      </c>
      <c r="C1442">
        <v>6</v>
      </c>
      <c r="D1442">
        <v>20</v>
      </c>
      <c r="E1442">
        <v>0.15000000596046448</v>
      </c>
      <c r="F1442" s="1">
        <v>35090</v>
      </c>
    </row>
    <row r="1443" spans="1:6" x14ac:dyDescent="0.3">
      <c r="A1443">
        <v>10799</v>
      </c>
      <c r="B1443">
        <v>24</v>
      </c>
      <c r="C1443">
        <v>4.5</v>
      </c>
      <c r="D1443">
        <v>20</v>
      </c>
      <c r="E1443">
        <v>0.15000000596046448</v>
      </c>
      <c r="F1443" s="1">
        <v>35090</v>
      </c>
    </row>
    <row r="1444" spans="1:6" x14ac:dyDescent="0.3">
      <c r="A1444">
        <v>10799</v>
      </c>
      <c r="B1444">
        <v>59</v>
      </c>
      <c r="C1444">
        <v>55</v>
      </c>
      <c r="D1444">
        <v>25</v>
      </c>
      <c r="E1444">
        <v>0</v>
      </c>
      <c r="F1444" s="1">
        <v>35090</v>
      </c>
    </row>
    <row r="1445" spans="1:6" x14ac:dyDescent="0.3">
      <c r="A1445">
        <v>10800</v>
      </c>
      <c r="B1445">
        <v>11</v>
      </c>
      <c r="C1445">
        <v>21</v>
      </c>
      <c r="D1445">
        <v>50</v>
      </c>
      <c r="E1445">
        <v>0.10000000149011612</v>
      </c>
      <c r="F1445" s="1">
        <v>35090</v>
      </c>
    </row>
    <row r="1446" spans="1:6" x14ac:dyDescent="0.3">
      <c r="A1446">
        <v>10800</v>
      </c>
      <c r="B1446">
        <v>51</v>
      </c>
      <c r="C1446">
        <v>53</v>
      </c>
      <c r="D1446">
        <v>10</v>
      </c>
      <c r="E1446">
        <v>0.10000000149011612</v>
      </c>
      <c r="F1446" s="1">
        <v>35090</v>
      </c>
    </row>
    <row r="1447" spans="1:6" x14ac:dyDescent="0.3">
      <c r="A1447">
        <v>10800</v>
      </c>
      <c r="B1447">
        <v>54</v>
      </c>
      <c r="C1447">
        <v>7.45</v>
      </c>
      <c r="D1447">
        <v>7</v>
      </c>
      <c r="E1447">
        <v>0.10000000149011612</v>
      </c>
      <c r="F1447" s="1">
        <v>35090</v>
      </c>
    </row>
    <row r="1448" spans="1:6" x14ac:dyDescent="0.3">
      <c r="A1448">
        <v>10801</v>
      </c>
      <c r="B1448">
        <v>17</v>
      </c>
      <c r="C1448">
        <v>39</v>
      </c>
      <c r="D1448">
        <v>40</v>
      </c>
      <c r="E1448">
        <v>0.25</v>
      </c>
      <c r="F1448" s="1">
        <v>35093</v>
      </c>
    </row>
    <row r="1449" spans="1:6" x14ac:dyDescent="0.3">
      <c r="A1449">
        <v>10801</v>
      </c>
      <c r="B1449">
        <v>29</v>
      </c>
      <c r="C1449">
        <v>123.79</v>
      </c>
      <c r="D1449">
        <v>20</v>
      </c>
      <c r="E1449">
        <v>0.25</v>
      </c>
      <c r="F1449" s="1">
        <v>35093</v>
      </c>
    </row>
    <row r="1450" spans="1:6" x14ac:dyDescent="0.3">
      <c r="A1450">
        <v>10802</v>
      </c>
      <c r="B1450">
        <v>30</v>
      </c>
      <c r="C1450">
        <v>25.89</v>
      </c>
      <c r="D1450">
        <v>25</v>
      </c>
      <c r="E1450">
        <v>0.25</v>
      </c>
      <c r="F1450" s="1">
        <v>35093</v>
      </c>
    </row>
    <row r="1451" spans="1:6" x14ac:dyDescent="0.3">
      <c r="A1451">
        <v>10802</v>
      </c>
      <c r="B1451">
        <v>51</v>
      </c>
      <c r="C1451">
        <v>53</v>
      </c>
      <c r="D1451">
        <v>30</v>
      </c>
      <c r="E1451">
        <v>0.25</v>
      </c>
      <c r="F1451" s="1">
        <v>35093</v>
      </c>
    </row>
    <row r="1452" spans="1:6" x14ac:dyDescent="0.3">
      <c r="A1452">
        <v>10802</v>
      </c>
      <c r="B1452">
        <v>55</v>
      </c>
      <c r="C1452">
        <v>24</v>
      </c>
      <c r="D1452">
        <v>60</v>
      </c>
      <c r="E1452">
        <v>0.25</v>
      </c>
      <c r="F1452" s="1">
        <v>35093</v>
      </c>
    </row>
    <row r="1453" spans="1:6" x14ac:dyDescent="0.3">
      <c r="A1453">
        <v>10802</v>
      </c>
      <c r="B1453">
        <v>62</v>
      </c>
      <c r="C1453">
        <v>49.3</v>
      </c>
      <c r="D1453">
        <v>5</v>
      </c>
      <c r="E1453">
        <v>0.25</v>
      </c>
      <c r="F1453" s="1">
        <v>35093</v>
      </c>
    </row>
    <row r="1454" spans="1:6" x14ac:dyDescent="0.3">
      <c r="A1454">
        <v>10803</v>
      </c>
      <c r="B1454">
        <v>19</v>
      </c>
      <c r="C1454">
        <v>9.1999999999999993</v>
      </c>
      <c r="D1454">
        <v>24</v>
      </c>
      <c r="E1454">
        <v>5.000000074505806E-2</v>
      </c>
      <c r="F1454" s="1">
        <v>35094</v>
      </c>
    </row>
    <row r="1455" spans="1:6" x14ac:dyDescent="0.3">
      <c r="A1455">
        <v>10803</v>
      </c>
      <c r="B1455">
        <v>25</v>
      </c>
      <c r="C1455">
        <v>14</v>
      </c>
      <c r="D1455">
        <v>15</v>
      </c>
      <c r="E1455">
        <v>5.000000074505806E-2</v>
      </c>
      <c r="F1455" s="1">
        <v>35094</v>
      </c>
    </row>
    <row r="1456" spans="1:6" x14ac:dyDescent="0.3">
      <c r="A1456">
        <v>10803</v>
      </c>
      <c r="B1456">
        <v>59</v>
      </c>
      <c r="C1456">
        <v>55</v>
      </c>
      <c r="D1456">
        <v>15</v>
      </c>
      <c r="E1456">
        <v>5.000000074505806E-2</v>
      </c>
      <c r="F1456" s="1">
        <v>35094</v>
      </c>
    </row>
    <row r="1457" spans="1:6" x14ac:dyDescent="0.3">
      <c r="A1457">
        <v>10804</v>
      </c>
      <c r="B1457">
        <v>10</v>
      </c>
      <c r="C1457">
        <v>31</v>
      </c>
      <c r="D1457">
        <v>36</v>
      </c>
      <c r="E1457">
        <v>0</v>
      </c>
      <c r="F1457" s="1">
        <v>35094</v>
      </c>
    </row>
    <row r="1458" spans="1:6" x14ac:dyDescent="0.3">
      <c r="A1458">
        <v>10804</v>
      </c>
      <c r="B1458">
        <v>28</v>
      </c>
      <c r="C1458">
        <v>45.6</v>
      </c>
      <c r="D1458">
        <v>24</v>
      </c>
      <c r="E1458">
        <v>0</v>
      </c>
      <c r="F1458" s="1">
        <v>35094</v>
      </c>
    </row>
    <row r="1459" spans="1:6" x14ac:dyDescent="0.3">
      <c r="A1459">
        <v>10804</v>
      </c>
      <c r="B1459">
        <v>49</v>
      </c>
      <c r="C1459">
        <v>20</v>
      </c>
      <c r="D1459">
        <v>4</v>
      </c>
      <c r="E1459">
        <v>0.15000000596046448</v>
      </c>
      <c r="F1459" s="1">
        <v>35094</v>
      </c>
    </row>
    <row r="1460" spans="1:6" x14ac:dyDescent="0.3">
      <c r="A1460">
        <v>10805</v>
      </c>
      <c r="B1460">
        <v>34</v>
      </c>
      <c r="C1460">
        <v>14</v>
      </c>
      <c r="D1460">
        <v>10</v>
      </c>
      <c r="E1460">
        <v>0</v>
      </c>
      <c r="F1460" s="1">
        <v>35094</v>
      </c>
    </row>
    <row r="1461" spans="1:6" x14ac:dyDescent="0.3">
      <c r="A1461">
        <v>10805</v>
      </c>
      <c r="B1461">
        <v>38</v>
      </c>
      <c r="C1461">
        <v>263.5</v>
      </c>
      <c r="D1461">
        <v>10</v>
      </c>
      <c r="E1461">
        <v>0</v>
      </c>
      <c r="F1461" s="1">
        <v>35094</v>
      </c>
    </row>
    <row r="1462" spans="1:6" x14ac:dyDescent="0.3">
      <c r="A1462">
        <v>10806</v>
      </c>
      <c r="B1462">
        <v>2</v>
      </c>
      <c r="C1462">
        <v>19</v>
      </c>
      <c r="D1462">
        <v>20</v>
      </c>
      <c r="E1462">
        <v>0.25</v>
      </c>
      <c r="F1462" s="1">
        <v>35095</v>
      </c>
    </row>
    <row r="1463" spans="1:6" x14ac:dyDescent="0.3">
      <c r="A1463">
        <v>10806</v>
      </c>
      <c r="B1463">
        <v>65</v>
      </c>
      <c r="C1463">
        <v>21.05</v>
      </c>
      <c r="D1463">
        <v>2</v>
      </c>
      <c r="E1463">
        <v>0</v>
      </c>
      <c r="F1463" s="1">
        <v>35095</v>
      </c>
    </row>
    <row r="1464" spans="1:6" x14ac:dyDescent="0.3">
      <c r="A1464">
        <v>10806</v>
      </c>
      <c r="B1464">
        <v>74</v>
      </c>
      <c r="C1464">
        <v>10</v>
      </c>
      <c r="D1464">
        <v>15</v>
      </c>
      <c r="E1464">
        <v>0.25</v>
      </c>
      <c r="F1464" s="1">
        <v>35095</v>
      </c>
    </row>
    <row r="1465" spans="1:6" x14ac:dyDescent="0.3">
      <c r="A1465">
        <v>10807</v>
      </c>
      <c r="B1465">
        <v>40</v>
      </c>
      <c r="C1465">
        <v>18.399999999999999</v>
      </c>
      <c r="D1465">
        <v>1</v>
      </c>
      <c r="E1465">
        <v>0</v>
      </c>
      <c r="F1465" s="1">
        <v>35095</v>
      </c>
    </row>
    <row r="1466" spans="1:6" x14ac:dyDescent="0.3">
      <c r="A1466">
        <v>10808</v>
      </c>
      <c r="B1466">
        <v>56</v>
      </c>
      <c r="C1466">
        <v>38</v>
      </c>
      <c r="D1466">
        <v>20</v>
      </c>
      <c r="E1466">
        <v>0.15000000596046448</v>
      </c>
      <c r="F1466" s="1">
        <v>35096</v>
      </c>
    </row>
    <row r="1467" spans="1:6" x14ac:dyDescent="0.3">
      <c r="A1467">
        <v>10808</v>
      </c>
      <c r="B1467">
        <v>76</v>
      </c>
      <c r="C1467">
        <v>18</v>
      </c>
      <c r="D1467">
        <v>50</v>
      </c>
      <c r="E1467">
        <v>0.15000000596046448</v>
      </c>
      <c r="F1467" s="1">
        <v>35096</v>
      </c>
    </row>
    <row r="1468" spans="1:6" x14ac:dyDescent="0.3">
      <c r="A1468">
        <v>10809</v>
      </c>
      <c r="B1468">
        <v>52</v>
      </c>
      <c r="C1468">
        <v>7</v>
      </c>
      <c r="D1468">
        <v>20</v>
      </c>
      <c r="E1468">
        <v>0</v>
      </c>
      <c r="F1468" s="1">
        <v>35096</v>
      </c>
    </row>
    <row r="1469" spans="1:6" x14ac:dyDescent="0.3">
      <c r="A1469">
        <v>10810</v>
      </c>
      <c r="B1469">
        <v>13</v>
      </c>
      <c r="C1469">
        <v>6</v>
      </c>
      <c r="D1469">
        <v>7</v>
      </c>
      <c r="E1469">
        <v>0</v>
      </c>
      <c r="F1469" s="1">
        <v>35096</v>
      </c>
    </row>
    <row r="1470" spans="1:6" x14ac:dyDescent="0.3">
      <c r="A1470">
        <v>10810</v>
      </c>
      <c r="B1470">
        <v>25</v>
      </c>
      <c r="C1470">
        <v>14</v>
      </c>
      <c r="D1470">
        <v>5</v>
      </c>
      <c r="E1470">
        <v>0</v>
      </c>
      <c r="F1470" s="1">
        <v>35096</v>
      </c>
    </row>
    <row r="1471" spans="1:6" x14ac:dyDescent="0.3">
      <c r="A1471">
        <v>10810</v>
      </c>
      <c r="B1471">
        <v>70</v>
      </c>
      <c r="C1471">
        <v>15</v>
      </c>
      <c r="D1471">
        <v>5</v>
      </c>
      <c r="E1471">
        <v>0</v>
      </c>
      <c r="F1471" s="1">
        <v>35096</v>
      </c>
    </row>
    <row r="1472" spans="1:6" x14ac:dyDescent="0.3">
      <c r="A1472">
        <v>10811</v>
      </c>
      <c r="B1472">
        <v>19</v>
      </c>
      <c r="C1472">
        <v>9.1999999999999993</v>
      </c>
      <c r="D1472">
        <v>15</v>
      </c>
      <c r="E1472">
        <v>0</v>
      </c>
      <c r="F1472" s="1">
        <v>35097</v>
      </c>
    </row>
    <row r="1473" spans="1:6" x14ac:dyDescent="0.3">
      <c r="A1473">
        <v>10811</v>
      </c>
      <c r="B1473">
        <v>23</v>
      </c>
      <c r="C1473">
        <v>9</v>
      </c>
      <c r="D1473">
        <v>18</v>
      </c>
      <c r="E1473">
        <v>0</v>
      </c>
      <c r="F1473" s="1">
        <v>35097</v>
      </c>
    </row>
    <row r="1474" spans="1:6" x14ac:dyDescent="0.3">
      <c r="A1474">
        <v>10811</v>
      </c>
      <c r="B1474">
        <v>40</v>
      </c>
      <c r="C1474">
        <v>18.399999999999999</v>
      </c>
      <c r="D1474">
        <v>30</v>
      </c>
      <c r="E1474">
        <v>0</v>
      </c>
      <c r="F1474" s="1">
        <v>35097</v>
      </c>
    </row>
    <row r="1475" spans="1:6" x14ac:dyDescent="0.3">
      <c r="A1475">
        <v>10812</v>
      </c>
      <c r="B1475">
        <v>31</v>
      </c>
      <c r="C1475">
        <v>12.5</v>
      </c>
      <c r="D1475">
        <v>16</v>
      </c>
      <c r="E1475">
        <v>0.10000000149011612</v>
      </c>
      <c r="F1475" s="1">
        <v>35097</v>
      </c>
    </row>
    <row r="1476" spans="1:6" x14ac:dyDescent="0.3">
      <c r="A1476">
        <v>10812</v>
      </c>
      <c r="B1476">
        <v>72</v>
      </c>
      <c r="C1476">
        <v>34.799999999999997</v>
      </c>
      <c r="D1476">
        <v>40</v>
      </c>
      <c r="E1476">
        <v>0.10000000149011612</v>
      </c>
      <c r="F1476" s="1">
        <v>35097</v>
      </c>
    </row>
    <row r="1477" spans="1:6" x14ac:dyDescent="0.3">
      <c r="A1477">
        <v>10812</v>
      </c>
      <c r="B1477">
        <v>77</v>
      </c>
      <c r="C1477">
        <v>13</v>
      </c>
      <c r="D1477">
        <v>20</v>
      </c>
      <c r="E1477">
        <v>0</v>
      </c>
      <c r="F1477" s="1">
        <v>35097</v>
      </c>
    </row>
    <row r="1478" spans="1:6" x14ac:dyDescent="0.3">
      <c r="A1478">
        <v>10813</v>
      </c>
      <c r="B1478">
        <v>2</v>
      </c>
      <c r="C1478">
        <v>19</v>
      </c>
      <c r="D1478">
        <v>12</v>
      </c>
      <c r="E1478">
        <v>0.20000000298023224</v>
      </c>
      <c r="F1478" s="1">
        <v>35100</v>
      </c>
    </row>
    <row r="1479" spans="1:6" x14ac:dyDescent="0.3">
      <c r="A1479">
        <v>10813</v>
      </c>
      <c r="B1479">
        <v>46</v>
      </c>
      <c r="C1479">
        <v>12</v>
      </c>
      <c r="D1479">
        <v>35</v>
      </c>
      <c r="E1479">
        <v>0</v>
      </c>
      <c r="F1479" s="1">
        <v>35100</v>
      </c>
    </row>
    <row r="1480" spans="1:6" x14ac:dyDescent="0.3">
      <c r="A1480">
        <v>10814</v>
      </c>
      <c r="B1480">
        <v>41</v>
      </c>
      <c r="C1480">
        <v>9.65</v>
      </c>
      <c r="D1480">
        <v>20</v>
      </c>
      <c r="E1480">
        <v>0</v>
      </c>
      <c r="F1480" s="1">
        <v>35100</v>
      </c>
    </row>
    <row r="1481" spans="1:6" x14ac:dyDescent="0.3">
      <c r="A1481">
        <v>10814</v>
      </c>
      <c r="B1481">
        <v>43</v>
      </c>
      <c r="C1481">
        <v>46</v>
      </c>
      <c r="D1481">
        <v>20</v>
      </c>
      <c r="E1481">
        <v>0.15000000596046448</v>
      </c>
      <c r="F1481" s="1">
        <v>35100</v>
      </c>
    </row>
    <row r="1482" spans="1:6" x14ac:dyDescent="0.3">
      <c r="A1482">
        <v>10814</v>
      </c>
      <c r="B1482">
        <v>48</v>
      </c>
      <c r="C1482">
        <v>12.75</v>
      </c>
      <c r="D1482">
        <v>8</v>
      </c>
      <c r="E1482">
        <v>0.15000000596046448</v>
      </c>
      <c r="F1482" s="1">
        <v>35100</v>
      </c>
    </row>
    <row r="1483" spans="1:6" x14ac:dyDescent="0.3">
      <c r="A1483">
        <v>10814</v>
      </c>
      <c r="B1483">
        <v>61</v>
      </c>
      <c r="C1483">
        <v>28.5</v>
      </c>
      <c r="D1483">
        <v>30</v>
      </c>
      <c r="E1483">
        <v>0.15000000596046448</v>
      </c>
      <c r="F1483" s="1">
        <v>35100</v>
      </c>
    </row>
    <row r="1484" spans="1:6" x14ac:dyDescent="0.3">
      <c r="A1484">
        <v>10815</v>
      </c>
      <c r="B1484">
        <v>33</v>
      </c>
      <c r="C1484">
        <v>2.5</v>
      </c>
      <c r="D1484">
        <v>16</v>
      </c>
      <c r="E1484">
        <v>0</v>
      </c>
      <c r="F1484" s="1">
        <v>35100</v>
      </c>
    </row>
    <row r="1485" spans="1:6" x14ac:dyDescent="0.3">
      <c r="A1485">
        <v>10816</v>
      </c>
      <c r="B1485">
        <v>38</v>
      </c>
      <c r="C1485">
        <v>263.5</v>
      </c>
      <c r="D1485">
        <v>30</v>
      </c>
      <c r="E1485">
        <v>5.000000074505806E-2</v>
      </c>
      <c r="F1485" s="1">
        <v>35101</v>
      </c>
    </row>
    <row r="1486" spans="1:6" x14ac:dyDescent="0.3">
      <c r="A1486">
        <v>10816</v>
      </c>
      <c r="B1486">
        <v>62</v>
      </c>
      <c r="C1486">
        <v>49.3</v>
      </c>
      <c r="D1486">
        <v>20</v>
      </c>
      <c r="E1486">
        <v>5.000000074505806E-2</v>
      </c>
      <c r="F1486" s="1">
        <v>35101</v>
      </c>
    </row>
    <row r="1487" spans="1:6" x14ac:dyDescent="0.3">
      <c r="A1487">
        <v>10817</v>
      </c>
      <c r="B1487">
        <v>26</v>
      </c>
      <c r="C1487">
        <v>31.23</v>
      </c>
      <c r="D1487">
        <v>40</v>
      </c>
      <c r="E1487">
        <v>0.15000000596046448</v>
      </c>
      <c r="F1487" s="1">
        <v>35101</v>
      </c>
    </row>
    <row r="1488" spans="1:6" x14ac:dyDescent="0.3">
      <c r="A1488">
        <v>10817</v>
      </c>
      <c r="B1488">
        <v>38</v>
      </c>
      <c r="C1488">
        <v>263.5</v>
      </c>
      <c r="D1488">
        <v>30</v>
      </c>
      <c r="E1488">
        <v>0</v>
      </c>
      <c r="F1488" s="1">
        <v>35101</v>
      </c>
    </row>
    <row r="1489" spans="1:6" x14ac:dyDescent="0.3">
      <c r="A1489">
        <v>10817</v>
      </c>
      <c r="B1489">
        <v>40</v>
      </c>
      <c r="C1489">
        <v>18.399999999999999</v>
      </c>
      <c r="D1489">
        <v>60</v>
      </c>
      <c r="E1489">
        <v>0.15000000596046448</v>
      </c>
      <c r="F1489" s="1">
        <v>35101</v>
      </c>
    </row>
    <row r="1490" spans="1:6" x14ac:dyDescent="0.3">
      <c r="A1490">
        <v>10817</v>
      </c>
      <c r="B1490">
        <v>62</v>
      </c>
      <c r="C1490">
        <v>49.3</v>
      </c>
      <c r="D1490">
        <v>25</v>
      </c>
      <c r="E1490">
        <v>0.15000000596046448</v>
      </c>
      <c r="F1490" s="1">
        <v>35101</v>
      </c>
    </row>
    <row r="1491" spans="1:6" x14ac:dyDescent="0.3">
      <c r="A1491">
        <v>10818</v>
      </c>
      <c r="B1491">
        <v>32</v>
      </c>
      <c r="C1491">
        <v>32</v>
      </c>
      <c r="D1491">
        <v>20</v>
      </c>
      <c r="E1491">
        <v>0</v>
      </c>
      <c r="F1491" s="1">
        <v>35102</v>
      </c>
    </row>
    <row r="1492" spans="1:6" x14ac:dyDescent="0.3">
      <c r="A1492">
        <v>10818</v>
      </c>
      <c r="B1492">
        <v>41</v>
      </c>
      <c r="C1492">
        <v>9.65</v>
      </c>
      <c r="D1492">
        <v>20</v>
      </c>
      <c r="E1492">
        <v>0</v>
      </c>
      <c r="F1492" s="1">
        <v>35102</v>
      </c>
    </row>
    <row r="1493" spans="1:6" x14ac:dyDescent="0.3">
      <c r="A1493">
        <v>10819</v>
      </c>
      <c r="B1493">
        <v>43</v>
      </c>
      <c r="C1493">
        <v>46</v>
      </c>
      <c r="D1493">
        <v>7</v>
      </c>
      <c r="E1493">
        <v>0</v>
      </c>
      <c r="F1493" s="1">
        <v>35102</v>
      </c>
    </row>
    <row r="1494" spans="1:6" x14ac:dyDescent="0.3">
      <c r="A1494">
        <v>10819</v>
      </c>
      <c r="B1494">
        <v>75</v>
      </c>
      <c r="C1494">
        <v>7.75</v>
      </c>
      <c r="D1494">
        <v>20</v>
      </c>
      <c r="E1494">
        <v>0</v>
      </c>
      <c r="F1494" s="1">
        <v>35102</v>
      </c>
    </row>
    <row r="1495" spans="1:6" x14ac:dyDescent="0.3">
      <c r="A1495">
        <v>10820</v>
      </c>
      <c r="B1495">
        <v>56</v>
      </c>
      <c r="C1495">
        <v>38</v>
      </c>
      <c r="D1495">
        <v>30</v>
      </c>
      <c r="E1495">
        <v>0</v>
      </c>
      <c r="F1495" s="1">
        <v>35102</v>
      </c>
    </row>
    <row r="1496" spans="1:6" x14ac:dyDescent="0.3">
      <c r="A1496">
        <v>10821</v>
      </c>
      <c r="B1496">
        <v>35</v>
      </c>
      <c r="C1496">
        <v>18</v>
      </c>
      <c r="D1496">
        <v>20</v>
      </c>
      <c r="E1496">
        <v>0</v>
      </c>
      <c r="F1496" s="1">
        <v>35103</v>
      </c>
    </row>
    <row r="1497" spans="1:6" x14ac:dyDescent="0.3">
      <c r="A1497">
        <v>10821</v>
      </c>
      <c r="B1497">
        <v>51</v>
      </c>
      <c r="C1497">
        <v>53</v>
      </c>
      <c r="D1497">
        <v>6</v>
      </c>
      <c r="E1497">
        <v>0</v>
      </c>
      <c r="F1497" s="1">
        <v>35103</v>
      </c>
    </row>
    <row r="1498" spans="1:6" x14ac:dyDescent="0.3">
      <c r="A1498">
        <v>10822</v>
      </c>
      <c r="B1498">
        <v>62</v>
      </c>
      <c r="C1498">
        <v>49.3</v>
      </c>
      <c r="D1498">
        <v>3</v>
      </c>
      <c r="E1498">
        <v>0</v>
      </c>
      <c r="F1498" s="1">
        <v>35103</v>
      </c>
    </row>
    <row r="1499" spans="1:6" x14ac:dyDescent="0.3">
      <c r="A1499">
        <v>10822</v>
      </c>
      <c r="B1499">
        <v>70</v>
      </c>
      <c r="C1499">
        <v>15</v>
      </c>
      <c r="D1499">
        <v>6</v>
      </c>
      <c r="E1499">
        <v>0</v>
      </c>
      <c r="F1499" s="1">
        <v>35103</v>
      </c>
    </row>
    <row r="1500" spans="1:6" x14ac:dyDescent="0.3">
      <c r="A1500">
        <v>10823</v>
      </c>
      <c r="B1500">
        <v>11</v>
      </c>
      <c r="C1500">
        <v>21</v>
      </c>
      <c r="D1500">
        <v>20</v>
      </c>
      <c r="E1500">
        <v>0.10000000149011612</v>
      </c>
      <c r="F1500" s="1">
        <v>35104</v>
      </c>
    </row>
    <row r="1501" spans="1:6" x14ac:dyDescent="0.3">
      <c r="A1501">
        <v>10823</v>
      </c>
      <c r="B1501">
        <v>57</v>
      </c>
      <c r="C1501">
        <v>19.5</v>
      </c>
      <c r="D1501">
        <v>15</v>
      </c>
      <c r="E1501">
        <v>0</v>
      </c>
      <c r="F1501" s="1">
        <v>35104</v>
      </c>
    </row>
    <row r="1502" spans="1:6" x14ac:dyDescent="0.3">
      <c r="A1502">
        <v>10823</v>
      </c>
      <c r="B1502">
        <v>59</v>
      </c>
      <c r="C1502">
        <v>55</v>
      </c>
      <c r="D1502">
        <v>40</v>
      </c>
      <c r="E1502">
        <v>0.10000000149011612</v>
      </c>
      <c r="F1502" s="1">
        <v>35104</v>
      </c>
    </row>
    <row r="1503" spans="1:6" x14ac:dyDescent="0.3">
      <c r="A1503">
        <v>10823</v>
      </c>
      <c r="B1503">
        <v>77</v>
      </c>
      <c r="C1503">
        <v>13</v>
      </c>
      <c r="D1503">
        <v>15</v>
      </c>
      <c r="E1503">
        <v>0.10000000149011612</v>
      </c>
      <c r="F1503" s="1">
        <v>35104</v>
      </c>
    </row>
    <row r="1504" spans="1:6" x14ac:dyDescent="0.3">
      <c r="A1504">
        <v>10824</v>
      </c>
      <c r="B1504">
        <v>41</v>
      </c>
      <c r="C1504">
        <v>9.65</v>
      </c>
      <c r="D1504">
        <v>12</v>
      </c>
      <c r="E1504">
        <v>0</v>
      </c>
      <c r="F1504" s="1">
        <v>35104</v>
      </c>
    </row>
    <row r="1505" spans="1:6" x14ac:dyDescent="0.3">
      <c r="A1505">
        <v>10824</v>
      </c>
      <c r="B1505">
        <v>70</v>
      </c>
      <c r="C1505">
        <v>15</v>
      </c>
      <c r="D1505">
        <v>9</v>
      </c>
      <c r="E1505">
        <v>0</v>
      </c>
      <c r="F1505" s="1">
        <v>35104</v>
      </c>
    </row>
    <row r="1506" spans="1:6" x14ac:dyDescent="0.3">
      <c r="A1506">
        <v>10825</v>
      </c>
      <c r="B1506">
        <v>26</v>
      </c>
      <c r="C1506">
        <v>31.23</v>
      </c>
      <c r="D1506">
        <v>12</v>
      </c>
      <c r="E1506">
        <v>0</v>
      </c>
      <c r="F1506" s="1">
        <v>35104</v>
      </c>
    </row>
    <row r="1507" spans="1:6" x14ac:dyDescent="0.3">
      <c r="A1507">
        <v>10825</v>
      </c>
      <c r="B1507">
        <v>53</v>
      </c>
      <c r="C1507">
        <v>32.799999999999997</v>
      </c>
      <c r="D1507">
        <v>20</v>
      </c>
      <c r="E1507">
        <v>0</v>
      </c>
      <c r="F1507" s="1">
        <v>35104</v>
      </c>
    </row>
    <row r="1508" spans="1:6" x14ac:dyDescent="0.3">
      <c r="A1508">
        <v>10826</v>
      </c>
      <c r="B1508">
        <v>31</v>
      </c>
      <c r="C1508">
        <v>12.5</v>
      </c>
      <c r="D1508">
        <v>35</v>
      </c>
      <c r="E1508">
        <v>0</v>
      </c>
      <c r="F1508" s="1">
        <v>35107</v>
      </c>
    </row>
    <row r="1509" spans="1:6" x14ac:dyDescent="0.3">
      <c r="A1509">
        <v>10826</v>
      </c>
      <c r="B1509">
        <v>57</v>
      </c>
      <c r="C1509">
        <v>19.5</v>
      </c>
      <c r="D1509">
        <v>15</v>
      </c>
      <c r="E1509">
        <v>0</v>
      </c>
      <c r="F1509" s="1">
        <v>35107</v>
      </c>
    </row>
    <row r="1510" spans="1:6" x14ac:dyDescent="0.3">
      <c r="A1510">
        <v>10827</v>
      </c>
      <c r="B1510">
        <v>10</v>
      </c>
      <c r="C1510">
        <v>31</v>
      </c>
      <c r="D1510">
        <v>15</v>
      </c>
      <c r="E1510">
        <v>0</v>
      </c>
      <c r="F1510" s="1">
        <v>35107</v>
      </c>
    </row>
    <row r="1511" spans="1:6" x14ac:dyDescent="0.3">
      <c r="A1511">
        <v>10827</v>
      </c>
      <c r="B1511">
        <v>39</v>
      </c>
      <c r="C1511">
        <v>18</v>
      </c>
      <c r="D1511">
        <v>21</v>
      </c>
      <c r="E1511">
        <v>0</v>
      </c>
      <c r="F1511" s="1">
        <v>35107</v>
      </c>
    </row>
    <row r="1512" spans="1:6" x14ac:dyDescent="0.3">
      <c r="A1512">
        <v>10828</v>
      </c>
      <c r="B1512">
        <v>20</v>
      </c>
      <c r="C1512">
        <v>81</v>
      </c>
      <c r="D1512">
        <v>5</v>
      </c>
      <c r="E1512">
        <v>0</v>
      </c>
      <c r="F1512" s="1">
        <v>35108</v>
      </c>
    </row>
    <row r="1513" spans="1:6" x14ac:dyDescent="0.3">
      <c r="A1513">
        <v>10828</v>
      </c>
      <c r="B1513">
        <v>38</v>
      </c>
      <c r="C1513">
        <v>263.5</v>
      </c>
      <c r="D1513">
        <v>2</v>
      </c>
      <c r="E1513">
        <v>0</v>
      </c>
      <c r="F1513" s="1">
        <v>35108</v>
      </c>
    </row>
    <row r="1514" spans="1:6" x14ac:dyDescent="0.3">
      <c r="A1514">
        <v>10829</v>
      </c>
      <c r="B1514">
        <v>2</v>
      </c>
      <c r="C1514">
        <v>19</v>
      </c>
      <c r="D1514">
        <v>10</v>
      </c>
      <c r="E1514">
        <v>0</v>
      </c>
      <c r="F1514" s="1">
        <v>35108</v>
      </c>
    </row>
    <row r="1515" spans="1:6" x14ac:dyDescent="0.3">
      <c r="A1515">
        <v>10829</v>
      </c>
      <c r="B1515">
        <v>8</v>
      </c>
      <c r="C1515">
        <v>40</v>
      </c>
      <c r="D1515">
        <v>20</v>
      </c>
      <c r="E1515">
        <v>0</v>
      </c>
      <c r="F1515" s="1">
        <v>35108</v>
      </c>
    </row>
    <row r="1516" spans="1:6" x14ac:dyDescent="0.3">
      <c r="A1516">
        <v>10829</v>
      </c>
      <c r="B1516">
        <v>13</v>
      </c>
      <c r="C1516">
        <v>6</v>
      </c>
      <c r="D1516">
        <v>10</v>
      </c>
      <c r="E1516">
        <v>0</v>
      </c>
      <c r="F1516" s="1">
        <v>35108</v>
      </c>
    </row>
    <row r="1517" spans="1:6" x14ac:dyDescent="0.3">
      <c r="A1517">
        <v>10829</v>
      </c>
      <c r="B1517">
        <v>60</v>
      </c>
      <c r="C1517">
        <v>34</v>
      </c>
      <c r="D1517">
        <v>21</v>
      </c>
      <c r="E1517">
        <v>0</v>
      </c>
      <c r="F1517" s="1">
        <v>35108</v>
      </c>
    </row>
    <row r="1518" spans="1:6" x14ac:dyDescent="0.3">
      <c r="A1518">
        <v>10830</v>
      </c>
      <c r="B1518">
        <v>6</v>
      </c>
      <c r="C1518">
        <v>25</v>
      </c>
      <c r="D1518">
        <v>6</v>
      </c>
      <c r="E1518">
        <v>0</v>
      </c>
      <c r="F1518" s="1">
        <v>35108</v>
      </c>
    </row>
    <row r="1519" spans="1:6" x14ac:dyDescent="0.3">
      <c r="A1519">
        <v>10830</v>
      </c>
      <c r="B1519">
        <v>39</v>
      </c>
      <c r="C1519">
        <v>18</v>
      </c>
      <c r="D1519">
        <v>28</v>
      </c>
      <c r="E1519">
        <v>0</v>
      </c>
      <c r="F1519" s="1">
        <v>35108</v>
      </c>
    </row>
    <row r="1520" spans="1:6" x14ac:dyDescent="0.3">
      <c r="A1520">
        <v>10830</v>
      </c>
      <c r="B1520">
        <v>60</v>
      </c>
      <c r="C1520">
        <v>34</v>
      </c>
      <c r="D1520">
        <v>30</v>
      </c>
      <c r="E1520">
        <v>0</v>
      </c>
      <c r="F1520" s="1">
        <v>35108</v>
      </c>
    </row>
    <row r="1521" spans="1:6" x14ac:dyDescent="0.3">
      <c r="A1521">
        <v>10830</v>
      </c>
      <c r="B1521">
        <v>68</v>
      </c>
      <c r="C1521">
        <v>12.5</v>
      </c>
      <c r="D1521">
        <v>24</v>
      </c>
      <c r="E1521">
        <v>0</v>
      </c>
      <c r="F1521" s="1">
        <v>35108</v>
      </c>
    </row>
    <row r="1522" spans="1:6" x14ac:dyDescent="0.3">
      <c r="A1522">
        <v>10831</v>
      </c>
      <c r="B1522">
        <v>19</v>
      </c>
      <c r="C1522">
        <v>9.1999999999999993</v>
      </c>
      <c r="D1522">
        <v>2</v>
      </c>
      <c r="E1522">
        <v>0</v>
      </c>
      <c r="F1522" s="1">
        <v>35109</v>
      </c>
    </row>
    <row r="1523" spans="1:6" x14ac:dyDescent="0.3">
      <c r="A1523">
        <v>10831</v>
      </c>
      <c r="B1523">
        <v>35</v>
      </c>
      <c r="C1523">
        <v>18</v>
      </c>
      <c r="D1523">
        <v>8</v>
      </c>
      <c r="E1523">
        <v>0</v>
      </c>
      <c r="F1523" s="1">
        <v>35109</v>
      </c>
    </row>
    <row r="1524" spans="1:6" x14ac:dyDescent="0.3">
      <c r="A1524">
        <v>10831</v>
      </c>
      <c r="B1524">
        <v>38</v>
      </c>
      <c r="C1524">
        <v>263.5</v>
      </c>
      <c r="D1524">
        <v>8</v>
      </c>
      <c r="E1524">
        <v>0</v>
      </c>
      <c r="F1524" s="1">
        <v>35109</v>
      </c>
    </row>
    <row r="1525" spans="1:6" x14ac:dyDescent="0.3">
      <c r="A1525">
        <v>10831</v>
      </c>
      <c r="B1525">
        <v>43</v>
      </c>
      <c r="C1525">
        <v>46</v>
      </c>
      <c r="D1525">
        <v>9</v>
      </c>
      <c r="E1525">
        <v>0</v>
      </c>
      <c r="F1525" s="1">
        <v>35109</v>
      </c>
    </row>
    <row r="1526" spans="1:6" x14ac:dyDescent="0.3">
      <c r="A1526">
        <v>10832</v>
      </c>
      <c r="B1526">
        <v>13</v>
      </c>
      <c r="C1526">
        <v>6</v>
      </c>
      <c r="D1526">
        <v>3</v>
      </c>
      <c r="E1526">
        <v>0.20000000298023224</v>
      </c>
      <c r="F1526" s="1">
        <v>35109</v>
      </c>
    </row>
    <row r="1527" spans="1:6" x14ac:dyDescent="0.3">
      <c r="A1527">
        <v>10832</v>
      </c>
      <c r="B1527">
        <v>25</v>
      </c>
      <c r="C1527">
        <v>14</v>
      </c>
      <c r="D1527">
        <v>10</v>
      </c>
      <c r="E1527">
        <v>0.20000000298023224</v>
      </c>
      <c r="F1527" s="1">
        <v>35109</v>
      </c>
    </row>
    <row r="1528" spans="1:6" x14ac:dyDescent="0.3">
      <c r="A1528">
        <v>10832</v>
      </c>
      <c r="B1528">
        <v>44</v>
      </c>
      <c r="C1528">
        <v>19.45</v>
      </c>
      <c r="D1528">
        <v>16</v>
      </c>
      <c r="E1528">
        <v>0.20000000298023224</v>
      </c>
      <c r="F1528" s="1">
        <v>35109</v>
      </c>
    </row>
    <row r="1529" spans="1:6" x14ac:dyDescent="0.3">
      <c r="A1529">
        <v>10832</v>
      </c>
      <c r="B1529">
        <v>64</v>
      </c>
      <c r="C1529">
        <v>33.25</v>
      </c>
      <c r="D1529">
        <v>3</v>
      </c>
      <c r="E1529">
        <v>0</v>
      </c>
      <c r="F1529" s="1">
        <v>35109</v>
      </c>
    </row>
    <row r="1530" spans="1:6" x14ac:dyDescent="0.3">
      <c r="A1530">
        <v>10833</v>
      </c>
      <c r="B1530">
        <v>7</v>
      </c>
      <c r="C1530">
        <v>30</v>
      </c>
      <c r="D1530">
        <v>20</v>
      </c>
      <c r="E1530">
        <v>0.10000000149011612</v>
      </c>
      <c r="F1530" s="1">
        <v>35110</v>
      </c>
    </row>
    <row r="1531" spans="1:6" x14ac:dyDescent="0.3">
      <c r="A1531">
        <v>10833</v>
      </c>
      <c r="B1531">
        <v>31</v>
      </c>
      <c r="C1531">
        <v>12.5</v>
      </c>
      <c r="D1531">
        <v>9</v>
      </c>
      <c r="E1531">
        <v>0.10000000149011612</v>
      </c>
      <c r="F1531" s="1">
        <v>35110</v>
      </c>
    </row>
    <row r="1532" spans="1:6" x14ac:dyDescent="0.3">
      <c r="A1532">
        <v>10833</v>
      </c>
      <c r="B1532">
        <v>53</v>
      </c>
      <c r="C1532">
        <v>32.799999999999997</v>
      </c>
      <c r="D1532">
        <v>9</v>
      </c>
      <c r="E1532">
        <v>0.10000000149011612</v>
      </c>
      <c r="F1532" s="1">
        <v>35110</v>
      </c>
    </row>
    <row r="1533" spans="1:6" x14ac:dyDescent="0.3">
      <c r="A1533">
        <v>10834</v>
      </c>
      <c r="B1533">
        <v>29</v>
      </c>
      <c r="C1533">
        <v>123.79</v>
      </c>
      <c r="D1533">
        <v>8</v>
      </c>
      <c r="E1533">
        <v>5.000000074505806E-2</v>
      </c>
      <c r="F1533" s="1">
        <v>35110</v>
      </c>
    </row>
    <row r="1534" spans="1:6" x14ac:dyDescent="0.3">
      <c r="A1534">
        <v>10834</v>
      </c>
      <c r="B1534">
        <v>30</v>
      </c>
      <c r="C1534">
        <v>25.89</v>
      </c>
      <c r="D1534">
        <v>20</v>
      </c>
      <c r="E1534">
        <v>5.000000074505806E-2</v>
      </c>
      <c r="F1534" s="1">
        <v>35110</v>
      </c>
    </row>
    <row r="1535" spans="1:6" x14ac:dyDescent="0.3">
      <c r="A1535">
        <v>10835</v>
      </c>
      <c r="B1535">
        <v>59</v>
      </c>
      <c r="C1535">
        <v>55</v>
      </c>
      <c r="D1535">
        <v>15</v>
      </c>
      <c r="E1535">
        <v>0</v>
      </c>
      <c r="F1535" s="1">
        <v>35110</v>
      </c>
    </row>
    <row r="1536" spans="1:6" x14ac:dyDescent="0.3">
      <c r="A1536">
        <v>10835</v>
      </c>
      <c r="B1536">
        <v>77</v>
      </c>
      <c r="C1536">
        <v>13</v>
      </c>
      <c r="D1536">
        <v>2</v>
      </c>
      <c r="E1536">
        <v>0.20000000298023224</v>
      </c>
      <c r="F1536" s="1">
        <v>35110</v>
      </c>
    </row>
    <row r="1537" spans="1:6" x14ac:dyDescent="0.3">
      <c r="A1537">
        <v>10836</v>
      </c>
      <c r="B1537">
        <v>22</v>
      </c>
      <c r="C1537">
        <v>21</v>
      </c>
      <c r="D1537">
        <v>52</v>
      </c>
      <c r="E1537">
        <v>0</v>
      </c>
      <c r="F1537" s="1">
        <v>35111</v>
      </c>
    </row>
    <row r="1538" spans="1:6" x14ac:dyDescent="0.3">
      <c r="A1538">
        <v>10836</v>
      </c>
      <c r="B1538">
        <v>35</v>
      </c>
      <c r="C1538">
        <v>18</v>
      </c>
      <c r="D1538">
        <v>6</v>
      </c>
      <c r="E1538">
        <v>0</v>
      </c>
      <c r="F1538" s="1">
        <v>35111</v>
      </c>
    </row>
    <row r="1539" spans="1:6" x14ac:dyDescent="0.3">
      <c r="A1539">
        <v>10836</v>
      </c>
      <c r="B1539">
        <v>57</v>
      </c>
      <c r="C1539">
        <v>19.5</v>
      </c>
      <c r="D1539">
        <v>24</v>
      </c>
      <c r="E1539">
        <v>0</v>
      </c>
      <c r="F1539" s="1">
        <v>35111</v>
      </c>
    </row>
    <row r="1540" spans="1:6" x14ac:dyDescent="0.3">
      <c r="A1540">
        <v>10836</v>
      </c>
      <c r="B1540">
        <v>60</v>
      </c>
      <c r="C1540">
        <v>34</v>
      </c>
      <c r="D1540">
        <v>60</v>
      </c>
      <c r="E1540">
        <v>0</v>
      </c>
      <c r="F1540" s="1">
        <v>35111</v>
      </c>
    </row>
    <row r="1541" spans="1:6" x14ac:dyDescent="0.3">
      <c r="A1541">
        <v>10836</v>
      </c>
      <c r="B1541">
        <v>64</v>
      </c>
      <c r="C1541">
        <v>33.25</v>
      </c>
      <c r="D1541">
        <v>30</v>
      </c>
      <c r="E1541">
        <v>0</v>
      </c>
      <c r="F1541" s="1">
        <v>35111</v>
      </c>
    </row>
    <row r="1542" spans="1:6" x14ac:dyDescent="0.3">
      <c r="A1542">
        <v>10837</v>
      </c>
      <c r="B1542">
        <v>13</v>
      </c>
      <c r="C1542">
        <v>6</v>
      </c>
      <c r="D1542">
        <v>6</v>
      </c>
      <c r="E1542">
        <v>0</v>
      </c>
      <c r="F1542" s="1">
        <v>35111</v>
      </c>
    </row>
    <row r="1543" spans="1:6" x14ac:dyDescent="0.3">
      <c r="A1543">
        <v>10837</v>
      </c>
      <c r="B1543">
        <v>40</v>
      </c>
      <c r="C1543">
        <v>18.399999999999999</v>
      </c>
      <c r="D1543">
        <v>25</v>
      </c>
      <c r="E1543">
        <v>0</v>
      </c>
      <c r="F1543" s="1">
        <v>35111</v>
      </c>
    </row>
    <row r="1544" spans="1:6" x14ac:dyDescent="0.3">
      <c r="A1544">
        <v>10837</v>
      </c>
      <c r="B1544">
        <v>47</v>
      </c>
      <c r="C1544">
        <v>9.5</v>
      </c>
      <c r="D1544">
        <v>40</v>
      </c>
      <c r="E1544">
        <v>0.25</v>
      </c>
      <c r="F1544" s="1">
        <v>35111</v>
      </c>
    </row>
    <row r="1545" spans="1:6" x14ac:dyDescent="0.3">
      <c r="A1545">
        <v>10837</v>
      </c>
      <c r="B1545">
        <v>76</v>
      </c>
      <c r="C1545">
        <v>18</v>
      </c>
      <c r="D1545">
        <v>21</v>
      </c>
      <c r="E1545">
        <v>0.25</v>
      </c>
      <c r="F1545" s="1">
        <v>35111</v>
      </c>
    </row>
    <row r="1546" spans="1:6" x14ac:dyDescent="0.3">
      <c r="A1546">
        <v>10838</v>
      </c>
      <c r="B1546">
        <v>1</v>
      </c>
      <c r="C1546">
        <v>18</v>
      </c>
      <c r="D1546">
        <v>4</v>
      </c>
      <c r="E1546">
        <v>0.25</v>
      </c>
      <c r="F1546" s="1">
        <v>35114</v>
      </c>
    </row>
    <row r="1547" spans="1:6" x14ac:dyDescent="0.3">
      <c r="A1547">
        <v>10838</v>
      </c>
      <c r="B1547">
        <v>18</v>
      </c>
      <c r="C1547">
        <v>62.5</v>
      </c>
      <c r="D1547">
        <v>25</v>
      </c>
      <c r="E1547">
        <v>0.25</v>
      </c>
      <c r="F1547" s="1">
        <v>35114</v>
      </c>
    </row>
    <row r="1548" spans="1:6" x14ac:dyDescent="0.3">
      <c r="A1548">
        <v>10838</v>
      </c>
      <c r="B1548">
        <v>36</v>
      </c>
      <c r="C1548">
        <v>19</v>
      </c>
      <c r="D1548">
        <v>50</v>
      </c>
      <c r="E1548">
        <v>0.25</v>
      </c>
      <c r="F1548" s="1">
        <v>35114</v>
      </c>
    </row>
    <row r="1549" spans="1:6" x14ac:dyDescent="0.3">
      <c r="A1549">
        <v>10839</v>
      </c>
      <c r="B1549">
        <v>58</v>
      </c>
      <c r="C1549">
        <v>13.25</v>
      </c>
      <c r="D1549">
        <v>30</v>
      </c>
      <c r="E1549">
        <v>0.10000000149011612</v>
      </c>
      <c r="F1549" s="1">
        <v>35114</v>
      </c>
    </row>
    <row r="1550" spans="1:6" x14ac:dyDescent="0.3">
      <c r="A1550">
        <v>10839</v>
      </c>
      <c r="B1550">
        <v>72</v>
      </c>
      <c r="C1550">
        <v>34.799999999999997</v>
      </c>
      <c r="D1550">
        <v>15</v>
      </c>
      <c r="E1550">
        <v>0.10000000149011612</v>
      </c>
      <c r="F1550" s="1">
        <v>35114</v>
      </c>
    </row>
    <row r="1551" spans="1:6" x14ac:dyDescent="0.3">
      <c r="A1551">
        <v>10840</v>
      </c>
      <c r="B1551">
        <v>25</v>
      </c>
      <c r="C1551">
        <v>14</v>
      </c>
      <c r="D1551">
        <v>6</v>
      </c>
      <c r="E1551">
        <v>0.20000000298023224</v>
      </c>
      <c r="F1551" s="1">
        <v>35114</v>
      </c>
    </row>
    <row r="1552" spans="1:6" x14ac:dyDescent="0.3">
      <c r="A1552">
        <v>10840</v>
      </c>
      <c r="B1552">
        <v>39</v>
      </c>
      <c r="C1552">
        <v>18</v>
      </c>
      <c r="D1552">
        <v>10</v>
      </c>
      <c r="E1552">
        <v>0.20000000298023224</v>
      </c>
      <c r="F1552" s="1">
        <v>35114</v>
      </c>
    </row>
    <row r="1553" spans="1:6" x14ac:dyDescent="0.3">
      <c r="A1553">
        <v>10841</v>
      </c>
      <c r="B1553">
        <v>10</v>
      </c>
      <c r="C1553">
        <v>31</v>
      </c>
      <c r="D1553">
        <v>16</v>
      </c>
      <c r="E1553">
        <v>0</v>
      </c>
      <c r="F1553" s="1">
        <v>35115</v>
      </c>
    </row>
    <row r="1554" spans="1:6" x14ac:dyDescent="0.3">
      <c r="A1554">
        <v>10841</v>
      </c>
      <c r="B1554">
        <v>56</v>
      </c>
      <c r="C1554">
        <v>38</v>
      </c>
      <c r="D1554">
        <v>30</v>
      </c>
      <c r="E1554">
        <v>0</v>
      </c>
      <c r="F1554" s="1">
        <v>35115</v>
      </c>
    </row>
    <row r="1555" spans="1:6" x14ac:dyDescent="0.3">
      <c r="A1555">
        <v>10841</v>
      </c>
      <c r="B1555">
        <v>59</v>
      </c>
      <c r="C1555">
        <v>55</v>
      </c>
      <c r="D1555">
        <v>50</v>
      </c>
      <c r="E1555">
        <v>0</v>
      </c>
      <c r="F1555" s="1">
        <v>35115</v>
      </c>
    </row>
    <row r="1556" spans="1:6" x14ac:dyDescent="0.3">
      <c r="A1556">
        <v>10841</v>
      </c>
      <c r="B1556">
        <v>77</v>
      </c>
      <c r="C1556">
        <v>13</v>
      </c>
      <c r="D1556">
        <v>15</v>
      </c>
      <c r="E1556">
        <v>0</v>
      </c>
      <c r="F1556" s="1">
        <v>35115</v>
      </c>
    </row>
    <row r="1557" spans="1:6" x14ac:dyDescent="0.3">
      <c r="A1557">
        <v>10842</v>
      </c>
      <c r="B1557">
        <v>11</v>
      </c>
      <c r="C1557">
        <v>21</v>
      </c>
      <c r="D1557">
        <v>15</v>
      </c>
      <c r="E1557">
        <v>0</v>
      </c>
      <c r="F1557" s="1">
        <v>35115</v>
      </c>
    </row>
    <row r="1558" spans="1:6" x14ac:dyDescent="0.3">
      <c r="A1558">
        <v>10842</v>
      </c>
      <c r="B1558">
        <v>43</v>
      </c>
      <c r="C1558">
        <v>46</v>
      </c>
      <c r="D1558">
        <v>5</v>
      </c>
      <c r="E1558">
        <v>0</v>
      </c>
      <c r="F1558" s="1">
        <v>35115</v>
      </c>
    </row>
    <row r="1559" spans="1:6" x14ac:dyDescent="0.3">
      <c r="A1559">
        <v>10842</v>
      </c>
      <c r="B1559">
        <v>68</v>
      </c>
      <c r="C1559">
        <v>12.5</v>
      </c>
      <c r="D1559">
        <v>20</v>
      </c>
      <c r="E1559">
        <v>0</v>
      </c>
      <c r="F1559" s="1">
        <v>35115</v>
      </c>
    </row>
    <row r="1560" spans="1:6" x14ac:dyDescent="0.3">
      <c r="A1560">
        <v>10842</v>
      </c>
      <c r="B1560">
        <v>70</v>
      </c>
      <c r="C1560">
        <v>15</v>
      </c>
      <c r="D1560">
        <v>12</v>
      </c>
      <c r="E1560">
        <v>0</v>
      </c>
      <c r="F1560" s="1">
        <v>35115</v>
      </c>
    </row>
    <row r="1561" spans="1:6" x14ac:dyDescent="0.3">
      <c r="A1561">
        <v>10843</v>
      </c>
      <c r="B1561">
        <v>51</v>
      </c>
      <c r="C1561">
        <v>53</v>
      </c>
      <c r="D1561">
        <v>4</v>
      </c>
      <c r="E1561">
        <v>0.25</v>
      </c>
      <c r="F1561" s="1">
        <v>35116</v>
      </c>
    </row>
    <row r="1562" spans="1:6" x14ac:dyDescent="0.3">
      <c r="A1562">
        <v>10844</v>
      </c>
      <c r="B1562">
        <v>22</v>
      </c>
      <c r="C1562">
        <v>21</v>
      </c>
      <c r="D1562">
        <v>35</v>
      </c>
      <c r="E1562">
        <v>0</v>
      </c>
      <c r="F1562" s="1">
        <v>35116</v>
      </c>
    </row>
    <row r="1563" spans="1:6" x14ac:dyDescent="0.3">
      <c r="A1563">
        <v>10845</v>
      </c>
      <c r="B1563">
        <v>23</v>
      </c>
      <c r="C1563">
        <v>9</v>
      </c>
      <c r="D1563">
        <v>70</v>
      </c>
      <c r="E1563">
        <v>0.10000000149011612</v>
      </c>
      <c r="F1563" s="1">
        <v>35116</v>
      </c>
    </row>
    <row r="1564" spans="1:6" x14ac:dyDescent="0.3">
      <c r="A1564">
        <v>10845</v>
      </c>
      <c r="B1564">
        <v>35</v>
      </c>
      <c r="C1564">
        <v>18</v>
      </c>
      <c r="D1564">
        <v>25</v>
      </c>
      <c r="E1564">
        <v>0.10000000149011612</v>
      </c>
      <c r="F1564" s="1">
        <v>35116</v>
      </c>
    </row>
    <row r="1565" spans="1:6" x14ac:dyDescent="0.3">
      <c r="A1565">
        <v>10845</v>
      </c>
      <c r="B1565">
        <v>42</v>
      </c>
      <c r="C1565">
        <v>14</v>
      </c>
      <c r="D1565">
        <v>42</v>
      </c>
      <c r="E1565">
        <v>0.10000000149011612</v>
      </c>
      <c r="F1565" s="1">
        <v>35116</v>
      </c>
    </row>
    <row r="1566" spans="1:6" x14ac:dyDescent="0.3">
      <c r="A1566">
        <v>10845</v>
      </c>
      <c r="B1566">
        <v>58</v>
      </c>
      <c r="C1566">
        <v>13.25</v>
      </c>
      <c r="D1566">
        <v>60</v>
      </c>
      <c r="E1566">
        <v>0.10000000149011612</v>
      </c>
      <c r="F1566" s="1">
        <v>35116</v>
      </c>
    </row>
    <row r="1567" spans="1:6" x14ac:dyDescent="0.3">
      <c r="A1567">
        <v>10845</v>
      </c>
      <c r="B1567">
        <v>64</v>
      </c>
      <c r="C1567">
        <v>33.25</v>
      </c>
      <c r="D1567">
        <v>48</v>
      </c>
      <c r="E1567">
        <v>0</v>
      </c>
      <c r="F1567" s="1">
        <v>35116</v>
      </c>
    </row>
    <row r="1568" spans="1:6" x14ac:dyDescent="0.3">
      <c r="A1568">
        <v>10846</v>
      </c>
      <c r="B1568">
        <v>4</v>
      </c>
      <c r="C1568">
        <v>22</v>
      </c>
      <c r="D1568">
        <v>21</v>
      </c>
      <c r="E1568">
        <v>0</v>
      </c>
      <c r="F1568" s="1">
        <v>35117</v>
      </c>
    </row>
    <row r="1569" spans="1:6" x14ac:dyDescent="0.3">
      <c r="A1569">
        <v>10846</v>
      </c>
      <c r="B1569">
        <v>70</v>
      </c>
      <c r="C1569">
        <v>15</v>
      </c>
      <c r="D1569">
        <v>30</v>
      </c>
      <c r="E1569">
        <v>0</v>
      </c>
      <c r="F1569" s="1">
        <v>35117</v>
      </c>
    </row>
    <row r="1570" spans="1:6" x14ac:dyDescent="0.3">
      <c r="A1570">
        <v>10846</v>
      </c>
      <c r="B1570">
        <v>74</v>
      </c>
      <c r="C1570">
        <v>10</v>
      </c>
      <c r="D1570">
        <v>20</v>
      </c>
      <c r="E1570">
        <v>0</v>
      </c>
      <c r="F1570" s="1">
        <v>35117</v>
      </c>
    </row>
    <row r="1571" spans="1:6" x14ac:dyDescent="0.3">
      <c r="A1571">
        <v>10847</v>
      </c>
      <c r="B1571">
        <v>1</v>
      </c>
      <c r="C1571">
        <v>18</v>
      </c>
      <c r="D1571">
        <v>80</v>
      </c>
      <c r="E1571">
        <v>0.20000000298023224</v>
      </c>
      <c r="F1571" s="1">
        <v>35117</v>
      </c>
    </row>
    <row r="1572" spans="1:6" x14ac:dyDescent="0.3">
      <c r="A1572">
        <v>10847</v>
      </c>
      <c r="B1572">
        <v>19</v>
      </c>
      <c r="C1572">
        <v>9.1999999999999993</v>
      </c>
      <c r="D1572">
        <v>12</v>
      </c>
      <c r="E1572">
        <v>0.20000000298023224</v>
      </c>
      <c r="F1572" s="1">
        <v>35117</v>
      </c>
    </row>
    <row r="1573" spans="1:6" x14ac:dyDescent="0.3">
      <c r="A1573">
        <v>10847</v>
      </c>
      <c r="B1573">
        <v>37</v>
      </c>
      <c r="C1573">
        <v>26</v>
      </c>
      <c r="D1573">
        <v>60</v>
      </c>
      <c r="E1573">
        <v>0.20000000298023224</v>
      </c>
      <c r="F1573" s="1">
        <v>35117</v>
      </c>
    </row>
    <row r="1574" spans="1:6" x14ac:dyDescent="0.3">
      <c r="A1574">
        <v>10847</v>
      </c>
      <c r="B1574">
        <v>45</v>
      </c>
      <c r="C1574">
        <v>9.5</v>
      </c>
      <c r="D1574">
        <v>36</v>
      </c>
      <c r="E1574">
        <v>0.20000000298023224</v>
      </c>
      <c r="F1574" s="1">
        <v>35117</v>
      </c>
    </row>
    <row r="1575" spans="1:6" x14ac:dyDescent="0.3">
      <c r="A1575">
        <v>10847</v>
      </c>
      <c r="B1575">
        <v>60</v>
      </c>
      <c r="C1575">
        <v>34</v>
      </c>
      <c r="D1575">
        <v>45</v>
      </c>
      <c r="E1575">
        <v>0.20000000298023224</v>
      </c>
      <c r="F1575" s="1">
        <v>35117</v>
      </c>
    </row>
    <row r="1576" spans="1:6" x14ac:dyDescent="0.3">
      <c r="A1576">
        <v>10847</v>
      </c>
      <c r="B1576">
        <v>71</v>
      </c>
      <c r="C1576">
        <v>21.5</v>
      </c>
      <c r="D1576">
        <v>55</v>
      </c>
      <c r="E1576">
        <v>0.20000000298023224</v>
      </c>
      <c r="F1576" s="1">
        <v>35117</v>
      </c>
    </row>
    <row r="1577" spans="1:6" x14ac:dyDescent="0.3">
      <c r="A1577">
        <v>10848</v>
      </c>
      <c r="B1577">
        <v>5</v>
      </c>
      <c r="C1577">
        <v>21.35</v>
      </c>
      <c r="D1577">
        <v>30</v>
      </c>
      <c r="E1577">
        <v>0</v>
      </c>
      <c r="F1577" s="1">
        <v>35118</v>
      </c>
    </row>
    <row r="1578" spans="1:6" x14ac:dyDescent="0.3">
      <c r="A1578">
        <v>10848</v>
      </c>
      <c r="B1578">
        <v>9</v>
      </c>
      <c r="C1578">
        <v>97</v>
      </c>
      <c r="D1578">
        <v>3</v>
      </c>
      <c r="E1578">
        <v>0</v>
      </c>
      <c r="F1578" s="1">
        <v>35118</v>
      </c>
    </row>
    <row r="1579" spans="1:6" x14ac:dyDescent="0.3">
      <c r="A1579">
        <v>10849</v>
      </c>
      <c r="B1579">
        <v>3</v>
      </c>
      <c r="C1579">
        <v>10</v>
      </c>
      <c r="D1579">
        <v>49</v>
      </c>
      <c r="E1579">
        <v>0</v>
      </c>
      <c r="F1579" s="1">
        <v>35118</v>
      </c>
    </row>
    <row r="1580" spans="1:6" x14ac:dyDescent="0.3">
      <c r="A1580">
        <v>10849</v>
      </c>
      <c r="B1580">
        <v>26</v>
      </c>
      <c r="C1580">
        <v>31.23</v>
      </c>
      <c r="D1580">
        <v>18</v>
      </c>
      <c r="E1580">
        <v>0.15000000596046448</v>
      </c>
      <c r="F1580" s="1">
        <v>35118</v>
      </c>
    </row>
    <row r="1581" spans="1:6" x14ac:dyDescent="0.3">
      <c r="A1581">
        <v>10850</v>
      </c>
      <c r="B1581">
        <v>25</v>
      </c>
      <c r="C1581">
        <v>14</v>
      </c>
      <c r="D1581">
        <v>20</v>
      </c>
      <c r="E1581">
        <v>0.15000000596046448</v>
      </c>
      <c r="F1581" s="1">
        <v>35118</v>
      </c>
    </row>
    <row r="1582" spans="1:6" x14ac:dyDescent="0.3">
      <c r="A1582">
        <v>10850</v>
      </c>
      <c r="B1582">
        <v>33</v>
      </c>
      <c r="C1582">
        <v>2.5</v>
      </c>
      <c r="D1582">
        <v>4</v>
      </c>
      <c r="E1582">
        <v>0.15000000596046448</v>
      </c>
      <c r="F1582" s="1">
        <v>35118</v>
      </c>
    </row>
    <row r="1583" spans="1:6" x14ac:dyDescent="0.3">
      <c r="A1583">
        <v>10850</v>
      </c>
      <c r="B1583">
        <v>70</v>
      </c>
      <c r="C1583">
        <v>15</v>
      </c>
      <c r="D1583">
        <v>30</v>
      </c>
      <c r="E1583">
        <v>0.15000000596046448</v>
      </c>
      <c r="F1583" s="1">
        <v>35118</v>
      </c>
    </row>
    <row r="1584" spans="1:6" x14ac:dyDescent="0.3">
      <c r="A1584">
        <v>10851</v>
      </c>
      <c r="B1584">
        <v>2</v>
      </c>
      <c r="C1584">
        <v>19</v>
      </c>
      <c r="D1584">
        <v>5</v>
      </c>
      <c r="E1584">
        <v>5.000000074505806E-2</v>
      </c>
      <c r="F1584" s="1">
        <v>35121</v>
      </c>
    </row>
    <row r="1585" spans="1:6" x14ac:dyDescent="0.3">
      <c r="A1585">
        <v>10851</v>
      </c>
      <c r="B1585">
        <v>25</v>
      </c>
      <c r="C1585">
        <v>14</v>
      </c>
      <c r="D1585">
        <v>10</v>
      </c>
      <c r="E1585">
        <v>5.000000074505806E-2</v>
      </c>
      <c r="F1585" s="1">
        <v>35121</v>
      </c>
    </row>
    <row r="1586" spans="1:6" x14ac:dyDescent="0.3">
      <c r="A1586">
        <v>10851</v>
      </c>
      <c r="B1586">
        <v>57</v>
      </c>
      <c r="C1586">
        <v>19.5</v>
      </c>
      <c r="D1586">
        <v>10</v>
      </c>
      <c r="E1586">
        <v>5.000000074505806E-2</v>
      </c>
      <c r="F1586" s="1">
        <v>35121</v>
      </c>
    </row>
    <row r="1587" spans="1:6" x14ac:dyDescent="0.3">
      <c r="A1587">
        <v>10851</v>
      </c>
      <c r="B1587">
        <v>59</v>
      </c>
      <c r="C1587">
        <v>55</v>
      </c>
      <c r="D1587">
        <v>42</v>
      </c>
      <c r="E1587">
        <v>5.000000074505806E-2</v>
      </c>
      <c r="F1587" s="1">
        <v>35121</v>
      </c>
    </row>
    <row r="1588" spans="1:6" x14ac:dyDescent="0.3">
      <c r="A1588">
        <v>10852</v>
      </c>
      <c r="B1588">
        <v>2</v>
      </c>
      <c r="C1588">
        <v>19</v>
      </c>
      <c r="D1588">
        <v>15</v>
      </c>
      <c r="E1588">
        <v>0</v>
      </c>
      <c r="F1588" s="1">
        <v>35121</v>
      </c>
    </row>
    <row r="1589" spans="1:6" x14ac:dyDescent="0.3">
      <c r="A1589">
        <v>10852</v>
      </c>
      <c r="B1589">
        <v>17</v>
      </c>
      <c r="C1589">
        <v>39</v>
      </c>
      <c r="D1589">
        <v>6</v>
      </c>
      <c r="E1589">
        <v>0</v>
      </c>
      <c r="F1589" s="1">
        <v>35121</v>
      </c>
    </row>
    <row r="1590" spans="1:6" x14ac:dyDescent="0.3">
      <c r="A1590">
        <v>10852</v>
      </c>
      <c r="B1590">
        <v>62</v>
      </c>
      <c r="C1590">
        <v>49.3</v>
      </c>
      <c r="D1590">
        <v>50</v>
      </c>
      <c r="E1590">
        <v>0</v>
      </c>
      <c r="F1590" s="1">
        <v>35121</v>
      </c>
    </row>
    <row r="1591" spans="1:6" x14ac:dyDescent="0.3">
      <c r="A1591">
        <v>10853</v>
      </c>
      <c r="B1591">
        <v>18</v>
      </c>
      <c r="C1591">
        <v>62.5</v>
      </c>
      <c r="D1591">
        <v>10</v>
      </c>
      <c r="E1591">
        <v>0</v>
      </c>
      <c r="F1591" s="1">
        <v>35122</v>
      </c>
    </row>
    <row r="1592" spans="1:6" x14ac:dyDescent="0.3">
      <c r="A1592">
        <v>10854</v>
      </c>
      <c r="B1592">
        <v>10</v>
      </c>
      <c r="C1592">
        <v>31</v>
      </c>
      <c r="D1592">
        <v>100</v>
      </c>
      <c r="E1592">
        <v>0.15000000596046448</v>
      </c>
      <c r="F1592" s="1">
        <v>35122</v>
      </c>
    </row>
    <row r="1593" spans="1:6" x14ac:dyDescent="0.3">
      <c r="A1593">
        <v>10854</v>
      </c>
      <c r="B1593">
        <v>13</v>
      </c>
      <c r="C1593">
        <v>6</v>
      </c>
      <c r="D1593">
        <v>65</v>
      </c>
      <c r="E1593">
        <v>0.15000000596046448</v>
      </c>
      <c r="F1593" s="1">
        <v>35122</v>
      </c>
    </row>
    <row r="1594" spans="1:6" x14ac:dyDescent="0.3">
      <c r="A1594">
        <v>10855</v>
      </c>
      <c r="B1594">
        <v>16</v>
      </c>
      <c r="C1594">
        <v>17.45</v>
      </c>
      <c r="D1594">
        <v>50</v>
      </c>
      <c r="E1594">
        <v>0</v>
      </c>
      <c r="F1594" s="1">
        <v>35122</v>
      </c>
    </row>
    <row r="1595" spans="1:6" x14ac:dyDescent="0.3">
      <c r="A1595">
        <v>10855</v>
      </c>
      <c r="B1595">
        <v>31</v>
      </c>
      <c r="C1595">
        <v>12.5</v>
      </c>
      <c r="D1595">
        <v>14</v>
      </c>
      <c r="E1595">
        <v>0</v>
      </c>
      <c r="F1595" s="1">
        <v>35122</v>
      </c>
    </row>
    <row r="1596" spans="1:6" x14ac:dyDescent="0.3">
      <c r="A1596">
        <v>10855</v>
      </c>
      <c r="B1596">
        <v>56</v>
      </c>
      <c r="C1596">
        <v>38</v>
      </c>
      <c r="D1596">
        <v>24</v>
      </c>
      <c r="E1596">
        <v>0</v>
      </c>
      <c r="F1596" s="1">
        <v>35122</v>
      </c>
    </row>
    <row r="1597" spans="1:6" x14ac:dyDescent="0.3">
      <c r="A1597">
        <v>10855</v>
      </c>
      <c r="B1597">
        <v>65</v>
      </c>
      <c r="C1597">
        <v>21.05</v>
      </c>
      <c r="D1597">
        <v>15</v>
      </c>
      <c r="E1597">
        <v>0.15000000596046448</v>
      </c>
      <c r="F1597" s="1">
        <v>35122</v>
      </c>
    </row>
    <row r="1598" spans="1:6" x14ac:dyDescent="0.3">
      <c r="A1598">
        <v>10856</v>
      </c>
      <c r="B1598">
        <v>2</v>
      </c>
      <c r="C1598">
        <v>19</v>
      </c>
      <c r="D1598">
        <v>20</v>
      </c>
      <c r="E1598">
        <v>0</v>
      </c>
      <c r="F1598" s="1">
        <v>35123</v>
      </c>
    </row>
    <row r="1599" spans="1:6" x14ac:dyDescent="0.3">
      <c r="A1599">
        <v>10856</v>
      </c>
      <c r="B1599">
        <v>42</v>
      </c>
      <c r="C1599">
        <v>14</v>
      </c>
      <c r="D1599">
        <v>20</v>
      </c>
      <c r="E1599">
        <v>0</v>
      </c>
      <c r="F1599" s="1">
        <v>35123</v>
      </c>
    </row>
    <row r="1600" spans="1:6" x14ac:dyDescent="0.3">
      <c r="A1600">
        <v>10857</v>
      </c>
      <c r="B1600">
        <v>3</v>
      </c>
      <c r="C1600">
        <v>10</v>
      </c>
      <c r="D1600">
        <v>30</v>
      </c>
      <c r="E1600">
        <v>0</v>
      </c>
      <c r="F1600" s="1">
        <v>35123</v>
      </c>
    </row>
    <row r="1601" spans="1:6" x14ac:dyDescent="0.3">
      <c r="A1601">
        <v>10857</v>
      </c>
      <c r="B1601">
        <v>26</v>
      </c>
      <c r="C1601">
        <v>31.23</v>
      </c>
      <c r="D1601">
        <v>35</v>
      </c>
      <c r="E1601">
        <v>0.25</v>
      </c>
      <c r="F1601" s="1">
        <v>35123</v>
      </c>
    </row>
    <row r="1602" spans="1:6" x14ac:dyDescent="0.3">
      <c r="A1602">
        <v>10857</v>
      </c>
      <c r="B1602">
        <v>29</v>
      </c>
      <c r="C1602">
        <v>123.79</v>
      </c>
      <c r="D1602">
        <v>10</v>
      </c>
      <c r="E1602">
        <v>0.25</v>
      </c>
      <c r="F1602" s="1">
        <v>35123</v>
      </c>
    </row>
    <row r="1603" spans="1:6" x14ac:dyDescent="0.3">
      <c r="A1603">
        <v>10858</v>
      </c>
      <c r="B1603">
        <v>7</v>
      </c>
      <c r="C1603">
        <v>30</v>
      </c>
      <c r="D1603">
        <v>5</v>
      </c>
      <c r="E1603">
        <v>0</v>
      </c>
      <c r="F1603" s="1">
        <v>35124</v>
      </c>
    </row>
    <row r="1604" spans="1:6" x14ac:dyDescent="0.3">
      <c r="A1604">
        <v>10858</v>
      </c>
      <c r="B1604">
        <v>27</v>
      </c>
      <c r="C1604">
        <v>43.9</v>
      </c>
      <c r="D1604">
        <v>10</v>
      </c>
      <c r="E1604">
        <v>0</v>
      </c>
      <c r="F1604" s="1">
        <v>35124</v>
      </c>
    </row>
    <row r="1605" spans="1:6" x14ac:dyDescent="0.3">
      <c r="A1605">
        <v>10858</v>
      </c>
      <c r="B1605">
        <v>70</v>
      </c>
      <c r="C1605">
        <v>15</v>
      </c>
      <c r="D1605">
        <v>4</v>
      </c>
      <c r="E1605">
        <v>0</v>
      </c>
      <c r="F1605" s="1">
        <v>35124</v>
      </c>
    </row>
    <row r="1606" spans="1:6" x14ac:dyDescent="0.3">
      <c r="A1606">
        <v>10859</v>
      </c>
      <c r="B1606">
        <v>24</v>
      </c>
      <c r="C1606">
        <v>4.5</v>
      </c>
      <c r="D1606">
        <v>40</v>
      </c>
      <c r="E1606">
        <v>0.25</v>
      </c>
      <c r="F1606" s="1">
        <v>35124</v>
      </c>
    </row>
    <row r="1607" spans="1:6" x14ac:dyDescent="0.3">
      <c r="A1607">
        <v>10859</v>
      </c>
      <c r="B1607">
        <v>54</v>
      </c>
      <c r="C1607">
        <v>7.45</v>
      </c>
      <c r="D1607">
        <v>35</v>
      </c>
      <c r="E1607">
        <v>0.25</v>
      </c>
      <c r="F1607" s="1">
        <v>35124</v>
      </c>
    </row>
    <row r="1608" spans="1:6" x14ac:dyDescent="0.3">
      <c r="A1608">
        <v>10859</v>
      </c>
      <c r="B1608">
        <v>64</v>
      </c>
      <c r="C1608">
        <v>33.25</v>
      </c>
      <c r="D1608">
        <v>30</v>
      </c>
      <c r="E1608">
        <v>0.25</v>
      </c>
      <c r="F1608" s="1">
        <v>35124</v>
      </c>
    </row>
    <row r="1609" spans="1:6" x14ac:dyDescent="0.3">
      <c r="A1609">
        <v>10860</v>
      </c>
      <c r="B1609">
        <v>51</v>
      </c>
      <c r="C1609">
        <v>53</v>
      </c>
      <c r="D1609">
        <v>3</v>
      </c>
      <c r="E1609">
        <v>0</v>
      </c>
      <c r="F1609" s="1">
        <v>35124</v>
      </c>
    </row>
    <row r="1610" spans="1:6" x14ac:dyDescent="0.3">
      <c r="A1610">
        <v>10860</v>
      </c>
      <c r="B1610">
        <v>76</v>
      </c>
      <c r="C1610">
        <v>18</v>
      </c>
      <c r="D1610">
        <v>20</v>
      </c>
      <c r="E1610">
        <v>0</v>
      </c>
      <c r="F1610" s="1">
        <v>35124</v>
      </c>
    </row>
    <row r="1611" spans="1:6" x14ac:dyDescent="0.3">
      <c r="A1611">
        <v>10861</v>
      </c>
      <c r="B1611">
        <v>17</v>
      </c>
      <c r="C1611">
        <v>39</v>
      </c>
      <c r="D1611">
        <v>42</v>
      </c>
      <c r="E1611">
        <v>0</v>
      </c>
      <c r="F1611" s="1">
        <v>35125</v>
      </c>
    </row>
    <row r="1612" spans="1:6" x14ac:dyDescent="0.3">
      <c r="A1612">
        <v>10861</v>
      </c>
      <c r="B1612">
        <v>18</v>
      </c>
      <c r="C1612">
        <v>62.5</v>
      </c>
      <c r="D1612">
        <v>20</v>
      </c>
      <c r="E1612">
        <v>0</v>
      </c>
      <c r="F1612" s="1">
        <v>35125</v>
      </c>
    </row>
    <row r="1613" spans="1:6" x14ac:dyDescent="0.3">
      <c r="A1613">
        <v>10861</v>
      </c>
      <c r="B1613">
        <v>21</v>
      </c>
      <c r="C1613">
        <v>10</v>
      </c>
      <c r="D1613">
        <v>40</v>
      </c>
      <c r="E1613">
        <v>0</v>
      </c>
      <c r="F1613" s="1">
        <v>35125</v>
      </c>
    </row>
    <row r="1614" spans="1:6" x14ac:dyDescent="0.3">
      <c r="A1614">
        <v>10861</v>
      </c>
      <c r="B1614">
        <v>33</v>
      </c>
      <c r="C1614">
        <v>2.5</v>
      </c>
      <c r="D1614">
        <v>35</v>
      </c>
      <c r="E1614">
        <v>0</v>
      </c>
      <c r="F1614" s="1">
        <v>35125</v>
      </c>
    </row>
    <row r="1615" spans="1:6" x14ac:dyDescent="0.3">
      <c r="A1615">
        <v>10861</v>
      </c>
      <c r="B1615">
        <v>62</v>
      </c>
      <c r="C1615">
        <v>49.3</v>
      </c>
      <c r="D1615">
        <v>3</v>
      </c>
      <c r="E1615">
        <v>0</v>
      </c>
      <c r="F1615" s="1">
        <v>35125</v>
      </c>
    </row>
    <row r="1616" spans="1:6" x14ac:dyDescent="0.3">
      <c r="A1616">
        <v>10862</v>
      </c>
      <c r="B1616">
        <v>11</v>
      </c>
      <c r="C1616">
        <v>21</v>
      </c>
      <c r="D1616">
        <v>25</v>
      </c>
      <c r="E1616">
        <v>0</v>
      </c>
      <c r="F1616" s="1">
        <v>35125</v>
      </c>
    </row>
    <row r="1617" spans="1:6" x14ac:dyDescent="0.3">
      <c r="A1617">
        <v>10862</v>
      </c>
      <c r="B1617">
        <v>52</v>
      </c>
      <c r="C1617">
        <v>7</v>
      </c>
      <c r="D1617">
        <v>8</v>
      </c>
      <c r="E1617">
        <v>0</v>
      </c>
      <c r="F1617" s="1">
        <v>35125</v>
      </c>
    </row>
    <row r="1618" spans="1:6" x14ac:dyDescent="0.3">
      <c r="A1618">
        <v>10863</v>
      </c>
      <c r="B1618">
        <v>1</v>
      </c>
      <c r="C1618">
        <v>18</v>
      </c>
      <c r="D1618">
        <v>20</v>
      </c>
      <c r="E1618">
        <v>0.15000000596046448</v>
      </c>
      <c r="F1618" s="1">
        <v>35128</v>
      </c>
    </row>
    <row r="1619" spans="1:6" x14ac:dyDescent="0.3">
      <c r="A1619">
        <v>10863</v>
      </c>
      <c r="B1619">
        <v>58</v>
      </c>
      <c r="C1619">
        <v>13.25</v>
      </c>
      <c r="D1619">
        <v>12</v>
      </c>
      <c r="E1619">
        <v>0.15000000596046448</v>
      </c>
      <c r="F1619" s="1">
        <v>35128</v>
      </c>
    </row>
    <row r="1620" spans="1:6" x14ac:dyDescent="0.3">
      <c r="A1620">
        <v>10864</v>
      </c>
      <c r="B1620">
        <v>35</v>
      </c>
      <c r="C1620">
        <v>18</v>
      </c>
      <c r="D1620">
        <v>4</v>
      </c>
      <c r="E1620">
        <v>0</v>
      </c>
      <c r="F1620" s="1">
        <v>35128</v>
      </c>
    </row>
    <row r="1621" spans="1:6" x14ac:dyDescent="0.3">
      <c r="A1621">
        <v>10864</v>
      </c>
      <c r="B1621">
        <v>67</v>
      </c>
      <c r="C1621">
        <v>14</v>
      </c>
      <c r="D1621">
        <v>15</v>
      </c>
      <c r="E1621">
        <v>0</v>
      </c>
      <c r="F1621" s="1">
        <v>35128</v>
      </c>
    </row>
    <row r="1622" spans="1:6" x14ac:dyDescent="0.3">
      <c r="A1622">
        <v>10865</v>
      </c>
      <c r="B1622">
        <v>38</v>
      </c>
      <c r="C1622">
        <v>263.5</v>
      </c>
      <c r="D1622">
        <v>60</v>
      </c>
      <c r="E1622">
        <v>5.000000074505806E-2</v>
      </c>
      <c r="F1622" s="1">
        <v>35128</v>
      </c>
    </row>
    <row r="1623" spans="1:6" x14ac:dyDescent="0.3">
      <c r="A1623">
        <v>10865</v>
      </c>
      <c r="B1623">
        <v>39</v>
      </c>
      <c r="C1623">
        <v>18</v>
      </c>
      <c r="D1623">
        <v>80</v>
      </c>
      <c r="E1623">
        <v>5.000000074505806E-2</v>
      </c>
      <c r="F1623" s="1">
        <v>35128</v>
      </c>
    </row>
    <row r="1624" spans="1:6" x14ac:dyDescent="0.3">
      <c r="A1624">
        <v>10866</v>
      </c>
      <c r="B1624">
        <v>2</v>
      </c>
      <c r="C1624">
        <v>19</v>
      </c>
      <c r="D1624">
        <v>21</v>
      </c>
      <c r="E1624">
        <v>0.25</v>
      </c>
      <c r="F1624" s="1">
        <v>35129</v>
      </c>
    </row>
    <row r="1625" spans="1:6" x14ac:dyDescent="0.3">
      <c r="A1625">
        <v>10866</v>
      </c>
      <c r="B1625">
        <v>24</v>
      </c>
      <c r="C1625">
        <v>4.5</v>
      </c>
      <c r="D1625">
        <v>6</v>
      </c>
      <c r="E1625">
        <v>0.25</v>
      </c>
      <c r="F1625" s="1">
        <v>35129</v>
      </c>
    </row>
    <row r="1626" spans="1:6" x14ac:dyDescent="0.3">
      <c r="A1626">
        <v>10866</v>
      </c>
      <c r="B1626">
        <v>30</v>
      </c>
      <c r="C1626">
        <v>25.89</v>
      </c>
      <c r="D1626">
        <v>40</v>
      </c>
      <c r="E1626">
        <v>0.25</v>
      </c>
      <c r="F1626" s="1">
        <v>35129</v>
      </c>
    </row>
    <row r="1627" spans="1:6" x14ac:dyDescent="0.3">
      <c r="A1627">
        <v>10867</v>
      </c>
      <c r="B1627">
        <v>53</v>
      </c>
      <c r="C1627">
        <v>32.799999999999997</v>
      </c>
      <c r="D1627">
        <v>3</v>
      </c>
      <c r="E1627">
        <v>0</v>
      </c>
      <c r="F1627" s="1">
        <v>35129</v>
      </c>
    </row>
    <row r="1628" spans="1:6" x14ac:dyDescent="0.3">
      <c r="A1628">
        <v>10868</v>
      </c>
      <c r="B1628">
        <v>26</v>
      </c>
      <c r="C1628">
        <v>31.23</v>
      </c>
      <c r="D1628">
        <v>20</v>
      </c>
      <c r="E1628">
        <v>0</v>
      </c>
      <c r="F1628" s="1">
        <v>35130</v>
      </c>
    </row>
    <row r="1629" spans="1:6" x14ac:dyDescent="0.3">
      <c r="A1629">
        <v>10868</v>
      </c>
      <c r="B1629">
        <v>35</v>
      </c>
      <c r="C1629">
        <v>18</v>
      </c>
      <c r="D1629">
        <v>30</v>
      </c>
      <c r="E1629">
        <v>0</v>
      </c>
      <c r="F1629" s="1">
        <v>35130</v>
      </c>
    </row>
    <row r="1630" spans="1:6" x14ac:dyDescent="0.3">
      <c r="A1630">
        <v>10868</v>
      </c>
      <c r="B1630">
        <v>49</v>
      </c>
      <c r="C1630">
        <v>20</v>
      </c>
      <c r="D1630">
        <v>42</v>
      </c>
      <c r="E1630">
        <v>0.10000000149011612</v>
      </c>
      <c r="F1630" s="1">
        <v>35130</v>
      </c>
    </row>
    <row r="1631" spans="1:6" x14ac:dyDescent="0.3">
      <c r="A1631">
        <v>10869</v>
      </c>
      <c r="B1631">
        <v>1</v>
      </c>
      <c r="C1631">
        <v>18</v>
      </c>
      <c r="D1631">
        <v>40</v>
      </c>
      <c r="E1631">
        <v>0</v>
      </c>
      <c r="F1631" s="1">
        <v>35130</v>
      </c>
    </row>
    <row r="1632" spans="1:6" x14ac:dyDescent="0.3">
      <c r="A1632">
        <v>10869</v>
      </c>
      <c r="B1632">
        <v>11</v>
      </c>
      <c r="C1632">
        <v>21</v>
      </c>
      <c r="D1632">
        <v>10</v>
      </c>
      <c r="E1632">
        <v>0</v>
      </c>
      <c r="F1632" s="1">
        <v>35130</v>
      </c>
    </row>
    <row r="1633" spans="1:6" x14ac:dyDescent="0.3">
      <c r="A1633">
        <v>10869</v>
      </c>
      <c r="B1633">
        <v>23</v>
      </c>
      <c r="C1633">
        <v>9</v>
      </c>
      <c r="D1633">
        <v>50</v>
      </c>
      <c r="E1633">
        <v>0</v>
      </c>
      <c r="F1633" s="1">
        <v>35130</v>
      </c>
    </row>
    <row r="1634" spans="1:6" x14ac:dyDescent="0.3">
      <c r="A1634">
        <v>10869</v>
      </c>
      <c r="B1634">
        <v>68</v>
      </c>
      <c r="C1634">
        <v>12.5</v>
      </c>
      <c r="D1634">
        <v>20</v>
      </c>
      <c r="E1634">
        <v>0</v>
      </c>
      <c r="F1634" s="1">
        <v>35130</v>
      </c>
    </row>
    <row r="1635" spans="1:6" x14ac:dyDescent="0.3">
      <c r="A1635">
        <v>10870</v>
      </c>
      <c r="B1635">
        <v>35</v>
      </c>
      <c r="C1635">
        <v>18</v>
      </c>
      <c r="D1635">
        <v>3</v>
      </c>
      <c r="E1635">
        <v>0</v>
      </c>
      <c r="F1635" s="1">
        <v>35130</v>
      </c>
    </row>
    <row r="1636" spans="1:6" x14ac:dyDescent="0.3">
      <c r="A1636">
        <v>10870</v>
      </c>
      <c r="B1636">
        <v>51</v>
      </c>
      <c r="C1636">
        <v>53</v>
      </c>
      <c r="D1636">
        <v>2</v>
      </c>
      <c r="E1636">
        <v>0</v>
      </c>
      <c r="F1636" s="1">
        <v>35130</v>
      </c>
    </row>
    <row r="1637" spans="1:6" x14ac:dyDescent="0.3">
      <c r="A1637">
        <v>10871</v>
      </c>
      <c r="B1637">
        <v>6</v>
      </c>
      <c r="C1637">
        <v>25</v>
      </c>
      <c r="D1637">
        <v>50</v>
      </c>
      <c r="E1637">
        <v>5.000000074505806E-2</v>
      </c>
      <c r="F1637" s="1">
        <v>35131</v>
      </c>
    </row>
    <row r="1638" spans="1:6" x14ac:dyDescent="0.3">
      <c r="A1638">
        <v>10871</v>
      </c>
      <c r="B1638">
        <v>16</v>
      </c>
      <c r="C1638">
        <v>17.45</v>
      </c>
      <c r="D1638">
        <v>12</v>
      </c>
      <c r="E1638">
        <v>5.000000074505806E-2</v>
      </c>
      <c r="F1638" s="1">
        <v>35131</v>
      </c>
    </row>
    <row r="1639" spans="1:6" x14ac:dyDescent="0.3">
      <c r="A1639">
        <v>10871</v>
      </c>
      <c r="B1639">
        <v>17</v>
      </c>
      <c r="C1639">
        <v>39</v>
      </c>
      <c r="D1639">
        <v>16</v>
      </c>
      <c r="E1639">
        <v>5.000000074505806E-2</v>
      </c>
      <c r="F1639" s="1">
        <v>35131</v>
      </c>
    </row>
    <row r="1640" spans="1:6" x14ac:dyDescent="0.3">
      <c r="A1640">
        <v>10872</v>
      </c>
      <c r="B1640">
        <v>55</v>
      </c>
      <c r="C1640">
        <v>24</v>
      </c>
      <c r="D1640">
        <v>10</v>
      </c>
      <c r="E1640">
        <v>5.000000074505806E-2</v>
      </c>
      <c r="F1640" s="1">
        <v>35131</v>
      </c>
    </row>
    <row r="1641" spans="1:6" x14ac:dyDescent="0.3">
      <c r="A1641">
        <v>10872</v>
      </c>
      <c r="B1641">
        <v>62</v>
      </c>
      <c r="C1641">
        <v>49.3</v>
      </c>
      <c r="D1641">
        <v>20</v>
      </c>
      <c r="E1641">
        <v>5.000000074505806E-2</v>
      </c>
      <c r="F1641" s="1">
        <v>35131</v>
      </c>
    </row>
    <row r="1642" spans="1:6" x14ac:dyDescent="0.3">
      <c r="A1642">
        <v>10872</v>
      </c>
      <c r="B1642">
        <v>64</v>
      </c>
      <c r="C1642">
        <v>33.25</v>
      </c>
      <c r="D1642">
        <v>15</v>
      </c>
      <c r="E1642">
        <v>5.000000074505806E-2</v>
      </c>
      <c r="F1642" s="1">
        <v>35131</v>
      </c>
    </row>
    <row r="1643" spans="1:6" x14ac:dyDescent="0.3">
      <c r="A1643">
        <v>10872</v>
      </c>
      <c r="B1643">
        <v>65</v>
      </c>
      <c r="C1643">
        <v>21.05</v>
      </c>
      <c r="D1643">
        <v>21</v>
      </c>
      <c r="E1643">
        <v>5.000000074505806E-2</v>
      </c>
      <c r="F1643" s="1">
        <v>35131</v>
      </c>
    </row>
    <row r="1644" spans="1:6" x14ac:dyDescent="0.3">
      <c r="A1644">
        <v>10873</v>
      </c>
      <c r="B1644">
        <v>21</v>
      </c>
      <c r="C1644">
        <v>10</v>
      </c>
      <c r="D1644">
        <v>20</v>
      </c>
      <c r="E1644">
        <v>0</v>
      </c>
      <c r="F1644" s="1">
        <v>35132</v>
      </c>
    </row>
    <row r="1645" spans="1:6" x14ac:dyDescent="0.3">
      <c r="A1645">
        <v>10873</v>
      </c>
      <c r="B1645">
        <v>28</v>
      </c>
      <c r="C1645">
        <v>45.6</v>
      </c>
      <c r="D1645">
        <v>3</v>
      </c>
      <c r="E1645">
        <v>0</v>
      </c>
      <c r="F1645" s="1">
        <v>35132</v>
      </c>
    </row>
    <row r="1646" spans="1:6" x14ac:dyDescent="0.3">
      <c r="A1646">
        <v>10874</v>
      </c>
      <c r="B1646">
        <v>10</v>
      </c>
      <c r="C1646">
        <v>31</v>
      </c>
      <c r="D1646">
        <v>10</v>
      </c>
      <c r="E1646">
        <v>0</v>
      </c>
      <c r="F1646" s="1">
        <v>35132</v>
      </c>
    </row>
    <row r="1647" spans="1:6" x14ac:dyDescent="0.3">
      <c r="A1647">
        <v>10875</v>
      </c>
      <c r="B1647">
        <v>19</v>
      </c>
      <c r="C1647">
        <v>9.1999999999999993</v>
      </c>
      <c r="D1647">
        <v>25</v>
      </c>
      <c r="E1647">
        <v>0</v>
      </c>
      <c r="F1647" s="1">
        <v>35132</v>
      </c>
    </row>
    <row r="1648" spans="1:6" x14ac:dyDescent="0.3">
      <c r="A1648">
        <v>10875</v>
      </c>
      <c r="B1648">
        <v>47</v>
      </c>
      <c r="C1648">
        <v>9.5</v>
      </c>
      <c r="D1648">
        <v>21</v>
      </c>
      <c r="E1648">
        <v>0.10000000149011612</v>
      </c>
      <c r="F1648" s="1">
        <v>35132</v>
      </c>
    </row>
    <row r="1649" spans="1:6" x14ac:dyDescent="0.3">
      <c r="A1649">
        <v>10875</v>
      </c>
      <c r="B1649">
        <v>49</v>
      </c>
      <c r="C1649">
        <v>20</v>
      </c>
      <c r="D1649">
        <v>15</v>
      </c>
      <c r="E1649">
        <v>0</v>
      </c>
      <c r="F1649" s="1">
        <v>35132</v>
      </c>
    </row>
    <row r="1650" spans="1:6" x14ac:dyDescent="0.3">
      <c r="A1650">
        <v>10876</v>
      </c>
      <c r="B1650">
        <v>46</v>
      </c>
      <c r="C1650">
        <v>12</v>
      </c>
      <c r="D1650">
        <v>21</v>
      </c>
      <c r="E1650">
        <v>0</v>
      </c>
      <c r="F1650" s="1">
        <v>35135</v>
      </c>
    </row>
    <row r="1651" spans="1:6" x14ac:dyDescent="0.3">
      <c r="A1651">
        <v>10876</v>
      </c>
      <c r="B1651">
        <v>64</v>
      </c>
      <c r="C1651">
        <v>33.25</v>
      </c>
      <c r="D1651">
        <v>20</v>
      </c>
      <c r="E1651">
        <v>0</v>
      </c>
      <c r="F1651" s="1">
        <v>35135</v>
      </c>
    </row>
    <row r="1652" spans="1:6" x14ac:dyDescent="0.3">
      <c r="A1652">
        <v>10877</v>
      </c>
      <c r="B1652">
        <v>16</v>
      </c>
      <c r="C1652">
        <v>17.45</v>
      </c>
      <c r="D1652">
        <v>30</v>
      </c>
      <c r="E1652">
        <v>0.25</v>
      </c>
      <c r="F1652" s="1">
        <v>35135</v>
      </c>
    </row>
    <row r="1653" spans="1:6" x14ac:dyDescent="0.3">
      <c r="A1653">
        <v>10877</v>
      </c>
      <c r="B1653">
        <v>18</v>
      </c>
      <c r="C1653">
        <v>62.5</v>
      </c>
      <c r="D1653">
        <v>25</v>
      </c>
      <c r="E1653">
        <v>0</v>
      </c>
      <c r="F1653" s="1">
        <v>35135</v>
      </c>
    </row>
    <row r="1654" spans="1:6" x14ac:dyDescent="0.3">
      <c r="A1654">
        <v>10878</v>
      </c>
      <c r="B1654">
        <v>20</v>
      </c>
      <c r="C1654">
        <v>81</v>
      </c>
      <c r="D1654">
        <v>20</v>
      </c>
      <c r="E1654">
        <v>5.000000074505806E-2</v>
      </c>
      <c r="F1654" s="1">
        <v>35136</v>
      </c>
    </row>
    <row r="1655" spans="1:6" x14ac:dyDescent="0.3">
      <c r="A1655">
        <v>10879</v>
      </c>
      <c r="B1655">
        <v>40</v>
      </c>
      <c r="C1655">
        <v>18.399999999999999</v>
      </c>
      <c r="D1655">
        <v>12</v>
      </c>
      <c r="E1655">
        <v>0</v>
      </c>
      <c r="F1655" s="1">
        <v>35136</v>
      </c>
    </row>
    <row r="1656" spans="1:6" x14ac:dyDescent="0.3">
      <c r="A1656">
        <v>10879</v>
      </c>
      <c r="B1656">
        <v>65</v>
      </c>
      <c r="C1656">
        <v>21.05</v>
      </c>
      <c r="D1656">
        <v>10</v>
      </c>
      <c r="E1656">
        <v>0</v>
      </c>
      <c r="F1656" s="1">
        <v>35136</v>
      </c>
    </row>
    <row r="1657" spans="1:6" x14ac:dyDescent="0.3">
      <c r="A1657">
        <v>10879</v>
      </c>
      <c r="B1657">
        <v>76</v>
      </c>
      <c r="C1657">
        <v>18</v>
      </c>
      <c r="D1657">
        <v>10</v>
      </c>
      <c r="E1657">
        <v>0</v>
      </c>
      <c r="F1657" s="1">
        <v>35136</v>
      </c>
    </row>
    <row r="1658" spans="1:6" x14ac:dyDescent="0.3">
      <c r="A1658">
        <v>10880</v>
      </c>
      <c r="B1658">
        <v>23</v>
      </c>
      <c r="C1658">
        <v>9</v>
      </c>
      <c r="D1658">
        <v>30</v>
      </c>
      <c r="E1658">
        <v>0.20000000298023224</v>
      </c>
      <c r="F1658" s="1">
        <v>35136</v>
      </c>
    </row>
    <row r="1659" spans="1:6" x14ac:dyDescent="0.3">
      <c r="A1659">
        <v>10880</v>
      </c>
      <c r="B1659">
        <v>61</v>
      </c>
      <c r="C1659">
        <v>28.5</v>
      </c>
      <c r="D1659">
        <v>30</v>
      </c>
      <c r="E1659">
        <v>0.20000000298023224</v>
      </c>
      <c r="F1659" s="1">
        <v>35136</v>
      </c>
    </row>
    <row r="1660" spans="1:6" x14ac:dyDescent="0.3">
      <c r="A1660">
        <v>10880</v>
      </c>
      <c r="B1660">
        <v>70</v>
      </c>
      <c r="C1660">
        <v>15</v>
      </c>
      <c r="D1660">
        <v>50</v>
      </c>
      <c r="E1660">
        <v>0.20000000298023224</v>
      </c>
      <c r="F1660" s="1">
        <v>35136</v>
      </c>
    </row>
    <row r="1661" spans="1:6" x14ac:dyDescent="0.3">
      <c r="A1661">
        <v>10881</v>
      </c>
      <c r="B1661">
        <v>73</v>
      </c>
      <c r="C1661">
        <v>15</v>
      </c>
      <c r="D1661">
        <v>10</v>
      </c>
      <c r="E1661">
        <v>0</v>
      </c>
      <c r="F1661" s="1">
        <v>35137</v>
      </c>
    </row>
    <row r="1662" spans="1:6" x14ac:dyDescent="0.3">
      <c r="A1662">
        <v>10882</v>
      </c>
      <c r="B1662">
        <v>42</v>
      </c>
      <c r="C1662">
        <v>14</v>
      </c>
      <c r="D1662">
        <v>25</v>
      </c>
      <c r="E1662">
        <v>0</v>
      </c>
      <c r="F1662" s="1">
        <v>35137</v>
      </c>
    </row>
    <row r="1663" spans="1:6" x14ac:dyDescent="0.3">
      <c r="A1663">
        <v>10882</v>
      </c>
      <c r="B1663">
        <v>49</v>
      </c>
      <c r="C1663">
        <v>20</v>
      </c>
      <c r="D1663">
        <v>20</v>
      </c>
      <c r="E1663">
        <v>0.15000000596046448</v>
      </c>
      <c r="F1663" s="1">
        <v>35137</v>
      </c>
    </row>
    <row r="1664" spans="1:6" x14ac:dyDescent="0.3">
      <c r="A1664">
        <v>10882</v>
      </c>
      <c r="B1664">
        <v>54</v>
      </c>
      <c r="C1664">
        <v>7.45</v>
      </c>
      <c r="D1664">
        <v>32</v>
      </c>
      <c r="E1664">
        <v>0.15000000596046448</v>
      </c>
      <c r="F1664" s="1">
        <v>35137</v>
      </c>
    </row>
    <row r="1665" spans="1:6" x14ac:dyDescent="0.3">
      <c r="A1665">
        <v>10883</v>
      </c>
      <c r="B1665">
        <v>24</v>
      </c>
      <c r="C1665">
        <v>4.5</v>
      </c>
      <c r="D1665">
        <v>8</v>
      </c>
      <c r="E1665">
        <v>0</v>
      </c>
      <c r="F1665" s="1">
        <v>35138</v>
      </c>
    </row>
    <row r="1666" spans="1:6" x14ac:dyDescent="0.3">
      <c r="A1666">
        <v>10884</v>
      </c>
      <c r="B1666">
        <v>21</v>
      </c>
      <c r="C1666">
        <v>10</v>
      </c>
      <c r="D1666">
        <v>40</v>
      </c>
      <c r="E1666">
        <v>5.000000074505806E-2</v>
      </c>
      <c r="F1666" s="1">
        <v>35138</v>
      </c>
    </row>
    <row r="1667" spans="1:6" x14ac:dyDescent="0.3">
      <c r="A1667">
        <v>10884</v>
      </c>
      <c r="B1667">
        <v>56</v>
      </c>
      <c r="C1667">
        <v>38</v>
      </c>
      <c r="D1667">
        <v>21</v>
      </c>
      <c r="E1667">
        <v>5.000000074505806E-2</v>
      </c>
      <c r="F1667" s="1">
        <v>35138</v>
      </c>
    </row>
    <row r="1668" spans="1:6" x14ac:dyDescent="0.3">
      <c r="A1668">
        <v>10884</v>
      </c>
      <c r="B1668">
        <v>65</v>
      </c>
      <c r="C1668">
        <v>21.05</v>
      </c>
      <c r="D1668">
        <v>12</v>
      </c>
      <c r="E1668">
        <v>5.000000074505806E-2</v>
      </c>
      <c r="F1668" s="1">
        <v>35138</v>
      </c>
    </row>
    <row r="1669" spans="1:6" x14ac:dyDescent="0.3">
      <c r="A1669">
        <v>10885</v>
      </c>
      <c r="B1669">
        <v>2</v>
      </c>
      <c r="C1669">
        <v>19</v>
      </c>
      <c r="D1669">
        <v>20</v>
      </c>
      <c r="E1669">
        <v>0</v>
      </c>
      <c r="F1669" s="1">
        <v>35138</v>
      </c>
    </row>
    <row r="1670" spans="1:6" x14ac:dyDescent="0.3">
      <c r="A1670">
        <v>10885</v>
      </c>
      <c r="B1670">
        <v>24</v>
      </c>
      <c r="C1670">
        <v>4.5</v>
      </c>
      <c r="D1670">
        <v>12</v>
      </c>
      <c r="E1670">
        <v>0</v>
      </c>
      <c r="F1670" s="1">
        <v>35138</v>
      </c>
    </row>
    <row r="1671" spans="1:6" x14ac:dyDescent="0.3">
      <c r="A1671">
        <v>10885</v>
      </c>
      <c r="B1671">
        <v>70</v>
      </c>
      <c r="C1671">
        <v>15</v>
      </c>
      <c r="D1671">
        <v>30</v>
      </c>
      <c r="E1671">
        <v>0</v>
      </c>
      <c r="F1671" s="1">
        <v>35138</v>
      </c>
    </row>
    <row r="1672" spans="1:6" x14ac:dyDescent="0.3">
      <c r="A1672">
        <v>10885</v>
      </c>
      <c r="B1672">
        <v>77</v>
      </c>
      <c r="C1672">
        <v>13</v>
      </c>
      <c r="D1672">
        <v>25</v>
      </c>
      <c r="E1672">
        <v>0</v>
      </c>
      <c r="F1672" s="1">
        <v>35138</v>
      </c>
    </row>
    <row r="1673" spans="1:6" x14ac:dyDescent="0.3">
      <c r="A1673">
        <v>10886</v>
      </c>
      <c r="B1673">
        <v>10</v>
      </c>
      <c r="C1673">
        <v>31</v>
      </c>
      <c r="D1673">
        <v>70</v>
      </c>
      <c r="E1673">
        <v>0</v>
      </c>
      <c r="F1673" s="1">
        <v>35139</v>
      </c>
    </row>
    <row r="1674" spans="1:6" x14ac:dyDescent="0.3">
      <c r="A1674">
        <v>10886</v>
      </c>
      <c r="B1674">
        <v>31</v>
      </c>
      <c r="C1674">
        <v>12.5</v>
      </c>
      <c r="D1674">
        <v>35</v>
      </c>
      <c r="E1674">
        <v>0</v>
      </c>
      <c r="F1674" s="1">
        <v>35139</v>
      </c>
    </row>
    <row r="1675" spans="1:6" x14ac:dyDescent="0.3">
      <c r="A1675">
        <v>10886</v>
      </c>
      <c r="B1675">
        <v>77</v>
      </c>
      <c r="C1675">
        <v>13</v>
      </c>
      <c r="D1675">
        <v>40</v>
      </c>
      <c r="E1675">
        <v>0</v>
      </c>
      <c r="F1675" s="1">
        <v>35139</v>
      </c>
    </row>
    <row r="1676" spans="1:6" x14ac:dyDescent="0.3">
      <c r="A1676">
        <v>10887</v>
      </c>
      <c r="B1676">
        <v>25</v>
      </c>
      <c r="C1676">
        <v>14</v>
      </c>
      <c r="D1676">
        <v>5</v>
      </c>
      <c r="E1676">
        <v>0</v>
      </c>
      <c r="F1676" s="1">
        <v>35139</v>
      </c>
    </row>
    <row r="1677" spans="1:6" x14ac:dyDescent="0.3">
      <c r="A1677">
        <v>10888</v>
      </c>
      <c r="B1677">
        <v>2</v>
      </c>
      <c r="C1677">
        <v>19</v>
      </c>
      <c r="D1677">
        <v>20</v>
      </c>
      <c r="E1677">
        <v>0</v>
      </c>
      <c r="F1677" s="1">
        <v>35142</v>
      </c>
    </row>
    <row r="1678" spans="1:6" x14ac:dyDescent="0.3">
      <c r="A1678">
        <v>10888</v>
      </c>
      <c r="B1678">
        <v>68</v>
      </c>
      <c r="C1678">
        <v>12.5</v>
      </c>
      <c r="D1678">
        <v>18</v>
      </c>
      <c r="E1678">
        <v>0</v>
      </c>
      <c r="F1678" s="1">
        <v>35142</v>
      </c>
    </row>
    <row r="1679" spans="1:6" x14ac:dyDescent="0.3">
      <c r="A1679">
        <v>10889</v>
      </c>
      <c r="B1679">
        <v>11</v>
      </c>
      <c r="C1679">
        <v>21</v>
      </c>
      <c r="D1679">
        <v>40</v>
      </c>
      <c r="E1679">
        <v>0</v>
      </c>
      <c r="F1679" s="1">
        <v>35142</v>
      </c>
    </row>
    <row r="1680" spans="1:6" x14ac:dyDescent="0.3">
      <c r="A1680">
        <v>10889</v>
      </c>
      <c r="B1680">
        <v>38</v>
      </c>
      <c r="C1680">
        <v>263.5</v>
      </c>
      <c r="D1680">
        <v>40</v>
      </c>
      <c r="E1680">
        <v>0</v>
      </c>
      <c r="F1680" s="1">
        <v>35142</v>
      </c>
    </row>
    <row r="1681" spans="1:6" x14ac:dyDescent="0.3">
      <c r="A1681">
        <v>10890</v>
      </c>
      <c r="B1681">
        <v>17</v>
      </c>
      <c r="C1681">
        <v>39</v>
      </c>
      <c r="D1681">
        <v>15</v>
      </c>
      <c r="E1681">
        <v>0</v>
      </c>
      <c r="F1681" s="1">
        <v>35142</v>
      </c>
    </row>
    <row r="1682" spans="1:6" x14ac:dyDescent="0.3">
      <c r="A1682">
        <v>10890</v>
      </c>
      <c r="B1682">
        <v>34</v>
      </c>
      <c r="C1682">
        <v>14</v>
      </c>
      <c r="D1682">
        <v>10</v>
      </c>
      <c r="E1682">
        <v>0</v>
      </c>
      <c r="F1682" s="1">
        <v>35142</v>
      </c>
    </row>
    <row r="1683" spans="1:6" x14ac:dyDescent="0.3">
      <c r="A1683">
        <v>10890</v>
      </c>
      <c r="B1683">
        <v>41</v>
      </c>
      <c r="C1683">
        <v>9.65</v>
      </c>
      <c r="D1683">
        <v>14</v>
      </c>
      <c r="E1683">
        <v>0</v>
      </c>
      <c r="F1683" s="1">
        <v>35142</v>
      </c>
    </row>
    <row r="1684" spans="1:6" x14ac:dyDescent="0.3">
      <c r="A1684">
        <v>10891</v>
      </c>
      <c r="B1684">
        <v>30</v>
      </c>
      <c r="C1684">
        <v>25.89</v>
      </c>
      <c r="D1684">
        <v>15</v>
      </c>
      <c r="E1684">
        <v>5.000000074505806E-2</v>
      </c>
      <c r="F1684" s="1">
        <v>35143</v>
      </c>
    </row>
    <row r="1685" spans="1:6" x14ac:dyDescent="0.3">
      <c r="A1685">
        <v>10892</v>
      </c>
      <c r="B1685">
        <v>59</v>
      </c>
      <c r="C1685">
        <v>55</v>
      </c>
      <c r="D1685">
        <v>40</v>
      </c>
      <c r="E1685">
        <v>5.000000074505806E-2</v>
      </c>
      <c r="F1685" s="1">
        <v>35143</v>
      </c>
    </row>
    <row r="1686" spans="1:6" x14ac:dyDescent="0.3">
      <c r="A1686">
        <v>10893</v>
      </c>
      <c r="B1686">
        <v>8</v>
      </c>
      <c r="C1686">
        <v>40</v>
      </c>
      <c r="D1686">
        <v>30</v>
      </c>
      <c r="E1686">
        <v>0</v>
      </c>
      <c r="F1686" s="1">
        <v>35144</v>
      </c>
    </row>
    <row r="1687" spans="1:6" x14ac:dyDescent="0.3">
      <c r="A1687">
        <v>10893</v>
      </c>
      <c r="B1687">
        <v>24</v>
      </c>
      <c r="C1687">
        <v>4.5</v>
      </c>
      <c r="D1687">
        <v>10</v>
      </c>
      <c r="E1687">
        <v>0</v>
      </c>
      <c r="F1687" s="1">
        <v>35144</v>
      </c>
    </row>
    <row r="1688" spans="1:6" x14ac:dyDescent="0.3">
      <c r="A1688">
        <v>10893</v>
      </c>
      <c r="B1688">
        <v>29</v>
      </c>
      <c r="C1688">
        <v>123.79</v>
      </c>
      <c r="D1688">
        <v>24</v>
      </c>
      <c r="E1688">
        <v>0</v>
      </c>
      <c r="F1688" s="1">
        <v>35144</v>
      </c>
    </row>
    <row r="1689" spans="1:6" x14ac:dyDescent="0.3">
      <c r="A1689">
        <v>10893</v>
      </c>
      <c r="B1689">
        <v>30</v>
      </c>
      <c r="C1689">
        <v>25.89</v>
      </c>
      <c r="D1689">
        <v>35</v>
      </c>
      <c r="E1689">
        <v>0</v>
      </c>
      <c r="F1689" s="1">
        <v>35144</v>
      </c>
    </row>
    <row r="1690" spans="1:6" x14ac:dyDescent="0.3">
      <c r="A1690">
        <v>10893</v>
      </c>
      <c r="B1690">
        <v>36</v>
      </c>
      <c r="C1690">
        <v>19</v>
      </c>
      <c r="D1690">
        <v>20</v>
      </c>
      <c r="E1690">
        <v>0</v>
      </c>
      <c r="F1690" s="1">
        <v>35144</v>
      </c>
    </row>
    <row r="1691" spans="1:6" x14ac:dyDescent="0.3">
      <c r="A1691">
        <v>10894</v>
      </c>
      <c r="B1691">
        <v>13</v>
      </c>
      <c r="C1691">
        <v>6</v>
      </c>
      <c r="D1691">
        <v>28</v>
      </c>
      <c r="E1691">
        <v>5.000000074505806E-2</v>
      </c>
      <c r="F1691" s="1">
        <v>35144</v>
      </c>
    </row>
    <row r="1692" spans="1:6" x14ac:dyDescent="0.3">
      <c r="A1692">
        <v>10894</v>
      </c>
      <c r="B1692">
        <v>69</v>
      </c>
      <c r="C1692">
        <v>36</v>
      </c>
      <c r="D1692">
        <v>50</v>
      </c>
      <c r="E1692">
        <v>5.000000074505806E-2</v>
      </c>
      <c r="F1692" s="1">
        <v>35144</v>
      </c>
    </row>
    <row r="1693" spans="1:6" x14ac:dyDescent="0.3">
      <c r="A1693">
        <v>10894</v>
      </c>
      <c r="B1693">
        <v>75</v>
      </c>
      <c r="C1693">
        <v>7.75</v>
      </c>
      <c r="D1693">
        <v>120</v>
      </c>
      <c r="E1693">
        <v>5.000000074505806E-2</v>
      </c>
      <c r="F1693" s="1">
        <v>35144</v>
      </c>
    </row>
    <row r="1694" spans="1:6" x14ac:dyDescent="0.3">
      <c r="A1694">
        <v>10895</v>
      </c>
      <c r="B1694">
        <v>24</v>
      </c>
      <c r="C1694">
        <v>4.5</v>
      </c>
      <c r="D1694">
        <v>110</v>
      </c>
      <c r="E1694">
        <v>0</v>
      </c>
      <c r="F1694" s="1">
        <v>35144</v>
      </c>
    </row>
    <row r="1695" spans="1:6" x14ac:dyDescent="0.3">
      <c r="A1695">
        <v>10895</v>
      </c>
      <c r="B1695">
        <v>39</v>
      </c>
      <c r="C1695">
        <v>18</v>
      </c>
      <c r="D1695">
        <v>45</v>
      </c>
      <c r="E1695">
        <v>0</v>
      </c>
      <c r="F1695" s="1">
        <v>35144</v>
      </c>
    </row>
    <row r="1696" spans="1:6" x14ac:dyDescent="0.3">
      <c r="A1696">
        <v>10895</v>
      </c>
      <c r="B1696">
        <v>40</v>
      </c>
      <c r="C1696">
        <v>18.399999999999999</v>
      </c>
      <c r="D1696">
        <v>91</v>
      </c>
      <c r="E1696">
        <v>0</v>
      </c>
      <c r="F1696" s="1">
        <v>35144</v>
      </c>
    </row>
    <row r="1697" spans="1:6" x14ac:dyDescent="0.3">
      <c r="A1697">
        <v>10895</v>
      </c>
      <c r="B1697">
        <v>60</v>
      </c>
      <c r="C1697">
        <v>34</v>
      </c>
      <c r="D1697">
        <v>100</v>
      </c>
      <c r="E1697">
        <v>0</v>
      </c>
      <c r="F1697" s="1">
        <v>35144</v>
      </c>
    </row>
    <row r="1698" spans="1:6" x14ac:dyDescent="0.3">
      <c r="A1698">
        <v>10896</v>
      </c>
      <c r="B1698">
        <v>45</v>
      </c>
      <c r="C1698">
        <v>9.5</v>
      </c>
      <c r="D1698">
        <v>15</v>
      </c>
      <c r="E1698">
        <v>0</v>
      </c>
      <c r="F1698" s="1">
        <v>35145</v>
      </c>
    </row>
    <row r="1699" spans="1:6" x14ac:dyDescent="0.3">
      <c r="A1699">
        <v>10896</v>
      </c>
      <c r="B1699">
        <v>56</v>
      </c>
      <c r="C1699">
        <v>38</v>
      </c>
      <c r="D1699">
        <v>16</v>
      </c>
      <c r="E1699">
        <v>0</v>
      </c>
      <c r="F1699" s="1">
        <v>35145</v>
      </c>
    </row>
    <row r="1700" spans="1:6" x14ac:dyDescent="0.3">
      <c r="A1700">
        <v>10897</v>
      </c>
      <c r="B1700">
        <v>29</v>
      </c>
      <c r="C1700">
        <v>123.79</v>
      </c>
      <c r="D1700">
        <v>80</v>
      </c>
      <c r="E1700">
        <v>0</v>
      </c>
      <c r="F1700" s="1">
        <v>35145</v>
      </c>
    </row>
    <row r="1701" spans="1:6" x14ac:dyDescent="0.3">
      <c r="A1701">
        <v>10897</v>
      </c>
      <c r="B1701">
        <v>30</v>
      </c>
      <c r="C1701">
        <v>25.89</v>
      </c>
      <c r="D1701">
        <v>36</v>
      </c>
      <c r="E1701">
        <v>0</v>
      </c>
      <c r="F1701" s="1">
        <v>35145</v>
      </c>
    </row>
    <row r="1702" spans="1:6" x14ac:dyDescent="0.3">
      <c r="A1702">
        <v>10898</v>
      </c>
      <c r="B1702">
        <v>13</v>
      </c>
      <c r="C1702">
        <v>6</v>
      </c>
      <c r="D1702">
        <v>5</v>
      </c>
      <c r="E1702">
        <v>0</v>
      </c>
      <c r="F1702" s="1">
        <v>35146</v>
      </c>
    </row>
    <row r="1703" spans="1:6" x14ac:dyDescent="0.3">
      <c r="A1703">
        <v>10899</v>
      </c>
      <c r="B1703">
        <v>39</v>
      </c>
      <c r="C1703">
        <v>18</v>
      </c>
      <c r="D1703">
        <v>8</v>
      </c>
      <c r="E1703">
        <v>0.15000000596046448</v>
      </c>
      <c r="F1703" s="1">
        <v>35146</v>
      </c>
    </row>
    <row r="1704" spans="1:6" x14ac:dyDescent="0.3">
      <c r="A1704">
        <v>10900</v>
      </c>
      <c r="B1704">
        <v>70</v>
      </c>
      <c r="C1704">
        <v>15</v>
      </c>
      <c r="D1704">
        <v>3</v>
      </c>
      <c r="E1704">
        <v>0.25</v>
      </c>
      <c r="F1704" s="1">
        <v>35146</v>
      </c>
    </row>
    <row r="1705" spans="1:6" x14ac:dyDescent="0.3">
      <c r="A1705">
        <v>10901</v>
      </c>
      <c r="B1705">
        <v>41</v>
      </c>
      <c r="C1705">
        <v>9.65</v>
      </c>
      <c r="D1705">
        <v>30</v>
      </c>
      <c r="E1705">
        <v>0</v>
      </c>
      <c r="F1705" s="1">
        <v>35149</v>
      </c>
    </row>
    <row r="1706" spans="1:6" x14ac:dyDescent="0.3">
      <c r="A1706">
        <v>10901</v>
      </c>
      <c r="B1706">
        <v>71</v>
      </c>
      <c r="C1706">
        <v>21.5</v>
      </c>
      <c r="D1706">
        <v>30</v>
      </c>
      <c r="E1706">
        <v>0</v>
      </c>
      <c r="F1706" s="1">
        <v>35149</v>
      </c>
    </row>
    <row r="1707" spans="1:6" x14ac:dyDescent="0.3">
      <c r="A1707">
        <v>10902</v>
      </c>
      <c r="B1707">
        <v>55</v>
      </c>
      <c r="C1707">
        <v>24</v>
      </c>
      <c r="D1707">
        <v>30</v>
      </c>
      <c r="E1707">
        <v>0.15000000596046448</v>
      </c>
      <c r="F1707" s="1">
        <v>35149</v>
      </c>
    </row>
    <row r="1708" spans="1:6" x14ac:dyDescent="0.3">
      <c r="A1708">
        <v>10902</v>
      </c>
      <c r="B1708">
        <v>62</v>
      </c>
      <c r="C1708">
        <v>49.3</v>
      </c>
      <c r="D1708">
        <v>6</v>
      </c>
      <c r="E1708">
        <v>0.15000000596046448</v>
      </c>
      <c r="F1708" s="1">
        <v>35149</v>
      </c>
    </row>
    <row r="1709" spans="1:6" x14ac:dyDescent="0.3">
      <c r="A1709">
        <v>10903</v>
      </c>
      <c r="B1709">
        <v>13</v>
      </c>
      <c r="C1709">
        <v>6</v>
      </c>
      <c r="D1709">
        <v>40</v>
      </c>
      <c r="E1709">
        <v>0</v>
      </c>
      <c r="F1709" s="1">
        <v>35150</v>
      </c>
    </row>
    <row r="1710" spans="1:6" x14ac:dyDescent="0.3">
      <c r="A1710">
        <v>10903</v>
      </c>
      <c r="B1710">
        <v>65</v>
      </c>
      <c r="C1710">
        <v>21.05</v>
      </c>
      <c r="D1710">
        <v>21</v>
      </c>
      <c r="E1710">
        <v>0</v>
      </c>
      <c r="F1710" s="1">
        <v>35150</v>
      </c>
    </row>
    <row r="1711" spans="1:6" x14ac:dyDescent="0.3">
      <c r="A1711">
        <v>10903</v>
      </c>
      <c r="B1711">
        <v>68</v>
      </c>
      <c r="C1711">
        <v>12.5</v>
      </c>
      <c r="D1711">
        <v>20</v>
      </c>
      <c r="E1711">
        <v>0</v>
      </c>
      <c r="F1711" s="1">
        <v>35150</v>
      </c>
    </row>
    <row r="1712" spans="1:6" x14ac:dyDescent="0.3">
      <c r="A1712">
        <v>10904</v>
      </c>
      <c r="B1712">
        <v>58</v>
      </c>
      <c r="C1712">
        <v>13.25</v>
      </c>
      <c r="D1712">
        <v>15</v>
      </c>
      <c r="E1712">
        <v>0</v>
      </c>
      <c r="F1712" s="1">
        <v>35150</v>
      </c>
    </row>
    <row r="1713" spans="1:6" x14ac:dyDescent="0.3">
      <c r="A1713">
        <v>10904</v>
      </c>
      <c r="B1713">
        <v>62</v>
      </c>
      <c r="C1713">
        <v>49.3</v>
      </c>
      <c r="D1713">
        <v>35</v>
      </c>
      <c r="E1713">
        <v>0</v>
      </c>
      <c r="F1713" s="1">
        <v>35150</v>
      </c>
    </row>
    <row r="1714" spans="1:6" x14ac:dyDescent="0.3">
      <c r="A1714">
        <v>10905</v>
      </c>
      <c r="B1714">
        <v>1</v>
      </c>
      <c r="C1714">
        <v>18</v>
      </c>
      <c r="D1714">
        <v>20</v>
      </c>
      <c r="E1714">
        <v>5.000000074505806E-2</v>
      </c>
      <c r="F1714" s="1">
        <v>35150</v>
      </c>
    </row>
    <row r="1715" spans="1:6" x14ac:dyDescent="0.3">
      <c r="A1715">
        <v>10906</v>
      </c>
      <c r="B1715">
        <v>61</v>
      </c>
      <c r="C1715">
        <v>28.5</v>
      </c>
      <c r="D1715">
        <v>15</v>
      </c>
      <c r="E1715">
        <v>0</v>
      </c>
      <c r="F1715" s="1">
        <v>35151</v>
      </c>
    </row>
    <row r="1716" spans="1:6" x14ac:dyDescent="0.3">
      <c r="A1716">
        <v>10907</v>
      </c>
      <c r="B1716">
        <v>75</v>
      </c>
      <c r="C1716">
        <v>7.75</v>
      </c>
      <c r="D1716">
        <v>14</v>
      </c>
      <c r="E1716">
        <v>0</v>
      </c>
      <c r="F1716" s="1">
        <v>35151</v>
      </c>
    </row>
    <row r="1717" spans="1:6" x14ac:dyDescent="0.3">
      <c r="A1717">
        <v>10908</v>
      </c>
      <c r="B1717">
        <v>7</v>
      </c>
      <c r="C1717">
        <v>30</v>
      </c>
      <c r="D1717">
        <v>20</v>
      </c>
      <c r="E1717">
        <v>5.000000074505806E-2</v>
      </c>
      <c r="F1717" s="1">
        <v>35152</v>
      </c>
    </row>
    <row r="1718" spans="1:6" x14ac:dyDescent="0.3">
      <c r="A1718">
        <v>10908</v>
      </c>
      <c r="B1718">
        <v>52</v>
      </c>
      <c r="C1718">
        <v>7</v>
      </c>
      <c r="D1718">
        <v>14</v>
      </c>
      <c r="E1718">
        <v>5.000000074505806E-2</v>
      </c>
      <c r="F1718" s="1">
        <v>35152</v>
      </c>
    </row>
    <row r="1719" spans="1:6" x14ac:dyDescent="0.3">
      <c r="A1719">
        <v>10909</v>
      </c>
      <c r="B1719">
        <v>7</v>
      </c>
      <c r="C1719">
        <v>30</v>
      </c>
      <c r="D1719">
        <v>12</v>
      </c>
      <c r="E1719">
        <v>0</v>
      </c>
      <c r="F1719" s="1">
        <v>35152</v>
      </c>
    </row>
    <row r="1720" spans="1:6" x14ac:dyDescent="0.3">
      <c r="A1720">
        <v>10909</v>
      </c>
      <c r="B1720">
        <v>16</v>
      </c>
      <c r="C1720">
        <v>17.45</v>
      </c>
      <c r="D1720">
        <v>15</v>
      </c>
      <c r="E1720">
        <v>0</v>
      </c>
      <c r="F1720" s="1">
        <v>35152</v>
      </c>
    </row>
    <row r="1721" spans="1:6" x14ac:dyDescent="0.3">
      <c r="A1721">
        <v>10909</v>
      </c>
      <c r="B1721">
        <v>41</v>
      </c>
      <c r="C1721">
        <v>9.65</v>
      </c>
      <c r="D1721">
        <v>5</v>
      </c>
      <c r="E1721">
        <v>0</v>
      </c>
      <c r="F1721" s="1">
        <v>35152</v>
      </c>
    </row>
    <row r="1722" spans="1:6" x14ac:dyDescent="0.3">
      <c r="A1722">
        <v>10910</v>
      </c>
      <c r="B1722">
        <v>19</v>
      </c>
      <c r="C1722">
        <v>9.1999999999999993</v>
      </c>
      <c r="D1722">
        <v>12</v>
      </c>
      <c r="E1722">
        <v>0</v>
      </c>
      <c r="F1722" s="1">
        <v>35152</v>
      </c>
    </row>
    <row r="1723" spans="1:6" x14ac:dyDescent="0.3">
      <c r="A1723">
        <v>10910</v>
      </c>
      <c r="B1723">
        <v>49</v>
      </c>
      <c r="C1723">
        <v>20</v>
      </c>
      <c r="D1723">
        <v>10</v>
      </c>
      <c r="E1723">
        <v>0</v>
      </c>
      <c r="F1723" s="1">
        <v>35152</v>
      </c>
    </row>
    <row r="1724" spans="1:6" x14ac:dyDescent="0.3">
      <c r="A1724">
        <v>10910</v>
      </c>
      <c r="B1724">
        <v>61</v>
      </c>
      <c r="C1724">
        <v>28.5</v>
      </c>
      <c r="D1724">
        <v>5</v>
      </c>
      <c r="E1724">
        <v>0</v>
      </c>
      <c r="F1724" s="1">
        <v>35152</v>
      </c>
    </row>
    <row r="1725" spans="1:6" x14ac:dyDescent="0.3">
      <c r="A1725">
        <v>10911</v>
      </c>
      <c r="B1725">
        <v>1</v>
      </c>
      <c r="C1725">
        <v>18</v>
      </c>
      <c r="D1725">
        <v>10</v>
      </c>
      <c r="E1725">
        <v>0</v>
      </c>
      <c r="F1725" s="1">
        <v>35152</v>
      </c>
    </row>
    <row r="1726" spans="1:6" x14ac:dyDescent="0.3">
      <c r="A1726">
        <v>10911</v>
      </c>
      <c r="B1726">
        <v>17</v>
      </c>
      <c r="C1726">
        <v>39</v>
      </c>
      <c r="D1726">
        <v>12</v>
      </c>
      <c r="E1726">
        <v>0</v>
      </c>
      <c r="F1726" s="1">
        <v>35152</v>
      </c>
    </row>
    <row r="1727" spans="1:6" x14ac:dyDescent="0.3">
      <c r="A1727">
        <v>10911</v>
      </c>
      <c r="B1727">
        <v>67</v>
      </c>
      <c r="C1727">
        <v>14</v>
      </c>
      <c r="D1727">
        <v>15</v>
      </c>
      <c r="E1727">
        <v>0</v>
      </c>
      <c r="F1727" s="1">
        <v>35152</v>
      </c>
    </row>
    <row r="1728" spans="1:6" x14ac:dyDescent="0.3">
      <c r="A1728">
        <v>10912</v>
      </c>
      <c r="B1728">
        <v>11</v>
      </c>
      <c r="C1728">
        <v>21</v>
      </c>
      <c r="D1728">
        <v>40</v>
      </c>
      <c r="E1728">
        <v>0.25</v>
      </c>
      <c r="F1728" s="1">
        <v>35152</v>
      </c>
    </row>
    <row r="1729" spans="1:6" x14ac:dyDescent="0.3">
      <c r="A1729">
        <v>10912</v>
      </c>
      <c r="B1729">
        <v>29</v>
      </c>
      <c r="C1729">
        <v>123.79</v>
      </c>
      <c r="D1729">
        <v>60</v>
      </c>
      <c r="E1729">
        <v>0.25</v>
      </c>
      <c r="F1729" s="1">
        <v>35152</v>
      </c>
    </row>
    <row r="1730" spans="1:6" x14ac:dyDescent="0.3">
      <c r="A1730">
        <v>10913</v>
      </c>
      <c r="B1730">
        <v>4</v>
      </c>
      <c r="C1730">
        <v>22</v>
      </c>
      <c r="D1730">
        <v>30</v>
      </c>
      <c r="E1730">
        <v>0.25</v>
      </c>
      <c r="F1730" s="1">
        <v>35152</v>
      </c>
    </row>
    <row r="1731" spans="1:6" x14ac:dyDescent="0.3">
      <c r="A1731">
        <v>10913</v>
      </c>
      <c r="B1731">
        <v>33</v>
      </c>
      <c r="C1731">
        <v>2.5</v>
      </c>
      <c r="D1731">
        <v>40</v>
      </c>
      <c r="E1731">
        <v>0.25</v>
      </c>
      <c r="F1731" s="1">
        <v>35152</v>
      </c>
    </row>
    <row r="1732" spans="1:6" x14ac:dyDescent="0.3">
      <c r="A1732">
        <v>10913</v>
      </c>
      <c r="B1732">
        <v>58</v>
      </c>
      <c r="C1732">
        <v>13.25</v>
      </c>
      <c r="D1732">
        <v>15</v>
      </c>
      <c r="E1732">
        <v>0</v>
      </c>
      <c r="F1732" s="1">
        <v>35152</v>
      </c>
    </row>
    <row r="1733" spans="1:6" x14ac:dyDescent="0.3">
      <c r="A1733">
        <v>10914</v>
      </c>
      <c r="B1733">
        <v>71</v>
      </c>
      <c r="C1733">
        <v>21.5</v>
      </c>
      <c r="D1733">
        <v>25</v>
      </c>
      <c r="E1733">
        <v>0</v>
      </c>
      <c r="F1733" s="1">
        <v>35153</v>
      </c>
    </row>
    <row r="1734" spans="1:6" x14ac:dyDescent="0.3">
      <c r="A1734">
        <v>10915</v>
      </c>
      <c r="B1734">
        <v>17</v>
      </c>
      <c r="C1734">
        <v>39</v>
      </c>
      <c r="D1734">
        <v>10</v>
      </c>
      <c r="E1734">
        <v>0</v>
      </c>
      <c r="F1734" s="1">
        <v>35153</v>
      </c>
    </row>
    <row r="1735" spans="1:6" x14ac:dyDescent="0.3">
      <c r="A1735">
        <v>10915</v>
      </c>
      <c r="B1735">
        <v>33</v>
      </c>
      <c r="C1735">
        <v>2.5</v>
      </c>
      <c r="D1735">
        <v>30</v>
      </c>
      <c r="E1735">
        <v>0</v>
      </c>
      <c r="F1735" s="1">
        <v>35153</v>
      </c>
    </row>
    <row r="1736" spans="1:6" x14ac:dyDescent="0.3">
      <c r="A1736">
        <v>10915</v>
      </c>
      <c r="B1736">
        <v>54</v>
      </c>
      <c r="C1736">
        <v>7.45</v>
      </c>
      <c r="D1736">
        <v>10</v>
      </c>
      <c r="E1736">
        <v>0</v>
      </c>
      <c r="F1736" s="1">
        <v>35153</v>
      </c>
    </row>
    <row r="1737" spans="1:6" x14ac:dyDescent="0.3">
      <c r="A1737">
        <v>10916</v>
      </c>
      <c r="B1737">
        <v>16</v>
      </c>
      <c r="C1737">
        <v>17.45</v>
      </c>
      <c r="D1737">
        <v>6</v>
      </c>
      <c r="E1737">
        <v>0</v>
      </c>
      <c r="F1737" s="1">
        <v>35153</v>
      </c>
    </row>
    <row r="1738" spans="1:6" x14ac:dyDescent="0.3">
      <c r="A1738">
        <v>10916</v>
      </c>
      <c r="B1738">
        <v>32</v>
      </c>
      <c r="C1738">
        <v>32</v>
      </c>
      <c r="D1738">
        <v>6</v>
      </c>
      <c r="E1738">
        <v>0</v>
      </c>
      <c r="F1738" s="1">
        <v>35153</v>
      </c>
    </row>
    <row r="1739" spans="1:6" x14ac:dyDescent="0.3">
      <c r="A1739">
        <v>10916</v>
      </c>
      <c r="B1739">
        <v>57</v>
      </c>
      <c r="C1739">
        <v>19.5</v>
      </c>
      <c r="D1739">
        <v>20</v>
      </c>
      <c r="E1739">
        <v>0</v>
      </c>
      <c r="F1739" s="1">
        <v>35153</v>
      </c>
    </row>
    <row r="1740" spans="1:6" x14ac:dyDescent="0.3">
      <c r="A1740">
        <v>10917</v>
      </c>
      <c r="B1740">
        <v>30</v>
      </c>
      <c r="C1740">
        <v>25.89</v>
      </c>
      <c r="D1740">
        <v>1</v>
      </c>
      <c r="E1740">
        <v>0</v>
      </c>
      <c r="F1740" s="1">
        <v>35156</v>
      </c>
    </row>
    <row r="1741" spans="1:6" x14ac:dyDescent="0.3">
      <c r="A1741">
        <v>10917</v>
      </c>
      <c r="B1741">
        <v>60</v>
      </c>
      <c r="C1741">
        <v>34</v>
      </c>
      <c r="D1741">
        <v>10</v>
      </c>
      <c r="E1741">
        <v>0</v>
      </c>
      <c r="F1741" s="1">
        <v>35156</v>
      </c>
    </row>
    <row r="1742" spans="1:6" x14ac:dyDescent="0.3">
      <c r="A1742">
        <v>10918</v>
      </c>
      <c r="B1742">
        <v>1</v>
      </c>
      <c r="C1742">
        <v>18</v>
      </c>
      <c r="D1742">
        <v>60</v>
      </c>
      <c r="E1742">
        <v>0.25</v>
      </c>
      <c r="F1742" s="1">
        <v>35156</v>
      </c>
    </row>
    <row r="1743" spans="1:6" x14ac:dyDescent="0.3">
      <c r="A1743">
        <v>10918</v>
      </c>
      <c r="B1743">
        <v>60</v>
      </c>
      <c r="C1743">
        <v>34</v>
      </c>
      <c r="D1743">
        <v>25</v>
      </c>
      <c r="E1743">
        <v>0.25</v>
      </c>
      <c r="F1743" s="1">
        <v>35156</v>
      </c>
    </row>
    <row r="1744" spans="1:6" x14ac:dyDescent="0.3">
      <c r="A1744">
        <v>10919</v>
      </c>
      <c r="B1744">
        <v>16</v>
      </c>
      <c r="C1744">
        <v>17.45</v>
      </c>
      <c r="D1744">
        <v>24</v>
      </c>
      <c r="E1744">
        <v>0</v>
      </c>
      <c r="F1744" s="1">
        <v>35156</v>
      </c>
    </row>
    <row r="1745" spans="1:6" x14ac:dyDescent="0.3">
      <c r="A1745">
        <v>10919</v>
      </c>
      <c r="B1745">
        <v>25</v>
      </c>
      <c r="C1745">
        <v>14</v>
      </c>
      <c r="D1745">
        <v>24</v>
      </c>
      <c r="E1745">
        <v>0</v>
      </c>
      <c r="F1745" s="1">
        <v>35156</v>
      </c>
    </row>
    <row r="1746" spans="1:6" x14ac:dyDescent="0.3">
      <c r="A1746">
        <v>10919</v>
      </c>
      <c r="B1746">
        <v>40</v>
      </c>
      <c r="C1746">
        <v>18.399999999999999</v>
      </c>
      <c r="D1746">
        <v>20</v>
      </c>
      <c r="E1746">
        <v>0</v>
      </c>
      <c r="F1746" s="1">
        <v>35156</v>
      </c>
    </row>
    <row r="1747" spans="1:6" x14ac:dyDescent="0.3">
      <c r="A1747">
        <v>10920</v>
      </c>
      <c r="B1747">
        <v>50</v>
      </c>
      <c r="C1747">
        <v>16.25</v>
      </c>
      <c r="D1747">
        <v>24</v>
      </c>
      <c r="E1747">
        <v>0</v>
      </c>
      <c r="F1747" s="1">
        <v>35157</v>
      </c>
    </row>
    <row r="1748" spans="1:6" x14ac:dyDescent="0.3">
      <c r="A1748">
        <v>10921</v>
      </c>
      <c r="B1748">
        <v>35</v>
      </c>
      <c r="C1748">
        <v>18</v>
      </c>
      <c r="D1748">
        <v>10</v>
      </c>
      <c r="E1748">
        <v>0</v>
      </c>
      <c r="F1748" s="1">
        <v>35157</v>
      </c>
    </row>
    <row r="1749" spans="1:6" x14ac:dyDescent="0.3">
      <c r="A1749">
        <v>10921</v>
      </c>
      <c r="B1749">
        <v>63</v>
      </c>
      <c r="C1749">
        <v>43.9</v>
      </c>
      <c r="D1749">
        <v>40</v>
      </c>
      <c r="E1749">
        <v>0</v>
      </c>
      <c r="F1749" s="1">
        <v>35157</v>
      </c>
    </row>
    <row r="1750" spans="1:6" x14ac:dyDescent="0.3">
      <c r="A1750">
        <v>10922</v>
      </c>
      <c r="B1750">
        <v>17</v>
      </c>
      <c r="C1750">
        <v>39</v>
      </c>
      <c r="D1750">
        <v>15</v>
      </c>
      <c r="E1750">
        <v>0</v>
      </c>
      <c r="F1750" s="1">
        <v>35157</v>
      </c>
    </row>
    <row r="1751" spans="1:6" x14ac:dyDescent="0.3">
      <c r="A1751">
        <v>10922</v>
      </c>
      <c r="B1751">
        <v>24</v>
      </c>
      <c r="C1751">
        <v>4.5</v>
      </c>
      <c r="D1751">
        <v>35</v>
      </c>
      <c r="E1751">
        <v>0</v>
      </c>
      <c r="F1751" s="1">
        <v>35157</v>
      </c>
    </row>
    <row r="1752" spans="1:6" x14ac:dyDescent="0.3">
      <c r="A1752">
        <v>10923</v>
      </c>
      <c r="B1752">
        <v>42</v>
      </c>
      <c r="C1752">
        <v>14</v>
      </c>
      <c r="D1752">
        <v>10</v>
      </c>
      <c r="E1752">
        <v>0.20000000298023224</v>
      </c>
      <c r="F1752" s="1">
        <v>35157</v>
      </c>
    </row>
    <row r="1753" spans="1:6" x14ac:dyDescent="0.3">
      <c r="A1753">
        <v>10923</v>
      </c>
      <c r="B1753">
        <v>43</v>
      </c>
      <c r="C1753">
        <v>46</v>
      </c>
      <c r="D1753">
        <v>10</v>
      </c>
      <c r="E1753">
        <v>0.20000000298023224</v>
      </c>
      <c r="F1753" s="1">
        <v>35157</v>
      </c>
    </row>
    <row r="1754" spans="1:6" x14ac:dyDescent="0.3">
      <c r="A1754">
        <v>10923</v>
      </c>
      <c r="B1754">
        <v>67</v>
      </c>
      <c r="C1754">
        <v>14</v>
      </c>
      <c r="D1754">
        <v>24</v>
      </c>
      <c r="E1754">
        <v>0.20000000298023224</v>
      </c>
      <c r="F1754" s="1">
        <v>35157</v>
      </c>
    </row>
    <row r="1755" spans="1:6" x14ac:dyDescent="0.3">
      <c r="A1755">
        <v>10924</v>
      </c>
      <c r="B1755">
        <v>10</v>
      </c>
      <c r="C1755">
        <v>31</v>
      </c>
      <c r="D1755">
        <v>20</v>
      </c>
      <c r="E1755">
        <v>0.10000000149011612</v>
      </c>
      <c r="F1755" s="1">
        <v>35158</v>
      </c>
    </row>
    <row r="1756" spans="1:6" x14ac:dyDescent="0.3">
      <c r="A1756">
        <v>10924</v>
      </c>
      <c r="B1756">
        <v>28</v>
      </c>
      <c r="C1756">
        <v>45.6</v>
      </c>
      <c r="D1756">
        <v>30</v>
      </c>
      <c r="E1756">
        <v>0.10000000149011612</v>
      </c>
      <c r="F1756" s="1">
        <v>35158</v>
      </c>
    </row>
    <row r="1757" spans="1:6" x14ac:dyDescent="0.3">
      <c r="A1757">
        <v>10924</v>
      </c>
      <c r="B1757">
        <v>75</v>
      </c>
      <c r="C1757">
        <v>7.75</v>
      </c>
      <c r="D1757">
        <v>6</v>
      </c>
      <c r="E1757">
        <v>0</v>
      </c>
      <c r="F1757" s="1">
        <v>35158</v>
      </c>
    </row>
    <row r="1758" spans="1:6" x14ac:dyDescent="0.3">
      <c r="A1758">
        <v>10925</v>
      </c>
      <c r="B1758">
        <v>36</v>
      </c>
      <c r="C1758">
        <v>19</v>
      </c>
      <c r="D1758">
        <v>25</v>
      </c>
      <c r="E1758">
        <v>0.15000000596046448</v>
      </c>
      <c r="F1758" s="1">
        <v>35158</v>
      </c>
    </row>
    <row r="1759" spans="1:6" x14ac:dyDescent="0.3">
      <c r="A1759">
        <v>10925</v>
      </c>
      <c r="B1759">
        <v>52</v>
      </c>
      <c r="C1759">
        <v>7</v>
      </c>
      <c r="D1759">
        <v>12</v>
      </c>
      <c r="E1759">
        <v>0.15000000596046448</v>
      </c>
      <c r="F1759" s="1">
        <v>35158</v>
      </c>
    </row>
    <row r="1760" spans="1:6" x14ac:dyDescent="0.3">
      <c r="A1760">
        <v>10926</v>
      </c>
      <c r="B1760">
        <v>11</v>
      </c>
      <c r="C1760">
        <v>21</v>
      </c>
      <c r="D1760">
        <v>2</v>
      </c>
      <c r="E1760">
        <v>0</v>
      </c>
      <c r="F1760" s="1">
        <v>35158</v>
      </c>
    </row>
    <row r="1761" spans="1:6" x14ac:dyDescent="0.3">
      <c r="A1761">
        <v>10926</v>
      </c>
      <c r="B1761">
        <v>13</v>
      </c>
      <c r="C1761">
        <v>6</v>
      </c>
      <c r="D1761">
        <v>10</v>
      </c>
      <c r="E1761">
        <v>0</v>
      </c>
      <c r="F1761" s="1">
        <v>35158</v>
      </c>
    </row>
    <row r="1762" spans="1:6" x14ac:dyDescent="0.3">
      <c r="A1762">
        <v>10926</v>
      </c>
      <c r="B1762">
        <v>19</v>
      </c>
      <c r="C1762">
        <v>9.1999999999999993</v>
      </c>
      <c r="D1762">
        <v>7</v>
      </c>
      <c r="E1762">
        <v>0</v>
      </c>
      <c r="F1762" s="1">
        <v>35158</v>
      </c>
    </row>
    <row r="1763" spans="1:6" x14ac:dyDescent="0.3">
      <c r="A1763">
        <v>10926</v>
      </c>
      <c r="B1763">
        <v>72</v>
      </c>
      <c r="C1763">
        <v>34.799999999999997</v>
      </c>
      <c r="D1763">
        <v>10</v>
      </c>
      <c r="E1763">
        <v>0</v>
      </c>
      <c r="F1763" s="1">
        <v>35158</v>
      </c>
    </row>
    <row r="1764" spans="1:6" x14ac:dyDescent="0.3">
      <c r="A1764">
        <v>10927</v>
      </c>
      <c r="B1764">
        <v>20</v>
      </c>
      <c r="C1764">
        <v>81</v>
      </c>
      <c r="D1764">
        <v>5</v>
      </c>
      <c r="E1764">
        <v>0</v>
      </c>
      <c r="F1764" s="1">
        <v>35159</v>
      </c>
    </row>
    <row r="1765" spans="1:6" x14ac:dyDescent="0.3">
      <c r="A1765">
        <v>10927</v>
      </c>
      <c r="B1765">
        <v>52</v>
      </c>
      <c r="C1765">
        <v>7</v>
      </c>
      <c r="D1765">
        <v>5</v>
      </c>
      <c r="E1765">
        <v>0</v>
      </c>
      <c r="F1765" s="1">
        <v>35159</v>
      </c>
    </row>
    <row r="1766" spans="1:6" x14ac:dyDescent="0.3">
      <c r="A1766">
        <v>10927</v>
      </c>
      <c r="B1766">
        <v>76</v>
      </c>
      <c r="C1766">
        <v>18</v>
      </c>
      <c r="D1766">
        <v>20</v>
      </c>
      <c r="E1766">
        <v>0</v>
      </c>
      <c r="F1766" s="1">
        <v>35159</v>
      </c>
    </row>
    <row r="1767" spans="1:6" x14ac:dyDescent="0.3">
      <c r="A1767">
        <v>10928</v>
      </c>
      <c r="B1767">
        <v>47</v>
      </c>
      <c r="C1767">
        <v>9.5</v>
      </c>
      <c r="D1767">
        <v>5</v>
      </c>
      <c r="E1767">
        <v>0</v>
      </c>
      <c r="F1767" s="1">
        <v>35159</v>
      </c>
    </row>
    <row r="1768" spans="1:6" x14ac:dyDescent="0.3">
      <c r="A1768">
        <v>10928</v>
      </c>
      <c r="B1768">
        <v>76</v>
      </c>
      <c r="C1768">
        <v>18</v>
      </c>
      <c r="D1768">
        <v>5</v>
      </c>
      <c r="E1768">
        <v>0</v>
      </c>
      <c r="F1768" s="1">
        <v>35159</v>
      </c>
    </row>
    <row r="1769" spans="1:6" x14ac:dyDescent="0.3">
      <c r="A1769">
        <v>10929</v>
      </c>
      <c r="B1769">
        <v>21</v>
      </c>
      <c r="C1769">
        <v>10</v>
      </c>
      <c r="D1769">
        <v>60</v>
      </c>
      <c r="E1769">
        <v>0</v>
      </c>
      <c r="F1769" s="1">
        <v>35159</v>
      </c>
    </row>
    <row r="1770" spans="1:6" x14ac:dyDescent="0.3">
      <c r="A1770">
        <v>10929</v>
      </c>
      <c r="B1770">
        <v>75</v>
      </c>
      <c r="C1770">
        <v>7.75</v>
      </c>
      <c r="D1770">
        <v>49</v>
      </c>
      <c r="E1770">
        <v>0</v>
      </c>
      <c r="F1770" s="1">
        <v>35159</v>
      </c>
    </row>
    <row r="1771" spans="1:6" x14ac:dyDescent="0.3">
      <c r="A1771">
        <v>10929</v>
      </c>
      <c r="B1771">
        <v>77</v>
      </c>
      <c r="C1771">
        <v>13</v>
      </c>
      <c r="D1771">
        <v>15</v>
      </c>
      <c r="E1771">
        <v>0</v>
      </c>
      <c r="F1771" s="1">
        <v>35159</v>
      </c>
    </row>
    <row r="1772" spans="1:6" x14ac:dyDescent="0.3">
      <c r="A1772">
        <v>10930</v>
      </c>
      <c r="B1772">
        <v>21</v>
      </c>
      <c r="C1772">
        <v>10</v>
      </c>
      <c r="D1772">
        <v>36</v>
      </c>
      <c r="E1772">
        <v>0</v>
      </c>
      <c r="F1772" s="1">
        <v>35160</v>
      </c>
    </row>
    <row r="1773" spans="1:6" x14ac:dyDescent="0.3">
      <c r="A1773">
        <v>10930</v>
      </c>
      <c r="B1773">
        <v>27</v>
      </c>
      <c r="C1773">
        <v>43.9</v>
      </c>
      <c r="D1773">
        <v>25</v>
      </c>
      <c r="E1773">
        <v>0</v>
      </c>
      <c r="F1773" s="1">
        <v>35160</v>
      </c>
    </row>
    <row r="1774" spans="1:6" x14ac:dyDescent="0.3">
      <c r="A1774">
        <v>10930</v>
      </c>
      <c r="B1774">
        <v>55</v>
      </c>
      <c r="C1774">
        <v>24</v>
      </c>
      <c r="D1774">
        <v>25</v>
      </c>
      <c r="E1774">
        <v>0.20000000298023224</v>
      </c>
      <c r="F1774" s="1">
        <v>35160</v>
      </c>
    </row>
    <row r="1775" spans="1:6" x14ac:dyDescent="0.3">
      <c r="A1775">
        <v>10930</v>
      </c>
      <c r="B1775">
        <v>58</v>
      </c>
      <c r="C1775">
        <v>13.25</v>
      </c>
      <c r="D1775">
        <v>30</v>
      </c>
      <c r="E1775">
        <v>0.20000000298023224</v>
      </c>
      <c r="F1775" s="1">
        <v>35160</v>
      </c>
    </row>
    <row r="1776" spans="1:6" x14ac:dyDescent="0.3">
      <c r="A1776">
        <v>10931</v>
      </c>
      <c r="B1776">
        <v>13</v>
      </c>
      <c r="C1776">
        <v>6</v>
      </c>
      <c r="D1776">
        <v>42</v>
      </c>
      <c r="E1776">
        <v>0.15000000596046448</v>
      </c>
      <c r="F1776" s="1">
        <v>35160</v>
      </c>
    </row>
    <row r="1777" spans="1:6" x14ac:dyDescent="0.3">
      <c r="A1777">
        <v>10931</v>
      </c>
      <c r="B1777">
        <v>57</v>
      </c>
      <c r="C1777">
        <v>19.5</v>
      </c>
      <c r="D1777">
        <v>30</v>
      </c>
      <c r="E1777">
        <v>0</v>
      </c>
      <c r="F1777" s="1">
        <v>35160</v>
      </c>
    </row>
    <row r="1778" spans="1:6" x14ac:dyDescent="0.3">
      <c r="A1778">
        <v>10932</v>
      </c>
      <c r="B1778">
        <v>16</v>
      </c>
      <c r="C1778">
        <v>17.45</v>
      </c>
      <c r="D1778">
        <v>30</v>
      </c>
      <c r="E1778">
        <v>0.10000000149011612</v>
      </c>
      <c r="F1778" s="1">
        <v>35160</v>
      </c>
    </row>
    <row r="1779" spans="1:6" x14ac:dyDescent="0.3">
      <c r="A1779">
        <v>10932</v>
      </c>
      <c r="B1779">
        <v>62</v>
      </c>
      <c r="C1779">
        <v>49.3</v>
      </c>
      <c r="D1779">
        <v>14</v>
      </c>
      <c r="E1779">
        <v>0.10000000149011612</v>
      </c>
      <c r="F1779" s="1">
        <v>35160</v>
      </c>
    </row>
    <row r="1780" spans="1:6" x14ac:dyDescent="0.3">
      <c r="A1780">
        <v>10932</v>
      </c>
      <c r="B1780">
        <v>72</v>
      </c>
      <c r="C1780">
        <v>34.799999999999997</v>
      </c>
      <c r="D1780">
        <v>16</v>
      </c>
      <c r="E1780">
        <v>0</v>
      </c>
      <c r="F1780" s="1">
        <v>35160</v>
      </c>
    </row>
    <row r="1781" spans="1:6" x14ac:dyDescent="0.3">
      <c r="A1781">
        <v>10932</v>
      </c>
      <c r="B1781">
        <v>75</v>
      </c>
      <c r="C1781">
        <v>7.75</v>
      </c>
      <c r="D1781">
        <v>20</v>
      </c>
      <c r="E1781">
        <v>0.10000000149011612</v>
      </c>
      <c r="F1781" s="1">
        <v>35160</v>
      </c>
    </row>
    <row r="1782" spans="1:6" x14ac:dyDescent="0.3">
      <c r="A1782">
        <v>10933</v>
      </c>
      <c r="B1782">
        <v>53</v>
      </c>
      <c r="C1782">
        <v>32.799999999999997</v>
      </c>
      <c r="D1782">
        <v>2</v>
      </c>
      <c r="E1782">
        <v>0</v>
      </c>
      <c r="F1782" s="1">
        <v>35160</v>
      </c>
    </row>
    <row r="1783" spans="1:6" x14ac:dyDescent="0.3">
      <c r="A1783">
        <v>10933</v>
      </c>
      <c r="B1783">
        <v>61</v>
      </c>
      <c r="C1783">
        <v>28.5</v>
      </c>
      <c r="D1783">
        <v>30</v>
      </c>
      <c r="E1783">
        <v>0</v>
      </c>
      <c r="F1783" s="1">
        <v>35160</v>
      </c>
    </row>
    <row r="1784" spans="1:6" x14ac:dyDescent="0.3">
      <c r="A1784">
        <v>10934</v>
      </c>
      <c r="B1784">
        <v>6</v>
      </c>
      <c r="C1784">
        <v>25</v>
      </c>
      <c r="D1784">
        <v>20</v>
      </c>
      <c r="E1784">
        <v>0</v>
      </c>
      <c r="F1784" s="1">
        <v>35163</v>
      </c>
    </row>
    <row r="1785" spans="1:6" x14ac:dyDescent="0.3">
      <c r="A1785">
        <v>10935</v>
      </c>
      <c r="B1785">
        <v>1</v>
      </c>
      <c r="C1785">
        <v>18</v>
      </c>
      <c r="D1785">
        <v>21</v>
      </c>
      <c r="E1785">
        <v>0</v>
      </c>
      <c r="F1785" s="1">
        <v>35163</v>
      </c>
    </row>
    <row r="1786" spans="1:6" x14ac:dyDescent="0.3">
      <c r="A1786">
        <v>10935</v>
      </c>
      <c r="B1786">
        <v>18</v>
      </c>
      <c r="C1786">
        <v>62.5</v>
      </c>
      <c r="D1786">
        <v>4</v>
      </c>
      <c r="E1786">
        <v>0.25</v>
      </c>
      <c r="F1786" s="1">
        <v>35163</v>
      </c>
    </row>
    <row r="1787" spans="1:6" x14ac:dyDescent="0.3">
      <c r="A1787">
        <v>10935</v>
      </c>
      <c r="B1787">
        <v>23</v>
      </c>
      <c r="C1787">
        <v>9</v>
      </c>
      <c r="D1787">
        <v>8</v>
      </c>
      <c r="E1787">
        <v>0.25</v>
      </c>
      <c r="F1787" s="1">
        <v>35163</v>
      </c>
    </row>
    <row r="1788" spans="1:6" x14ac:dyDescent="0.3">
      <c r="A1788">
        <v>10936</v>
      </c>
      <c r="B1788">
        <v>36</v>
      </c>
      <c r="C1788">
        <v>19</v>
      </c>
      <c r="D1788">
        <v>30</v>
      </c>
      <c r="E1788">
        <v>0.20000000298023224</v>
      </c>
      <c r="F1788" s="1">
        <v>35163</v>
      </c>
    </row>
    <row r="1789" spans="1:6" x14ac:dyDescent="0.3">
      <c r="A1789">
        <v>10937</v>
      </c>
      <c r="B1789">
        <v>28</v>
      </c>
      <c r="C1789">
        <v>45.6</v>
      </c>
      <c r="D1789">
        <v>8</v>
      </c>
      <c r="E1789">
        <v>0</v>
      </c>
      <c r="F1789" s="1">
        <v>35164</v>
      </c>
    </row>
    <row r="1790" spans="1:6" x14ac:dyDescent="0.3">
      <c r="A1790">
        <v>10937</v>
      </c>
      <c r="B1790">
        <v>34</v>
      </c>
      <c r="C1790">
        <v>14</v>
      </c>
      <c r="D1790">
        <v>20</v>
      </c>
      <c r="E1790">
        <v>0</v>
      </c>
      <c r="F1790" s="1">
        <v>35164</v>
      </c>
    </row>
    <row r="1791" spans="1:6" x14ac:dyDescent="0.3">
      <c r="A1791">
        <v>10938</v>
      </c>
      <c r="B1791">
        <v>13</v>
      </c>
      <c r="C1791">
        <v>6</v>
      </c>
      <c r="D1791">
        <v>20</v>
      </c>
      <c r="E1791">
        <v>0.25</v>
      </c>
      <c r="F1791" s="1">
        <v>35164</v>
      </c>
    </row>
    <row r="1792" spans="1:6" x14ac:dyDescent="0.3">
      <c r="A1792">
        <v>10938</v>
      </c>
      <c r="B1792">
        <v>43</v>
      </c>
      <c r="C1792">
        <v>46</v>
      </c>
      <c r="D1792">
        <v>24</v>
      </c>
      <c r="E1792">
        <v>0.25</v>
      </c>
      <c r="F1792" s="1">
        <v>35164</v>
      </c>
    </row>
    <row r="1793" spans="1:6" x14ac:dyDescent="0.3">
      <c r="A1793">
        <v>10938</v>
      </c>
      <c r="B1793">
        <v>60</v>
      </c>
      <c r="C1793">
        <v>34</v>
      </c>
      <c r="D1793">
        <v>49</v>
      </c>
      <c r="E1793">
        <v>0.25</v>
      </c>
      <c r="F1793" s="1">
        <v>35164</v>
      </c>
    </row>
    <row r="1794" spans="1:6" x14ac:dyDescent="0.3">
      <c r="A1794">
        <v>10938</v>
      </c>
      <c r="B1794">
        <v>71</v>
      </c>
      <c r="C1794">
        <v>21.5</v>
      </c>
      <c r="D1794">
        <v>35</v>
      </c>
      <c r="E1794">
        <v>0.25</v>
      </c>
      <c r="F1794" s="1">
        <v>35164</v>
      </c>
    </row>
    <row r="1795" spans="1:6" x14ac:dyDescent="0.3">
      <c r="A1795">
        <v>10939</v>
      </c>
      <c r="B1795">
        <v>2</v>
      </c>
      <c r="C1795">
        <v>19</v>
      </c>
      <c r="D1795">
        <v>10</v>
      </c>
      <c r="E1795">
        <v>0.15000000596046448</v>
      </c>
      <c r="F1795" s="1">
        <v>35164</v>
      </c>
    </row>
    <row r="1796" spans="1:6" x14ac:dyDescent="0.3">
      <c r="A1796">
        <v>10939</v>
      </c>
      <c r="B1796">
        <v>67</v>
      </c>
      <c r="C1796">
        <v>14</v>
      </c>
      <c r="D1796">
        <v>40</v>
      </c>
      <c r="E1796">
        <v>0.15000000596046448</v>
      </c>
      <c r="F1796" s="1">
        <v>35164</v>
      </c>
    </row>
    <row r="1797" spans="1:6" x14ac:dyDescent="0.3">
      <c r="A1797">
        <v>10940</v>
      </c>
      <c r="B1797">
        <v>7</v>
      </c>
      <c r="C1797">
        <v>30</v>
      </c>
      <c r="D1797">
        <v>8</v>
      </c>
      <c r="E1797">
        <v>0</v>
      </c>
      <c r="F1797" s="1">
        <v>35165</v>
      </c>
    </row>
    <row r="1798" spans="1:6" x14ac:dyDescent="0.3">
      <c r="A1798">
        <v>10940</v>
      </c>
      <c r="B1798">
        <v>13</v>
      </c>
      <c r="C1798">
        <v>6</v>
      </c>
      <c r="D1798">
        <v>20</v>
      </c>
      <c r="E1798">
        <v>0</v>
      </c>
      <c r="F1798" s="1">
        <v>35165</v>
      </c>
    </row>
    <row r="1799" spans="1:6" x14ac:dyDescent="0.3">
      <c r="A1799">
        <v>10941</v>
      </c>
      <c r="B1799">
        <v>31</v>
      </c>
      <c r="C1799">
        <v>12.5</v>
      </c>
      <c r="D1799">
        <v>44</v>
      </c>
      <c r="E1799">
        <v>0.25</v>
      </c>
      <c r="F1799" s="1">
        <v>35165</v>
      </c>
    </row>
    <row r="1800" spans="1:6" x14ac:dyDescent="0.3">
      <c r="A1800">
        <v>10941</v>
      </c>
      <c r="B1800">
        <v>62</v>
      </c>
      <c r="C1800">
        <v>49.3</v>
      </c>
      <c r="D1800">
        <v>30</v>
      </c>
      <c r="E1800">
        <v>0.25</v>
      </c>
      <c r="F1800" s="1">
        <v>35165</v>
      </c>
    </row>
    <row r="1801" spans="1:6" x14ac:dyDescent="0.3">
      <c r="A1801">
        <v>10941</v>
      </c>
      <c r="B1801">
        <v>68</v>
      </c>
      <c r="C1801">
        <v>12.5</v>
      </c>
      <c r="D1801">
        <v>80</v>
      </c>
      <c r="E1801">
        <v>0.25</v>
      </c>
      <c r="F1801" s="1">
        <v>35165</v>
      </c>
    </row>
    <row r="1802" spans="1:6" x14ac:dyDescent="0.3">
      <c r="A1802">
        <v>10941</v>
      </c>
      <c r="B1802">
        <v>72</v>
      </c>
      <c r="C1802">
        <v>34.799999999999997</v>
      </c>
      <c r="D1802">
        <v>50</v>
      </c>
      <c r="E1802">
        <v>0</v>
      </c>
      <c r="F1802" s="1">
        <v>35165</v>
      </c>
    </row>
    <row r="1803" spans="1:6" x14ac:dyDescent="0.3">
      <c r="A1803">
        <v>10942</v>
      </c>
      <c r="B1803">
        <v>49</v>
      </c>
      <c r="C1803">
        <v>20</v>
      </c>
      <c r="D1803">
        <v>28</v>
      </c>
      <c r="E1803">
        <v>0</v>
      </c>
      <c r="F1803" s="1">
        <v>35165</v>
      </c>
    </row>
    <row r="1804" spans="1:6" x14ac:dyDescent="0.3">
      <c r="A1804">
        <v>10943</v>
      </c>
      <c r="B1804">
        <v>13</v>
      </c>
      <c r="C1804">
        <v>6</v>
      </c>
      <c r="D1804">
        <v>15</v>
      </c>
      <c r="E1804">
        <v>0</v>
      </c>
      <c r="F1804" s="1">
        <v>35165</v>
      </c>
    </row>
    <row r="1805" spans="1:6" x14ac:dyDescent="0.3">
      <c r="A1805">
        <v>10943</v>
      </c>
      <c r="B1805">
        <v>22</v>
      </c>
      <c r="C1805">
        <v>21</v>
      </c>
      <c r="D1805">
        <v>21</v>
      </c>
      <c r="E1805">
        <v>0</v>
      </c>
      <c r="F1805" s="1">
        <v>35165</v>
      </c>
    </row>
    <row r="1806" spans="1:6" x14ac:dyDescent="0.3">
      <c r="A1806">
        <v>10943</v>
      </c>
      <c r="B1806">
        <v>46</v>
      </c>
      <c r="C1806">
        <v>12</v>
      </c>
      <c r="D1806">
        <v>15</v>
      </c>
      <c r="E1806">
        <v>0</v>
      </c>
      <c r="F1806" s="1">
        <v>35165</v>
      </c>
    </row>
    <row r="1807" spans="1:6" x14ac:dyDescent="0.3">
      <c r="A1807">
        <v>10944</v>
      </c>
      <c r="B1807">
        <v>11</v>
      </c>
      <c r="C1807">
        <v>21</v>
      </c>
      <c r="D1807">
        <v>5</v>
      </c>
      <c r="E1807">
        <v>0.25</v>
      </c>
      <c r="F1807" s="1">
        <v>35166</v>
      </c>
    </row>
    <row r="1808" spans="1:6" x14ac:dyDescent="0.3">
      <c r="A1808">
        <v>10944</v>
      </c>
      <c r="B1808">
        <v>44</v>
      </c>
      <c r="C1808">
        <v>19.45</v>
      </c>
      <c r="D1808">
        <v>18</v>
      </c>
      <c r="E1808">
        <v>0.25</v>
      </c>
      <c r="F1808" s="1">
        <v>35166</v>
      </c>
    </row>
    <row r="1809" spans="1:6" x14ac:dyDescent="0.3">
      <c r="A1809">
        <v>10944</v>
      </c>
      <c r="B1809">
        <v>56</v>
      </c>
      <c r="C1809">
        <v>38</v>
      </c>
      <c r="D1809">
        <v>18</v>
      </c>
      <c r="E1809">
        <v>0</v>
      </c>
      <c r="F1809" s="1">
        <v>35166</v>
      </c>
    </row>
    <row r="1810" spans="1:6" x14ac:dyDescent="0.3">
      <c r="A1810">
        <v>10945</v>
      </c>
      <c r="B1810">
        <v>13</v>
      </c>
      <c r="C1810">
        <v>6</v>
      </c>
      <c r="D1810">
        <v>20</v>
      </c>
      <c r="E1810">
        <v>0</v>
      </c>
      <c r="F1810" s="1">
        <v>35166</v>
      </c>
    </row>
    <row r="1811" spans="1:6" x14ac:dyDescent="0.3">
      <c r="A1811">
        <v>10945</v>
      </c>
      <c r="B1811">
        <v>31</v>
      </c>
      <c r="C1811">
        <v>12.5</v>
      </c>
      <c r="D1811">
        <v>10</v>
      </c>
      <c r="E1811">
        <v>0</v>
      </c>
      <c r="F1811" s="1">
        <v>35166</v>
      </c>
    </row>
    <row r="1812" spans="1:6" x14ac:dyDescent="0.3">
      <c r="A1812">
        <v>10946</v>
      </c>
      <c r="B1812">
        <v>10</v>
      </c>
      <c r="C1812">
        <v>31</v>
      </c>
      <c r="D1812">
        <v>25</v>
      </c>
      <c r="E1812">
        <v>0</v>
      </c>
      <c r="F1812" s="1">
        <v>35166</v>
      </c>
    </row>
    <row r="1813" spans="1:6" x14ac:dyDescent="0.3">
      <c r="A1813">
        <v>10946</v>
      </c>
      <c r="B1813">
        <v>24</v>
      </c>
      <c r="C1813">
        <v>4.5</v>
      </c>
      <c r="D1813">
        <v>25</v>
      </c>
      <c r="E1813">
        <v>0</v>
      </c>
      <c r="F1813" s="1">
        <v>35166</v>
      </c>
    </row>
    <row r="1814" spans="1:6" x14ac:dyDescent="0.3">
      <c r="A1814">
        <v>10946</v>
      </c>
      <c r="B1814">
        <v>77</v>
      </c>
      <c r="C1814">
        <v>13</v>
      </c>
      <c r="D1814">
        <v>40</v>
      </c>
      <c r="E1814">
        <v>0</v>
      </c>
      <c r="F1814" s="1">
        <v>35166</v>
      </c>
    </row>
    <row r="1815" spans="1:6" x14ac:dyDescent="0.3">
      <c r="A1815">
        <v>10947</v>
      </c>
      <c r="B1815">
        <v>59</v>
      </c>
      <c r="C1815">
        <v>55</v>
      </c>
      <c r="D1815">
        <v>4</v>
      </c>
      <c r="E1815">
        <v>0</v>
      </c>
      <c r="F1815" s="1">
        <v>35167</v>
      </c>
    </row>
    <row r="1816" spans="1:6" x14ac:dyDescent="0.3">
      <c r="A1816">
        <v>10948</v>
      </c>
      <c r="B1816">
        <v>50</v>
      </c>
      <c r="C1816">
        <v>16.25</v>
      </c>
      <c r="D1816">
        <v>9</v>
      </c>
      <c r="E1816">
        <v>0</v>
      </c>
      <c r="F1816" s="1">
        <v>35167</v>
      </c>
    </row>
    <row r="1817" spans="1:6" x14ac:dyDescent="0.3">
      <c r="A1817">
        <v>10948</v>
      </c>
      <c r="B1817">
        <v>51</v>
      </c>
      <c r="C1817">
        <v>53</v>
      </c>
      <c r="D1817">
        <v>40</v>
      </c>
      <c r="E1817">
        <v>0</v>
      </c>
      <c r="F1817" s="1">
        <v>35167</v>
      </c>
    </row>
    <row r="1818" spans="1:6" x14ac:dyDescent="0.3">
      <c r="A1818">
        <v>10948</v>
      </c>
      <c r="B1818">
        <v>55</v>
      </c>
      <c r="C1818">
        <v>24</v>
      </c>
      <c r="D1818">
        <v>4</v>
      </c>
      <c r="E1818">
        <v>0</v>
      </c>
      <c r="F1818" s="1">
        <v>35167</v>
      </c>
    </row>
    <row r="1819" spans="1:6" x14ac:dyDescent="0.3">
      <c r="A1819">
        <v>10949</v>
      </c>
      <c r="B1819">
        <v>6</v>
      </c>
      <c r="C1819">
        <v>25</v>
      </c>
      <c r="D1819">
        <v>12</v>
      </c>
      <c r="E1819">
        <v>0</v>
      </c>
      <c r="F1819" s="1">
        <v>35167</v>
      </c>
    </row>
    <row r="1820" spans="1:6" x14ac:dyDescent="0.3">
      <c r="A1820">
        <v>10949</v>
      </c>
      <c r="B1820">
        <v>10</v>
      </c>
      <c r="C1820">
        <v>31</v>
      </c>
      <c r="D1820">
        <v>30</v>
      </c>
      <c r="E1820">
        <v>0</v>
      </c>
      <c r="F1820" s="1">
        <v>35167</v>
      </c>
    </row>
    <row r="1821" spans="1:6" x14ac:dyDescent="0.3">
      <c r="A1821">
        <v>10949</v>
      </c>
      <c r="B1821">
        <v>17</v>
      </c>
      <c r="C1821">
        <v>39</v>
      </c>
      <c r="D1821">
        <v>6</v>
      </c>
      <c r="E1821">
        <v>0</v>
      </c>
      <c r="F1821" s="1">
        <v>35167</v>
      </c>
    </row>
    <row r="1822" spans="1:6" x14ac:dyDescent="0.3">
      <c r="A1822">
        <v>10949</v>
      </c>
      <c r="B1822">
        <v>62</v>
      </c>
      <c r="C1822">
        <v>49.3</v>
      </c>
      <c r="D1822">
        <v>60</v>
      </c>
      <c r="E1822">
        <v>0</v>
      </c>
      <c r="F1822" s="1">
        <v>35167</v>
      </c>
    </row>
    <row r="1823" spans="1:6" x14ac:dyDescent="0.3">
      <c r="A1823">
        <v>10950</v>
      </c>
      <c r="B1823">
        <v>4</v>
      </c>
      <c r="C1823">
        <v>22</v>
      </c>
      <c r="D1823">
        <v>5</v>
      </c>
      <c r="E1823">
        <v>0</v>
      </c>
      <c r="F1823" s="1">
        <v>35170</v>
      </c>
    </row>
    <row r="1824" spans="1:6" x14ac:dyDescent="0.3">
      <c r="A1824">
        <v>10951</v>
      </c>
      <c r="B1824">
        <v>33</v>
      </c>
      <c r="C1824">
        <v>2.5</v>
      </c>
      <c r="D1824">
        <v>15</v>
      </c>
      <c r="E1824">
        <v>5.000000074505806E-2</v>
      </c>
      <c r="F1824" s="1">
        <v>35170</v>
      </c>
    </row>
    <row r="1825" spans="1:6" x14ac:dyDescent="0.3">
      <c r="A1825">
        <v>10951</v>
      </c>
      <c r="B1825">
        <v>41</v>
      </c>
      <c r="C1825">
        <v>9.65</v>
      </c>
      <c r="D1825">
        <v>6</v>
      </c>
      <c r="E1825">
        <v>5.000000074505806E-2</v>
      </c>
      <c r="F1825" s="1">
        <v>35170</v>
      </c>
    </row>
    <row r="1826" spans="1:6" x14ac:dyDescent="0.3">
      <c r="A1826">
        <v>10951</v>
      </c>
      <c r="B1826">
        <v>75</v>
      </c>
      <c r="C1826">
        <v>7.75</v>
      </c>
      <c r="D1826">
        <v>50</v>
      </c>
      <c r="E1826">
        <v>5.000000074505806E-2</v>
      </c>
      <c r="F1826" s="1">
        <v>35170</v>
      </c>
    </row>
    <row r="1827" spans="1:6" x14ac:dyDescent="0.3">
      <c r="A1827">
        <v>10952</v>
      </c>
      <c r="B1827">
        <v>6</v>
      </c>
      <c r="C1827">
        <v>25</v>
      </c>
      <c r="D1827">
        <v>16</v>
      </c>
      <c r="E1827">
        <v>5.000000074505806E-2</v>
      </c>
      <c r="F1827" s="1">
        <v>35170</v>
      </c>
    </row>
    <row r="1828" spans="1:6" x14ac:dyDescent="0.3">
      <c r="A1828">
        <v>10952</v>
      </c>
      <c r="B1828">
        <v>28</v>
      </c>
      <c r="C1828">
        <v>45.6</v>
      </c>
      <c r="D1828">
        <v>2</v>
      </c>
      <c r="E1828">
        <v>0</v>
      </c>
      <c r="F1828" s="1">
        <v>35170</v>
      </c>
    </row>
    <row r="1829" spans="1:6" x14ac:dyDescent="0.3">
      <c r="A1829">
        <v>10953</v>
      </c>
      <c r="B1829">
        <v>20</v>
      </c>
      <c r="C1829">
        <v>81</v>
      </c>
      <c r="D1829">
        <v>50</v>
      </c>
      <c r="E1829">
        <v>5.000000074505806E-2</v>
      </c>
      <c r="F1829" s="1">
        <v>35170</v>
      </c>
    </row>
    <row r="1830" spans="1:6" x14ac:dyDescent="0.3">
      <c r="A1830">
        <v>10953</v>
      </c>
      <c r="B1830">
        <v>31</v>
      </c>
      <c r="C1830">
        <v>12.5</v>
      </c>
      <c r="D1830">
        <v>50</v>
      </c>
      <c r="E1830">
        <v>5.000000074505806E-2</v>
      </c>
      <c r="F1830" s="1">
        <v>35170</v>
      </c>
    </row>
    <row r="1831" spans="1:6" x14ac:dyDescent="0.3">
      <c r="A1831">
        <v>10954</v>
      </c>
      <c r="B1831">
        <v>16</v>
      </c>
      <c r="C1831">
        <v>17.45</v>
      </c>
      <c r="D1831">
        <v>28</v>
      </c>
      <c r="E1831">
        <v>0.15000000596046448</v>
      </c>
      <c r="F1831" s="1">
        <v>35171</v>
      </c>
    </row>
    <row r="1832" spans="1:6" x14ac:dyDescent="0.3">
      <c r="A1832">
        <v>10954</v>
      </c>
      <c r="B1832">
        <v>31</v>
      </c>
      <c r="C1832">
        <v>12.5</v>
      </c>
      <c r="D1832">
        <v>25</v>
      </c>
      <c r="E1832">
        <v>0.15000000596046448</v>
      </c>
      <c r="F1832" s="1">
        <v>35171</v>
      </c>
    </row>
    <row r="1833" spans="1:6" x14ac:dyDescent="0.3">
      <c r="A1833">
        <v>10954</v>
      </c>
      <c r="B1833">
        <v>45</v>
      </c>
      <c r="C1833">
        <v>9.5</v>
      </c>
      <c r="D1833">
        <v>30</v>
      </c>
      <c r="E1833">
        <v>0</v>
      </c>
      <c r="F1833" s="1">
        <v>35171</v>
      </c>
    </row>
    <row r="1834" spans="1:6" x14ac:dyDescent="0.3">
      <c r="A1834">
        <v>10954</v>
      </c>
      <c r="B1834">
        <v>60</v>
      </c>
      <c r="C1834">
        <v>34</v>
      </c>
      <c r="D1834">
        <v>24</v>
      </c>
      <c r="E1834">
        <v>0.15000000596046448</v>
      </c>
      <c r="F1834" s="1">
        <v>35171</v>
      </c>
    </row>
    <row r="1835" spans="1:6" x14ac:dyDescent="0.3">
      <c r="A1835">
        <v>10955</v>
      </c>
      <c r="B1835">
        <v>75</v>
      </c>
      <c r="C1835">
        <v>7.75</v>
      </c>
      <c r="D1835">
        <v>12</v>
      </c>
      <c r="E1835">
        <v>0.20000000298023224</v>
      </c>
      <c r="F1835" s="1">
        <v>35171</v>
      </c>
    </row>
    <row r="1836" spans="1:6" x14ac:dyDescent="0.3">
      <c r="A1836">
        <v>10956</v>
      </c>
      <c r="B1836">
        <v>21</v>
      </c>
      <c r="C1836">
        <v>10</v>
      </c>
      <c r="D1836">
        <v>12</v>
      </c>
      <c r="E1836">
        <v>0</v>
      </c>
      <c r="F1836" s="1">
        <v>35171</v>
      </c>
    </row>
    <row r="1837" spans="1:6" x14ac:dyDescent="0.3">
      <c r="A1837">
        <v>10956</v>
      </c>
      <c r="B1837">
        <v>47</v>
      </c>
      <c r="C1837">
        <v>9.5</v>
      </c>
      <c r="D1837">
        <v>14</v>
      </c>
      <c r="E1837">
        <v>0</v>
      </c>
      <c r="F1837" s="1">
        <v>35171</v>
      </c>
    </row>
    <row r="1838" spans="1:6" x14ac:dyDescent="0.3">
      <c r="A1838">
        <v>10956</v>
      </c>
      <c r="B1838">
        <v>51</v>
      </c>
      <c r="C1838">
        <v>53</v>
      </c>
      <c r="D1838">
        <v>8</v>
      </c>
      <c r="E1838">
        <v>0</v>
      </c>
      <c r="F1838" s="1">
        <v>35171</v>
      </c>
    </row>
    <row r="1839" spans="1:6" x14ac:dyDescent="0.3">
      <c r="A1839">
        <v>10957</v>
      </c>
      <c r="B1839">
        <v>30</v>
      </c>
      <c r="C1839">
        <v>25.89</v>
      </c>
      <c r="D1839">
        <v>30</v>
      </c>
      <c r="E1839">
        <v>0</v>
      </c>
      <c r="F1839" s="1">
        <v>35172</v>
      </c>
    </row>
    <row r="1840" spans="1:6" x14ac:dyDescent="0.3">
      <c r="A1840">
        <v>10957</v>
      </c>
      <c r="B1840">
        <v>35</v>
      </c>
      <c r="C1840">
        <v>18</v>
      </c>
      <c r="D1840">
        <v>40</v>
      </c>
      <c r="E1840">
        <v>0</v>
      </c>
      <c r="F1840" s="1">
        <v>35172</v>
      </c>
    </row>
    <row r="1841" spans="1:6" x14ac:dyDescent="0.3">
      <c r="A1841">
        <v>10957</v>
      </c>
      <c r="B1841">
        <v>64</v>
      </c>
      <c r="C1841">
        <v>33.25</v>
      </c>
      <c r="D1841">
        <v>8</v>
      </c>
      <c r="E1841">
        <v>0</v>
      </c>
      <c r="F1841" s="1">
        <v>35172</v>
      </c>
    </row>
    <row r="1842" spans="1:6" x14ac:dyDescent="0.3">
      <c r="A1842">
        <v>10958</v>
      </c>
      <c r="B1842">
        <v>5</v>
      </c>
      <c r="C1842">
        <v>21.35</v>
      </c>
      <c r="D1842">
        <v>20</v>
      </c>
      <c r="E1842">
        <v>0</v>
      </c>
      <c r="F1842" s="1">
        <v>35172</v>
      </c>
    </row>
    <row r="1843" spans="1:6" x14ac:dyDescent="0.3">
      <c r="A1843">
        <v>10958</v>
      </c>
      <c r="B1843">
        <v>7</v>
      </c>
      <c r="C1843">
        <v>30</v>
      </c>
      <c r="D1843">
        <v>6</v>
      </c>
      <c r="E1843">
        <v>0</v>
      </c>
      <c r="F1843" s="1">
        <v>35172</v>
      </c>
    </row>
    <row r="1844" spans="1:6" x14ac:dyDescent="0.3">
      <c r="A1844">
        <v>10958</v>
      </c>
      <c r="B1844">
        <v>72</v>
      </c>
      <c r="C1844">
        <v>34.799999999999997</v>
      </c>
      <c r="D1844">
        <v>5</v>
      </c>
      <c r="E1844">
        <v>0</v>
      </c>
      <c r="F1844" s="1">
        <v>35172</v>
      </c>
    </row>
    <row r="1845" spans="1:6" x14ac:dyDescent="0.3">
      <c r="A1845">
        <v>10959</v>
      </c>
      <c r="B1845">
        <v>75</v>
      </c>
      <c r="C1845">
        <v>7.75</v>
      </c>
      <c r="D1845">
        <v>20</v>
      </c>
      <c r="E1845">
        <v>0.15000000596046448</v>
      </c>
      <c r="F1845" s="1">
        <v>35172</v>
      </c>
    </row>
    <row r="1846" spans="1:6" x14ac:dyDescent="0.3">
      <c r="A1846">
        <v>10960</v>
      </c>
      <c r="B1846">
        <v>24</v>
      </c>
      <c r="C1846">
        <v>4.5</v>
      </c>
      <c r="D1846">
        <v>10</v>
      </c>
      <c r="E1846">
        <v>0.25</v>
      </c>
      <c r="F1846" s="1">
        <v>35173</v>
      </c>
    </row>
    <row r="1847" spans="1:6" x14ac:dyDescent="0.3">
      <c r="A1847">
        <v>10960</v>
      </c>
      <c r="B1847">
        <v>41</v>
      </c>
      <c r="C1847">
        <v>9.65</v>
      </c>
      <c r="D1847">
        <v>24</v>
      </c>
      <c r="E1847">
        <v>0</v>
      </c>
      <c r="F1847" s="1">
        <v>35173</v>
      </c>
    </row>
    <row r="1848" spans="1:6" x14ac:dyDescent="0.3">
      <c r="A1848">
        <v>10961</v>
      </c>
      <c r="B1848">
        <v>52</v>
      </c>
      <c r="C1848">
        <v>7</v>
      </c>
      <c r="D1848">
        <v>6</v>
      </c>
      <c r="E1848">
        <v>5.000000074505806E-2</v>
      </c>
      <c r="F1848" s="1">
        <v>35173</v>
      </c>
    </row>
    <row r="1849" spans="1:6" x14ac:dyDescent="0.3">
      <c r="A1849">
        <v>10961</v>
      </c>
      <c r="B1849">
        <v>76</v>
      </c>
      <c r="C1849">
        <v>18</v>
      </c>
      <c r="D1849">
        <v>60</v>
      </c>
      <c r="E1849">
        <v>0</v>
      </c>
      <c r="F1849" s="1">
        <v>35173</v>
      </c>
    </row>
    <row r="1850" spans="1:6" x14ac:dyDescent="0.3">
      <c r="A1850">
        <v>10962</v>
      </c>
      <c r="B1850">
        <v>7</v>
      </c>
      <c r="C1850">
        <v>30</v>
      </c>
      <c r="D1850">
        <v>45</v>
      </c>
      <c r="E1850">
        <v>0</v>
      </c>
      <c r="F1850" s="1">
        <v>35173</v>
      </c>
    </row>
    <row r="1851" spans="1:6" x14ac:dyDescent="0.3">
      <c r="A1851">
        <v>10962</v>
      </c>
      <c r="B1851">
        <v>13</v>
      </c>
      <c r="C1851">
        <v>6</v>
      </c>
      <c r="D1851">
        <v>77</v>
      </c>
      <c r="E1851">
        <v>0</v>
      </c>
      <c r="F1851" s="1">
        <v>35173</v>
      </c>
    </row>
    <row r="1852" spans="1:6" x14ac:dyDescent="0.3">
      <c r="A1852">
        <v>10962</v>
      </c>
      <c r="B1852">
        <v>53</v>
      </c>
      <c r="C1852">
        <v>32.799999999999997</v>
      </c>
      <c r="D1852">
        <v>20</v>
      </c>
      <c r="E1852">
        <v>0</v>
      </c>
      <c r="F1852" s="1">
        <v>35173</v>
      </c>
    </row>
    <row r="1853" spans="1:6" x14ac:dyDescent="0.3">
      <c r="A1853">
        <v>10962</v>
      </c>
      <c r="B1853">
        <v>69</v>
      </c>
      <c r="C1853">
        <v>36</v>
      </c>
      <c r="D1853">
        <v>9</v>
      </c>
      <c r="E1853">
        <v>0</v>
      </c>
      <c r="F1853" s="1">
        <v>35173</v>
      </c>
    </row>
    <row r="1854" spans="1:6" x14ac:dyDescent="0.3">
      <c r="A1854">
        <v>10962</v>
      </c>
      <c r="B1854">
        <v>76</v>
      </c>
      <c r="C1854">
        <v>18</v>
      </c>
      <c r="D1854">
        <v>44</v>
      </c>
      <c r="E1854">
        <v>0</v>
      </c>
      <c r="F1854" s="1">
        <v>35173</v>
      </c>
    </row>
    <row r="1855" spans="1:6" x14ac:dyDescent="0.3">
      <c r="A1855">
        <v>10963</v>
      </c>
      <c r="B1855">
        <v>60</v>
      </c>
      <c r="C1855">
        <v>34</v>
      </c>
      <c r="D1855">
        <v>2</v>
      </c>
      <c r="E1855">
        <v>0.15000000596046448</v>
      </c>
      <c r="F1855" s="1">
        <v>35173</v>
      </c>
    </row>
    <row r="1856" spans="1:6" x14ac:dyDescent="0.3">
      <c r="A1856">
        <v>10964</v>
      </c>
      <c r="B1856">
        <v>18</v>
      </c>
      <c r="C1856">
        <v>62.5</v>
      </c>
      <c r="D1856">
        <v>6</v>
      </c>
      <c r="E1856">
        <v>0</v>
      </c>
      <c r="F1856" s="1">
        <v>35174</v>
      </c>
    </row>
    <row r="1857" spans="1:6" x14ac:dyDescent="0.3">
      <c r="A1857">
        <v>10964</v>
      </c>
      <c r="B1857">
        <v>38</v>
      </c>
      <c r="C1857">
        <v>263.5</v>
      </c>
      <c r="D1857">
        <v>5</v>
      </c>
      <c r="E1857">
        <v>0</v>
      </c>
      <c r="F1857" s="1">
        <v>35174</v>
      </c>
    </row>
    <row r="1858" spans="1:6" x14ac:dyDescent="0.3">
      <c r="A1858">
        <v>10964</v>
      </c>
      <c r="B1858">
        <v>69</v>
      </c>
      <c r="C1858">
        <v>36</v>
      </c>
      <c r="D1858">
        <v>10</v>
      </c>
      <c r="E1858">
        <v>0</v>
      </c>
      <c r="F1858" s="1">
        <v>35174</v>
      </c>
    </row>
    <row r="1859" spans="1:6" x14ac:dyDescent="0.3">
      <c r="A1859">
        <v>10965</v>
      </c>
      <c r="B1859">
        <v>51</v>
      </c>
      <c r="C1859">
        <v>53</v>
      </c>
      <c r="D1859">
        <v>16</v>
      </c>
      <c r="E1859">
        <v>0</v>
      </c>
      <c r="F1859" s="1">
        <v>35174</v>
      </c>
    </row>
    <row r="1860" spans="1:6" x14ac:dyDescent="0.3">
      <c r="A1860">
        <v>10966</v>
      </c>
      <c r="B1860">
        <v>37</v>
      </c>
      <c r="C1860">
        <v>26</v>
      </c>
      <c r="D1860">
        <v>8</v>
      </c>
      <c r="E1860">
        <v>0</v>
      </c>
      <c r="F1860" s="1">
        <v>35174</v>
      </c>
    </row>
    <row r="1861" spans="1:6" x14ac:dyDescent="0.3">
      <c r="A1861">
        <v>10966</v>
      </c>
      <c r="B1861">
        <v>56</v>
      </c>
      <c r="C1861">
        <v>38</v>
      </c>
      <c r="D1861">
        <v>12</v>
      </c>
      <c r="E1861">
        <v>0.15000000596046448</v>
      </c>
      <c r="F1861" s="1">
        <v>35174</v>
      </c>
    </row>
    <row r="1862" spans="1:6" x14ac:dyDescent="0.3">
      <c r="A1862">
        <v>10966</v>
      </c>
      <c r="B1862">
        <v>62</v>
      </c>
      <c r="C1862">
        <v>49.3</v>
      </c>
      <c r="D1862">
        <v>12</v>
      </c>
      <c r="E1862">
        <v>0.15000000596046448</v>
      </c>
      <c r="F1862" s="1">
        <v>35174</v>
      </c>
    </row>
    <row r="1863" spans="1:6" x14ac:dyDescent="0.3">
      <c r="A1863">
        <v>10967</v>
      </c>
      <c r="B1863">
        <v>19</v>
      </c>
      <c r="C1863">
        <v>9.1999999999999993</v>
      </c>
      <c r="D1863">
        <v>12</v>
      </c>
      <c r="E1863">
        <v>0</v>
      </c>
      <c r="F1863" s="1">
        <v>35177</v>
      </c>
    </row>
    <row r="1864" spans="1:6" x14ac:dyDescent="0.3">
      <c r="A1864">
        <v>10967</v>
      </c>
      <c r="B1864">
        <v>49</v>
      </c>
      <c r="C1864">
        <v>20</v>
      </c>
      <c r="D1864">
        <v>40</v>
      </c>
      <c r="E1864">
        <v>0</v>
      </c>
      <c r="F1864" s="1">
        <v>35177</v>
      </c>
    </row>
    <row r="1865" spans="1:6" x14ac:dyDescent="0.3">
      <c r="A1865">
        <v>10968</v>
      </c>
      <c r="B1865">
        <v>12</v>
      </c>
      <c r="C1865">
        <v>38</v>
      </c>
      <c r="D1865">
        <v>30</v>
      </c>
      <c r="E1865">
        <v>0</v>
      </c>
      <c r="F1865" s="1">
        <v>35177</v>
      </c>
    </row>
    <row r="1866" spans="1:6" x14ac:dyDescent="0.3">
      <c r="A1866">
        <v>10968</v>
      </c>
      <c r="B1866">
        <v>24</v>
      </c>
      <c r="C1866">
        <v>4.5</v>
      </c>
      <c r="D1866">
        <v>30</v>
      </c>
      <c r="E1866">
        <v>0</v>
      </c>
      <c r="F1866" s="1">
        <v>35177</v>
      </c>
    </row>
    <row r="1867" spans="1:6" x14ac:dyDescent="0.3">
      <c r="A1867">
        <v>10968</v>
      </c>
      <c r="B1867">
        <v>64</v>
      </c>
      <c r="C1867">
        <v>33.25</v>
      </c>
      <c r="D1867">
        <v>4</v>
      </c>
      <c r="E1867">
        <v>0</v>
      </c>
      <c r="F1867" s="1">
        <v>35177</v>
      </c>
    </row>
    <row r="1868" spans="1:6" x14ac:dyDescent="0.3">
      <c r="A1868">
        <v>10969</v>
      </c>
      <c r="B1868">
        <v>46</v>
      </c>
      <c r="C1868">
        <v>12</v>
      </c>
      <c r="D1868">
        <v>9</v>
      </c>
      <c r="E1868">
        <v>0</v>
      </c>
      <c r="F1868" s="1">
        <v>35177</v>
      </c>
    </row>
    <row r="1869" spans="1:6" x14ac:dyDescent="0.3">
      <c r="A1869">
        <v>10970</v>
      </c>
      <c r="B1869">
        <v>52</v>
      </c>
      <c r="C1869">
        <v>7</v>
      </c>
      <c r="D1869">
        <v>40</v>
      </c>
      <c r="E1869">
        <v>0.20000000298023224</v>
      </c>
      <c r="F1869" s="1">
        <v>35178</v>
      </c>
    </row>
    <row r="1870" spans="1:6" x14ac:dyDescent="0.3">
      <c r="A1870">
        <v>10971</v>
      </c>
      <c r="B1870">
        <v>29</v>
      </c>
      <c r="C1870">
        <v>123.79</v>
      </c>
      <c r="D1870">
        <v>14</v>
      </c>
      <c r="E1870">
        <v>0</v>
      </c>
      <c r="F1870" s="1">
        <v>35178</v>
      </c>
    </row>
    <row r="1871" spans="1:6" x14ac:dyDescent="0.3">
      <c r="A1871">
        <v>10972</v>
      </c>
      <c r="B1871">
        <v>17</v>
      </c>
      <c r="C1871">
        <v>39</v>
      </c>
      <c r="D1871">
        <v>6</v>
      </c>
      <c r="E1871">
        <v>0</v>
      </c>
      <c r="F1871" s="1">
        <v>35178</v>
      </c>
    </row>
    <row r="1872" spans="1:6" x14ac:dyDescent="0.3">
      <c r="A1872">
        <v>10972</v>
      </c>
      <c r="B1872">
        <v>33</v>
      </c>
      <c r="C1872">
        <v>2.5</v>
      </c>
      <c r="D1872">
        <v>7</v>
      </c>
      <c r="E1872">
        <v>0</v>
      </c>
      <c r="F1872" s="1">
        <v>35178</v>
      </c>
    </row>
    <row r="1873" spans="1:6" x14ac:dyDescent="0.3">
      <c r="A1873">
        <v>10973</v>
      </c>
      <c r="B1873">
        <v>26</v>
      </c>
      <c r="C1873">
        <v>31.23</v>
      </c>
      <c r="D1873">
        <v>5</v>
      </c>
      <c r="E1873">
        <v>0</v>
      </c>
      <c r="F1873" s="1">
        <v>35178</v>
      </c>
    </row>
    <row r="1874" spans="1:6" x14ac:dyDescent="0.3">
      <c r="A1874">
        <v>10973</v>
      </c>
      <c r="B1874">
        <v>41</v>
      </c>
      <c r="C1874">
        <v>9.65</v>
      </c>
      <c r="D1874">
        <v>6</v>
      </c>
      <c r="E1874">
        <v>0</v>
      </c>
      <c r="F1874" s="1">
        <v>35178</v>
      </c>
    </row>
    <row r="1875" spans="1:6" x14ac:dyDescent="0.3">
      <c r="A1875">
        <v>10973</v>
      </c>
      <c r="B1875">
        <v>75</v>
      </c>
      <c r="C1875">
        <v>7.75</v>
      </c>
      <c r="D1875">
        <v>10</v>
      </c>
      <c r="E1875">
        <v>0</v>
      </c>
      <c r="F1875" s="1">
        <v>35178</v>
      </c>
    </row>
    <row r="1876" spans="1:6" x14ac:dyDescent="0.3">
      <c r="A1876">
        <v>10974</v>
      </c>
      <c r="B1876">
        <v>63</v>
      </c>
      <c r="C1876">
        <v>43.9</v>
      </c>
      <c r="D1876">
        <v>10</v>
      </c>
      <c r="E1876">
        <v>0</v>
      </c>
      <c r="F1876" s="1">
        <v>35179</v>
      </c>
    </row>
    <row r="1877" spans="1:6" x14ac:dyDescent="0.3">
      <c r="A1877">
        <v>10975</v>
      </c>
      <c r="B1877">
        <v>8</v>
      </c>
      <c r="C1877">
        <v>40</v>
      </c>
      <c r="D1877">
        <v>16</v>
      </c>
      <c r="E1877">
        <v>0</v>
      </c>
      <c r="F1877" s="1">
        <v>35179</v>
      </c>
    </row>
    <row r="1878" spans="1:6" x14ac:dyDescent="0.3">
      <c r="A1878">
        <v>10975</v>
      </c>
      <c r="B1878">
        <v>75</v>
      </c>
      <c r="C1878">
        <v>7.75</v>
      </c>
      <c r="D1878">
        <v>10</v>
      </c>
      <c r="E1878">
        <v>0</v>
      </c>
      <c r="F1878" s="1">
        <v>35179</v>
      </c>
    </row>
    <row r="1879" spans="1:6" x14ac:dyDescent="0.3">
      <c r="A1879">
        <v>10976</v>
      </c>
      <c r="B1879">
        <v>28</v>
      </c>
      <c r="C1879">
        <v>45.6</v>
      </c>
      <c r="D1879">
        <v>20</v>
      </c>
      <c r="E1879">
        <v>0</v>
      </c>
      <c r="F1879" s="1">
        <v>35179</v>
      </c>
    </row>
    <row r="1880" spans="1:6" x14ac:dyDescent="0.3">
      <c r="A1880">
        <v>10977</v>
      </c>
      <c r="B1880">
        <v>39</v>
      </c>
      <c r="C1880">
        <v>18</v>
      </c>
      <c r="D1880">
        <v>30</v>
      </c>
      <c r="E1880">
        <v>0</v>
      </c>
      <c r="F1880" s="1">
        <v>35180</v>
      </c>
    </row>
    <row r="1881" spans="1:6" x14ac:dyDescent="0.3">
      <c r="A1881">
        <v>10977</v>
      </c>
      <c r="B1881">
        <v>47</v>
      </c>
      <c r="C1881">
        <v>9.5</v>
      </c>
      <c r="D1881">
        <v>30</v>
      </c>
      <c r="E1881">
        <v>0</v>
      </c>
      <c r="F1881" s="1">
        <v>35180</v>
      </c>
    </row>
    <row r="1882" spans="1:6" x14ac:dyDescent="0.3">
      <c r="A1882">
        <v>10977</v>
      </c>
      <c r="B1882">
        <v>51</v>
      </c>
      <c r="C1882">
        <v>53</v>
      </c>
      <c r="D1882">
        <v>10</v>
      </c>
      <c r="E1882">
        <v>0</v>
      </c>
      <c r="F1882" s="1">
        <v>35180</v>
      </c>
    </row>
    <row r="1883" spans="1:6" x14ac:dyDescent="0.3">
      <c r="A1883">
        <v>10977</v>
      </c>
      <c r="B1883">
        <v>63</v>
      </c>
      <c r="C1883">
        <v>43.9</v>
      </c>
      <c r="D1883">
        <v>20</v>
      </c>
      <c r="E1883">
        <v>0</v>
      </c>
      <c r="F1883" s="1">
        <v>35180</v>
      </c>
    </row>
    <row r="1884" spans="1:6" x14ac:dyDescent="0.3">
      <c r="A1884">
        <v>10978</v>
      </c>
      <c r="B1884">
        <v>8</v>
      </c>
      <c r="C1884">
        <v>40</v>
      </c>
      <c r="D1884">
        <v>20</v>
      </c>
      <c r="E1884">
        <v>0.15000000596046448</v>
      </c>
      <c r="F1884" s="1">
        <v>35180</v>
      </c>
    </row>
    <row r="1885" spans="1:6" x14ac:dyDescent="0.3">
      <c r="A1885">
        <v>10978</v>
      </c>
      <c r="B1885">
        <v>21</v>
      </c>
      <c r="C1885">
        <v>10</v>
      </c>
      <c r="D1885">
        <v>40</v>
      </c>
      <c r="E1885">
        <v>0.15000000596046448</v>
      </c>
      <c r="F1885" s="1">
        <v>35180</v>
      </c>
    </row>
    <row r="1886" spans="1:6" x14ac:dyDescent="0.3">
      <c r="A1886">
        <v>10978</v>
      </c>
      <c r="B1886">
        <v>40</v>
      </c>
      <c r="C1886">
        <v>18.399999999999999</v>
      </c>
      <c r="D1886">
        <v>10</v>
      </c>
      <c r="E1886">
        <v>0</v>
      </c>
      <c r="F1886" s="1">
        <v>35180</v>
      </c>
    </row>
    <row r="1887" spans="1:6" x14ac:dyDescent="0.3">
      <c r="A1887">
        <v>10978</v>
      </c>
      <c r="B1887">
        <v>44</v>
      </c>
      <c r="C1887">
        <v>19.45</v>
      </c>
      <c r="D1887">
        <v>6</v>
      </c>
      <c r="E1887">
        <v>0.15000000596046448</v>
      </c>
      <c r="F1887" s="1">
        <v>35180</v>
      </c>
    </row>
    <row r="1888" spans="1:6" x14ac:dyDescent="0.3">
      <c r="A1888">
        <v>10979</v>
      </c>
      <c r="B1888">
        <v>7</v>
      </c>
      <c r="C1888">
        <v>30</v>
      </c>
      <c r="D1888">
        <v>18</v>
      </c>
      <c r="E1888">
        <v>0</v>
      </c>
      <c r="F1888" s="1">
        <v>35180</v>
      </c>
    </row>
    <row r="1889" spans="1:6" x14ac:dyDescent="0.3">
      <c r="A1889">
        <v>10979</v>
      </c>
      <c r="B1889">
        <v>12</v>
      </c>
      <c r="C1889">
        <v>38</v>
      </c>
      <c r="D1889">
        <v>20</v>
      </c>
      <c r="E1889">
        <v>0</v>
      </c>
      <c r="F1889" s="1">
        <v>35180</v>
      </c>
    </row>
    <row r="1890" spans="1:6" x14ac:dyDescent="0.3">
      <c r="A1890">
        <v>10979</v>
      </c>
      <c r="B1890">
        <v>24</v>
      </c>
      <c r="C1890">
        <v>4.5</v>
      </c>
      <c r="D1890">
        <v>80</v>
      </c>
      <c r="E1890">
        <v>0</v>
      </c>
      <c r="F1890" s="1">
        <v>35180</v>
      </c>
    </row>
    <row r="1891" spans="1:6" x14ac:dyDescent="0.3">
      <c r="A1891">
        <v>10979</v>
      </c>
      <c r="B1891">
        <v>27</v>
      </c>
      <c r="C1891">
        <v>43.9</v>
      </c>
      <c r="D1891">
        <v>30</v>
      </c>
      <c r="E1891">
        <v>0</v>
      </c>
      <c r="F1891" s="1">
        <v>35180</v>
      </c>
    </row>
    <row r="1892" spans="1:6" x14ac:dyDescent="0.3">
      <c r="A1892">
        <v>10979</v>
      </c>
      <c r="B1892">
        <v>31</v>
      </c>
      <c r="C1892">
        <v>12.5</v>
      </c>
      <c r="D1892">
        <v>24</v>
      </c>
      <c r="E1892">
        <v>0</v>
      </c>
      <c r="F1892" s="1">
        <v>35180</v>
      </c>
    </row>
    <row r="1893" spans="1:6" x14ac:dyDescent="0.3">
      <c r="A1893">
        <v>10979</v>
      </c>
      <c r="B1893">
        <v>63</v>
      </c>
      <c r="C1893">
        <v>43.9</v>
      </c>
      <c r="D1893">
        <v>35</v>
      </c>
      <c r="E1893">
        <v>0</v>
      </c>
      <c r="F1893" s="1">
        <v>35180</v>
      </c>
    </row>
    <row r="1894" spans="1:6" x14ac:dyDescent="0.3">
      <c r="A1894">
        <v>10980</v>
      </c>
      <c r="B1894">
        <v>75</v>
      </c>
      <c r="C1894">
        <v>7.75</v>
      </c>
      <c r="D1894">
        <v>40</v>
      </c>
      <c r="E1894">
        <v>0.20000000298023224</v>
      </c>
      <c r="F1894" s="1">
        <v>35181</v>
      </c>
    </row>
    <row r="1895" spans="1:6" x14ac:dyDescent="0.3">
      <c r="A1895">
        <v>10981</v>
      </c>
      <c r="B1895">
        <v>38</v>
      </c>
      <c r="C1895">
        <v>263.5</v>
      </c>
      <c r="D1895">
        <v>60</v>
      </c>
      <c r="E1895">
        <v>0</v>
      </c>
      <c r="F1895" s="1">
        <v>35181</v>
      </c>
    </row>
    <row r="1896" spans="1:6" x14ac:dyDescent="0.3">
      <c r="A1896">
        <v>10982</v>
      </c>
      <c r="B1896">
        <v>7</v>
      </c>
      <c r="C1896">
        <v>30</v>
      </c>
      <c r="D1896">
        <v>20</v>
      </c>
      <c r="E1896">
        <v>0</v>
      </c>
      <c r="F1896" s="1">
        <v>35181</v>
      </c>
    </row>
    <row r="1897" spans="1:6" x14ac:dyDescent="0.3">
      <c r="A1897">
        <v>10982</v>
      </c>
      <c r="B1897">
        <v>43</v>
      </c>
      <c r="C1897">
        <v>46</v>
      </c>
      <c r="D1897">
        <v>9</v>
      </c>
      <c r="E1897">
        <v>0</v>
      </c>
      <c r="F1897" s="1">
        <v>35181</v>
      </c>
    </row>
    <row r="1898" spans="1:6" x14ac:dyDescent="0.3">
      <c r="A1898">
        <v>10983</v>
      </c>
      <c r="B1898">
        <v>13</v>
      </c>
      <c r="C1898">
        <v>6</v>
      </c>
      <c r="D1898">
        <v>84</v>
      </c>
      <c r="E1898">
        <v>0.15000000596046448</v>
      </c>
      <c r="F1898" s="1">
        <v>35181</v>
      </c>
    </row>
    <row r="1899" spans="1:6" x14ac:dyDescent="0.3">
      <c r="A1899">
        <v>10983</v>
      </c>
      <c r="B1899">
        <v>57</v>
      </c>
      <c r="C1899">
        <v>19.5</v>
      </c>
      <c r="D1899">
        <v>15</v>
      </c>
      <c r="E1899">
        <v>0</v>
      </c>
      <c r="F1899" s="1">
        <v>35181</v>
      </c>
    </row>
    <row r="1900" spans="1:6" x14ac:dyDescent="0.3">
      <c r="A1900">
        <v>10984</v>
      </c>
      <c r="B1900">
        <v>16</v>
      </c>
      <c r="C1900">
        <v>17.45</v>
      </c>
      <c r="D1900">
        <v>55</v>
      </c>
      <c r="E1900">
        <v>0</v>
      </c>
      <c r="F1900" s="1">
        <v>35184</v>
      </c>
    </row>
    <row r="1901" spans="1:6" x14ac:dyDescent="0.3">
      <c r="A1901">
        <v>10984</v>
      </c>
      <c r="B1901">
        <v>24</v>
      </c>
      <c r="C1901">
        <v>4.5</v>
      </c>
      <c r="D1901">
        <v>20</v>
      </c>
      <c r="E1901">
        <v>0</v>
      </c>
      <c r="F1901" s="1">
        <v>35184</v>
      </c>
    </row>
    <row r="1902" spans="1:6" x14ac:dyDescent="0.3">
      <c r="A1902">
        <v>10984</v>
      </c>
      <c r="B1902">
        <v>36</v>
      </c>
      <c r="C1902">
        <v>19</v>
      </c>
      <c r="D1902">
        <v>40</v>
      </c>
      <c r="E1902">
        <v>0</v>
      </c>
      <c r="F1902" s="1">
        <v>35184</v>
      </c>
    </row>
    <row r="1903" spans="1:6" x14ac:dyDescent="0.3">
      <c r="A1903">
        <v>10985</v>
      </c>
      <c r="B1903">
        <v>16</v>
      </c>
      <c r="C1903">
        <v>17.45</v>
      </c>
      <c r="D1903">
        <v>36</v>
      </c>
      <c r="E1903">
        <v>0.10000000149011612</v>
      </c>
      <c r="F1903" s="1">
        <v>35184</v>
      </c>
    </row>
    <row r="1904" spans="1:6" x14ac:dyDescent="0.3">
      <c r="A1904">
        <v>10985</v>
      </c>
      <c r="B1904">
        <v>18</v>
      </c>
      <c r="C1904">
        <v>62.5</v>
      </c>
      <c r="D1904">
        <v>8</v>
      </c>
      <c r="E1904">
        <v>0.10000000149011612</v>
      </c>
      <c r="F1904" s="1">
        <v>35184</v>
      </c>
    </row>
    <row r="1905" spans="1:6" x14ac:dyDescent="0.3">
      <c r="A1905">
        <v>10985</v>
      </c>
      <c r="B1905">
        <v>32</v>
      </c>
      <c r="C1905">
        <v>32</v>
      </c>
      <c r="D1905">
        <v>35</v>
      </c>
      <c r="E1905">
        <v>0.10000000149011612</v>
      </c>
      <c r="F1905" s="1">
        <v>35184</v>
      </c>
    </row>
    <row r="1906" spans="1:6" x14ac:dyDescent="0.3">
      <c r="A1906">
        <v>10986</v>
      </c>
      <c r="B1906">
        <v>11</v>
      </c>
      <c r="C1906">
        <v>21</v>
      </c>
      <c r="D1906">
        <v>30</v>
      </c>
      <c r="E1906">
        <v>0</v>
      </c>
      <c r="F1906" s="1">
        <v>35184</v>
      </c>
    </row>
    <row r="1907" spans="1:6" x14ac:dyDescent="0.3">
      <c r="A1907">
        <v>10986</v>
      </c>
      <c r="B1907">
        <v>20</v>
      </c>
      <c r="C1907">
        <v>81</v>
      </c>
      <c r="D1907">
        <v>15</v>
      </c>
      <c r="E1907">
        <v>0</v>
      </c>
      <c r="F1907" s="1">
        <v>35184</v>
      </c>
    </row>
    <row r="1908" spans="1:6" x14ac:dyDescent="0.3">
      <c r="A1908">
        <v>10986</v>
      </c>
      <c r="B1908">
        <v>76</v>
      </c>
      <c r="C1908">
        <v>18</v>
      </c>
      <c r="D1908">
        <v>10</v>
      </c>
      <c r="E1908">
        <v>0</v>
      </c>
      <c r="F1908" s="1">
        <v>35184</v>
      </c>
    </row>
    <row r="1909" spans="1:6" x14ac:dyDescent="0.3">
      <c r="A1909">
        <v>10986</v>
      </c>
      <c r="B1909">
        <v>77</v>
      </c>
      <c r="C1909">
        <v>13</v>
      </c>
      <c r="D1909">
        <v>15</v>
      </c>
      <c r="E1909">
        <v>0</v>
      </c>
      <c r="F1909" s="1">
        <v>35184</v>
      </c>
    </row>
    <row r="1910" spans="1:6" x14ac:dyDescent="0.3">
      <c r="A1910">
        <v>10987</v>
      </c>
      <c r="B1910">
        <v>7</v>
      </c>
      <c r="C1910">
        <v>30</v>
      </c>
      <c r="D1910">
        <v>60</v>
      </c>
      <c r="E1910">
        <v>0</v>
      </c>
      <c r="F1910" s="1">
        <v>35185</v>
      </c>
    </row>
    <row r="1911" spans="1:6" x14ac:dyDescent="0.3">
      <c r="A1911">
        <v>10987</v>
      </c>
      <c r="B1911">
        <v>43</v>
      </c>
      <c r="C1911">
        <v>46</v>
      </c>
      <c r="D1911">
        <v>6</v>
      </c>
      <c r="E1911">
        <v>0</v>
      </c>
      <c r="F1911" s="1">
        <v>35185</v>
      </c>
    </row>
    <row r="1912" spans="1:6" x14ac:dyDescent="0.3">
      <c r="A1912">
        <v>10987</v>
      </c>
      <c r="B1912">
        <v>72</v>
      </c>
      <c r="C1912">
        <v>34.799999999999997</v>
      </c>
      <c r="D1912">
        <v>20</v>
      </c>
      <c r="E1912">
        <v>0</v>
      </c>
      <c r="F1912" s="1">
        <v>35185</v>
      </c>
    </row>
    <row r="1913" spans="1:6" x14ac:dyDescent="0.3">
      <c r="A1913">
        <v>10988</v>
      </c>
      <c r="B1913">
        <v>7</v>
      </c>
      <c r="C1913">
        <v>30</v>
      </c>
      <c r="D1913">
        <v>60</v>
      </c>
      <c r="E1913">
        <v>0</v>
      </c>
      <c r="F1913" s="1">
        <v>35185</v>
      </c>
    </row>
    <row r="1914" spans="1:6" x14ac:dyDescent="0.3">
      <c r="A1914">
        <v>10988</v>
      </c>
      <c r="B1914">
        <v>62</v>
      </c>
      <c r="C1914">
        <v>49.3</v>
      </c>
      <c r="D1914">
        <v>40</v>
      </c>
      <c r="E1914">
        <v>0.10000000149011612</v>
      </c>
      <c r="F1914" s="1">
        <v>35185</v>
      </c>
    </row>
    <row r="1915" spans="1:6" x14ac:dyDescent="0.3">
      <c r="A1915">
        <v>10989</v>
      </c>
      <c r="B1915">
        <v>6</v>
      </c>
      <c r="C1915">
        <v>25</v>
      </c>
      <c r="D1915">
        <v>40</v>
      </c>
      <c r="E1915">
        <v>0</v>
      </c>
      <c r="F1915" s="1">
        <v>35185</v>
      </c>
    </row>
    <row r="1916" spans="1:6" x14ac:dyDescent="0.3">
      <c r="A1916">
        <v>10989</v>
      </c>
      <c r="B1916">
        <v>11</v>
      </c>
      <c r="C1916">
        <v>21</v>
      </c>
      <c r="D1916">
        <v>15</v>
      </c>
      <c r="E1916">
        <v>0</v>
      </c>
      <c r="F1916" s="1">
        <v>35185</v>
      </c>
    </row>
    <row r="1917" spans="1:6" x14ac:dyDescent="0.3">
      <c r="A1917">
        <v>10989</v>
      </c>
      <c r="B1917">
        <v>41</v>
      </c>
      <c r="C1917">
        <v>9.65</v>
      </c>
      <c r="D1917">
        <v>4</v>
      </c>
      <c r="E1917">
        <v>0</v>
      </c>
      <c r="F1917" s="1">
        <v>35185</v>
      </c>
    </row>
    <row r="1918" spans="1:6" x14ac:dyDescent="0.3">
      <c r="A1918">
        <v>10990</v>
      </c>
      <c r="B1918">
        <v>21</v>
      </c>
      <c r="C1918">
        <v>10</v>
      </c>
      <c r="D1918">
        <v>65</v>
      </c>
      <c r="E1918">
        <v>0</v>
      </c>
      <c r="F1918" s="1">
        <v>35186</v>
      </c>
    </row>
    <row r="1919" spans="1:6" x14ac:dyDescent="0.3">
      <c r="A1919">
        <v>10990</v>
      </c>
      <c r="B1919">
        <v>34</v>
      </c>
      <c r="C1919">
        <v>14</v>
      </c>
      <c r="D1919">
        <v>60</v>
      </c>
      <c r="E1919">
        <v>0.15000000596046448</v>
      </c>
      <c r="F1919" s="1">
        <v>35186</v>
      </c>
    </row>
    <row r="1920" spans="1:6" x14ac:dyDescent="0.3">
      <c r="A1920">
        <v>10990</v>
      </c>
      <c r="B1920">
        <v>55</v>
      </c>
      <c r="C1920">
        <v>24</v>
      </c>
      <c r="D1920">
        <v>65</v>
      </c>
      <c r="E1920">
        <v>0.15000000596046448</v>
      </c>
      <c r="F1920" s="1">
        <v>35186</v>
      </c>
    </row>
    <row r="1921" spans="1:6" x14ac:dyDescent="0.3">
      <c r="A1921">
        <v>10990</v>
      </c>
      <c r="B1921">
        <v>61</v>
      </c>
      <c r="C1921">
        <v>28.5</v>
      </c>
      <c r="D1921">
        <v>66</v>
      </c>
      <c r="E1921">
        <v>0.15000000596046448</v>
      </c>
      <c r="F1921" s="1">
        <v>35186</v>
      </c>
    </row>
    <row r="1922" spans="1:6" x14ac:dyDescent="0.3">
      <c r="A1922">
        <v>10991</v>
      </c>
      <c r="B1922">
        <v>2</v>
      </c>
      <c r="C1922">
        <v>19</v>
      </c>
      <c r="D1922">
        <v>50</v>
      </c>
      <c r="E1922">
        <v>0.20000000298023224</v>
      </c>
      <c r="F1922" s="1">
        <v>35186</v>
      </c>
    </row>
    <row r="1923" spans="1:6" x14ac:dyDescent="0.3">
      <c r="A1923">
        <v>10991</v>
      </c>
      <c r="B1923">
        <v>70</v>
      </c>
      <c r="C1923">
        <v>15</v>
      </c>
      <c r="D1923">
        <v>20</v>
      </c>
      <c r="E1923">
        <v>0.20000000298023224</v>
      </c>
      <c r="F1923" s="1">
        <v>35186</v>
      </c>
    </row>
    <row r="1924" spans="1:6" x14ac:dyDescent="0.3">
      <c r="A1924">
        <v>10991</v>
      </c>
      <c r="B1924">
        <v>76</v>
      </c>
      <c r="C1924">
        <v>18</v>
      </c>
      <c r="D1924">
        <v>90</v>
      </c>
      <c r="E1924">
        <v>0.20000000298023224</v>
      </c>
      <c r="F1924" s="1">
        <v>35186</v>
      </c>
    </row>
    <row r="1925" spans="1:6" x14ac:dyDescent="0.3">
      <c r="A1925">
        <v>10992</v>
      </c>
      <c r="B1925">
        <v>72</v>
      </c>
      <c r="C1925">
        <v>34.799999999999997</v>
      </c>
      <c r="D1925">
        <v>2</v>
      </c>
      <c r="E1925">
        <v>0</v>
      </c>
      <c r="F1925" s="1">
        <v>35186</v>
      </c>
    </row>
    <row r="1926" spans="1:6" x14ac:dyDescent="0.3">
      <c r="A1926">
        <v>10993</v>
      </c>
      <c r="B1926">
        <v>29</v>
      </c>
      <c r="C1926">
        <v>123.79</v>
      </c>
      <c r="D1926">
        <v>50</v>
      </c>
      <c r="E1926">
        <v>0.25</v>
      </c>
      <c r="F1926" s="1">
        <v>35186</v>
      </c>
    </row>
    <row r="1927" spans="1:6" x14ac:dyDescent="0.3">
      <c r="A1927">
        <v>10993</v>
      </c>
      <c r="B1927">
        <v>41</v>
      </c>
      <c r="C1927">
        <v>9.65</v>
      </c>
      <c r="D1927">
        <v>35</v>
      </c>
      <c r="E1927">
        <v>0.25</v>
      </c>
      <c r="F1927" s="1">
        <v>35186</v>
      </c>
    </row>
    <row r="1928" spans="1:6" x14ac:dyDescent="0.3">
      <c r="A1928">
        <v>10994</v>
      </c>
      <c r="B1928">
        <v>59</v>
      </c>
      <c r="C1928">
        <v>55</v>
      </c>
      <c r="D1928">
        <v>18</v>
      </c>
      <c r="E1928">
        <v>5.000000074505806E-2</v>
      </c>
      <c r="F1928" s="1">
        <v>35187</v>
      </c>
    </row>
    <row r="1929" spans="1:6" x14ac:dyDescent="0.3">
      <c r="A1929">
        <v>10995</v>
      </c>
      <c r="B1929">
        <v>51</v>
      </c>
      <c r="C1929">
        <v>53</v>
      </c>
      <c r="D1929">
        <v>20</v>
      </c>
      <c r="E1929">
        <v>0</v>
      </c>
      <c r="F1929" s="1">
        <v>35187</v>
      </c>
    </row>
    <row r="1930" spans="1:6" x14ac:dyDescent="0.3">
      <c r="A1930">
        <v>10995</v>
      </c>
      <c r="B1930">
        <v>60</v>
      </c>
      <c r="C1930">
        <v>34</v>
      </c>
      <c r="D1930">
        <v>4</v>
      </c>
      <c r="E1930">
        <v>0</v>
      </c>
      <c r="F1930" s="1">
        <v>35187</v>
      </c>
    </row>
    <row r="1931" spans="1:6" x14ac:dyDescent="0.3">
      <c r="A1931">
        <v>10996</v>
      </c>
      <c r="B1931">
        <v>42</v>
      </c>
      <c r="C1931">
        <v>14</v>
      </c>
      <c r="D1931">
        <v>40</v>
      </c>
      <c r="E1931">
        <v>0</v>
      </c>
      <c r="F1931" s="1">
        <v>35187</v>
      </c>
    </row>
    <row r="1932" spans="1:6" x14ac:dyDescent="0.3">
      <c r="A1932">
        <v>10997</v>
      </c>
      <c r="B1932">
        <v>32</v>
      </c>
      <c r="C1932">
        <v>32</v>
      </c>
      <c r="D1932">
        <v>50</v>
      </c>
      <c r="E1932">
        <v>0</v>
      </c>
      <c r="F1932" s="1">
        <v>35188</v>
      </c>
    </row>
    <row r="1933" spans="1:6" x14ac:dyDescent="0.3">
      <c r="A1933">
        <v>10997</v>
      </c>
      <c r="B1933">
        <v>46</v>
      </c>
      <c r="C1933">
        <v>12</v>
      </c>
      <c r="D1933">
        <v>20</v>
      </c>
      <c r="E1933">
        <v>0.25</v>
      </c>
      <c r="F1933" s="1">
        <v>35188</v>
      </c>
    </row>
    <row r="1934" spans="1:6" x14ac:dyDescent="0.3">
      <c r="A1934">
        <v>10997</v>
      </c>
      <c r="B1934">
        <v>52</v>
      </c>
      <c r="C1934">
        <v>7</v>
      </c>
      <c r="D1934">
        <v>20</v>
      </c>
      <c r="E1934">
        <v>0.25</v>
      </c>
      <c r="F1934" s="1">
        <v>35188</v>
      </c>
    </row>
    <row r="1935" spans="1:6" x14ac:dyDescent="0.3">
      <c r="A1935">
        <v>10998</v>
      </c>
      <c r="B1935">
        <v>24</v>
      </c>
      <c r="C1935">
        <v>4.5</v>
      </c>
      <c r="D1935">
        <v>12</v>
      </c>
      <c r="E1935">
        <v>0</v>
      </c>
      <c r="F1935" s="1">
        <v>35188</v>
      </c>
    </row>
    <row r="1936" spans="1:6" x14ac:dyDescent="0.3">
      <c r="A1936">
        <v>10998</v>
      </c>
      <c r="B1936">
        <v>61</v>
      </c>
      <c r="C1936">
        <v>28.5</v>
      </c>
      <c r="D1936">
        <v>7</v>
      </c>
      <c r="E1936">
        <v>0</v>
      </c>
      <c r="F1936" s="1">
        <v>35188</v>
      </c>
    </row>
    <row r="1937" spans="1:6" x14ac:dyDescent="0.3">
      <c r="A1937">
        <v>10998</v>
      </c>
      <c r="B1937">
        <v>74</v>
      </c>
      <c r="C1937">
        <v>10</v>
      </c>
      <c r="D1937">
        <v>20</v>
      </c>
      <c r="E1937">
        <v>0</v>
      </c>
      <c r="F1937" s="1">
        <v>35188</v>
      </c>
    </row>
    <row r="1938" spans="1:6" x14ac:dyDescent="0.3">
      <c r="A1938">
        <v>10998</v>
      </c>
      <c r="B1938">
        <v>75</v>
      </c>
      <c r="C1938">
        <v>7.75</v>
      </c>
      <c r="D1938">
        <v>30</v>
      </c>
      <c r="E1938">
        <v>0</v>
      </c>
      <c r="F1938" s="1">
        <v>35188</v>
      </c>
    </row>
    <row r="1939" spans="1:6" x14ac:dyDescent="0.3">
      <c r="A1939">
        <v>10999</v>
      </c>
      <c r="B1939">
        <v>41</v>
      </c>
      <c r="C1939">
        <v>9.65</v>
      </c>
      <c r="D1939">
        <v>20</v>
      </c>
      <c r="E1939">
        <v>5.000000074505806E-2</v>
      </c>
      <c r="F1939" s="1">
        <v>35188</v>
      </c>
    </row>
    <row r="1940" spans="1:6" x14ac:dyDescent="0.3">
      <c r="A1940">
        <v>10999</v>
      </c>
      <c r="B1940">
        <v>51</v>
      </c>
      <c r="C1940">
        <v>53</v>
      </c>
      <c r="D1940">
        <v>15</v>
      </c>
      <c r="E1940">
        <v>5.000000074505806E-2</v>
      </c>
      <c r="F1940" s="1">
        <v>35188</v>
      </c>
    </row>
    <row r="1941" spans="1:6" x14ac:dyDescent="0.3">
      <c r="A1941">
        <v>10999</v>
      </c>
      <c r="B1941">
        <v>77</v>
      </c>
      <c r="C1941">
        <v>13</v>
      </c>
      <c r="D1941">
        <v>21</v>
      </c>
      <c r="E1941">
        <v>5.000000074505806E-2</v>
      </c>
      <c r="F1941" s="1">
        <v>35188</v>
      </c>
    </row>
    <row r="1942" spans="1:6" x14ac:dyDescent="0.3">
      <c r="A1942">
        <v>11000</v>
      </c>
      <c r="B1942">
        <v>4</v>
      </c>
      <c r="C1942">
        <v>22</v>
      </c>
      <c r="D1942">
        <v>25</v>
      </c>
      <c r="E1942">
        <v>0.25</v>
      </c>
      <c r="F1942" s="1">
        <v>35191</v>
      </c>
    </row>
    <row r="1943" spans="1:6" x14ac:dyDescent="0.3">
      <c r="A1943">
        <v>11000</v>
      </c>
      <c r="B1943">
        <v>24</v>
      </c>
      <c r="C1943">
        <v>4.5</v>
      </c>
      <c r="D1943">
        <v>30</v>
      </c>
      <c r="E1943">
        <v>0.25</v>
      </c>
      <c r="F1943" s="1">
        <v>35191</v>
      </c>
    </row>
    <row r="1944" spans="1:6" x14ac:dyDescent="0.3">
      <c r="A1944">
        <v>11000</v>
      </c>
      <c r="B1944">
        <v>77</v>
      </c>
      <c r="C1944">
        <v>13</v>
      </c>
      <c r="D1944">
        <v>30</v>
      </c>
      <c r="E1944">
        <v>0</v>
      </c>
      <c r="F1944" s="1">
        <v>35191</v>
      </c>
    </row>
    <row r="1945" spans="1:6" x14ac:dyDescent="0.3">
      <c r="A1945">
        <v>11001</v>
      </c>
      <c r="B1945">
        <v>7</v>
      </c>
      <c r="C1945">
        <v>30</v>
      </c>
      <c r="D1945">
        <v>60</v>
      </c>
      <c r="E1945">
        <v>0</v>
      </c>
      <c r="F1945" s="1">
        <v>35191</v>
      </c>
    </row>
    <row r="1946" spans="1:6" x14ac:dyDescent="0.3">
      <c r="A1946">
        <v>11001</v>
      </c>
      <c r="B1946">
        <v>22</v>
      </c>
      <c r="C1946">
        <v>21</v>
      </c>
      <c r="D1946">
        <v>25</v>
      </c>
      <c r="E1946">
        <v>0</v>
      </c>
      <c r="F1946" s="1">
        <v>35191</v>
      </c>
    </row>
    <row r="1947" spans="1:6" x14ac:dyDescent="0.3">
      <c r="A1947">
        <v>11001</v>
      </c>
      <c r="B1947">
        <v>46</v>
      </c>
      <c r="C1947">
        <v>12</v>
      </c>
      <c r="D1947">
        <v>25</v>
      </c>
      <c r="E1947">
        <v>0</v>
      </c>
      <c r="F1947" s="1">
        <v>35191</v>
      </c>
    </row>
    <row r="1948" spans="1:6" x14ac:dyDescent="0.3">
      <c r="A1948">
        <v>11001</v>
      </c>
      <c r="B1948">
        <v>55</v>
      </c>
      <c r="C1948">
        <v>24</v>
      </c>
      <c r="D1948">
        <v>6</v>
      </c>
      <c r="E1948">
        <v>0</v>
      </c>
      <c r="F1948" s="1">
        <v>35191</v>
      </c>
    </row>
    <row r="1949" spans="1:6" x14ac:dyDescent="0.3">
      <c r="A1949">
        <v>11002</v>
      </c>
      <c r="B1949">
        <v>13</v>
      </c>
      <c r="C1949">
        <v>6</v>
      </c>
      <c r="D1949">
        <v>56</v>
      </c>
      <c r="E1949">
        <v>0</v>
      </c>
      <c r="F1949" s="1">
        <v>35191</v>
      </c>
    </row>
    <row r="1950" spans="1:6" x14ac:dyDescent="0.3">
      <c r="A1950">
        <v>11002</v>
      </c>
      <c r="B1950">
        <v>35</v>
      </c>
      <c r="C1950">
        <v>18</v>
      </c>
      <c r="D1950">
        <v>15</v>
      </c>
      <c r="E1950">
        <v>0.15000000596046448</v>
      </c>
      <c r="F1950" s="1">
        <v>35191</v>
      </c>
    </row>
    <row r="1951" spans="1:6" x14ac:dyDescent="0.3">
      <c r="A1951">
        <v>11002</v>
      </c>
      <c r="B1951">
        <v>42</v>
      </c>
      <c r="C1951">
        <v>14</v>
      </c>
      <c r="D1951">
        <v>24</v>
      </c>
      <c r="E1951">
        <v>0.15000000596046448</v>
      </c>
      <c r="F1951" s="1">
        <v>35191</v>
      </c>
    </row>
    <row r="1952" spans="1:6" x14ac:dyDescent="0.3">
      <c r="A1952">
        <v>11002</v>
      </c>
      <c r="B1952">
        <v>55</v>
      </c>
      <c r="C1952">
        <v>24</v>
      </c>
      <c r="D1952">
        <v>40</v>
      </c>
      <c r="E1952">
        <v>0</v>
      </c>
      <c r="F1952" s="1">
        <v>35191</v>
      </c>
    </row>
    <row r="1953" spans="1:6" x14ac:dyDescent="0.3">
      <c r="A1953">
        <v>11003</v>
      </c>
      <c r="B1953">
        <v>1</v>
      </c>
      <c r="C1953">
        <v>18</v>
      </c>
      <c r="D1953">
        <v>4</v>
      </c>
      <c r="E1953">
        <v>0</v>
      </c>
      <c r="F1953" s="1">
        <v>35191</v>
      </c>
    </row>
    <row r="1954" spans="1:6" x14ac:dyDescent="0.3">
      <c r="A1954">
        <v>11003</v>
      </c>
      <c r="B1954">
        <v>40</v>
      </c>
      <c r="C1954">
        <v>18.399999999999999</v>
      </c>
      <c r="D1954">
        <v>10</v>
      </c>
      <c r="E1954">
        <v>0</v>
      </c>
      <c r="F1954" s="1">
        <v>35191</v>
      </c>
    </row>
    <row r="1955" spans="1:6" x14ac:dyDescent="0.3">
      <c r="A1955">
        <v>11003</v>
      </c>
      <c r="B1955">
        <v>52</v>
      </c>
      <c r="C1955">
        <v>7</v>
      </c>
      <c r="D1955">
        <v>10</v>
      </c>
      <c r="E1955">
        <v>0</v>
      </c>
      <c r="F1955" s="1">
        <v>35191</v>
      </c>
    </row>
    <row r="1956" spans="1:6" x14ac:dyDescent="0.3">
      <c r="A1956">
        <v>11004</v>
      </c>
      <c r="B1956">
        <v>26</v>
      </c>
      <c r="C1956">
        <v>31.23</v>
      </c>
      <c r="D1956">
        <v>6</v>
      </c>
      <c r="E1956">
        <v>0</v>
      </c>
      <c r="F1956" s="1">
        <v>35192</v>
      </c>
    </row>
    <row r="1957" spans="1:6" x14ac:dyDescent="0.3">
      <c r="A1957">
        <v>11004</v>
      </c>
      <c r="B1957">
        <v>76</v>
      </c>
      <c r="C1957">
        <v>18</v>
      </c>
      <c r="D1957">
        <v>6</v>
      </c>
      <c r="E1957">
        <v>0</v>
      </c>
      <c r="F1957" s="1">
        <v>35192</v>
      </c>
    </row>
    <row r="1958" spans="1:6" x14ac:dyDescent="0.3">
      <c r="A1958">
        <v>11005</v>
      </c>
      <c r="B1958">
        <v>1</v>
      </c>
      <c r="C1958">
        <v>18</v>
      </c>
      <c r="D1958">
        <v>2</v>
      </c>
      <c r="E1958">
        <v>0</v>
      </c>
      <c r="F1958" s="1">
        <v>35192</v>
      </c>
    </row>
    <row r="1959" spans="1:6" x14ac:dyDescent="0.3">
      <c r="A1959">
        <v>11005</v>
      </c>
      <c r="B1959">
        <v>59</v>
      </c>
      <c r="C1959">
        <v>55</v>
      </c>
      <c r="D1959">
        <v>10</v>
      </c>
      <c r="E1959">
        <v>0</v>
      </c>
      <c r="F1959" s="1">
        <v>35192</v>
      </c>
    </row>
    <row r="1960" spans="1:6" x14ac:dyDescent="0.3">
      <c r="A1960">
        <v>11006</v>
      </c>
      <c r="B1960">
        <v>1</v>
      </c>
      <c r="C1960">
        <v>18</v>
      </c>
      <c r="D1960">
        <v>8</v>
      </c>
      <c r="E1960">
        <v>0</v>
      </c>
      <c r="F1960" s="1">
        <v>35192</v>
      </c>
    </row>
    <row r="1961" spans="1:6" x14ac:dyDescent="0.3">
      <c r="A1961">
        <v>11006</v>
      </c>
      <c r="B1961">
        <v>29</v>
      </c>
      <c r="C1961">
        <v>123.79</v>
      </c>
      <c r="D1961">
        <v>2</v>
      </c>
      <c r="E1961">
        <v>0.25</v>
      </c>
      <c r="F1961" s="1">
        <v>35192</v>
      </c>
    </row>
    <row r="1962" spans="1:6" x14ac:dyDescent="0.3">
      <c r="A1962">
        <v>11007</v>
      </c>
      <c r="B1962">
        <v>8</v>
      </c>
      <c r="C1962">
        <v>40</v>
      </c>
      <c r="D1962">
        <v>30</v>
      </c>
      <c r="E1962">
        <v>0</v>
      </c>
      <c r="F1962" s="1">
        <v>35193</v>
      </c>
    </row>
    <row r="1963" spans="1:6" x14ac:dyDescent="0.3">
      <c r="A1963">
        <v>11007</v>
      </c>
      <c r="B1963">
        <v>29</v>
      </c>
      <c r="C1963">
        <v>123.79</v>
      </c>
      <c r="D1963">
        <v>10</v>
      </c>
      <c r="E1963">
        <v>0</v>
      </c>
      <c r="F1963" s="1">
        <v>35193</v>
      </c>
    </row>
    <row r="1964" spans="1:6" x14ac:dyDescent="0.3">
      <c r="A1964">
        <v>11007</v>
      </c>
      <c r="B1964">
        <v>42</v>
      </c>
      <c r="C1964">
        <v>14</v>
      </c>
      <c r="D1964">
        <v>14</v>
      </c>
      <c r="E1964">
        <v>0</v>
      </c>
      <c r="F1964" s="1">
        <v>35193</v>
      </c>
    </row>
    <row r="1965" spans="1:6" x14ac:dyDescent="0.3">
      <c r="A1965">
        <v>11008</v>
      </c>
      <c r="B1965">
        <v>28</v>
      </c>
      <c r="C1965">
        <v>45.6</v>
      </c>
      <c r="D1965">
        <v>70</v>
      </c>
      <c r="E1965">
        <v>5.000000074505806E-2</v>
      </c>
      <c r="F1965" s="1">
        <v>35193</v>
      </c>
    </row>
    <row r="1966" spans="1:6" x14ac:dyDescent="0.3">
      <c r="A1966">
        <v>11008</v>
      </c>
      <c r="B1966">
        <v>34</v>
      </c>
      <c r="C1966">
        <v>14</v>
      </c>
      <c r="D1966">
        <v>90</v>
      </c>
      <c r="E1966">
        <v>5.000000074505806E-2</v>
      </c>
      <c r="F1966" s="1">
        <v>35193</v>
      </c>
    </row>
    <row r="1967" spans="1:6" x14ac:dyDescent="0.3">
      <c r="A1967">
        <v>11008</v>
      </c>
      <c r="B1967">
        <v>71</v>
      </c>
      <c r="C1967">
        <v>21.5</v>
      </c>
      <c r="D1967">
        <v>21</v>
      </c>
      <c r="E1967">
        <v>0</v>
      </c>
      <c r="F1967" s="1">
        <v>35193</v>
      </c>
    </row>
    <row r="1968" spans="1:6" x14ac:dyDescent="0.3">
      <c r="A1968">
        <v>11009</v>
      </c>
      <c r="B1968">
        <v>24</v>
      </c>
      <c r="C1968">
        <v>4.5</v>
      </c>
      <c r="D1968">
        <v>12</v>
      </c>
      <c r="E1968">
        <v>0</v>
      </c>
      <c r="F1968" s="1">
        <v>35193</v>
      </c>
    </row>
    <row r="1969" spans="1:6" x14ac:dyDescent="0.3">
      <c r="A1969">
        <v>11009</v>
      </c>
      <c r="B1969">
        <v>36</v>
      </c>
      <c r="C1969">
        <v>19</v>
      </c>
      <c r="D1969">
        <v>18</v>
      </c>
      <c r="E1969">
        <v>0.25</v>
      </c>
      <c r="F1969" s="1">
        <v>35193</v>
      </c>
    </row>
    <row r="1970" spans="1:6" x14ac:dyDescent="0.3">
      <c r="A1970">
        <v>11009</v>
      </c>
      <c r="B1970">
        <v>60</v>
      </c>
      <c r="C1970">
        <v>34</v>
      </c>
      <c r="D1970">
        <v>9</v>
      </c>
      <c r="E1970">
        <v>0</v>
      </c>
      <c r="F1970" s="1">
        <v>35193</v>
      </c>
    </row>
    <row r="1971" spans="1:6" x14ac:dyDescent="0.3">
      <c r="A1971">
        <v>11010</v>
      </c>
      <c r="B1971">
        <v>7</v>
      </c>
      <c r="C1971">
        <v>30</v>
      </c>
      <c r="D1971">
        <v>20</v>
      </c>
      <c r="E1971">
        <v>0</v>
      </c>
      <c r="F1971" s="1">
        <v>35194</v>
      </c>
    </row>
    <row r="1972" spans="1:6" x14ac:dyDescent="0.3">
      <c r="A1972">
        <v>11010</v>
      </c>
      <c r="B1972">
        <v>24</v>
      </c>
      <c r="C1972">
        <v>4.5</v>
      </c>
      <c r="D1972">
        <v>10</v>
      </c>
      <c r="E1972">
        <v>0</v>
      </c>
      <c r="F1972" s="1">
        <v>35194</v>
      </c>
    </row>
    <row r="1973" spans="1:6" x14ac:dyDescent="0.3">
      <c r="A1973">
        <v>11011</v>
      </c>
      <c r="B1973">
        <v>58</v>
      </c>
      <c r="C1973">
        <v>13.25</v>
      </c>
      <c r="D1973">
        <v>40</v>
      </c>
      <c r="E1973">
        <v>5.000000074505806E-2</v>
      </c>
      <c r="F1973" s="1">
        <v>35194</v>
      </c>
    </row>
    <row r="1974" spans="1:6" x14ac:dyDescent="0.3">
      <c r="A1974">
        <v>11011</v>
      </c>
      <c r="B1974">
        <v>71</v>
      </c>
      <c r="C1974">
        <v>21.5</v>
      </c>
      <c r="D1974">
        <v>20</v>
      </c>
      <c r="E1974">
        <v>0</v>
      </c>
      <c r="F1974" s="1">
        <v>35194</v>
      </c>
    </row>
    <row r="1975" spans="1:6" x14ac:dyDescent="0.3">
      <c r="A1975">
        <v>11012</v>
      </c>
      <c r="B1975">
        <v>19</v>
      </c>
      <c r="C1975">
        <v>9.1999999999999993</v>
      </c>
      <c r="D1975">
        <v>50</v>
      </c>
      <c r="E1975">
        <v>5.000000074505806E-2</v>
      </c>
      <c r="F1975" s="1">
        <v>35194</v>
      </c>
    </row>
    <row r="1976" spans="1:6" x14ac:dyDescent="0.3">
      <c r="A1976">
        <v>11012</v>
      </c>
      <c r="B1976">
        <v>60</v>
      </c>
      <c r="C1976">
        <v>34</v>
      </c>
      <c r="D1976">
        <v>36</v>
      </c>
      <c r="E1976">
        <v>5.000000074505806E-2</v>
      </c>
      <c r="F1976" s="1">
        <v>35194</v>
      </c>
    </row>
    <row r="1977" spans="1:6" x14ac:dyDescent="0.3">
      <c r="A1977">
        <v>11012</v>
      </c>
      <c r="B1977">
        <v>71</v>
      </c>
      <c r="C1977">
        <v>21.5</v>
      </c>
      <c r="D1977">
        <v>60</v>
      </c>
      <c r="E1977">
        <v>5.000000074505806E-2</v>
      </c>
      <c r="F1977" s="1">
        <v>35194</v>
      </c>
    </row>
    <row r="1978" spans="1:6" x14ac:dyDescent="0.3">
      <c r="A1978">
        <v>11013</v>
      </c>
      <c r="B1978">
        <v>23</v>
      </c>
      <c r="C1978">
        <v>9</v>
      </c>
      <c r="D1978">
        <v>10</v>
      </c>
      <c r="E1978">
        <v>0</v>
      </c>
      <c r="F1978" s="1">
        <v>35194</v>
      </c>
    </row>
    <row r="1979" spans="1:6" x14ac:dyDescent="0.3">
      <c r="A1979">
        <v>11013</v>
      </c>
      <c r="B1979">
        <v>42</v>
      </c>
      <c r="C1979">
        <v>14</v>
      </c>
      <c r="D1979">
        <v>4</v>
      </c>
      <c r="E1979">
        <v>0</v>
      </c>
      <c r="F1979" s="1">
        <v>35194</v>
      </c>
    </row>
    <row r="1980" spans="1:6" x14ac:dyDescent="0.3">
      <c r="A1980">
        <v>11013</v>
      </c>
      <c r="B1980">
        <v>45</v>
      </c>
      <c r="C1980">
        <v>9.5</v>
      </c>
      <c r="D1980">
        <v>20</v>
      </c>
      <c r="E1980">
        <v>0</v>
      </c>
      <c r="F1980" s="1">
        <v>35194</v>
      </c>
    </row>
    <row r="1981" spans="1:6" x14ac:dyDescent="0.3">
      <c r="A1981">
        <v>11013</v>
      </c>
      <c r="B1981">
        <v>68</v>
      </c>
      <c r="C1981">
        <v>12.5</v>
      </c>
      <c r="D1981">
        <v>2</v>
      </c>
      <c r="E1981">
        <v>0</v>
      </c>
      <c r="F1981" s="1">
        <v>35194</v>
      </c>
    </row>
    <row r="1982" spans="1:6" x14ac:dyDescent="0.3">
      <c r="A1982">
        <v>11014</v>
      </c>
      <c r="B1982">
        <v>41</v>
      </c>
      <c r="C1982">
        <v>9.65</v>
      </c>
      <c r="D1982">
        <v>28</v>
      </c>
      <c r="E1982">
        <v>0.10000000149011612</v>
      </c>
      <c r="F1982" s="1">
        <v>35195</v>
      </c>
    </row>
    <row r="1983" spans="1:6" x14ac:dyDescent="0.3">
      <c r="A1983">
        <v>11015</v>
      </c>
      <c r="B1983">
        <v>30</v>
      </c>
      <c r="C1983">
        <v>25.89</v>
      </c>
      <c r="D1983">
        <v>15</v>
      </c>
      <c r="E1983">
        <v>0</v>
      </c>
      <c r="F1983" s="1">
        <v>35195</v>
      </c>
    </row>
    <row r="1984" spans="1:6" x14ac:dyDescent="0.3">
      <c r="A1984">
        <v>11015</v>
      </c>
      <c r="B1984">
        <v>77</v>
      </c>
      <c r="C1984">
        <v>13</v>
      </c>
      <c r="D1984">
        <v>18</v>
      </c>
      <c r="E1984">
        <v>0</v>
      </c>
      <c r="F1984" s="1">
        <v>35195</v>
      </c>
    </row>
    <row r="1985" spans="1:6" x14ac:dyDescent="0.3">
      <c r="A1985">
        <v>11016</v>
      </c>
      <c r="B1985">
        <v>31</v>
      </c>
      <c r="C1985">
        <v>12.5</v>
      </c>
      <c r="D1985">
        <v>15</v>
      </c>
      <c r="E1985">
        <v>0</v>
      </c>
      <c r="F1985" s="1">
        <v>35195</v>
      </c>
    </row>
    <row r="1986" spans="1:6" x14ac:dyDescent="0.3">
      <c r="A1986">
        <v>11016</v>
      </c>
      <c r="B1986">
        <v>36</v>
      </c>
      <c r="C1986">
        <v>19</v>
      </c>
      <c r="D1986">
        <v>16</v>
      </c>
      <c r="E1986">
        <v>0</v>
      </c>
      <c r="F1986" s="1">
        <v>35195</v>
      </c>
    </row>
    <row r="1987" spans="1:6" x14ac:dyDescent="0.3">
      <c r="A1987">
        <v>11017</v>
      </c>
      <c r="B1987">
        <v>3</v>
      </c>
      <c r="C1987">
        <v>10</v>
      </c>
      <c r="D1987">
        <v>25</v>
      </c>
      <c r="E1987">
        <v>0</v>
      </c>
      <c r="F1987" s="1">
        <v>35198</v>
      </c>
    </row>
    <row r="1988" spans="1:6" x14ac:dyDescent="0.3">
      <c r="A1988">
        <v>11017</v>
      </c>
      <c r="B1988">
        <v>59</v>
      </c>
      <c r="C1988">
        <v>55</v>
      </c>
      <c r="D1988">
        <v>110</v>
      </c>
      <c r="E1988">
        <v>0</v>
      </c>
      <c r="F1988" s="1">
        <v>35198</v>
      </c>
    </row>
    <row r="1989" spans="1:6" x14ac:dyDescent="0.3">
      <c r="A1989">
        <v>11017</v>
      </c>
      <c r="B1989">
        <v>70</v>
      </c>
      <c r="C1989">
        <v>15</v>
      </c>
      <c r="D1989">
        <v>30</v>
      </c>
      <c r="E1989">
        <v>0</v>
      </c>
      <c r="F1989" s="1">
        <v>35198</v>
      </c>
    </row>
    <row r="1990" spans="1:6" x14ac:dyDescent="0.3">
      <c r="A1990">
        <v>11018</v>
      </c>
      <c r="B1990">
        <v>12</v>
      </c>
      <c r="C1990">
        <v>38</v>
      </c>
      <c r="D1990">
        <v>20</v>
      </c>
      <c r="E1990">
        <v>0</v>
      </c>
      <c r="F1990" s="1">
        <v>35198</v>
      </c>
    </row>
    <row r="1991" spans="1:6" x14ac:dyDescent="0.3">
      <c r="A1991">
        <v>11018</v>
      </c>
      <c r="B1991">
        <v>18</v>
      </c>
      <c r="C1991">
        <v>62.5</v>
      </c>
      <c r="D1991">
        <v>10</v>
      </c>
      <c r="E1991">
        <v>0</v>
      </c>
      <c r="F1991" s="1">
        <v>35198</v>
      </c>
    </row>
    <row r="1992" spans="1:6" x14ac:dyDescent="0.3">
      <c r="A1992">
        <v>11018</v>
      </c>
      <c r="B1992">
        <v>56</v>
      </c>
      <c r="C1992">
        <v>38</v>
      </c>
      <c r="D1992">
        <v>5</v>
      </c>
      <c r="E1992">
        <v>0</v>
      </c>
      <c r="F1992" s="1">
        <v>35198</v>
      </c>
    </row>
    <row r="1993" spans="1:6" x14ac:dyDescent="0.3">
      <c r="A1993">
        <v>11019</v>
      </c>
      <c r="B1993">
        <v>46</v>
      </c>
      <c r="C1993">
        <v>12</v>
      </c>
      <c r="D1993">
        <v>3</v>
      </c>
      <c r="E1993">
        <v>0</v>
      </c>
      <c r="F1993" s="1">
        <v>35198</v>
      </c>
    </row>
    <row r="1994" spans="1:6" x14ac:dyDescent="0.3">
      <c r="A1994">
        <v>11019</v>
      </c>
      <c r="B1994">
        <v>49</v>
      </c>
      <c r="C1994">
        <v>20</v>
      </c>
      <c r="D1994">
        <v>2</v>
      </c>
      <c r="E1994">
        <v>0</v>
      </c>
      <c r="F1994" s="1">
        <v>35198</v>
      </c>
    </row>
    <row r="1995" spans="1:6" x14ac:dyDescent="0.3">
      <c r="A1995">
        <v>11020</v>
      </c>
      <c r="B1995">
        <v>10</v>
      </c>
      <c r="C1995">
        <v>31</v>
      </c>
      <c r="D1995">
        <v>24</v>
      </c>
      <c r="E1995">
        <v>0.15000000596046448</v>
      </c>
      <c r="F1995" s="1">
        <v>35199</v>
      </c>
    </row>
    <row r="1996" spans="1:6" x14ac:dyDescent="0.3">
      <c r="A1996">
        <v>11021</v>
      </c>
      <c r="B1996">
        <v>2</v>
      </c>
      <c r="C1996">
        <v>19</v>
      </c>
      <c r="D1996">
        <v>11</v>
      </c>
      <c r="E1996">
        <v>0.25</v>
      </c>
      <c r="F1996" s="1">
        <v>35199</v>
      </c>
    </row>
    <row r="1997" spans="1:6" x14ac:dyDescent="0.3">
      <c r="A1997">
        <v>11021</v>
      </c>
      <c r="B1997">
        <v>20</v>
      </c>
      <c r="C1997">
        <v>81</v>
      </c>
      <c r="D1997">
        <v>15</v>
      </c>
      <c r="E1997">
        <v>0</v>
      </c>
      <c r="F1997" s="1">
        <v>35199</v>
      </c>
    </row>
    <row r="1998" spans="1:6" x14ac:dyDescent="0.3">
      <c r="A1998">
        <v>11021</v>
      </c>
      <c r="B1998">
        <v>26</v>
      </c>
      <c r="C1998">
        <v>31.23</v>
      </c>
      <c r="D1998">
        <v>63</v>
      </c>
      <c r="E1998">
        <v>0</v>
      </c>
      <c r="F1998" s="1">
        <v>35199</v>
      </c>
    </row>
    <row r="1999" spans="1:6" x14ac:dyDescent="0.3">
      <c r="A1999">
        <v>11021</v>
      </c>
      <c r="B1999">
        <v>51</v>
      </c>
      <c r="C1999">
        <v>53</v>
      </c>
      <c r="D1999">
        <v>44</v>
      </c>
      <c r="E1999">
        <v>0.25</v>
      </c>
      <c r="F1999" s="1">
        <v>35199</v>
      </c>
    </row>
    <row r="2000" spans="1:6" x14ac:dyDescent="0.3">
      <c r="A2000">
        <v>11021</v>
      </c>
      <c r="B2000">
        <v>72</v>
      </c>
      <c r="C2000">
        <v>34.799999999999997</v>
      </c>
      <c r="D2000">
        <v>35</v>
      </c>
      <c r="E2000">
        <v>0</v>
      </c>
      <c r="F2000" s="1">
        <v>35199</v>
      </c>
    </row>
    <row r="2001" spans="1:6" x14ac:dyDescent="0.3">
      <c r="A2001">
        <v>11022</v>
      </c>
      <c r="B2001">
        <v>19</v>
      </c>
      <c r="C2001">
        <v>9.1999999999999993</v>
      </c>
      <c r="D2001">
        <v>35</v>
      </c>
      <c r="E2001">
        <v>0</v>
      </c>
      <c r="F2001" s="1">
        <v>35199</v>
      </c>
    </row>
    <row r="2002" spans="1:6" x14ac:dyDescent="0.3">
      <c r="A2002">
        <v>11022</v>
      </c>
      <c r="B2002">
        <v>69</v>
      </c>
      <c r="C2002">
        <v>36</v>
      </c>
      <c r="D2002">
        <v>30</v>
      </c>
      <c r="E2002">
        <v>0</v>
      </c>
      <c r="F2002" s="1">
        <v>35199</v>
      </c>
    </row>
    <row r="2003" spans="1:6" x14ac:dyDescent="0.3">
      <c r="A2003">
        <v>11023</v>
      </c>
      <c r="B2003">
        <v>7</v>
      </c>
      <c r="C2003">
        <v>30</v>
      </c>
      <c r="D2003">
        <v>4</v>
      </c>
      <c r="E2003">
        <v>0</v>
      </c>
      <c r="F2003" s="1">
        <v>35199</v>
      </c>
    </row>
    <row r="2004" spans="1:6" x14ac:dyDescent="0.3">
      <c r="A2004">
        <v>11023</v>
      </c>
      <c r="B2004">
        <v>43</v>
      </c>
      <c r="C2004">
        <v>46</v>
      </c>
      <c r="D2004">
        <v>30</v>
      </c>
      <c r="E2004">
        <v>0</v>
      </c>
      <c r="F2004" s="1">
        <v>35199</v>
      </c>
    </row>
    <row r="2005" spans="1:6" x14ac:dyDescent="0.3">
      <c r="A2005">
        <v>11024</v>
      </c>
      <c r="B2005">
        <v>26</v>
      </c>
      <c r="C2005">
        <v>31.23</v>
      </c>
      <c r="D2005">
        <v>12</v>
      </c>
      <c r="E2005">
        <v>0</v>
      </c>
      <c r="F2005" s="1">
        <v>35200</v>
      </c>
    </row>
    <row r="2006" spans="1:6" x14ac:dyDescent="0.3">
      <c r="A2006">
        <v>11024</v>
      </c>
      <c r="B2006">
        <v>33</v>
      </c>
      <c r="C2006">
        <v>2.5</v>
      </c>
      <c r="D2006">
        <v>30</v>
      </c>
      <c r="E2006">
        <v>0</v>
      </c>
      <c r="F2006" s="1">
        <v>35200</v>
      </c>
    </row>
    <row r="2007" spans="1:6" x14ac:dyDescent="0.3">
      <c r="A2007">
        <v>11024</v>
      </c>
      <c r="B2007">
        <v>65</v>
      </c>
      <c r="C2007">
        <v>21.05</v>
      </c>
      <c r="D2007">
        <v>21</v>
      </c>
      <c r="E2007">
        <v>0</v>
      </c>
      <c r="F2007" s="1">
        <v>35200</v>
      </c>
    </row>
    <row r="2008" spans="1:6" x14ac:dyDescent="0.3">
      <c r="A2008">
        <v>11024</v>
      </c>
      <c r="B2008">
        <v>71</v>
      </c>
      <c r="C2008">
        <v>21.5</v>
      </c>
      <c r="D2008">
        <v>50</v>
      </c>
      <c r="E2008">
        <v>0</v>
      </c>
      <c r="F2008" s="1">
        <v>35200</v>
      </c>
    </row>
    <row r="2009" spans="1:6" x14ac:dyDescent="0.3">
      <c r="A2009">
        <v>11025</v>
      </c>
      <c r="B2009">
        <v>1</v>
      </c>
      <c r="C2009">
        <v>18</v>
      </c>
      <c r="D2009">
        <v>10</v>
      </c>
      <c r="E2009">
        <v>0.10000000149011612</v>
      </c>
      <c r="F2009" s="1">
        <v>35200</v>
      </c>
    </row>
    <row r="2010" spans="1:6" x14ac:dyDescent="0.3">
      <c r="A2010">
        <v>11025</v>
      </c>
      <c r="B2010">
        <v>13</v>
      </c>
      <c r="C2010">
        <v>6</v>
      </c>
      <c r="D2010">
        <v>20</v>
      </c>
      <c r="E2010">
        <v>0.10000000149011612</v>
      </c>
      <c r="F2010" s="1">
        <v>35200</v>
      </c>
    </row>
    <row r="2011" spans="1:6" x14ac:dyDescent="0.3">
      <c r="A2011">
        <v>11026</v>
      </c>
      <c r="B2011">
        <v>18</v>
      </c>
      <c r="C2011">
        <v>62.5</v>
      </c>
      <c r="D2011">
        <v>8</v>
      </c>
      <c r="E2011">
        <v>0</v>
      </c>
      <c r="F2011" s="1">
        <v>35200</v>
      </c>
    </row>
    <row r="2012" spans="1:6" x14ac:dyDescent="0.3">
      <c r="A2012">
        <v>11026</v>
      </c>
      <c r="B2012">
        <v>51</v>
      </c>
      <c r="C2012">
        <v>53</v>
      </c>
      <c r="D2012">
        <v>10</v>
      </c>
      <c r="E2012">
        <v>0</v>
      </c>
      <c r="F2012" s="1">
        <v>35200</v>
      </c>
    </row>
    <row r="2013" spans="1:6" x14ac:dyDescent="0.3">
      <c r="A2013">
        <v>11027</v>
      </c>
      <c r="B2013">
        <v>24</v>
      </c>
      <c r="C2013">
        <v>4.5</v>
      </c>
      <c r="D2013">
        <v>30</v>
      </c>
      <c r="E2013">
        <v>0.25</v>
      </c>
      <c r="F2013" s="1">
        <v>35201</v>
      </c>
    </row>
    <row r="2014" spans="1:6" x14ac:dyDescent="0.3">
      <c r="A2014">
        <v>11027</v>
      </c>
      <c r="B2014">
        <v>62</v>
      </c>
      <c r="C2014">
        <v>49.3</v>
      </c>
      <c r="D2014">
        <v>21</v>
      </c>
      <c r="E2014">
        <v>0.25</v>
      </c>
      <c r="F2014" s="1">
        <v>35201</v>
      </c>
    </row>
    <row r="2015" spans="1:6" x14ac:dyDescent="0.3">
      <c r="A2015">
        <v>11028</v>
      </c>
      <c r="B2015">
        <v>55</v>
      </c>
      <c r="C2015">
        <v>24</v>
      </c>
      <c r="D2015">
        <v>35</v>
      </c>
      <c r="E2015">
        <v>0</v>
      </c>
      <c r="F2015" s="1">
        <v>35201</v>
      </c>
    </row>
    <row r="2016" spans="1:6" x14ac:dyDescent="0.3">
      <c r="A2016">
        <v>11028</v>
      </c>
      <c r="B2016">
        <v>59</v>
      </c>
      <c r="C2016">
        <v>55</v>
      </c>
      <c r="D2016">
        <v>24</v>
      </c>
      <c r="E2016">
        <v>0</v>
      </c>
      <c r="F2016" s="1">
        <v>35201</v>
      </c>
    </row>
    <row r="2017" spans="1:6" x14ac:dyDescent="0.3">
      <c r="A2017">
        <v>11029</v>
      </c>
      <c r="B2017">
        <v>56</v>
      </c>
      <c r="C2017">
        <v>38</v>
      </c>
      <c r="D2017">
        <v>20</v>
      </c>
      <c r="E2017">
        <v>0</v>
      </c>
      <c r="F2017" s="1">
        <v>35201</v>
      </c>
    </row>
    <row r="2018" spans="1:6" x14ac:dyDescent="0.3">
      <c r="A2018">
        <v>11029</v>
      </c>
      <c r="B2018">
        <v>63</v>
      </c>
      <c r="C2018">
        <v>43.9</v>
      </c>
      <c r="D2018">
        <v>12</v>
      </c>
      <c r="E2018">
        <v>0</v>
      </c>
      <c r="F2018" s="1">
        <v>35201</v>
      </c>
    </row>
    <row r="2019" spans="1:6" x14ac:dyDescent="0.3">
      <c r="A2019">
        <v>11030</v>
      </c>
      <c r="B2019">
        <v>2</v>
      </c>
      <c r="C2019">
        <v>19</v>
      </c>
      <c r="D2019">
        <v>100</v>
      </c>
      <c r="E2019">
        <v>0.25</v>
      </c>
      <c r="F2019" s="1">
        <v>35202</v>
      </c>
    </row>
    <row r="2020" spans="1:6" x14ac:dyDescent="0.3">
      <c r="A2020">
        <v>11030</v>
      </c>
      <c r="B2020">
        <v>5</v>
      </c>
      <c r="C2020">
        <v>21.35</v>
      </c>
      <c r="D2020">
        <v>70</v>
      </c>
      <c r="E2020">
        <v>0</v>
      </c>
      <c r="F2020" s="1">
        <v>35202</v>
      </c>
    </row>
    <row r="2021" spans="1:6" x14ac:dyDescent="0.3">
      <c r="A2021">
        <v>11030</v>
      </c>
      <c r="B2021">
        <v>29</v>
      </c>
      <c r="C2021">
        <v>123.79</v>
      </c>
      <c r="D2021">
        <v>60</v>
      </c>
      <c r="E2021">
        <v>0.25</v>
      </c>
      <c r="F2021" s="1">
        <v>35202</v>
      </c>
    </row>
    <row r="2022" spans="1:6" x14ac:dyDescent="0.3">
      <c r="A2022">
        <v>11030</v>
      </c>
      <c r="B2022">
        <v>59</v>
      </c>
      <c r="C2022">
        <v>55</v>
      </c>
      <c r="D2022">
        <v>100</v>
      </c>
      <c r="E2022">
        <v>0.25</v>
      </c>
      <c r="F2022" s="1">
        <v>35202</v>
      </c>
    </row>
    <row r="2023" spans="1:6" x14ac:dyDescent="0.3">
      <c r="A2023">
        <v>11031</v>
      </c>
      <c r="B2023">
        <v>1</v>
      </c>
      <c r="C2023">
        <v>18</v>
      </c>
      <c r="D2023">
        <v>45</v>
      </c>
      <c r="E2023">
        <v>0</v>
      </c>
      <c r="F2023" s="1">
        <v>35202</v>
      </c>
    </row>
    <row r="2024" spans="1:6" x14ac:dyDescent="0.3">
      <c r="A2024">
        <v>11031</v>
      </c>
      <c r="B2024">
        <v>13</v>
      </c>
      <c r="C2024">
        <v>6</v>
      </c>
      <c r="D2024">
        <v>80</v>
      </c>
      <c r="E2024">
        <v>0</v>
      </c>
      <c r="F2024" s="1">
        <v>35202</v>
      </c>
    </row>
    <row r="2025" spans="1:6" x14ac:dyDescent="0.3">
      <c r="A2025">
        <v>11031</v>
      </c>
      <c r="B2025">
        <v>24</v>
      </c>
      <c r="C2025">
        <v>4.5</v>
      </c>
      <c r="D2025">
        <v>21</v>
      </c>
      <c r="E2025">
        <v>0</v>
      </c>
      <c r="F2025" s="1">
        <v>35202</v>
      </c>
    </row>
    <row r="2026" spans="1:6" x14ac:dyDescent="0.3">
      <c r="A2026">
        <v>11031</v>
      </c>
      <c r="B2026">
        <v>64</v>
      </c>
      <c r="C2026">
        <v>33.25</v>
      </c>
      <c r="D2026">
        <v>20</v>
      </c>
      <c r="E2026">
        <v>0</v>
      </c>
      <c r="F2026" s="1">
        <v>35202</v>
      </c>
    </row>
    <row r="2027" spans="1:6" x14ac:dyDescent="0.3">
      <c r="A2027">
        <v>11031</v>
      </c>
      <c r="B2027">
        <v>71</v>
      </c>
      <c r="C2027">
        <v>21.5</v>
      </c>
      <c r="D2027">
        <v>16</v>
      </c>
      <c r="E2027">
        <v>0</v>
      </c>
      <c r="F2027" s="1">
        <v>35202</v>
      </c>
    </row>
    <row r="2028" spans="1:6" x14ac:dyDescent="0.3">
      <c r="A2028">
        <v>11032</v>
      </c>
      <c r="B2028">
        <v>36</v>
      </c>
      <c r="C2028">
        <v>19</v>
      </c>
      <c r="D2028">
        <v>35</v>
      </c>
      <c r="E2028">
        <v>0</v>
      </c>
      <c r="F2028" s="1">
        <v>35202</v>
      </c>
    </row>
    <row r="2029" spans="1:6" x14ac:dyDescent="0.3">
      <c r="A2029">
        <v>11032</v>
      </c>
      <c r="B2029">
        <v>38</v>
      </c>
      <c r="C2029">
        <v>263.5</v>
      </c>
      <c r="D2029">
        <v>25</v>
      </c>
      <c r="E2029">
        <v>0</v>
      </c>
      <c r="F2029" s="1">
        <v>35202</v>
      </c>
    </row>
    <row r="2030" spans="1:6" x14ac:dyDescent="0.3">
      <c r="A2030">
        <v>11032</v>
      </c>
      <c r="B2030">
        <v>59</v>
      </c>
      <c r="C2030">
        <v>55</v>
      </c>
      <c r="D2030">
        <v>30</v>
      </c>
      <c r="E2030">
        <v>0</v>
      </c>
      <c r="F2030" s="1">
        <v>35202</v>
      </c>
    </row>
    <row r="2031" spans="1:6" x14ac:dyDescent="0.3">
      <c r="A2031">
        <v>11033</v>
      </c>
      <c r="B2031">
        <v>53</v>
      </c>
      <c r="C2031">
        <v>32.799999999999997</v>
      </c>
      <c r="D2031">
        <v>70</v>
      </c>
      <c r="E2031">
        <v>0.10000000149011612</v>
      </c>
      <c r="F2031" s="1">
        <v>35202</v>
      </c>
    </row>
    <row r="2032" spans="1:6" x14ac:dyDescent="0.3">
      <c r="A2032">
        <v>11033</v>
      </c>
      <c r="B2032">
        <v>69</v>
      </c>
      <c r="C2032">
        <v>36</v>
      </c>
      <c r="D2032">
        <v>36</v>
      </c>
      <c r="E2032">
        <v>0.10000000149011612</v>
      </c>
      <c r="F2032" s="1">
        <v>35202</v>
      </c>
    </row>
    <row r="2033" spans="1:6" x14ac:dyDescent="0.3">
      <c r="A2033">
        <v>11034</v>
      </c>
      <c r="B2033">
        <v>21</v>
      </c>
      <c r="C2033">
        <v>10</v>
      </c>
      <c r="D2033">
        <v>15</v>
      </c>
      <c r="E2033">
        <v>0.10000000149011612</v>
      </c>
      <c r="F2033" s="1">
        <v>35205</v>
      </c>
    </row>
    <row r="2034" spans="1:6" x14ac:dyDescent="0.3">
      <c r="A2034">
        <v>11034</v>
      </c>
      <c r="B2034">
        <v>44</v>
      </c>
      <c r="C2034">
        <v>19.45</v>
      </c>
      <c r="D2034">
        <v>12</v>
      </c>
      <c r="E2034">
        <v>0</v>
      </c>
      <c r="F2034" s="1">
        <v>35205</v>
      </c>
    </row>
    <row r="2035" spans="1:6" x14ac:dyDescent="0.3">
      <c r="A2035">
        <v>11034</v>
      </c>
      <c r="B2035">
        <v>61</v>
      </c>
      <c r="C2035">
        <v>28.5</v>
      </c>
      <c r="D2035">
        <v>6</v>
      </c>
      <c r="E2035">
        <v>0</v>
      </c>
      <c r="F2035" s="1">
        <v>35205</v>
      </c>
    </row>
    <row r="2036" spans="1:6" x14ac:dyDescent="0.3">
      <c r="A2036">
        <v>11035</v>
      </c>
      <c r="B2036">
        <v>1</v>
      </c>
      <c r="C2036">
        <v>18</v>
      </c>
      <c r="D2036">
        <v>10</v>
      </c>
      <c r="E2036">
        <v>0</v>
      </c>
      <c r="F2036" s="1">
        <v>35205</v>
      </c>
    </row>
    <row r="2037" spans="1:6" x14ac:dyDescent="0.3">
      <c r="A2037">
        <v>11035</v>
      </c>
      <c r="B2037">
        <v>35</v>
      </c>
      <c r="C2037">
        <v>18</v>
      </c>
      <c r="D2037">
        <v>60</v>
      </c>
      <c r="E2037">
        <v>0</v>
      </c>
      <c r="F2037" s="1">
        <v>35205</v>
      </c>
    </row>
    <row r="2038" spans="1:6" x14ac:dyDescent="0.3">
      <c r="A2038">
        <v>11035</v>
      </c>
      <c r="B2038">
        <v>42</v>
      </c>
      <c r="C2038">
        <v>14</v>
      </c>
      <c r="D2038">
        <v>30</v>
      </c>
      <c r="E2038">
        <v>0</v>
      </c>
      <c r="F2038" s="1">
        <v>35205</v>
      </c>
    </row>
    <row r="2039" spans="1:6" x14ac:dyDescent="0.3">
      <c r="A2039">
        <v>11035</v>
      </c>
      <c r="B2039">
        <v>54</v>
      </c>
      <c r="C2039">
        <v>7.45</v>
      </c>
      <c r="D2039">
        <v>10</v>
      </c>
      <c r="E2039">
        <v>0</v>
      </c>
      <c r="F2039" s="1">
        <v>35205</v>
      </c>
    </row>
    <row r="2040" spans="1:6" x14ac:dyDescent="0.3">
      <c r="A2040">
        <v>11036</v>
      </c>
      <c r="B2040">
        <v>13</v>
      </c>
      <c r="C2040">
        <v>6</v>
      </c>
      <c r="D2040">
        <v>7</v>
      </c>
      <c r="E2040">
        <v>0</v>
      </c>
      <c r="F2040" s="1">
        <v>35205</v>
      </c>
    </row>
    <row r="2041" spans="1:6" x14ac:dyDescent="0.3">
      <c r="A2041">
        <v>11036</v>
      </c>
      <c r="B2041">
        <v>59</v>
      </c>
      <c r="C2041">
        <v>55</v>
      </c>
      <c r="D2041">
        <v>30</v>
      </c>
      <c r="E2041">
        <v>0</v>
      </c>
      <c r="F2041" s="1">
        <v>35205</v>
      </c>
    </row>
    <row r="2042" spans="1:6" x14ac:dyDescent="0.3">
      <c r="A2042">
        <v>11037</v>
      </c>
      <c r="B2042">
        <v>70</v>
      </c>
      <c r="C2042">
        <v>15</v>
      </c>
      <c r="D2042">
        <v>4</v>
      </c>
      <c r="E2042">
        <v>0</v>
      </c>
      <c r="F2042" s="1">
        <v>35206</v>
      </c>
    </row>
    <row r="2043" spans="1:6" x14ac:dyDescent="0.3">
      <c r="A2043">
        <v>11038</v>
      </c>
      <c r="B2043">
        <v>40</v>
      </c>
      <c r="C2043">
        <v>18.399999999999999</v>
      </c>
      <c r="D2043">
        <v>5</v>
      </c>
      <c r="E2043">
        <v>0.20000000298023224</v>
      </c>
      <c r="F2043" s="1">
        <v>35206</v>
      </c>
    </row>
    <row r="2044" spans="1:6" x14ac:dyDescent="0.3">
      <c r="A2044">
        <v>11038</v>
      </c>
      <c r="B2044">
        <v>52</v>
      </c>
      <c r="C2044">
        <v>7</v>
      </c>
      <c r="D2044">
        <v>2</v>
      </c>
      <c r="E2044">
        <v>0</v>
      </c>
      <c r="F2044" s="1">
        <v>35206</v>
      </c>
    </row>
    <row r="2045" spans="1:6" x14ac:dyDescent="0.3">
      <c r="A2045">
        <v>11038</v>
      </c>
      <c r="B2045">
        <v>71</v>
      </c>
      <c r="C2045">
        <v>21.5</v>
      </c>
      <c r="D2045">
        <v>30</v>
      </c>
      <c r="E2045">
        <v>0</v>
      </c>
      <c r="F2045" s="1">
        <v>35206</v>
      </c>
    </row>
    <row r="2046" spans="1:6" x14ac:dyDescent="0.3">
      <c r="A2046">
        <v>11039</v>
      </c>
      <c r="B2046">
        <v>28</v>
      </c>
      <c r="C2046">
        <v>45.6</v>
      </c>
      <c r="D2046">
        <v>20</v>
      </c>
      <c r="E2046">
        <v>0</v>
      </c>
      <c r="F2046" s="1">
        <v>35206</v>
      </c>
    </row>
    <row r="2047" spans="1:6" x14ac:dyDescent="0.3">
      <c r="A2047">
        <v>11039</v>
      </c>
      <c r="B2047">
        <v>35</v>
      </c>
      <c r="C2047">
        <v>18</v>
      </c>
      <c r="D2047">
        <v>24</v>
      </c>
      <c r="E2047">
        <v>0</v>
      </c>
      <c r="F2047" s="1">
        <v>35206</v>
      </c>
    </row>
    <row r="2048" spans="1:6" x14ac:dyDescent="0.3">
      <c r="A2048">
        <v>11039</v>
      </c>
      <c r="B2048">
        <v>49</v>
      </c>
      <c r="C2048">
        <v>20</v>
      </c>
      <c r="D2048">
        <v>60</v>
      </c>
      <c r="E2048">
        <v>0</v>
      </c>
      <c r="F2048" s="1">
        <v>35206</v>
      </c>
    </row>
    <row r="2049" spans="1:6" x14ac:dyDescent="0.3">
      <c r="A2049">
        <v>11039</v>
      </c>
      <c r="B2049">
        <v>57</v>
      </c>
      <c r="C2049">
        <v>19.5</v>
      </c>
      <c r="D2049">
        <v>28</v>
      </c>
      <c r="E2049">
        <v>0</v>
      </c>
      <c r="F2049" s="1">
        <v>35206</v>
      </c>
    </row>
    <row r="2050" spans="1:6" x14ac:dyDescent="0.3">
      <c r="A2050">
        <v>11040</v>
      </c>
      <c r="B2050">
        <v>21</v>
      </c>
      <c r="C2050">
        <v>10</v>
      </c>
      <c r="D2050">
        <v>20</v>
      </c>
      <c r="E2050">
        <v>0</v>
      </c>
      <c r="F2050" s="1">
        <v>35207</v>
      </c>
    </row>
    <row r="2051" spans="1:6" x14ac:dyDescent="0.3">
      <c r="A2051">
        <v>11041</v>
      </c>
      <c r="B2051">
        <v>2</v>
      </c>
      <c r="C2051">
        <v>19</v>
      </c>
      <c r="D2051">
        <v>30</v>
      </c>
      <c r="E2051">
        <v>0.20000000298023224</v>
      </c>
      <c r="F2051" s="1">
        <v>35207</v>
      </c>
    </row>
    <row r="2052" spans="1:6" x14ac:dyDescent="0.3">
      <c r="A2052">
        <v>11041</v>
      </c>
      <c r="B2052">
        <v>63</v>
      </c>
      <c r="C2052">
        <v>43.9</v>
      </c>
      <c r="D2052">
        <v>30</v>
      </c>
      <c r="E2052">
        <v>0</v>
      </c>
      <c r="F2052" s="1">
        <v>35207</v>
      </c>
    </row>
    <row r="2053" spans="1:6" x14ac:dyDescent="0.3">
      <c r="A2053">
        <v>11042</v>
      </c>
      <c r="B2053">
        <v>44</v>
      </c>
      <c r="C2053">
        <v>19.45</v>
      </c>
      <c r="D2053">
        <v>15</v>
      </c>
      <c r="E2053">
        <v>0</v>
      </c>
      <c r="F2053" s="1">
        <v>35207</v>
      </c>
    </row>
    <row r="2054" spans="1:6" x14ac:dyDescent="0.3">
      <c r="A2054">
        <v>11042</v>
      </c>
      <c r="B2054">
        <v>61</v>
      </c>
      <c r="C2054">
        <v>28.5</v>
      </c>
      <c r="D2054">
        <v>4</v>
      </c>
      <c r="E2054">
        <v>0</v>
      </c>
      <c r="F2054" s="1">
        <v>35207</v>
      </c>
    </row>
    <row r="2055" spans="1:6" x14ac:dyDescent="0.3">
      <c r="A2055">
        <v>11043</v>
      </c>
      <c r="B2055">
        <v>11</v>
      </c>
      <c r="C2055">
        <v>21</v>
      </c>
      <c r="D2055">
        <v>10</v>
      </c>
      <c r="E2055">
        <v>0</v>
      </c>
      <c r="F2055" s="1">
        <v>35207</v>
      </c>
    </row>
    <row r="2056" spans="1:6" x14ac:dyDescent="0.3">
      <c r="A2056">
        <v>11044</v>
      </c>
      <c r="B2056">
        <v>62</v>
      </c>
      <c r="C2056">
        <v>49.3</v>
      </c>
      <c r="D2056">
        <v>12</v>
      </c>
      <c r="E2056">
        <v>0</v>
      </c>
      <c r="F2056" s="1">
        <v>35208</v>
      </c>
    </row>
    <row r="2057" spans="1:6" x14ac:dyDescent="0.3">
      <c r="A2057">
        <v>11045</v>
      </c>
      <c r="B2057">
        <v>33</v>
      </c>
      <c r="C2057">
        <v>2.5</v>
      </c>
      <c r="D2057">
        <v>15</v>
      </c>
      <c r="E2057">
        <v>0</v>
      </c>
      <c r="F2057" s="1">
        <v>35208</v>
      </c>
    </row>
    <row r="2058" spans="1:6" x14ac:dyDescent="0.3">
      <c r="A2058">
        <v>11045</v>
      </c>
      <c r="B2058">
        <v>51</v>
      </c>
      <c r="C2058">
        <v>53</v>
      </c>
      <c r="D2058">
        <v>24</v>
      </c>
      <c r="E2058">
        <v>0</v>
      </c>
      <c r="F2058" s="1">
        <v>35208</v>
      </c>
    </row>
    <row r="2059" spans="1:6" x14ac:dyDescent="0.3">
      <c r="A2059">
        <v>11046</v>
      </c>
      <c r="B2059">
        <v>12</v>
      </c>
      <c r="C2059">
        <v>38</v>
      </c>
      <c r="D2059">
        <v>20</v>
      </c>
      <c r="E2059">
        <v>5.000000074505806E-2</v>
      </c>
      <c r="F2059" s="1">
        <v>35208</v>
      </c>
    </row>
    <row r="2060" spans="1:6" x14ac:dyDescent="0.3">
      <c r="A2060">
        <v>11046</v>
      </c>
      <c r="B2060">
        <v>32</v>
      </c>
      <c r="C2060">
        <v>32</v>
      </c>
      <c r="D2060">
        <v>15</v>
      </c>
      <c r="E2060">
        <v>5.000000074505806E-2</v>
      </c>
      <c r="F2060" s="1">
        <v>35208</v>
      </c>
    </row>
    <row r="2061" spans="1:6" x14ac:dyDescent="0.3">
      <c r="A2061">
        <v>11046</v>
      </c>
      <c r="B2061">
        <v>35</v>
      </c>
      <c r="C2061">
        <v>18</v>
      </c>
      <c r="D2061">
        <v>18</v>
      </c>
      <c r="E2061">
        <v>5.000000074505806E-2</v>
      </c>
      <c r="F2061" s="1">
        <v>35208</v>
      </c>
    </row>
    <row r="2062" spans="1:6" x14ac:dyDescent="0.3">
      <c r="A2062">
        <v>11047</v>
      </c>
      <c r="B2062">
        <v>1</v>
      </c>
      <c r="C2062">
        <v>18</v>
      </c>
      <c r="D2062">
        <v>25</v>
      </c>
      <c r="E2062">
        <v>0.25</v>
      </c>
      <c r="F2062" s="1">
        <v>35209</v>
      </c>
    </row>
    <row r="2063" spans="1:6" x14ac:dyDescent="0.3">
      <c r="A2063">
        <v>11047</v>
      </c>
      <c r="B2063">
        <v>5</v>
      </c>
      <c r="C2063">
        <v>21.35</v>
      </c>
      <c r="D2063">
        <v>30</v>
      </c>
      <c r="E2063">
        <v>0.25</v>
      </c>
      <c r="F2063" s="1">
        <v>35209</v>
      </c>
    </row>
    <row r="2064" spans="1:6" x14ac:dyDescent="0.3">
      <c r="A2064">
        <v>11048</v>
      </c>
      <c r="B2064">
        <v>68</v>
      </c>
      <c r="C2064">
        <v>12.5</v>
      </c>
      <c r="D2064">
        <v>42</v>
      </c>
      <c r="E2064">
        <v>0</v>
      </c>
      <c r="F2064" s="1">
        <v>35209</v>
      </c>
    </row>
    <row r="2065" spans="1:6" x14ac:dyDescent="0.3">
      <c r="A2065">
        <v>11049</v>
      </c>
      <c r="B2065">
        <v>2</v>
      </c>
      <c r="C2065">
        <v>19</v>
      </c>
      <c r="D2065">
        <v>10</v>
      </c>
      <c r="E2065">
        <v>0.20000000298023224</v>
      </c>
      <c r="F2065" s="1">
        <v>35209</v>
      </c>
    </row>
    <row r="2066" spans="1:6" x14ac:dyDescent="0.3">
      <c r="A2066">
        <v>11049</v>
      </c>
      <c r="B2066">
        <v>12</v>
      </c>
      <c r="C2066">
        <v>38</v>
      </c>
      <c r="D2066">
        <v>4</v>
      </c>
      <c r="E2066">
        <v>0.20000000298023224</v>
      </c>
      <c r="F2066" s="1">
        <v>35209</v>
      </c>
    </row>
    <row r="2067" spans="1:6" x14ac:dyDescent="0.3">
      <c r="A2067">
        <v>11050</v>
      </c>
      <c r="B2067">
        <v>76</v>
      </c>
      <c r="C2067">
        <v>18</v>
      </c>
      <c r="D2067">
        <v>50</v>
      </c>
      <c r="E2067">
        <v>0.10000000149011612</v>
      </c>
      <c r="F2067" s="1">
        <v>35212</v>
      </c>
    </row>
    <row r="2068" spans="1:6" x14ac:dyDescent="0.3">
      <c r="A2068">
        <v>11051</v>
      </c>
      <c r="B2068">
        <v>24</v>
      </c>
      <c r="C2068">
        <v>4.5</v>
      </c>
      <c r="D2068">
        <v>10</v>
      </c>
      <c r="E2068">
        <v>0.20000000298023224</v>
      </c>
      <c r="F2068" s="1">
        <v>35212</v>
      </c>
    </row>
    <row r="2069" spans="1:6" x14ac:dyDescent="0.3">
      <c r="A2069">
        <v>11052</v>
      </c>
      <c r="B2069">
        <v>43</v>
      </c>
      <c r="C2069">
        <v>46</v>
      </c>
      <c r="D2069">
        <v>30</v>
      </c>
      <c r="E2069">
        <v>0.20000000298023224</v>
      </c>
      <c r="F2069" s="1">
        <v>35212</v>
      </c>
    </row>
    <row r="2070" spans="1:6" x14ac:dyDescent="0.3">
      <c r="A2070">
        <v>11052</v>
      </c>
      <c r="B2070">
        <v>61</v>
      </c>
      <c r="C2070">
        <v>28.5</v>
      </c>
      <c r="D2070">
        <v>10</v>
      </c>
      <c r="E2070">
        <v>0.20000000298023224</v>
      </c>
      <c r="F2070" s="1">
        <v>35212</v>
      </c>
    </row>
    <row r="2071" spans="1:6" x14ac:dyDescent="0.3">
      <c r="A2071">
        <v>11053</v>
      </c>
      <c r="B2071">
        <v>18</v>
      </c>
      <c r="C2071">
        <v>62.5</v>
      </c>
      <c r="D2071">
        <v>35</v>
      </c>
      <c r="E2071">
        <v>0.20000000298023224</v>
      </c>
      <c r="F2071" s="1">
        <v>35212</v>
      </c>
    </row>
    <row r="2072" spans="1:6" x14ac:dyDescent="0.3">
      <c r="A2072">
        <v>11053</v>
      </c>
      <c r="B2072">
        <v>32</v>
      </c>
      <c r="C2072">
        <v>32</v>
      </c>
      <c r="D2072">
        <v>20</v>
      </c>
      <c r="E2072">
        <v>0</v>
      </c>
      <c r="F2072" s="1">
        <v>35212</v>
      </c>
    </row>
    <row r="2073" spans="1:6" x14ac:dyDescent="0.3">
      <c r="A2073">
        <v>11053</v>
      </c>
      <c r="B2073">
        <v>64</v>
      </c>
      <c r="C2073">
        <v>33.25</v>
      </c>
      <c r="D2073">
        <v>25</v>
      </c>
      <c r="E2073">
        <v>0.20000000298023224</v>
      </c>
      <c r="F2073" s="1">
        <v>35212</v>
      </c>
    </row>
    <row r="2074" spans="1:6" x14ac:dyDescent="0.3">
      <c r="A2074">
        <v>11054</v>
      </c>
      <c r="B2074">
        <v>33</v>
      </c>
      <c r="C2074">
        <v>2.5</v>
      </c>
      <c r="D2074">
        <v>10</v>
      </c>
      <c r="E2074">
        <v>0</v>
      </c>
      <c r="F2074" s="1">
        <v>35213</v>
      </c>
    </row>
    <row r="2075" spans="1:6" x14ac:dyDescent="0.3">
      <c r="A2075">
        <v>11054</v>
      </c>
      <c r="B2075">
        <v>67</v>
      </c>
      <c r="C2075">
        <v>14</v>
      </c>
      <c r="D2075">
        <v>20</v>
      </c>
      <c r="E2075">
        <v>0</v>
      </c>
      <c r="F2075" s="1">
        <v>35213</v>
      </c>
    </row>
    <row r="2076" spans="1:6" x14ac:dyDescent="0.3">
      <c r="A2076">
        <v>11055</v>
      </c>
      <c r="B2076">
        <v>24</v>
      </c>
      <c r="C2076">
        <v>4.5</v>
      </c>
      <c r="D2076">
        <v>15</v>
      </c>
      <c r="E2076">
        <v>0</v>
      </c>
      <c r="F2076" s="1">
        <v>35213</v>
      </c>
    </row>
    <row r="2077" spans="1:6" x14ac:dyDescent="0.3">
      <c r="A2077">
        <v>11055</v>
      </c>
      <c r="B2077">
        <v>25</v>
      </c>
      <c r="C2077">
        <v>14</v>
      </c>
      <c r="D2077">
        <v>15</v>
      </c>
      <c r="E2077">
        <v>0</v>
      </c>
      <c r="F2077" s="1">
        <v>35213</v>
      </c>
    </row>
    <row r="2078" spans="1:6" x14ac:dyDescent="0.3">
      <c r="A2078">
        <v>11055</v>
      </c>
      <c r="B2078">
        <v>51</v>
      </c>
      <c r="C2078">
        <v>53</v>
      </c>
      <c r="D2078">
        <v>20</v>
      </c>
      <c r="E2078">
        <v>0</v>
      </c>
      <c r="F2078" s="1">
        <v>35213</v>
      </c>
    </row>
    <row r="2079" spans="1:6" x14ac:dyDescent="0.3">
      <c r="A2079">
        <v>11055</v>
      </c>
      <c r="B2079">
        <v>57</v>
      </c>
      <c r="C2079">
        <v>19.5</v>
      </c>
      <c r="D2079">
        <v>20</v>
      </c>
      <c r="E2079">
        <v>0</v>
      </c>
      <c r="F2079" s="1">
        <v>35213</v>
      </c>
    </row>
    <row r="2080" spans="1:6" x14ac:dyDescent="0.3">
      <c r="A2080">
        <v>11056</v>
      </c>
      <c r="B2080">
        <v>7</v>
      </c>
      <c r="C2080">
        <v>30</v>
      </c>
      <c r="D2080">
        <v>40</v>
      </c>
      <c r="E2080">
        <v>0</v>
      </c>
      <c r="F2080" s="1">
        <v>35213</v>
      </c>
    </row>
    <row r="2081" spans="1:6" x14ac:dyDescent="0.3">
      <c r="A2081">
        <v>11056</v>
      </c>
      <c r="B2081">
        <v>55</v>
      </c>
      <c r="C2081">
        <v>24</v>
      </c>
      <c r="D2081">
        <v>35</v>
      </c>
      <c r="E2081">
        <v>0</v>
      </c>
      <c r="F2081" s="1">
        <v>35213</v>
      </c>
    </row>
    <row r="2082" spans="1:6" x14ac:dyDescent="0.3">
      <c r="A2082">
        <v>11056</v>
      </c>
      <c r="B2082">
        <v>60</v>
      </c>
      <c r="C2082">
        <v>34</v>
      </c>
      <c r="D2082">
        <v>50</v>
      </c>
      <c r="E2082">
        <v>0</v>
      </c>
      <c r="F2082" s="1">
        <v>35213</v>
      </c>
    </row>
    <row r="2083" spans="1:6" x14ac:dyDescent="0.3">
      <c r="A2083">
        <v>11057</v>
      </c>
      <c r="B2083">
        <v>70</v>
      </c>
      <c r="C2083">
        <v>15</v>
      </c>
      <c r="D2083">
        <v>3</v>
      </c>
      <c r="E2083">
        <v>0</v>
      </c>
      <c r="F2083" s="1">
        <v>35214</v>
      </c>
    </row>
    <row r="2084" spans="1:6" x14ac:dyDescent="0.3">
      <c r="A2084">
        <v>11058</v>
      </c>
      <c r="B2084">
        <v>21</v>
      </c>
      <c r="C2084">
        <v>10</v>
      </c>
      <c r="D2084">
        <v>3</v>
      </c>
      <c r="E2084">
        <v>0</v>
      </c>
      <c r="F2084" s="1">
        <v>35214</v>
      </c>
    </row>
    <row r="2085" spans="1:6" x14ac:dyDescent="0.3">
      <c r="A2085">
        <v>11058</v>
      </c>
      <c r="B2085">
        <v>60</v>
      </c>
      <c r="C2085">
        <v>34</v>
      </c>
      <c r="D2085">
        <v>21</v>
      </c>
      <c r="E2085">
        <v>0</v>
      </c>
      <c r="F2085" s="1">
        <v>35214</v>
      </c>
    </row>
    <row r="2086" spans="1:6" x14ac:dyDescent="0.3">
      <c r="A2086">
        <v>11058</v>
      </c>
      <c r="B2086">
        <v>61</v>
      </c>
      <c r="C2086">
        <v>28.5</v>
      </c>
      <c r="D2086">
        <v>4</v>
      </c>
      <c r="E2086">
        <v>0</v>
      </c>
      <c r="F2086" s="1">
        <v>35214</v>
      </c>
    </row>
    <row r="2087" spans="1:6" x14ac:dyDescent="0.3">
      <c r="A2087">
        <v>11059</v>
      </c>
      <c r="B2087">
        <v>13</v>
      </c>
      <c r="C2087">
        <v>6</v>
      </c>
      <c r="D2087">
        <v>30</v>
      </c>
      <c r="E2087">
        <v>0</v>
      </c>
      <c r="F2087" s="1">
        <v>35214</v>
      </c>
    </row>
    <row r="2088" spans="1:6" x14ac:dyDescent="0.3">
      <c r="A2088">
        <v>11059</v>
      </c>
      <c r="B2088">
        <v>17</v>
      </c>
      <c r="C2088">
        <v>39</v>
      </c>
      <c r="D2088">
        <v>12</v>
      </c>
      <c r="E2088">
        <v>0</v>
      </c>
      <c r="F2088" s="1">
        <v>35214</v>
      </c>
    </row>
    <row r="2089" spans="1:6" x14ac:dyDescent="0.3">
      <c r="A2089">
        <v>11059</v>
      </c>
      <c r="B2089">
        <v>60</v>
      </c>
      <c r="C2089">
        <v>34</v>
      </c>
      <c r="D2089">
        <v>35</v>
      </c>
      <c r="E2089">
        <v>0</v>
      </c>
      <c r="F2089" s="1">
        <v>35214</v>
      </c>
    </row>
    <row r="2090" spans="1:6" x14ac:dyDescent="0.3">
      <c r="A2090">
        <v>11060</v>
      </c>
      <c r="B2090">
        <v>60</v>
      </c>
      <c r="C2090">
        <v>34</v>
      </c>
      <c r="D2090">
        <v>4</v>
      </c>
      <c r="E2090">
        <v>0</v>
      </c>
      <c r="F2090" s="1">
        <v>35215</v>
      </c>
    </row>
    <row r="2091" spans="1:6" x14ac:dyDescent="0.3">
      <c r="A2091">
        <v>11060</v>
      </c>
      <c r="B2091">
        <v>77</v>
      </c>
      <c r="C2091">
        <v>13</v>
      </c>
      <c r="D2091">
        <v>10</v>
      </c>
      <c r="E2091">
        <v>0</v>
      </c>
      <c r="F2091" s="1">
        <v>35215</v>
      </c>
    </row>
    <row r="2092" spans="1:6" x14ac:dyDescent="0.3">
      <c r="A2092">
        <v>11061</v>
      </c>
      <c r="B2092">
        <v>60</v>
      </c>
      <c r="C2092">
        <v>34</v>
      </c>
      <c r="D2092">
        <v>15</v>
      </c>
      <c r="E2092">
        <v>0</v>
      </c>
      <c r="F2092" s="1">
        <v>35215</v>
      </c>
    </row>
    <row r="2093" spans="1:6" x14ac:dyDescent="0.3">
      <c r="A2093">
        <v>11062</v>
      </c>
      <c r="B2093">
        <v>53</v>
      </c>
      <c r="C2093">
        <v>32.799999999999997</v>
      </c>
      <c r="D2093">
        <v>10</v>
      </c>
      <c r="E2093">
        <v>0.20000000298023224</v>
      </c>
      <c r="F2093" s="1">
        <v>35215</v>
      </c>
    </row>
    <row r="2094" spans="1:6" x14ac:dyDescent="0.3">
      <c r="A2094">
        <v>11062</v>
      </c>
      <c r="B2094">
        <v>70</v>
      </c>
      <c r="C2094">
        <v>15</v>
      </c>
      <c r="D2094">
        <v>12</v>
      </c>
      <c r="E2094">
        <v>0.20000000298023224</v>
      </c>
      <c r="F2094" s="1">
        <v>35215</v>
      </c>
    </row>
    <row r="2095" spans="1:6" x14ac:dyDescent="0.3">
      <c r="A2095">
        <v>11063</v>
      </c>
      <c r="B2095">
        <v>34</v>
      </c>
      <c r="C2095">
        <v>14</v>
      </c>
      <c r="D2095">
        <v>30</v>
      </c>
      <c r="E2095">
        <v>0</v>
      </c>
      <c r="F2095" s="1">
        <v>35215</v>
      </c>
    </row>
    <row r="2096" spans="1:6" x14ac:dyDescent="0.3">
      <c r="A2096">
        <v>11063</v>
      </c>
      <c r="B2096">
        <v>40</v>
      </c>
      <c r="C2096">
        <v>18.399999999999999</v>
      </c>
      <c r="D2096">
        <v>40</v>
      </c>
      <c r="E2096">
        <v>0.10000000149011612</v>
      </c>
      <c r="F2096" s="1">
        <v>35215</v>
      </c>
    </row>
    <row r="2097" spans="1:6" x14ac:dyDescent="0.3">
      <c r="A2097">
        <v>11063</v>
      </c>
      <c r="B2097">
        <v>41</v>
      </c>
      <c r="C2097">
        <v>9.65</v>
      </c>
      <c r="D2097">
        <v>30</v>
      </c>
      <c r="E2097">
        <v>0.10000000149011612</v>
      </c>
      <c r="F2097" s="1">
        <v>35215</v>
      </c>
    </row>
    <row r="2098" spans="1:6" x14ac:dyDescent="0.3">
      <c r="A2098">
        <v>11064</v>
      </c>
      <c r="B2098">
        <v>17</v>
      </c>
      <c r="C2098">
        <v>39</v>
      </c>
      <c r="D2098">
        <v>77</v>
      </c>
      <c r="E2098">
        <v>0.10000000149011612</v>
      </c>
      <c r="F2098" s="1">
        <v>35216</v>
      </c>
    </row>
    <row r="2099" spans="1:6" x14ac:dyDescent="0.3">
      <c r="A2099">
        <v>11064</v>
      </c>
      <c r="B2099">
        <v>41</v>
      </c>
      <c r="C2099">
        <v>9.65</v>
      </c>
      <c r="D2099">
        <v>12</v>
      </c>
      <c r="E2099">
        <v>0</v>
      </c>
      <c r="F2099" s="1">
        <v>35216</v>
      </c>
    </row>
    <row r="2100" spans="1:6" x14ac:dyDescent="0.3">
      <c r="A2100">
        <v>11064</v>
      </c>
      <c r="B2100">
        <v>53</v>
      </c>
      <c r="C2100">
        <v>32.799999999999997</v>
      </c>
      <c r="D2100">
        <v>25</v>
      </c>
      <c r="E2100">
        <v>0.10000000149011612</v>
      </c>
      <c r="F2100" s="1">
        <v>35216</v>
      </c>
    </row>
    <row r="2101" spans="1:6" x14ac:dyDescent="0.3">
      <c r="A2101">
        <v>11064</v>
      </c>
      <c r="B2101">
        <v>55</v>
      </c>
      <c r="C2101">
        <v>24</v>
      </c>
      <c r="D2101">
        <v>4</v>
      </c>
      <c r="E2101">
        <v>0.10000000149011612</v>
      </c>
      <c r="F2101" s="1">
        <v>35216</v>
      </c>
    </row>
    <row r="2102" spans="1:6" x14ac:dyDescent="0.3">
      <c r="A2102">
        <v>11064</v>
      </c>
      <c r="B2102">
        <v>68</v>
      </c>
      <c r="C2102">
        <v>12.5</v>
      </c>
      <c r="D2102">
        <v>55</v>
      </c>
      <c r="E2102">
        <v>0</v>
      </c>
      <c r="F2102" s="1">
        <v>35216</v>
      </c>
    </row>
    <row r="2103" spans="1:6" x14ac:dyDescent="0.3">
      <c r="A2103">
        <v>11065</v>
      </c>
      <c r="B2103">
        <v>30</v>
      </c>
      <c r="C2103">
        <v>25.89</v>
      </c>
      <c r="D2103">
        <v>4</v>
      </c>
      <c r="E2103">
        <v>0.25</v>
      </c>
      <c r="F2103" s="1">
        <v>35216</v>
      </c>
    </row>
    <row r="2104" spans="1:6" x14ac:dyDescent="0.3">
      <c r="A2104">
        <v>11065</v>
      </c>
      <c r="B2104">
        <v>54</v>
      </c>
      <c r="C2104">
        <v>7.45</v>
      </c>
      <c r="D2104">
        <v>20</v>
      </c>
      <c r="E2104">
        <v>0.25</v>
      </c>
      <c r="F2104" s="1">
        <v>35216</v>
      </c>
    </row>
    <row r="2105" spans="1:6" x14ac:dyDescent="0.3">
      <c r="A2105">
        <v>11066</v>
      </c>
      <c r="B2105">
        <v>16</v>
      </c>
      <c r="C2105">
        <v>17.45</v>
      </c>
      <c r="D2105">
        <v>3</v>
      </c>
      <c r="E2105">
        <v>0</v>
      </c>
      <c r="F2105" s="1">
        <v>35216</v>
      </c>
    </row>
    <row r="2106" spans="1:6" x14ac:dyDescent="0.3">
      <c r="A2106">
        <v>11066</v>
      </c>
      <c r="B2106">
        <v>19</v>
      </c>
      <c r="C2106">
        <v>9.1999999999999993</v>
      </c>
      <c r="D2106">
        <v>42</v>
      </c>
      <c r="E2106">
        <v>0</v>
      </c>
      <c r="F2106" s="1">
        <v>35216</v>
      </c>
    </row>
    <row r="2107" spans="1:6" x14ac:dyDescent="0.3">
      <c r="A2107">
        <v>11066</v>
      </c>
      <c r="B2107">
        <v>34</v>
      </c>
      <c r="C2107">
        <v>14</v>
      </c>
      <c r="D2107">
        <v>35</v>
      </c>
      <c r="E2107">
        <v>0</v>
      </c>
      <c r="F2107" s="1">
        <v>35216</v>
      </c>
    </row>
    <row r="2108" spans="1:6" x14ac:dyDescent="0.3">
      <c r="A2108">
        <v>11067</v>
      </c>
      <c r="B2108">
        <v>41</v>
      </c>
      <c r="C2108">
        <v>9.65</v>
      </c>
      <c r="D2108">
        <v>9</v>
      </c>
      <c r="E2108">
        <v>0</v>
      </c>
      <c r="F2108" s="1">
        <v>35219</v>
      </c>
    </row>
    <row r="2109" spans="1:6" x14ac:dyDescent="0.3">
      <c r="A2109">
        <v>11068</v>
      </c>
      <c r="B2109">
        <v>28</v>
      </c>
      <c r="C2109">
        <v>45.6</v>
      </c>
      <c r="D2109">
        <v>8</v>
      </c>
      <c r="E2109">
        <v>0.15000000596046448</v>
      </c>
      <c r="F2109" s="1">
        <v>35219</v>
      </c>
    </row>
    <row r="2110" spans="1:6" x14ac:dyDescent="0.3">
      <c r="A2110">
        <v>11068</v>
      </c>
      <c r="B2110">
        <v>43</v>
      </c>
      <c r="C2110">
        <v>46</v>
      </c>
      <c r="D2110">
        <v>36</v>
      </c>
      <c r="E2110">
        <v>0.15000000596046448</v>
      </c>
      <c r="F2110" s="1">
        <v>35219</v>
      </c>
    </row>
    <row r="2111" spans="1:6" x14ac:dyDescent="0.3">
      <c r="A2111">
        <v>11068</v>
      </c>
      <c r="B2111">
        <v>77</v>
      </c>
      <c r="C2111">
        <v>13</v>
      </c>
      <c r="D2111">
        <v>28</v>
      </c>
      <c r="E2111">
        <v>0.15000000596046448</v>
      </c>
      <c r="F2111" s="1">
        <v>35219</v>
      </c>
    </row>
    <row r="2112" spans="1:6" x14ac:dyDescent="0.3">
      <c r="A2112">
        <v>11069</v>
      </c>
      <c r="B2112">
        <v>39</v>
      </c>
      <c r="C2112">
        <v>18</v>
      </c>
      <c r="D2112">
        <v>20</v>
      </c>
      <c r="E2112">
        <v>0</v>
      </c>
      <c r="F2112" s="1">
        <v>35219</v>
      </c>
    </row>
    <row r="2113" spans="1:6" x14ac:dyDescent="0.3">
      <c r="A2113">
        <v>11070</v>
      </c>
      <c r="B2113">
        <v>1</v>
      </c>
      <c r="C2113">
        <v>18</v>
      </c>
      <c r="D2113">
        <v>40</v>
      </c>
      <c r="E2113">
        <v>0.15000000596046448</v>
      </c>
      <c r="F2113" s="1">
        <v>35220</v>
      </c>
    </row>
    <row r="2114" spans="1:6" x14ac:dyDescent="0.3">
      <c r="A2114">
        <v>11070</v>
      </c>
      <c r="B2114">
        <v>2</v>
      </c>
      <c r="C2114">
        <v>19</v>
      </c>
      <c r="D2114">
        <v>20</v>
      </c>
      <c r="E2114">
        <v>0.15000000596046448</v>
      </c>
      <c r="F2114" s="1">
        <v>35220</v>
      </c>
    </row>
    <row r="2115" spans="1:6" x14ac:dyDescent="0.3">
      <c r="A2115">
        <v>11070</v>
      </c>
      <c r="B2115">
        <v>16</v>
      </c>
      <c r="C2115">
        <v>17.45</v>
      </c>
      <c r="D2115">
        <v>30</v>
      </c>
      <c r="E2115">
        <v>0.15000000596046448</v>
      </c>
      <c r="F2115" s="1">
        <v>35220</v>
      </c>
    </row>
    <row r="2116" spans="1:6" x14ac:dyDescent="0.3">
      <c r="A2116">
        <v>11070</v>
      </c>
      <c r="B2116">
        <v>31</v>
      </c>
      <c r="C2116">
        <v>12.5</v>
      </c>
      <c r="D2116">
        <v>20</v>
      </c>
      <c r="E2116">
        <v>0</v>
      </c>
      <c r="F2116" s="1">
        <v>35220</v>
      </c>
    </row>
    <row r="2117" spans="1:6" x14ac:dyDescent="0.3">
      <c r="A2117">
        <v>11071</v>
      </c>
      <c r="B2117">
        <v>7</v>
      </c>
      <c r="C2117">
        <v>30</v>
      </c>
      <c r="D2117">
        <v>15</v>
      </c>
      <c r="E2117">
        <v>5.000000074505806E-2</v>
      </c>
      <c r="F2117" s="1">
        <v>35220</v>
      </c>
    </row>
    <row r="2118" spans="1:6" x14ac:dyDescent="0.3">
      <c r="A2118">
        <v>11071</v>
      </c>
      <c r="B2118">
        <v>13</v>
      </c>
      <c r="C2118">
        <v>6</v>
      </c>
      <c r="D2118">
        <v>10</v>
      </c>
      <c r="E2118">
        <v>5.000000074505806E-2</v>
      </c>
      <c r="F2118" s="1">
        <v>35220</v>
      </c>
    </row>
    <row r="2119" spans="1:6" x14ac:dyDescent="0.3">
      <c r="A2119">
        <v>11072</v>
      </c>
      <c r="B2119">
        <v>2</v>
      </c>
      <c r="C2119">
        <v>19</v>
      </c>
      <c r="D2119">
        <v>8</v>
      </c>
      <c r="E2119">
        <v>0</v>
      </c>
      <c r="F2119" s="1">
        <v>35220</v>
      </c>
    </row>
    <row r="2120" spans="1:6" x14ac:dyDescent="0.3">
      <c r="A2120">
        <v>11072</v>
      </c>
      <c r="B2120">
        <v>41</v>
      </c>
      <c r="C2120">
        <v>9.65</v>
      </c>
      <c r="D2120">
        <v>40</v>
      </c>
      <c r="E2120">
        <v>0</v>
      </c>
      <c r="F2120" s="1">
        <v>35220</v>
      </c>
    </row>
    <row r="2121" spans="1:6" x14ac:dyDescent="0.3">
      <c r="A2121">
        <v>11072</v>
      </c>
      <c r="B2121">
        <v>50</v>
      </c>
      <c r="C2121">
        <v>16.25</v>
      </c>
      <c r="D2121">
        <v>22</v>
      </c>
      <c r="E2121">
        <v>0</v>
      </c>
      <c r="F2121" s="1">
        <v>35220</v>
      </c>
    </row>
    <row r="2122" spans="1:6" x14ac:dyDescent="0.3">
      <c r="A2122">
        <v>11072</v>
      </c>
      <c r="B2122">
        <v>64</v>
      </c>
      <c r="C2122">
        <v>33.25</v>
      </c>
      <c r="D2122">
        <v>130</v>
      </c>
      <c r="E2122">
        <v>0</v>
      </c>
      <c r="F2122" s="1">
        <v>35220</v>
      </c>
    </row>
    <row r="2123" spans="1:6" x14ac:dyDescent="0.3">
      <c r="A2123">
        <v>11073</v>
      </c>
      <c r="B2123">
        <v>11</v>
      </c>
      <c r="C2123">
        <v>21</v>
      </c>
      <c r="D2123">
        <v>10</v>
      </c>
      <c r="E2123">
        <v>0</v>
      </c>
      <c r="F2123" s="1">
        <v>35220</v>
      </c>
    </row>
    <row r="2124" spans="1:6" x14ac:dyDescent="0.3">
      <c r="A2124">
        <v>11073</v>
      </c>
      <c r="B2124">
        <v>24</v>
      </c>
      <c r="C2124">
        <v>4.5</v>
      </c>
      <c r="D2124">
        <v>20</v>
      </c>
      <c r="E2124">
        <v>0</v>
      </c>
      <c r="F2124" s="1">
        <v>35220</v>
      </c>
    </row>
    <row r="2125" spans="1:6" x14ac:dyDescent="0.3">
      <c r="A2125">
        <v>11074</v>
      </c>
      <c r="B2125">
        <v>16</v>
      </c>
      <c r="C2125">
        <v>17.45</v>
      </c>
      <c r="D2125">
        <v>14</v>
      </c>
      <c r="E2125">
        <v>5.000000074505806E-2</v>
      </c>
      <c r="F2125" s="1">
        <v>35221</v>
      </c>
    </row>
    <row r="2126" spans="1:6" x14ac:dyDescent="0.3">
      <c r="A2126">
        <v>11075</v>
      </c>
      <c r="B2126">
        <v>2</v>
      </c>
      <c r="C2126">
        <v>19</v>
      </c>
      <c r="D2126">
        <v>10</v>
      </c>
      <c r="E2126">
        <v>0.15000000596046448</v>
      </c>
      <c r="F2126" s="1">
        <v>35221</v>
      </c>
    </row>
    <row r="2127" spans="1:6" x14ac:dyDescent="0.3">
      <c r="A2127">
        <v>11075</v>
      </c>
      <c r="B2127">
        <v>46</v>
      </c>
      <c r="C2127">
        <v>12</v>
      </c>
      <c r="D2127">
        <v>30</v>
      </c>
      <c r="E2127">
        <v>0.15000000596046448</v>
      </c>
      <c r="F2127" s="1">
        <v>35221</v>
      </c>
    </row>
    <row r="2128" spans="1:6" x14ac:dyDescent="0.3">
      <c r="A2128">
        <v>11075</v>
      </c>
      <c r="B2128">
        <v>76</v>
      </c>
      <c r="C2128">
        <v>18</v>
      </c>
      <c r="D2128">
        <v>2</v>
      </c>
      <c r="E2128">
        <v>0.15000000596046448</v>
      </c>
      <c r="F2128" s="1">
        <v>35221</v>
      </c>
    </row>
    <row r="2129" spans="1:6" x14ac:dyDescent="0.3">
      <c r="A2129">
        <v>11076</v>
      </c>
      <c r="B2129">
        <v>6</v>
      </c>
      <c r="C2129">
        <v>25</v>
      </c>
      <c r="D2129">
        <v>20</v>
      </c>
      <c r="E2129">
        <v>0.25</v>
      </c>
      <c r="F2129" s="1">
        <v>35221</v>
      </c>
    </row>
    <row r="2130" spans="1:6" x14ac:dyDescent="0.3">
      <c r="A2130">
        <v>11076</v>
      </c>
      <c r="B2130">
        <v>14</v>
      </c>
      <c r="C2130">
        <v>23.25</v>
      </c>
      <c r="D2130">
        <v>20</v>
      </c>
      <c r="E2130">
        <v>0.25</v>
      </c>
      <c r="F2130" s="1">
        <v>35221</v>
      </c>
    </row>
    <row r="2131" spans="1:6" x14ac:dyDescent="0.3">
      <c r="A2131">
        <v>11076</v>
      </c>
      <c r="B2131">
        <v>19</v>
      </c>
      <c r="C2131">
        <v>9.1999999999999993</v>
      </c>
      <c r="D2131">
        <v>10</v>
      </c>
      <c r="E2131">
        <v>0.25</v>
      </c>
      <c r="F2131" s="1">
        <v>35221</v>
      </c>
    </row>
    <row r="2132" spans="1:6" x14ac:dyDescent="0.3">
      <c r="A2132">
        <v>11077</v>
      </c>
      <c r="B2132">
        <v>2</v>
      </c>
      <c r="C2132">
        <v>19</v>
      </c>
      <c r="D2132">
        <v>24</v>
      </c>
      <c r="E2132">
        <v>0.20000000298023224</v>
      </c>
      <c r="F2132" s="1">
        <v>35221</v>
      </c>
    </row>
    <row r="2133" spans="1:6" x14ac:dyDescent="0.3">
      <c r="A2133">
        <v>11077</v>
      </c>
      <c r="B2133">
        <v>3</v>
      </c>
      <c r="C2133">
        <v>10</v>
      </c>
      <c r="D2133">
        <v>4</v>
      </c>
      <c r="E2133">
        <v>0</v>
      </c>
      <c r="F2133" s="1">
        <v>35221</v>
      </c>
    </row>
    <row r="2134" spans="1:6" x14ac:dyDescent="0.3">
      <c r="A2134">
        <v>11077</v>
      </c>
      <c r="B2134">
        <v>4</v>
      </c>
      <c r="C2134">
        <v>22</v>
      </c>
      <c r="D2134">
        <v>1</v>
      </c>
      <c r="E2134">
        <v>0</v>
      </c>
      <c r="F2134" s="1">
        <v>35221</v>
      </c>
    </row>
    <row r="2135" spans="1:6" x14ac:dyDescent="0.3">
      <c r="A2135">
        <v>11077</v>
      </c>
      <c r="B2135">
        <v>6</v>
      </c>
      <c r="C2135">
        <v>25</v>
      </c>
      <c r="D2135">
        <v>1</v>
      </c>
      <c r="E2135">
        <v>1.9999999552965164E-2</v>
      </c>
      <c r="F2135" s="1">
        <v>35221</v>
      </c>
    </row>
    <row r="2136" spans="1:6" x14ac:dyDescent="0.3">
      <c r="A2136">
        <v>11077</v>
      </c>
      <c r="B2136">
        <v>7</v>
      </c>
      <c r="C2136">
        <v>30</v>
      </c>
      <c r="D2136">
        <v>1</v>
      </c>
      <c r="E2136">
        <v>5.000000074505806E-2</v>
      </c>
      <c r="F2136" s="1">
        <v>35221</v>
      </c>
    </row>
    <row r="2137" spans="1:6" x14ac:dyDescent="0.3">
      <c r="A2137">
        <v>11077</v>
      </c>
      <c r="B2137">
        <v>8</v>
      </c>
      <c r="C2137">
        <v>40</v>
      </c>
      <c r="D2137">
        <v>2</v>
      </c>
      <c r="E2137">
        <v>0.10000000149011612</v>
      </c>
      <c r="F2137" s="1">
        <v>35221</v>
      </c>
    </row>
    <row r="2138" spans="1:6" x14ac:dyDescent="0.3">
      <c r="A2138">
        <v>11077</v>
      </c>
      <c r="B2138">
        <v>10</v>
      </c>
      <c r="C2138">
        <v>31</v>
      </c>
      <c r="D2138">
        <v>1</v>
      </c>
      <c r="E2138">
        <v>0</v>
      </c>
      <c r="F2138" s="1">
        <v>35221</v>
      </c>
    </row>
    <row r="2139" spans="1:6" x14ac:dyDescent="0.3">
      <c r="A2139">
        <v>11077</v>
      </c>
      <c r="B2139">
        <v>12</v>
      </c>
      <c r="C2139">
        <v>38</v>
      </c>
      <c r="D2139">
        <v>2</v>
      </c>
      <c r="E2139">
        <v>5.000000074505806E-2</v>
      </c>
      <c r="F2139" s="1">
        <v>35221</v>
      </c>
    </row>
    <row r="2140" spans="1:6" x14ac:dyDescent="0.3">
      <c r="A2140">
        <v>11077</v>
      </c>
      <c r="B2140">
        <v>13</v>
      </c>
      <c r="C2140">
        <v>6</v>
      </c>
      <c r="D2140">
        <v>4</v>
      </c>
      <c r="E2140">
        <v>0</v>
      </c>
      <c r="F2140" s="1">
        <v>35221</v>
      </c>
    </row>
    <row r="2141" spans="1:6" x14ac:dyDescent="0.3">
      <c r="A2141">
        <v>11077</v>
      </c>
      <c r="B2141">
        <v>14</v>
      </c>
      <c r="C2141">
        <v>23.25</v>
      </c>
      <c r="D2141">
        <v>1</v>
      </c>
      <c r="E2141">
        <v>2.9999999329447746E-2</v>
      </c>
      <c r="F2141" s="1">
        <v>35221</v>
      </c>
    </row>
    <row r="2142" spans="1:6" x14ac:dyDescent="0.3">
      <c r="A2142">
        <v>11077</v>
      </c>
      <c r="B2142">
        <v>16</v>
      </c>
      <c r="C2142">
        <v>17.45</v>
      </c>
      <c r="D2142">
        <v>2</v>
      </c>
      <c r="E2142">
        <v>2.9999999329447746E-2</v>
      </c>
      <c r="F2142" s="1">
        <v>35221</v>
      </c>
    </row>
    <row r="2143" spans="1:6" x14ac:dyDescent="0.3">
      <c r="A2143">
        <v>11077</v>
      </c>
      <c r="B2143">
        <v>20</v>
      </c>
      <c r="C2143">
        <v>81</v>
      </c>
      <c r="D2143">
        <v>1</v>
      </c>
      <c r="E2143">
        <v>3.9999999105930328E-2</v>
      </c>
      <c r="F2143" s="1">
        <v>35221</v>
      </c>
    </row>
    <row r="2144" spans="1:6" x14ac:dyDescent="0.3">
      <c r="A2144">
        <v>11077</v>
      </c>
      <c r="B2144">
        <v>23</v>
      </c>
      <c r="C2144">
        <v>9</v>
      </c>
      <c r="D2144">
        <v>2</v>
      </c>
      <c r="E2144">
        <v>0</v>
      </c>
      <c r="F2144" s="1">
        <v>35221</v>
      </c>
    </row>
    <row r="2145" spans="1:6" x14ac:dyDescent="0.3">
      <c r="A2145">
        <v>11077</v>
      </c>
      <c r="B2145">
        <v>32</v>
      </c>
      <c r="C2145">
        <v>32</v>
      </c>
      <c r="D2145">
        <v>1</v>
      </c>
      <c r="E2145">
        <v>0</v>
      </c>
      <c r="F2145" s="1">
        <v>35221</v>
      </c>
    </row>
    <row r="2146" spans="1:6" x14ac:dyDescent="0.3">
      <c r="A2146">
        <v>11077</v>
      </c>
      <c r="B2146">
        <v>39</v>
      </c>
      <c r="C2146">
        <v>18</v>
      </c>
      <c r="D2146">
        <v>2</v>
      </c>
      <c r="E2146">
        <v>5.000000074505806E-2</v>
      </c>
      <c r="F2146" s="1">
        <v>35221</v>
      </c>
    </row>
    <row r="2147" spans="1:6" x14ac:dyDescent="0.3">
      <c r="A2147">
        <v>11077</v>
      </c>
      <c r="B2147">
        <v>41</v>
      </c>
      <c r="C2147">
        <v>9.65</v>
      </c>
      <c r="D2147">
        <v>3</v>
      </c>
      <c r="E2147">
        <v>0</v>
      </c>
      <c r="F2147" s="1">
        <v>35221</v>
      </c>
    </row>
    <row r="2148" spans="1:6" x14ac:dyDescent="0.3">
      <c r="A2148">
        <v>11077</v>
      </c>
      <c r="B2148">
        <v>46</v>
      </c>
      <c r="C2148">
        <v>12</v>
      </c>
      <c r="D2148">
        <v>3</v>
      </c>
      <c r="E2148">
        <v>1.9999999552965164E-2</v>
      </c>
      <c r="F2148" s="1">
        <v>35221</v>
      </c>
    </row>
    <row r="2149" spans="1:6" x14ac:dyDescent="0.3">
      <c r="A2149">
        <v>11077</v>
      </c>
      <c r="B2149">
        <v>52</v>
      </c>
      <c r="C2149">
        <v>7</v>
      </c>
      <c r="D2149">
        <v>2</v>
      </c>
      <c r="E2149">
        <v>0</v>
      </c>
      <c r="F2149" s="1">
        <v>35221</v>
      </c>
    </row>
    <row r="2150" spans="1:6" x14ac:dyDescent="0.3">
      <c r="A2150">
        <v>11077</v>
      </c>
      <c r="B2150">
        <v>55</v>
      </c>
      <c r="C2150">
        <v>24</v>
      </c>
      <c r="D2150">
        <v>2</v>
      </c>
      <c r="E2150">
        <v>0</v>
      </c>
      <c r="F2150" s="1">
        <v>35221</v>
      </c>
    </row>
    <row r="2151" spans="1:6" x14ac:dyDescent="0.3">
      <c r="A2151">
        <v>11077</v>
      </c>
      <c r="B2151">
        <v>60</v>
      </c>
      <c r="C2151">
        <v>34</v>
      </c>
      <c r="D2151">
        <v>2</v>
      </c>
      <c r="E2151">
        <v>5.9999998658895493E-2</v>
      </c>
      <c r="F2151" s="1">
        <v>35221</v>
      </c>
    </row>
    <row r="2152" spans="1:6" x14ac:dyDescent="0.3">
      <c r="A2152">
        <v>11077</v>
      </c>
      <c r="B2152">
        <v>64</v>
      </c>
      <c r="C2152">
        <v>33.25</v>
      </c>
      <c r="D2152">
        <v>2</v>
      </c>
      <c r="E2152">
        <v>2.9999999329447746E-2</v>
      </c>
      <c r="F2152" s="1">
        <v>35221</v>
      </c>
    </row>
    <row r="2153" spans="1:6" x14ac:dyDescent="0.3">
      <c r="A2153">
        <v>11077</v>
      </c>
      <c r="B2153">
        <v>66</v>
      </c>
      <c r="C2153">
        <v>17</v>
      </c>
      <c r="D2153">
        <v>1</v>
      </c>
      <c r="E2153">
        <v>0</v>
      </c>
      <c r="F2153" s="1">
        <v>35221</v>
      </c>
    </row>
    <row r="2154" spans="1:6" x14ac:dyDescent="0.3">
      <c r="A2154">
        <v>11077</v>
      </c>
      <c r="B2154">
        <v>73</v>
      </c>
      <c r="C2154">
        <v>15</v>
      </c>
      <c r="D2154">
        <v>2</v>
      </c>
      <c r="E2154">
        <v>9.9999997764825821E-3</v>
      </c>
      <c r="F2154" s="1">
        <v>35221</v>
      </c>
    </row>
    <row r="2155" spans="1:6" x14ac:dyDescent="0.3">
      <c r="A2155">
        <v>11077</v>
      </c>
      <c r="B2155">
        <v>75</v>
      </c>
      <c r="C2155">
        <v>7.75</v>
      </c>
      <c r="D2155">
        <v>4</v>
      </c>
      <c r="E2155">
        <v>0</v>
      </c>
      <c r="F2155" s="1">
        <v>35221</v>
      </c>
    </row>
    <row r="2156" spans="1:6" x14ac:dyDescent="0.3">
      <c r="A2156">
        <v>11077</v>
      </c>
      <c r="B2156">
        <v>77</v>
      </c>
      <c r="C2156">
        <v>13</v>
      </c>
      <c r="D2156">
        <v>2</v>
      </c>
      <c r="E2156">
        <v>0</v>
      </c>
      <c r="F2156" s="1">
        <v>35221</v>
      </c>
    </row>
  </sheetData>
  <pageMargins left="0.7" right="0.7" top="0.75" bottom="0.75" header="0.3" footer="0.3"/>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F3125-87EF-49DA-8D47-06F13EB48A52}">
  <dimension ref="A1:W2156"/>
  <sheetViews>
    <sheetView topLeftCell="S4" workbookViewId="0">
      <selection activeCell="AC17" sqref="AC17"/>
    </sheetView>
  </sheetViews>
  <sheetFormatPr defaultRowHeight="14.4" x14ac:dyDescent="0.3"/>
  <cols>
    <col min="1" max="1" width="9.77734375" bestFit="1" customWidth="1"/>
    <col min="2" max="2" width="11.5546875" bestFit="1" customWidth="1"/>
    <col min="3" max="3" width="11" bestFit="1" customWidth="1"/>
    <col min="4" max="4" width="10.33203125" bestFit="1" customWidth="1"/>
    <col min="5" max="5" width="12.109375" bestFit="1" customWidth="1"/>
    <col min="6" max="6" width="29.109375" bestFit="1" customWidth="1"/>
    <col min="7" max="7" width="12.33203125" bestFit="1" customWidth="1"/>
    <col min="8" max="8" width="15.6640625" bestFit="1" customWidth="1"/>
    <col min="9" max="9" width="12.109375" bestFit="1" customWidth="1"/>
    <col min="10" max="11" width="12.77734375" bestFit="1" customWidth="1"/>
    <col min="12" max="12" width="11.33203125" bestFit="1" customWidth="1"/>
    <col min="14" max="14" width="29" bestFit="1" customWidth="1"/>
    <col min="15" max="15" width="14.21875" bestFit="1" customWidth="1"/>
    <col min="16" max="16" width="14.109375" bestFit="1" customWidth="1"/>
    <col min="18" max="18" width="29" bestFit="1" customWidth="1"/>
    <col min="19" max="19" width="11" customWidth="1"/>
    <col min="20" max="20" width="12" bestFit="1" customWidth="1"/>
  </cols>
  <sheetData>
    <row r="1" spans="1:20" x14ac:dyDescent="0.3">
      <c r="A1" t="s">
        <v>852</v>
      </c>
      <c r="B1" t="s">
        <v>853</v>
      </c>
      <c r="C1" t="s">
        <v>854</v>
      </c>
      <c r="D1" t="s">
        <v>855</v>
      </c>
      <c r="E1" t="s">
        <v>856</v>
      </c>
      <c r="F1" t="s">
        <v>882</v>
      </c>
      <c r="G1" t="s">
        <v>0</v>
      </c>
      <c r="H1" t="s">
        <v>1</v>
      </c>
      <c r="I1" t="s">
        <v>1278</v>
      </c>
      <c r="J1" t="s">
        <v>1318</v>
      </c>
      <c r="K1" t="s">
        <v>1319</v>
      </c>
      <c r="L1" t="s">
        <v>1317</v>
      </c>
    </row>
    <row r="2" spans="1:20" x14ac:dyDescent="0.3">
      <c r="A2">
        <v>10248</v>
      </c>
      <c r="B2">
        <v>11</v>
      </c>
      <c r="C2">
        <v>14</v>
      </c>
      <c r="D2">
        <v>12</v>
      </c>
      <c r="E2">
        <v>0</v>
      </c>
      <c r="F2" t="s">
        <v>909</v>
      </c>
      <c r="G2">
        <v>4</v>
      </c>
      <c r="H2" t="s">
        <v>13</v>
      </c>
      <c r="I2">
        <v>168</v>
      </c>
      <c r="J2">
        <f>(p_summary[[#This Row],[UnitsSold]] - AVERAGE(product_summaries[UnitsSold])) / _xlfn.STDEV.P(product_summaries[UnitsSold])</f>
        <v>0.12089730509269485</v>
      </c>
      <c r="K2">
        <f>(p_summary[[#This Row],[Revenue]]-AVERAGE(product_summaries[UnitsSold]))/_xlfn.STDEV.P(product_summaries[UnitsSold])</f>
        <v>-1.5238618938465438</v>
      </c>
      <c r="L2">
        <v>706</v>
      </c>
    </row>
    <row r="3" spans="1:20" x14ac:dyDescent="0.3">
      <c r="A3">
        <v>10248</v>
      </c>
      <c r="B3">
        <v>42</v>
      </c>
      <c r="C3">
        <v>9.8000000000000007</v>
      </c>
      <c r="D3">
        <v>10</v>
      </c>
      <c r="E3">
        <v>0</v>
      </c>
      <c r="F3" t="s">
        <v>969</v>
      </c>
      <c r="G3">
        <v>5</v>
      </c>
      <c r="H3" t="s">
        <v>16</v>
      </c>
      <c r="I3">
        <v>98</v>
      </c>
      <c r="J3">
        <f>(p_summary[[#This Row],[UnitsSold]] - AVERAGE(product_summaries[UnitsSold])) / _xlfn.STDEV.P(product_summaries[UnitsSold])</f>
        <v>9.338274600263323E-2</v>
      </c>
      <c r="K3">
        <f>(p_summary[[#This Row],[Revenue]]-AVERAGE(product_summaries[UnitsSold]))/_xlfn.STDEV.P(product_summaries[UnitsSold])</f>
        <v>-1.7378640201025786</v>
      </c>
      <c r="L3">
        <v>697</v>
      </c>
    </row>
    <row r="4" spans="1:20" x14ac:dyDescent="0.3">
      <c r="A4">
        <v>10248</v>
      </c>
      <c r="B4">
        <v>72</v>
      </c>
      <c r="C4">
        <v>34.799999999999997</v>
      </c>
      <c r="D4">
        <v>5</v>
      </c>
      <c r="E4">
        <v>0</v>
      </c>
      <c r="F4" t="s">
        <v>1026</v>
      </c>
      <c r="G4">
        <v>4</v>
      </c>
      <c r="H4" t="s">
        <v>13</v>
      </c>
      <c r="I4">
        <v>174</v>
      </c>
      <c r="J4">
        <f>(p_summary[[#This Row],[UnitsSold]] - AVERAGE(product_summaries[UnitsSold])) / _xlfn.STDEV.P(product_summaries[UnitsSold])</f>
        <v>0.42661462831560165</v>
      </c>
      <c r="K4">
        <f>(p_summary[[#This Row],[Revenue]]-AVERAGE(product_summaries[UnitsSold]))/_xlfn.STDEV.P(product_summaries[UnitsSold])</f>
        <v>-1.5055188544531695</v>
      </c>
      <c r="L4">
        <v>806</v>
      </c>
    </row>
    <row r="5" spans="1:20" x14ac:dyDescent="0.3">
      <c r="A5">
        <v>10268</v>
      </c>
      <c r="B5">
        <v>72</v>
      </c>
      <c r="C5">
        <v>27.8</v>
      </c>
      <c r="D5">
        <v>4</v>
      </c>
      <c r="E5">
        <v>0</v>
      </c>
      <c r="F5" t="s">
        <v>1026</v>
      </c>
      <c r="G5">
        <v>4</v>
      </c>
      <c r="H5" t="s">
        <v>13</v>
      </c>
      <c r="I5">
        <v>111.2</v>
      </c>
      <c r="J5">
        <f>(p_summary[[#This Row],[UnitsSold]] - AVERAGE(product_summaries[UnitsSold])) / _xlfn.STDEV.P(product_summaries[UnitsSold])</f>
        <v>0.42661462831560165</v>
      </c>
      <c r="K5">
        <f>(p_summary[[#This Row],[Revenue]]-AVERAGE(product_summaries[UnitsSold]))/_xlfn.STDEV.P(product_summaries[UnitsSold])</f>
        <v>-1.6975093334371547</v>
      </c>
      <c r="L5">
        <v>806</v>
      </c>
      <c r="N5" s="2" t="s">
        <v>1247</v>
      </c>
      <c r="O5" t="s">
        <v>1305</v>
      </c>
      <c r="P5" t="s">
        <v>1279</v>
      </c>
      <c r="R5" t="s">
        <v>882</v>
      </c>
      <c r="S5" t="s">
        <v>1317</v>
      </c>
      <c r="T5" t="s">
        <v>1278</v>
      </c>
    </row>
    <row r="6" spans="1:20" x14ac:dyDescent="0.3">
      <c r="A6">
        <v>10269</v>
      </c>
      <c r="B6">
        <v>72</v>
      </c>
      <c r="C6">
        <v>27.8</v>
      </c>
      <c r="D6">
        <v>20</v>
      </c>
      <c r="E6">
        <v>5.000000074505806E-2</v>
      </c>
      <c r="F6" t="s">
        <v>1026</v>
      </c>
      <c r="G6">
        <v>4</v>
      </c>
      <c r="H6" t="s">
        <v>13</v>
      </c>
      <c r="I6">
        <v>528.19999958574772</v>
      </c>
      <c r="J6">
        <f>(p_summary[[#This Row],[UnitsSold]] - AVERAGE(product_summaries[UnitsSold])) / _xlfn.STDEV.P(product_summaries[UnitsSold])</f>
        <v>0.42661462831560165</v>
      </c>
      <c r="K6">
        <f>(p_summary[[#This Row],[Revenue]]-AVERAGE(product_summaries[UnitsSold]))/_xlfn.STDEV.P(product_summaries[UnitsSold])</f>
        <v>-0.42266809686407447</v>
      </c>
      <c r="L6">
        <v>806</v>
      </c>
      <c r="N6" s="3" t="s">
        <v>921</v>
      </c>
      <c r="O6">
        <v>978</v>
      </c>
      <c r="P6">
        <v>32698.379980891943</v>
      </c>
      <c r="R6" s="3" t="s">
        <v>921</v>
      </c>
      <c r="S6">
        <v>978</v>
      </c>
      <c r="T6">
        <v>32698.379980891943</v>
      </c>
    </row>
    <row r="7" spans="1:20" x14ac:dyDescent="0.3">
      <c r="A7">
        <v>10272</v>
      </c>
      <c r="B7">
        <v>72</v>
      </c>
      <c r="C7">
        <v>27.8</v>
      </c>
      <c r="D7">
        <v>24</v>
      </c>
      <c r="E7">
        <v>0</v>
      </c>
      <c r="F7" t="s">
        <v>1026</v>
      </c>
      <c r="G7">
        <v>4</v>
      </c>
      <c r="H7" t="s">
        <v>13</v>
      </c>
      <c r="I7">
        <v>667.2</v>
      </c>
      <c r="J7">
        <f>(p_summary[[#This Row],[UnitsSold]] - AVERAGE(product_summaries[UnitsSold])) / _xlfn.STDEV.P(product_summaries[UnitsSold])</f>
        <v>0.42661462831560165</v>
      </c>
      <c r="K7">
        <f>(p_summary[[#This Row],[Revenue]]-AVERAGE(product_summaries[UnitsSold]))/_xlfn.STDEV.P(product_summaries[UnitsSold])</f>
        <v>2.2789836822071363E-3</v>
      </c>
      <c r="L7">
        <v>806</v>
      </c>
      <c r="N7" s="3" t="s">
        <v>893</v>
      </c>
      <c r="O7">
        <v>328</v>
      </c>
      <c r="P7">
        <v>3043.9999994635582</v>
      </c>
      <c r="R7" s="3" t="s">
        <v>893</v>
      </c>
      <c r="S7">
        <v>328</v>
      </c>
      <c r="T7">
        <v>3043.9999994635582</v>
      </c>
    </row>
    <row r="8" spans="1:20" x14ac:dyDescent="0.3">
      <c r="A8">
        <v>10274</v>
      </c>
      <c r="B8">
        <v>72</v>
      </c>
      <c r="C8">
        <v>27.8</v>
      </c>
      <c r="D8">
        <v>7</v>
      </c>
      <c r="E8">
        <v>0</v>
      </c>
      <c r="F8" t="s">
        <v>1026</v>
      </c>
      <c r="G8">
        <v>4</v>
      </c>
      <c r="H8" t="s">
        <v>13</v>
      </c>
      <c r="I8">
        <v>194.6</v>
      </c>
      <c r="J8">
        <f>(p_summary[[#This Row],[UnitsSold]] - AVERAGE(product_summaries[UnitsSold])) / _xlfn.STDEV.P(product_summaries[UnitsSold])</f>
        <v>0.42661462831560165</v>
      </c>
      <c r="K8">
        <f>(p_summary[[#This Row],[Revenue]]-AVERAGE(product_summaries[UnitsSold]))/_xlfn.STDEV.P(product_summaries[UnitsSold])</f>
        <v>-1.4425410858692505</v>
      </c>
      <c r="L8">
        <v>806</v>
      </c>
      <c r="N8" s="3" t="s">
        <v>965</v>
      </c>
      <c r="O8">
        <v>1103</v>
      </c>
      <c r="P8">
        <v>17910.629981672762</v>
      </c>
      <c r="R8" s="3" t="s">
        <v>965</v>
      </c>
      <c r="S8">
        <v>1103</v>
      </c>
      <c r="T8">
        <v>17910.629981672762</v>
      </c>
    </row>
    <row r="9" spans="1:20" x14ac:dyDescent="0.3">
      <c r="A9">
        <v>10249</v>
      </c>
      <c r="B9">
        <v>14</v>
      </c>
      <c r="C9">
        <v>18.600000000000001</v>
      </c>
      <c r="D9">
        <v>9</v>
      </c>
      <c r="E9">
        <v>0</v>
      </c>
      <c r="F9" t="s">
        <v>915</v>
      </c>
      <c r="G9">
        <v>7</v>
      </c>
      <c r="H9" t="s">
        <v>22</v>
      </c>
      <c r="I9">
        <v>167.4</v>
      </c>
      <c r="J9">
        <f>(p_summary[[#This Row],[UnitsSold]] - AVERAGE(product_summaries[UnitsSold])) / _xlfn.STDEV.P(product_summaries[UnitsSold])</f>
        <v>-0.80236901104048375</v>
      </c>
      <c r="K9">
        <f>(p_summary[[#This Row],[Revenue]]-AVERAGE(product_summaries[UnitsSold]))/_xlfn.STDEV.P(product_summaries[UnitsSold])</f>
        <v>-1.5256961977858814</v>
      </c>
      <c r="L9">
        <v>404</v>
      </c>
      <c r="N9" s="3" t="s">
        <v>1004</v>
      </c>
      <c r="O9">
        <v>1577</v>
      </c>
      <c r="P9">
        <v>46825.47995301932</v>
      </c>
      <c r="R9" s="3" t="s">
        <v>1004</v>
      </c>
      <c r="S9">
        <v>1577</v>
      </c>
      <c r="T9">
        <v>46825.47995301932</v>
      </c>
    </row>
    <row r="10" spans="1:20" x14ac:dyDescent="0.3">
      <c r="A10">
        <v>10249</v>
      </c>
      <c r="B10">
        <v>51</v>
      </c>
      <c r="C10">
        <v>42.4</v>
      </c>
      <c r="D10">
        <v>40</v>
      </c>
      <c r="E10">
        <v>0</v>
      </c>
      <c r="F10" t="s">
        <v>987</v>
      </c>
      <c r="G10">
        <v>7</v>
      </c>
      <c r="H10" t="s">
        <v>22</v>
      </c>
      <c r="I10">
        <v>1696</v>
      </c>
      <c r="J10">
        <f>(p_summary[[#This Row],[UnitsSold]] - AVERAGE(product_summaries[UnitsSold])) / _xlfn.STDEV.P(product_summaries[UnitsSold])</f>
        <v>0.67118848689392707</v>
      </c>
      <c r="K10">
        <f>(p_summary[[#This Row],[Revenue]]-AVERAGE(product_summaries[UnitsSold]))/_xlfn.STDEV.P(product_summaries[UnitsSold])</f>
        <v>3.1474988049994721</v>
      </c>
      <c r="L10">
        <v>886</v>
      </c>
      <c r="N10" s="3" t="s">
        <v>923</v>
      </c>
      <c r="O10">
        <v>539</v>
      </c>
      <c r="P10">
        <v>29171.874963399023</v>
      </c>
      <c r="R10" s="3" t="s">
        <v>923</v>
      </c>
      <c r="S10">
        <v>539</v>
      </c>
      <c r="T10">
        <v>29171.874963399023</v>
      </c>
    </row>
    <row r="11" spans="1:20" x14ac:dyDescent="0.3">
      <c r="A11">
        <v>10250</v>
      </c>
      <c r="B11">
        <v>51</v>
      </c>
      <c r="C11">
        <v>42.4</v>
      </c>
      <c r="D11">
        <v>35</v>
      </c>
      <c r="E11">
        <v>0.15000000596046448</v>
      </c>
      <c r="F11" t="s">
        <v>987</v>
      </c>
      <c r="G11">
        <v>7</v>
      </c>
      <c r="H11" t="s">
        <v>22</v>
      </c>
      <c r="I11">
        <v>1261.3999911546707</v>
      </c>
      <c r="J11">
        <f>(p_summary[[#This Row],[UnitsSold]] - AVERAGE(product_summaries[UnitsSold])) / _xlfn.STDEV.P(product_summaries[UnitsSold])</f>
        <v>0.67118848689392707</v>
      </c>
      <c r="K11">
        <f>(p_summary[[#This Row],[Revenue]]-AVERAGE(product_summaries[UnitsSold]))/_xlfn.STDEV.P(product_summaries[UnitsSold])</f>
        <v>1.8188512912310153</v>
      </c>
      <c r="L11">
        <v>886</v>
      </c>
      <c r="N11" s="3" t="s">
        <v>889</v>
      </c>
      <c r="O11">
        <v>828</v>
      </c>
      <c r="P11">
        <v>12788.099980956316</v>
      </c>
      <c r="R11" s="3" t="s">
        <v>889</v>
      </c>
      <c r="S11">
        <v>828</v>
      </c>
      <c r="T11">
        <v>12788.099980956316</v>
      </c>
    </row>
    <row r="12" spans="1:20" x14ac:dyDescent="0.3">
      <c r="A12">
        <v>10250</v>
      </c>
      <c r="B12">
        <v>41</v>
      </c>
      <c r="C12">
        <v>7.7</v>
      </c>
      <c r="D12">
        <v>10</v>
      </c>
      <c r="E12">
        <v>0</v>
      </c>
      <c r="F12" t="s">
        <v>967</v>
      </c>
      <c r="G12">
        <v>8</v>
      </c>
      <c r="H12" t="s">
        <v>25</v>
      </c>
      <c r="I12">
        <v>77</v>
      </c>
      <c r="J12">
        <f>(p_summary[[#This Row],[UnitsSold]] - AVERAGE(product_summaries[UnitsSold])) / _xlfn.STDEV.P(product_summaries[UnitsSold])</f>
        <v>0.96161994395568862</v>
      </c>
      <c r="K12">
        <f>(p_summary[[#This Row],[Revenue]]-AVERAGE(product_summaries[UnitsSold]))/_xlfn.STDEV.P(product_summaries[UnitsSold])</f>
        <v>-1.8020646579793891</v>
      </c>
      <c r="L12">
        <v>981</v>
      </c>
      <c r="N12" s="3" t="s">
        <v>891</v>
      </c>
      <c r="O12">
        <v>1057</v>
      </c>
      <c r="P12">
        <v>16355.959973822533</v>
      </c>
      <c r="R12" s="3" t="s">
        <v>891</v>
      </c>
      <c r="S12">
        <v>1057</v>
      </c>
      <c r="T12">
        <v>16355.959973822533</v>
      </c>
    </row>
    <row r="13" spans="1:20" x14ac:dyDescent="0.3">
      <c r="A13">
        <v>10260</v>
      </c>
      <c r="B13">
        <v>41</v>
      </c>
      <c r="C13">
        <v>7.7</v>
      </c>
      <c r="D13">
        <v>16</v>
      </c>
      <c r="E13">
        <v>0.25</v>
      </c>
      <c r="F13" t="s">
        <v>967</v>
      </c>
      <c r="G13">
        <v>8</v>
      </c>
      <c r="H13" t="s">
        <v>25</v>
      </c>
      <c r="I13">
        <v>92.4</v>
      </c>
      <c r="J13">
        <f>(p_summary[[#This Row],[UnitsSold]] - AVERAGE(product_summaries[UnitsSold])) / _xlfn.STDEV.P(product_summaries[UnitsSold])</f>
        <v>0.96161994395568862</v>
      </c>
      <c r="K13">
        <f>(p_summary[[#This Row],[Revenue]]-AVERAGE(product_summaries[UnitsSold]))/_xlfn.STDEV.P(product_summaries[UnitsSold])</f>
        <v>-1.7549841902030614</v>
      </c>
      <c r="L13">
        <v>981</v>
      </c>
      <c r="N13" s="3" t="s">
        <v>963</v>
      </c>
      <c r="O13">
        <v>793</v>
      </c>
      <c r="P13">
        <v>12294.539985296131</v>
      </c>
      <c r="R13" s="3" t="s">
        <v>963</v>
      </c>
      <c r="S13">
        <v>793</v>
      </c>
      <c r="T13">
        <v>12294.539985296131</v>
      </c>
    </row>
    <row r="14" spans="1:20" x14ac:dyDescent="0.3">
      <c r="A14">
        <v>10264</v>
      </c>
      <c r="B14">
        <v>41</v>
      </c>
      <c r="C14">
        <v>7.7</v>
      </c>
      <c r="D14">
        <v>25</v>
      </c>
      <c r="E14">
        <v>0.15000000596046448</v>
      </c>
      <c r="F14" t="s">
        <v>967</v>
      </c>
      <c r="G14">
        <v>8</v>
      </c>
      <c r="H14" t="s">
        <v>25</v>
      </c>
      <c r="I14">
        <v>163.62499885261059</v>
      </c>
      <c r="J14">
        <f>(p_summary[[#This Row],[UnitsSold]] - AVERAGE(product_summaries[UnitsSold])) / _xlfn.STDEV.P(product_summaries[UnitsSold])</f>
        <v>0.96161994395568862</v>
      </c>
      <c r="K14">
        <f>(p_summary[[#This Row],[Revenue]]-AVERAGE(product_summaries[UnitsSold]))/_xlfn.STDEV.P(product_summaries[UnitsSold])</f>
        <v>-1.5372370302453142</v>
      </c>
      <c r="L14">
        <v>981</v>
      </c>
      <c r="N14" s="3" t="s">
        <v>895</v>
      </c>
      <c r="O14">
        <v>453</v>
      </c>
      <c r="P14">
        <v>8567.8999876409762</v>
      </c>
      <c r="R14" s="3" t="s">
        <v>895</v>
      </c>
      <c r="S14">
        <v>453</v>
      </c>
      <c r="T14">
        <v>8567.8999876409762</v>
      </c>
    </row>
    <row r="15" spans="1:20" x14ac:dyDescent="0.3">
      <c r="A15">
        <v>10250</v>
      </c>
      <c r="B15">
        <v>65</v>
      </c>
      <c r="C15">
        <v>16.8</v>
      </c>
      <c r="D15">
        <v>15</v>
      </c>
      <c r="E15">
        <v>0.15000000596046448</v>
      </c>
      <c r="F15" t="s">
        <v>1014</v>
      </c>
      <c r="G15">
        <v>2</v>
      </c>
      <c r="H15" t="s">
        <v>7</v>
      </c>
      <c r="I15">
        <v>214.19999849796295</v>
      </c>
      <c r="J15">
        <f>(p_summary[[#This Row],[UnitsSold]] - AVERAGE(product_summaries[UnitsSold])) / _xlfn.STDEV.P(product_summaries[UnitsSold])</f>
        <v>0.24012706114962851</v>
      </c>
      <c r="K15">
        <f>(p_summary[[#This Row],[Revenue]]-AVERAGE(product_summaries[UnitsSold]))/_xlfn.STDEV.P(product_summaries[UnitsSold])</f>
        <v>-1.3826204951095484</v>
      </c>
      <c r="L15">
        <v>745</v>
      </c>
      <c r="N15" s="3" t="s">
        <v>897</v>
      </c>
      <c r="O15">
        <v>298</v>
      </c>
      <c r="P15">
        <v>5347.1999956216659</v>
      </c>
      <c r="R15" s="3" t="s">
        <v>897</v>
      </c>
      <c r="S15">
        <v>298</v>
      </c>
      <c r="T15">
        <v>5347.1999956216659</v>
      </c>
    </row>
    <row r="16" spans="1:20" x14ac:dyDescent="0.3">
      <c r="A16">
        <v>10251</v>
      </c>
      <c r="B16">
        <v>65</v>
      </c>
      <c r="C16">
        <v>16.8</v>
      </c>
      <c r="D16">
        <v>20</v>
      </c>
      <c r="E16">
        <v>0</v>
      </c>
      <c r="F16" t="s">
        <v>1014</v>
      </c>
      <c r="G16">
        <v>2</v>
      </c>
      <c r="H16" t="s">
        <v>7</v>
      </c>
      <c r="I16">
        <v>336</v>
      </c>
      <c r="J16">
        <f>(p_summary[[#This Row],[UnitsSold]] - AVERAGE(product_summaries[UnitsSold])) / _xlfn.STDEV.P(product_summaries[UnitsSold])</f>
        <v>0.24012706114962851</v>
      </c>
      <c r="K16">
        <f>(p_summary[[#This Row],[Revenue]]-AVERAGE(product_summaries[UnitsSold]))/_xlfn.STDEV.P(product_summaries[UnitsSold])</f>
        <v>-1.0102567908320603</v>
      </c>
      <c r="L16">
        <v>745</v>
      </c>
      <c r="N16" s="3" t="s">
        <v>981</v>
      </c>
      <c r="O16">
        <v>138</v>
      </c>
      <c r="P16">
        <v>1368.7124936543405</v>
      </c>
      <c r="R16" s="3" t="s">
        <v>981</v>
      </c>
      <c r="S16">
        <v>138</v>
      </c>
      <c r="T16">
        <v>1368.7124936543405</v>
      </c>
    </row>
    <row r="17" spans="1:23" x14ac:dyDescent="0.3">
      <c r="A17">
        <v>10251</v>
      </c>
      <c r="B17">
        <v>22</v>
      </c>
      <c r="C17">
        <v>16.8</v>
      </c>
      <c r="D17">
        <v>6</v>
      </c>
      <c r="E17">
        <v>5.000000074505806E-2</v>
      </c>
      <c r="F17" t="s">
        <v>931</v>
      </c>
      <c r="G17">
        <v>5</v>
      </c>
      <c r="H17" t="s">
        <v>16</v>
      </c>
      <c r="I17">
        <v>95.759999924898153</v>
      </c>
      <c r="J17">
        <f>(p_summary[[#This Row],[UnitsSold]] - AVERAGE(product_summaries[UnitsSold])) / _xlfn.STDEV.P(product_summaries[UnitsSold])</f>
        <v>-0.97357071204531154</v>
      </c>
      <c r="K17">
        <f>(p_summary[[#This Row],[Revenue]]-AVERAGE(product_summaries[UnitsSold]))/_xlfn.STDEV.P(product_summaries[UnitsSold])</f>
        <v>-1.7447120883723712</v>
      </c>
      <c r="L17">
        <v>348</v>
      </c>
      <c r="N17" s="3" t="s">
        <v>961</v>
      </c>
      <c r="O17">
        <v>623</v>
      </c>
      <c r="P17">
        <v>141396.73490344844</v>
      </c>
      <c r="R17" s="3" t="s">
        <v>961</v>
      </c>
      <c r="S17">
        <v>623</v>
      </c>
      <c r="T17">
        <v>141396.73490344844</v>
      </c>
    </row>
    <row r="18" spans="1:23" x14ac:dyDescent="0.3">
      <c r="A18">
        <v>10251</v>
      </c>
      <c r="B18">
        <v>57</v>
      </c>
      <c r="C18">
        <v>15.6</v>
      </c>
      <c r="D18">
        <v>15</v>
      </c>
      <c r="E18">
        <v>5.000000074505806E-2</v>
      </c>
      <c r="F18" t="s">
        <v>999</v>
      </c>
      <c r="G18">
        <v>5</v>
      </c>
      <c r="H18" t="s">
        <v>16</v>
      </c>
      <c r="I18">
        <v>222.29999982565641</v>
      </c>
      <c r="J18">
        <f>(p_summary[[#This Row],[UnitsSold]] - AVERAGE(product_summaries[UnitsSold])) / _xlfn.STDEV.P(product_summaries[UnitsSold])</f>
        <v>-0.71065381407361172</v>
      </c>
      <c r="K18">
        <f>(p_summary[[#This Row],[Revenue]]-AVERAGE(product_summaries[UnitsSold]))/_xlfn.STDEV.P(product_summaries[UnitsSold])</f>
        <v>-1.3578573878695039</v>
      </c>
      <c r="L18">
        <v>434</v>
      </c>
      <c r="N18" s="3" t="s">
        <v>1000</v>
      </c>
      <c r="O18">
        <v>534</v>
      </c>
      <c r="P18">
        <v>5881.6749898120761</v>
      </c>
      <c r="R18" s="3" t="s">
        <v>1000</v>
      </c>
      <c r="S18">
        <v>534</v>
      </c>
      <c r="T18">
        <v>5881.6749898120761</v>
      </c>
    </row>
    <row r="19" spans="1:23" x14ac:dyDescent="0.3">
      <c r="A19">
        <v>10260</v>
      </c>
      <c r="B19">
        <v>57</v>
      </c>
      <c r="C19">
        <v>15.6</v>
      </c>
      <c r="D19">
        <v>50</v>
      </c>
      <c r="E19">
        <v>0</v>
      </c>
      <c r="F19" t="s">
        <v>999</v>
      </c>
      <c r="G19">
        <v>5</v>
      </c>
      <c r="H19" t="s">
        <v>16</v>
      </c>
      <c r="I19">
        <v>780</v>
      </c>
      <c r="J19">
        <f>(p_summary[[#This Row],[UnitsSold]] - AVERAGE(product_summaries[UnitsSold])) / _xlfn.STDEV.P(product_summaries[UnitsSold])</f>
        <v>-0.71065381407361172</v>
      </c>
      <c r="K19">
        <f>(p_summary[[#This Row],[Revenue]]-AVERAGE(product_summaries[UnitsSold]))/_xlfn.STDEV.P(product_summaries[UnitsSold])</f>
        <v>0.34712812427764589</v>
      </c>
      <c r="L19">
        <v>434</v>
      </c>
      <c r="N19" s="3" t="s">
        <v>989</v>
      </c>
      <c r="O19">
        <v>500</v>
      </c>
      <c r="P19">
        <v>3232.9499978564681</v>
      </c>
      <c r="R19" s="3" t="s">
        <v>989</v>
      </c>
      <c r="S19">
        <v>500</v>
      </c>
      <c r="T19">
        <v>3232.9499978564681</v>
      </c>
    </row>
    <row r="20" spans="1:23" x14ac:dyDescent="0.3">
      <c r="A20">
        <v>10252</v>
      </c>
      <c r="B20">
        <v>20</v>
      </c>
      <c r="C20">
        <v>64.8</v>
      </c>
      <c r="D20">
        <v>40</v>
      </c>
      <c r="E20">
        <v>5.000000074505806E-2</v>
      </c>
      <c r="F20" t="s">
        <v>927</v>
      </c>
      <c r="G20">
        <v>3</v>
      </c>
      <c r="H20" t="s">
        <v>10</v>
      </c>
      <c r="I20">
        <v>2462.3999980688095</v>
      </c>
      <c r="J20">
        <f>(p_summary[[#This Row],[UnitsSold]] - AVERAGE(product_summaries[UnitsSold])) / _xlfn.STDEV.P(product_summaries[UnitsSold])</f>
        <v>-1.080571775173329</v>
      </c>
      <c r="K20">
        <f>(p_summary[[#This Row],[Revenue]]-AVERAGE(product_summaries[UnitsSold]))/_xlfn.STDEV.P(product_summaries[UnitsSold])</f>
        <v>5.4905163642758463</v>
      </c>
      <c r="L20">
        <v>313</v>
      </c>
      <c r="N20" s="3" t="s">
        <v>1025</v>
      </c>
      <c r="O20">
        <v>1057</v>
      </c>
      <c r="P20">
        <v>19551.024983853102</v>
      </c>
      <c r="R20" s="3" t="s">
        <v>1025</v>
      </c>
      <c r="S20">
        <v>1057</v>
      </c>
      <c r="T20">
        <v>19551.024983853102</v>
      </c>
    </row>
    <row r="21" spans="1:23" x14ac:dyDescent="0.3">
      <c r="A21">
        <v>10272</v>
      </c>
      <c r="B21">
        <v>20</v>
      </c>
      <c r="C21">
        <v>64.8</v>
      </c>
      <c r="D21">
        <v>6</v>
      </c>
      <c r="E21">
        <v>0</v>
      </c>
      <c r="F21" t="s">
        <v>927</v>
      </c>
      <c r="G21">
        <v>3</v>
      </c>
      <c r="H21" t="s">
        <v>10</v>
      </c>
      <c r="I21">
        <v>388.79999999999995</v>
      </c>
      <c r="J21">
        <f>(p_summary[[#This Row],[UnitsSold]] - AVERAGE(product_summaries[UnitsSold])) / _xlfn.STDEV.P(product_summaries[UnitsSold])</f>
        <v>-1.080571775173329</v>
      </c>
      <c r="K21">
        <f>(p_summary[[#This Row],[Revenue]]-AVERAGE(product_summaries[UnitsSold]))/_xlfn.STDEV.P(product_summaries[UnitsSold])</f>
        <v>-0.84883804417036568</v>
      </c>
      <c r="L21">
        <v>313</v>
      </c>
      <c r="N21" s="3" t="s">
        <v>953</v>
      </c>
      <c r="O21">
        <v>755</v>
      </c>
      <c r="P21">
        <v>1648.1249991375953</v>
      </c>
      <c r="R21" s="3" t="s">
        <v>953</v>
      </c>
      <c r="S21">
        <v>755</v>
      </c>
      <c r="T21">
        <v>1648.1249991375953</v>
      </c>
    </row>
    <row r="22" spans="1:23" x14ac:dyDescent="0.3">
      <c r="A22">
        <v>10252</v>
      </c>
      <c r="B22">
        <v>33</v>
      </c>
      <c r="C22">
        <v>2</v>
      </c>
      <c r="D22">
        <v>25</v>
      </c>
      <c r="E22">
        <v>5.000000074505806E-2</v>
      </c>
      <c r="F22" t="s">
        <v>953</v>
      </c>
      <c r="G22">
        <v>4</v>
      </c>
      <c r="H22" t="s">
        <v>13</v>
      </c>
      <c r="I22">
        <v>47.499999962747097</v>
      </c>
      <c r="J22">
        <f>(p_summary[[#This Row],[UnitsSold]] - AVERAGE(product_summaries[UnitsSold])) / _xlfn.STDEV.P(product_summaries[UnitsSold])</f>
        <v>0.27069879347191916</v>
      </c>
      <c r="K22">
        <f>(p_summary[[#This Row],[Revenue]]-AVERAGE(product_summaries[UnitsSold]))/_xlfn.STDEV.P(product_summaries[UnitsSold])</f>
        <v>-1.8922512684440351</v>
      </c>
      <c r="L22">
        <v>755</v>
      </c>
      <c r="N22" s="3" t="s">
        <v>917</v>
      </c>
      <c r="O22">
        <v>122</v>
      </c>
      <c r="P22">
        <v>1784.8249995727092</v>
      </c>
      <c r="R22" s="3" t="s">
        <v>917</v>
      </c>
      <c r="S22">
        <v>122</v>
      </c>
      <c r="T22">
        <v>1784.8249995727092</v>
      </c>
    </row>
    <row r="23" spans="1:23" x14ac:dyDescent="0.3">
      <c r="A23">
        <v>10269</v>
      </c>
      <c r="B23">
        <v>33</v>
      </c>
      <c r="C23">
        <v>2</v>
      </c>
      <c r="D23">
        <v>60</v>
      </c>
      <c r="E23">
        <v>5.000000074505806E-2</v>
      </c>
      <c r="F23" t="s">
        <v>953</v>
      </c>
      <c r="G23">
        <v>4</v>
      </c>
      <c r="H23" t="s">
        <v>13</v>
      </c>
      <c r="I23">
        <v>113.99999991059303</v>
      </c>
      <c r="J23">
        <f>(p_summary[[#This Row],[UnitsSold]] - AVERAGE(product_summaries[UnitsSold])) / _xlfn.STDEV.P(product_summaries[UnitsSold])</f>
        <v>0.27069879347191916</v>
      </c>
      <c r="K23">
        <f>(p_summary[[#This Row],[Revenue]]-AVERAGE(product_summaries[UnitsSold]))/_xlfn.STDEV.P(product_summaries[UnitsSold])</f>
        <v>-1.6889492486602462</v>
      </c>
      <c r="L23">
        <v>755</v>
      </c>
      <c r="N23" s="3" t="s">
        <v>997</v>
      </c>
      <c r="O23">
        <v>1263</v>
      </c>
      <c r="P23">
        <v>42593.05996068567</v>
      </c>
      <c r="R23" s="3" t="s">
        <v>997</v>
      </c>
      <c r="S23">
        <v>1263</v>
      </c>
      <c r="T23">
        <v>42593.05996068567</v>
      </c>
    </row>
    <row r="24" spans="1:23" x14ac:dyDescent="0.3">
      <c r="A24">
        <v>10271</v>
      </c>
      <c r="B24">
        <v>33</v>
      </c>
      <c r="C24">
        <v>2</v>
      </c>
      <c r="D24">
        <v>24</v>
      </c>
      <c r="E24">
        <v>0</v>
      </c>
      <c r="F24" t="s">
        <v>953</v>
      </c>
      <c r="G24">
        <v>4</v>
      </c>
      <c r="H24" t="s">
        <v>13</v>
      </c>
      <c r="I24">
        <v>48</v>
      </c>
      <c r="J24">
        <f>(p_summary[[#This Row],[UnitsSold]] - AVERAGE(product_summaries[UnitsSold])) / _xlfn.STDEV.P(product_summaries[UnitsSold])</f>
        <v>0.27069879347191916</v>
      </c>
      <c r="K24">
        <f>(p_summary[[#This Row],[Revenue]]-AVERAGE(product_summaries[UnitsSold]))/_xlfn.STDEV.P(product_summaries[UnitsSold])</f>
        <v>-1.8907226817140319</v>
      </c>
      <c r="L24">
        <v>755</v>
      </c>
      <c r="N24" s="3" t="s">
        <v>949</v>
      </c>
      <c r="O24">
        <v>1397</v>
      </c>
      <c r="P24">
        <v>14920.874979393557</v>
      </c>
      <c r="R24" s="3" t="s">
        <v>949</v>
      </c>
      <c r="S24">
        <v>1397</v>
      </c>
      <c r="T24">
        <v>14920.874979393557</v>
      </c>
      <c r="W24" t="s">
        <v>1320</v>
      </c>
    </row>
    <row r="25" spans="1:23" x14ac:dyDescent="0.3">
      <c r="A25">
        <v>10273</v>
      </c>
      <c r="B25">
        <v>33</v>
      </c>
      <c r="C25">
        <v>2</v>
      </c>
      <c r="D25">
        <v>20</v>
      </c>
      <c r="E25">
        <v>0</v>
      </c>
      <c r="F25" t="s">
        <v>953</v>
      </c>
      <c r="G25">
        <v>4</v>
      </c>
      <c r="H25" t="s">
        <v>13</v>
      </c>
      <c r="I25">
        <v>40</v>
      </c>
      <c r="J25">
        <f>(p_summary[[#This Row],[UnitsSold]] - AVERAGE(product_summaries[UnitsSold])) / _xlfn.STDEV.P(product_summaries[UnitsSold])</f>
        <v>0.27069879347191916</v>
      </c>
      <c r="K25">
        <f>(p_summary[[#This Row],[Revenue]]-AVERAGE(product_summaries[UnitsSold]))/_xlfn.STDEV.P(product_summaries[UnitsSold])</f>
        <v>-1.9151800675718647</v>
      </c>
      <c r="L25">
        <v>755</v>
      </c>
      <c r="N25" s="3" t="s">
        <v>899</v>
      </c>
      <c r="O25">
        <v>301</v>
      </c>
      <c r="P25">
        <v>7136.9999987818301</v>
      </c>
      <c r="R25" s="3" t="s">
        <v>899</v>
      </c>
      <c r="S25">
        <v>301</v>
      </c>
      <c r="T25">
        <v>7136.9999987818301</v>
      </c>
    </row>
    <row r="26" spans="1:23" x14ac:dyDescent="0.3">
      <c r="A26">
        <v>10252</v>
      </c>
      <c r="B26">
        <v>60</v>
      </c>
      <c r="C26">
        <v>27.2</v>
      </c>
      <c r="D26">
        <v>40</v>
      </c>
      <c r="E26">
        <v>0</v>
      </c>
      <c r="F26" t="s">
        <v>1004</v>
      </c>
      <c r="G26">
        <v>4</v>
      </c>
      <c r="H26" t="s">
        <v>13</v>
      </c>
      <c r="I26">
        <v>1088</v>
      </c>
      <c r="J26">
        <f>(p_summary[[#This Row],[UnitsSold]] - AVERAGE(product_summaries[UnitsSold])) / _xlfn.STDEV.P(product_summaries[UnitsSold])</f>
        <v>2.7836951903642131</v>
      </c>
      <c r="K26">
        <f>(p_summary[[#This Row],[Revenue]]-AVERAGE(product_summaries[UnitsSold]))/_xlfn.STDEV.P(product_summaries[UnitsSold])</f>
        <v>1.2887374798041988</v>
      </c>
      <c r="L26">
        <v>1577</v>
      </c>
      <c r="N26" s="3" t="s">
        <v>959</v>
      </c>
      <c r="O26">
        <v>125</v>
      </c>
      <c r="P26">
        <v>2688.3999946534632</v>
      </c>
      <c r="R26" s="3" t="s">
        <v>959</v>
      </c>
      <c r="S26">
        <v>125</v>
      </c>
      <c r="T26">
        <v>2688.3999946534632</v>
      </c>
      <c r="W26" t="s">
        <v>1321</v>
      </c>
    </row>
    <row r="27" spans="1:23" x14ac:dyDescent="0.3">
      <c r="A27">
        <v>10253</v>
      </c>
      <c r="B27">
        <v>31</v>
      </c>
      <c r="C27">
        <v>10</v>
      </c>
      <c r="D27">
        <v>20</v>
      </c>
      <c r="E27">
        <v>0</v>
      </c>
      <c r="F27" t="s">
        <v>949</v>
      </c>
      <c r="G27">
        <v>4</v>
      </c>
      <c r="H27" t="s">
        <v>13</v>
      </c>
      <c r="I27">
        <v>200</v>
      </c>
      <c r="J27">
        <f>(p_summary[[#This Row],[UnitsSold]] - AVERAGE(product_summaries[UnitsSold])) / _xlfn.STDEV.P(product_summaries[UnitsSold])</f>
        <v>2.2334040085629812</v>
      </c>
      <c r="K27">
        <f>(p_summary[[#This Row],[Revenue]]-AVERAGE(product_summaries[UnitsSold]))/_xlfn.STDEV.P(product_summaries[UnitsSold])</f>
        <v>-1.4260323504152137</v>
      </c>
      <c r="L27">
        <v>1397</v>
      </c>
      <c r="N27" s="3" t="s">
        <v>935</v>
      </c>
      <c r="O27">
        <v>1125</v>
      </c>
      <c r="P27">
        <v>4504.36499684304</v>
      </c>
      <c r="R27" s="3" t="s">
        <v>935</v>
      </c>
      <c r="S27">
        <v>1125</v>
      </c>
      <c r="T27">
        <v>4504.36499684304</v>
      </c>
    </row>
    <row r="28" spans="1:23" x14ac:dyDescent="0.3">
      <c r="A28">
        <v>10272</v>
      </c>
      <c r="B28">
        <v>31</v>
      </c>
      <c r="C28">
        <v>10</v>
      </c>
      <c r="D28">
        <v>40</v>
      </c>
      <c r="E28">
        <v>0</v>
      </c>
      <c r="F28" t="s">
        <v>949</v>
      </c>
      <c r="G28">
        <v>4</v>
      </c>
      <c r="H28" t="s">
        <v>13</v>
      </c>
      <c r="I28">
        <v>400</v>
      </c>
      <c r="J28">
        <f>(p_summary[[#This Row],[UnitsSold]] - AVERAGE(product_summaries[UnitsSold])) / _xlfn.STDEV.P(product_summaries[UnitsSold])</f>
        <v>2.2334040085629812</v>
      </c>
      <c r="K28">
        <f>(p_summary[[#This Row],[Revenue]]-AVERAGE(product_summaries[UnitsSold]))/_xlfn.STDEV.P(product_summaries[UnitsSold])</f>
        <v>-0.81459770396940001</v>
      </c>
      <c r="L28">
        <v>1397</v>
      </c>
      <c r="N28" s="3" t="s">
        <v>1021</v>
      </c>
      <c r="O28">
        <v>714</v>
      </c>
      <c r="P28">
        <v>21942.359974148869</v>
      </c>
      <c r="R28" s="3" t="s">
        <v>1021</v>
      </c>
      <c r="S28">
        <v>714</v>
      </c>
      <c r="T28">
        <v>21942.359974148869</v>
      </c>
      <c r="W28" t="s">
        <v>1322</v>
      </c>
    </row>
    <row r="29" spans="1:23" x14ac:dyDescent="0.3">
      <c r="A29">
        <v>10273</v>
      </c>
      <c r="B29">
        <v>31</v>
      </c>
      <c r="C29">
        <v>10</v>
      </c>
      <c r="D29">
        <v>15</v>
      </c>
      <c r="E29">
        <v>5.000000074505806E-2</v>
      </c>
      <c r="F29" t="s">
        <v>949</v>
      </c>
      <c r="G29">
        <v>4</v>
      </c>
      <c r="H29" t="s">
        <v>13</v>
      </c>
      <c r="I29">
        <v>142.49999988824129</v>
      </c>
      <c r="J29">
        <f>(p_summary[[#This Row],[UnitsSold]] - AVERAGE(product_summaries[UnitsSold])) / _xlfn.STDEV.P(product_summaries[UnitsSold])</f>
        <v>2.2334040085629812</v>
      </c>
      <c r="K29">
        <f>(p_summary[[#This Row],[Revenue]]-AVERAGE(product_summaries[UnitsSold]))/_xlfn.STDEV.P(product_summaries[UnitsSold])</f>
        <v>-1.6018198116100508</v>
      </c>
      <c r="L29">
        <v>1397</v>
      </c>
      <c r="N29" s="3" t="s">
        <v>973</v>
      </c>
      <c r="O29">
        <v>601</v>
      </c>
      <c r="P29">
        <v>9915.9449908241641</v>
      </c>
      <c r="R29" s="3" t="s">
        <v>973</v>
      </c>
      <c r="S29">
        <v>601</v>
      </c>
      <c r="T29">
        <v>9915.9449908241641</v>
      </c>
    </row>
    <row r="30" spans="1:23" x14ac:dyDescent="0.3">
      <c r="A30">
        <v>10253</v>
      </c>
      <c r="B30">
        <v>39</v>
      </c>
      <c r="C30">
        <v>14.4</v>
      </c>
      <c r="D30">
        <v>42</v>
      </c>
      <c r="E30">
        <v>0</v>
      </c>
      <c r="F30" t="s">
        <v>963</v>
      </c>
      <c r="G30">
        <v>1</v>
      </c>
      <c r="H30" t="s">
        <v>4</v>
      </c>
      <c r="I30">
        <v>604.80000000000007</v>
      </c>
      <c r="J30">
        <f>(p_summary[[#This Row],[UnitsSold]] - AVERAGE(product_summaries[UnitsSold])) / _xlfn.STDEV.P(product_summaries[UnitsSold])</f>
        <v>0.38687137629662377</v>
      </c>
      <c r="K30">
        <f>(p_summary[[#This Row],[Revenue]]-AVERAGE(product_summaries[UnitsSold]))/_xlfn.STDEV.P(product_summaries[UnitsSold])</f>
        <v>-0.18848862600888663</v>
      </c>
      <c r="L30">
        <v>793</v>
      </c>
      <c r="N30" s="3" t="s">
        <v>939</v>
      </c>
      <c r="O30">
        <v>753</v>
      </c>
      <c r="P30">
        <v>19849.144466497492</v>
      </c>
      <c r="R30" s="3" t="s">
        <v>939</v>
      </c>
      <c r="S30">
        <v>753</v>
      </c>
      <c r="T30">
        <v>19849.144466497492</v>
      </c>
      <c r="W30" t="s">
        <v>1323</v>
      </c>
    </row>
    <row r="31" spans="1:23" x14ac:dyDescent="0.3">
      <c r="A31">
        <v>10257</v>
      </c>
      <c r="B31">
        <v>39</v>
      </c>
      <c r="C31">
        <v>14.4</v>
      </c>
      <c r="D31">
        <v>6</v>
      </c>
      <c r="E31">
        <v>0</v>
      </c>
      <c r="F31" t="s">
        <v>963</v>
      </c>
      <c r="G31">
        <v>1</v>
      </c>
      <c r="H31" t="s">
        <v>4</v>
      </c>
      <c r="I31">
        <v>86.4</v>
      </c>
      <c r="J31">
        <f>(p_summary[[#This Row],[UnitsSold]] - AVERAGE(product_summaries[UnitsSold])) / _xlfn.STDEV.P(product_summaries[UnitsSold])</f>
        <v>0.38687137629662377</v>
      </c>
      <c r="K31">
        <f>(p_summary[[#This Row],[Revenue]]-AVERAGE(product_summaries[UnitsSold]))/_xlfn.STDEV.P(product_summaries[UnitsSold])</f>
        <v>-1.773327229596436</v>
      </c>
      <c r="L31">
        <v>793</v>
      </c>
      <c r="N31" s="3" t="s">
        <v>931</v>
      </c>
      <c r="O31">
        <v>348</v>
      </c>
      <c r="P31">
        <v>7122.3599999248981</v>
      </c>
      <c r="R31" s="3" t="s">
        <v>931</v>
      </c>
      <c r="S31">
        <v>348</v>
      </c>
      <c r="T31">
        <v>7122.3599999248981</v>
      </c>
    </row>
    <row r="32" spans="1:23" x14ac:dyDescent="0.3">
      <c r="A32">
        <v>10253</v>
      </c>
      <c r="B32">
        <v>49</v>
      </c>
      <c r="C32">
        <v>16</v>
      </c>
      <c r="D32">
        <v>40</v>
      </c>
      <c r="E32">
        <v>0</v>
      </c>
      <c r="F32" t="s">
        <v>983</v>
      </c>
      <c r="G32">
        <v>3</v>
      </c>
      <c r="H32" t="s">
        <v>10</v>
      </c>
      <c r="I32">
        <v>640</v>
      </c>
      <c r="J32">
        <f>(p_summary[[#This Row],[UnitsSold]] - AVERAGE(product_summaries[UnitsSold])) / _xlfn.STDEV.P(product_summaries[UnitsSold])</f>
        <v>-0.44773691610191185</v>
      </c>
      <c r="K32">
        <f>(p_summary[[#This Row],[Revenue]]-AVERAGE(product_summaries[UnitsSold]))/_xlfn.STDEV.P(product_summaries[UnitsSold])</f>
        <v>-8.0876128234423653E-2</v>
      </c>
      <c r="L32">
        <v>520</v>
      </c>
      <c r="N32" s="3" t="s">
        <v>907</v>
      </c>
      <c r="O32">
        <v>742</v>
      </c>
      <c r="P32">
        <v>20867.339966019987</v>
      </c>
      <c r="R32" s="3" t="s">
        <v>907</v>
      </c>
      <c r="S32">
        <v>742</v>
      </c>
      <c r="T32">
        <v>20867.339966019987</v>
      </c>
    </row>
    <row r="33" spans="1:20" x14ac:dyDescent="0.3">
      <c r="A33">
        <v>10254</v>
      </c>
      <c r="B33">
        <v>24</v>
      </c>
      <c r="C33">
        <v>3.6</v>
      </c>
      <c r="D33">
        <v>15</v>
      </c>
      <c r="E33">
        <v>0.15000000596046448</v>
      </c>
      <c r="F33" t="s">
        <v>935</v>
      </c>
      <c r="G33">
        <v>1</v>
      </c>
      <c r="H33" t="s">
        <v>4</v>
      </c>
      <c r="I33">
        <v>45.899999678134918</v>
      </c>
      <c r="J33">
        <f>(p_summary[[#This Row],[UnitsSold]] - AVERAGE(product_summaries[UnitsSold])) / _xlfn.STDEV.P(product_summaries[UnitsSold])</f>
        <v>1.4018528893966744</v>
      </c>
      <c r="K33">
        <f>(p_summary[[#This Row],[Revenue]]-AVERAGE(product_summaries[UnitsSold]))/_xlfn.STDEV.P(product_summaries[UnitsSold])</f>
        <v>-1.8971427464857105</v>
      </c>
      <c r="L33">
        <v>1125</v>
      </c>
      <c r="N33" s="3" t="s">
        <v>957</v>
      </c>
      <c r="O33">
        <v>805</v>
      </c>
      <c r="P33">
        <v>13458.459991064668</v>
      </c>
      <c r="R33" s="3" t="s">
        <v>957</v>
      </c>
      <c r="S33">
        <v>805</v>
      </c>
      <c r="T33">
        <v>13458.459991064668</v>
      </c>
    </row>
    <row r="34" spans="1:20" x14ac:dyDescent="0.3">
      <c r="A34">
        <v>10263</v>
      </c>
      <c r="B34">
        <v>24</v>
      </c>
      <c r="C34">
        <v>3.6</v>
      </c>
      <c r="D34">
        <v>28</v>
      </c>
      <c r="E34">
        <v>0</v>
      </c>
      <c r="F34" t="s">
        <v>935</v>
      </c>
      <c r="G34">
        <v>1</v>
      </c>
      <c r="H34" t="s">
        <v>4</v>
      </c>
      <c r="I34">
        <v>100.8</v>
      </c>
      <c r="J34">
        <f>(p_summary[[#This Row],[UnitsSold]] - AVERAGE(product_summaries[UnitsSold])) / _xlfn.STDEV.P(product_summaries[UnitsSold])</f>
        <v>1.4018528893966744</v>
      </c>
      <c r="K34">
        <f>(p_summary[[#This Row],[Revenue]]-AVERAGE(product_summaries[UnitsSold]))/_xlfn.STDEV.P(product_summaries[UnitsSold])</f>
        <v>-1.7293039350523374</v>
      </c>
      <c r="L34">
        <v>1125</v>
      </c>
      <c r="N34" s="3" t="s">
        <v>971</v>
      </c>
      <c r="O34">
        <v>580</v>
      </c>
      <c r="P34">
        <v>23526.699973952767</v>
      </c>
      <c r="R34" s="3" t="s">
        <v>971</v>
      </c>
      <c r="S34">
        <v>580</v>
      </c>
      <c r="T34">
        <v>23526.699973952767</v>
      </c>
    </row>
    <row r="35" spans="1:20" x14ac:dyDescent="0.3">
      <c r="A35">
        <v>10275</v>
      </c>
      <c r="B35">
        <v>24</v>
      </c>
      <c r="C35">
        <v>3.6</v>
      </c>
      <c r="D35">
        <v>12</v>
      </c>
      <c r="E35">
        <v>5.000000074505806E-2</v>
      </c>
      <c r="F35" t="s">
        <v>935</v>
      </c>
      <c r="G35">
        <v>1</v>
      </c>
      <c r="H35" t="s">
        <v>4</v>
      </c>
      <c r="I35">
        <v>41.039999967813493</v>
      </c>
      <c r="J35">
        <f>(p_summary[[#This Row],[UnitsSold]] - AVERAGE(product_summaries[UnitsSold])) / _xlfn.STDEV.P(product_summaries[UnitsSold])</f>
        <v>1.4018528893966744</v>
      </c>
      <c r="K35">
        <f>(p_summary[[#This Row],[Revenue]]-AVERAGE(product_summaries[UnitsSold]))/_xlfn.STDEV.P(product_summaries[UnitsSold])</f>
        <v>-1.9120006075087459</v>
      </c>
      <c r="L35">
        <v>1125</v>
      </c>
      <c r="N35" s="3" t="s">
        <v>967</v>
      </c>
      <c r="O35">
        <v>981</v>
      </c>
      <c r="P35">
        <v>8680.3449947750214</v>
      </c>
      <c r="R35" s="3" t="s">
        <v>967</v>
      </c>
      <c r="S35">
        <v>981</v>
      </c>
      <c r="T35">
        <v>8680.3449947750214</v>
      </c>
    </row>
    <row r="36" spans="1:20" x14ac:dyDescent="0.3">
      <c r="A36">
        <v>10254</v>
      </c>
      <c r="B36">
        <v>55</v>
      </c>
      <c r="C36">
        <v>19.2</v>
      </c>
      <c r="D36">
        <v>21</v>
      </c>
      <c r="E36">
        <v>0.15000000596046448</v>
      </c>
      <c r="F36" t="s">
        <v>995</v>
      </c>
      <c r="G36">
        <v>6</v>
      </c>
      <c r="H36" t="s">
        <v>19</v>
      </c>
      <c r="I36">
        <v>342.71999759674071</v>
      </c>
      <c r="J36">
        <f>(p_summary[[#This Row],[UnitsSold]] - AVERAGE(product_summaries[UnitsSold])) / _xlfn.STDEV.P(product_summaries[UnitsSold])</f>
        <v>0.72316043184182122</v>
      </c>
      <c r="K36">
        <f>(p_summary[[#This Row],[Revenue]]-AVERAGE(product_summaries[UnitsSold]))/_xlfn.STDEV.P(product_summaries[UnitsSold])</f>
        <v>-0.98971259405866097</v>
      </c>
      <c r="L36">
        <v>903</v>
      </c>
      <c r="N36" s="3" t="s">
        <v>913</v>
      </c>
      <c r="O36">
        <v>891</v>
      </c>
      <c r="P36">
        <v>4960.4399913579227</v>
      </c>
      <c r="R36" s="3" t="s">
        <v>913</v>
      </c>
      <c r="S36">
        <v>891</v>
      </c>
      <c r="T36">
        <v>4960.4399913579227</v>
      </c>
    </row>
    <row r="37" spans="1:20" x14ac:dyDescent="0.3">
      <c r="A37">
        <v>10254</v>
      </c>
      <c r="B37">
        <v>74</v>
      </c>
      <c r="C37">
        <v>8</v>
      </c>
      <c r="D37">
        <v>21</v>
      </c>
      <c r="E37">
        <v>0</v>
      </c>
      <c r="F37" t="s">
        <v>1029</v>
      </c>
      <c r="G37">
        <v>7</v>
      </c>
      <c r="H37" t="s">
        <v>22</v>
      </c>
      <c r="I37">
        <v>168</v>
      </c>
      <c r="J37">
        <f>(p_summary[[#This Row],[UnitsSold]] - AVERAGE(product_summaries[UnitsSold])) / _xlfn.STDEV.P(product_summaries[UnitsSold])</f>
        <v>-1.1294865468889941</v>
      </c>
      <c r="K37">
        <f>(p_summary[[#This Row],[Revenue]]-AVERAGE(product_summaries[UnitsSold]))/_xlfn.STDEV.P(product_summaries[UnitsSold])</f>
        <v>-1.5238618938465438</v>
      </c>
      <c r="L37">
        <v>297</v>
      </c>
      <c r="N37" s="3" t="s">
        <v>1032</v>
      </c>
      <c r="O37">
        <v>981</v>
      </c>
      <c r="P37">
        <v>15760.439977222681</v>
      </c>
      <c r="R37" s="3" t="s">
        <v>1032</v>
      </c>
      <c r="S37">
        <v>981</v>
      </c>
      <c r="T37">
        <v>15760.439977222681</v>
      </c>
    </row>
    <row r="38" spans="1:20" x14ac:dyDescent="0.3">
      <c r="A38">
        <v>10263</v>
      </c>
      <c r="B38">
        <v>74</v>
      </c>
      <c r="C38">
        <v>8</v>
      </c>
      <c r="D38">
        <v>36</v>
      </c>
      <c r="E38">
        <v>0.25</v>
      </c>
      <c r="F38" t="s">
        <v>1029</v>
      </c>
      <c r="G38">
        <v>7</v>
      </c>
      <c r="H38" t="s">
        <v>22</v>
      </c>
      <c r="I38">
        <v>216</v>
      </c>
      <c r="J38">
        <f>(p_summary[[#This Row],[UnitsSold]] - AVERAGE(product_summaries[UnitsSold])) / _xlfn.STDEV.P(product_summaries[UnitsSold])</f>
        <v>-1.1294865468889941</v>
      </c>
      <c r="K38">
        <f>(p_summary[[#This Row],[Revenue]]-AVERAGE(product_summaries[UnitsSold]))/_xlfn.STDEV.P(product_summaries[UnitsSold])</f>
        <v>-1.3771175786995487</v>
      </c>
      <c r="L38">
        <v>297</v>
      </c>
      <c r="N38" s="3" t="s">
        <v>1018</v>
      </c>
      <c r="O38">
        <v>184</v>
      </c>
      <c r="P38">
        <v>2396.7999956607819</v>
      </c>
      <c r="R38" s="3" t="s">
        <v>1018</v>
      </c>
      <c r="S38">
        <v>184</v>
      </c>
      <c r="T38">
        <v>2396.7999956607819</v>
      </c>
    </row>
    <row r="39" spans="1:20" x14ac:dyDescent="0.3">
      <c r="A39">
        <v>10255</v>
      </c>
      <c r="B39">
        <v>2</v>
      </c>
      <c r="C39">
        <v>15.2</v>
      </c>
      <c r="D39">
        <v>20</v>
      </c>
      <c r="E39">
        <v>0</v>
      </c>
      <c r="F39" t="s">
        <v>891</v>
      </c>
      <c r="G39">
        <v>1</v>
      </c>
      <c r="H39" t="s">
        <v>4</v>
      </c>
      <c r="I39">
        <v>304</v>
      </c>
      <c r="J39">
        <f>(p_summary[[#This Row],[UnitsSold]] - AVERAGE(product_summaries[UnitsSold])) / _xlfn.STDEV.P(product_summaries[UnitsSold])</f>
        <v>1.1939651096050978</v>
      </c>
      <c r="K39">
        <f>(p_summary[[#This Row],[Revenue]]-AVERAGE(product_summaries[UnitsSold]))/_xlfn.STDEV.P(product_summaries[UnitsSold])</f>
        <v>-1.1080863342633906</v>
      </c>
      <c r="L39">
        <v>1057</v>
      </c>
      <c r="N39" s="3" t="s">
        <v>1029</v>
      </c>
      <c r="O39">
        <v>297</v>
      </c>
      <c r="P39">
        <v>2432.4999990463257</v>
      </c>
      <c r="R39" s="3" t="s">
        <v>1029</v>
      </c>
      <c r="S39">
        <v>297</v>
      </c>
      <c r="T39">
        <v>2432.4999990463257</v>
      </c>
    </row>
    <row r="40" spans="1:20" x14ac:dyDescent="0.3">
      <c r="A40">
        <v>10258</v>
      </c>
      <c r="B40">
        <v>2</v>
      </c>
      <c r="C40">
        <v>15.2</v>
      </c>
      <c r="D40">
        <v>50</v>
      </c>
      <c r="E40">
        <v>0.20000000298023224</v>
      </c>
      <c r="F40" t="s">
        <v>891</v>
      </c>
      <c r="G40">
        <v>1</v>
      </c>
      <c r="H40" t="s">
        <v>4</v>
      </c>
      <c r="I40">
        <v>607.9999977350235</v>
      </c>
      <c r="J40">
        <f>(p_summary[[#This Row],[UnitsSold]] - AVERAGE(product_summaries[UnitsSold])) / _xlfn.STDEV.P(product_summaries[UnitsSold])</f>
        <v>1.1939651096050978</v>
      </c>
      <c r="K40">
        <f>(p_summary[[#This Row],[Revenue]]-AVERAGE(product_summaries[UnitsSold]))/_xlfn.STDEV.P(product_summaries[UnitsSold])</f>
        <v>-0.17870567859017936</v>
      </c>
      <c r="L40">
        <v>1057</v>
      </c>
      <c r="N40" s="3" t="s">
        <v>1014</v>
      </c>
      <c r="O40">
        <v>745</v>
      </c>
      <c r="P40">
        <v>13869.889985724909</v>
      </c>
      <c r="R40" s="3" t="s">
        <v>1014</v>
      </c>
      <c r="S40">
        <v>745</v>
      </c>
      <c r="T40">
        <v>13869.889985724909</v>
      </c>
    </row>
    <row r="41" spans="1:20" x14ac:dyDescent="0.3">
      <c r="A41">
        <v>10264</v>
      </c>
      <c r="B41">
        <v>2</v>
      </c>
      <c r="C41">
        <v>15.2</v>
      </c>
      <c r="D41">
        <v>35</v>
      </c>
      <c r="E41">
        <v>0</v>
      </c>
      <c r="F41" t="s">
        <v>891</v>
      </c>
      <c r="G41">
        <v>1</v>
      </c>
      <c r="H41" t="s">
        <v>4</v>
      </c>
      <c r="I41">
        <v>532</v>
      </c>
      <c r="J41">
        <f>(p_summary[[#This Row],[UnitsSold]] - AVERAGE(product_summaries[UnitsSold])) / _xlfn.STDEV.P(product_summaries[UnitsSold])</f>
        <v>1.1939651096050978</v>
      </c>
      <c r="K41">
        <f>(p_summary[[#This Row],[Revenue]]-AVERAGE(product_summaries[UnitsSold]))/_xlfn.STDEV.P(product_summaries[UnitsSold])</f>
        <v>-0.41105083731516301</v>
      </c>
      <c r="L41">
        <v>1057</v>
      </c>
      <c r="N41" s="3" t="s">
        <v>1016</v>
      </c>
      <c r="O41">
        <v>239</v>
      </c>
      <c r="P41">
        <v>3382.9999949336052</v>
      </c>
      <c r="R41" s="3" t="s">
        <v>1016</v>
      </c>
      <c r="S41">
        <v>239</v>
      </c>
      <c r="T41">
        <v>3382.9999949336052</v>
      </c>
    </row>
    <row r="42" spans="1:20" x14ac:dyDescent="0.3">
      <c r="A42">
        <v>10255</v>
      </c>
      <c r="B42">
        <v>16</v>
      </c>
      <c r="C42">
        <v>13.9</v>
      </c>
      <c r="D42">
        <v>35</v>
      </c>
      <c r="E42">
        <v>0</v>
      </c>
      <c r="F42" t="s">
        <v>919</v>
      </c>
      <c r="G42">
        <v>3</v>
      </c>
      <c r="H42" t="s">
        <v>10</v>
      </c>
      <c r="I42">
        <v>486.5</v>
      </c>
      <c r="J42">
        <f>(p_summary[[#This Row],[UnitsSold]] - AVERAGE(product_summaries[UnitsSold])) / _xlfn.STDEV.P(product_summaries[UnitsSold])</f>
        <v>1.5027396060602336</v>
      </c>
      <c r="K42">
        <f>(p_summary[[#This Row],[Revenue]]-AVERAGE(product_summaries[UnitsSold]))/_xlfn.STDEV.P(product_summaries[UnitsSold])</f>
        <v>-0.55015221938158565</v>
      </c>
      <c r="L42">
        <v>1158</v>
      </c>
      <c r="N42" s="3" t="s">
        <v>987</v>
      </c>
      <c r="O42">
        <v>886</v>
      </c>
      <c r="P42">
        <v>41819.649953996392</v>
      </c>
      <c r="R42" s="3" t="s">
        <v>987</v>
      </c>
      <c r="S42">
        <v>886</v>
      </c>
      <c r="T42">
        <v>41819.649953996392</v>
      </c>
    </row>
    <row r="43" spans="1:20" x14ac:dyDescent="0.3">
      <c r="A43">
        <v>10263</v>
      </c>
      <c r="B43">
        <v>16</v>
      </c>
      <c r="C43">
        <v>13.9</v>
      </c>
      <c r="D43">
        <v>60</v>
      </c>
      <c r="E43">
        <v>0.25</v>
      </c>
      <c r="F43" t="s">
        <v>919</v>
      </c>
      <c r="G43">
        <v>3</v>
      </c>
      <c r="H43" t="s">
        <v>10</v>
      </c>
      <c r="I43">
        <v>625.5</v>
      </c>
      <c r="J43">
        <f>(p_summary[[#This Row],[UnitsSold]] - AVERAGE(product_summaries[UnitsSold])) / _xlfn.STDEV.P(product_summaries[UnitsSold])</f>
        <v>1.5027396060602336</v>
      </c>
      <c r="K43">
        <f>(p_summary[[#This Row],[Revenue]]-AVERAGE(product_summaries[UnitsSold]))/_xlfn.STDEV.P(product_summaries[UnitsSold])</f>
        <v>-0.12520514010174513</v>
      </c>
      <c r="L43">
        <v>1158</v>
      </c>
      <c r="N43" s="3" t="s">
        <v>951</v>
      </c>
      <c r="O43">
        <v>297</v>
      </c>
      <c r="P43">
        <v>8404.1599857091896</v>
      </c>
      <c r="R43" s="3" t="s">
        <v>951</v>
      </c>
      <c r="S43">
        <v>297</v>
      </c>
      <c r="T43">
        <v>8404.1599857091896</v>
      </c>
    </row>
    <row r="44" spans="1:20" x14ac:dyDescent="0.3">
      <c r="A44">
        <v>10255</v>
      </c>
      <c r="B44">
        <v>36</v>
      </c>
      <c r="C44">
        <v>15.2</v>
      </c>
      <c r="D44">
        <v>25</v>
      </c>
      <c r="E44">
        <v>0</v>
      </c>
      <c r="F44" t="s">
        <v>957</v>
      </c>
      <c r="G44">
        <v>8</v>
      </c>
      <c r="H44" t="s">
        <v>25</v>
      </c>
      <c r="I44">
        <v>380</v>
      </c>
      <c r="J44">
        <f>(p_summary[[#This Row],[UnitsSold]] - AVERAGE(product_summaries[UnitsSold])) / _xlfn.STDEV.P(product_summaries[UnitsSold])</f>
        <v>0.42355745508337261</v>
      </c>
      <c r="K44">
        <f>(p_summary[[#This Row],[Revenue]]-AVERAGE(product_summaries[UnitsSold]))/_xlfn.STDEV.P(product_summaries[UnitsSold])</f>
        <v>-0.87574116861398132</v>
      </c>
      <c r="L44">
        <v>805</v>
      </c>
      <c r="N44" s="3" t="s">
        <v>983</v>
      </c>
      <c r="O44">
        <v>520</v>
      </c>
      <c r="P44">
        <v>9244.5999931544065</v>
      </c>
      <c r="R44" s="3" t="s">
        <v>983</v>
      </c>
      <c r="S44">
        <v>520</v>
      </c>
      <c r="T44">
        <v>9244.5999931544065</v>
      </c>
    </row>
    <row r="45" spans="1:20" x14ac:dyDescent="0.3">
      <c r="A45">
        <v>10270</v>
      </c>
      <c r="B45">
        <v>36</v>
      </c>
      <c r="C45">
        <v>15.2</v>
      </c>
      <c r="D45">
        <v>30</v>
      </c>
      <c r="E45">
        <v>0</v>
      </c>
      <c r="F45" t="s">
        <v>957</v>
      </c>
      <c r="G45">
        <v>8</v>
      </c>
      <c r="H45" t="s">
        <v>25</v>
      </c>
      <c r="I45">
        <v>456</v>
      </c>
      <c r="J45">
        <f>(p_summary[[#This Row],[UnitsSold]] - AVERAGE(product_summaries[UnitsSold])) / _xlfn.STDEV.P(product_summaries[UnitsSold])</f>
        <v>0.42355745508337261</v>
      </c>
      <c r="K45">
        <f>(p_summary[[#This Row],[Revenue]]-AVERAGE(product_summaries[UnitsSold]))/_xlfn.STDEV.P(product_summaries[UnitsSold])</f>
        <v>-0.64339600296457222</v>
      </c>
      <c r="L45">
        <v>805</v>
      </c>
      <c r="N45" s="3" t="s">
        <v>905</v>
      </c>
      <c r="O45">
        <v>95</v>
      </c>
      <c r="P45">
        <v>7226.4999884366989</v>
      </c>
      <c r="R45" s="3" t="s">
        <v>905</v>
      </c>
      <c r="S45">
        <v>95</v>
      </c>
      <c r="T45">
        <v>7226.4999884366989</v>
      </c>
    </row>
    <row r="46" spans="1:20" x14ac:dyDescent="0.3">
      <c r="A46">
        <v>10255</v>
      </c>
      <c r="B46">
        <v>59</v>
      </c>
      <c r="C46">
        <v>44</v>
      </c>
      <c r="D46">
        <v>30</v>
      </c>
      <c r="E46">
        <v>0</v>
      </c>
      <c r="F46" t="s">
        <v>1002</v>
      </c>
      <c r="G46">
        <v>4</v>
      </c>
      <c r="H46" t="s">
        <v>13</v>
      </c>
      <c r="I46">
        <v>1320</v>
      </c>
      <c r="J46">
        <f>(p_summary[[#This Row],[UnitsSold]] - AVERAGE(product_summaries[UnitsSold])) / _xlfn.STDEV.P(product_summaries[UnitsSold])</f>
        <v>2.5360641585536587</v>
      </c>
      <c r="K46">
        <f>(p_summary[[#This Row],[Revenue]]-AVERAGE(product_summaries[UnitsSold]))/_xlfn.STDEV.P(product_summaries[UnitsSold])</f>
        <v>1.9980016696813427</v>
      </c>
      <c r="L46">
        <v>1496</v>
      </c>
      <c r="N46" s="3" t="s">
        <v>1026</v>
      </c>
      <c r="O46">
        <v>806</v>
      </c>
      <c r="P46">
        <v>24900.129985374209</v>
      </c>
      <c r="R46" s="3" t="s">
        <v>1026</v>
      </c>
      <c r="S46">
        <v>806</v>
      </c>
      <c r="T46">
        <v>24900.129985374209</v>
      </c>
    </row>
    <row r="47" spans="1:20" x14ac:dyDescent="0.3">
      <c r="A47">
        <v>10267</v>
      </c>
      <c r="B47">
        <v>59</v>
      </c>
      <c r="C47">
        <v>44</v>
      </c>
      <c r="D47">
        <v>70</v>
      </c>
      <c r="E47">
        <v>0.15000000596046448</v>
      </c>
      <c r="F47" t="s">
        <v>1002</v>
      </c>
      <c r="G47">
        <v>4</v>
      </c>
      <c r="H47" t="s">
        <v>13</v>
      </c>
      <c r="I47">
        <v>2617.9999816417694</v>
      </c>
      <c r="J47">
        <f>(p_summary[[#This Row],[UnitsSold]] - AVERAGE(product_summaries[UnitsSold])) / _xlfn.STDEV.P(product_summaries[UnitsSold])</f>
        <v>2.5360641585536587</v>
      </c>
      <c r="K47">
        <f>(p_summary[[#This Row],[Revenue]]-AVERAGE(product_summaries[UnitsSold]))/_xlfn.STDEV.P(product_summaries[UnitsSold])</f>
        <v>5.9662124689903822</v>
      </c>
      <c r="L47">
        <v>1496</v>
      </c>
      <c r="N47" s="3" t="s">
        <v>947</v>
      </c>
      <c r="O47">
        <v>612</v>
      </c>
      <c r="P47">
        <v>13424.197493786553</v>
      </c>
      <c r="R47" s="3" t="s">
        <v>947</v>
      </c>
      <c r="S47">
        <v>612</v>
      </c>
      <c r="T47">
        <v>13424.197493786553</v>
      </c>
    </row>
    <row r="48" spans="1:20" x14ac:dyDescent="0.3">
      <c r="A48">
        <v>10275</v>
      </c>
      <c r="B48">
        <v>59</v>
      </c>
      <c r="C48">
        <v>44</v>
      </c>
      <c r="D48">
        <v>6</v>
      </c>
      <c r="E48">
        <v>5.000000074505806E-2</v>
      </c>
      <c r="F48" t="s">
        <v>1002</v>
      </c>
      <c r="G48">
        <v>4</v>
      </c>
      <c r="H48" t="s">
        <v>13</v>
      </c>
      <c r="I48">
        <v>250.79999980330467</v>
      </c>
      <c r="J48">
        <f>(p_summary[[#This Row],[UnitsSold]] - AVERAGE(product_summaries[UnitsSold])) / _xlfn.STDEV.P(product_summaries[UnitsSold])</f>
        <v>2.5360641585536587</v>
      </c>
      <c r="K48">
        <f>(p_summary[[#This Row],[Revenue]]-AVERAGE(product_summaries[UnitsSold]))/_xlfn.STDEV.P(product_summaries[UnitsSold])</f>
        <v>-1.2707279508193088</v>
      </c>
      <c r="L48">
        <v>1496</v>
      </c>
      <c r="N48" s="3" t="s">
        <v>903</v>
      </c>
      <c r="O48">
        <v>372</v>
      </c>
      <c r="P48">
        <v>12771.999989151955</v>
      </c>
      <c r="R48" s="3" t="s">
        <v>903</v>
      </c>
      <c r="S48">
        <v>372</v>
      </c>
      <c r="T48">
        <v>12771.999989151955</v>
      </c>
    </row>
    <row r="49" spans="1:20" x14ac:dyDescent="0.3">
      <c r="A49">
        <v>10256</v>
      </c>
      <c r="B49">
        <v>53</v>
      </c>
      <c r="C49">
        <v>26.2</v>
      </c>
      <c r="D49">
        <v>15</v>
      </c>
      <c r="E49">
        <v>0</v>
      </c>
      <c r="F49" t="s">
        <v>991</v>
      </c>
      <c r="G49">
        <v>6</v>
      </c>
      <c r="H49" t="s">
        <v>19</v>
      </c>
      <c r="I49">
        <v>393</v>
      </c>
      <c r="J49">
        <f>(p_summary[[#This Row],[UnitsSold]] - AVERAGE(product_summaries[UnitsSold])) / _xlfn.STDEV.P(product_summaries[UnitsSold])</f>
        <v>0.16981207680835994</v>
      </c>
      <c r="K49">
        <f>(p_summary[[#This Row],[Revenue]]-AVERAGE(product_summaries[UnitsSold]))/_xlfn.STDEV.P(product_summaries[UnitsSold])</f>
        <v>-0.83599791659500344</v>
      </c>
      <c r="L49">
        <v>722</v>
      </c>
      <c r="N49" s="3" t="s">
        <v>937</v>
      </c>
      <c r="O49">
        <v>318</v>
      </c>
      <c r="P49">
        <v>3704.3999965265393</v>
      </c>
      <c r="R49" s="3" t="s">
        <v>937</v>
      </c>
      <c r="S49">
        <v>318</v>
      </c>
      <c r="T49">
        <v>3704.3999965265393</v>
      </c>
    </row>
    <row r="50" spans="1:20" x14ac:dyDescent="0.3">
      <c r="A50">
        <v>10256</v>
      </c>
      <c r="B50">
        <v>77</v>
      </c>
      <c r="C50">
        <v>10.4</v>
      </c>
      <c r="D50">
        <v>12</v>
      </c>
      <c r="E50">
        <v>0</v>
      </c>
      <c r="F50" t="s">
        <v>1034</v>
      </c>
      <c r="G50">
        <v>2</v>
      </c>
      <c r="H50" t="s">
        <v>7</v>
      </c>
      <c r="I50">
        <v>124.80000000000001</v>
      </c>
      <c r="J50">
        <f>(p_summary[[#This Row],[UnitsSold]] - AVERAGE(product_summaries[UnitsSold])) / _xlfn.STDEV.P(product_summaries[UnitsSold])</f>
        <v>0.38075702983216564</v>
      </c>
      <c r="K50">
        <f>(p_summary[[#This Row],[Revenue]]-AVERAGE(product_summaries[UnitsSold]))/_xlfn.STDEV.P(product_summaries[UnitsSold])</f>
        <v>-1.6559317774788398</v>
      </c>
      <c r="L50">
        <v>791</v>
      </c>
      <c r="N50" s="3" t="s">
        <v>1034</v>
      </c>
      <c r="O50">
        <v>791</v>
      </c>
      <c r="P50">
        <v>9171.6299937255681</v>
      </c>
      <c r="R50" s="3" t="s">
        <v>1034</v>
      </c>
      <c r="S50">
        <v>791</v>
      </c>
      <c r="T50">
        <v>9171.6299937255681</v>
      </c>
    </row>
    <row r="51" spans="1:20" x14ac:dyDescent="0.3">
      <c r="A51">
        <v>10257</v>
      </c>
      <c r="B51">
        <v>77</v>
      </c>
      <c r="C51">
        <v>10.4</v>
      </c>
      <c r="D51">
        <v>15</v>
      </c>
      <c r="E51">
        <v>0</v>
      </c>
      <c r="F51" t="s">
        <v>1034</v>
      </c>
      <c r="G51">
        <v>2</v>
      </c>
      <c r="H51" t="s">
        <v>7</v>
      </c>
      <c r="I51">
        <v>156</v>
      </c>
      <c r="J51">
        <f>(p_summary[[#This Row],[UnitsSold]] - AVERAGE(product_summaries[UnitsSold])) / _xlfn.STDEV.P(product_summaries[UnitsSold])</f>
        <v>0.38075702983216564</v>
      </c>
      <c r="K51">
        <f>(p_summary[[#This Row],[Revenue]]-AVERAGE(product_summaries[UnitsSold]))/_xlfn.STDEV.P(product_summaries[UnitsSold])</f>
        <v>-1.5605479726332927</v>
      </c>
      <c r="L51">
        <v>791</v>
      </c>
      <c r="N51" s="3" t="s">
        <v>1023</v>
      </c>
      <c r="O51">
        <v>817</v>
      </c>
      <c r="P51">
        <v>10672.649988468736</v>
      </c>
      <c r="R51" s="3" t="s">
        <v>1023</v>
      </c>
      <c r="S51">
        <v>817</v>
      </c>
      <c r="T51">
        <v>10672.649988468736</v>
      </c>
    </row>
    <row r="52" spans="1:20" x14ac:dyDescent="0.3">
      <c r="A52">
        <v>10257</v>
      </c>
      <c r="B52">
        <v>27</v>
      </c>
      <c r="C52">
        <v>35.1</v>
      </c>
      <c r="D52">
        <v>25</v>
      </c>
      <c r="E52">
        <v>0</v>
      </c>
      <c r="F52" t="s">
        <v>941</v>
      </c>
      <c r="G52">
        <v>3</v>
      </c>
      <c r="H52" t="s">
        <v>10</v>
      </c>
      <c r="I52">
        <v>877.5</v>
      </c>
      <c r="J52">
        <f>(p_summary[[#This Row],[UnitsSold]] - AVERAGE(product_summaries[UnitsSold])) / _xlfn.STDEV.P(product_summaries[UnitsSold])</f>
        <v>-0.92159876709741739</v>
      </c>
      <c r="K52">
        <f>(p_summary[[#This Row],[Revenue]]-AVERAGE(product_summaries[UnitsSold]))/_xlfn.STDEV.P(product_summaries[UnitsSold])</f>
        <v>0.64520251441998</v>
      </c>
      <c r="L52">
        <v>365</v>
      </c>
      <c r="N52" s="3" t="s">
        <v>995</v>
      </c>
      <c r="O52">
        <v>903</v>
      </c>
      <c r="P52">
        <v>17426.399969297647</v>
      </c>
      <c r="R52" s="3" t="s">
        <v>995</v>
      </c>
      <c r="S52">
        <v>903</v>
      </c>
      <c r="T52">
        <v>17426.399969297647</v>
      </c>
    </row>
    <row r="53" spans="1:20" x14ac:dyDescent="0.3">
      <c r="A53">
        <v>10258</v>
      </c>
      <c r="B53">
        <v>5</v>
      </c>
      <c r="C53">
        <v>17</v>
      </c>
      <c r="D53">
        <v>65</v>
      </c>
      <c r="E53">
        <v>0.20000000298023224</v>
      </c>
      <c r="F53" t="s">
        <v>897</v>
      </c>
      <c r="G53">
        <v>2</v>
      </c>
      <c r="H53" t="s">
        <v>7</v>
      </c>
      <c r="I53">
        <v>883.99999670684338</v>
      </c>
      <c r="J53">
        <f>(p_summary[[#This Row],[UnitsSold]] - AVERAGE(product_summaries[UnitsSold])) / _xlfn.STDEV.P(product_summaries[UnitsSold])</f>
        <v>-1.126429373656765</v>
      </c>
      <c r="K53">
        <f>(p_summary[[#This Row],[Revenue]]-AVERAGE(product_summaries[UnitsSold]))/_xlfn.STDEV.P(product_summaries[UnitsSold])</f>
        <v>0.6650741303617187</v>
      </c>
      <c r="L53">
        <v>298</v>
      </c>
      <c r="N53" s="3" t="s">
        <v>919</v>
      </c>
      <c r="O53">
        <v>1158</v>
      </c>
      <c r="P53">
        <v>17215.775470547378</v>
      </c>
      <c r="R53" s="3" t="s">
        <v>919</v>
      </c>
      <c r="S53">
        <v>1158</v>
      </c>
      <c r="T53">
        <v>17215.775470547378</v>
      </c>
    </row>
    <row r="54" spans="1:20" x14ac:dyDescent="0.3">
      <c r="A54">
        <v>10262</v>
      </c>
      <c r="B54">
        <v>5</v>
      </c>
      <c r="C54">
        <v>17</v>
      </c>
      <c r="D54">
        <v>12</v>
      </c>
      <c r="E54">
        <v>0.20000000298023224</v>
      </c>
      <c r="F54" t="s">
        <v>897</v>
      </c>
      <c r="G54">
        <v>2</v>
      </c>
      <c r="H54" t="s">
        <v>7</v>
      </c>
      <c r="I54">
        <v>163.19999939203262</v>
      </c>
      <c r="J54">
        <f>(p_summary[[#This Row],[UnitsSold]] - AVERAGE(product_summaries[UnitsSold])) / _xlfn.STDEV.P(product_summaries[UnitsSold])</f>
        <v>-1.126429373656765</v>
      </c>
      <c r="K54">
        <f>(p_summary[[#This Row],[Revenue]]-AVERAGE(product_summaries[UnitsSold]))/_xlfn.STDEV.P(product_summaries[UnitsSold])</f>
        <v>-1.5385363272199049</v>
      </c>
      <c r="L54">
        <v>298</v>
      </c>
      <c r="N54" s="3" t="s">
        <v>991</v>
      </c>
      <c r="O54">
        <v>722</v>
      </c>
      <c r="P54">
        <v>20574.169984588028</v>
      </c>
      <c r="R54" s="3" t="s">
        <v>991</v>
      </c>
      <c r="S54">
        <v>722</v>
      </c>
      <c r="T54">
        <v>20574.169984588028</v>
      </c>
    </row>
    <row r="55" spans="1:20" x14ac:dyDescent="0.3">
      <c r="A55">
        <v>10258</v>
      </c>
      <c r="B55">
        <v>32</v>
      </c>
      <c r="C55">
        <v>25.6</v>
      </c>
      <c r="D55">
        <v>6</v>
      </c>
      <c r="E55">
        <v>0.20000000298023224</v>
      </c>
      <c r="F55" t="s">
        <v>951</v>
      </c>
      <c r="G55">
        <v>4</v>
      </c>
      <c r="H55" t="s">
        <v>13</v>
      </c>
      <c r="I55">
        <v>122.87999954223635</v>
      </c>
      <c r="J55">
        <f>(p_summary[[#This Row],[UnitsSold]] - AVERAGE(product_summaries[UnitsSold])) / _xlfn.STDEV.P(product_summaries[UnitsSold])</f>
        <v>-1.1294865468889941</v>
      </c>
      <c r="K55">
        <f>(p_summary[[#This Row],[Revenue]]-AVERAGE(product_summaries[UnitsSold]))/_xlfn.STDEV.P(product_summaries[UnitsSold])</f>
        <v>-1.6618015514841824</v>
      </c>
      <c r="L55">
        <v>297</v>
      </c>
      <c r="N55" s="3" t="s">
        <v>909</v>
      </c>
      <c r="O55">
        <v>706</v>
      </c>
      <c r="P55">
        <v>12901.769987989963</v>
      </c>
      <c r="R55" s="3" t="s">
        <v>909</v>
      </c>
      <c r="S55">
        <v>706</v>
      </c>
      <c r="T55">
        <v>12901.769987989963</v>
      </c>
    </row>
    <row r="56" spans="1:20" x14ac:dyDescent="0.3">
      <c r="A56">
        <v>10259</v>
      </c>
      <c r="B56">
        <v>21</v>
      </c>
      <c r="C56">
        <v>8</v>
      </c>
      <c r="D56">
        <v>10</v>
      </c>
      <c r="E56">
        <v>0</v>
      </c>
      <c r="F56" t="s">
        <v>929</v>
      </c>
      <c r="G56">
        <v>3</v>
      </c>
      <c r="H56" t="s">
        <v>10</v>
      </c>
      <c r="I56">
        <v>80</v>
      </c>
      <c r="J56">
        <f>(p_summary[[#This Row],[UnitsSold]] - AVERAGE(product_summaries[UnitsSold])) / _xlfn.STDEV.P(product_summaries[UnitsSold])</f>
        <v>1.0686210070837059</v>
      </c>
      <c r="K56">
        <f>(p_summary[[#This Row],[Revenue]]-AVERAGE(product_summaries[UnitsSold]))/_xlfn.STDEV.P(product_summaries[UnitsSold])</f>
        <v>-1.7928931382827018</v>
      </c>
      <c r="L56">
        <v>1016</v>
      </c>
      <c r="N56" s="3" t="s">
        <v>911</v>
      </c>
      <c r="O56">
        <v>344</v>
      </c>
      <c r="P56">
        <v>12257.659983703494</v>
      </c>
      <c r="R56" s="3" t="s">
        <v>911</v>
      </c>
      <c r="S56">
        <v>344</v>
      </c>
      <c r="T56">
        <v>12257.659983703494</v>
      </c>
    </row>
    <row r="57" spans="1:20" x14ac:dyDescent="0.3">
      <c r="A57">
        <v>10261</v>
      </c>
      <c r="B57">
        <v>21</v>
      </c>
      <c r="C57">
        <v>8</v>
      </c>
      <c r="D57">
        <v>20</v>
      </c>
      <c r="E57">
        <v>0</v>
      </c>
      <c r="F57" t="s">
        <v>929</v>
      </c>
      <c r="G57">
        <v>3</v>
      </c>
      <c r="H57" t="s">
        <v>10</v>
      </c>
      <c r="I57">
        <v>160</v>
      </c>
      <c r="J57">
        <f>(p_summary[[#This Row],[UnitsSold]] - AVERAGE(product_summaries[UnitsSold])) / _xlfn.STDEV.P(product_summaries[UnitsSold])</f>
        <v>1.0686210070837059</v>
      </c>
      <c r="K57">
        <f>(p_summary[[#This Row],[Revenue]]-AVERAGE(product_summaries[UnitsSold]))/_xlfn.STDEV.P(product_summaries[UnitsSold])</f>
        <v>-1.5483192797043763</v>
      </c>
      <c r="L57">
        <v>1016</v>
      </c>
      <c r="N57" s="3" t="s">
        <v>1002</v>
      </c>
      <c r="O57">
        <v>1496</v>
      </c>
      <c r="P57">
        <v>71155.699909429997</v>
      </c>
      <c r="R57" s="3" t="s">
        <v>1002</v>
      </c>
      <c r="S57">
        <v>1496</v>
      </c>
      <c r="T57">
        <v>71155.699909429997</v>
      </c>
    </row>
    <row r="58" spans="1:20" x14ac:dyDescent="0.3">
      <c r="A58">
        <v>10259</v>
      </c>
      <c r="B58">
        <v>37</v>
      </c>
      <c r="C58">
        <v>20.8</v>
      </c>
      <c r="D58">
        <v>1</v>
      </c>
      <c r="E58">
        <v>0</v>
      </c>
      <c r="F58" t="s">
        <v>959</v>
      </c>
      <c r="G58">
        <v>8</v>
      </c>
      <c r="H58" t="s">
        <v>25</v>
      </c>
      <c r="I58">
        <v>20.8</v>
      </c>
      <c r="J58">
        <f>(p_summary[[#This Row],[UnitsSold]] - AVERAGE(product_summaries[UnitsSold])) / _xlfn.STDEV.P(product_summaries[UnitsSold])</f>
        <v>-1.6553203428323937</v>
      </c>
      <c r="K58">
        <f>(p_summary[[#This Row],[Revenue]]-AVERAGE(product_summaries[UnitsSold]))/_xlfn.STDEV.P(product_summaries[UnitsSold])</f>
        <v>-1.9738777936306628</v>
      </c>
      <c r="L58">
        <v>125</v>
      </c>
      <c r="N58" s="3" t="s">
        <v>999</v>
      </c>
      <c r="O58">
        <v>434</v>
      </c>
      <c r="P58">
        <v>7661.5499988377096</v>
      </c>
      <c r="R58" s="3" t="s">
        <v>999</v>
      </c>
      <c r="S58">
        <v>434</v>
      </c>
      <c r="T58">
        <v>7661.5499988377096</v>
      </c>
    </row>
    <row r="59" spans="1:20" x14ac:dyDescent="0.3">
      <c r="A59">
        <v>10260</v>
      </c>
      <c r="B59">
        <v>62</v>
      </c>
      <c r="C59">
        <v>39.4</v>
      </c>
      <c r="D59">
        <v>15</v>
      </c>
      <c r="E59">
        <v>0.25</v>
      </c>
      <c r="F59" t="s">
        <v>1008</v>
      </c>
      <c r="G59">
        <v>3</v>
      </c>
      <c r="H59" t="s">
        <v>10</v>
      </c>
      <c r="I59">
        <v>443.25</v>
      </c>
      <c r="J59">
        <f>(p_summary[[#This Row],[UnitsSold]] - AVERAGE(product_summaries[UnitsSold])) / _xlfn.STDEV.P(product_summaries[UnitsSold])</f>
        <v>1.2734516136430536</v>
      </c>
      <c r="K59">
        <f>(p_summary[[#This Row],[Revenue]]-AVERAGE(product_summaries[UnitsSold]))/_xlfn.STDEV.P(product_summaries[UnitsSold])</f>
        <v>-0.68237496167549283</v>
      </c>
      <c r="L59">
        <v>1083</v>
      </c>
      <c r="N59" s="3" t="s">
        <v>1030</v>
      </c>
      <c r="O59">
        <v>1155</v>
      </c>
      <c r="P59">
        <v>8177.4899923272433</v>
      </c>
      <c r="R59" s="3" t="s">
        <v>1030</v>
      </c>
      <c r="S59">
        <v>1155</v>
      </c>
      <c r="T59">
        <v>8177.4899923272433</v>
      </c>
    </row>
    <row r="60" spans="1:20" x14ac:dyDescent="0.3">
      <c r="A60">
        <v>10277</v>
      </c>
      <c r="B60">
        <v>62</v>
      </c>
      <c r="C60">
        <v>39.4</v>
      </c>
      <c r="D60">
        <v>12</v>
      </c>
      <c r="E60">
        <v>0</v>
      </c>
      <c r="F60" t="s">
        <v>1008</v>
      </c>
      <c r="G60">
        <v>3</v>
      </c>
      <c r="H60" t="s">
        <v>10</v>
      </c>
      <c r="I60">
        <v>472.79999999999995</v>
      </c>
      <c r="J60">
        <f>(p_summary[[#This Row],[UnitsSold]] - AVERAGE(product_summaries[UnitsSold])) / _xlfn.STDEV.P(product_summaries[UnitsSold])</f>
        <v>1.2734516136430536</v>
      </c>
      <c r="K60">
        <f>(p_summary[[#This Row],[Revenue]]-AVERAGE(product_summaries[UnitsSold]))/_xlfn.STDEV.P(product_summaries[UnitsSold])</f>
        <v>-0.59203549266312394</v>
      </c>
      <c r="L60">
        <v>1083</v>
      </c>
      <c r="N60" s="3" t="s">
        <v>1027</v>
      </c>
      <c r="O60">
        <v>293</v>
      </c>
      <c r="P60">
        <v>3997.1999941952527</v>
      </c>
      <c r="R60" s="3" t="s">
        <v>1027</v>
      </c>
      <c r="S60">
        <v>293</v>
      </c>
      <c r="T60">
        <v>3997.1999941952527</v>
      </c>
    </row>
    <row r="61" spans="1:20" x14ac:dyDescent="0.3">
      <c r="A61">
        <v>10260</v>
      </c>
      <c r="B61">
        <v>70</v>
      </c>
      <c r="C61">
        <v>12</v>
      </c>
      <c r="D61">
        <v>21</v>
      </c>
      <c r="E61">
        <v>0.25</v>
      </c>
      <c r="F61" t="s">
        <v>1023</v>
      </c>
      <c r="G61">
        <v>1</v>
      </c>
      <c r="H61" t="s">
        <v>4</v>
      </c>
      <c r="I61">
        <v>189</v>
      </c>
      <c r="J61">
        <f>(p_summary[[#This Row],[UnitsSold]] - AVERAGE(product_summaries[UnitsSold])) / _xlfn.STDEV.P(product_summaries[UnitsSold])</f>
        <v>0.4602435338701214</v>
      </c>
      <c r="K61">
        <f>(p_summary[[#This Row],[Revenue]]-AVERAGE(product_summaries[UnitsSold]))/_xlfn.STDEV.P(product_summaries[UnitsSold])</f>
        <v>-1.4596612559697335</v>
      </c>
      <c r="L61">
        <v>817</v>
      </c>
      <c r="N61" s="3" t="s">
        <v>975</v>
      </c>
      <c r="O61">
        <v>508</v>
      </c>
      <c r="P61">
        <v>4338.1749890502542</v>
      </c>
      <c r="R61" s="3" t="s">
        <v>975</v>
      </c>
      <c r="S61">
        <v>508</v>
      </c>
      <c r="T61">
        <v>4338.1749890502542</v>
      </c>
    </row>
    <row r="62" spans="1:20" x14ac:dyDescent="0.3">
      <c r="A62">
        <v>10265</v>
      </c>
      <c r="B62">
        <v>70</v>
      </c>
      <c r="C62">
        <v>12</v>
      </c>
      <c r="D62">
        <v>20</v>
      </c>
      <c r="E62">
        <v>0</v>
      </c>
      <c r="F62" t="s">
        <v>1023</v>
      </c>
      <c r="G62">
        <v>1</v>
      </c>
      <c r="H62" t="s">
        <v>4</v>
      </c>
      <c r="I62">
        <v>240</v>
      </c>
      <c r="J62">
        <f>(p_summary[[#This Row],[UnitsSold]] - AVERAGE(product_summaries[UnitsSold])) / _xlfn.STDEV.P(product_summaries[UnitsSold])</f>
        <v>0.4602435338701214</v>
      </c>
      <c r="K62">
        <f>(p_summary[[#This Row],[Revenue]]-AVERAGE(product_summaries[UnitsSold]))/_xlfn.STDEV.P(product_summaries[UnitsSold])</f>
        <v>-1.3037454211260509</v>
      </c>
      <c r="L62">
        <v>817</v>
      </c>
      <c r="N62" s="3" t="s">
        <v>943</v>
      </c>
      <c r="O62">
        <v>640</v>
      </c>
      <c r="P62">
        <v>25696.639981058237</v>
      </c>
      <c r="R62" s="3" t="s">
        <v>943</v>
      </c>
      <c r="S62">
        <v>640</v>
      </c>
      <c r="T62">
        <v>25696.639981058237</v>
      </c>
    </row>
    <row r="63" spans="1:20" x14ac:dyDescent="0.3">
      <c r="A63">
        <v>10261</v>
      </c>
      <c r="B63">
        <v>35</v>
      </c>
      <c r="C63">
        <v>14.4</v>
      </c>
      <c r="D63">
        <v>20</v>
      </c>
      <c r="E63">
        <v>0</v>
      </c>
      <c r="F63" t="s">
        <v>956</v>
      </c>
      <c r="G63">
        <v>1</v>
      </c>
      <c r="H63" t="s">
        <v>4</v>
      </c>
      <c r="I63">
        <v>288</v>
      </c>
      <c r="J63">
        <f>(p_summary[[#This Row],[UnitsSold]] - AVERAGE(product_summaries[UnitsSold])) / _xlfn.STDEV.P(product_summaries[UnitsSold])</f>
        <v>0.6620169671972399</v>
      </c>
      <c r="K63">
        <f>(p_summary[[#This Row],[Revenue]]-AVERAGE(product_summaries[UnitsSold]))/_xlfn.STDEV.P(product_summaries[UnitsSold])</f>
        <v>-1.1570011059790557</v>
      </c>
      <c r="L63">
        <v>883</v>
      </c>
      <c r="N63" s="3" t="s">
        <v>955</v>
      </c>
      <c r="O63">
        <v>506</v>
      </c>
      <c r="P63">
        <v>6350.3999925106764</v>
      </c>
      <c r="R63" s="3" t="s">
        <v>955</v>
      </c>
      <c r="S63">
        <v>506</v>
      </c>
      <c r="T63">
        <v>6350.3999925106764</v>
      </c>
    </row>
    <row r="64" spans="1:20" x14ac:dyDescent="0.3">
      <c r="A64">
        <v>10262</v>
      </c>
      <c r="B64">
        <v>7</v>
      </c>
      <c r="C64">
        <v>24</v>
      </c>
      <c r="D64">
        <v>15</v>
      </c>
      <c r="E64">
        <v>0</v>
      </c>
      <c r="F64" t="s">
        <v>901</v>
      </c>
      <c r="G64">
        <v>7</v>
      </c>
      <c r="H64" t="s">
        <v>22</v>
      </c>
      <c r="I64">
        <v>360</v>
      </c>
      <c r="J64">
        <f>(p_summary[[#This Row],[UnitsSold]] - AVERAGE(product_summaries[UnitsSold])) / _xlfn.STDEV.P(product_summaries[UnitsSold])</f>
        <v>0.29515617932975174</v>
      </c>
      <c r="K64">
        <f>(p_summary[[#This Row],[Revenue]]-AVERAGE(product_summaries[UnitsSold]))/_xlfn.STDEV.P(product_summaries[UnitsSold])</f>
        <v>-0.93688463325856275</v>
      </c>
      <c r="L64">
        <v>763</v>
      </c>
      <c r="N64" s="3" t="s">
        <v>941</v>
      </c>
      <c r="O64">
        <v>365</v>
      </c>
      <c r="P64">
        <v>15099.875</v>
      </c>
      <c r="R64" s="3" t="s">
        <v>941</v>
      </c>
      <c r="S64">
        <v>365</v>
      </c>
      <c r="T64">
        <v>15099.875</v>
      </c>
    </row>
    <row r="65" spans="1:20" x14ac:dyDescent="0.3">
      <c r="A65">
        <v>10262</v>
      </c>
      <c r="B65">
        <v>56</v>
      </c>
      <c r="C65">
        <v>30.4</v>
      </c>
      <c r="D65">
        <v>2</v>
      </c>
      <c r="E65">
        <v>0</v>
      </c>
      <c r="F65" t="s">
        <v>997</v>
      </c>
      <c r="G65">
        <v>5</v>
      </c>
      <c r="H65" t="s">
        <v>16</v>
      </c>
      <c r="I65">
        <v>60.8</v>
      </c>
      <c r="J65">
        <f>(p_summary[[#This Row],[UnitsSold]] - AVERAGE(product_summaries[UnitsSold])) / _xlfn.STDEV.P(product_summaries[UnitsSold])</f>
        <v>1.8237427954442857</v>
      </c>
      <c r="K65">
        <f>(p_summary[[#This Row],[Revenue]]-AVERAGE(product_summaries[UnitsSold]))/_xlfn.STDEV.P(product_summaries[UnitsSold])</f>
        <v>-1.8515908643415</v>
      </c>
      <c r="L65">
        <v>1263</v>
      </c>
      <c r="N65" s="3" t="s">
        <v>1019</v>
      </c>
      <c r="O65">
        <v>799</v>
      </c>
      <c r="P65">
        <v>8713.9999961853027</v>
      </c>
      <c r="R65" s="3" t="s">
        <v>1019</v>
      </c>
      <c r="S65">
        <v>799</v>
      </c>
      <c r="T65">
        <v>8713.9999961853027</v>
      </c>
    </row>
    <row r="66" spans="1:20" x14ac:dyDescent="0.3">
      <c r="A66">
        <v>10263</v>
      </c>
      <c r="B66">
        <v>30</v>
      </c>
      <c r="C66">
        <v>20.7</v>
      </c>
      <c r="D66">
        <v>60</v>
      </c>
      <c r="E66">
        <v>0.25</v>
      </c>
      <c r="F66" t="s">
        <v>947</v>
      </c>
      <c r="G66">
        <v>8</v>
      </c>
      <c r="H66" t="s">
        <v>25</v>
      </c>
      <c r="I66">
        <v>931.5</v>
      </c>
      <c r="J66">
        <f>(p_summary[[#This Row],[UnitsSold]] - AVERAGE(product_summaries[UnitsSold])) / _xlfn.STDEV.P(product_summaries[UnitsSold])</f>
        <v>-0.16647697873683756</v>
      </c>
      <c r="K66">
        <f>(p_summary[[#This Row],[Revenue]]-AVERAGE(product_summaries[UnitsSold]))/_xlfn.STDEV.P(product_summaries[UnitsSold])</f>
        <v>0.81028986896034971</v>
      </c>
      <c r="L66">
        <v>612</v>
      </c>
      <c r="N66" s="3" t="s">
        <v>969</v>
      </c>
      <c r="O66">
        <v>697</v>
      </c>
      <c r="P66">
        <v>8574.9999880880114</v>
      </c>
      <c r="R66" s="3" t="s">
        <v>969</v>
      </c>
      <c r="S66">
        <v>697</v>
      </c>
      <c r="T66">
        <v>8574.9999880880114</v>
      </c>
    </row>
    <row r="67" spans="1:20" x14ac:dyDescent="0.3">
      <c r="A67">
        <v>10265</v>
      </c>
      <c r="B67">
        <v>17</v>
      </c>
      <c r="C67">
        <v>31.2</v>
      </c>
      <c r="D67">
        <v>30</v>
      </c>
      <c r="E67">
        <v>0</v>
      </c>
      <c r="F67" t="s">
        <v>921</v>
      </c>
      <c r="G67">
        <v>6</v>
      </c>
      <c r="H67" t="s">
        <v>19</v>
      </c>
      <c r="I67">
        <v>936</v>
      </c>
      <c r="J67">
        <f>(p_summary[[#This Row],[UnitsSold]] - AVERAGE(product_summaries[UnitsSold])) / _xlfn.STDEV.P(product_summaries[UnitsSold])</f>
        <v>0.95244842425900134</v>
      </c>
      <c r="K67">
        <f>(p_summary[[#This Row],[Revenue]]-AVERAGE(product_summaries[UnitsSold]))/_xlfn.STDEV.P(product_summaries[UnitsSold])</f>
        <v>0.82404714850538052</v>
      </c>
      <c r="L67">
        <v>978</v>
      </c>
      <c r="N67" s="3" t="s">
        <v>927</v>
      </c>
      <c r="O67">
        <v>313</v>
      </c>
      <c r="P67">
        <v>22563.359987036885</v>
      </c>
      <c r="R67" s="3" t="s">
        <v>927</v>
      </c>
      <c r="S67">
        <v>313</v>
      </c>
      <c r="T67">
        <v>22563.359987036885</v>
      </c>
    </row>
    <row r="68" spans="1:20" x14ac:dyDescent="0.3">
      <c r="A68">
        <v>10266</v>
      </c>
      <c r="B68">
        <v>12</v>
      </c>
      <c r="C68">
        <v>30.4</v>
      </c>
      <c r="D68">
        <v>12</v>
      </c>
      <c r="E68">
        <v>5.000000074505806E-2</v>
      </c>
      <c r="F68" t="s">
        <v>911</v>
      </c>
      <c r="G68">
        <v>4</v>
      </c>
      <c r="H68" t="s">
        <v>13</v>
      </c>
      <c r="I68">
        <v>346.5599997282028</v>
      </c>
      <c r="J68">
        <f>(p_summary[[#This Row],[UnitsSold]] - AVERAGE(product_summaries[UnitsSold])) / _xlfn.STDEV.P(product_summaries[UnitsSold])</f>
        <v>-0.9857994049742278</v>
      </c>
      <c r="K68">
        <f>(p_summary[[#This Row],[Revenue]]-AVERAGE(product_summaries[UnitsSold]))/_xlfn.STDEV.P(product_summaries[UnitsSold])</f>
        <v>-0.97797304233065252</v>
      </c>
      <c r="L68">
        <v>344</v>
      </c>
      <c r="N68" s="3" t="s">
        <v>929</v>
      </c>
      <c r="O68">
        <v>1016</v>
      </c>
      <c r="P68">
        <v>9103.9999909102917</v>
      </c>
      <c r="R68" s="3" t="s">
        <v>929</v>
      </c>
      <c r="S68">
        <v>1016</v>
      </c>
      <c r="T68">
        <v>9103.9999909102917</v>
      </c>
    </row>
    <row r="69" spans="1:20" x14ac:dyDescent="0.3">
      <c r="A69">
        <v>10267</v>
      </c>
      <c r="B69">
        <v>40</v>
      </c>
      <c r="C69">
        <v>14.7</v>
      </c>
      <c r="D69">
        <v>50</v>
      </c>
      <c r="E69">
        <v>0</v>
      </c>
      <c r="F69" t="s">
        <v>965</v>
      </c>
      <c r="G69">
        <v>8</v>
      </c>
      <c r="H69" t="s">
        <v>25</v>
      </c>
      <c r="I69">
        <v>735</v>
      </c>
      <c r="J69">
        <f>(p_summary[[#This Row],[UnitsSold]] - AVERAGE(product_summaries[UnitsSold])) / _xlfn.STDEV.P(product_summaries[UnitsSold])</f>
        <v>1.3345950782876348</v>
      </c>
      <c r="K69">
        <f>(p_summary[[#This Row],[Revenue]]-AVERAGE(product_summaries[UnitsSold]))/_xlfn.STDEV.P(product_summaries[UnitsSold])</f>
        <v>0.20955532882733782</v>
      </c>
      <c r="L69">
        <v>1103</v>
      </c>
      <c r="N69" s="3" t="s">
        <v>1006</v>
      </c>
      <c r="O69">
        <v>603</v>
      </c>
      <c r="P69">
        <v>14352.599963817</v>
      </c>
      <c r="R69" s="3" t="s">
        <v>1006</v>
      </c>
      <c r="S69">
        <v>603</v>
      </c>
      <c r="T69">
        <v>14352.599963817</v>
      </c>
    </row>
    <row r="70" spans="1:20" x14ac:dyDescent="0.3">
      <c r="A70">
        <v>10273</v>
      </c>
      <c r="B70">
        <v>40</v>
      </c>
      <c r="C70">
        <v>14.7</v>
      </c>
      <c r="D70">
        <v>60</v>
      </c>
      <c r="E70">
        <v>5.000000074505806E-2</v>
      </c>
      <c r="F70" t="s">
        <v>965</v>
      </c>
      <c r="G70">
        <v>8</v>
      </c>
      <c r="H70" t="s">
        <v>25</v>
      </c>
      <c r="I70">
        <v>837.89999934285879</v>
      </c>
      <c r="J70">
        <f>(p_summary[[#This Row],[UnitsSold]] - AVERAGE(product_summaries[UnitsSold])) / _xlfn.STDEV.P(product_summaries[UnitsSold])</f>
        <v>1.3345950782876348</v>
      </c>
      <c r="K70">
        <f>(p_summary[[#This Row],[Revenue]]-AVERAGE(product_summaries[UnitsSold]))/_xlfn.STDEV.P(product_summaries[UnitsSold])</f>
        <v>0.52413845241471446</v>
      </c>
      <c r="L70">
        <v>1103</v>
      </c>
      <c r="N70" s="3" t="s">
        <v>977</v>
      </c>
      <c r="O70">
        <v>548</v>
      </c>
      <c r="P70">
        <v>5882.9999949127432</v>
      </c>
      <c r="R70" s="3" t="s">
        <v>977</v>
      </c>
      <c r="S70">
        <v>548</v>
      </c>
      <c r="T70">
        <v>5882.9999949127432</v>
      </c>
    </row>
    <row r="71" spans="1:20" x14ac:dyDescent="0.3">
      <c r="A71">
        <v>10267</v>
      </c>
      <c r="B71">
        <v>76</v>
      </c>
      <c r="C71">
        <v>14.4</v>
      </c>
      <c r="D71">
        <v>15</v>
      </c>
      <c r="E71">
        <v>0.15000000596046448</v>
      </c>
      <c r="F71" t="s">
        <v>1032</v>
      </c>
      <c r="G71">
        <v>1</v>
      </c>
      <c r="H71" t="s">
        <v>4</v>
      </c>
      <c r="I71">
        <v>183.59999871253967</v>
      </c>
      <c r="J71">
        <f>(p_summary[[#This Row],[UnitsSold]] - AVERAGE(product_summaries[UnitsSold])) / _xlfn.STDEV.P(product_summaries[UnitsSold])</f>
        <v>0.96161994395568862</v>
      </c>
      <c r="K71">
        <f>(p_summary[[#This Row],[Revenue]]-AVERAGE(product_summaries[UnitsSold]))/_xlfn.STDEV.P(product_summaries[UnitsSold])</f>
        <v>-1.4761699953597596</v>
      </c>
      <c r="L71">
        <v>981</v>
      </c>
      <c r="N71" s="3" t="s">
        <v>956</v>
      </c>
      <c r="O71">
        <v>883</v>
      </c>
      <c r="P71">
        <v>13643.999983209371</v>
      </c>
      <c r="R71" s="3" t="s">
        <v>956</v>
      </c>
      <c r="S71">
        <v>883</v>
      </c>
      <c r="T71">
        <v>13643.999983209371</v>
      </c>
    </row>
    <row r="72" spans="1:20" x14ac:dyDescent="0.3">
      <c r="A72">
        <v>10273</v>
      </c>
      <c r="B72">
        <v>76</v>
      </c>
      <c r="C72">
        <v>14.4</v>
      </c>
      <c r="D72">
        <v>33</v>
      </c>
      <c r="E72">
        <v>5.000000074505806E-2</v>
      </c>
      <c r="F72" t="s">
        <v>1032</v>
      </c>
      <c r="G72">
        <v>1</v>
      </c>
      <c r="H72" t="s">
        <v>4</v>
      </c>
      <c r="I72">
        <v>451.43999964594838</v>
      </c>
      <c r="J72">
        <f>(p_summary[[#This Row],[UnitsSold]] - AVERAGE(product_summaries[UnitsSold])) / _xlfn.STDEV.P(product_summaries[UnitsSold])</f>
        <v>0.96161994395568862</v>
      </c>
      <c r="K72">
        <f>(p_summary[[#This Row],[Revenue]]-AVERAGE(product_summaries[UnitsSold]))/_xlfn.STDEV.P(product_summaries[UnitsSold])</f>
        <v>-0.65733671398593385</v>
      </c>
      <c r="L72">
        <v>981</v>
      </c>
      <c r="N72" s="3" t="s">
        <v>1008</v>
      </c>
      <c r="O72">
        <v>1083</v>
      </c>
      <c r="P72">
        <v>47234.969954013832</v>
      </c>
      <c r="R72" s="3" t="s">
        <v>1008</v>
      </c>
      <c r="S72">
        <v>1083</v>
      </c>
      <c r="T72">
        <v>47234.969954013832</v>
      </c>
    </row>
    <row r="73" spans="1:20" x14ac:dyDescent="0.3">
      <c r="A73">
        <v>10268</v>
      </c>
      <c r="B73">
        <v>29</v>
      </c>
      <c r="C73">
        <v>99</v>
      </c>
      <c r="D73">
        <v>10</v>
      </c>
      <c r="E73">
        <v>0</v>
      </c>
      <c r="F73" t="s">
        <v>945</v>
      </c>
      <c r="G73">
        <v>6</v>
      </c>
      <c r="H73" t="s">
        <v>19</v>
      </c>
      <c r="I73">
        <v>990</v>
      </c>
      <c r="J73">
        <f>(p_summary[[#This Row],[UnitsSold]] - AVERAGE(product_summaries[UnitsSold])) / _xlfn.STDEV.P(product_summaries[UnitsSold])</f>
        <v>0.24318423438185757</v>
      </c>
      <c r="K73">
        <f>(p_summary[[#This Row],[Revenue]]-AVERAGE(product_summaries[UnitsSold]))/_xlfn.STDEV.P(product_summaries[UnitsSold])</f>
        <v>0.98913450304575024</v>
      </c>
      <c r="L73">
        <v>746</v>
      </c>
      <c r="N73" s="3" t="s">
        <v>925</v>
      </c>
      <c r="O73">
        <v>723</v>
      </c>
      <c r="P73">
        <v>5862.6199964612715</v>
      </c>
      <c r="R73" s="3" t="s">
        <v>925</v>
      </c>
      <c r="S73">
        <v>723</v>
      </c>
      <c r="T73">
        <v>5862.6199964612715</v>
      </c>
    </row>
    <row r="74" spans="1:20" x14ac:dyDescent="0.3">
      <c r="A74">
        <v>10270</v>
      </c>
      <c r="B74">
        <v>43</v>
      </c>
      <c r="C74">
        <v>36.799999999999997</v>
      </c>
      <c r="D74">
        <v>25</v>
      </c>
      <c r="E74">
        <v>0</v>
      </c>
      <c r="F74" t="s">
        <v>971</v>
      </c>
      <c r="G74">
        <v>1</v>
      </c>
      <c r="H74" t="s">
        <v>4</v>
      </c>
      <c r="I74">
        <v>919.99999999999989</v>
      </c>
      <c r="J74">
        <f>(p_summary[[#This Row],[UnitsSold]] - AVERAGE(product_summaries[UnitsSold])) / _xlfn.STDEV.P(product_summaries[UnitsSold])</f>
        <v>-0.26430652216816775</v>
      </c>
      <c r="K74">
        <f>(p_summary[[#This Row],[Revenue]]-AVERAGE(product_summaries[UnitsSold]))/_xlfn.STDEV.P(product_summaries[UnitsSold])</f>
        <v>0.77513237678971503</v>
      </c>
      <c r="L74">
        <v>580</v>
      </c>
      <c r="N74" s="3" t="s">
        <v>945</v>
      </c>
      <c r="O74">
        <v>746</v>
      </c>
      <c r="P74">
        <v>80368.671974514058</v>
      </c>
      <c r="R74" s="3" t="s">
        <v>945</v>
      </c>
      <c r="S74">
        <v>746</v>
      </c>
      <c r="T74">
        <v>80368.671974514058</v>
      </c>
    </row>
    <row r="75" spans="1:20" x14ac:dyDescent="0.3">
      <c r="A75">
        <v>10273</v>
      </c>
      <c r="B75">
        <v>10</v>
      </c>
      <c r="C75">
        <v>24.8</v>
      </c>
      <c r="D75">
        <v>24</v>
      </c>
      <c r="E75">
        <v>5.000000074505806E-2</v>
      </c>
      <c r="F75" t="s">
        <v>907</v>
      </c>
      <c r="G75">
        <v>8</v>
      </c>
      <c r="H75" t="s">
        <v>25</v>
      </c>
      <c r="I75">
        <v>565.43999955654147</v>
      </c>
      <c r="J75">
        <f>(p_summary[[#This Row],[UnitsSold]] - AVERAGE(product_summaries[UnitsSold])) / _xlfn.STDEV.P(product_summaries[UnitsSold])</f>
        <v>0.23095554145294128</v>
      </c>
      <c r="K75">
        <f>(p_summary[[#This Row],[Revenue]]-AVERAGE(product_summaries[UnitsSold]))/_xlfn.STDEV.P(product_summaries[UnitsSold])</f>
        <v>-0.30881896578515255</v>
      </c>
      <c r="L75">
        <v>742</v>
      </c>
      <c r="N75" s="3" t="s">
        <v>915</v>
      </c>
      <c r="O75">
        <v>404</v>
      </c>
      <c r="P75">
        <v>7991.4899937621321</v>
      </c>
      <c r="R75" s="3" t="s">
        <v>915</v>
      </c>
      <c r="S75">
        <v>404</v>
      </c>
      <c r="T75">
        <v>7991.4899937621321</v>
      </c>
    </row>
    <row r="76" spans="1:20" x14ac:dyDescent="0.3">
      <c r="A76">
        <v>10276</v>
      </c>
      <c r="B76">
        <v>10</v>
      </c>
      <c r="C76">
        <v>24.8</v>
      </c>
      <c r="D76">
        <v>15</v>
      </c>
      <c r="E76">
        <v>0</v>
      </c>
      <c r="F76" t="s">
        <v>907</v>
      </c>
      <c r="G76">
        <v>8</v>
      </c>
      <c r="H76" t="s">
        <v>25</v>
      </c>
      <c r="I76">
        <v>372</v>
      </c>
      <c r="J76">
        <f>(p_summary[[#This Row],[UnitsSold]] - AVERAGE(product_summaries[UnitsSold])) / _xlfn.STDEV.P(product_summaries[UnitsSold])</f>
        <v>0.23095554145294128</v>
      </c>
      <c r="K76">
        <f>(p_summary[[#This Row],[Revenue]]-AVERAGE(product_summaries[UnitsSold]))/_xlfn.STDEV.P(product_summaries[UnitsSold])</f>
        <v>-0.90019855447181396</v>
      </c>
      <c r="L76">
        <v>742</v>
      </c>
      <c r="N76" s="3" t="s">
        <v>993</v>
      </c>
      <c r="O76">
        <v>755</v>
      </c>
      <c r="P76">
        <v>4728.2374943185605</v>
      </c>
      <c r="R76" s="3" t="s">
        <v>993</v>
      </c>
      <c r="S76">
        <v>755</v>
      </c>
      <c r="T76">
        <v>4728.2374943185605</v>
      </c>
    </row>
    <row r="77" spans="1:20" x14ac:dyDescent="0.3">
      <c r="A77">
        <v>10274</v>
      </c>
      <c r="B77">
        <v>71</v>
      </c>
      <c r="C77">
        <v>17.2</v>
      </c>
      <c r="D77">
        <v>20</v>
      </c>
      <c r="E77">
        <v>0</v>
      </c>
      <c r="F77" t="s">
        <v>1025</v>
      </c>
      <c r="G77">
        <v>4</v>
      </c>
      <c r="H77" t="s">
        <v>13</v>
      </c>
      <c r="I77">
        <v>344</v>
      </c>
      <c r="J77">
        <f>(p_summary[[#This Row],[UnitsSold]] - AVERAGE(product_summaries[UnitsSold])) / _xlfn.STDEV.P(product_summaries[UnitsSold])</f>
        <v>1.1939651096050978</v>
      </c>
      <c r="K77">
        <f>(p_summary[[#This Row],[Revenue]]-AVERAGE(product_summaries[UnitsSold]))/_xlfn.STDEV.P(product_summaries[UnitsSold])</f>
        <v>-0.9857994049742278</v>
      </c>
      <c r="L77">
        <v>1057</v>
      </c>
      <c r="N77" s="3" t="s">
        <v>933</v>
      </c>
      <c r="O77">
        <v>580</v>
      </c>
      <c r="P77">
        <v>4601.6999943673609</v>
      </c>
      <c r="R77" s="3" t="s">
        <v>933</v>
      </c>
      <c r="S77">
        <v>580</v>
      </c>
      <c r="T77">
        <v>4601.6999943673609</v>
      </c>
    </row>
    <row r="78" spans="1:20" x14ac:dyDescent="0.3">
      <c r="A78">
        <v>10276</v>
      </c>
      <c r="B78">
        <v>13</v>
      </c>
      <c r="C78">
        <v>4.8</v>
      </c>
      <c r="D78">
        <v>10</v>
      </c>
      <c r="E78">
        <v>0</v>
      </c>
      <c r="F78" t="s">
        <v>913</v>
      </c>
      <c r="G78">
        <v>8</v>
      </c>
      <c r="H78" t="s">
        <v>25</v>
      </c>
      <c r="I78">
        <v>48</v>
      </c>
      <c r="J78">
        <f>(p_summary[[#This Row],[UnitsSold]] - AVERAGE(product_summaries[UnitsSold])) / _xlfn.STDEV.P(product_summaries[UnitsSold])</f>
        <v>0.68647435305507243</v>
      </c>
      <c r="K78">
        <f>(p_summary[[#This Row],[Revenue]]-AVERAGE(product_summaries[UnitsSold]))/_xlfn.STDEV.P(product_summaries[UnitsSold])</f>
        <v>-1.8907226817140319</v>
      </c>
      <c r="L78">
        <v>891</v>
      </c>
      <c r="N78" s="3" t="s">
        <v>901</v>
      </c>
      <c r="O78">
        <v>763</v>
      </c>
      <c r="P78">
        <v>22044.299987822771</v>
      </c>
      <c r="R78" s="3" t="s">
        <v>901</v>
      </c>
      <c r="S78">
        <v>763</v>
      </c>
      <c r="T78">
        <v>22044.299987822771</v>
      </c>
    </row>
    <row r="79" spans="1:20" x14ac:dyDescent="0.3">
      <c r="A79">
        <v>10277</v>
      </c>
      <c r="B79">
        <v>28</v>
      </c>
      <c r="C79">
        <v>36.4</v>
      </c>
      <c r="D79">
        <v>20</v>
      </c>
      <c r="E79">
        <v>0</v>
      </c>
      <c r="F79" t="s">
        <v>943</v>
      </c>
      <c r="G79">
        <v>7</v>
      </c>
      <c r="H79" t="s">
        <v>22</v>
      </c>
      <c r="I79">
        <v>728</v>
      </c>
      <c r="J79">
        <f>(p_summary[[#This Row],[UnitsSold]] - AVERAGE(product_summaries[UnitsSold])) / _xlfn.STDEV.P(product_summaries[UnitsSold])</f>
        <v>-8.0876128234423653E-2</v>
      </c>
      <c r="K79">
        <f>(p_summary[[#This Row],[Revenue]]-AVERAGE(product_summaries[UnitsSold]))/_xlfn.STDEV.P(product_summaries[UnitsSold])</f>
        <v>0.18815511620173433</v>
      </c>
      <c r="L79">
        <v>640</v>
      </c>
      <c r="N79" s="3" t="s">
        <v>985</v>
      </c>
      <c r="O79">
        <v>235</v>
      </c>
      <c r="P79">
        <v>3437.6874989224598</v>
      </c>
      <c r="R79" s="3" t="s">
        <v>985</v>
      </c>
      <c r="S79">
        <v>235</v>
      </c>
      <c r="T79">
        <v>3437.6874989224598</v>
      </c>
    </row>
    <row r="80" spans="1:20" x14ac:dyDescent="0.3">
      <c r="A80">
        <v>10278</v>
      </c>
      <c r="B80">
        <v>44</v>
      </c>
      <c r="C80">
        <v>15.5</v>
      </c>
      <c r="D80">
        <v>16</v>
      </c>
      <c r="E80">
        <v>0</v>
      </c>
      <c r="F80" t="s">
        <v>973</v>
      </c>
      <c r="G80">
        <v>2</v>
      </c>
      <c r="H80" t="s">
        <v>7</v>
      </c>
      <c r="I80">
        <v>248</v>
      </c>
      <c r="J80">
        <f>(p_summary[[#This Row],[UnitsSold]] - AVERAGE(product_summaries[UnitsSold])) / _xlfn.STDEV.P(product_summaries[UnitsSold])</f>
        <v>-0.20010588429135731</v>
      </c>
      <c r="K80">
        <f>(p_summary[[#This Row],[Revenue]]-AVERAGE(product_summaries[UnitsSold]))/_xlfn.STDEV.P(product_summaries[UnitsSold])</f>
        <v>-1.2792880352682183</v>
      </c>
      <c r="L80">
        <v>601</v>
      </c>
      <c r="N80" s="3" t="s">
        <v>1010</v>
      </c>
      <c r="O80">
        <v>445</v>
      </c>
      <c r="P80">
        <v>16701.094979286194</v>
      </c>
      <c r="R80" s="3" t="s">
        <v>1010</v>
      </c>
      <c r="S80">
        <v>445</v>
      </c>
      <c r="T80">
        <v>16701.094979286194</v>
      </c>
    </row>
    <row r="81" spans="1:20" x14ac:dyDescent="0.3">
      <c r="A81">
        <v>10278</v>
      </c>
      <c r="B81">
        <v>59</v>
      </c>
      <c r="C81">
        <v>44</v>
      </c>
      <c r="D81">
        <v>15</v>
      </c>
      <c r="E81">
        <v>0</v>
      </c>
      <c r="F81" t="s">
        <v>1002</v>
      </c>
      <c r="G81">
        <v>4</v>
      </c>
      <c r="H81" t="s">
        <v>13</v>
      </c>
      <c r="I81">
        <v>660</v>
      </c>
      <c r="J81">
        <f>(p_summary[[#This Row],[UnitsSold]] - AVERAGE(product_summaries[UnitsSold])) / _xlfn.STDEV.P(product_summaries[UnitsSold])</f>
        <v>2.5360641585536587</v>
      </c>
      <c r="K81">
        <f>(p_summary[[#This Row],[Revenue]]-AVERAGE(product_summaries[UnitsSold]))/_xlfn.STDEV.P(product_summaries[UnitsSold])</f>
        <v>-1.9732663589842294E-2</v>
      </c>
      <c r="L81">
        <v>1496</v>
      </c>
      <c r="N81" s="3" t="s">
        <v>1012</v>
      </c>
      <c r="O81">
        <v>740</v>
      </c>
      <c r="P81">
        <v>21957.967488128692</v>
      </c>
      <c r="R81" s="3" t="s">
        <v>1012</v>
      </c>
      <c r="S81">
        <v>740</v>
      </c>
      <c r="T81">
        <v>21957.967488128692</v>
      </c>
    </row>
    <row r="82" spans="1:20" x14ac:dyDescent="0.3">
      <c r="A82">
        <v>10278</v>
      </c>
      <c r="B82">
        <v>63</v>
      </c>
      <c r="C82">
        <v>35.1</v>
      </c>
      <c r="D82">
        <v>8</v>
      </c>
      <c r="E82">
        <v>0</v>
      </c>
      <c r="F82" t="s">
        <v>1010</v>
      </c>
      <c r="G82">
        <v>2</v>
      </c>
      <c r="H82" t="s">
        <v>7</v>
      </c>
      <c r="I82">
        <v>280.8</v>
      </c>
      <c r="J82">
        <f>(p_summary[[#This Row],[UnitsSold]] - AVERAGE(product_summaries[UnitsSold])) / _xlfn.STDEV.P(product_summaries[UnitsSold])</f>
        <v>-0.67702490851909192</v>
      </c>
      <c r="K82">
        <f>(p_summary[[#This Row],[Revenue]]-AVERAGE(product_summaries[UnitsSold]))/_xlfn.STDEV.P(product_summaries[UnitsSold])</f>
        <v>-1.179012753251105</v>
      </c>
      <c r="L82">
        <v>445</v>
      </c>
      <c r="N82" s="3" t="s">
        <v>979</v>
      </c>
      <c r="O82">
        <v>485</v>
      </c>
      <c r="P82">
        <v>3958.0799989156426</v>
      </c>
      <c r="R82" s="3" t="s">
        <v>979</v>
      </c>
      <c r="S82">
        <v>485</v>
      </c>
      <c r="T82">
        <v>3958.0799989156426</v>
      </c>
    </row>
    <row r="83" spans="1:20" x14ac:dyDescent="0.3">
      <c r="A83">
        <v>10278</v>
      </c>
      <c r="B83">
        <v>73</v>
      </c>
      <c r="C83">
        <v>12</v>
      </c>
      <c r="D83">
        <v>25</v>
      </c>
      <c r="E83">
        <v>0</v>
      </c>
      <c r="F83" t="s">
        <v>1027</v>
      </c>
      <c r="G83">
        <v>8</v>
      </c>
      <c r="H83" t="s">
        <v>25</v>
      </c>
      <c r="I83">
        <v>300</v>
      </c>
      <c r="J83">
        <f>(p_summary[[#This Row],[UnitsSold]] - AVERAGE(product_summaries[UnitsSold])) / _xlfn.STDEV.P(product_summaries[UnitsSold])</f>
        <v>-1.1417152398179102</v>
      </c>
      <c r="K83">
        <f>(p_summary[[#This Row],[Revenue]]-AVERAGE(product_summaries[UnitsSold]))/_xlfn.STDEV.P(product_summaries[UnitsSold])</f>
        <v>-1.1203150271923068</v>
      </c>
      <c r="L83">
        <v>293</v>
      </c>
      <c r="N83" s="3" t="s">
        <v>1248</v>
      </c>
      <c r="O83">
        <v>51317</v>
      </c>
      <c r="P83">
        <v>1265793.0382871695</v>
      </c>
      <c r="R83" s="36"/>
      <c r="S83" s="37"/>
      <c r="T83" s="37"/>
    </row>
    <row r="84" spans="1:20" x14ac:dyDescent="0.3">
      <c r="A84">
        <v>10279</v>
      </c>
      <c r="B84">
        <v>17</v>
      </c>
      <c r="C84">
        <v>31.2</v>
      </c>
      <c r="D84">
        <v>15</v>
      </c>
      <c r="E84">
        <v>0.25</v>
      </c>
      <c r="F84" t="s">
        <v>921</v>
      </c>
      <c r="G84">
        <v>6</v>
      </c>
      <c r="H84" t="s">
        <v>19</v>
      </c>
      <c r="I84">
        <v>351</v>
      </c>
      <c r="J84">
        <f>(p_summary[[#This Row],[UnitsSold]] - AVERAGE(product_summaries[UnitsSold])) / _xlfn.STDEV.P(product_summaries[UnitsSold])</f>
        <v>0.95244842425900134</v>
      </c>
      <c r="K84">
        <f>(p_summary[[#This Row],[Revenue]]-AVERAGE(product_summaries[UnitsSold]))/_xlfn.STDEV.P(product_summaries[UnitsSold])</f>
        <v>-0.96439919234862437</v>
      </c>
      <c r="L84">
        <v>978</v>
      </c>
    </row>
    <row r="85" spans="1:20" x14ac:dyDescent="0.3">
      <c r="A85">
        <v>10280</v>
      </c>
      <c r="B85">
        <v>24</v>
      </c>
      <c r="C85">
        <v>3.6</v>
      </c>
      <c r="D85">
        <v>12</v>
      </c>
      <c r="E85">
        <v>0</v>
      </c>
      <c r="F85" t="s">
        <v>935</v>
      </c>
      <c r="G85">
        <v>1</v>
      </c>
      <c r="H85" t="s">
        <v>4</v>
      </c>
      <c r="I85">
        <v>43.2</v>
      </c>
      <c r="J85">
        <f>(p_summary[[#This Row],[UnitsSold]] - AVERAGE(product_summaries[UnitsSold])) / _xlfn.STDEV.P(product_summaries[UnitsSold])</f>
        <v>1.4018528893966744</v>
      </c>
      <c r="K85">
        <f>(p_summary[[#This Row],[Revenue]]-AVERAGE(product_summaries[UnitsSold]))/_xlfn.STDEV.P(product_summaries[UnitsSold])</f>
        <v>-1.9053971132287313</v>
      </c>
      <c r="L85">
        <v>1125</v>
      </c>
    </row>
    <row r="86" spans="1:20" x14ac:dyDescent="0.3">
      <c r="A86">
        <v>10280</v>
      </c>
      <c r="B86">
        <v>55</v>
      </c>
      <c r="C86">
        <v>19.2</v>
      </c>
      <c r="D86">
        <v>20</v>
      </c>
      <c r="E86">
        <v>0</v>
      </c>
      <c r="F86" t="s">
        <v>995</v>
      </c>
      <c r="G86">
        <v>6</v>
      </c>
      <c r="H86" t="s">
        <v>19</v>
      </c>
      <c r="I86">
        <v>384</v>
      </c>
      <c r="J86">
        <f>(p_summary[[#This Row],[UnitsSold]] - AVERAGE(product_summaries[UnitsSold])) / _xlfn.STDEV.P(product_summaries[UnitsSold])</f>
        <v>0.72316043184182122</v>
      </c>
      <c r="K86">
        <f>(p_summary[[#This Row],[Revenue]]-AVERAGE(product_summaries[UnitsSold]))/_xlfn.STDEV.P(product_summaries[UnitsSold])</f>
        <v>-0.86351247568506506</v>
      </c>
      <c r="L86">
        <v>903</v>
      </c>
    </row>
    <row r="87" spans="1:20" x14ac:dyDescent="0.3">
      <c r="A87">
        <v>10280</v>
      </c>
      <c r="B87">
        <v>75</v>
      </c>
      <c r="C87">
        <v>6.2</v>
      </c>
      <c r="D87">
        <v>30</v>
      </c>
      <c r="E87">
        <v>0</v>
      </c>
      <c r="F87" t="s">
        <v>1030</v>
      </c>
      <c r="G87">
        <v>1</v>
      </c>
      <c r="H87" t="s">
        <v>4</v>
      </c>
      <c r="I87">
        <v>186</v>
      </c>
      <c r="J87">
        <f>(p_summary[[#This Row],[UnitsSold]] - AVERAGE(product_summaries[UnitsSold])) / _xlfn.STDEV.P(product_summaries[UnitsSold])</f>
        <v>1.4935680863635465</v>
      </c>
      <c r="K87">
        <f>(p_summary[[#This Row],[Revenue]]-AVERAGE(product_summaries[UnitsSold]))/_xlfn.STDEV.P(product_summaries[UnitsSold])</f>
        <v>-1.4688327756664206</v>
      </c>
      <c r="L87">
        <v>1155</v>
      </c>
    </row>
    <row r="88" spans="1:20" x14ac:dyDescent="0.3">
      <c r="A88">
        <v>10281</v>
      </c>
      <c r="B88">
        <v>19</v>
      </c>
      <c r="C88">
        <v>7.3</v>
      </c>
      <c r="D88">
        <v>1</v>
      </c>
      <c r="E88">
        <v>0</v>
      </c>
      <c r="F88" t="s">
        <v>925</v>
      </c>
      <c r="G88">
        <v>3</v>
      </c>
      <c r="H88" t="s">
        <v>10</v>
      </c>
      <c r="I88">
        <v>7.3</v>
      </c>
      <c r="J88">
        <f>(p_summary[[#This Row],[UnitsSold]] - AVERAGE(product_summaries[UnitsSold])) / _xlfn.STDEV.P(product_summaries[UnitsSold])</f>
        <v>0.17286925004058901</v>
      </c>
      <c r="K88">
        <f>(p_summary[[#This Row],[Revenue]]-AVERAGE(product_summaries[UnitsSold]))/_xlfn.STDEV.P(product_summaries[UnitsSold])</f>
        <v>-2.0151496322657554</v>
      </c>
      <c r="L88">
        <v>723</v>
      </c>
    </row>
    <row r="89" spans="1:20" x14ac:dyDescent="0.3">
      <c r="A89">
        <v>10281</v>
      </c>
      <c r="B89">
        <v>24</v>
      </c>
      <c r="C89">
        <v>3.6</v>
      </c>
      <c r="D89">
        <v>6</v>
      </c>
      <c r="E89">
        <v>0</v>
      </c>
      <c r="F89" t="s">
        <v>935</v>
      </c>
      <c r="G89">
        <v>1</v>
      </c>
      <c r="H89" t="s">
        <v>4</v>
      </c>
      <c r="I89">
        <v>21.6</v>
      </c>
      <c r="J89">
        <f>(p_summary[[#This Row],[UnitsSold]] - AVERAGE(product_summaries[UnitsSold])) / _xlfn.STDEV.P(product_summaries[UnitsSold])</f>
        <v>1.4018528893966744</v>
      </c>
      <c r="K89">
        <f>(p_summary[[#This Row],[Revenue]]-AVERAGE(product_summaries[UnitsSold]))/_xlfn.STDEV.P(product_summaries[UnitsSold])</f>
        <v>-1.9714320550448794</v>
      </c>
      <c r="L89">
        <v>1125</v>
      </c>
    </row>
    <row r="90" spans="1:20" x14ac:dyDescent="0.3">
      <c r="A90">
        <v>10281</v>
      </c>
      <c r="B90">
        <v>35</v>
      </c>
      <c r="C90">
        <v>14.4</v>
      </c>
      <c r="D90">
        <v>4</v>
      </c>
      <c r="E90">
        <v>0</v>
      </c>
      <c r="F90" t="s">
        <v>956</v>
      </c>
      <c r="G90">
        <v>1</v>
      </c>
      <c r="H90" t="s">
        <v>4</v>
      </c>
      <c r="I90">
        <v>57.6</v>
      </c>
      <c r="J90">
        <f>(p_summary[[#This Row],[UnitsSold]] - AVERAGE(product_summaries[UnitsSold])) / _xlfn.STDEV.P(product_summaries[UnitsSold])</f>
        <v>0.6620169671972399</v>
      </c>
      <c r="K90">
        <f>(p_summary[[#This Row],[Revenue]]-AVERAGE(product_summaries[UnitsSold]))/_xlfn.STDEV.P(product_summaries[UnitsSold])</f>
        <v>-1.8613738186846329</v>
      </c>
      <c r="L90">
        <v>883</v>
      </c>
    </row>
    <row r="91" spans="1:20" x14ac:dyDescent="0.3">
      <c r="A91">
        <v>10282</v>
      </c>
      <c r="B91">
        <v>30</v>
      </c>
      <c r="C91">
        <v>20.7</v>
      </c>
      <c r="D91">
        <v>6</v>
      </c>
      <c r="E91">
        <v>0</v>
      </c>
      <c r="F91" t="s">
        <v>947</v>
      </c>
      <c r="G91">
        <v>8</v>
      </c>
      <c r="H91" t="s">
        <v>25</v>
      </c>
      <c r="I91">
        <v>124.19999999999999</v>
      </c>
      <c r="J91">
        <f>(p_summary[[#This Row],[UnitsSold]] - AVERAGE(product_summaries[UnitsSold])) / _xlfn.STDEV.P(product_summaries[UnitsSold])</f>
        <v>-0.16647697873683756</v>
      </c>
      <c r="K91">
        <f>(p_summary[[#This Row],[Revenue]]-AVERAGE(product_summaries[UnitsSold]))/_xlfn.STDEV.P(product_summaries[UnitsSold])</f>
        <v>-1.6577660814181769</v>
      </c>
      <c r="L91">
        <v>612</v>
      </c>
    </row>
    <row r="92" spans="1:20" x14ac:dyDescent="0.3">
      <c r="A92">
        <v>10282</v>
      </c>
      <c r="B92">
        <v>57</v>
      </c>
      <c r="C92">
        <v>15.6</v>
      </c>
      <c r="D92">
        <v>2</v>
      </c>
      <c r="E92">
        <v>0</v>
      </c>
      <c r="F92" t="s">
        <v>999</v>
      </c>
      <c r="G92">
        <v>5</v>
      </c>
      <c r="H92" t="s">
        <v>16</v>
      </c>
      <c r="I92">
        <v>31.2</v>
      </c>
      <c r="J92">
        <f>(p_summary[[#This Row],[UnitsSold]] - AVERAGE(product_summaries[UnitsSold])) / _xlfn.STDEV.P(product_summaries[UnitsSold])</f>
        <v>-0.71065381407361172</v>
      </c>
      <c r="K92">
        <f>(p_summary[[#This Row],[Revenue]]-AVERAGE(product_summaries[UnitsSold]))/_xlfn.STDEV.P(product_summaries[UnitsSold])</f>
        <v>-1.9420831920154802</v>
      </c>
      <c r="L92">
        <v>434</v>
      </c>
    </row>
    <row r="93" spans="1:20" x14ac:dyDescent="0.3">
      <c r="A93">
        <v>10283</v>
      </c>
      <c r="B93">
        <v>15</v>
      </c>
      <c r="C93">
        <v>12.4</v>
      </c>
      <c r="D93">
        <v>20</v>
      </c>
      <c r="E93">
        <v>0</v>
      </c>
      <c r="F93" t="s">
        <v>917</v>
      </c>
      <c r="G93">
        <v>2</v>
      </c>
      <c r="H93" t="s">
        <v>7</v>
      </c>
      <c r="I93">
        <v>248</v>
      </c>
      <c r="J93">
        <f>(p_summary[[#This Row],[UnitsSold]] - AVERAGE(product_summaries[UnitsSold])) / _xlfn.STDEV.P(product_summaries[UnitsSold])</f>
        <v>-1.664491862529081</v>
      </c>
      <c r="K93">
        <f>(p_summary[[#This Row],[Revenue]]-AVERAGE(product_summaries[UnitsSold]))/_xlfn.STDEV.P(product_summaries[UnitsSold])</f>
        <v>-1.2792880352682183</v>
      </c>
      <c r="L93">
        <v>122</v>
      </c>
    </row>
    <row r="94" spans="1:20" x14ac:dyDescent="0.3">
      <c r="A94">
        <v>10283</v>
      </c>
      <c r="B94">
        <v>19</v>
      </c>
      <c r="C94">
        <v>7.3</v>
      </c>
      <c r="D94">
        <v>18</v>
      </c>
      <c r="E94">
        <v>0</v>
      </c>
      <c r="F94" t="s">
        <v>925</v>
      </c>
      <c r="G94">
        <v>3</v>
      </c>
      <c r="H94" t="s">
        <v>10</v>
      </c>
      <c r="I94">
        <v>131.4</v>
      </c>
      <c r="J94">
        <f>(p_summary[[#This Row],[UnitsSold]] - AVERAGE(product_summaries[UnitsSold])) / _xlfn.STDEV.P(product_summaries[UnitsSold])</f>
        <v>0.17286925004058901</v>
      </c>
      <c r="K94">
        <f>(p_summary[[#This Row],[Revenue]]-AVERAGE(product_summaries[UnitsSold]))/_xlfn.STDEV.P(product_summaries[UnitsSold])</f>
        <v>-1.6357544341461279</v>
      </c>
      <c r="L94">
        <v>723</v>
      </c>
    </row>
    <row r="95" spans="1:20" x14ac:dyDescent="0.3">
      <c r="A95">
        <v>10283</v>
      </c>
      <c r="B95">
        <v>60</v>
      </c>
      <c r="C95">
        <v>27.2</v>
      </c>
      <c r="D95">
        <v>35</v>
      </c>
      <c r="E95">
        <v>0</v>
      </c>
      <c r="F95" t="s">
        <v>1004</v>
      </c>
      <c r="G95">
        <v>4</v>
      </c>
      <c r="H95" t="s">
        <v>13</v>
      </c>
      <c r="I95">
        <v>952</v>
      </c>
      <c r="J95">
        <f>(p_summary[[#This Row],[UnitsSold]] - AVERAGE(product_summaries[UnitsSold])) / _xlfn.STDEV.P(product_summaries[UnitsSold])</f>
        <v>2.7836951903642131</v>
      </c>
      <c r="K95">
        <f>(p_summary[[#This Row],[Revenue]]-AVERAGE(product_summaries[UnitsSold]))/_xlfn.STDEV.P(product_summaries[UnitsSold])</f>
        <v>0.87296192022104557</v>
      </c>
      <c r="L95">
        <v>1577</v>
      </c>
    </row>
    <row r="96" spans="1:20" x14ac:dyDescent="0.3">
      <c r="A96">
        <v>10283</v>
      </c>
      <c r="B96">
        <v>72</v>
      </c>
      <c r="C96">
        <v>27.8</v>
      </c>
      <c r="D96">
        <v>3</v>
      </c>
      <c r="E96">
        <v>0</v>
      </c>
      <c r="F96" t="s">
        <v>1026</v>
      </c>
      <c r="G96">
        <v>4</v>
      </c>
      <c r="H96" t="s">
        <v>13</v>
      </c>
      <c r="I96">
        <v>83.4</v>
      </c>
      <c r="J96">
        <f>(p_summary[[#This Row],[UnitsSold]] - AVERAGE(product_summaries[UnitsSold])) / _xlfn.STDEV.P(product_summaries[UnitsSold])</f>
        <v>0.42661462831560165</v>
      </c>
      <c r="K96">
        <f>(p_summary[[#This Row],[Revenue]]-AVERAGE(product_summaries[UnitsSold]))/_xlfn.STDEV.P(product_summaries[UnitsSold])</f>
        <v>-1.782498749293123</v>
      </c>
      <c r="L96">
        <v>806</v>
      </c>
    </row>
    <row r="97" spans="1:12" x14ac:dyDescent="0.3">
      <c r="A97">
        <v>10284</v>
      </c>
      <c r="B97">
        <v>27</v>
      </c>
      <c r="C97">
        <v>35.1</v>
      </c>
      <c r="D97">
        <v>15</v>
      </c>
      <c r="E97">
        <v>0.25</v>
      </c>
      <c r="F97" t="s">
        <v>941</v>
      </c>
      <c r="G97">
        <v>3</v>
      </c>
      <c r="H97" t="s">
        <v>10</v>
      </c>
      <c r="I97">
        <v>394.875</v>
      </c>
      <c r="J97">
        <f>(p_summary[[#This Row],[UnitsSold]] - AVERAGE(product_summaries[UnitsSold])) / _xlfn.STDEV.P(product_summaries[UnitsSold])</f>
        <v>-0.92159876709741739</v>
      </c>
      <c r="K97">
        <f>(p_summary[[#This Row],[Revenue]]-AVERAGE(product_summaries[UnitsSold]))/_xlfn.STDEV.P(product_summaries[UnitsSold])</f>
        <v>-0.83026571678457395</v>
      </c>
      <c r="L97">
        <v>365</v>
      </c>
    </row>
    <row r="98" spans="1:12" x14ac:dyDescent="0.3">
      <c r="A98">
        <v>10284</v>
      </c>
      <c r="B98">
        <v>44</v>
      </c>
      <c r="C98">
        <v>15.5</v>
      </c>
      <c r="D98">
        <v>21</v>
      </c>
      <c r="E98">
        <v>0</v>
      </c>
      <c r="F98" t="s">
        <v>973</v>
      </c>
      <c r="G98">
        <v>2</v>
      </c>
      <c r="H98" t="s">
        <v>7</v>
      </c>
      <c r="I98">
        <v>325.5</v>
      </c>
      <c r="J98">
        <f>(p_summary[[#This Row],[UnitsSold]] - AVERAGE(product_summaries[UnitsSold])) / _xlfn.STDEV.P(product_summaries[UnitsSold])</f>
        <v>-0.20010588429135731</v>
      </c>
      <c r="K98">
        <f>(p_summary[[#This Row],[Revenue]]-AVERAGE(product_summaries[UnitsSold]))/_xlfn.STDEV.P(product_summaries[UnitsSold])</f>
        <v>-1.0423571097704656</v>
      </c>
      <c r="L98">
        <v>601</v>
      </c>
    </row>
    <row r="99" spans="1:12" x14ac:dyDescent="0.3">
      <c r="A99">
        <v>10284</v>
      </c>
      <c r="B99">
        <v>60</v>
      </c>
      <c r="C99">
        <v>27.2</v>
      </c>
      <c r="D99">
        <v>20</v>
      </c>
      <c r="E99">
        <v>0.25</v>
      </c>
      <c r="F99" t="s">
        <v>1004</v>
      </c>
      <c r="G99">
        <v>4</v>
      </c>
      <c r="H99" t="s">
        <v>13</v>
      </c>
      <c r="I99">
        <v>408</v>
      </c>
      <c r="J99">
        <f>(p_summary[[#This Row],[UnitsSold]] - AVERAGE(product_summaries[UnitsSold])) / _xlfn.STDEV.P(product_summaries[UnitsSold])</f>
        <v>2.7836951903642131</v>
      </c>
      <c r="K99">
        <f>(p_summary[[#This Row],[Revenue]]-AVERAGE(product_summaries[UnitsSold]))/_xlfn.STDEV.P(product_summaries[UnitsSold])</f>
        <v>-0.79014031811156749</v>
      </c>
      <c r="L99">
        <v>1577</v>
      </c>
    </row>
    <row r="100" spans="1:12" x14ac:dyDescent="0.3">
      <c r="A100">
        <v>10284</v>
      </c>
      <c r="B100">
        <v>67</v>
      </c>
      <c r="C100">
        <v>11.2</v>
      </c>
      <c r="D100">
        <v>5</v>
      </c>
      <c r="E100">
        <v>0.25</v>
      </c>
      <c r="F100" t="s">
        <v>1018</v>
      </c>
      <c r="G100">
        <v>1</v>
      </c>
      <c r="H100" t="s">
        <v>4</v>
      </c>
      <c r="I100">
        <v>42</v>
      </c>
      <c r="J100">
        <f>(p_summary[[#This Row],[UnitsSold]] - AVERAGE(product_summaries[UnitsSold])) / _xlfn.STDEV.P(product_summaries[UnitsSold])</f>
        <v>-1.4749471221308788</v>
      </c>
      <c r="K100">
        <f>(p_summary[[#This Row],[Revenue]]-AVERAGE(product_summaries[UnitsSold]))/_xlfn.STDEV.P(product_summaries[UnitsSold])</f>
        <v>-1.9090657211074065</v>
      </c>
      <c r="L100">
        <v>184</v>
      </c>
    </row>
    <row r="101" spans="1:12" x14ac:dyDescent="0.3">
      <c r="A101">
        <v>10285</v>
      </c>
      <c r="B101">
        <v>1</v>
      </c>
      <c r="C101">
        <v>14.4</v>
      </c>
      <c r="D101">
        <v>45</v>
      </c>
      <c r="E101">
        <v>0.20000000298023224</v>
      </c>
      <c r="F101" t="s">
        <v>889</v>
      </c>
      <c r="G101">
        <v>1</v>
      </c>
      <c r="H101" t="s">
        <v>4</v>
      </c>
      <c r="I101">
        <v>518.39999806880951</v>
      </c>
      <c r="J101">
        <f>(p_summary[[#This Row],[UnitsSold]] - AVERAGE(product_summaries[UnitsSold])) / _xlfn.STDEV.P(product_summaries[UnitsSold])</f>
        <v>0.49387243942464115</v>
      </c>
      <c r="K101">
        <f>(p_summary[[#This Row],[Revenue]]-AVERAGE(product_summaries[UnitsSold]))/_xlfn.STDEV.P(product_summaries[UnitsSold])</f>
        <v>-0.45262839917746223</v>
      </c>
      <c r="L101">
        <v>828</v>
      </c>
    </row>
    <row r="102" spans="1:12" x14ac:dyDescent="0.3">
      <c r="A102">
        <v>10285</v>
      </c>
      <c r="B102">
        <v>40</v>
      </c>
      <c r="C102">
        <v>14.7</v>
      </c>
      <c r="D102">
        <v>40</v>
      </c>
      <c r="E102">
        <v>0.20000000298023224</v>
      </c>
      <c r="F102" t="s">
        <v>965</v>
      </c>
      <c r="G102">
        <v>8</v>
      </c>
      <c r="H102" t="s">
        <v>25</v>
      </c>
      <c r="I102">
        <v>470.39999824762344</v>
      </c>
      <c r="J102">
        <f>(p_summary[[#This Row],[UnitsSold]] - AVERAGE(product_summaries[UnitsSold])) / _xlfn.STDEV.P(product_summaries[UnitsSold])</f>
        <v>1.3345950782876348</v>
      </c>
      <c r="K102">
        <f>(p_summary[[#This Row],[Revenue]]-AVERAGE(product_summaries[UnitsSold]))/_xlfn.STDEV.P(product_summaries[UnitsSold])</f>
        <v>-0.59937271377779233</v>
      </c>
      <c r="L102">
        <v>1103</v>
      </c>
    </row>
    <row r="103" spans="1:12" x14ac:dyDescent="0.3">
      <c r="A103">
        <v>10285</v>
      </c>
      <c r="B103">
        <v>53</v>
      </c>
      <c r="C103">
        <v>26.2</v>
      </c>
      <c r="D103">
        <v>36</v>
      </c>
      <c r="E103">
        <v>0.20000000298023224</v>
      </c>
      <c r="F103" t="s">
        <v>991</v>
      </c>
      <c r="G103">
        <v>6</v>
      </c>
      <c r="H103" t="s">
        <v>19</v>
      </c>
      <c r="I103">
        <v>754.55999718904491</v>
      </c>
      <c r="J103">
        <f>(p_summary[[#This Row],[UnitsSold]] - AVERAGE(product_summaries[UnitsSold])) / _xlfn.STDEV.P(product_summaries[UnitsSold])</f>
        <v>0.16981207680835994</v>
      </c>
      <c r="K103">
        <f>(p_summary[[#This Row],[Revenue]]-AVERAGE(product_summaries[UnitsSold]))/_xlfn.STDEV.P(product_summaries[UnitsSold])</f>
        <v>0.26935362865616175</v>
      </c>
      <c r="L103">
        <v>722</v>
      </c>
    </row>
    <row r="104" spans="1:12" x14ac:dyDescent="0.3">
      <c r="A104">
        <v>10286</v>
      </c>
      <c r="B104">
        <v>35</v>
      </c>
      <c r="C104">
        <v>14.4</v>
      </c>
      <c r="D104">
        <v>100</v>
      </c>
      <c r="E104">
        <v>0</v>
      </c>
      <c r="F104" t="s">
        <v>956</v>
      </c>
      <c r="G104">
        <v>1</v>
      </c>
      <c r="H104" t="s">
        <v>4</v>
      </c>
      <c r="I104">
        <v>1440</v>
      </c>
      <c r="J104">
        <f>(p_summary[[#This Row],[UnitsSold]] - AVERAGE(product_summaries[UnitsSold])) / _xlfn.STDEV.P(product_summaries[UnitsSold])</f>
        <v>0.6620169671972399</v>
      </c>
      <c r="K104">
        <f>(p_summary[[#This Row],[Revenue]]-AVERAGE(product_summaries[UnitsSold]))/_xlfn.STDEV.P(product_summaries[UnitsSold])</f>
        <v>2.3648624575488308</v>
      </c>
      <c r="L104">
        <v>883</v>
      </c>
    </row>
    <row r="105" spans="1:12" x14ac:dyDescent="0.3">
      <c r="A105">
        <v>10286</v>
      </c>
      <c r="B105">
        <v>62</v>
      </c>
      <c r="C105">
        <v>39.4</v>
      </c>
      <c r="D105">
        <v>40</v>
      </c>
      <c r="E105">
        <v>0</v>
      </c>
      <c r="F105" t="s">
        <v>1008</v>
      </c>
      <c r="G105">
        <v>3</v>
      </c>
      <c r="H105" t="s">
        <v>10</v>
      </c>
      <c r="I105">
        <v>1576</v>
      </c>
      <c r="J105">
        <f>(p_summary[[#This Row],[UnitsSold]] - AVERAGE(product_summaries[UnitsSold])) / _xlfn.STDEV.P(product_summaries[UnitsSold])</f>
        <v>1.2734516136430536</v>
      </c>
      <c r="K105">
        <f>(p_summary[[#This Row],[Revenue]]-AVERAGE(product_summaries[UnitsSold]))/_xlfn.STDEV.P(product_summaries[UnitsSold])</f>
        <v>2.780638017131984</v>
      </c>
      <c r="L105">
        <v>1083</v>
      </c>
    </row>
    <row r="106" spans="1:12" x14ac:dyDescent="0.3">
      <c r="A106">
        <v>10287</v>
      </c>
      <c r="B106">
        <v>16</v>
      </c>
      <c r="C106">
        <v>13.9</v>
      </c>
      <c r="D106">
        <v>40</v>
      </c>
      <c r="E106">
        <v>0.15000000596046448</v>
      </c>
      <c r="F106" t="s">
        <v>919</v>
      </c>
      <c r="G106">
        <v>3</v>
      </c>
      <c r="H106" t="s">
        <v>10</v>
      </c>
      <c r="I106">
        <v>472.59999668598175</v>
      </c>
      <c r="J106">
        <f>(p_summary[[#This Row],[UnitsSold]] - AVERAGE(product_summaries[UnitsSold])) / _xlfn.STDEV.P(product_summaries[UnitsSold])</f>
        <v>1.5027396060602336</v>
      </c>
      <c r="K106">
        <f>(p_summary[[#This Row],[Revenue]]-AVERAGE(product_summaries[UnitsSold]))/_xlfn.STDEV.P(product_summaries[UnitsSold])</f>
        <v>-0.59264693744109753</v>
      </c>
      <c r="L106">
        <v>1158</v>
      </c>
    </row>
    <row r="107" spans="1:12" x14ac:dyDescent="0.3">
      <c r="A107">
        <v>10287</v>
      </c>
      <c r="B107">
        <v>34</v>
      </c>
      <c r="C107">
        <v>11.2</v>
      </c>
      <c r="D107">
        <v>20</v>
      </c>
      <c r="E107">
        <v>0</v>
      </c>
      <c r="F107" t="s">
        <v>955</v>
      </c>
      <c r="G107">
        <v>1</v>
      </c>
      <c r="H107" t="s">
        <v>4</v>
      </c>
      <c r="I107">
        <v>224</v>
      </c>
      <c r="J107">
        <f>(p_summary[[#This Row],[UnitsSold]] - AVERAGE(product_summaries[UnitsSold])) / _xlfn.STDEV.P(product_summaries[UnitsSold])</f>
        <v>-0.49053734135311877</v>
      </c>
      <c r="K107">
        <f>(p_summary[[#This Row],[Revenue]]-AVERAGE(product_summaries[UnitsSold]))/_xlfn.STDEV.P(product_summaries[UnitsSold])</f>
        <v>-1.3526601928417159</v>
      </c>
      <c r="L107">
        <v>506</v>
      </c>
    </row>
    <row r="108" spans="1:12" x14ac:dyDescent="0.3">
      <c r="A108">
        <v>10287</v>
      </c>
      <c r="B108">
        <v>46</v>
      </c>
      <c r="C108">
        <v>9.6</v>
      </c>
      <c r="D108">
        <v>15</v>
      </c>
      <c r="E108">
        <v>0.15000000596046448</v>
      </c>
      <c r="F108" t="s">
        <v>977</v>
      </c>
      <c r="G108">
        <v>8</v>
      </c>
      <c r="H108" t="s">
        <v>25</v>
      </c>
      <c r="I108">
        <v>122.39999914169312</v>
      </c>
      <c r="J108">
        <f>(p_summary[[#This Row],[UnitsSold]] - AVERAGE(product_summaries[UnitsSold])) / _xlfn.STDEV.P(product_summaries[UnitsSold])</f>
        <v>-0.3621360655994979</v>
      </c>
      <c r="K108">
        <f>(p_summary[[#This Row],[Revenue]]-AVERAGE(product_summaries[UnitsSold]))/_xlfn.STDEV.P(product_summaries[UnitsSold])</f>
        <v>-1.6632689958601821</v>
      </c>
      <c r="L108">
        <v>548</v>
      </c>
    </row>
    <row r="109" spans="1:12" x14ac:dyDescent="0.3">
      <c r="A109">
        <v>10288</v>
      </c>
      <c r="B109">
        <v>54</v>
      </c>
      <c r="C109">
        <v>5.9</v>
      </c>
      <c r="D109">
        <v>10</v>
      </c>
      <c r="E109">
        <v>0.10000000149011612</v>
      </c>
      <c r="F109" t="s">
        <v>993</v>
      </c>
      <c r="G109">
        <v>6</v>
      </c>
      <c r="H109" t="s">
        <v>19</v>
      </c>
      <c r="I109">
        <v>53.099999912083149</v>
      </c>
      <c r="J109">
        <f>(p_summary[[#This Row],[UnitsSold]] - AVERAGE(product_summaries[UnitsSold])) / _xlfn.STDEV.P(product_summaries[UnitsSold])</f>
        <v>0.27069879347191916</v>
      </c>
      <c r="K109">
        <f>(p_summary[[#This Row],[Revenue]]-AVERAGE(product_summaries[UnitsSold]))/_xlfn.STDEV.P(product_summaries[UnitsSold])</f>
        <v>-1.8751310984984408</v>
      </c>
      <c r="L109">
        <v>755</v>
      </c>
    </row>
    <row r="110" spans="1:12" x14ac:dyDescent="0.3">
      <c r="A110">
        <v>10288</v>
      </c>
      <c r="B110">
        <v>68</v>
      </c>
      <c r="C110">
        <v>10</v>
      </c>
      <c r="D110">
        <v>3</v>
      </c>
      <c r="E110">
        <v>0.10000000149011612</v>
      </c>
      <c r="F110" t="s">
        <v>1019</v>
      </c>
      <c r="G110">
        <v>3</v>
      </c>
      <c r="H110" t="s">
        <v>10</v>
      </c>
      <c r="I110">
        <v>26.999999955296516</v>
      </c>
      <c r="J110">
        <f>(p_summary[[#This Row],[UnitsSold]] - AVERAGE(product_summaries[UnitsSold])) / _xlfn.STDEV.P(product_summaries[UnitsSold])</f>
        <v>0.40521441568999816</v>
      </c>
      <c r="K110">
        <f>(p_summary[[#This Row],[Revenue]]-AVERAGE(product_summaries[UnitsSold]))/_xlfn.STDEV.P(product_summaries[UnitsSold])</f>
        <v>-1.9549233197275087</v>
      </c>
      <c r="L110">
        <v>799</v>
      </c>
    </row>
    <row r="111" spans="1:12" x14ac:dyDescent="0.3">
      <c r="A111">
        <v>10289</v>
      </c>
      <c r="B111">
        <v>3</v>
      </c>
      <c r="C111">
        <v>8</v>
      </c>
      <c r="D111">
        <v>30</v>
      </c>
      <c r="E111">
        <v>0</v>
      </c>
      <c r="F111" t="s">
        <v>893</v>
      </c>
      <c r="G111">
        <v>2</v>
      </c>
      <c r="H111" t="s">
        <v>7</v>
      </c>
      <c r="I111">
        <v>240</v>
      </c>
      <c r="J111">
        <f>(p_summary[[#This Row],[UnitsSold]] - AVERAGE(product_summaries[UnitsSold])) / _xlfn.STDEV.P(product_summaries[UnitsSold])</f>
        <v>-1.0347141766898929</v>
      </c>
      <c r="K111">
        <f>(p_summary[[#This Row],[Revenue]]-AVERAGE(product_summaries[UnitsSold]))/_xlfn.STDEV.P(product_summaries[UnitsSold])</f>
        <v>-1.3037454211260509</v>
      </c>
      <c r="L111">
        <v>328</v>
      </c>
    </row>
    <row r="112" spans="1:12" x14ac:dyDescent="0.3">
      <c r="A112">
        <v>10289</v>
      </c>
      <c r="B112">
        <v>64</v>
      </c>
      <c r="C112">
        <v>26.6</v>
      </c>
      <c r="D112">
        <v>9</v>
      </c>
      <c r="E112">
        <v>0</v>
      </c>
      <c r="F112" t="s">
        <v>1012</v>
      </c>
      <c r="G112">
        <v>5</v>
      </c>
      <c r="H112" t="s">
        <v>16</v>
      </c>
      <c r="I112">
        <v>239.4</v>
      </c>
      <c r="J112">
        <f>(p_summary[[#This Row],[UnitsSold]] - AVERAGE(product_summaries[UnitsSold])) / _xlfn.STDEV.P(product_summaries[UnitsSold])</f>
        <v>0.22484119498848315</v>
      </c>
      <c r="K112">
        <f>(p_summary[[#This Row],[Revenue]]-AVERAGE(product_summaries[UnitsSold]))/_xlfn.STDEV.P(product_summaries[UnitsSold])</f>
        <v>-1.3055797250653884</v>
      </c>
      <c r="L112">
        <v>740</v>
      </c>
    </row>
    <row r="113" spans="1:12" x14ac:dyDescent="0.3">
      <c r="A113">
        <v>10290</v>
      </c>
      <c r="B113">
        <v>5</v>
      </c>
      <c r="C113">
        <v>17</v>
      </c>
      <c r="D113">
        <v>20</v>
      </c>
      <c r="E113">
        <v>0</v>
      </c>
      <c r="F113" t="s">
        <v>897</v>
      </c>
      <c r="G113">
        <v>2</v>
      </c>
      <c r="H113" t="s">
        <v>7</v>
      </c>
      <c r="I113">
        <v>340</v>
      </c>
      <c r="J113">
        <f>(p_summary[[#This Row],[UnitsSold]] - AVERAGE(product_summaries[UnitsSold])) / _xlfn.STDEV.P(product_summaries[UnitsSold])</f>
        <v>-1.126429373656765</v>
      </c>
      <c r="K113">
        <f>(p_summary[[#This Row],[Revenue]]-AVERAGE(product_summaries[UnitsSold]))/_xlfn.STDEV.P(product_summaries[UnitsSold])</f>
        <v>-0.99802809790314406</v>
      </c>
      <c r="L113">
        <v>298</v>
      </c>
    </row>
    <row r="114" spans="1:12" x14ac:dyDescent="0.3">
      <c r="A114">
        <v>10290</v>
      </c>
      <c r="B114">
        <v>29</v>
      </c>
      <c r="C114">
        <v>99</v>
      </c>
      <c r="D114">
        <v>15</v>
      </c>
      <c r="E114">
        <v>0</v>
      </c>
      <c r="F114" t="s">
        <v>945</v>
      </c>
      <c r="G114">
        <v>6</v>
      </c>
      <c r="H114" t="s">
        <v>19</v>
      </c>
      <c r="I114">
        <v>1485</v>
      </c>
      <c r="J114">
        <f>(p_summary[[#This Row],[UnitsSold]] - AVERAGE(product_summaries[UnitsSold])) / _xlfn.STDEV.P(product_summaries[UnitsSold])</f>
        <v>0.24318423438185757</v>
      </c>
      <c r="K114">
        <f>(p_summary[[#This Row],[Revenue]]-AVERAGE(product_summaries[UnitsSold]))/_xlfn.STDEV.P(product_summaries[UnitsSold])</f>
        <v>2.5024352529991392</v>
      </c>
      <c r="L114">
        <v>746</v>
      </c>
    </row>
    <row r="115" spans="1:12" x14ac:dyDescent="0.3">
      <c r="A115">
        <v>10290</v>
      </c>
      <c r="B115">
        <v>49</v>
      </c>
      <c r="C115">
        <v>16</v>
      </c>
      <c r="D115">
        <v>15</v>
      </c>
      <c r="E115">
        <v>0</v>
      </c>
      <c r="F115" t="s">
        <v>983</v>
      </c>
      <c r="G115">
        <v>3</v>
      </c>
      <c r="H115" t="s">
        <v>10</v>
      </c>
      <c r="I115">
        <v>240</v>
      </c>
      <c r="J115">
        <f>(p_summary[[#This Row],[UnitsSold]] - AVERAGE(product_summaries[UnitsSold])) / _xlfn.STDEV.P(product_summaries[UnitsSold])</f>
        <v>-0.44773691610191185</v>
      </c>
      <c r="K115">
        <f>(p_summary[[#This Row],[Revenue]]-AVERAGE(product_summaries[UnitsSold]))/_xlfn.STDEV.P(product_summaries[UnitsSold])</f>
        <v>-1.3037454211260509</v>
      </c>
      <c r="L115">
        <v>520</v>
      </c>
    </row>
    <row r="116" spans="1:12" x14ac:dyDescent="0.3">
      <c r="A116">
        <v>10290</v>
      </c>
      <c r="B116">
        <v>77</v>
      </c>
      <c r="C116">
        <v>10.4</v>
      </c>
      <c r="D116">
        <v>10</v>
      </c>
      <c r="E116">
        <v>0</v>
      </c>
      <c r="F116" t="s">
        <v>1034</v>
      </c>
      <c r="G116">
        <v>2</v>
      </c>
      <c r="H116" t="s">
        <v>7</v>
      </c>
      <c r="I116">
        <v>104</v>
      </c>
      <c r="J116">
        <f>(p_summary[[#This Row],[UnitsSold]] - AVERAGE(product_summaries[UnitsSold])) / _xlfn.STDEV.P(product_summaries[UnitsSold])</f>
        <v>0.38075702983216564</v>
      </c>
      <c r="K116">
        <f>(p_summary[[#This Row],[Revenue]]-AVERAGE(product_summaries[UnitsSold]))/_xlfn.STDEV.P(product_summaries[UnitsSold])</f>
        <v>-1.7195209807092042</v>
      </c>
      <c r="L116">
        <v>791</v>
      </c>
    </row>
    <row r="117" spans="1:12" x14ac:dyDescent="0.3">
      <c r="A117">
        <v>10291</v>
      </c>
      <c r="B117">
        <v>13</v>
      </c>
      <c r="C117">
        <v>4.8</v>
      </c>
      <c r="D117">
        <v>20</v>
      </c>
      <c r="E117">
        <v>0.10000000149011612</v>
      </c>
      <c r="F117" t="s">
        <v>913</v>
      </c>
      <c r="G117">
        <v>8</v>
      </c>
      <c r="H117" t="s">
        <v>25</v>
      </c>
      <c r="I117">
        <v>86.399999856948853</v>
      </c>
      <c r="J117">
        <f>(p_summary[[#This Row],[UnitsSold]] - AVERAGE(product_summaries[UnitsSold])) / _xlfn.STDEV.P(product_summaries[UnitsSold])</f>
        <v>0.68647435305507243</v>
      </c>
      <c r="K117">
        <f>(p_summary[[#This Row],[Revenue]]-AVERAGE(product_summaries[UnitsSold]))/_xlfn.STDEV.P(product_summaries[UnitsSold])</f>
        <v>-1.7733272300337679</v>
      </c>
      <c r="L117">
        <v>891</v>
      </c>
    </row>
    <row r="118" spans="1:12" x14ac:dyDescent="0.3">
      <c r="A118">
        <v>10291</v>
      </c>
      <c r="B118">
        <v>44</v>
      </c>
      <c r="C118">
        <v>15.5</v>
      </c>
      <c r="D118">
        <v>24</v>
      </c>
      <c r="E118">
        <v>0.10000000149011612</v>
      </c>
      <c r="F118" t="s">
        <v>973</v>
      </c>
      <c r="G118">
        <v>2</v>
      </c>
      <c r="H118" t="s">
        <v>7</v>
      </c>
      <c r="I118">
        <v>334.7999994456768</v>
      </c>
      <c r="J118">
        <f>(p_summary[[#This Row],[UnitsSold]] - AVERAGE(product_summaries[UnitsSold])) / _xlfn.STDEV.P(product_summaries[UnitsSold])</f>
        <v>-0.20010588429135731</v>
      </c>
      <c r="K118">
        <f>(p_summary[[#This Row],[Revenue]]-AVERAGE(product_summaries[UnitsSold]))/_xlfn.STDEV.P(product_summaries[UnitsSold])</f>
        <v>-1.0139254004053972</v>
      </c>
      <c r="L118">
        <v>601</v>
      </c>
    </row>
    <row r="119" spans="1:12" x14ac:dyDescent="0.3">
      <c r="A119">
        <v>10291</v>
      </c>
      <c r="B119">
        <v>51</v>
      </c>
      <c r="C119">
        <v>42.4</v>
      </c>
      <c r="D119">
        <v>2</v>
      </c>
      <c r="E119">
        <v>0.10000000149011612</v>
      </c>
      <c r="F119" t="s">
        <v>987</v>
      </c>
      <c r="G119">
        <v>7</v>
      </c>
      <c r="H119" t="s">
        <v>22</v>
      </c>
      <c r="I119">
        <v>76.319999873638153</v>
      </c>
      <c r="J119">
        <f>(p_summary[[#This Row],[UnitsSold]] - AVERAGE(product_summaries[UnitsSold])) / _xlfn.STDEV.P(product_summaries[UnitsSold])</f>
        <v>0.67118848689392707</v>
      </c>
      <c r="K119">
        <f>(p_summary[[#This Row],[Revenue]]-AVERAGE(product_summaries[UnitsSold]))/_xlfn.STDEV.P(product_summaries[UnitsSold])</f>
        <v>-1.8041435361636149</v>
      </c>
      <c r="L119">
        <v>886</v>
      </c>
    </row>
    <row r="120" spans="1:12" x14ac:dyDescent="0.3">
      <c r="A120">
        <v>10292</v>
      </c>
      <c r="B120">
        <v>20</v>
      </c>
      <c r="C120">
        <v>64.8</v>
      </c>
      <c r="D120">
        <v>20</v>
      </c>
      <c r="E120">
        <v>0</v>
      </c>
      <c r="F120" t="s">
        <v>927</v>
      </c>
      <c r="G120">
        <v>3</v>
      </c>
      <c r="H120" t="s">
        <v>10</v>
      </c>
      <c r="I120">
        <v>1296</v>
      </c>
      <c r="J120">
        <f>(p_summary[[#This Row],[UnitsSold]] - AVERAGE(product_summaries[UnitsSold])) / _xlfn.STDEV.P(product_summaries[UnitsSold])</f>
        <v>-1.080571775173329</v>
      </c>
      <c r="K120">
        <f>(p_summary[[#This Row],[Revenue]]-AVERAGE(product_summaries[UnitsSold]))/_xlfn.STDEV.P(product_summaries[UnitsSold])</f>
        <v>1.9246295121078452</v>
      </c>
      <c r="L120">
        <v>313</v>
      </c>
    </row>
    <row r="121" spans="1:12" x14ac:dyDescent="0.3">
      <c r="A121">
        <v>10293</v>
      </c>
      <c r="B121">
        <v>18</v>
      </c>
      <c r="C121">
        <v>50</v>
      </c>
      <c r="D121">
        <v>12</v>
      </c>
      <c r="E121">
        <v>0</v>
      </c>
      <c r="F121" t="s">
        <v>923</v>
      </c>
      <c r="G121">
        <v>8</v>
      </c>
      <c r="H121" t="s">
        <v>25</v>
      </c>
      <c r="I121">
        <v>600</v>
      </c>
      <c r="J121">
        <f>(p_summary[[#This Row],[UnitsSold]] - AVERAGE(product_summaries[UnitsSold])) / _xlfn.STDEV.P(product_summaries[UnitsSold])</f>
        <v>-0.38965062468955952</v>
      </c>
      <c r="K121">
        <f>(p_summary[[#This Row],[Revenue]]-AVERAGE(product_summaries[UnitsSold]))/_xlfn.STDEV.P(product_summaries[UnitsSold])</f>
        <v>-0.20316305752358638</v>
      </c>
      <c r="L121">
        <v>539</v>
      </c>
    </row>
    <row r="122" spans="1:12" x14ac:dyDescent="0.3">
      <c r="A122">
        <v>10293</v>
      </c>
      <c r="B122">
        <v>24</v>
      </c>
      <c r="C122">
        <v>3.6</v>
      </c>
      <c r="D122">
        <v>10</v>
      </c>
      <c r="E122">
        <v>0</v>
      </c>
      <c r="F122" t="s">
        <v>935</v>
      </c>
      <c r="G122">
        <v>1</v>
      </c>
      <c r="H122" t="s">
        <v>4</v>
      </c>
      <c r="I122">
        <v>36</v>
      </c>
      <c r="J122">
        <f>(p_summary[[#This Row],[UnitsSold]] - AVERAGE(product_summaries[UnitsSold])) / _xlfn.STDEV.P(product_summaries[UnitsSold])</f>
        <v>1.4018528893966744</v>
      </c>
      <c r="K122">
        <f>(p_summary[[#This Row],[Revenue]]-AVERAGE(product_summaries[UnitsSold]))/_xlfn.STDEV.P(product_summaries[UnitsSold])</f>
        <v>-1.9274087605007808</v>
      </c>
      <c r="L122">
        <v>1125</v>
      </c>
    </row>
    <row r="123" spans="1:12" x14ac:dyDescent="0.3">
      <c r="A123">
        <v>10293</v>
      </c>
      <c r="B123">
        <v>63</v>
      </c>
      <c r="C123">
        <v>35.1</v>
      </c>
      <c r="D123">
        <v>5</v>
      </c>
      <c r="E123">
        <v>0</v>
      </c>
      <c r="F123" t="s">
        <v>1010</v>
      </c>
      <c r="G123">
        <v>2</v>
      </c>
      <c r="H123" t="s">
        <v>7</v>
      </c>
      <c r="I123">
        <v>175.5</v>
      </c>
      <c r="J123">
        <f>(p_summary[[#This Row],[UnitsSold]] - AVERAGE(product_summaries[UnitsSold])) / _xlfn.STDEV.P(product_summaries[UnitsSold])</f>
        <v>-0.67702490851909192</v>
      </c>
      <c r="K123">
        <f>(p_summary[[#This Row],[Revenue]]-AVERAGE(product_summaries[UnitsSold]))/_xlfn.STDEV.P(product_summaries[UnitsSold])</f>
        <v>-1.5009330946048258</v>
      </c>
      <c r="L123">
        <v>445</v>
      </c>
    </row>
    <row r="124" spans="1:12" x14ac:dyDescent="0.3">
      <c r="A124">
        <v>10293</v>
      </c>
      <c r="B124">
        <v>75</v>
      </c>
      <c r="C124">
        <v>6.2</v>
      </c>
      <c r="D124">
        <v>6</v>
      </c>
      <c r="E124">
        <v>0</v>
      </c>
      <c r="F124" t="s">
        <v>1030</v>
      </c>
      <c r="G124">
        <v>1</v>
      </c>
      <c r="H124" t="s">
        <v>4</v>
      </c>
      <c r="I124">
        <v>37.200000000000003</v>
      </c>
      <c r="J124">
        <f>(p_summary[[#This Row],[UnitsSold]] - AVERAGE(product_summaries[UnitsSold])) / _xlfn.STDEV.P(product_summaries[UnitsSold])</f>
        <v>1.4935680863635465</v>
      </c>
      <c r="K124">
        <f>(p_summary[[#This Row],[Revenue]]-AVERAGE(product_summaries[UnitsSold]))/_xlfn.STDEV.P(product_summaries[UnitsSold])</f>
        <v>-1.9237401526221058</v>
      </c>
      <c r="L124">
        <v>1155</v>
      </c>
    </row>
    <row r="125" spans="1:12" x14ac:dyDescent="0.3">
      <c r="A125">
        <v>10294</v>
      </c>
      <c r="B125">
        <v>1</v>
      </c>
      <c r="C125">
        <v>14.4</v>
      </c>
      <c r="D125">
        <v>18</v>
      </c>
      <c r="E125">
        <v>0</v>
      </c>
      <c r="F125" t="s">
        <v>889</v>
      </c>
      <c r="G125">
        <v>1</v>
      </c>
      <c r="H125" t="s">
        <v>4</v>
      </c>
      <c r="I125">
        <v>259.2</v>
      </c>
      <c r="J125">
        <f>(p_summary[[#This Row],[UnitsSold]] - AVERAGE(product_summaries[UnitsSold])) / _xlfn.STDEV.P(product_summaries[UnitsSold])</f>
        <v>0.49387243942464115</v>
      </c>
      <c r="K125">
        <f>(p_summary[[#This Row],[Revenue]]-AVERAGE(product_summaries[UnitsSold]))/_xlfn.STDEV.P(product_summaries[UnitsSold])</f>
        <v>-1.2450476950672529</v>
      </c>
      <c r="L125">
        <v>828</v>
      </c>
    </row>
    <row r="126" spans="1:12" x14ac:dyDescent="0.3">
      <c r="A126">
        <v>10294</v>
      </c>
      <c r="B126">
        <v>17</v>
      </c>
      <c r="C126">
        <v>31.2</v>
      </c>
      <c r="D126">
        <v>15</v>
      </c>
      <c r="E126">
        <v>0</v>
      </c>
      <c r="F126" t="s">
        <v>921</v>
      </c>
      <c r="G126">
        <v>6</v>
      </c>
      <c r="H126" t="s">
        <v>19</v>
      </c>
      <c r="I126">
        <v>468</v>
      </c>
      <c r="J126">
        <f>(p_summary[[#This Row],[UnitsSold]] - AVERAGE(product_summaries[UnitsSold])) / _xlfn.STDEV.P(product_summaries[UnitsSold])</f>
        <v>0.95244842425900134</v>
      </c>
      <c r="K126">
        <f>(p_summary[[#This Row],[Revenue]]-AVERAGE(product_summaries[UnitsSold]))/_xlfn.STDEV.P(product_summaries[UnitsSold])</f>
        <v>-0.60670992417782343</v>
      </c>
      <c r="L126">
        <v>978</v>
      </c>
    </row>
    <row r="127" spans="1:12" x14ac:dyDescent="0.3">
      <c r="A127">
        <v>10294</v>
      </c>
      <c r="B127">
        <v>43</v>
      </c>
      <c r="C127">
        <v>36.799999999999997</v>
      </c>
      <c r="D127">
        <v>15</v>
      </c>
      <c r="E127">
        <v>0</v>
      </c>
      <c r="F127" t="s">
        <v>971</v>
      </c>
      <c r="G127">
        <v>1</v>
      </c>
      <c r="H127" t="s">
        <v>4</v>
      </c>
      <c r="I127">
        <v>552</v>
      </c>
      <c r="J127">
        <f>(p_summary[[#This Row],[UnitsSold]] - AVERAGE(product_summaries[UnitsSold])) / _xlfn.STDEV.P(product_summaries[UnitsSold])</f>
        <v>-0.26430652216816775</v>
      </c>
      <c r="K127">
        <f>(p_summary[[#This Row],[Revenue]]-AVERAGE(product_summaries[UnitsSold]))/_xlfn.STDEV.P(product_summaries[UnitsSold])</f>
        <v>-0.34990737267058164</v>
      </c>
      <c r="L127">
        <v>580</v>
      </c>
    </row>
    <row r="128" spans="1:12" x14ac:dyDescent="0.3">
      <c r="A128">
        <v>10294</v>
      </c>
      <c r="B128">
        <v>60</v>
      </c>
      <c r="C128">
        <v>27.2</v>
      </c>
      <c r="D128">
        <v>21</v>
      </c>
      <c r="E128">
        <v>0</v>
      </c>
      <c r="F128" t="s">
        <v>1004</v>
      </c>
      <c r="G128">
        <v>4</v>
      </c>
      <c r="H128" t="s">
        <v>13</v>
      </c>
      <c r="I128">
        <v>571.19999999999993</v>
      </c>
      <c r="J128">
        <f>(p_summary[[#This Row],[UnitsSold]] - AVERAGE(product_summaries[UnitsSold])) / _xlfn.STDEV.P(product_summaries[UnitsSold])</f>
        <v>2.7836951903642131</v>
      </c>
      <c r="K128">
        <f>(p_summary[[#This Row],[Revenue]]-AVERAGE(product_summaries[UnitsSold]))/_xlfn.STDEV.P(product_summaries[UnitsSold])</f>
        <v>-0.29120964661178378</v>
      </c>
      <c r="L128">
        <v>1577</v>
      </c>
    </row>
    <row r="129" spans="1:12" x14ac:dyDescent="0.3">
      <c r="A129">
        <v>10294</v>
      </c>
      <c r="B129">
        <v>75</v>
      </c>
      <c r="C129">
        <v>6.2</v>
      </c>
      <c r="D129">
        <v>6</v>
      </c>
      <c r="E129">
        <v>0</v>
      </c>
      <c r="F129" t="s">
        <v>1030</v>
      </c>
      <c r="G129">
        <v>1</v>
      </c>
      <c r="H129" t="s">
        <v>4</v>
      </c>
      <c r="I129">
        <v>37.200000000000003</v>
      </c>
      <c r="J129">
        <f>(p_summary[[#This Row],[UnitsSold]] - AVERAGE(product_summaries[UnitsSold])) / _xlfn.STDEV.P(product_summaries[UnitsSold])</f>
        <v>1.4935680863635465</v>
      </c>
      <c r="K129">
        <f>(p_summary[[#This Row],[Revenue]]-AVERAGE(product_summaries[UnitsSold]))/_xlfn.STDEV.P(product_summaries[UnitsSold])</f>
        <v>-1.9237401526221058</v>
      </c>
      <c r="L129">
        <v>1155</v>
      </c>
    </row>
    <row r="130" spans="1:12" x14ac:dyDescent="0.3">
      <c r="A130">
        <v>10295</v>
      </c>
      <c r="B130">
        <v>56</v>
      </c>
      <c r="C130">
        <v>30.4</v>
      </c>
      <c r="D130">
        <v>4</v>
      </c>
      <c r="E130">
        <v>0</v>
      </c>
      <c r="F130" t="s">
        <v>997</v>
      </c>
      <c r="G130">
        <v>5</v>
      </c>
      <c r="H130" t="s">
        <v>16</v>
      </c>
      <c r="I130">
        <v>121.6</v>
      </c>
      <c r="J130">
        <f>(p_summary[[#This Row],[UnitsSold]] - AVERAGE(product_summaries[UnitsSold])) / _xlfn.STDEV.P(product_summaries[UnitsSold])</f>
        <v>1.8237427954442857</v>
      </c>
      <c r="K130">
        <f>(p_summary[[#This Row],[Revenue]]-AVERAGE(product_summaries[UnitsSold]))/_xlfn.STDEV.P(product_summaries[UnitsSold])</f>
        <v>-1.6657147318219725</v>
      </c>
      <c r="L130">
        <v>1263</v>
      </c>
    </row>
    <row r="131" spans="1:12" x14ac:dyDescent="0.3">
      <c r="A131">
        <v>10296</v>
      </c>
      <c r="B131">
        <v>11</v>
      </c>
      <c r="C131">
        <v>16.8</v>
      </c>
      <c r="D131">
        <v>12</v>
      </c>
      <c r="E131">
        <v>0</v>
      </c>
      <c r="F131" t="s">
        <v>909</v>
      </c>
      <c r="G131">
        <v>4</v>
      </c>
      <c r="H131" t="s">
        <v>13</v>
      </c>
      <c r="I131">
        <v>201.60000000000002</v>
      </c>
      <c r="J131">
        <f>(p_summary[[#This Row],[UnitsSold]] - AVERAGE(product_summaries[UnitsSold])) / _xlfn.STDEV.P(product_summaries[UnitsSold])</f>
        <v>0.12089730509269485</v>
      </c>
      <c r="K131">
        <f>(p_summary[[#This Row],[Revenue]]-AVERAGE(product_summaries[UnitsSold]))/_xlfn.STDEV.P(product_summaries[UnitsSold])</f>
        <v>-1.421140873243647</v>
      </c>
      <c r="L131">
        <v>706</v>
      </c>
    </row>
    <row r="132" spans="1:12" x14ac:dyDescent="0.3">
      <c r="A132">
        <v>10296</v>
      </c>
      <c r="B132">
        <v>16</v>
      </c>
      <c r="C132">
        <v>13.9</v>
      </c>
      <c r="D132">
        <v>30</v>
      </c>
      <c r="E132">
        <v>0</v>
      </c>
      <c r="F132" t="s">
        <v>919</v>
      </c>
      <c r="G132">
        <v>3</v>
      </c>
      <c r="H132" t="s">
        <v>10</v>
      </c>
      <c r="I132">
        <v>417</v>
      </c>
      <c r="J132">
        <f>(p_summary[[#This Row],[UnitsSold]] - AVERAGE(product_summaries[UnitsSold])) / _xlfn.STDEV.P(product_summaries[UnitsSold])</f>
        <v>1.5027396060602336</v>
      </c>
      <c r="K132">
        <f>(p_summary[[#This Row],[Revenue]]-AVERAGE(product_summaries[UnitsSold]))/_xlfn.STDEV.P(product_summaries[UnitsSold])</f>
        <v>-0.76262575902150587</v>
      </c>
      <c r="L132">
        <v>1158</v>
      </c>
    </row>
    <row r="133" spans="1:12" x14ac:dyDescent="0.3">
      <c r="A133">
        <v>10296</v>
      </c>
      <c r="B133">
        <v>69</v>
      </c>
      <c r="C133">
        <v>28.8</v>
      </c>
      <c r="D133">
        <v>15</v>
      </c>
      <c r="E133">
        <v>0</v>
      </c>
      <c r="F133" t="s">
        <v>1021</v>
      </c>
      <c r="G133">
        <v>4</v>
      </c>
      <c r="H133" t="s">
        <v>13</v>
      </c>
      <c r="I133">
        <v>432</v>
      </c>
      <c r="J133">
        <f>(p_summary[[#This Row],[UnitsSold]] - AVERAGE(product_summaries[UnitsSold])) / _xlfn.STDEV.P(product_summaries[UnitsSold])</f>
        <v>0.14535469095052739</v>
      </c>
      <c r="K133">
        <f>(p_summary[[#This Row],[Revenue]]-AVERAGE(product_summaries[UnitsSold]))/_xlfn.STDEV.P(product_summaries[UnitsSold])</f>
        <v>-0.7167681605380698</v>
      </c>
      <c r="L133">
        <v>714</v>
      </c>
    </row>
    <row r="134" spans="1:12" x14ac:dyDescent="0.3">
      <c r="A134">
        <v>10297</v>
      </c>
      <c r="B134">
        <v>39</v>
      </c>
      <c r="C134">
        <v>14.4</v>
      </c>
      <c r="D134">
        <v>60</v>
      </c>
      <c r="E134">
        <v>0</v>
      </c>
      <c r="F134" t="s">
        <v>963</v>
      </c>
      <c r="G134">
        <v>1</v>
      </c>
      <c r="H134" t="s">
        <v>4</v>
      </c>
      <c r="I134">
        <v>864</v>
      </c>
      <c r="J134">
        <f>(p_summary[[#This Row],[UnitsSold]] - AVERAGE(product_summaries[UnitsSold])) / _xlfn.STDEV.P(product_summaries[UnitsSold])</f>
        <v>0.38687137629662377</v>
      </c>
      <c r="K134">
        <f>(p_summary[[#This Row],[Revenue]]-AVERAGE(product_summaries[UnitsSold]))/_xlfn.STDEV.P(product_summaries[UnitsSold])</f>
        <v>0.60393067578488757</v>
      </c>
      <c r="L134">
        <v>793</v>
      </c>
    </row>
    <row r="135" spans="1:12" x14ac:dyDescent="0.3">
      <c r="A135">
        <v>10297</v>
      </c>
      <c r="B135">
        <v>72</v>
      </c>
      <c r="C135">
        <v>27.8</v>
      </c>
      <c r="D135">
        <v>20</v>
      </c>
      <c r="E135">
        <v>0</v>
      </c>
      <c r="F135" t="s">
        <v>1026</v>
      </c>
      <c r="G135">
        <v>4</v>
      </c>
      <c r="H135" t="s">
        <v>13</v>
      </c>
      <c r="I135">
        <v>556</v>
      </c>
      <c r="J135">
        <f>(p_summary[[#This Row],[UnitsSold]] - AVERAGE(product_summaries[UnitsSold])) / _xlfn.STDEV.P(product_summaries[UnitsSold])</f>
        <v>0.42661462831560165</v>
      </c>
      <c r="K135">
        <f>(p_summary[[#This Row],[Revenue]]-AVERAGE(product_summaries[UnitsSold]))/_xlfn.STDEV.P(product_summaries[UnitsSold])</f>
        <v>-0.33767867974166538</v>
      </c>
      <c r="L135">
        <v>806</v>
      </c>
    </row>
    <row r="136" spans="1:12" x14ac:dyDescent="0.3">
      <c r="A136">
        <v>10298</v>
      </c>
      <c r="B136">
        <v>2</v>
      </c>
      <c r="C136">
        <v>15.2</v>
      </c>
      <c r="D136">
        <v>40</v>
      </c>
      <c r="E136">
        <v>0</v>
      </c>
      <c r="F136" t="s">
        <v>891</v>
      </c>
      <c r="G136">
        <v>1</v>
      </c>
      <c r="H136" t="s">
        <v>4</v>
      </c>
      <c r="I136">
        <v>608</v>
      </c>
      <c r="J136">
        <f>(p_summary[[#This Row],[UnitsSold]] - AVERAGE(product_summaries[UnitsSold])) / _xlfn.STDEV.P(product_summaries[UnitsSold])</f>
        <v>1.1939651096050978</v>
      </c>
      <c r="K136">
        <f>(p_summary[[#This Row],[Revenue]]-AVERAGE(product_summaries[UnitsSold]))/_xlfn.STDEV.P(product_summaries[UnitsSold])</f>
        <v>-0.17870567166575385</v>
      </c>
      <c r="L136">
        <v>1057</v>
      </c>
    </row>
    <row r="137" spans="1:12" x14ac:dyDescent="0.3">
      <c r="A137">
        <v>10298</v>
      </c>
      <c r="B137">
        <v>36</v>
      </c>
      <c r="C137">
        <v>15.2</v>
      </c>
      <c r="D137">
        <v>40</v>
      </c>
      <c r="E137">
        <v>0.25</v>
      </c>
      <c r="F137" t="s">
        <v>957</v>
      </c>
      <c r="G137">
        <v>8</v>
      </c>
      <c r="H137" t="s">
        <v>25</v>
      </c>
      <c r="I137">
        <v>456</v>
      </c>
      <c r="J137">
        <f>(p_summary[[#This Row],[UnitsSold]] - AVERAGE(product_summaries[UnitsSold])) / _xlfn.STDEV.P(product_summaries[UnitsSold])</f>
        <v>0.42355745508337261</v>
      </c>
      <c r="K137">
        <f>(p_summary[[#This Row],[Revenue]]-AVERAGE(product_summaries[UnitsSold]))/_xlfn.STDEV.P(product_summaries[UnitsSold])</f>
        <v>-0.64339600296457222</v>
      </c>
      <c r="L137">
        <v>805</v>
      </c>
    </row>
    <row r="138" spans="1:12" x14ac:dyDescent="0.3">
      <c r="A138">
        <v>10298</v>
      </c>
      <c r="B138">
        <v>59</v>
      </c>
      <c r="C138">
        <v>44</v>
      </c>
      <c r="D138">
        <v>30</v>
      </c>
      <c r="E138">
        <v>0.25</v>
      </c>
      <c r="F138" t="s">
        <v>1002</v>
      </c>
      <c r="G138">
        <v>4</v>
      </c>
      <c r="H138" t="s">
        <v>13</v>
      </c>
      <c r="I138">
        <v>990</v>
      </c>
      <c r="J138">
        <f>(p_summary[[#This Row],[UnitsSold]] - AVERAGE(product_summaries[UnitsSold])) / _xlfn.STDEV.P(product_summaries[UnitsSold])</f>
        <v>2.5360641585536587</v>
      </c>
      <c r="K138">
        <f>(p_summary[[#This Row],[Revenue]]-AVERAGE(product_summaries[UnitsSold]))/_xlfn.STDEV.P(product_summaries[UnitsSold])</f>
        <v>0.98913450304575024</v>
      </c>
      <c r="L138">
        <v>1496</v>
      </c>
    </row>
    <row r="139" spans="1:12" x14ac:dyDescent="0.3">
      <c r="A139">
        <v>10298</v>
      </c>
      <c r="B139">
        <v>62</v>
      </c>
      <c r="C139">
        <v>39.4</v>
      </c>
      <c r="D139">
        <v>15</v>
      </c>
      <c r="E139">
        <v>0</v>
      </c>
      <c r="F139" t="s">
        <v>1008</v>
      </c>
      <c r="G139">
        <v>3</v>
      </c>
      <c r="H139" t="s">
        <v>10</v>
      </c>
      <c r="I139">
        <v>591</v>
      </c>
      <c r="J139">
        <f>(p_summary[[#This Row],[UnitsSold]] - AVERAGE(product_summaries[UnitsSold])) / _xlfn.STDEV.P(product_summaries[UnitsSold])</f>
        <v>1.2734516136430536</v>
      </c>
      <c r="K139">
        <f>(p_summary[[#This Row],[Revenue]]-AVERAGE(product_summaries[UnitsSold]))/_xlfn.STDEV.P(product_summaries[UnitsSold])</f>
        <v>-0.230677616613648</v>
      </c>
      <c r="L139">
        <v>1083</v>
      </c>
    </row>
    <row r="140" spans="1:12" x14ac:dyDescent="0.3">
      <c r="A140">
        <v>10299</v>
      </c>
      <c r="B140">
        <v>19</v>
      </c>
      <c r="C140">
        <v>7.3</v>
      </c>
      <c r="D140">
        <v>15</v>
      </c>
      <c r="E140">
        <v>0</v>
      </c>
      <c r="F140" t="s">
        <v>925</v>
      </c>
      <c r="G140">
        <v>3</v>
      </c>
      <c r="H140" t="s">
        <v>10</v>
      </c>
      <c r="I140">
        <v>109.5</v>
      </c>
      <c r="J140">
        <f>(p_summary[[#This Row],[UnitsSold]] - AVERAGE(product_summaries[UnitsSold])) / _xlfn.STDEV.P(product_summaries[UnitsSold])</f>
        <v>0.17286925004058901</v>
      </c>
      <c r="K140">
        <f>(p_summary[[#This Row],[Revenue]]-AVERAGE(product_summaries[UnitsSold]))/_xlfn.STDEV.P(product_summaries[UnitsSold])</f>
        <v>-1.7027065279319442</v>
      </c>
      <c r="L140">
        <v>723</v>
      </c>
    </row>
    <row r="141" spans="1:12" x14ac:dyDescent="0.3">
      <c r="A141">
        <v>10299</v>
      </c>
      <c r="B141">
        <v>70</v>
      </c>
      <c r="C141">
        <v>12</v>
      </c>
      <c r="D141">
        <v>20</v>
      </c>
      <c r="E141">
        <v>0</v>
      </c>
      <c r="F141" t="s">
        <v>1023</v>
      </c>
      <c r="G141">
        <v>1</v>
      </c>
      <c r="H141" t="s">
        <v>4</v>
      </c>
      <c r="I141">
        <v>240</v>
      </c>
      <c r="J141">
        <f>(p_summary[[#This Row],[UnitsSold]] - AVERAGE(product_summaries[UnitsSold])) / _xlfn.STDEV.P(product_summaries[UnitsSold])</f>
        <v>0.4602435338701214</v>
      </c>
      <c r="K141">
        <f>(p_summary[[#This Row],[Revenue]]-AVERAGE(product_summaries[UnitsSold]))/_xlfn.STDEV.P(product_summaries[UnitsSold])</f>
        <v>-1.3037454211260509</v>
      </c>
      <c r="L141">
        <v>817</v>
      </c>
    </row>
    <row r="142" spans="1:12" x14ac:dyDescent="0.3">
      <c r="A142">
        <v>10300</v>
      </c>
      <c r="B142">
        <v>66</v>
      </c>
      <c r="C142">
        <v>13.6</v>
      </c>
      <c r="D142">
        <v>30</v>
      </c>
      <c r="E142">
        <v>0</v>
      </c>
      <c r="F142" t="s">
        <v>1016</v>
      </c>
      <c r="G142">
        <v>2</v>
      </c>
      <c r="H142" t="s">
        <v>7</v>
      </c>
      <c r="I142">
        <v>408</v>
      </c>
      <c r="J142">
        <f>(p_summary[[#This Row],[UnitsSold]] - AVERAGE(product_summaries[UnitsSold])) / _xlfn.STDEV.P(product_summaries[UnitsSold])</f>
        <v>-1.3068025943582799</v>
      </c>
      <c r="K142">
        <f>(p_summary[[#This Row],[Revenue]]-AVERAGE(product_summaries[UnitsSold]))/_xlfn.STDEV.P(product_summaries[UnitsSold])</f>
        <v>-0.79014031811156749</v>
      </c>
      <c r="L142">
        <v>239</v>
      </c>
    </row>
    <row r="143" spans="1:12" x14ac:dyDescent="0.3">
      <c r="A143">
        <v>10300</v>
      </c>
      <c r="B143">
        <v>68</v>
      </c>
      <c r="C143">
        <v>10</v>
      </c>
      <c r="D143">
        <v>20</v>
      </c>
      <c r="E143">
        <v>0</v>
      </c>
      <c r="F143" t="s">
        <v>1019</v>
      </c>
      <c r="G143">
        <v>3</v>
      </c>
      <c r="H143" t="s">
        <v>10</v>
      </c>
      <c r="I143">
        <v>200</v>
      </c>
      <c r="J143">
        <f>(p_summary[[#This Row],[UnitsSold]] - AVERAGE(product_summaries[UnitsSold])) / _xlfn.STDEV.P(product_summaries[UnitsSold])</f>
        <v>0.40521441568999816</v>
      </c>
      <c r="K143">
        <f>(p_summary[[#This Row],[Revenue]]-AVERAGE(product_summaries[UnitsSold]))/_xlfn.STDEV.P(product_summaries[UnitsSold])</f>
        <v>-1.4260323504152137</v>
      </c>
      <c r="L143">
        <v>799</v>
      </c>
    </row>
    <row r="144" spans="1:12" x14ac:dyDescent="0.3">
      <c r="A144">
        <v>10301</v>
      </c>
      <c r="B144">
        <v>40</v>
      </c>
      <c r="C144">
        <v>14.7</v>
      </c>
      <c r="D144">
        <v>10</v>
      </c>
      <c r="E144">
        <v>0</v>
      </c>
      <c r="F144" t="s">
        <v>965</v>
      </c>
      <c r="G144">
        <v>8</v>
      </c>
      <c r="H144" t="s">
        <v>25</v>
      </c>
      <c r="I144">
        <v>147</v>
      </c>
      <c r="J144">
        <f>(p_summary[[#This Row],[UnitsSold]] - AVERAGE(product_summaries[UnitsSold])) / _xlfn.STDEV.P(product_summaries[UnitsSold])</f>
        <v>1.3345950782876348</v>
      </c>
      <c r="K144">
        <f>(p_summary[[#This Row],[Revenue]]-AVERAGE(product_summaries[UnitsSold]))/_xlfn.STDEV.P(product_summaries[UnitsSold])</f>
        <v>-1.5880625317233543</v>
      </c>
      <c r="L144">
        <v>1103</v>
      </c>
    </row>
    <row r="145" spans="1:12" x14ac:dyDescent="0.3">
      <c r="A145">
        <v>10301</v>
      </c>
      <c r="B145">
        <v>56</v>
      </c>
      <c r="C145">
        <v>30.4</v>
      </c>
      <c r="D145">
        <v>20</v>
      </c>
      <c r="E145">
        <v>0</v>
      </c>
      <c r="F145" t="s">
        <v>997</v>
      </c>
      <c r="G145">
        <v>5</v>
      </c>
      <c r="H145" t="s">
        <v>16</v>
      </c>
      <c r="I145">
        <v>608</v>
      </c>
      <c r="J145">
        <f>(p_summary[[#This Row],[UnitsSold]] - AVERAGE(product_summaries[UnitsSold])) / _xlfn.STDEV.P(product_summaries[UnitsSold])</f>
        <v>1.8237427954442857</v>
      </c>
      <c r="K145">
        <f>(p_summary[[#This Row],[Revenue]]-AVERAGE(product_summaries[UnitsSold]))/_xlfn.STDEV.P(product_summaries[UnitsSold])</f>
        <v>-0.17870567166575385</v>
      </c>
      <c r="L145">
        <v>1263</v>
      </c>
    </row>
    <row r="146" spans="1:12" x14ac:dyDescent="0.3">
      <c r="A146">
        <v>10302</v>
      </c>
      <c r="B146">
        <v>17</v>
      </c>
      <c r="C146">
        <v>31.2</v>
      </c>
      <c r="D146">
        <v>40</v>
      </c>
      <c r="E146">
        <v>0</v>
      </c>
      <c r="F146" t="s">
        <v>921</v>
      </c>
      <c r="G146">
        <v>6</v>
      </c>
      <c r="H146" t="s">
        <v>19</v>
      </c>
      <c r="I146">
        <v>1248</v>
      </c>
      <c r="J146">
        <f>(p_summary[[#This Row],[UnitsSold]] - AVERAGE(product_summaries[UnitsSold])) / _xlfn.STDEV.P(product_summaries[UnitsSold])</f>
        <v>0.95244842425900134</v>
      </c>
      <c r="K146">
        <f>(p_summary[[#This Row],[Revenue]]-AVERAGE(product_summaries[UnitsSold]))/_xlfn.STDEV.P(product_summaries[UnitsSold])</f>
        <v>1.7778851969608498</v>
      </c>
      <c r="L146">
        <v>978</v>
      </c>
    </row>
    <row r="147" spans="1:12" x14ac:dyDescent="0.3">
      <c r="A147">
        <v>10302</v>
      </c>
      <c r="B147">
        <v>28</v>
      </c>
      <c r="C147">
        <v>36.4</v>
      </c>
      <c r="D147">
        <v>28</v>
      </c>
      <c r="E147">
        <v>0</v>
      </c>
      <c r="F147" t="s">
        <v>943</v>
      </c>
      <c r="G147">
        <v>7</v>
      </c>
      <c r="H147" t="s">
        <v>22</v>
      </c>
      <c r="I147">
        <v>1019.1999999999999</v>
      </c>
      <c r="J147">
        <f>(p_summary[[#This Row],[UnitsSold]] - AVERAGE(product_summaries[UnitsSold])) / _xlfn.STDEV.P(product_summaries[UnitsSold])</f>
        <v>-8.0876128234423653E-2</v>
      </c>
      <c r="K147">
        <f>(p_summary[[#This Row],[Revenue]]-AVERAGE(product_summaries[UnitsSold]))/_xlfn.STDEV.P(product_summaries[UnitsSold])</f>
        <v>1.0784039614268388</v>
      </c>
      <c r="L147">
        <v>640</v>
      </c>
    </row>
    <row r="148" spans="1:12" x14ac:dyDescent="0.3">
      <c r="A148">
        <v>10302</v>
      </c>
      <c r="B148">
        <v>43</v>
      </c>
      <c r="C148">
        <v>36.799999999999997</v>
      </c>
      <c r="D148">
        <v>12</v>
      </c>
      <c r="E148">
        <v>0</v>
      </c>
      <c r="F148" t="s">
        <v>971</v>
      </c>
      <c r="G148">
        <v>1</v>
      </c>
      <c r="H148" t="s">
        <v>4</v>
      </c>
      <c r="I148">
        <v>441.59999999999997</v>
      </c>
      <c r="J148">
        <f>(p_summary[[#This Row],[UnitsSold]] - AVERAGE(product_summaries[UnitsSold])) / _xlfn.STDEV.P(product_summaries[UnitsSold])</f>
        <v>-0.26430652216816775</v>
      </c>
      <c r="K148">
        <f>(p_summary[[#This Row],[Revenue]]-AVERAGE(product_summaries[UnitsSold]))/_xlfn.STDEV.P(product_summaries[UnitsSold])</f>
        <v>-0.68741929750867092</v>
      </c>
      <c r="L148">
        <v>580</v>
      </c>
    </row>
    <row r="149" spans="1:12" x14ac:dyDescent="0.3">
      <c r="A149">
        <v>10303</v>
      </c>
      <c r="B149">
        <v>40</v>
      </c>
      <c r="C149">
        <v>14.7</v>
      </c>
      <c r="D149">
        <v>40</v>
      </c>
      <c r="E149">
        <v>0.10000000149011612</v>
      </c>
      <c r="F149" t="s">
        <v>965</v>
      </c>
      <c r="G149">
        <v>8</v>
      </c>
      <c r="H149" t="s">
        <v>25</v>
      </c>
      <c r="I149">
        <v>529.19999912381172</v>
      </c>
      <c r="J149">
        <f>(p_summary[[#This Row],[UnitsSold]] - AVERAGE(product_summaries[UnitsSold])) / _xlfn.STDEV.P(product_summaries[UnitsSold])</f>
        <v>1.3345950782876348</v>
      </c>
      <c r="K149">
        <f>(p_summary[[#This Row],[Revenue]]-AVERAGE(product_summaries[UnitsSold]))/_xlfn.STDEV.P(product_summaries[UnitsSold])</f>
        <v>-0.41961092504406378</v>
      </c>
      <c r="L149">
        <v>1103</v>
      </c>
    </row>
    <row r="150" spans="1:12" x14ac:dyDescent="0.3">
      <c r="A150">
        <v>10303</v>
      </c>
      <c r="B150">
        <v>65</v>
      </c>
      <c r="C150">
        <v>16.8</v>
      </c>
      <c r="D150">
        <v>30</v>
      </c>
      <c r="E150">
        <v>0.10000000149011612</v>
      </c>
      <c r="F150" t="s">
        <v>1014</v>
      </c>
      <c r="G150">
        <v>2</v>
      </c>
      <c r="H150" t="s">
        <v>7</v>
      </c>
      <c r="I150">
        <v>453.59999924898148</v>
      </c>
      <c r="J150">
        <f>(p_summary[[#This Row],[UnitsSold]] - AVERAGE(product_summaries[UnitsSold])) / _xlfn.STDEV.P(product_summaries[UnitsSold])</f>
        <v>0.24012706114962851</v>
      </c>
      <c r="K150">
        <f>(p_summary[[#This Row],[Revenue]]-AVERAGE(product_summaries[UnitsSold]))/_xlfn.STDEV.P(product_summaries[UnitsSold])</f>
        <v>-0.65073322101791564</v>
      </c>
      <c r="L150">
        <v>745</v>
      </c>
    </row>
    <row r="151" spans="1:12" x14ac:dyDescent="0.3">
      <c r="A151">
        <v>10303</v>
      </c>
      <c r="B151">
        <v>68</v>
      </c>
      <c r="C151">
        <v>10</v>
      </c>
      <c r="D151">
        <v>15</v>
      </c>
      <c r="E151">
        <v>0.10000000149011612</v>
      </c>
      <c r="F151" t="s">
        <v>1019</v>
      </c>
      <c r="G151">
        <v>3</v>
      </c>
      <c r="H151" t="s">
        <v>10</v>
      </c>
      <c r="I151">
        <v>134.99999977648258</v>
      </c>
      <c r="J151">
        <f>(p_summary[[#This Row],[UnitsSold]] - AVERAGE(product_summaries[UnitsSold])) / _xlfn.STDEV.P(product_summaries[UnitsSold])</f>
        <v>0.40521441568999816</v>
      </c>
      <c r="K151">
        <f>(p_summary[[#This Row],[Revenue]]-AVERAGE(product_summaries[UnitsSold]))/_xlfn.STDEV.P(product_summaries[UnitsSold])</f>
        <v>-1.6247486111934346</v>
      </c>
      <c r="L151">
        <v>799</v>
      </c>
    </row>
    <row r="152" spans="1:12" x14ac:dyDescent="0.3">
      <c r="A152">
        <v>10304</v>
      </c>
      <c r="B152">
        <v>49</v>
      </c>
      <c r="C152">
        <v>16</v>
      </c>
      <c r="D152">
        <v>30</v>
      </c>
      <c r="E152">
        <v>0</v>
      </c>
      <c r="F152" t="s">
        <v>983</v>
      </c>
      <c r="G152">
        <v>3</v>
      </c>
      <c r="H152" t="s">
        <v>10</v>
      </c>
      <c r="I152">
        <v>480</v>
      </c>
      <c r="J152">
        <f>(p_summary[[#This Row],[UnitsSold]] - AVERAGE(product_summaries[UnitsSold])) / _xlfn.STDEV.P(product_summaries[UnitsSold])</f>
        <v>-0.44773691610191185</v>
      </c>
      <c r="K152">
        <f>(p_summary[[#This Row],[Revenue]]-AVERAGE(product_summaries[UnitsSold]))/_xlfn.STDEV.P(product_summaries[UnitsSold])</f>
        <v>-0.57002384539107454</v>
      </c>
      <c r="L152">
        <v>520</v>
      </c>
    </row>
    <row r="153" spans="1:12" x14ac:dyDescent="0.3">
      <c r="A153">
        <v>10304</v>
      </c>
      <c r="B153">
        <v>59</v>
      </c>
      <c r="C153">
        <v>44</v>
      </c>
      <c r="D153">
        <v>10</v>
      </c>
      <c r="E153">
        <v>0</v>
      </c>
      <c r="F153" t="s">
        <v>1002</v>
      </c>
      <c r="G153">
        <v>4</v>
      </c>
      <c r="H153" t="s">
        <v>13</v>
      </c>
      <c r="I153">
        <v>440</v>
      </c>
      <c r="J153">
        <f>(p_summary[[#This Row],[UnitsSold]] - AVERAGE(product_summaries[UnitsSold])) / _xlfn.STDEV.P(product_summaries[UnitsSold])</f>
        <v>2.5360641585536587</v>
      </c>
      <c r="K153">
        <f>(p_summary[[#This Row],[Revenue]]-AVERAGE(product_summaries[UnitsSold]))/_xlfn.STDEV.P(product_summaries[UnitsSold])</f>
        <v>-0.69231077468023727</v>
      </c>
      <c r="L153">
        <v>1496</v>
      </c>
    </row>
    <row r="154" spans="1:12" x14ac:dyDescent="0.3">
      <c r="A154">
        <v>10304</v>
      </c>
      <c r="B154">
        <v>71</v>
      </c>
      <c r="C154">
        <v>17.2</v>
      </c>
      <c r="D154">
        <v>2</v>
      </c>
      <c r="E154">
        <v>0</v>
      </c>
      <c r="F154" t="s">
        <v>1025</v>
      </c>
      <c r="G154">
        <v>4</v>
      </c>
      <c r="H154" t="s">
        <v>13</v>
      </c>
      <c r="I154">
        <v>34.4</v>
      </c>
      <c r="J154">
        <f>(p_summary[[#This Row],[UnitsSold]] - AVERAGE(product_summaries[UnitsSold])) / _xlfn.STDEV.P(product_summaries[UnitsSold])</f>
        <v>1.1939651096050978</v>
      </c>
      <c r="K154">
        <f>(p_summary[[#This Row],[Revenue]]-AVERAGE(product_summaries[UnitsSold]))/_xlfn.STDEV.P(product_summaries[UnitsSold])</f>
        <v>-1.9323002376723475</v>
      </c>
      <c r="L154">
        <v>1057</v>
      </c>
    </row>
    <row r="155" spans="1:12" x14ac:dyDescent="0.3">
      <c r="A155">
        <v>10305</v>
      </c>
      <c r="B155">
        <v>18</v>
      </c>
      <c r="C155">
        <v>50</v>
      </c>
      <c r="D155">
        <v>25</v>
      </c>
      <c r="E155">
        <v>0.10000000149011612</v>
      </c>
      <c r="F155" t="s">
        <v>923</v>
      </c>
      <c r="G155">
        <v>8</v>
      </c>
      <c r="H155" t="s">
        <v>25</v>
      </c>
      <c r="I155">
        <v>1124.9999981373549</v>
      </c>
      <c r="J155">
        <f>(p_summary[[#This Row],[UnitsSold]] - AVERAGE(product_summaries[UnitsSold])) / _xlfn.STDEV.P(product_summaries[UnitsSold])</f>
        <v>-0.38965062468955952</v>
      </c>
      <c r="K155">
        <f>(p_summary[[#This Row],[Revenue]]-AVERAGE(product_summaries[UnitsSold]))/_xlfn.STDEV.P(product_summaries[UnitsSold])</f>
        <v>1.4018528837022455</v>
      </c>
      <c r="L155">
        <v>539</v>
      </c>
    </row>
    <row r="156" spans="1:12" x14ac:dyDescent="0.3">
      <c r="A156">
        <v>10305</v>
      </c>
      <c r="B156">
        <v>29</v>
      </c>
      <c r="C156">
        <v>99</v>
      </c>
      <c r="D156">
        <v>25</v>
      </c>
      <c r="E156">
        <v>0.10000000149011612</v>
      </c>
      <c r="F156" t="s">
        <v>945</v>
      </c>
      <c r="G156">
        <v>6</v>
      </c>
      <c r="H156" t="s">
        <v>19</v>
      </c>
      <c r="I156">
        <v>2227.4999963119626</v>
      </c>
      <c r="J156">
        <f>(p_summary[[#This Row],[UnitsSold]] - AVERAGE(product_summaries[UnitsSold])) / _xlfn.STDEV.P(product_summaries[UnitsSold])</f>
        <v>0.24318423438185757</v>
      </c>
      <c r="K156">
        <f>(p_summary[[#This Row],[Revenue]]-AVERAGE(product_summaries[UnitsSold]))/_xlfn.STDEV.P(product_summaries[UnitsSold])</f>
        <v>4.7723863666542528</v>
      </c>
      <c r="L156">
        <v>746</v>
      </c>
    </row>
    <row r="157" spans="1:12" x14ac:dyDescent="0.3">
      <c r="A157">
        <v>10305</v>
      </c>
      <c r="B157">
        <v>39</v>
      </c>
      <c r="C157">
        <v>14.4</v>
      </c>
      <c r="D157">
        <v>30</v>
      </c>
      <c r="E157">
        <v>0.10000000149011612</v>
      </c>
      <c r="F157" t="s">
        <v>963</v>
      </c>
      <c r="G157">
        <v>1</v>
      </c>
      <c r="H157" t="s">
        <v>4</v>
      </c>
      <c r="I157">
        <v>388.79999935626984</v>
      </c>
      <c r="J157">
        <f>(p_summary[[#This Row],[UnitsSold]] - AVERAGE(product_summaries[UnitsSold])) / _xlfn.STDEV.P(product_summaries[UnitsSold])</f>
        <v>0.38687137629662377</v>
      </c>
      <c r="K157">
        <f>(p_summary[[#This Row],[Revenue]]-AVERAGE(product_summaries[UnitsSold]))/_xlfn.STDEV.P(product_summaries[UnitsSold])</f>
        <v>-0.84883804613836022</v>
      </c>
      <c r="L157">
        <v>793</v>
      </c>
    </row>
    <row r="158" spans="1:12" x14ac:dyDescent="0.3">
      <c r="A158">
        <v>10306</v>
      </c>
      <c r="B158">
        <v>30</v>
      </c>
      <c r="C158">
        <v>20.7</v>
      </c>
      <c r="D158">
        <v>10</v>
      </c>
      <c r="E158">
        <v>0</v>
      </c>
      <c r="F158" t="s">
        <v>947</v>
      </c>
      <c r="G158">
        <v>8</v>
      </c>
      <c r="H158" t="s">
        <v>25</v>
      </c>
      <c r="I158">
        <v>207</v>
      </c>
      <c r="J158">
        <f>(p_summary[[#This Row],[UnitsSold]] - AVERAGE(product_summaries[UnitsSold])) / _xlfn.STDEV.P(product_summaries[UnitsSold])</f>
        <v>-0.16647697873683756</v>
      </c>
      <c r="K158">
        <f>(p_summary[[#This Row],[Revenue]]-AVERAGE(product_summaries[UnitsSold]))/_xlfn.STDEV.P(product_summaries[UnitsSold])</f>
        <v>-1.4046321377896103</v>
      </c>
      <c r="L158">
        <v>612</v>
      </c>
    </row>
    <row r="159" spans="1:12" x14ac:dyDescent="0.3">
      <c r="A159">
        <v>10306</v>
      </c>
      <c r="B159">
        <v>53</v>
      </c>
      <c r="C159">
        <v>26.2</v>
      </c>
      <c r="D159">
        <v>10</v>
      </c>
      <c r="E159">
        <v>0</v>
      </c>
      <c r="F159" t="s">
        <v>991</v>
      </c>
      <c r="G159">
        <v>6</v>
      </c>
      <c r="H159" t="s">
        <v>19</v>
      </c>
      <c r="I159">
        <v>262</v>
      </c>
      <c r="J159">
        <f>(p_summary[[#This Row],[UnitsSold]] - AVERAGE(product_summaries[UnitsSold])) / _xlfn.STDEV.P(product_summaries[UnitsSold])</f>
        <v>0.16981207680835994</v>
      </c>
      <c r="K159">
        <f>(p_summary[[#This Row],[Revenue]]-AVERAGE(product_summaries[UnitsSold]))/_xlfn.STDEV.P(product_summaries[UnitsSold])</f>
        <v>-1.2364876100170115</v>
      </c>
      <c r="L159">
        <v>722</v>
      </c>
    </row>
    <row r="160" spans="1:12" x14ac:dyDescent="0.3">
      <c r="A160">
        <v>10306</v>
      </c>
      <c r="B160">
        <v>54</v>
      </c>
      <c r="C160">
        <v>5.9</v>
      </c>
      <c r="D160">
        <v>5</v>
      </c>
      <c r="E160">
        <v>0</v>
      </c>
      <c r="F160" t="s">
        <v>993</v>
      </c>
      <c r="G160">
        <v>6</v>
      </c>
      <c r="H160" t="s">
        <v>19</v>
      </c>
      <c r="I160">
        <v>29.5</v>
      </c>
      <c r="J160">
        <f>(p_summary[[#This Row],[UnitsSold]] - AVERAGE(product_summaries[UnitsSold])) / _xlfn.STDEV.P(product_summaries[UnitsSold])</f>
        <v>0.27069879347191916</v>
      </c>
      <c r="K160">
        <f>(p_summary[[#This Row],[Revenue]]-AVERAGE(product_summaries[UnitsSold]))/_xlfn.STDEV.P(product_summaries[UnitsSold])</f>
        <v>-1.9472803865102697</v>
      </c>
      <c r="L160">
        <v>755</v>
      </c>
    </row>
    <row r="161" spans="1:12" x14ac:dyDescent="0.3">
      <c r="A161">
        <v>10307</v>
      </c>
      <c r="B161">
        <v>62</v>
      </c>
      <c r="C161">
        <v>39.4</v>
      </c>
      <c r="D161">
        <v>10</v>
      </c>
      <c r="E161">
        <v>0</v>
      </c>
      <c r="F161" t="s">
        <v>1008</v>
      </c>
      <c r="G161">
        <v>3</v>
      </c>
      <c r="H161" t="s">
        <v>10</v>
      </c>
      <c r="I161">
        <v>394</v>
      </c>
      <c r="J161">
        <f>(p_summary[[#This Row],[UnitsSold]] - AVERAGE(product_summaries[UnitsSold])) / _xlfn.STDEV.P(product_summaries[UnitsSold])</f>
        <v>1.2734516136430536</v>
      </c>
      <c r="K161">
        <f>(p_summary[[#This Row],[Revenue]]-AVERAGE(product_summaries[UnitsSold]))/_xlfn.STDEV.P(product_summaries[UnitsSold])</f>
        <v>-0.83294074336277446</v>
      </c>
      <c r="L161">
        <v>1083</v>
      </c>
    </row>
    <row r="162" spans="1:12" x14ac:dyDescent="0.3">
      <c r="A162">
        <v>10307</v>
      </c>
      <c r="B162">
        <v>68</v>
      </c>
      <c r="C162">
        <v>10</v>
      </c>
      <c r="D162">
        <v>3</v>
      </c>
      <c r="E162">
        <v>0</v>
      </c>
      <c r="F162" t="s">
        <v>1019</v>
      </c>
      <c r="G162">
        <v>3</v>
      </c>
      <c r="H162" t="s">
        <v>10</v>
      </c>
      <c r="I162">
        <v>30</v>
      </c>
      <c r="J162">
        <f>(p_summary[[#This Row],[UnitsSold]] - AVERAGE(product_summaries[UnitsSold])) / _xlfn.STDEV.P(product_summaries[UnitsSold])</f>
        <v>0.40521441568999816</v>
      </c>
      <c r="K162">
        <f>(p_summary[[#This Row],[Revenue]]-AVERAGE(product_summaries[UnitsSold]))/_xlfn.STDEV.P(product_summaries[UnitsSold])</f>
        <v>-1.9457517998941551</v>
      </c>
      <c r="L162">
        <v>799</v>
      </c>
    </row>
    <row r="163" spans="1:12" x14ac:dyDescent="0.3">
      <c r="A163">
        <v>10308</v>
      </c>
      <c r="B163">
        <v>69</v>
      </c>
      <c r="C163">
        <v>28.8</v>
      </c>
      <c r="D163">
        <v>1</v>
      </c>
      <c r="E163">
        <v>0</v>
      </c>
      <c r="F163" t="s">
        <v>1021</v>
      </c>
      <c r="G163">
        <v>4</v>
      </c>
      <c r="H163" t="s">
        <v>13</v>
      </c>
      <c r="I163">
        <v>28.8</v>
      </c>
      <c r="J163">
        <f>(p_summary[[#This Row],[UnitsSold]] - AVERAGE(product_summaries[UnitsSold])) / _xlfn.STDEV.P(product_summaries[UnitsSold])</f>
        <v>0.14535469095052739</v>
      </c>
      <c r="K163">
        <f>(p_summary[[#This Row],[Revenue]]-AVERAGE(product_summaries[UnitsSold]))/_xlfn.STDEV.P(product_summaries[UnitsSold])</f>
        <v>-1.9494204077728303</v>
      </c>
      <c r="L163">
        <v>714</v>
      </c>
    </row>
    <row r="164" spans="1:12" x14ac:dyDescent="0.3">
      <c r="A164">
        <v>10308</v>
      </c>
      <c r="B164">
        <v>70</v>
      </c>
      <c r="C164">
        <v>12</v>
      </c>
      <c r="D164">
        <v>5</v>
      </c>
      <c r="E164">
        <v>0</v>
      </c>
      <c r="F164" t="s">
        <v>1023</v>
      </c>
      <c r="G164">
        <v>1</v>
      </c>
      <c r="H164" t="s">
        <v>4</v>
      </c>
      <c r="I164">
        <v>60</v>
      </c>
      <c r="J164">
        <f>(p_summary[[#This Row],[UnitsSold]] - AVERAGE(product_summaries[UnitsSold])) / _xlfn.STDEV.P(product_summaries[UnitsSold])</f>
        <v>0.4602435338701214</v>
      </c>
      <c r="K164">
        <f>(p_summary[[#This Row],[Revenue]]-AVERAGE(product_summaries[UnitsSold]))/_xlfn.STDEV.P(product_summaries[UnitsSold])</f>
        <v>-1.8540366029272832</v>
      </c>
      <c r="L164">
        <v>817</v>
      </c>
    </row>
    <row r="165" spans="1:12" x14ac:dyDescent="0.3">
      <c r="A165">
        <v>10309</v>
      </c>
      <c r="B165">
        <v>4</v>
      </c>
      <c r="C165">
        <v>17.600000000000001</v>
      </c>
      <c r="D165">
        <v>20</v>
      </c>
      <c r="E165">
        <v>0</v>
      </c>
      <c r="F165" t="s">
        <v>895</v>
      </c>
      <c r="G165">
        <v>2</v>
      </c>
      <c r="H165" t="s">
        <v>7</v>
      </c>
      <c r="I165">
        <v>352</v>
      </c>
      <c r="J165">
        <f>(p_summary[[#This Row],[UnitsSold]] - AVERAGE(product_summaries[UnitsSold])) / _xlfn.STDEV.P(product_summaries[UnitsSold])</f>
        <v>-0.65256752266125939</v>
      </c>
      <c r="K165">
        <f>(p_summary[[#This Row],[Revenue]]-AVERAGE(product_summaries[UnitsSold]))/_xlfn.STDEV.P(product_summaries[UnitsSold])</f>
        <v>-0.96134201911639527</v>
      </c>
      <c r="L165">
        <v>453</v>
      </c>
    </row>
    <row r="166" spans="1:12" x14ac:dyDescent="0.3">
      <c r="A166">
        <v>10309</v>
      </c>
      <c r="B166">
        <v>6</v>
      </c>
      <c r="C166">
        <v>20</v>
      </c>
      <c r="D166">
        <v>30</v>
      </c>
      <c r="E166">
        <v>0</v>
      </c>
      <c r="F166" t="s">
        <v>899</v>
      </c>
      <c r="G166">
        <v>2</v>
      </c>
      <c r="H166" t="s">
        <v>7</v>
      </c>
      <c r="I166">
        <v>600</v>
      </c>
      <c r="J166">
        <f>(p_summary[[#This Row],[UnitsSold]] - AVERAGE(product_summaries[UnitsSold])) / _xlfn.STDEV.P(product_summaries[UnitsSold])</f>
        <v>-1.1172578539600777</v>
      </c>
      <c r="K166">
        <f>(p_summary[[#This Row],[Revenue]]-AVERAGE(product_summaries[UnitsSold]))/_xlfn.STDEV.P(product_summaries[UnitsSold])</f>
        <v>-0.20316305752358638</v>
      </c>
      <c r="L166">
        <v>301</v>
      </c>
    </row>
    <row r="167" spans="1:12" x14ac:dyDescent="0.3">
      <c r="A167">
        <v>10309</v>
      </c>
      <c r="B167">
        <v>42</v>
      </c>
      <c r="C167">
        <v>11.2</v>
      </c>
      <c r="D167">
        <v>2</v>
      </c>
      <c r="E167">
        <v>0</v>
      </c>
      <c r="F167" t="s">
        <v>969</v>
      </c>
      <c r="G167">
        <v>5</v>
      </c>
      <c r="H167" t="s">
        <v>16</v>
      </c>
      <c r="I167">
        <v>22.4</v>
      </c>
      <c r="J167">
        <f>(p_summary[[#This Row],[UnitsSold]] - AVERAGE(product_summaries[UnitsSold])) / _xlfn.STDEV.P(product_summaries[UnitsSold])</f>
        <v>9.338274600263323E-2</v>
      </c>
      <c r="K167">
        <f>(p_summary[[#This Row],[Revenue]]-AVERAGE(product_summaries[UnitsSold]))/_xlfn.STDEV.P(product_summaries[UnitsSold])</f>
        <v>-1.9689863164590962</v>
      </c>
      <c r="L167">
        <v>697</v>
      </c>
    </row>
    <row r="168" spans="1:12" x14ac:dyDescent="0.3">
      <c r="A168">
        <v>10309</v>
      </c>
      <c r="B168">
        <v>43</v>
      </c>
      <c r="C168">
        <v>36.799999999999997</v>
      </c>
      <c r="D168">
        <v>20</v>
      </c>
      <c r="E168">
        <v>0</v>
      </c>
      <c r="F168" t="s">
        <v>971</v>
      </c>
      <c r="G168">
        <v>1</v>
      </c>
      <c r="H168" t="s">
        <v>4</v>
      </c>
      <c r="I168">
        <v>736</v>
      </c>
      <c r="J168">
        <f>(p_summary[[#This Row],[UnitsSold]] - AVERAGE(product_summaries[UnitsSold])) / _xlfn.STDEV.P(product_summaries[UnitsSold])</f>
        <v>-0.26430652216816775</v>
      </c>
      <c r="K168">
        <f>(p_summary[[#This Row],[Revenue]]-AVERAGE(product_summaries[UnitsSold]))/_xlfn.STDEV.P(product_summaries[UnitsSold])</f>
        <v>0.21261250205956689</v>
      </c>
      <c r="L168">
        <v>580</v>
      </c>
    </row>
    <row r="169" spans="1:12" x14ac:dyDescent="0.3">
      <c r="A169">
        <v>10309</v>
      </c>
      <c r="B169">
        <v>71</v>
      </c>
      <c r="C169">
        <v>17.2</v>
      </c>
      <c r="D169">
        <v>3</v>
      </c>
      <c r="E169">
        <v>0</v>
      </c>
      <c r="F169" t="s">
        <v>1025</v>
      </c>
      <c r="G169">
        <v>4</v>
      </c>
      <c r="H169" t="s">
        <v>13</v>
      </c>
      <c r="I169">
        <v>51.599999999999994</v>
      </c>
      <c r="J169">
        <f>(p_summary[[#This Row],[UnitsSold]] - AVERAGE(product_summaries[UnitsSold])) / _xlfn.STDEV.P(product_summaries[UnitsSold])</f>
        <v>1.1939651096050978</v>
      </c>
      <c r="K169">
        <f>(p_summary[[#This Row],[Revenue]]-AVERAGE(product_summaries[UnitsSold]))/_xlfn.STDEV.P(product_summaries[UnitsSold])</f>
        <v>-1.8797168580780073</v>
      </c>
      <c r="L169">
        <v>1057</v>
      </c>
    </row>
    <row r="170" spans="1:12" x14ac:dyDescent="0.3">
      <c r="A170">
        <v>10310</v>
      </c>
      <c r="B170">
        <v>16</v>
      </c>
      <c r="C170">
        <v>13.9</v>
      </c>
      <c r="D170">
        <v>10</v>
      </c>
      <c r="E170">
        <v>0</v>
      </c>
      <c r="F170" t="s">
        <v>919</v>
      </c>
      <c r="G170">
        <v>3</v>
      </c>
      <c r="H170" t="s">
        <v>10</v>
      </c>
      <c r="I170">
        <v>139</v>
      </c>
      <c r="J170">
        <f>(p_summary[[#This Row],[UnitsSold]] - AVERAGE(product_summaries[UnitsSold])) / _xlfn.STDEV.P(product_summaries[UnitsSold])</f>
        <v>1.5027396060602336</v>
      </c>
      <c r="K170">
        <f>(p_summary[[#This Row],[Revenue]]-AVERAGE(product_summaries[UnitsSold]))/_xlfn.STDEV.P(product_summaries[UnitsSold])</f>
        <v>-1.6125199175811868</v>
      </c>
      <c r="L170">
        <v>1158</v>
      </c>
    </row>
    <row r="171" spans="1:12" x14ac:dyDescent="0.3">
      <c r="A171">
        <v>10310</v>
      </c>
      <c r="B171">
        <v>62</v>
      </c>
      <c r="C171">
        <v>39.4</v>
      </c>
      <c r="D171">
        <v>5</v>
      </c>
      <c r="E171">
        <v>0</v>
      </c>
      <c r="F171" t="s">
        <v>1008</v>
      </c>
      <c r="G171">
        <v>3</v>
      </c>
      <c r="H171" t="s">
        <v>10</v>
      </c>
      <c r="I171">
        <v>197</v>
      </c>
      <c r="J171">
        <f>(p_summary[[#This Row],[UnitsSold]] - AVERAGE(product_summaries[UnitsSold])) / _xlfn.STDEV.P(product_summaries[UnitsSold])</f>
        <v>1.2734516136430536</v>
      </c>
      <c r="K171">
        <f>(p_summary[[#This Row],[Revenue]]-AVERAGE(product_summaries[UnitsSold]))/_xlfn.STDEV.P(product_summaries[UnitsSold])</f>
        <v>-1.4352038701119008</v>
      </c>
      <c r="L171">
        <v>1083</v>
      </c>
    </row>
    <row r="172" spans="1:12" x14ac:dyDescent="0.3">
      <c r="A172">
        <v>10311</v>
      </c>
      <c r="B172">
        <v>42</v>
      </c>
      <c r="C172">
        <v>11.2</v>
      </c>
      <c r="D172">
        <v>6</v>
      </c>
      <c r="E172">
        <v>0</v>
      </c>
      <c r="F172" t="s">
        <v>969</v>
      </c>
      <c r="G172">
        <v>5</v>
      </c>
      <c r="H172" t="s">
        <v>16</v>
      </c>
      <c r="I172">
        <v>67.199999999999989</v>
      </c>
      <c r="J172">
        <f>(p_summary[[#This Row],[UnitsSold]] - AVERAGE(product_summaries[UnitsSold])) / _xlfn.STDEV.P(product_summaries[UnitsSold])</f>
        <v>9.338274600263323E-2</v>
      </c>
      <c r="K172">
        <f>(p_summary[[#This Row],[Revenue]]-AVERAGE(product_summaries[UnitsSold]))/_xlfn.STDEV.P(product_summaries[UnitsSold])</f>
        <v>-1.8320249556552337</v>
      </c>
      <c r="L172">
        <v>697</v>
      </c>
    </row>
    <row r="173" spans="1:12" x14ac:dyDescent="0.3">
      <c r="A173">
        <v>10311</v>
      </c>
      <c r="B173">
        <v>69</v>
      </c>
      <c r="C173">
        <v>28.8</v>
      </c>
      <c r="D173">
        <v>7</v>
      </c>
      <c r="E173">
        <v>0</v>
      </c>
      <c r="F173" t="s">
        <v>1021</v>
      </c>
      <c r="G173">
        <v>4</v>
      </c>
      <c r="H173" t="s">
        <v>13</v>
      </c>
      <c r="I173">
        <v>201.6</v>
      </c>
      <c r="J173">
        <f>(p_summary[[#This Row],[UnitsSold]] - AVERAGE(product_summaries[UnitsSold])) / _xlfn.STDEV.P(product_summaries[UnitsSold])</f>
        <v>0.14535469095052739</v>
      </c>
      <c r="K173">
        <f>(p_summary[[#This Row],[Revenue]]-AVERAGE(product_summaries[UnitsSold]))/_xlfn.STDEV.P(product_summaries[UnitsSold])</f>
        <v>-1.421140873243647</v>
      </c>
      <c r="L173">
        <v>714</v>
      </c>
    </row>
    <row r="174" spans="1:12" x14ac:dyDescent="0.3">
      <c r="A174">
        <v>10312</v>
      </c>
      <c r="B174">
        <v>28</v>
      </c>
      <c r="C174">
        <v>36.4</v>
      </c>
      <c r="D174">
        <v>4</v>
      </c>
      <c r="E174">
        <v>0</v>
      </c>
      <c r="F174" t="s">
        <v>943</v>
      </c>
      <c r="G174">
        <v>7</v>
      </c>
      <c r="H174" t="s">
        <v>22</v>
      </c>
      <c r="I174">
        <v>145.6</v>
      </c>
      <c r="J174">
        <f>(p_summary[[#This Row],[UnitsSold]] - AVERAGE(product_summaries[UnitsSold])) / _xlfn.STDEV.P(product_summaries[UnitsSold])</f>
        <v>-8.0876128234423653E-2</v>
      </c>
      <c r="K174">
        <f>(p_summary[[#This Row],[Revenue]]-AVERAGE(product_summaries[UnitsSold]))/_xlfn.STDEV.P(product_summaries[UnitsSold])</f>
        <v>-1.5923425742484749</v>
      </c>
      <c r="L174">
        <v>640</v>
      </c>
    </row>
    <row r="175" spans="1:12" x14ac:dyDescent="0.3">
      <c r="A175">
        <v>10312</v>
      </c>
      <c r="B175">
        <v>43</v>
      </c>
      <c r="C175">
        <v>36.799999999999997</v>
      </c>
      <c r="D175">
        <v>24</v>
      </c>
      <c r="E175">
        <v>0</v>
      </c>
      <c r="F175" t="s">
        <v>971</v>
      </c>
      <c r="G175">
        <v>1</v>
      </c>
      <c r="H175" t="s">
        <v>4</v>
      </c>
      <c r="I175">
        <v>883.19999999999993</v>
      </c>
      <c r="J175">
        <f>(p_summary[[#This Row],[UnitsSold]] - AVERAGE(product_summaries[UnitsSold])) / _xlfn.STDEV.P(product_summaries[UnitsSold])</f>
        <v>-0.26430652216816775</v>
      </c>
      <c r="K175">
        <f>(p_summary[[#This Row],[Revenue]]-AVERAGE(product_summaries[UnitsSold]))/_xlfn.STDEV.P(product_summaries[UnitsSold])</f>
        <v>0.66262840184368554</v>
      </c>
      <c r="L175">
        <v>580</v>
      </c>
    </row>
    <row r="176" spans="1:12" x14ac:dyDescent="0.3">
      <c r="A176">
        <v>10312</v>
      </c>
      <c r="B176">
        <v>53</v>
      </c>
      <c r="C176">
        <v>26.2</v>
      </c>
      <c r="D176">
        <v>20</v>
      </c>
      <c r="E176">
        <v>0</v>
      </c>
      <c r="F176" t="s">
        <v>991</v>
      </c>
      <c r="G176">
        <v>6</v>
      </c>
      <c r="H176" t="s">
        <v>19</v>
      </c>
      <c r="I176">
        <v>524</v>
      </c>
      <c r="J176">
        <f>(p_summary[[#This Row],[UnitsSold]] - AVERAGE(product_summaries[UnitsSold])) / _xlfn.STDEV.P(product_summaries[UnitsSold])</f>
        <v>0.16981207680835994</v>
      </c>
      <c r="K176">
        <f>(p_summary[[#This Row],[Revenue]]-AVERAGE(product_summaries[UnitsSold]))/_xlfn.STDEV.P(product_summaries[UnitsSold])</f>
        <v>-0.43550822317299559</v>
      </c>
      <c r="L176">
        <v>722</v>
      </c>
    </row>
    <row r="177" spans="1:12" x14ac:dyDescent="0.3">
      <c r="A177">
        <v>10312</v>
      </c>
      <c r="B177">
        <v>75</v>
      </c>
      <c r="C177">
        <v>6.2</v>
      </c>
      <c r="D177">
        <v>10</v>
      </c>
      <c r="E177">
        <v>0</v>
      </c>
      <c r="F177" t="s">
        <v>1030</v>
      </c>
      <c r="G177">
        <v>1</v>
      </c>
      <c r="H177" t="s">
        <v>4</v>
      </c>
      <c r="I177">
        <v>62</v>
      </c>
      <c r="J177">
        <f>(p_summary[[#This Row],[UnitsSold]] - AVERAGE(product_summaries[UnitsSold])) / _xlfn.STDEV.P(product_summaries[UnitsSold])</f>
        <v>1.4935680863635465</v>
      </c>
      <c r="K177">
        <f>(p_summary[[#This Row],[Revenue]]-AVERAGE(product_summaries[UnitsSold]))/_xlfn.STDEV.P(product_summaries[UnitsSold])</f>
        <v>-1.847922256462825</v>
      </c>
      <c r="L177">
        <v>1155</v>
      </c>
    </row>
    <row r="178" spans="1:12" x14ac:dyDescent="0.3">
      <c r="A178">
        <v>10313</v>
      </c>
      <c r="B178">
        <v>36</v>
      </c>
      <c r="C178">
        <v>15.2</v>
      </c>
      <c r="D178">
        <v>12</v>
      </c>
      <c r="E178">
        <v>0</v>
      </c>
      <c r="F178" t="s">
        <v>957</v>
      </c>
      <c r="G178">
        <v>8</v>
      </c>
      <c r="H178" t="s">
        <v>25</v>
      </c>
      <c r="I178">
        <v>182.39999999999998</v>
      </c>
      <c r="J178">
        <f>(p_summary[[#This Row],[UnitsSold]] - AVERAGE(product_summaries[UnitsSold])) / _xlfn.STDEV.P(product_summaries[UnitsSold])</f>
        <v>0.42355745508337261</v>
      </c>
      <c r="K178">
        <f>(p_summary[[#This Row],[Revenue]]-AVERAGE(product_summaries[UnitsSold]))/_xlfn.STDEV.P(product_summaries[UnitsSold])</f>
        <v>-1.4798385993024452</v>
      </c>
      <c r="L178">
        <v>805</v>
      </c>
    </row>
    <row r="179" spans="1:12" x14ac:dyDescent="0.3">
      <c r="A179">
        <v>10314</v>
      </c>
      <c r="B179">
        <v>32</v>
      </c>
      <c r="C179">
        <v>25.6</v>
      </c>
      <c r="D179">
        <v>40</v>
      </c>
      <c r="E179">
        <v>0.10000000149011612</v>
      </c>
      <c r="F179" t="s">
        <v>951</v>
      </c>
      <c r="G179">
        <v>4</v>
      </c>
      <c r="H179" t="s">
        <v>13</v>
      </c>
      <c r="I179">
        <v>921.59999847412109</v>
      </c>
      <c r="J179">
        <f>(p_summary[[#This Row],[UnitsSold]] - AVERAGE(product_summaries[UnitsSold])) / _xlfn.STDEV.P(product_summaries[UnitsSold])</f>
        <v>-1.1294865468889941</v>
      </c>
      <c r="K179">
        <f>(p_summary[[#This Row],[Revenue]]-AVERAGE(product_summaries[UnitsSold]))/_xlfn.STDEV.P(product_summaries[UnitsSold])</f>
        <v>0.78002384929640578</v>
      </c>
      <c r="L179">
        <v>297</v>
      </c>
    </row>
    <row r="180" spans="1:12" x14ac:dyDescent="0.3">
      <c r="A180">
        <v>10314</v>
      </c>
      <c r="B180">
        <v>58</v>
      </c>
      <c r="C180">
        <v>10.6</v>
      </c>
      <c r="D180">
        <v>30</v>
      </c>
      <c r="E180">
        <v>0.10000000149011612</v>
      </c>
      <c r="F180" t="s">
        <v>1000</v>
      </c>
      <c r="G180">
        <v>8</v>
      </c>
      <c r="H180" t="s">
        <v>25</v>
      </c>
      <c r="I180">
        <v>286.19999952614307</v>
      </c>
      <c r="J180">
        <f>(p_summary[[#This Row],[UnitsSold]] - AVERAGE(product_summaries[UnitsSold])) / _xlfn.STDEV.P(product_summaries[UnitsSold])</f>
        <v>-0.40493649085070488</v>
      </c>
      <c r="K180">
        <f>(p_summary[[#This Row],[Revenue]]-AVERAGE(product_summaries[UnitsSold]))/_xlfn.STDEV.P(product_summaries[UnitsSold])</f>
        <v>-1.1625040192457308</v>
      </c>
      <c r="L180">
        <v>534</v>
      </c>
    </row>
    <row r="181" spans="1:12" x14ac:dyDescent="0.3">
      <c r="A181">
        <v>10314</v>
      </c>
      <c r="B181">
        <v>62</v>
      </c>
      <c r="C181">
        <v>39.4</v>
      </c>
      <c r="D181">
        <v>25</v>
      </c>
      <c r="E181">
        <v>0.10000000149011612</v>
      </c>
      <c r="F181" t="s">
        <v>1008</v>
      </c>
      <c r="G181">
        <v>3</v>
      </c>
      <c r="H181" t="s">
        <v>10</v>
      </c>
      <c r="I181">
        <v>886.49999853223562</v>
      </c>
      <c r="J181">
        <f>(p_summary[[#This Row],[UnitsSold]] - AVERAGE(product_summaries[UnitsSold])) / _xlfn.STDEV.P(product_summaries[UnitsSold])</f>
        <v>1.2734516136430536</v>
      </c>
      <c r="K181">
        <f>(p_summary[[#This Row],[Revenue]]-AVERAGE(product_summaries[UnitsSold]))/_xlfn.STDEV.P(product_summaries[UnitsSold])</f>
        <v>0.67271706902283168</v>
      </c>
      <c r="L181">
        <v>1083</v>
      </c>
    </row>
    <row r="182" spans="1:12" x14ac:dyDescent="0.3">
      <c r="A182">
        <v>10315</v>
      </c>
      <c r="B182">
        <v>34</v>
      </c>
      <c r="C182">
        <v>11.2</v>
      </c>
      <c r="D182">
        <v>14</v>
      </c>
      <c r="E182">
        <v>0</v>
      </c>
      <c r="F182" t="s">
        <v>955</v>
      </c>
      <c r="G182">
        <v>1</v>
      </c>
      <c r="H182" t="s">
        <v>4</v>
      </c>
      <c r="I182">
        <v>156.79999999999998</v>
      </c>
      <c r="J182">
        <f>(p_summary[[#This Row],[UnitsSold]] - AVERAGE(product_summaries[UnitsSold])) / _xlfn.STDEV.P(product_summaries[UnitsSold])</f>
        <v>-0.49053734135311877</v>
      </c>
      <c r="K182">
        <f>(p_summary[[#This Row],[Revenue]]-AVERAGE(product_summaries[UnitsSold]))/_xlfn.STDEV.P(product_summaries[UnitsSold])</f>
        <v>-1.5581022340475095</v>
      </c>
      <c r="L182">
        <v>506</v>
      </c>
    </row>
    <row r="183" spans="1:12" x14ac:dyDescent="0.3">
      <c r="A183">
        <v>10315</v>
      </c>
      <c r="B183">
        <v>70</v>
      </c>
      <c r="C183">
        <v>12</v>
      </c>
      <c r="D183">
        <v>30</v>
      </c>
      <c r="E183">
        <v>0</v>
      </c>
      <c r="F183" t="s">
        <v>1023</v>
      </c>
      <c r="G183">
        <v>1</v>
      </c>
      <c r="H183" t="s">
        <v>4</v>
      </c>
      <c r="I183">
        <v>360</v>
      </c>
      <c r="J183">
        <f>(p_summary[[#This Row],[UnitsSold]] - AVERAGE(product_summaries[UnitsSold])) / _xlfn.STDEV.P(product_summaries[UnitsSold])</f>
        <v>0.4602435338701214</v>
      </c>
      <c r="K183">
        <f>(p_summary[[#This Row],[Revenue]]-AVERAGE(product_summaries[UnitsSold]))/_xlfn.STDEV.P(product_summaries[UnitsSold])</f>
        <v>-0.93688463325856275</v>
      </c>
      <c r="L183">
        <v>817</v>
      </c>
    </row>
    <row r="184" spans="1:12" x14ac:dyDescent="0.3">
      <c r="A184">
        <v>10316</v>
      </c>
      <c r="B184">
        <v>41</v>
      </c>
      <c r="C184">
        <v>7.7</v>
      </c>
      <c r="D184">
        <v>10</v>
      </c>
      <c r="E184">
        <v>0</v>
      </c>
      <c r="F184" t="s">
        <v>967</v>
      </c>
      <c r="G184">
        <v>8</v>
      </c>
      <c r="H184" t="s">
        <v>25</v>
      </c>
      <c r="I184">
        <v>77</v>
      </c>
      <c r="J184">
        <f>(p_summary[[#This Row],[UnitsSold]] - AVERAGE(product_summaries[UnitsSold])) / _xlfn.STDEV.P(product_summaries[UnitsSold])</f>
        <v>0.96161994395568862</v>
      </c>
      <c r="K184">
        <f>(p_summary[[#This Row],[Revenue]]-AVERAGE(product_summaries[UnitsSold]))/_xlfn.STDEV.P(product_summaries[UnitsSold])</f>
        <v>-1.8020646579793891</v>
      </c>
      <c r="L184">
        <v>981</v>
      </c>
    </row>
    <row r="185" spans="1:12" x14ac:dyDescent="0.3">
      <c r="A185">
        <v>10316</v>
      </c>
      <c r="B185">
        <v>62</v>
      </c>
      <c r="C185">
        <v>39.4</v>
      </c>
      <c r="D185">
        <v>70</v>
      </c>
      <c r="E185">
        <v>0</v>
      </c>
      <c r="F185" t="s">
        <v>1008</v>
      </c>
      <c r="G185">
        <v>3</v>
      </c>
      <c r="H185" t="s">
        <v>10</v>
      </c>
      <c r="I185">
        <v>2758</v>
      </c>
      <c r="J185">
        <f>(p_summary[[#This Row],[UnitsSold]] - AVERAGE(product_summaries[UnitsSold])) / _xlfn.STDEV.P(product_summaries[UnitsSold])</f>
        <v>1.2734516136430536</v>
      </c>
      <c r="K185">
        <f>(p_summary[[#This Row],[Revenue]]-AVERAGE(product_summaries[UnitsSold]))/_xlfn.STDEV.P(product_summaries[UnitsSold])</f>
        <v>6.3942167776267427</v>
      </c>
      <c r="L185">
        <v>1083</v>
      </c>
    </row>
    <row r="186" spans="1:12" x14ac:dyDescent="0.3">
      <c r="A186">
        <v>10317</v>
      </c>
      <c r="B186">
        <v>1</v>
      </c>
      <c r="C186">
        <v>14.4</v>
      </c>
      <c r="D186">
        <v>20</v>
      </c>
      <c r="E186">
        <v>0</v>
      </c>
      <c r="F186" t="s">
        <v>889</v>
      </c>
      <c r="G186">
        <v>1</v>
      </c>
      <c r="H186" t="s">
        <v>4</v>
      </c>
      <c r="I186">
        <v>288</v>
      </c>
      <c r="J186">
        <f>(p_summary[[#This Row],[UnitsSold]] - AVERAGE(product_summaries[UnitsSold])) / _xlfn.STDEV.P(product_summaries[UnitsSold])</f>
        <v>0.49387243942464115</v>
      </c>
      <c r="K186">
        <f>(p_summary[[#This Row],[Revenue]]-AVERAGE(product_summaries[UnitsSold]))/_xlfn.STDEV.P(product_summaries[UnitsSold])</f>
        <v>-1.1570011059790557</v>
      </c>
      <c r="L186">
        <v>828</v>
      </c>
    </row>
    <row r="187" spans="1:12" x14ac:dyDescent="0.3">
      <c r="A187">
        <v>10318</v>
      </c>
      <c r="B187">
        <v>41</v>
      </c>
      <c r="C187">
        <v>7.7</v>
      </c>
      <c r="D187">
        <v>20</v>
      </c>
      <c r="E187">
        <v>0</v>
      </c>
      <c r="F187" t="s">
        <v>967</v>
      </c>
      <c r="G187">
        <v>8</v>
      </c>
      <c r="H187" t="s">
        <v>25</v>
      </c>
      <c r="I187">
        <v>154</v>
      </c>
      <c r="J187">
        <f>(p_summary[[#This Row],[UnitsSold]] - AVERAGE(product_summaries[UnitsSold])) / _xlfn.STDEV.P(product_summaries[UnitsSold])</f>
        <v>0.96161994395568862</v>
      </c>
      <c r="K187">
        <f>(p_summary[[#This Row],[Revenue]]-AVERAGE(product_summaries[UnitsSold]))/_xlfn.STDEV.P(product_summaries[UnitsSold])</f>
        <v>-1.5666623190977509</v>
      </c>
      <c r="L187">
        <v>981</v>
      </c>
    </row>
    <row r="188" spans="1:12" x14ac:dyDescent="0.3">
      <c r="A188">
        <v>10318</v>
      </c>
      <c r="B188">
        <v>76</v>
      </c>
      <c r="C188">
        <v>14.4</v>
      </c>
      <c r="D188">
        <v>6</v>
      </c>
      <c r="E188">
        <v>0</v>
      </c>
      <c r="F188" t="s">
        <v>1032</v>
      </c>
      <c r="G188">
        <v>1</v>
      </c>
      <c r="H188" t="s">
        <v>4</v>
      </c>
      <c r="I188">
        <v>86.4</v>
      </c>
      <c r="J188">
        <f>(p_summary[[#This Row],[UnitsSold]] - AVERAGE(product_summaries[UnitsSold])) / _xlfn.STDEV.P(product_summaries[UnitsSold])</f>
        <v>0.96161994395568862</v>
      </c>
      <c r="K188">
        <f>(p_summary[[#This Row],[Revenue]]-AVERAGE(product_summaries[UnitsSold]))/_xlfn.STDEV.P(product_summaries[UnitsSold])</f>
        <v>-1.773327229596436</v>
      </c>
      <c r="L188">
        <v>981</v>
      </c>
    </row>
    <row r="189" spans="1:12" x14ac:dyDescent="0.3">
      <c r="A189">
        <v>10319</v>
      </c>
      <c r="B189">
        <v>17</v>
      </c>
      <c r="C189">
        <v>31.2</v>
      </c>
      <c r="D189">
        <v>8</v>
      </c>
      <c r="E189">
        <v>0</v>
      </c>
      <c r="F189" t="s">
        <v>921</v>
      </c>
      <c r="G189">
        <v>6</v>
      </c>
      <c r="H189" t="s">
        <v>19</v>
      </c>
      <c r="I189">
        <v>249.6</v>
      </c>
      <c r="J189">
        <f>(p_summary[[#This Row],[UnitsSold]] - AVERAGE(product_summaries[UnitsSold])) / _xlfn.STDEV.P(product_summaries[UnitsSold])</f>
        <v>0.95244842425900134</v>
      </c>
      <c r="K189">
        <f>(p_summary[[#This Row],[Revenue]]-AVERAGE(product_summaries[UnitsSold]))/_xlfn.STDEV.P(product_summaries[UnitsSold])</f>
        <v>-1.2743965580966519</v>
      </c>
      <c r="L189">
        <v>978</v>
      </c>
    </row>
    <row r="190" spans="1:12" x14ac:dyDescent="0.3">
      <c r="A190">
        <v>10319</v>
      </c>
      <c r="B190">
        <v>28</v>
      </c>
      <c r="C190">
        <v>36.4</v>
      </c>
      <c r="D190">
        <v>14</v>
      </c>
      <c r="E190">
        <v>0</v>
      </c>
      <c r="F190" t="s">
        <v>943</v>
      </c>
      <c r="G190">
        <v>7</v>
      </c>
      <c r="H190" t="s">
        <v>22</v>
      </c>
      <c r="I190">
        <v>509.59999999999997</v>
      </c>
      <c r="J190">
        <f>(p_summary[[#This Row],[UnitsSold]] - AVERAGE(product_summaries[UnitsSold])) / _xlfn.STDEV.P(product_summaries[UnitsSold])</f>
        <v>-8.0876128234423653E-2</v>
      </c>
      <c r="K190">
        <f>(p_summary[[#This Row],[Revenue]]-AVERAGE(product_summaries[UnitsSold]))/_xlfn.STDEV.P(product_summaries[UnitsSold])</f>
        <v>-0.47953151771709424</v>
      </c>
      <c r="L190">
        <v>640</v>
      </c>
    </row>
    <row r="191" spans="1:12" x14ac:dyDescent="0.3">
      <c r="A191">
        <v>10319</v>
      </c>
      <c r="B191">
        <v>76</v>
      </c>
      <c r="C191">
        <v>14.4</v>
      </c>
      <c r="D191">
        <v>30</v>
      </c>
      <c r="E191">
        <v>0</v>
      </c>
      <c r="F191" t="s">
        <v>1032</v>
      </c>
      <c r="G191">
        <v>1</v>
      </c>
      <c r="H191" t="s">
        <v>4</v>
      </c>
      <c r="I191">
        <v>432</v>
      </c>
      <c r="J191">
        <f>(p_summary[[#This Row],[UnitsSold]] - AVERAGE(product_summaries[UnitsSold])) / _xlfn.STDEV.P(product_summaries[UnitsSold])</f>
        <v>0.96161994395568862</v>
      </c>
      <c r="K191">
        <f>(p_summary[[#This Row],[Revenue]]-AVERAGE(product_summaries[UnitsSold]))/_xlfn.STDEV.P(product_summaries[UnitsSold])</f>
        <v>-0.7167681605380698</v>
      </c>
      <c r="L191">
        <v>981</v>
      </c>
    </row>
    <row r="192" spans="1:12" x14ac:dyDescent="0.3">
      <c r="A192">
        <v>10320</v>
      </c>
      <c r="B192">
        <v>71</v>
      </c>
      <c r="C192">
        <v>17.2</v>
      </c>
      <c r="D192">
        <v>30</v>
      </c>
      <c r="E192">
        <v>0</v>
      </c>
      <c r="F192" t="s">
        <v>1025</v>
      </c>
      <c r="G192">
        <v>4</v>
      </c>
      <c r="H192" t="s">
        <v>13</v>
      </c>
      <c r="I192">
        <v>516</v>
      </c>
      <c r="J192">
        <f>(p_summary[[#This Row],[UnitsSold]] - AVERAGE(product_summaries[UnitsSold])) / _xlfn.STDEV.P(product_summaries[UnitsSold])</f>
        <v>1.1939651096050978</v>
      </c>
      <c r="K192">
        <f>(p_summary[[#This Row],[Revenue]]-AVERAGE(product_summaries[UnitsSold]))/_xlfn.STDEV.P(product_summaries[UnitsSold])</f>
        <v>-0.45996560903082812</v>
      </c>
      <c r="L192">
        <v>1057</v>
      </c>
    </row>
    <row r="193" spans="1:12" x14ac:dyDescent="0.3">
      <c r="A193">
        <v>10321</v>
      </c>
      <c r="B193">
        <v>35</v>
      </c>
      <c r="C193">
        <v>14.4</v>
      </c>
      <c r="D193">
        <v>10</v>
      </c>
      <c r="E193">
        <v>0</v>
      </c>
      <c r="F193" t="s">
        <v>956</v>
      </c>
      <c r="G193">
        <v>1</v>
      </c>
      <c r="H193" t="s">
        <v>4</v>
      </c>
      <c r="I193">
        <v>144</v>
      </c>
      <c r="J193">
        <f>(p_summary[[#This Row],[UnitsSold]] - AVERAGE(product_summaries[UnitsSold])) / _xlfn.STDEV.P(product_summaries[UnitsSold])</f>
        <v>0.6620169671972399</v>
      </c>
      <c r="K193">
        <f>(p_summary[[#This Row],[Revenue]]-AVERAGE(product_summaries[UnitsSold]))/_xlfn.STDEV.P(product_summaries[UnitsSold])</f>
        <v>-1.5972340514200414</v>
      </c>
      <c r="L193">
        <v>883</v>
      </c>
    </row>
    <row r="194" spans="1:12" x14ac:dyDescent="0.3">
      <c r="A194">
        <v>10322</v>
      </c>
      <c r="B194">
        <v>52</v>
      </c>
      <c r="C194">
        <v>5.6</v>
      </c>
      <c r="D194">
        <v>20</v>
      </c>
      <c r="E194">
        <v>0</v>
      </c>
      <c r="F194" t="s">
        <v>989</v>
      </c>
      <c r="G194">
        <v>5</v>
      </c>
      <c r="H194" t="s">
        <v>16</v>
      </c>
      <c r="I194">
        <v>112</v>
      </c>
      <c r="J194">
        <f>(p_summary[[#This Row],[UnitsSold]] - AVERAGE(product_summaries[UnitsSold])) / _xlfn.STDEV.P(product_summaries[UnitsSold])</f>
        <v>-0.50888038074649322</v>
      </c>
      <c r="K194">
        <f>(p_summary[[#This Row],[Revenue]]-AVERAGE(product_summaries[UnitsSold]))/_xlfn.STDEV.P(product_summaries[UnitsSold])</f>
        <v>-1.6950635948513717</v>
      </c>
      <c r="L194">
        <v>500</v>
      </c>
    </row>
    <row r="195" spans="1:12" x14ac:dyDescent="0.3">
      <c r="A195">
        <v>10323</v>
      </c>
      <c r="B195">
        <v>15</v>
      </c>
      <c r="C195">
        <v>12.4</v>
      </c>
      <c r="D195">
        <v>5</v>
      </c>
      <c r="E195">
        <v>0</v>
      </c>
      <c r="F195" t="s">
        <v>917</v>
      </c>
      <c r="G195">
        <v>2</v>
      </c>
      <c r="H195" t="s">
        <v>7</v>
      </c>
      <c r="I195">
        <v>62</v>
      </c>
      <c r="J195">
        <f>(p_summary[[#This Row],[UnitsSold]] - AVERAGE(product_summaries[UnitsSold])) / _xlfn.STDEV.P(product_summaries[UnitsSold])</f>
        <v>-1.664491862529081</v>
      </c>
      <c r="K195">
        <f>(p_summary[[#This Row],[Revenue]]-AVERAGE(product_summaries[UnitsSold]))/_xlfn.STDEV.P(product_summaries[UnitsSold])</f>
        <v>-1.847922256462825</v>
      </c>
      <c r="L195">
        <v>122</v>
      </c>
    </row>
    <row r="196" spans="1:12" x14ac:dyDescent="0.3">
      <c r="A196">
        <v>10323</v>
      </c>
      <c r="B196">
        <v>25</v>
      </c>
      <c r="C196">
        <v>11.2</v>
      </c>
      <c r="D196">
        <v>4</v>
      </c>
      <c r="E196">
        <v>0</v>
      </c>
      <c r="F196" t="s">
        <v>937</v>
      </c>
      <c r="G196">
        <v>3</v>
      </c>
      <c r="H196" t="s">
        <v>10</v>
      </c>
      <c r="I196">
        <v>44.8</v>
      </c>
      <c r="J196">
        <f>(p_summary[[#This Row],[UnitsSold]] - AVERAGE(product_summaries[UnitsSold])) / _xlfn.STDEV.P(product_summaries[UnitsSold])</f>
        <v>-1.0652859090121836</v>
      </c>
      <c r="K196">
        <f>(p_summary[[#This Row],[Revenue]]-AVERAGE(product_summaries[UnitsSold]))/_xlfn.STDEV.P(product_summaries[UnitsSold])</f>
        <v>-1.9005056360571653</v>
      </c>
      <c r="L196">
        <v>318</v>
      </c>
    </row>
    <row r="197" spans="1:12" x14ac:dyDescent="0.3">
      <c r="A197">
        <v>10323</v>
      </c>
      <c r="B197">
        <v>39</v>
      </c>
      <c r="C197">
        <v>14.4</v>
      </c>
      <c r="D197">
        <v>4</v>
      </c>
      <c r="E197">
        <v>0</v>
      </c>
      <c r="F197" t="s">
        <v>963</v>
      </c>
      <c r="G197">
        <v>1</v>
      </c>
      <c r="H197" t="s">
        <v>4</v>
      </c>
      <c r="I197">
        <v>57.6</v>
      </c>
      <c r="J197">
        <f>(p_summary[[#This Row],[UnitsSold]] - AVERAGE(product_summaries[UnitsSold])) / _xlfn.STDEV.P(product_summaries[UnitsSold])</f>
        <v>0.38687137629662377</v>
      </c>
      <c r="K197">
        <f>(p_summary[[#This Row],[Revenue]]-AVERAGE(product_summaries[UnitsSold]))/_xlfn.STDEV.P(product_summaries[UnitsSold])</f>
        <v>-1.8613738186846329</v>
      </c>
      <c r="L197">
        <v>793</v>
      </c>
    </row>
    <row r="198" spans="1:12" x14ac:dyDescent="0.3">
      <c r="A198">
        <v>10324</v>
      </c>
      <c r="B198">
        <v>16</v>
      </c>
      <c r="C198">
        <v>13.9</v>
      </c>
      <c r="D198">
        <v>21</v>
      </c>
      <c r="E198">
        <v>0.15000000596046448</v>
      </c>
      <c r="F198" t="s">
        <v>919</v>
      </c>
      <c r="G198">
        <v>3</v>
      </c>
      <c r="H198" t="s">
        <v>10</v>
      </c>
      <c r="I198">
        <v>248.11499826014045</v>
      </c>
      <c r="J198">
        <f>(p_summary[[#This Row],[UnitsSold]] - AVERAGE(product_summaries[UnitsSold])) / _xlfn.STDEV.P(product_summaries[UnitsSold])</f>
        <v>1.5027396060602336</v>
      </c>
      <c r="K198">
        <f>(p_summary[[#This Row],[Revenue]]-AVERAGE(product_summaries[UnitsSold]))/_xlfn.STDEV.P(product_summaries[UnitsSold])</f>
        <v>-1.278936465665564</v>
      </c>
      <c r="L198">
        <v>1158</v>
      </c>
    </row>
    <row r="199" spans="1:12" x14ac:dyDescent="0.3">
      <c r="A199">
        <v>10324</v>
      </c>
      <c r="B199">
        <v>35</v>
      </c>
      <c r="C199">
        <v>14.4</v>
      </c>
      <c r="D199">
        <v>70</v>
      </c>
      <c r="E199">
        <v>0.15000000596046448</v>
      </c>
      <c r="F199" t="s">
        <v>956</v>
      </c>
      <c r="G199">
        <v>1</v>
      </c>
      <c r="H199" t="s">
        <v>4</v>
      </c>
      <c r="I199">
        <v>856.79999399185181</v>
      </c>
      <c r="J199">
        <f>(p_summary[[#This Row],[UnitsSold]] - AVERAGE(product_summaries[UnitsSold])) / _xlfn.STDEV.P(product_summaries[UnitsSold])</f>
        <v>0.6620169671972399</v>
      </c>
      <c r="K199">
        <f>(p_summary[[#This Row],[Revenue]]-AVERAGE(product_summaries[UnitsSold]))/_xlfn.STDEV.P(product_summaries[UnitsSold])</f>
        <v>0.58191901014488845</v>
      </c>
      <c r="L199">
        <v>883</v>
      </c>
    </row>
    <row r="200" spans="1:12" x14ac:dyDescent="0.3">
      <c r="A200">
        <v>10324</v>
      </c>
      <c r="B200">
        <v>46</v>
      </c>
      <c r="C200">
        <v>9.6</v>
      </c>
      <c r="D200">
        <v>30</v>
      </c>
      <c r="E200">
        <v>0</v>
      </c>
      <c r="F200" t="s">
        <v>977</v>
      </c>
      <c r="G200">
        <v>8</v>
      </c>
      <c r="H200" t="s">
        <v>25</v>
      </c>
      <c r="I200">
        <v>288</v>
      </c>
      <c r="J200">
        <f>(p_summary[[#This Row],[UnitsSold]] - AVERAGE(product_summaries[UnitsSold])) / _xlfn.STDEV.P(product_summaries[UnitsSold])</f>
        <v>-0.3621360655994979</v>
      </c>
      <c r="K200">
        <f>(p_summary[[#This Row],[Revenue]]-AVERAGE(product_summaries[UnitsSold]))/_xlfn.STDEV.P(product_summaries[UnitsSold])</f>
        <v>-1.1570011059790557</v>
      </c>
      <c r="L200">
        <v>548</v>
      </c>
    </row>
    <row r="201" spans="1:12" x14ac:dyDescent="0.3">
      <c r="A201">
        <v>10324</v>
      </c>
      <c r="B201">
        <v>59</v>
      </c>
      <c r="C201">
        <v>44</v>
      </c>
      <c r="D201">
        <v>40</v>
      </c>
      <c r="E201">
        <v>0.15000000596046448</v>
      </c>
      <c r="F201" t="s">
        <v>1002</v>
      </c>
      <c r="G201">
        <v>4</v>
      </c>
      <c r="H201" t="s">
        <v>13</v>
      </c>
      <c r="I201">
        <v>1495.9999895095825</v>
      </c>
      <c r="J201">
        <f>(p_summary[[#This Row],[UnitsSold]] - AVERAGE(product_summaries[UnitsSold])) / _xlfn.STDEV.P(product_summaries[UnitsSold])</f>
        <v>2.5360641585536587</v>
      </c>
      <c r="K201">
        <f>(p_summary[[#This Row],[Revenue]]-AVERAGE(product_summaries[UnitsSold]))/_xlfn.STDEV.P(product_summaries[UnitsSold])</f>
        <v>2.5360641264826351</v>
      </c>
      <c r="L201">
        <v>1496</v>
      </c>
    </row>
    <row r="202" spans="1:12" x14ac:dyDescent="0.3">
      <c r="A202">
        <v>10324</v>
      </c>
      <c r="B202">
        <v>63</v>
      </c>
      <c r="C202">
        <v>35.1</v>
      </c>
      <c r="D202">
        <v>80</v>
      </c>
      <c r="E202">
        <v>0.15000000596046448</v>
      </c>
      <c r="F202" t="s">
        <v>1010</v>
      </c>
      <c r="G202">
        <v>2</v>
      </c>
      <c r="H202" t="s">
        <v>7</v>
      </c>
      <c r="I202">
        <v>2386.7999832630157</v>
      </c>
      <c r="J202">
        <f>(p_summary[[#This Row],[UnitsSold]] - AVERAGE(product_summaries[UnitsSold])) / _xlfn.STDEV.P(product_summaries[UnitsSold])</f>
        <v>-0.67702490851909192</v>
      </c>
      <c r="K202">
        <f>(p_summary[[#This Row],[Revenue]]-AVERAGE(product_summaries[UnitsSold]))/_xlfn.STDEV.P(product_summaries[UnitsSold])</f>
        <v>5.2593940226554521</v>
      </c>
      <c r="L202">
        <v>445</v>
      </c>
    </row>
    <row r="203" spans="1:12" x14ac:dyDescent="0.3">
      <c r="A203">
        <v>10325</v>
      </c>
      <c r="B203">
        <v>6</v>
      </c>
      <c r="C203">
        <v>20</v>
      </c>
      <c r="D203">
        <v>6</v>
      </c>
      <c r="E203">
        <v>0</v>
      </c>
      <c r="F203" t="s">
        <v>899</v>
      </c>
      <c r="G203">
        <v>2</v>
      </c>
      <c r="H203" t="s">
        <v>7</v>
      </c>
      <c r="I203">
        <v>120</v>
      </c>
      <c r="J203">
        <f>(p_summary[[#This Row],[UnitsSold]] - AVERAGE(product_summaries[UnitsSold])) / _xlfn.STDEV.P(product_summaries[UnitsSold])</f>
        <v>-1.1172578539600777</v>
      </c>
      <c r="K203">
        <f>(p_summary[[#This Row],[Revenue]]-AVERAGE(product_summaries[UnitsSold]))/_xlfn.STDEV.P(product_summaries[UnitsSold])</f>
        <v>-1.6706062089935392</v>
      </c>
      <c r="L203">
        <v>301</v>
      </c>
    </row>
    <row r="204" spans="1:12" x14ac:dyDescent="0.3">
      <c r="A204">
        <v>10325</v>
      </c>
      <c r="B204">
        <v>13</v>
      </c>
      <c r="C204">
        <v>4.8</v>
      </c>
      <c r="D204">
        <v>12</v>
      </c>
      <c r="E204">
        <v>0</v>
      </c>
      <c r="F204" t="s">
        <v>913</v>
      </c>
      <c r="G204">
        <v>8</v>
      </c>
      <c r="H204" t="s">
        <v>25</v>
      </c>
      <c r="I204">
        <v>57.599999999999994</v>
      </c>
      <c r="J204">
        <f>(p_summary[[#This Row],[UnitsSold]] - AVERAGE(product_summaries[UnitsSold])) / _xlfn.STDEV.P(product_summaries[UnitsSold])</f>
        <v>0.68647435305507243</v>
      </c>
      <c r="K204">
        <f>(p_summary[[#This Row],[Revenue]]-AVERAGE(product_summaries[UnitsSold]))/_xlfn.STDEV.P(product_summaries[UnitsSold])</f>
        <v>-1.8613738186846329</v>
      </c>
      <c r="L204">
        <v>891</v>
      </c>
    </row>
    <row r="205" spans="1:12" x14ac:dyDescent="0.3">
      <c r="A205">
        <v>10325</v>
      </c>
      <c r="B205">
        <v>14</v>
      </c>
      <c r="C205">
        <v>18.600000000000001</v>
      </c>
      <c r="D205">
        <v>9</v>
      </c>
      <c r="E205">
        <v>0</v>
      </c>
      <c r="F205" t="s">
        <v>915</v>
      </c>
      <c r="G205">
        <v>7</v>
      </c>
      <c r="H205" t="s">
        <v>22</v>
      </c>
      <c r="I205">
        <v>167.4</v>
      </c>
      <c r="J205">
        <f>(p_summary[[#This Row],[UnitsSold]] - AVERAGE(product_summaries[UnitsSold])) / _xlfn.STDEV.P(product_summaries[UnitsSold])</f>
        <v>-0.80236901104048375</v>
      </c>
      <c r="K205">
        <f>(p_summary[[#This Row],[Revenue]]-AVERAGE(product_summaries[UnitsSold]))/_xlfn.STDEV.P(product_summaries[UnitsSold])</f>
        <v>-1.5256961977858814</v>
      </c>
      <c r="L205">
        <v>404</v>
      </c>
    </row>
    <row r="206" spans="1:12" x14ac:dyDescent="0.3">
      <c r="A206">
        <v>10325</v>
      </c>
      <c r="B206">
        <v>31</v>
      </c>
      <c r="C206">
        <v>10</v>
      </c>
      <c r="D206">
        <v>4</v>
      </c>
      <c r="E206">
        <v>0</v>
      </c>
      <c r="F206" t="s">
        <v>949</v>
      </c>
      <c r="G206">
        <v>4</v>
      </c>
      <c r="H206" t="s">
        <v>13</v>
      </c>
      <c r="I206">
        <v>40</v>
      </c>
      <c r="J206">
        <f>(p_summary[[#This Row],[UnitsSold]] - AVERAGE(product_summaries[UnitsSold])) / _xlfn.STDEV.P(product_summaries[UnitsSold])</f>
        <v>2.2334040085629812</v>
      </c>
      <c r="K206">
        <f>(p_summary[[#This Row],[Revenue]]-AVERAGE(product_summaries[UnitsSold]))/_xlfn.STDEV.P(product_summaries[UnitsSold])</f>
        <v>-1.9151800675718647</v>
      </c>
      <c r="L206">
        <v>1397</v>
      </c>
    </row>
    <row r="207" spans="1:12" x14ac:dyDescent="0.3">
      <c r="A207">
        <v>10325</v>
      </c>
      <c r="B207">
        <v>72</v>
      </c>
      <c r="C207">
        <v>27.8</v>
      </c>
      <c r="D207">
        <v>40</v>
      </c>
      <c r="E207">
        <v>0</v>
      </c>
      <c r="F207" t="s">
        <v>1026</v>
      </c>
      <c r="G207">
        <v>4</v>
      </c>
      <c r="H207" t="s">
        <v>13</v>
      </c>
      <c r="I207">
        <v>1112</v>
      </c>
      <c r="J207">
        <f>(p_summary[[#This Row],[UnitsSold]] - AVERAGE(product_summaries[UnitsSold])) / _xlfn.STDEV.P(product_summaries[UnitsSold])</f>
        <v>0.42661462831560165</v>
      </c>
      <c r="K207">
        <f>(p_summary[[#This Row],[Revenue]]-AVERAGE(product_summaries[UnitsSold]))/_xlfn.STDEV.P(product_summaries[UnitsSold])</f>
        <v>1.3621096373776964</v>
      </c>
      <c r="L207">
        <v>806</v>
      </c>
    </row>
    <row r="208" spans="1:12" x14ac:dyDescent="0.3">
      <c r="A208">
        <v>10326</v>
      </c>
      <c r="B208">
        <v>4</v>
      </c>
      <c r="C208">
        <v>17.600000000000001</v>
      </c>
      <c r="D208">
        <v>24</v>
      </c>
      <c r="E208">
        <v>0</v>
      </c>
      <c r="F208" t="s">
        <v>895</v>
      </c>
      <c r="G208">
        <v>2</v>
      </c>
      <c r="H208" t="s">
        <v>7</v>
      </c>
      <c r="I208">
        <v>422.40000000000003</v>
      </c>
      <c r="J208">
        <f>(p_summary[[#This Row],[UnitsSold]] - AVERAGE(product_summaries[UnitsSold])) / _xlfn.STDEV.P(product_summaries[UnitsSold])</f>
        <v>-0.65256752266125939</v>
      </c>
      <c r="K208">
        <f>(p_summary[[#This Row],[Revenue]]-AVERAGE(product_summaries[UnitsSold]))/_xlfn.STDEV.P(product_summaries[UnitsSold])</f>
        <v>-0.74611702356746878</v>
      </c>
      <c r="L208">
        <v>453</v>
      </c>
    </row>
    <row r="209" spans="1:12" x14ac:dyDescent="0.3">
      <c r="A209">
        <v>10326</v>
      </c>
      <c r="B209">
        <v>57</v>
      </c>
      <c r="C209">
        <v>15.6</v>
      </c>
      <c r="D209">
        <v>16</v>
      </c>
      <c r="E209">
        <v>0</v>
      </c>
      <c r="F209" t="s">
        <v>999</v>
      </c>
      <c r="G209">
        <v>5</v>
      </c>
      <c r="H209" t="s">
        <v>16</v>
      </c>
      <c r="I209">
        <v>249.6</v>
      </c>
      <c r="J209">
        <f>(p_summary[[#This Row],[UnitsSold]] - AVERAGE(product_summaries[UnitsSold])) / _xlfn.STDEV.P(product_summaries[UnitsSold])</f>
        <v>-0.71065381407361172</v>
      </c>
      <c r="K209">
        <f>(p_summary[[#This Row],[Revenue]]-AVERAGE(product_summaries[UnitsSold]))/_xlfn.STDEV.P(product_summaries[UnitsSold])</f>
        <v>-1.2743965580966519</v>
      </c>
      <c r="L209">
        <v>434</v>
      </c>
    </row>
    <row r="210" spans="1:12" x14ac:dyDescent="0.3">
      <c r="A210">
        <v>10326</v>
      </c>
      <c r="B210">
        <v>75</v>
      </c>
      <c r="C210">
        <v>6.2</v>
      </c>
      <c r="D210">
        <v>50</v>
      </c>
      <c r="E210">
        <v>0</v>
      </c>
      <c r="F210" t="s">
        <v>1030</v>
      </c>
      <c r="G210">
        <v>1</v>
      </c>
      <c r="H210" t="s">
        <v>4</v>
      </c>
      <c r="I210">
        <v>310</v>
      </c>
      <c r="J210">
        <f>(p_summary[[#This Row],[UnitsSold]] - AVERAGE(product_summaries[UnitsSold])) / _xlfn.STDEV.P(product_summaries[UnitsSold])</f>
        <v>1.4935680863635465</v>
      </c>
      <c r="K210">
        <f>(p_summary[[#This Row],[Revenue]]-AVERAGE(product_summaries[UnitsSold]))/_xlfn.STDEV.P(product_summaries[UnitsSold])</f>
        <v>-1.0897432948700161</v>
      </c>
      <c r="L210">
        <v>1155</v>
      </c>
    </row>
    <row r="211" spans="1:12" x14ac:dyDescent="0.3">
      <c r="A211">
        <v>10327</v>
      </c>
      <c r="B211">
        <v>2</v>
      </c>
      <c r="C211">
        <v>15.2</v>
      </c>
      <c r="D211">
        <v>25</v>
      </c>
      <c r="E211">
        <v>0.20000000298023224</v>
      </c>
      <c r="F211" t="s">
        <v>891</v>
      </c>
      <c r="G211">
        <v>1</v>
      </c>
      <c r="H211" t="s">
        <v>4</v>
      </c>
      <c r="I211">
        <v>303.99999886751175</v>
      </c>
      <c r="J211">
        <f>(p_summary[[#This Row],[UnitsSold]] - AVERAGE(product_summaries[UnitsSold])) / _xlfn.STDEV.P(product_summaries[UnitsSold])</f>
        <v>1.1939651096050978</v>
      </c>
      <c r="K211">
        <f>(p_summary[[#This Row],[Revenue]]-AVERAGE(product_summaries[UnitsSold]))/_xlfn.STDEV.P(product_summaries[UnitsSold])</f>
        <v>-1.1080863377256034</v>
      </c>
      <c r="L211">
        <v>1057</v>
      </c>
    </row>
    <row r="212" spans="1:12" x14ac:dyDescent="0.3">
      <c r="A212">
        <v>10327</v>
      </c>
      <c r="B212">
        <v>11</v>
      </c>
      <c r="C212">
        <v>16.8</v>
      </c>
      <c r="D212">
        <v>50</v>
      </c>
      <c r="E212">
        <v>0.20000000298023224</v>
      </c>
      <c r="F212" t="s">
        <v>909</v>
      </c>
      <c r="G212">
        <v>4</v>
      </c>
      <c r="H212" t="s">
        <v>13</v>
      </c>
      <c r="I212">
        <v>671.99999749660492</v>
      </c>
      <c r="J212">
        <f>(p_summary[[#This Row],[UnitsSold]] - AVERAGE(product_summaries[UnitsSold])) / _xlfn.STDEV.P(product_summaries[UnitsSold])</f>
        <v>0.12089730509269485</v>
      </c>
      <c r="K212">
        <f>(p_summary[[#This Row],[Revenue]]-AVERAGE(product_summaries[UnitsSold]))/_xlfn.STDEV.P(product_summaries[UnitsSold])</f>
        <v>1.6953407543594094E-2</v>
      </c>
      <c r="L212">
        <v>706</v>
      </c>
    </row>
    <row r="213" spans="1:12" x14ac:dyDescent="0.3">
      <c r="A213">
        <v>10327</v>
      </c>
      <c r="B213">
        <v>30</v>
      </c>
      <c r="C213">
        <v>20.7</v>
      </c>
      <c r="D213">
        <v>35</v>
      </c>
      <c r="E213">
        <v>0.20000000298023224</v>
      </c>
      <c r="F213" t="s">
        <v>947</v>
      </c>
      <c r="G213">
        <v>8</v>
      </c>
      <c r="H213" t="s">
        <v>25</v>
      </c>
      <c r="I213">
        <v>579.59999784082174</v>
      </c>
      <c r="J213">
        <f>(p_summary[[#This Row],[UnitsSold]] - AVERAGE(product_summaries[UnitsSold])) / _xlfn.STDEV.P(product_summaries[UnitsSold])</f>
        <v>-0.16647697873683756</v>
      </c>
      <c r="K213">
        <f>(p_summary[[#This Row],[Revenue]]-AVERAGE(product_summaries[UnitsSold]))/_xlfn.STDEV.P(product_summaries[UnitsSold])</f>
        <v>-0.26552939806204134</v>
      </c>
      <c r="L213">
        <v>612</v>
      </c>
    </row>
    <row r="214" spans="1:12" x14ac:dyDescent="0.3">
      <c r="A214">
        <v>10327</v>
      </c>
      <c r="B214">
        <v>58</v>
      </c>
      <c r="C214">
        <v>10.6</v>
      </c>
      <c r="D214">
        <v>30</v>
      </c>
      <c r="E214">
        <v>0.20000000298023224</v>
      </c>
      <c r="F214" t="s">
        <v>1000</v>
      </c>
      <c r="G214">
        <v>8</v>
      </c>
      <c r="H214" t="s">
        <v>25</v>
      </c>
      <c r="I214">
        <v>254.39999905228615</v>
      </c>
      <c r="J214">
        <f>(p_summary[[#This Row],[UnitsSold]] - AVERAGE(product_summaries[UnitsSold])) / _xlfn.STDEV.P(product_summaries[UnitsSold])</f>
        <v>-0.40493649085070488</v>
      </c>
      <c r="K214">
        <f>(p_summary[[#This Row],[Revenue]]-AVERAGE(product_summaries[UnitsSold]))/_xlfn.STDEV.P(product_summaries[UnitsSold])</f>
        <v>-1.2597221294792778</v>
      </c>
      <c r="L214">
        <v>534</v>
      </c>
    </row>
    <row r="215" spans="1:12" x14ac:dyDescent="0.3">
      <c r="A215">
        <v>10328</v>
      </c>
      <c r="B215">
        <v>59</v>
      </c>
      <c r="C215">
        <v>44</v>
      </c>
      <c r="D215">
        <v>9</v>
      </c>
      <c r="E215">
        <v>0</v>
      </c>
      <c r="F215" t="s">
        <v>1002</v>
      </c>
      <c r="G215">
        <v>4</v>
      </c>
      <c r="H215" t="s">
        <v>13</v>
      </c>
      <c r="I215">
        <v>396</v>
      </c>
      <c r="J215">
        <f>(p_summary[[#This Row],[UnitsSold]] - AVERAGE(product_summaries[UnitsSold])) / _xlfn.STDEV.P(product_summaries[UnitsSold])</f>
        <v>2.5360641585536587</v>
      </c>
      <c r="K215">
        <f>(p_summary[[#This Row],[Revenue]]-AVERAGE(product_summaries[UnitsSold]))/_xlfn.STDEV.P(product_summaries[UnitsSold])</f>
        <v>-0.82682639689831627</v>
      </c>
      <c r="L215">
        <v>1496</v>
      </c>
    </row>
    <row r="216" spans="1:12" x14ac:dyDescent="0.3">
      <c r="A216">
        <v>10328</v>
      </c>
      <c r="B216">
        <v>65</v>
      </c>
      <c r="C216">
        <v>16.8</v>
      </c>
      <c r="D216">
        <v>40</v>
      </c>
      <c r="E216">
        <v>0</v>
      </c>
      <c r="F216" t="s">
        <v>1014</v>
      </c>
      <c r="G216">
        <v>2</v>
      </c>
      <c r="H216" t="s">
        <v>7</v>
      </c>
      <c r="I216">
        <v>672</v>
      </c>
      <c r="J216">
        <f>(p_summary[[#This Row],[UnitsSold]] - AVERAGE(product_summaries[UnitsSold])) / _xlfn.STDEV.P(product_summaries[UnitsSold])</f>
        <v>0.24012706114962851</v>
      </c>
      <c r="K216">
        <f>(p_summary[[#This Row],[Revenue]]-AVERAGE(product_summaries[UnitsSold]))/_xlfn.STDEV.P(product_summaries[UnitsSold])</f>
        <v>1.6953415196906525E-2</v>
      </c>
      <c r="L216">
        <v>745</v>
      </c>
    </row>
    <row r="217" spans="1:12" x14ac:dyDescent="0.3">
      <c r="A217">
        <v>10328</v>
      </c>
      <c r="B217">
        <v>68</v>
      </c>
      <c r="C217">
        <v>10</v>
      </c>
      <c r="D217">
        <v>10</v>
      </c>
      <c r="E217">
        <v>0</v>
      </c>
      <c r="F217" t="s">
        <v>1019</v>
      </c>
      <c r="G217">
        <v>3</v>
      </c>
      <c r="H217" t="s">
        <v>10</v>
      </c>
      <c r="I217">
        <v>100</v>
      </c>
      <c r="J217">
        <f>(p_summary[[#This Row],[UnitsSold]] - AVERAGE(product_summaries[UnitsSold])) / _xlfn.STDEV.P(product_summaries[UnitsSold])</f>
        <v>0.40521441568999816</v>
      </c>
      <c r="K217">
        <f>(p_summary[[#This Row],[Revenue]]-AVERAGE(product_summaries[UnitsSold]))/_xlfn.STDEV.P(product_summaries[UnitsSold])</f>
        <v>-1.7317496736381204</v>
      </c>
      <c r="L217">
        <v>799</v>
      </c>
    </row>
    <row r="218" spans="1:12" x14ac:dyDescent="0.3">
      <c r="A218">
        <v>10329</v>
      </c>
      <c r="B218">
        <v>19</v>
      </c>
      <c r="C218">
        <v>7.3</v>
      </c>
      <c r="D218">
        <v>10</v>
      </c>
      <c r="E218">
        <v>5.000000074505806E-2</v>
      </c>
      <c r="F218" t="s">
        <v>925</v>
      </c>
      <c r="G218">
        <v>3</v>
      </c>
      <c r="H218" t="s">
        <v>10</v>
      </c>
      <c r="I218">
        <v>69.349999945610762</v>
      </c>
      <c r="J218">
        <f>(p_summary[[#This Row],[UnitsSold]] - AVERAGE(product_summaries[UnitsSold])) / _xlfn.STDEV.P(product_summaries[UnitsSold])</f>
        <v>0.17286925004058901</v>
      </c>
      <c r="K218">
        <f>(p_summary[[#This Row],[Revenue]]-AVERAGE(product_summaries[UnitsSold]))/_xlfn.STDEV.P(product_summaries[UnitsSold])</f>
        <v>-1.8254520333722186</v>
      </c>
      <c r="L218">
        <v>723</v>
      </c>
    </row>
    <row r="219" spans="1:12" x14ac:dyDescent="0.3">
      <c r="A219">
        <v>10329</v>
      </c>
      <c r="B219">
        <v>30</v>
      </c>
      <c r="C219">
        <v>20.7</v>
      </c>
      <c r="D219">
        <v>8</v>
      </c>
      <c r="E219">
        <v>5.000000074505806E-2</v>
      </c>
      <c r="F219" t="s">
        <v>947</v>
      </c>
      <c r="G219">
        <v>8</v>
      </c>
      <c r="H219" t="s">
        <v>25</v>
      </c>
      <c r="I219">
        <v>157.31999987661837</v>
      </c>
      <c r="J219">
        <f>(p_summary[[#This Row],[UnitsSold]] - AVERAGE(product_summaries[UnitsSold])) / _xlfn.STDEV.P(product_summaries[UnitsSold])</f>
        <v>-0.16647697873683756</v>
      </c>
      <c r="K219">
        <f>(p_summary[[#This Row],[Revenue]]-AVERAGE(product_summaries[UnitsSold]))/_xlfn.STDEV.P(product_summaries[UnitsSold])</f>
        <v>-1.5565125043439494</v>
      </c>
      <c r="L219">
        <v>612</v>
      </c>
    </row>
    <row r="220" spans="1:12" x14ac:dyDescent="0.3">
      <c r="A220">
        <v>10329</v>
      </c>
      <c r="B220">
        <v>38</v>
      </c>
      <c r="C220">
        <v>210.8</v>
      </c>
      <c r="D220">
        <v>20</v>
      </c>
      <c r="E220">
        <v>5.000000074505806E-2</v>
      </c>
      <c r="F220" t="s">
        <v>961</v>
      </c>
      <c r="G220">
        <v>1</v>
      </c>
      <c r="H220" t="s">
        <v>4</v>
      </c>
      <c r="I220">
        <v>4005.1999968588352</v>
      </c>
      <c r="J220">
        <f>(p_summary[[#This Row],[UnitsSold]] - AVERAGE(product_summaries[UnitsSold])) / _xlfn.STDEV.P(product_summaries[UnitsSold])</f>
        <v>-0.13284807318231781</v>
      </c>
      <c r="K220">
        <f>(p_summary[[#This Row],[Revenue]]-AVERAGE(product_summaries[UnitsSold]))/_xlfn.STDEV.P(product_summaries[UnitsSold])</f>
        <v>10.207123223259751</v>
      </c>
      <c r="L220">
        <v>623</v>
      </c>
    </row>
    <row r="221" spans="1:12" x14ac:dyDescent="0.3">
      <c r="A221">
        <v>10329</v>
      </c>
      <c r="B221">
        <v>56</v>
      </c>
      <c r="C221">
        <v>30.4</v>
      </c>
      <c r="D221">
        <v>12</v>
      </c>
      <c r="E221">
        <v>5.000000074505806E-2</v>
      </c>
      <c r="F221" t="s">
        <v>997</v>
      </c>
      <c r="G221">
        <v>5</v>
      </c>
      <c r="H221" t="s">
        <v>16</v>
      </c>
      <c r="I221">
        <v>346.5599997282028</v>
      </c>
      <c r="J221">
        <f>(p_summary[[#This Row],[UnitsSold]] - AVERAGE(product_summaries[UnitsSold])) / _xlfn.STDEV.P(product_summaries[UnitsSold])</f>
        <v>1.8237427954442857</v>
      </c>
      <c r="K221">
        <f>(p_summary[[#This Row],[Revenue]]-AVERAGE(product_summaries[UnitsSold]))/_xlfn.STDEV.P(product_summaries[UnitsSold])</f>
        <v>-0.97797304233065252</v>
      </c>
      <c r="L221">
        <v>1263</v>
      </c>
    </row>
    <row r="222" spans="1:12" x14ac:dyDescent="0.3">
      <c r="A222">
        <v>10330</v>
      </c>
      <c r="B222">
        <v>26</v>
      </c>
      <c r="C222">
        <v>24.9</v>
      </c>
      <c r="D222">
        <v>50</v>
      </c>
      <c r="E222">
        <v>0.15000000596046448</v>
      </c>
      <c r="F222" t="s">
        <v>939</v>
      </c>
      <c r="G222">
        <v>3</v>
      </c>
      <c r="H222" t="s">
        <v>10</v>
      </c>
      <c r="I222">
        <v>1058.2499925792217</v>
      </c>
      <c r="J222">
        <f>(p_summary[[#This Row],[UnitsSold]] - AVERAGE(product_summaries[UnitsSold])) / _xlfn.STDEV.P(product_summaries[UnitsSold])</f>
        <v>0.26458444700746103</v>
      </c>
      <c r="K222">
        <f>(p_summary[[#This Row],[Revenue]]-AVERAGE(product_summaries[UnitsSold]))/_xlfn.STDEV.P(product_summaries[UnitsSold])</f>
        <v>1.1977865534587795</v>
      </c>
      <c r="L222">
        <v>753</v>
      </c>
    </row>
    <row r="223" spans="1:12" x14ac:dyDescent="0.3">
      <c r="A223">
        <v>10330</v>
      </c>
      <c r="B223">
        <v>72</v>
      </c>
      <c r="C223">
        <v>27.8</v>
      </c>
      <c r="D223">
        <v>25</v>
      </c>
      <c r="E223">
        <v>0.15000000596046448</v>
      </c>
      <c r="F223" t="s">
        <v>1026</v>
      </c>
      <c r="G223">
        <v>4</v>
      </c>
      <c r="H223" t="s">
        <v>13</v>
      </c>
      <c r="I223">
        <v>590.74999585747719</v>
      </c>
      <c r="J223">
        <f>(p_summary[[#This Row],[UnitsSold]] - AVERAGE(product_summaries[UnitsSold])) / _xlfn.STDEV.P(product_summaries[UnitsSold])</f>
        <v>0.42661462831560165</v>
      </c>
      <c r="K223">
        <f>(p_summary[[#This Row],[Revenue]]-AVERAGE(product_summaries[UnitsSold]))/_xlfn.STDEV.P(product_summaries[UnitsSold])</f>
        <v>-0.23144192258611512</v>
      </c>
      <c r="L223">
        <v>806</v>
      </c>
    </row>
    <row r="224" spans="1:12" x14ac:dyDescent="0.3">
      <c r="A224">
        <v>10331</v>
      </c>
      <c r="B224">
        <v>54</v>
      </c>
      <c r="C224">
        <v>5.9</v>
      </c>
      <c r="D224">
        <v>15</v>
      </c>
      <c r="E224">
        <v>0</v>
      </c>
      <c r="F224" t="s">
        <v>993</v>
      </c>
      <c r="G224">
        <v>6</v>
      </c>
      <c r="H224" t="s">
        <v>19</v>
      </c>
      <c r="I224">
        <v>88.5</v>
      </c>
      <c r="J224">
        <f>(p_summary[[#This Row],[UnitsSold]] - AVERAGE(product_summaries[UnitsSold])) / _xlfn.STDEV.P(product_summaries[UnitsSold])</f>
        <v>0.27069879347191916</v>
      </c>
      <c r="K224">
        <f>(p_summary[[#This Row],[Revenue]]-AVERAGE(product_summaries[UnitsSold]))/_xlfn.STDEV.P(product_summaries[UnitsSold])</f>
        <v>-1.7669071658087547</v>
      </c>
      <c r="L224">
        <v>755</v>
      </c>
    </row>
    <row r="225" spans="1:12" x14ac:dyDescent="0.3">
      <c r="A225">
        <v>10332</v>
      </c>
      <c r="B225">
        <v>18</v>
      </c>
      <c r="C225">
        <v>50</v>
      </c>
      <c r="D225">
        <v>40</v>
      </c>
      <c r="E225">
        <v>0.20000000298023224</v>
      </c>
      <c r="F225" t="s">
        <v>923</v>
      </c>
      <c r="G225">
        <v>8</v>
      </c>
      <c r="H225" t="s">
        <v>25</v>
      </c>
      <c r="I225">
        <v>1599.9999940395355</v>
      </c>
      <c r="J225">
        <f>(p_summary[[#This Row],[UnitsSold]] - AVERAGE(product_summaries[UnitsSold])) / _xlfn.STDEV.P(product_summaries[UnitsSold])</f>
        <v>-0.38965062468955952</v>
      </c>
      <c r="K225">
        <f>(p_summary[[#This Row],[Revenue]]-AVERAGE(product_summaries[UnitsSold]))/_xlfn.STDEV.P(product_summaries[UnitsSold])</f>
        <v>2.8540101564833091</v>
      </c>
      <c r="L225">
        <v>539</v>
      </c>
    </row>
    <row r="226" spans="1:12" x14ac:dyDescent="0.3">
      <c r="A226">
        <v>10332</v>
      </c>
      <c r="B226">
        <v>42</v>
      </c>
      <c r="C226">
        <v>11.2</v>
      </c>
      <c r="D226">
        <v>10</v>
      </c>
      <c r="E226">
        <v>0.20000000298023224</v>
      </c>
      <c r="F226" t="s">
        <v>969</v>
      </c>
      <c r="G226">
        <v>5</v>
      </c>
      <c r="H226" t="s">
        <v>16</v>
      </c>
      <c r="I226">
        <v>89.599999666213989</v>
      </c>
      <c r="J226">
        <f>(p_summary[[#This Row],[UnitsSold]] - AVERAGE(product_summaries[UnitsSold])) / _xlfn.STDEV.P(product_summaries[UnitsSold])</f>
        <v>9.338274600263323E-2</v>
      </c>
      <c r="K226">
        <f>(p_summary[[#This Row],[Revenue]]-AVERAGE(product_summaries[UnitsSold]))/_xlfn.STDEV.P(product_summaries[UnitsSold])</f>
        <v>-1.7635442762737443</v>
      </c>
      <c r="L226">
        <v>697</v>
      </c>
    </row>
    <row r="227" spans="1:12" x14ac:dyDescent="0.3">
      <c r="A227">
        <v>10332</v>
      </c>
      <c r="B227">
        <v>47</v>
      </c>
      <c r="C227">
        <v>7.6</v>
      </c>
      <c r="D227">
        <v>16</v>
      </c>
      <c r="E227">
        <v>0.20000000298023224</v>
      </c>
      <c r="F227" t="s">
        <v>979</v>
      </c>
      <c r="G227">
        <v>3</v>
      </c>
      <c r="H227" t="s">
        <v>10</v>
      </c>
      <c r="I227">
        <v>97.279999637603751</v>
      </c>
      <c r="J227">
        <f>(p_summary[[#This Row],[UnitsSold]] - AVERAGE(product_summaries[UnitsSold])) / _xlfn.STDEV.P(product_summaries[UnitsSold])</f>
        <v>-0.55473797922992918</v>
      </c>
      <c r="K227">
        <f>(p_summary[[#This Row],[Revenue]]-AVERAGE(product_summaries[UnitsSold]))/_xlfn.STDEV.P(product_summaries[UnitsSold])</f>
        <v>-1.7400651859376917</v>
      </c>
      <c r="L227">
        <v>485</v>
      </c>
    </row>
    <row r="228" spans="1:12" x14ac:dyDescent="0.3">
      <c r="A228">
        <v>10333</v>
      </c>
      <c r="B228">
        <v>14</v>
      </c>
      <c r="C228">
        <v>18.600000000000001</v>
      </c>
      <c r="D228">
        <v>10</v>
      </c>
      <c r="E228">
        <v>0</v>
      </c>
      <c r="F228" t="s">
        <v>915</v>
      </c>
      <c r="G228">
        <v>7</v>
      </c>
      <c r="H228" t="s">
        <v>22</v>
      </c>
      <c r="I228">
        <v>186</v>
      </c>
      <c r="J228">
        <f>(p_summary[[#This Row],[UnitsSold]] - AVERAGE(product_summaries[UnitsSold])) / _xlfn.STDEV.P(product_summaries[UnitsSold])</f>
        <v>-0.80236901104048375</v>
      </c>
      <c r="K228">
        <f>(p_summary[[#This Row],[Revenue]]-AVERAGE(product_summaries[UnitsSold]))/_xlfn.STDEV.P(product_summaries[UnitsSold])</f>
        <v>-1.4688327756664206</v>
      </c>
      <c r="L228">
        <v>404</v>
      </c>
    </row>
    <row r="229" spans="1:12" x14ac:dyDescent="0.3">
      <c r="A229">
        <v>10333</v>
      </c>
      <c r="B229">
        <v>21</v>
      </c>
      <c r="C229">
        <v>8</v>
      </c>
      <c r="D229">
        <v>10</v>
      </c>
      <c r="E229">
        <v>0.10000000149011612</v>
      </c>
      <c r="F229" t="s">
        <v>929</v>
      </c>
      <c r="G229">
        <v>3</v>
      </c>
      <c r="H229" t="s">
        <v>10</v>
      </c>
      <c r="I229">
        <v>71.99999988079071</v>
      </c>
      <c r="J229">
        <f>(p_summary[[#This Row],[UnitsSold]] - AVERAGE(product_summaries[UnitsSold])) / _xlfn.STDEV.P(product_summaries[UnitsSold])</f>
        <v>1.0686210070837059</v>
      </c>
      <c r="K229">
        <f>(p_summary[[#This Row],[Revenue]]-AVERAGE(product_summaries[UnitsSold]))/_xlfn.STDEV.P(product_summaries[UnitsSold])</f>
        <v>-1.8173505245049779</v>
      </c>
      <c r="L229">
        <v>1016</v>
      </c>
    </row>
    <row r="230" spans="1:12" x14ac:dyDescent="0.3">
      <c r="A230">
        <v>10333</v>
      </c>
      <c r="B230">
        <v>71</v>
      </c>
      <c r="C230">
        <v>17.2</v>
      </c>
      <c r="D230">
        <v>40</v>
      </c>
      <c r="E230">
        <v>0.10000000149011612</v>
      </c>
      <c r="F230" t="s">
        <v>1025</v>
      </c>
      <c r="G230">
        <v>4</v>
      </c>
      <c r="H230" t="s">
        <v>13</v>
      </c>
      <c r="I230">
        <v>619.19999897480011</v>
      </c>
      <c r="J230">
        <f>(p_summary[[#This Row],[UnitsSold]] - AVERAGE(product_summaries[UnitsSold])) / _xlfn.STDEV.P(product_summaries[UnitsSold])</f>
        <v>1.1939651096050978</v>
      </c>
      <c r="K230">
        <f>(p_summary[[#This Row],[Revenue]]-AVERAGE(product_summaries[UnitsSold]))/_xlfn.STDEV.P(product_summaries[UnitsSold])</f>
        <v>-0.14446533459900193</v>
      </c>
      <c r="L230">
        <v>1057</v>
      </c>
    </row>
    <row r="231" spans="1:12" x14ac:dyDescent="0.3">
      <c r="A231">
        <v>10334</v>
      </c>
      <c r="B231">
        <v>52</v>
      </c>
      <c r="C231">
        <v>5.6</v>
      </c>
      <c r="D231">
        <v>8</v>
      </c>
      <c r="E231">
        <v>0</v>
      </c>
      <c r="F231" t="s">
        <v>989</v>
      </c>
      <c r="G231">
        <v>5</v>
      </c>
      <c r="H231" t="s">
        <v>16</v>
      </c>
      <c r="I231">
        <v>44.8</v>
      </c>
      <c r="J231">
        <f>(p_summary[[#This Row],[UnitsSold]] - AVERAGE(product_summaries[UnitsSold])) / _xlfn.STDEV.P(product_summaries[UnitsSold])</f>
        <v>-0.50888038074649322</v>
      </c>
      <c r="K231">
        <f>(p_summary[[#This Row],[Revenue]]-AVERAGE(product_summaries[UnitsSold]))/_xlfn.STDEV.P(product_summaries[UnitsSold])</f>
        <v>-1.9005056360571653</v>
      </c>
      <c r="L231">
        <v>500</v>
      </c>
    </row>
    <row r="232" spans="1:12" x14ac:dyDescent="0.3">
      <c r="A232">
        <v>10334</v>
      </c>
      <c r="B232">
        <v>68</v>
      </c>
      <c r="C232">
        <v>10</v>
      </c>
      <c r="D232">
        <v>10</v>
      </c>
      <c r="E232">
        <v>0</v>
      </c>
      <c r="F232" t="s">
        <v>1019</v>
      </c>
      <c r="G232">
        <v>3</v>
      </c>
      <c r="H232" t="s">
        <v>10</v>
      </c>
      <c r="I232">
        <v>100</v>
      </c>
      <c r="J232">
        <f>(p_summary[[#This Row],[UnitsSold]] - AVERAGE(product_summaries[UnitsSold])) / _xlfn.STDEV.P(product_summaries[UnitsSold])</f>
        <v>0.40521441568999816</v>
      </c>
      <c r="K232">
        <f>(p_summary[[#This Row],[Revenue]]-AVERAGE(product_summaries[UnitsSold]))/_xlfn.STDEV.P(product_summaries[UnitsSold])</f>
        <v>-1.7317496736381204</v>
      </c>
      <c r="L232">
        <v>799</v>
      </c>
    </row>
    <row r="233" spans="1:12" x14ac:dyDescent="0.3">
      <c r="A233">
        <v>10335</v>
      </c>
      <c r="B233">
        <v>2</v>
      </c>
      <c r="C233">
        <v>15.2</v>
      </c>
      <c r="D233">
        <v>7</v>
      </c>
      <c r="E233">
        <v>0.20000000298023224</v>
      </c>
      <c r="F233" t="s">
        <v>891</v>
      </c>
      <c r="G233">
        <v>1</v>
      </c>
      <c r="H233" t="s">
        <v>4</v>
      </c>
      <c r="I233">
        <v>85.119999682903284</v>
      </c>
      <c r="J233">
        <f>(p_summary[[#This Row],[UnitsSold]] - AVERAGE(product_summaries[UnitsSold])) / _xlfn.STDEV.P(product_summaries[UnitsSold])</f>
        <v>1.1939651096050978</v>
      </c>
      <c r="K233">
        <f>(p_summary[[#This Row],[Revenue]]-AVERAGE(product_summaries[UnitsSold]))/_xlfn.STDEV.P(product_summaries[UnitsSold])</f>
        <v>-1.7772404123031085</v>
      </c>
      <c r="L233">
        <v>1057</v>
      </c>
    </row>
    <row r="234" spans="1:12" x14ac:dyDescent="0.3">
      <c r="A234">
        <v>10335</v>
      </c>
      <c r="B234">
        <v>31</v>
      </c>
      <c r="C234">
        <v>10</v>
      </c>
      <c r="D234">
        <v>25</v>
      </c>
      <c r="E234">
        <v>0.20000000298023224</v>
      </c>
      <c r="F234" t="s">
        <v>949</v>
      </c>
      <c r="G234">
        <v>4</v>
      </c>
      <c r="H234" t="s">
        <v>13</v>
      </c>
      <c r="I234">
        <v>199.99999925494194</v>
      </c>
      <c r="J234">
        <f>(p_summary[[#This Row],[UnitsSold]] - AVERAGE(product_summaries[UnitsSold])) / _xlfn.STDEV.P(product_summaries[UnitsSold])</f>
        <v>2.2334040085629812</v>
      </c>
      <c r="K234">
        <f>(p_summary[[#This Row],[Revenue]]-AVERAGE(product_summaries[UnitsSold]))/_xlfn.STDEV.P(product_summaries[UnitsSold])</f>
        <v>-1.4260323526929852</v>
      </c>
      <c r="L234">
        <v>1397</v>
      </c>
    </row>
    <row r="235" spans="1:12" x14ac:dyDescent="0.3">
      <c r="A235">
        <v>10335</v>
      </c>
      <c r="B235">
        <v>32</v>
      </c>
      <c r="C235">
        <v>25.6</v>
      </c>
      <c r="D235">
        <v>6</v>
      </c>
      <c r="E235">
        <v>0.20000000298023224</v>
      </c>
      <c r="F235" t="s">
        <v>951</v>
      </c>
      <c r="G235">
        <v>4</v>
      </c>
      <c r="H235" t="s">
        <v>13</v>
      </c>
      <c r="I235">
        <v>122.87999954223635</v>
      </c>
      <c r="J235">
        <f>(p_summary[[#This Row],[UnitsSold]] - AVERAGE(product_summaries[UnitsSold])) / _xlfn.STDEV.P(product_summaries[UnitsSold])</f>
        <v>-1.1294865468889941</v>
      </c>
      <c r="K235">
        <f>(p_summary[[#This Row],[Revenue]]-AVERAGE(product_summaries[UnitsSold]))/_xlfn.STDEV.P(product_summaries[UnitsSold])</f>
        <v>-1.6618015514841824</v>
      </c>
      <c r="L235">
        <v>297</v>
      </c>
    </row>
    <row r="236" spans="1:12" x14ac:dyDescent="0.3">
      <c r="A236">
        <v>10335</v>
      </c>
      <c r="B236">
        <v>51</v>
      </c>
      <c r="C236">
        <v>42.4</v>
      </c>
      <c r="D236">
        <v>48</v>
      </c>
      <c r="E236">
        <v>0.20000000298023224</v>
      </c>
      <c r="F236" t="s">
        <v>987</v>
      </c>
      <c r="G236">
        <v>7</v>
      </c>
      <c r="H236" t="s">
        <v>22</v>
      </c>
      <c r="I236">
        <v>1628.1599939346313</v>
      </c>
      <c r="J236">
        <f>(p_summary[[#This Row],[UnitsSold]] - AVERAGE(product_summaries[UnitsSold])) / _xlfn.STDEV.P(product_summaries[UnitsSold])</f>
        <v>0.67118848689392707</v>
      </c>
      <c r="K236">
        <f>(p_summary[[#This Row],[Revenue]]-AVERAGE(product_summaries[UnitsSold]))/_xlfn.STDEV.P(product_summaries[UnitsSold])</f>
        <v>2.9401001543821694</v>
      </c>
      <c r="L236">
        <v>886</v>
      </c>
    </row>
    <row r="237" spans="1:12" x14ac:dyDescent="0.3">
      <c r="A237">
        <v>10336</v>
      </c>
      <c r="B237">
        <v>4</v>
      </c>
      <c r="C237">
        <v>17.600000000000001</v>
      </c>
      <c r="D237">
        <v>18</v>
      </c>
      <c r="E237">
        <v>0.10000000149011612</v>
      </c>
      <c r="F237" t="s">
        <v>895</v>
      </c>
      <c r="G237">
        <v>2</v>
      </c>
      <c r="H237" t="s">
        <v>7</v>
      </c>
      <c r="I237">
        <v>285.11999952793121</v>
      </c>
      <c r="J237">
        <f>(p_summary[[#This Row],[UnitsSold]] - AVERAGE(product_summaries[UnitsSold])) / _xlfn.STDEV.P(product_summaries[UnitsSold])</f>
        <v>-0.65256752266125939</v>
      </c>
      <c r="K237">
        <f>(p_summary[[#This Row],[Revenue]]-AVERAGE(product_summaries[UnitsSold]))/_xlfn.STDEV.P(product_summaries[UnitsSold])</f>
        <v>-1.1658057663310715</v>
      </c>
      <c r="L237">
        <v>453</v>
      </c>
    </row>
    <row r="238" spans="1:12" x14ac:dyDescent="0.3">
      <c r="A238">
        <v>10337</v>
      </c>
      <c r="B238">
        <v>23</v>
      </c>
      <c r="C238">
        <v>7.2</v>
      </c>
      <c r="D238">
        <v>40</v>
      </c>
      <c r="E238">
        <v>0</v>
      </c>
      <c r="F238" t="s">
        <v>933</v>
      </c>
      <c r="G238">
        <v>5</v>
      </c>
      <c r="H238" t="s">
        <v>16</v>
      </c>
      <c r="I238">
        <v>288</v>
      </c>
      <c r="J238">
        <f>(p_summary[[#This Row],[UnitsSold]] - AVERAGE(product_summaries[UnitsSold])) / _xlfn.STDEV.P(product_summaries[UnitsSold])</f>
        <v>-0.26430652216816775</v>
      </c>
      <c r="K238">
        <f>(p_summary[[#This Row],[Revenue]]-AVERAGE(product_summaries[UnitsSold]))/_xlfn.STDEV.P(product_summaries[UnitsSold])</f>
        <v>-1.1570011059790557</v>
      </c>
      <c r="L238">
        <v>580</v>
      </c>
    </row>
    <row r="239" spans="1:12" x14ac:dyDescent="0.3">
      <c r="A239">
        <v>10337</v>
      </c>
      <c r="B239">
        <v>26</v>
      </c>
      <c r="C239">
        <v>24.9</v>
      </c>
      <c r="D239">
        <v>24</v>
      </c>
      <c r="E239">
        <v>0</v>
      </c>
      <c r="F239" t="s">
        <v>939</v>
      </c>
      <c r="G239">
        <v>3</v>
      </c>
      <c r="H239" t="s">
        <v>10</v>
      </c>
      <c r="I239">
        <v>597.59999999999991</v>
      </c>
      <c r="J239">
        <f>(p_summary[[#This Row],[UnitsSold]] - AVERAGE(product_summaries[UnitsSold])) / _xlfn.STDEV.P(product_summaries[UnitsSold])</f>
        <v>0.26458444700746103</v>
      </c>
      <c r="K239">
        <f>(p_summary[[#This Row],[Revenue]]-AVERAGE(product_summaries[UnitsSold]))/_xlfn.STDEV.P(product_summaries[UnitsSold])</f>
        <v>-0.21050027328093643</v>
      </c>
      <c r="L239">
        <v>753</v>
      </c>
    </row>
    <row r="240" spans="1:12" x14ac:dyDescent="0.3">
      <c r="A240">
        <v>10337</v>
      </c>
      <c r="B240">
        <v>36</v>
      </c>
      <c r="C240">
        <v>15.2</v>
      </c>
      <c r="D240">
        <v>20</v>
      </c>
      <c r="E240">
        <v>0</v>
      </c>
      <c r="F240" t="s">
        <v>957</v>
      </c>
      <c r="G240">
        <v>8</v>
      </c>
      <c r="H240" t="s">
        <v>25</v>
      </c>
      <c r="I240">
        <v>304</v>
      </c>
      <c r="J240">
        <f>(p_summary[[#This Row],[UnitsSold]] - AVERAGE(product_summaries[UnitsSold])) / _xlfn.STDEV.P(product_summaries[UnitsSold])</f>
        <v>0.42355745508337261</v>
      </c>
      <c r="K240">
        <f>(p_summary[[#This Row],[Revenue]]-AVERAGE(product_summaries[UnitsSold]))/_xlfn.STDEV.P(product_summaries[UnitsSold])</f>
        <v>-1.1080863342633906</v>
      </c>
      <c r="L240">
        <v>805</v>
      </c>
    </row>
    <row r="241" spans="1:12" x14ac:dyDescent="0.3">
      <c r="A241">
        <v>10337</v>
      </c>
      <c r="B241">
        <v>37</v>
      </c>
      <c r="C241">
        <v>20.8</v>
      </c>
      <c r="D241">
        <v>28</v>
      </c>
      <c r="E241">
        <v>0</v>
      </c>
      <c r="F241" t="s">
        <v>959</v>
      </c>
      <c r="G241">
        <v>8</v>
      </c>
      <c r="H241" t="s">
        <v>25</v>
      </c>
      <c r="I241">
        <v>582.4</v>
      </c>
      <c r="J241">
        <f>(p_summary[[#This Row],[UnitsSold]] - AVERAGE(product_summaries[UnitsSold])) / _xlfn.STDEV.P(product_summaries[UnitsSold])</f>
        <v>-1.6553203428323937</v>
      </c>
      <c r="K241">
        <f>(p_summary[[#This Row],[Revenue]]-AVERAGE(product_summaries[UnitsSold]))/_xlfn.STDEV.P(product_summaries[UnitsSold])</f>
        <v>-0.25696930641081805</v>
      </c>
      <c r="L241">
        <v>125</v>
      </c>
    </row>
    <row r="242" spans="1:12" x14ac:dyDescent="0.3">
      <c r="A242">
        <v>10337</v>
      </c>
      <c r="B242">
        <v>72</v>
      </c>
      <c r="C242">
        <v>27.8</v>
      </c>
      <c r="D242">
        <v>25</v>
      </c>
      <c r="E242">
        <v>0</v>
      </c>
      <c r="F242" t="s">
        <v>1026</v>
      </c>
      <c r="G242">
        <v>4</v>
      </c>
      <c r="H242" t="s">
        <v>13</v>
      </c>
      <c r="I242">
        <v>695</v>
      </c>
      <c r="J242">
        <f>(p_summary[[#This Row],[UnitsSold]] - AVERAGE(product_summaries[UnitsSold])) / _xlfn.STDEV.P(product_summaries[UnitsSold])</f>
        <v>0.42661462831560165</v>
      </c>
      <c r="K242">
        <f>(p_summary[[#This Row],[Revenue]]-AVERAGE(product_summaries[UnitsSold]))/_xlfn.STDEV.P(product_summaries[UnitsSold])</f>
        <v>8.7268399538175098E-2</v>
      </c>
      <c r="L242">
        <v>806</v>
      </c>
    </row>
    <row r="243" spans="1:12" x14ac:dyDescent="0.3">
      <c r="A243">
        <v>10338</v>
      </c>
      <c r="B243">
        <v>17</v>
      </c>
      <c r="C243">
        <v>31.2</v>
      </c>
      <c r="D243">
        <v>20</v>
      </c>
      <c r="E243">
        <v>0</v>
      </c>
      <c r="F243" t="s">
        <v>921</v>
      </c>
      <c r="G243">
        <v>6</v>
      </c>
      <c r="H243" t="s">
        <v>19</v>
      </c>
      <c r="I243">
        <v>624</v>
      </c>
      <c r="J243">
        <f>(p_summary[[#This Row],[UnitsSold]] - AVERAGE(product_summaries[UnitsSold])) / _xlfn.STDEV.P(product_summaries[UnitsSold])</f>
        <v>0.95244842425900134</v>
      </c>
      <c r="K243">
        <f>(p_summary[[#This Row],[Revenue]]-AVERAGE(product_summaries[UnitsSold]))/_xlfn.STDEV.P(product_summaries[UnitsSold])</f>
        <v>-0.12979089995008875</v>
      </c>
      <c r="L243">
        <v>978</v>
      </c>
    </row>
    <row r="244" spans="1:12" x14ac:dyDescent="0.3">
      <c r="A244">
        <v>10338</v>
      </c>
      <c r="B244">
        <v>30</v>
      </c>
      <c r="C244">
        <v>20.7</v>
      </c>
      <c r="D244">
        <v>15</v>
      </c>
      <c r="E244">
        <v>0</v>
      </c>
      <c r="F244" t="s">
        <v>947</v>
      </c>
      <c r="G244">
        <v>8</v>
      </c>
      <c r="H244" t="s">
        <v>25</v>
      </c>
      <c r="I244">
        <v>310.5</v>
      </c>
      <c r="J244">
        <f>(p_summary[[#This Row],[UnitsSold]] - AVERAGE(product_summaries[UnitsSold])) / _xlfn.STDEV.P(product_summaries[UnitsSold])</f>
        <v>-0.16647697873683756</v>
      </c>
      <c r="K244">
        <f>(p_summary[[#This Row],[Revenue]]-AVERAGE(product_summaries[UnitsSold]))/_xlfn.STDEV.P(product_summaries[UnitsSold])</f>
        <v>-1.0882147082539015</v>
      </c>
      <c r="L244">
        <v>612</v>
      </c>
    </row>
    <row r="245" spans="1:12" x14ac:dyDescent="0.3">
      <c r="A245">
        <v>10339</v>
      </c>
      <c r="B245">
        <v>4</v>
      </c>
      <c r="C245">
        <v>17.600000000000001</v>
      </c>
      <c r="D245">
        <v>10</v>
      </c>
      <c r="E245">
        <v>0</v>
      </c>
      <c r="F245" t="s">
        <v>895</v>
      </c>
      <c r="G245">
        <v>2</v>
      </c>
      <c r="H245" t="s">
        <v>7</v>
      </c>
      <c r="I245">
        <v>176</v>
      </c>
      <c r="J245">
        <f>(p_summary[[#This Row],[UnitsSold]] - AVERAGE(product_summaries[UnitsSold])) / _xlfn.STDEV.P(product_summaries[UnitsSold])</f>
        <v>-0.65256752266125939</v>
      </c>
      <c r="K245">
        <f>(p_summary[[#This Row],[Revenue]]-AVERAGE(product_summaries[UnitsSold]))/_xlfn.STDEV.P(product_summaries[UnitsSold])</f>
        <v>-1.4994045079887113</v>
      </c>
      <c r="L245">
        <v>453</v>
      </c>
    </row>
    <row r="246" spans="1:12" x14ac:dyDescent="0.3">
      <c r="A246">
        <v>10339</v>
      </c>
      <c r="B246">
        <v>17</v>
      </c>
      <c r="C246">
        <v>31.2</v>
      </c>
      <c r="D246">
        <v>70</v>
      </c>
      <c r="E246">
        <v>5.000000074505806E-2</v>
      </c>
      <c r="F246" t="s">
        <v>921</v>
      </c>
      <c r="G246">
        <v>6</v>
      </c>
      <c r="H246" t="s">
        <v>19</v>
      </c>
      <c r="I246">
        <v>2074.7999983727932</v>
      </c>
      <c r="J246">
        <f>(p_summary[[#This Row],[UnitsSold]] - AVERAGE(product_summaries[UnitsSold])) / _xlfn.STDEV.P(product_summaries[UnitsSold])</f>
        <v>0.95244842425900134</v>
      </c>
      <c r="K246">
        <f>(p_summary[[#This Row],[Revenue]]-AVERAGE(product_summaries[UnitsSold]))/_xlfn.STDEV.P(product_summaries[UnitsSold])</f>
        <v>4.3055560203931904</v>
      </c>
      <c r="L246">
        <v>978</v>
      </c>
    </row>
    <row r="247" spans="1:12" x14ac:dyDescent="0.3">
      <c r="A247">
        <v>10339</v>
      </c>
      <c r="B247">
        <v>62</v>
      </c>
      <c r="C247">
        <v>39.4</v>
      </c>
      <c r="D247">
        <v>28</v>
      </c>
      <c r="E247">
        <v>0</v>
      </c>
      <c r="F247" t="s">
        <v>1008</v>
      </c>
      <c r="G247">
        <v>3</v>
      </c>
      <c r="H247" t="s">
        <v>10</v>
      </c>
      <c r="I247">
        <v>1103.2</v>
      </c>
      <c r="J247">
        <f>(p_summary[[#This Row],[UnitsSold]] - AVERAGE(product_summaries[UnitsSold])) / _xlfn.STDEV.P(product_summaries[UnitsSold])</f>
        <v>1.2734516136430536</v>
      </c>
      <c r="K247">
        <f>(p_summary[[#This Row],[Revenue]]-AVERAGE(product_summaries[UnitsSold]))/_xlfn.STDEV.P(product_summaries[UnitsSold])</f>
        <v>1.3352065129340809</v>
      </c>
      <c r="L247">
        <v>1083</v>
      </c>
    </row>
    <row r="248" spans="1:12" x14ac:dyDescent="0.3">
      <c r="A248">
        <v>10340</v>
      </c>
      <c r="B248">
        <v>18</v>
      </c>
      <c r="C248">
        <v>50</v>
      </c>
      <c r="D248">
        <v>20</v>
      </c>
      <c r="E248">
        <v>5.000000074505806E-2</v>
      </c>
      <c r="F248" t="s">
        <v>923</v>
      </c>
      <c r="G248">
        <v>8</v>
      </c>
      <c r="H248" t="s">
        <v>25</v>
      </c>
      <c r="I248">
        <v>949.99999925494194</v>
      </c>
      <c r="J248">
        <f>(p_summary[[#This Row],[UnitsSold]] - AVERAGE(product_summaries[UnitsSold])) / _xlfn.STDEV.P(product_summaries[UnitsSold])</f>
        <v>-0.38965062468955952</v>
      </c>
      <c r="K248">
        <f>(p_summary[[#This Row],[Revenue]]-AVERAGE(product_summaries[UnitsSold]))/_xlfn.STDEV.P(product_summaries[UnitsSold])</f>
        <v>0.86684757147881597</v>
      </c>
      <c r="L248">
        <v>539</v>
      </c>
    </row>
    <row r="249" spans="1:12" x14ac:dyDescent="0.3">
      <c r="A249">
        <v>10340</v>
      </c>
      <c r="B249">
        <v>41</v>
      </c>
      <c r="C249">
        <v>7.7</v>
      </c>
      <c r="D249">
        <v>12</v>
      </c>
      <c r="E249">
        <v>5.000000074505806E-2</v>
      </c>
      <c r="F249" t="s">
        <v>967</v>
      </c>
      <c r="G249">
        <v>8</v>
      </c>
      <c r="H249" t="s">
        <v>25</v>
      </c>
      <c r="I249">
        <v>87.779999931156638</v>
      </c>
      <c r="J249">
        <f>(p_summary[[#This Row],[UnitsSold]] - AVERAGE(product_summaries[UnitsSold])) / _xlfn.STDEV.P(product_summaries[UnitsSold])</f>
        <v>0.96161994395568862</v>
      </c>
      <c r="K249">
        <f>(p_summary[[#This Row],[Revenue]]-AVERAGE(product_summaries[UnitsSold]))/_xlfn.STDEV.P(product_summaries[UnitsSold])</f>
        <v>-1.7691083307464257</v>
      </c>
      <c r="L249">
        <v>981</v>
      </c>
    </row>
    <row r="250" spans="1:12" x14ac:dyDescent="0.3">
      <c r="A250">
        <v>10340</v>
      </c>
      <c r="B250">
        <v>43</v>
      </c>
      <c r="C250">
        <v>36.799999999999997</v>
      </c>
      <c r="D250">
        <v>40</v>
      </c>
      <c r="E250">
        <v>5.000000074505806E-2</v>
      </c>
      <c r="F250" t="s">
        <v>971</v>
      </c>
      <c r="G250">
        <v>1</v>
      </c>
      <c r="H250" t="s">
        <v>4</v>
      </c>
      <c r="I250">
        <v>1398.3999989032745</v>
      </c>
      <c r="J250">
        <f>(p_summary[[#This Row],[UnitsSold]] - AVERAGE(product_summaries[UnitsSold])) / _xlfn.STDEV.P(product_summaries[UnitsSold])</f>
        <v>-0.26430652216816775</v>
      </c>
      <c r="K250">
        <f>(p_summary[[#This Row],[Revenue]]-AVERAGE(product_summaries[UnitsSold]))/_xlfn.STDEV.P(product_summaries[UnitsSold])</f>
        <v>2.2376840477352218</v>
      </c>
      <c r="L250">
        <v>580</v>
      </c>
    </row>
    <row r="251" spans="1:12" x14ac:dyDescent="0.3">
      <c r="A251">
        <v>10341</v>
      </c>
      <c r="B251">
        <v>33</v>
      </c>
      <c r="C251">
        <v>2</v>
      </c>
      <c r="D251">
        <v>8</v>
      </c>
      <c r="E251">
        <v>0</v>
      </c>
      <c r="F251" t="s">
        <v>953</v>
      </c>
      <c r="G251">
        <v>4</v>
      </c>
      <c r="H251" t="s">
        <v>13</v>
      </c>
      <c r="I251">
        <v>16</v>
      </c>
      <c r="J251">
        <f>(p_summary[[#This Row],[UnitsSold]] - AVERAGE(product_summaries[UnitsSold])) / _xlfn.STDEV.P(product_summaries[UnitsSold])</f>
        <v>0.27069879347191916</v>
      </c>
      <c r="K251">
        <f>(p_summary[[#This Row],[Revenue]]-AVERAGE(product_summaries[UnitsSold]))/_xlfn.STDEV.P(product_summaries[UnitsSold])</f>
        <v>-1.9885522251453622</v>
      </c>
      <c r="L251">
        <v>755</v>
      </c>
    </row>
    <row r="252" spans="1:12" x14ac:dyDescent="0.3">
      <c r="A252">
        <v>10341</v>
      </c>
      <c r="B252">
        <v>59</v>
      </c>
      <c r="C252">
        <v>44</v>
      </c>
      <c r="D252">
        <v>9</v>
      </c>
      <c r="E252">
        <v>0.15000000596046448</v>
      </c>
      <c r="F252" t="s">
        <v>1002</v>
      </c>
      <c r="G252">
        <v>4</v>
      </c>
      <c r="H252" t="s">
        <v>13</v>
      </c>
      <c r="I252">
        <v>336.59999763965607</v>
      </c>
      <c r="J252">
        <f>(p_summary[[#This Row],[UnitsSold]] - AVERAGE(product_summaries[UnitsSold])) / _xlfn.STDEV.P(product_summaries[UnitsSold])</f>
        <v>2.5360641585536587</v>
      </c>
      <c r="K252">
        <f>(p_summary[[#This Row],[Revenue]]-AVERAGE(product_summaries[UnitsSold]))/_xlfn.STDEV.P(product_summaries[UnitsSold])</f>
        <v>-1.0084224941087032</v>
      </c>
      <c r="L252">
        <v>1496</v>
      </c>
    </row>
    <row r="253" spans="1:12" x14ac:dyDescent="0.3">
      <c r="A253">
        <v>10342</v>
      </c>
      <c r="B253">
        <v>2</v>
      </c>
      <c r="C253">
        <v>15.2</v>
      </c>
      <c r="D253">
        <v>24</v>
      </c>
      <c r="E253">
        <v>0.20000000298023224</v>
      </c>
      <c r="F253" t="s">
        <v>891</v>
      </c>
      <c r="G253">
        <v>1</v>
      </c>
      <c r="H253" t="s">
        <v>4</v>
      </c>
      <c r="I253">
        <v>291.83999891281127</v>
      </c>
      <c r="J253">
        <f>(p_summary[[#This Row],[UnitsSold]] - AVERAGE(product_summaries[UnitsSold])) / _xlfn.STDEV.P(product_summaries[UnitsSold])</f>
        <v>1.1939651096050978</v>
      </c>
      <c r="K253">
        <f>(p_summary[[#This Row],[Revenue]]-AVERAGE(product_summaries[UnitsSold]))/_xlfn.STDEV.P(product_summaries[UnitsSold])</f>
        <v>-1.1452615640910204</v>
      </c>
      <c r="L253">
        <v>1057</v>
      </c>
    </row>
    <row r="254" spans="1:12" x14ac:dyDescent="0.3">
      <c r="A254">
        <v>10342</v>
      </c>
      <c r="B254">
        <v>31</v>
      </c>
      <c r="C254">
        <v>10</v>
      </c>
      <c r="D254">
        <v>56</v>
      </c>
      <c r="E254">
        <v>0.20000000298023224</v>
      </c>
      <c r="F254" t="s">
        <v>949</v>
      </c>
      <c r="G254">
        <v>4</v>
      </c>
      <c r="H254" t="s">
        <v>13</v>
      </c>
      <c r="I254">
        <v>447.99999833106995</v>
      </c>
      <c r="J254">
        <f>(p_summary[[#This Row],[UnitsSold]] - AVERAGE(product_summaries[UnitsSold])) / _xlfn.STDEV.P(product_summaries[UnitsSold])</f>
        <v>2.2334040085629812</v>
      </c>
      <c r="K254">
        <f>(p_summary[[#This Row],[Revenue]]-AVERAGE(product_summaries[UnitsSold]))/_xlfn.STDEV.P(product_summaries[UnitsSold])</f>
        <v>-0.66785339392461307</v>
      </c>
      <c r="L254">
        <v>1397</v>
      </c>
    </row>
    <row r="255" spans="1:12" x14ac:dyDescent="0.3">
      <c r="A255">
        <v>10342</v>
      </c>
      <c r="B255">
        <v>36</v>
      </c>
      <c r="C255">
        <v>15.2</v>
      </c>
      <c r="D255">
        <v>40</v>
      </c>
      <c r="E255">
        <v>0.20000000298023224</v>
      </c>
      <c r="F255" t="s">
        <v>957</v>
      </c>
      <c r="G255">
        <v>8</v>
      </c>
      <c r="H255" t="s">
        <v>25</v>
      </c>
      <c r="I255">
        <v>486.3999981880188</v>
      </c>
      <c r="J255">
        <f>(p_summary[[#This Row],[UnitsSold]] - AVERAGE(product_summaries[UnitsSold])) / _xlfn.STDEV.P(product_summaries[UnitsSold])</f>
        <v>0.42355745508337261</v>
      </c>
      <c r="K255">
        <f>(p_summary[[#This Row],[Revenue]]-AVERAGE(product_summaries[UnitsSold]))/_xlfn.STDEV.P(product_summaries[UnitsSold])</f>
        <v>-0.55045794224434896</v>
      </c>
      <c r="L255">
        <v>805</v>
      </c>
    </row>
    <row r="256" spans="1:12" x14ac:dyDescent="0.3">
      <c r="A256">
        <v>10342</v>
      </c>
      <c r="B256">
        <v>55</v>
      </c>
      <c r="C256">
        <v>19.2</v>
      </c>
      <c r="D256">
        <v>40</v>
      </c>
      <c r="E256">
        <v>0.20000000298023224</v>
      </c>
      <c r="F256" t="s">
        <v>995</v>
      </c>
      <c r="G256">
        <v>6</v>
      </c>
      <c r="H256" t="s">
        <v>19</v>
      </c>
      <c r="I256">
        <v>614.39999771118164</v>
      </c>
      <c r="J256">
        <f>(p_summary[[#This Row],[UnitsSold]] - AVERAGE(product_summaries[UnitsSold])) / _xlfn.STDEV.P(product_summaries[UnitsSold])</f>
        <v>0.72316043184182122</v>
      </c>
      <c r="K256">
        <f>(p_summary[[#This Row],[Revenue]]-AVERAGE(product_summaries[UnitsSold]))/_xlfn.STDEV.P(product_summaries[UnitsSold])</f>
        <v>-0.15913976997680201</v>
      </c>
      <c r="L256">
        <v>903</v>
      </c>
    </row>
    <row r="257" spans="1:12" x14ac:dyDescent="0.3">
      <c r="A257">
        <v>10343</v>
      </c>
      <c r="B257">
        <v>64</v>
      </c>
      <c r="C257">
        <v>26.6</v>
      </c>
      <c r="D257">
        <v>50</v>
      </c>
      <c r="E257">
        <v>0</v>
      </c>
      <c r="F257" t="s">
        <v>1012</v>
      </c>
      <c r="G257">
        <v>5</v>
      </c>
      <c r="H257" t="s">
        <v>16</v>
      </c>
      <c r="I257">
        <v>1330</v>
      </c>
      <c r="J257">
        <f>(p_summary[[#This Row],[UnitsSold]] - AVERAGE(product_summaries[UnitsSold])) / _xlfn.STDEV.P(product_summaries[UnitsSold])</f>
        <v>0.22484119498848315</v>
      </c>
      <c r="K257">
        <f>(p_summary[[#This Row],[Revenue]]-AVERAGE(product_summaries[UnitsSold]))/_xlfn.STDEV.P(product_summaries[UnitsSold])</f>
        <v>2.0285734020036332</v>
      </c>
      <c r="L257">
        <v>740</v>
      </c>
    </row>
    <row r="258" spans="1:12" x14ac:dyDescent="0.3">
      <c r="A258">
        <v>10343</v>
      </c>
      <c r="B258">
        <v>68</v>
      </c>
      <c r="C258">
        <v>10</v>
      </c>
      <c r="D258">
        <v>4</v>
      </c>
      <c r="E258">
        <v>5.000000074505806E-2</v>
      </c>
      <c r="F258" t="s">
        <v>1019</v>
      </c>
      <c r="G258">
        <v>3</v>
      </c>
      <c r="H258" t="s">
        <v>10</v>
      </c>
      <c r="I258">
        <v>37.999999970197678</v>
      </c>
      <c r="J258">
        <f>(p_summary[[#This Row],[UnitsSold]] - AVERAGE(product_summaries[UnitsSold])) / _xlfn.STDEV.P(product_summaries[UnitsSold])</f>
        <v>0.40521441568999816</v>
      </c>
      <c r="K258">
        <f>(p_summary[[#This Row],[Revenue]]-AVERAGE(product_summaries[UnitsSold]))/_xlfn.STDEV.P(product_summaries[UnitsSold])</f>
        <v>-1.9212944141274335</v>
      </c>
      <c r="L258">
        <v>799</v>
      </c>
    </row>
    <row r="259" spans="1:12" x14ac:dyDescent="0.3">
      <c r="A259">
        <v>10343</v>
      </c>
      <c r="B259">
        <v>76</v>
      </c>
      <c r="C259">
        <v>14.4</v>
      </c>
      <c r="D259">
        <v>15</v>
      </c>
      <c r="E259">
        <v>0</v>
      </c>
      <c r="F259" t="s">
        <v>1032</v>
      </c>
      <c r="G259">
        <v>1</v>
      </c>
      <c r="H259" t="s">
        <v>4</v>
      </c>
      <c r="I259">
        <v>216</v>
      </c>
      <c r="J259">
        <f>(p_summary[[#This Row],[UnitsSold]] - AVERAGE(product_summaries[UnitsSold])) / _xlfn.STDEV.P(product_summaries[UnitsSold])</f>
        <v>0.96161994395568862</v>
      </c>
      <c r="K259">
        <f>(p_summary[[#This Row],[Revenue]]-AVERAGE(product_summaries[UnitsSold]))/_xlfn.STDEV.P(product_summaries[UnitsSold])</f>
        <v>-1.3771175786995487</v>
      </c>
      <c r="L259">
        <v>981</v>
      </c>
    </row>
    <row r="260" spans="1:12" x14ac:dyDescent="0.3">
      <c r="A260">
        <v>10344</v>
      </c>
      <c r="B260">
        <v>4</v>
      </c>
      <c r="C260">
        <v>17.600000000000001</v>
      </c>
      <c r="D260">
        <v>35</v>
      </c>
      <c r="E260">
        <v>0</v>
      </c>
      <c r="F260" t="s">
        <v>895</v>
      </c>
      <c r="G260">
        <v>2</v>
      </c>
      <c r="H260" t="s">
        <v>7</v>
      </c>
      <c r="I260">
        <v>616</v>
      </c>
      <c r="J260">
        <f>(p_summary[[#This Row],[UnitsSold]] - AVERAGE(product_summaries[UnitsSold])) / _xlfn.STDEV.P(product_summaries[UnitsSold])</f>
        <v>-0.65256752266125939</v>
      </c>
      <c r="K260">
        <f>(p_summary[[#This Row],[Revenue]]-AVERAGE(product_summaries[UnitsSold]))/_xlfn.STDEV.P(product_summaries[UnitsSold])</f>
        <v>-0.1542482858079213</v>
      </c>
      <c r="L260">
        <v>453</v>
      </c>
    </row>
    <row r="261" spans="1:12" x14ac:dyDescent="0.3">
      <c r="A261">
        <v>10344</v>
      </c>
      <c r="B261">
        <v>8</v>
      </c>
      <c r="C261">
        <v>32</v>
      </c>
      <c r="D261">
        <v>70</v>
      </c>
      <c r="E261">
        <v>0.25</v>
      </c>
      <c r="F261" t="s">
        <v>903</v>
      </c>
      <c r="G261">
        <v>2</v>
      </c>
      <c r="H261" t="s">
        <v>7</v>
      </c>
      <c r="I261">
        <v>1680</v>
      </c>
      <c r="J261">
        <f>(p_summary[[#This Row],[UnitsSold]] - AVERAGE(product_summaries[UnitsSold])) / _xlfn.STDEV.P(product_summaries[UnitsSold])</f>
        <v>-0.90019855447181396</v>
      </c>
      <c r="K261">
        <f>(p_summary[[#This Row],[Revenue]]-AVERAGE(product_summaries[UnitsSold]))/_xlfn.STDEV.P(product_summaries[UnitsSold])</f>
        <v>3.098584033283807</v>
      </c>
      <c r="L261">
        <v>372</v>
      </c>
    </row>
    <row r="262" spans="1:12" x14ac:dyDescent="0.3">
      <c r="A262">
        <v>10345</v>
      </c>
      <c r="B262">
        <v>8</v>
      </c>
      <c r="C262">
        <v>32</v>
      </c>
      <c r="D262">
        <v>70</v>
      </c>
      <c r="E262">
        <v>0</v>
      </c>
      <c r="F262" t="s">
        <v>903</v>
      </c>
      <c r="G262">
        <v>2</v>
      </c>
      <c r="H262" t="s">
        <v>7</v>
      </c>
      <c r="I262">
        <v>2240</v>
      </c>
      <c r="J262">
        <f>(p_summary[[#This Row],[UnitsSold]] - AVERAGE(product_summaries[UnitsSold])) / _xlfn.STDEV.P(product_summaries[UnitsSold])</f>
        <v>-0.90019855447181396</v>
      </c>
      <c r="K262">
        <f>(p_summary[[#This Row],[Revenue]]-AVERAGE(product_summaries[UnitsSold]))/_xlfn.STDEV.P(product_summaries[UnitsSold])</f>
        <v>4.8106010433320856</v>
      </c>
      <c r="L262">
        <v>372</v>
      </c>
    </row>
    <row r="263" spans="1:12" x14ac:dyDescent="0.3">
      <c r="A263">
        <v>10345</v>
      </c>
      <c r="B263">
        <v>19</v>
      </c>
      <c r="C263">
        <v>7.3</v>
      </c>
      <c r="D263">
        <v>80</v>
      </c>
      <c r="E263">
        <v>0</v>
      </c>
      <c r="F263" t="s">
        <v>925</v>
      </c>
      <c r="G263">
        <v>3</v>
      </c>
      <c r="H263" t="s">
        <v>10</v>
      </c>
      <c r="I263">
        <v>584</v>
      </c>
      <c r="J263">
        <f>(p_summary[[#This Row],[UnitsSold]] - AVERAGE(product_summaries[UnitsSold])) / _xlfn.STDEV.P(product_summaries[UnitsSold])</f>
        <v>0.17286925004058901</v>
      </c>
      <c r="K263">
        <f>(p_summary[[#This Row],[Revenue]]-AVERAGE(product_summaries[UnitsSold]))/_xlfn.STDEV.P(product_summaries[UnitsSold])</f>
        <v>-0.25207782923925148</v>
      </c>
      <c r="L263">
        <v>723</v>
      </c>
    </row>
    <row r="264" spans="1:12" x14ac:dyDescent="0.3">
      <c r="A264">
        <v>10345</v>
      </c>
      <c r="B264">
        <v>42</v>
      </c>
      <c r="C264">
        <v>11.2</v>
      </c>
      <c r="D264">
        <v>9</v>
      </c>
      <c r="E264">
        <v>0</v>
      </c>
      <c r="F264" t="s">
        <v>969</v>
      </c>
      <c r="G264">
        <v>5</v>
      </c>
      <c r="H264" t="s">
        <v>16</v>
      </c>
      <c r="I264">
        <v>100.8</v>
      </c>
      <c r="J264">
        <f>(p_summary[[#This Row],[UnitsSold]] - AVERAGE(product_summaries[UnitsSold])) / _xlfn.STDEV.P(product_summaries[UnitsSold])</f>
        <v>9.338274600263323E-2</v>
      </c>
      <c r="K264">
        <f>(p_summary[[#This Row],[Revenue]]-AVERAGE(product_summaries[UnitsSold]))/_xlfn.STDEV.P(product_summaries[UnitsSold])</f>
        <v>-1.7293039350523374</v>
      </c>
      <c r="L264">
        <v>697</v>
      </c>
    </row>
    <row r="265" spans="1:12" x14ac:dyDescent="0.3">
      <c r="A265">
        <v>10346</v>
      </c>
      <c r="B265">
        <v>17</v>
      </c>
      <c r="C265">
        <v>31.2</v>
      </c>
      <c r="D265">
        <v>36</v>
      </c>
      <c r="E265">
        <v>0.10000000149011612</v>
      </c>
      <c r="F265" t="s">
        <v>921</v>
      </c>
      <c r="G265">
        <v>6</v>
      </c>
      <c r="H265" t="s">
        <v>19</v>
      </c>
      <c r="I265">
        <v>1010.8799983263016</v>
      </c>
      <c r="J265">
        <f>(p_summary[[#This Row],[UnitsSold]] - AVERAGE(product_summaries[UnitsSold])) / _xlfn.STDEV.P(product_summaries[UnitsSold])</f>
        <v>0.95244842425900134</v>
      </c>
      <c r="K265">
        <f>(p_summary[[#This Row],[Revenue]]-AVERAGE(product_summaries[UnitsSold]))/_xlfn.STDEV.P(product_summaries[UnitsSold])</f>
        <v>1.052968275017907</v>
      </c>
      <c r="L265">
        <v>978</v>
      </c>
    </row>
    <row r="266" spans="1:12" x14ac:dyDescent="0.3">
      <c r="A266">
        <v>10346</v>
      </c>
      <c r="B266">
        <v>56</v>
      </c>
      <c r="C266">
        <v>30.4</v>
      </c>
      <c r="D266">
        <v>20</v>
      </c>
      <c r="E266">
        <v>0</v>
      </c>
      <c r="F266" t="s">
        <v>997</v>
      </c>
      <c r="G266">
        <v>5</v>
      </c>
      <c r="H266" t="s">
        <v>16</v>
      </c>
      <c r="I266">
        <v>608</v>
      </c>
      <c r="J266">
        <f>(p_summary[[#This Row],[UnitsSold]] - AVERAGE(product_summaries[UnitsSold])) / _xlfn.STDEV.P(product_summaries[UnitsSold])</f>
        <v>1.8237427954442857</v>
      </c>
      <c r="K266">
        <f>(p_summary[[#This Row],[Revenue]]-AVERAGE(product_summaries[UnitsSold]))/_xlfn.STDEV.P(product_summaries[UnitsSold])</f>
        <v>-0.17870567166575385</v>
      </c>
      <c r="L266">
        <v>1263</v>
      </c>
    </row>
    <row r="267" spans="1:12" x14ac:dyDescent="0.3">
      <c r="A267">
        <v>10347</v>
      </c>
      <c r="B267">
        <v>25</v>
      </c>
      <c r="C267">
        <v>11.2</v>
      </c>
      <c r="D267">
        <v>10</v>
      </c>
      <c r="E267">
        <v>0</v>
      </c>
      <c r="F267" t="s">
        <v>937</v>
      </c>
      <c r="G267">
        <v>3</v>
      </c>
      <c r="H267" t="s">
        <v>10</v>
      </c>
      <c r="I267">
        <v>112</v>
      </c>
      <c r="J267">
        <f>(p_summary[[#This Row],[UnitsSold]] - AVERAGE(product_summaries[UnitsSold])) / _xlfn.STDEV.P(product_summaries[UnitsSold])</f>
        <v>-1.0652859090121836</v>
      </c>
      <c r="K267">
        <f>(p_summary[[#This Row],[Revenue]]-AVERAGE(product_summaries[UnitsSold]))/_xlfn.STDEV.P(product_summaries[UnitsSold])</f>
        <v>-1.6950635948513717</v>
      </c>
      <c r="L267">
        <v>318</v>
      </c>
    </row>
    <row r="268" spans="1:12" x14ac:dyDescent="0.3">
      <c r="A268">
        <v>10347</v>
      </c>
      <c r="B268">
        <v>39</v>
      </c>
      <c r="C268">
        <v>14.4</v>
      </c>
      <c r="D268">
        <v>50</v>
      </c>
      <c r="E268">
        <v>0.15000000596046448</v>
      </c>
      <c r="F268" t="s">
        <v>963</v>
      </c>
      <c r="G268">
        <v>1</v>
      </c>
      <c r="H268" t="s">
        <v>4</v>
      </c>
      <c r="I268">
        <v>611.99999570846558</v>
      </c>
      <c r="J268">
        <f>(p_summary[[#This Row],[UnitsSold]] - AVERAGE(product_summaries[UnitsSold])) / _xlfn.STDEV.P(product_summaries[UnitsSold])</f>
        <v>0.38687137629662377</v>
      </c>
      <c r="K268">
        <f>(p_summary[[#This Row],[Revenue]]-AVERAGE(product_summaries[UnitsSold]))/_xlfn.STDEV.P(product_summaries[UnitsSold])</f>
        <v>-0.16647699185680173</v>
      </c>
      <c r="L268">
        <v>793</v>
      </c>
    </row>
    <row r="269" spans="1:12" x14ac:dyDescent="0.3">
      <c r="A269">
        <v>10347</v>
      </c>
      <c r="B269">
        <v>40</v>
      </c>
      <c r="C269">
        <v>14.7</v>
      </c>
      <c r="D269">
        <v>4</v>
      </c>
      <c r="E269">
        <v>0</v>
      </c>
      <c r="F269" t="s">
        <v>965</v>
      </c>
      <c r="G269">
        <v>8</v>
      </c>
      <c r="H269" t="s">
        <v>25</v>
      </c>
      <c r="I269">
        <v>58.8</v>
      </c>
      <c r="J269">
        <f>(p_summary[[#This Row],[UnitsSold]] - AVERAGE(product_summaries[UnitsSold])) / _xlfn.STDEV.P(product_summaries[UnitsSold])</f>
        <v>1.3345950782876348</v>
      </c>
      <c r="K269">
        <f>(p_summary[[#This Row],[Revenue]]-AVERAGE(product_summaries[UnitsSold]))/_xlfn.STDEV.P(product_summaries[UnitsSold])</f>
        <v>-1.8577052108059582</v>
      </c>
      <c r="L269">
        <v>1103</v>
      </c>
    </row>
    <row r="270" spans="1:12" x14ac:dyDescent="0.3">
      <c r="A270">
        <v>10347</v>
      </c>
      <c r="B270">
        <v>75</v>
      </c>
      <c r="C270">
        <v>6.2</v>
      </c>
      <c r="D270">
        <v>6</v>
      </c>
      <c r="E270">
        <v>0.15000000596046448</v>
      </c>
      <c r="F270" t="s">
        <v>1030</v>
      </c>
      <c r="G270">
        <v>1</v>
      </c>
      <c r="H270" t="s">
        <v>4</v>
      </c>
      <c r="I270">
        <v>31.619999778270724</v>
      </c>
      <c r="J270">
        <f>(p_summary[[#This Row],[UnitsSold]] - AVERAGE(product_summaries[UnitsSold])) / _xlfn.STDEV.P(product_summaries[UnitsSold])</f>
        <v>1.4935680863635465</v>
      </c>
      <c r="K270">
        <f>(p_summary[[#This Row],[Revenue]]-AVERAGE(product_summaries[UnitsSold]))/_xlfn.STDEV.P(product_summaries[UnitsSold])</f>
        <v>-1.9407991799358089</v>
      </c>
      <c r="L270">
        <v>1155</v>
      </c>
    </row>
    <row r="271" spans="1:12" x14ac:dyDescent="0.3">
      <c r="A271">
        <v>10348</v>
      </c>
      <c r="B271">
        <v>1</v>
      </c>
      <c r="C271">
        <v>14.4</v>
      </c>
      <c r="D271">
        <v>15</v>
      </c>
      <c r="E271">
        <v>0.15000000596046448</v>
      </c>
      <c r="F271" t="s">
        <v>889</v>
      </c>
      <c r="G271">
        <v>1</v>
      </c>
      <c r="H271" t="s">
        <v>4</v>
      </c>
      <c r="I271">
        <v>183.59999871253967</v>
      </c>
      <c r="J271">
        <f>(p_summary[[#This Row],[UnitsSold]] - AVERAGE(product_summaries[UnitsSold])) / _xlfn.STDEV.P(product_summaries[UnitsSold])</f>
        <v>0.49387243942464115</v>
      </c>
      <c r="K271">
        <f>(p_summary[[#This Row],[Revenue]]-AVERAGE(product_summaries[UnitsSold]))/_xlfn.STDEV.P(product_summaries[UnitsSold])</f>
        <v>-1.4761699953597596</v>
      </c>
      <c r="L271">
        <v>828</v>
      </c>
    </row>
    <row r="272" spans="1:12" x14ac:dyDescent="0.3">
      <c r="A272">
        <v>10348</v>
      </c>
      <c r="B272">
        <v>23</v>
      </c>
      <c r="C272">
        <v>7.2</v>
      </c>
      <c r="D272">
        <v>25</v>
      </c>
      <c r="E272">
        <v>0</v>
      </c>
      <c r="F272" t="s">
        <v>933</v>
      </c>
      <c r="G272">
        <v>5</v>
      </c>
      <c r="H272" t="s">
        <v>16</v>
      </c>
      <c r="I272">
        <v>180</v>
      </c>
      <c r="J272">
        <f>(p_summary[[#This Row],[UnitsSold]] - AVERAGE(product_summaries[UnitsSold])) / _xlfn.STDEV.P(product_summaries[UnitsSold])</f>
        <v>-0.26430652216816775</v>
      </c>
      <c r="K272">
        <f>(p_summary[[#This Row],[Revenue]]-AVERAGE(product_summaries[UnitsSold]))/_xlfn.STDEV.P(product_summaries[UnitsSold])</f>
        <v>-1.4871758150597949</v>
      </c>
      <c r="L272">
        <v>580</v>
      </c>
    </row>
    <row r="273" spans="1:12" x14ac:dyDescent="0.3">
      <c r="A273">
        <v>10349</v>
      </c>
      <c r="B273">
        <v>54</v>
      </c>
      <c r="C273">
        <v>5.9</v>
      </c>
      <c r="D273">
        <v>24</v>
      </c>
      <c r="E273">
        <v>0</v>
      </c>
      <c r="F273" t="s">
        <v>993</v>
      </c>
      <c r="G273">
        <v>6</v>
      </c>
      <c r="H273" t="s">
        <v>19</v>
      </c>
      <c r="I273">
        <v>141.60000000000002</v>
      </c>
      <c r="J273">
        <f>(p_summary[[#This Row],[UnitsSold]] - AVERAGE(product_summaries[UnitsSold])) / _xlfn.STDEV.P(product_summaries[UnitsSold])</f>
        <v>0.27069879347191916</v>
      </c>
      <c r="K273">
        <f>(p_summary[[#This Row],[Revenue]]-AVERAGE(product_summaries[UnitsSold]))/_xlfn.STDEV.P(product_summaries[UnitsSold])</f>
        <v>-1.6045712671773911</v>
      </c>
      <c r="L273">
        <v>755</v>
      </c>
    </row>
    <row r="274" spans="1:12" x14ac:dyDescent="0.3">
      <c r="A274">
        <v>10350</v>
      </c>
      <c r="B274">
        <v>50</v>
      </c>
      <c r="C274">
        <v>13</v>
      </c>
      <c r="D274">
        <v>15</v>
      </c>
      <c r="E274">
        <v>0.10000000149011612</v>
      </c>
      <c r="F274" t="s">
        <v>985</v>
      </c>
      <c r="G274">
        <v>3</v>
      </c>
      <c r="H274" t="s">
        <v>10</v>
      </c>
      <c r="I274">
        <v>175.49999970942736</v>
      </c>
      <c r="J274">
        <f>(p_summary[[#This Row],[UnitsSold]] - AVERAGE(product_summaries[UnitsSold])) / _xlfn.STDEV.P(product_summaries[UnitsSold])</f>
        <v>-1.3190312872871963</v>
      </c>
      <c r="K274">
        <f>(p_summary[[#This Row],[Revenue]]-AVERAGE(product_summaries[UnitsSold]))/_xlfn.STDEV.P(product_summaries[UnitsSold])</f>
        <v>-1.5009330954931568</v>
      </c>
      <c r="L274">
        <v>235</v>
      </c>
    </row>
    <row r="275" spans="1:12" x14ac:dyDescent="0.3">
      <c r="A275">
        <v>10350</v>
      </c>
      <c r="B275">
        <v>69</v>
      </c>
      <c r="C275">
        <v>28.8</v>
      </c>
      <c r="D275">
        <v>18</v>
      </c>
      <c r="E275">
        <v>0.10000000149011612</v>
      </c>
      <c r="F275" t="s">
        <v>1021</v>
      </c>
      <c r="G275">
        <v>4</v>
      </c>
      <c r="H275" t="s">
        <v>13</v>
      </c>
      <c r="I275">
        <v>466.5599992275238</v>
      </c>
      <c r="J275">
        <f>(p_summary[[#This Row],[UnitsSold]] - AVERAGE(product_summaries[UnitsSold])) / _xlfn.STDEV.P(product_summaries[UnitsSold])</f>
        <v>0.14535469095052739</v>
      </c>
      <c r="K275">
        <f>(p_summary[[#This Row],[Revenue]]-AVERAGE(product_summaries[UnitsSold]))/_xlfn.STDEV.P(product_summaries[UnitsSold])</f>
        <v>-0.61111225599382679</v>
      </c>
      <c r="L275">
        <v>714</v>
      </c>
    </row>
    <row r="276" spans="1:12" x14ac:dyDescent="0.3">
      <c r="A276">
        <v>10351</v>
      </c>
      <c r="B276">
        <v>38</v>
      </c>
      <c r="C276">
        <v>210.8</v>
      </c>
      <c r="D276">
        <v>20</v>
      </c>
      <c r="E276">
        <v>5.000000074505806E-2</v>
      </c>
      <c r="F276" t="s">
        <v>961</v>
      </c>
      <c r="G276">
        <v>1</v>
      </c>
      <c r="H276" t="s">
        <v>4</v>
      </c>
      <c r="I276">
        <v>4005.1999968588352</v>
      </c>
      <c r="J276">
        <f>(p_summary[[#This Row],[UnitsSold]] - AVERAGE(product_summaries[UnitsSold])) / _xlfn.STDEV.P(product_summaries[UnitsSold])</f>
        <v>-0.13284807318231781</v>
      </c>
      <c r="K276">
        <f>(p_summary[[#This Row],[Revenue]]-AVERAGE(product_summaries[UnitsSold]))/_xlfn.STDEV.P(product_summaries[UnitsSold])</f>
        <v>10.207123223259751</v>
      </c>
      <c r="L276">
        <v>623</v>
      </c>
    </row>
    <row r="277" spans="1:12" x14ac:dyDescent="0.3">
      <c r="A277">
        <v>10351</v>
      </c>
      <c r="B277">
        <v>41</v>
      </c>
      <c r="C277">
        <v>7.7</v>
      </c>
      <c r="D277">
        <v>13</v>
      </c>
      <c r="E277">
        <v>0</v>
      </c>
      <c r="F277" t="s">
        <v>967</v>
      </c>
      <c r="G277">
        <v>8</v>
      </c>
      <c r="H277" t="s">
        <v>25</v>
      </c>
      <c r="I277">
        <v>100.10000000000001</v>
      </c>
      <c r="J277">
        <f>(p_summary[[#This Row],[UnitsSold]] - AVERAGE(product_summaries[UnitsSold])) / _xlfn.STDEV.P(product_summaries[UnitsSold])</f>
        <v>0.96161994395568862</v>
      </c>
      <c r="K277">
        <f>(p_summary[[#This Row],[Revenue]]-AVERAGE(product_summaries[UnitsSold]))/_xlfn.STDEV.P(product_summaries[UnitsSold])</f>
        <v>-1.7314439563148976</v>
      </c>
      <c r="L277">
        <v>981</v>
      </c>
    </row>
    <row r="278" spans="1:12" x14ac:dyDescent="0.3">
      <c r="A278">
        <v>10351</v>
      </c>
      <c r="B278">
        <v>44</v>
      </c>
      <c r="C278">
        <v>15.5</v>
      </c>
      <c r="D278">
        <v>77</v>
      </c>
      <c r="E278">
        <v>5.000000074505806E-2</v>
      </c>
      <c r="F278" t="s">
        <v>973</v>
      </c>
      <c r="G278">
        <v>2</v>
      </c>
      <c r="H278" t="s">
        <v>7</v>
      </c>
      <c r="I278">
        <v>1133.8249991107732</v>
      </c>
      <c r="J278">
        <f>(p_summary[[#This Row],[UnitsSold]] - AVERAGE(product_summaries[UnitsSold])) / _xlfn.STDEV.P(product_summaries[UnitsSold])</f>
        <v>-0.20010588429135731</v>
      </c>
      <c r="K278">
        <f>(p_summary[[#This Row],[Revenue]]-AVERAGE(product_summaries[UnitsSold]))/_xlfn.STDEV.P(product_summaries[UnitsSold])</f>
        <v>1.4288324404525756</v>
      </c>
      <c r="L278">
        <v>601</v>
      </c>
    </row>
    <row r="279" spans="1:12" x14ac:dyDescent="0.3">
      <c r="A279">
        <v>10351</v>
      </c>
      <c r="B279">
        <v>65</v>
      </c>
      <c r="C279">
        <v>16.8</v>
      </c>
      <c r="D279">
        <v>10</v>
      </c>
      <c r="E279">
        <v>5.000000074505806E-2</v>
      </c>
      <c r="F279" t="s">
        <v>1014</v>
      </c>
      <c r="G279">
        <v>2</v>
      </c>
      <c r="H279" t="s">
        <v>7</v>
      </c>
      <c r="I279">
        <v>159.59999987483025</v>
      </c>
      <c r="J279">
        <f>(p_summary[[#This Row],[UnitsSold]] - AVERAGE(product_summaries[UnitsSold])) / _xlfn.STDEV.P(product_summaries[UnitsSold])</f>
        <v>0.24012706114962851</v>
      </c>
      <c r="K279">
        <f>(p_summary[[#This Row],[Revenue]]-AVERAGE(product_summaries[UnitsSold]))/_xlfn.STDEV.P(product_summaries[UnitsSold])</f>
        <v>-1.5495421493799337</v>
      </c>
      <c r="L279">
        <v>745</v>
      </c>
    </row>
    <row r="280" spans="1:12" x14ac:dyDescent="0.3">
      <c r="A280">
        <v>10352</v>
      </c>
      <c r="B280">
        <v>24</v>
      </c>
      <c r="C280">
        <v>3.6</v>
      </c>
      <c r="D280">
        <v>10</v>
      </c>
      <c r="E280">
        <v>0</v>
      </c>
      <c r="F280" t="s">
        <v>935</v>
      </c>
      <c r="G280">
        <v>1</v>
      </c>
      <c r="H280" t="s">
        <v>4</v>
      </c>
      <c r="I280">
        <v>36</v>
      </c>
      <c r="J280">
        <f>(p_summary[[#This Row],[UnitsSold]] - AVERAGE(product_summaries[UnitsSold])) / _xlfn.STDEV.P(product_summaries[UnitsSold])</f>
        <v>1.4018528893966744</v>
      </c>
      <c r="K280">
        <f>(p_summary[[#This Row],[Revenue]]-AVERAGE(product_summaries[UnitsSold]))/_xlfn.STDEV.P(product_summaries[UnitsSold])</f>
        <v>-1.9274087605007808</v>
      </c>
      <c r="L280">
        <v>1125</v>
      </c>
    </row>
    <row r="281" spans="1:12" x14ac:dyDescent="0.3">
      <c r="A281">
        <v>10352</v>
      </c>
      <c r="B281">
        <v>54</v>
      </c>
      <c r="C281">
        <v>5.9</v>
      </c>
      <c r="D281">
        <v>20</v>
      </c>
      <c r="E281">
        <v>0.15000000596046448</v>
      </c>
      <c r="F281" t="s">
        <v>993</v>
      </c>
      <c r="G281">
        <v>6</v>
      </c>
      <c r="H281" t="s">
        <v>19</v>
      </c>
      <c r="I281">
        <v>100.29999929666519</v>
      </c>
      <c r="J281">
        <f>(p_summary[[#This Row],[UnitsSold]] - AVERAGE(product_summaries[UnitsSold])) / _xlfn.STDEV.P(product_summaries[UnitsSold])</f>
        <v>0.27069879347191916</v>
      </c>
      <c r="K281">
        <f>(p_summary[[#This Row],[Revenue]]-AVERAGE(product_summaries[UnitsSold]))/_xlfn.STDEV.P(product_summaries[UnitsSold])</f>
        <v>-1.7308325238186681</v>
      </c>
      <c r="L281">
        <v>755</v>
      </c>
    </row>
    <row r="282" spans="1:12" x14ac:dyDescent="0.3">
      <c r="A282">
        <v>10353</v>
      </c>
      <c r="B282">
        <v>11</v>
      </c>
      <c r="C282">
        <v>16.8</v>
      </c>
      <c r="D282">
        <v>12</v>
      </c>
      <c r="E282">
        <v>0.20000000298023224</v>
      </c>
      <c r="F282" t="s">
        <v>909</v>
      </c>
      <c r="G282">
        <v>4</v>
      </c>
      <c r="H282" t="s">
        <v>13</v>
      </c>
      <c r="I282">
        <v>161.27999939918519</v>
      </c>
      <c r="J282">
        <f>(p_summary[[#This Row],[UnitsSold]] - AVERAGE(product_summaries[UnitsSold])) / _xlfn.STDEV.P(product_summaries[UnitsSold])</f>
        <v>0.12089730509269485</v>
      </c>
      <c r="K282">
        <f>(p_summary[[#This Row],[Revenue]]-AVERAGE(product_summaries[UnitsSold]))/_xlfn.STDEV.P(product_summaries[UnitsSold])</f>
        <v>-1.5444060998039182</v>
      </c>
      <c r="L282">
        <v>706</v>
      </c>
    </row>
    <row r="283" spans="1:12" x14ac:dyDescent="0.3">
      <c r="A283">
        <v>10353</v>
      </c>
      <c r="B283">
        <v>38</v>
      </c>
      <c r="C283">
        <v>210.8</v>
      </c>
      <c r="D283">
        <v>50</v>
      </c>
      <c r="E283">
        <v>0.20000000298023224</v>
      </c>
      <c r="F283" t="s">
        <v>961</v>
      </c>
      <c r="G283">
        <v>1</v>
      </c>
      <c r="H283" t="s">
        <v>4</v>
      </c>
      <c r="I283">
        <v>8431.9999685883522</v>
      </c>
      <c r="J283">
        <f>(p_summary[[#This Row],[UnitsSold]] - AVERAGE(product_summaries[UnitsSold])) / _xlfn.STDEV.P(product_summaries[UnitsSold])</f>
        <v>-0.13284807318231781</v>
      </c>
      <c r="K283">
        <f>(p_summary[[#This Row],[Revenue]]-AVERAGE(product_summaries[UnitsSold]))/_xlfn.STDEV.P(product_summaries[UnitsSold])</f>
        <v>23.740617601263626</v>
      </c>
      <c r="L283">
        <v>623</v>
      </c>
    </row>
    <row r="284" spans="1:12" x14ac:dyDescent="0.3">
      <c r="A284">
        <v>10354</v>
      </c>
      <c r="B284">
        <v>1</v>
      </c>
      <c r="C284">
        <v>14.4</v>
      </c>
      <c r="D284">
        <v>12</v>
      </c>
      <c r="E284">
        <v>0</v>
      </c>
      <c r="F284" t="s">
        <v>889</v>
      </c>
      <c r="G284">
        <v>1</v>
      </c>
      <c r="H284" t="s">
        <v>4</v>
      </c>
      <c r="I284">
        <v>172.8</v>
      </c>
      <c r="J284">
        <f>(p_summary[[#This Row],[UnitsSold]] - AVERAGE(product_summaries[UnitsSold])) / _xlfn.STDEV.P(product_summaries[UnitsSold])</f>
        <v>0.49387243942464115</v>
      </c>
      <c r="K284">
        <f>(p_summary[[#This Row],[Revenue]]-AVERAGE(product_summaries[UnitsSold]))/_xlfn.STDEV.P(product_summaries[UnitsSold])</f>
        <v>-1.5091874623318442</v>
      </c>
      <c r="L284">
        <v>828</v>
      </c>
    </row>
    <row r="285" spans="1:12" x14ac:dyDescent="0.3">
      <c r="A285">
        <v>10354</v>
      </c>
      <c r="B285">
        <v>29</v>
      </c>
      <c r="C285">
        <v>99</v>
      </c>
      <c r="D285">
        <v>4</v>
      </c>
      <c r="E285">
        <v>0</v>
      </c>
      <c r="F285" t="s">
        <v>945</v>
      </c>
      <c r="G285">
        <v>6</v>
      </c>
      <c r="H285" t="s">
        <v>19</v>
      </c>
      <c r="I285">
        <v>396</v>
      </c>
      <c r="J285">
        <f>(p_summary[[#This Row],[UnitsSold]] - AVERAGE(product_summaries[UnitsSold])) / _xlfn.STDEV.P(product_summaries[UnitsSold])</f>
        <v>0.24318423438185757</v>
      </c>
      <c r="K285">
        <f>(p_summary[[#This Row],[Revenue]]-AVERAGE(product_summaries[UnitsSold]))/_xlfn.STDEV.P(product_summaries[UnitsSold])</f>
        <v>-0.82682639689831627</v>
      </c>
      <c r="L285">
        <v>746</v>
      </c>
    </row>
    <row r="286" spans="1:12" x14ac:dyDescent="0.3">
      <c r="A286">
        <v>10355</v>
      </c>
      <c r="B286">
        <v>24</v>
      </c>
      <c r="C286">
        <v>3.6</v>
      </c>
      <c r="D286">
        <v>25</v>
      </c>
      <c r="E286">
        <v>0</v>
      </c>
      <c r="F286" t="s">
        <v>935</v>
      </c>
      <c r="G286">
        <v>1</v>
      </c>
      <c r="H286" t="s">
        <v>4</v>
      </c>
      <c r="I286">
        <v>90</v>
      </c>
      <c r="J286">
        <f>(p_summary[[#This Row],[UnitsSold]] - AVERAGE(product_summaries[UnitsSold])) / _xlfn.STDEV.P(product_summaries[UnitsSold])</f>
        <v>1.4018528893966744</v>
      </c>
      <c r="K286">
        <f>(p_summary[[#This Row],[Revenue]]-AVERAGE(product_summaries[UnitsSold]))/_xlfn.STDEV.P(product_summaries[UnitsSold])</f>
        <v>-1.7623214059604111</v>
      </c>
      <c r="L286">
        <v>1125</v>
      </c>
    </row>
    <row r="287" spans="1:12" x14ac:dyDescent="0.3">
      <c r="A287">
        <v>10355</v>
      </c>
      <c r="B287">
        <v>57</v>
      </c>
      <c r="C287">
        <v>15.6</v>
      </c>
      <c r="D287">
        <v>25</v>
      </c>
      <c r="E287">
        <v>0</v>
      </c>
      <c r="F287" t="s">
        <v>999</v>
      </c>
      <c r="G287">
        <v>5</v>
      </c>
      <c r="H287" t="s">
        <v>16</v>
      </c>
      <c r="I287">
        <v>390</v>
      </c>
      <c r="J287">
        <f>(p_summary[[#This Row],[UnitsSold]] - AVERAGE(product_summaries[UnitsSold])) / _xlfn.STDEV.P(product_summaries[UnitsSold])</f>
        <v>-0.71065381407361172</v>
      </c>
      <c r="K287">
        <f>(p_summary[[#This Row],[Revenue]]-AVERAGE(product_summaries[UnitsSold]))/_xlfn.STDEV.P(product_summaries[UnitsSold])</f>
        <v>-0.84516943629169072</v>
      </c>
      <c r="L287">
        <v>434</v>
      </c>
    </row>
    <row r="288" spans="1:12" x14ac:dyDescent="0.3">
      <c r="A288">
        <v>10356</v>
      </c>
      <c r="B288">
        <v>31</v>
      </c>
      <c r="C288">
        <v>10</v>
      </c>
      <c r="D288">
        <v>30</v>
      </c>
      <c r="E288">
        <v>0</v>
      </c>
      <c r="F288" t="s">
        <v>949</v>
      </c>
      <c r="G288">
        <v>4</v>
      </c>
      <c r="H288" t="s">
        <v>13</v>
      </c>
      <c r="I288">
        <v>300</v>
      </c>
      <c r="J288">
        <f>(p_summary[[#This Row],[UnitsSold]] - AVERAGE(product_summaries[UnitsSold])) / _xlfn.STDEV.P(product_summaries[UnitsSold])</f>
        <v>2.2334040085629812</v>
      </c>
      <c r="K288">
        <f>(p_summary[[#This Row],[Revenue]]-AVERAGE(product_summaries[UnitsSold]))/_xlfn.STDEV.P(product_summaries[UnitsSold])</f>
        <v>-1.1203150271923068</v>
      </c>
      <c r="L288">
        <v>1397</v>
      </c>
    </row>
    <row r="289" spans="1:12" x14ac:dyDescent="0.3">
      <c r="A289">
        <v>10356</v>
      </c>
      <c r="B289">
        <v>55</v>
      </c>
      <c r="C289">
        <v>19.2</v>
      </c>
      <c r="D289">
        <v>12</v>
      </c>
      <c r="E289">
        <v>0</v>
      </c>
      <c r="F289" t="s">
        <v>995</v>
      </c>
      <c r="G289">
        <v>6</v>
      </c>
      <c r="H289" t="s">
        <v>19</v>
      </c>
      <c r="I289">
        <v>230.39999999999998</v>
      </c>
      <c r="J289">
        <f>(p_summary[[#This Row],[UnitsSold]] - AVERAGE(product_summaries[UnitsSold])) / _xlfn.STDEV.P(product_summaries[UnitsSold])</f>
        <v>0.72316043184182122</v>
      </c>
      <c r="K289">
        <f>(p_summary[[#This Row],[Revenue]]-AVERAGE(product_summaries[UnitsSold]))/_xlfn.STDEV.P(product_summaries[UnitsSold])</f>
        <v>-1.3330942841554501</v>
      </c>
      <c r="L289">
        <v>903</v>
      </c>
    </row>
    <row r="290" spans="1:12" x14ac:dyDescent="0.3">
      <c r="A290">
        <v>10356</v>
      </c>
      <c r="B290">
        <v>69</v>
      </c>
      <c r="C290">
        <v>28.8</v>
      </c>
      <c r="D290">
        <v>20</v>
      </c>
      <c r="E290">
        <v>0</v>
      </c>
      <c r="F290" t="s">
        <v>1021</v>
      </c>
      <c r="G290">
        <v>4</v>
      </c>
      <c r="H290" t="s">
        <v>13</v>
      </c>
      <c r="I290">
        <v>576</v>
      </c>
      <c r="J290">
        <f>(p_summary[[#This Row],[UnitsSold]] - AVERAGE(product_summaries[UnitsSold])) / _xlfn.STDEV.P(product_summaries[UnitsSold])</f>
        <v>0.14535469095052739</v>
      </c>
      <c r="K290">
        <f>(p_summary[[#This Row],[Revenue]]-AVERAGE(product_summaries[UnitsSold]))/_xlfn.STDEV.P(product_summaries[UnitsSold])</f>
        <v>-0.27653521509708401</v>
      </c>
      <c r="L290">
        <v>714</v>
      </c>
    </row>
    <row r="291" spans="1:12" x14ac:dyDescent="0.3">
      <c r="A291">
        <v>10357</v>
      </c>
      <c r="B291">
        <v>10</v>
      </c>
      <c r="C291">
        <v>24.8</v>
      </c>
      <c r="D291">
        <v>30</v>
      </c>
      <c r="E291">
        <v>0.20000000298023224</v>
      </c>
      <c r="F291" t="s">
        <v>907</v>
      </c>
      <c r="G291">
        <v>8</v>
      </c>
      <c r="H291" t="s">
        <v>25</v>
      </c>
      <c r="I291">
        <v>595.19999778270721</v>
      </c>
      <c r="J291">
        <f>(p_summary[[#This Row],[UnitsSold]] - AVERAGE(product_summaries[UnitsSold])) / _xlfn.STDEV.P(product_summaries[UnitsSold])</f>
        <v>0.23095554145294128</v>
      </c>
      <c r="K291">
        <f>(p_summary[[#This Row],[Revenue]]-AVERAGE(product_summaries[UnitsSold]))/_xlfn.STDEV.P(product_summaries[UnitsSold])</f>
        <v>-0.21783749581693407</v>
      </c>
      <c r="L291">
        <v>742</v>
      </c>
    </row>
    <row r="292" spans="1:12" x14ac:dyDescent="0.3">
      <c r="A292">
        <v>10357</v>
      </c>
      <c r="B292">
        <v>26</v>
      </c>
      <c r="C292">
        <v>24.9</v>
      </c>
      <c r="D292">
        <v>16</v>
      </c>
      <c r="E292">
        <v>0</v>
      </c>
      <c r="F292" t="s">
        <v>939</v>
      </c>
      <c r="G292">
        <v>3</v>
      </c>
      <c r="H292" t="s">
        <v>10</v>
      </c>
      <c r="I292">
        <v>398.4</v>
      </c>
      <c r="J292">
        <f>(p_summary[[#This Row],[UnitsSold]] - AVERAGE(product_summaries[UnitsSold])) / _xlfn.STDEV.P(product_summaries[UnitsSold])</f>
        <v>0.26458444700746103</v>
      </c>
      <c r="K292">
        <f>(p_summary[[#This Row],[Revenue]]-AVERAGE(product_summaries[UnitsSold]))/_xlfn.STDEV.P(product_summaries[UnitsSold])</f>
        <v>-0.81948918114096658</v>
      </c>
      <c r="L292">
        <v>753</v>
      </c>
    </row>
    <row r="293" spans="1:12" x14ac:dyDescent="0.3">
      <c r="A293">
        <v>10357</v>
      </c>
      <c r="B293">
        <v>60</v>
      </c>
      <c r="C293">
        <v>27.2</v>
      </c>
      <c r="D293">
        <v>8</v>
      </c>
      <c r="E293">
        <v>0.20000000298023224</v>
      </c>
      <c r="F293" t="s">
        <v>1004</v>
      </c>
      <c r="G293">
        <v>4</v>
      </c>
      <c r="H293" t="s">
        <v>13</v>
      </c>
      <c r="I293">
        <v>174.07999935150147</v>
      </c>
      <c r="J293">
        <f>(p_summary[[#This Row],[UnitsSold]] - AVERAGE(product_summaries[UnitsSold])) / _xlfn.STDEV.P(product_summaries[UnitsSold])</f>
        <v>2.7836951903642131</v>
      </c>
      <c r="K293">
        <f>(p_summary[[#This Row],[Revenue]]-AVERAGE(product_summaries[UnitsSold]))/_xlfn.STDEV.P(product_summaries[UnitsSold])</f>
        <v>-1.5052742825771634</v>
      </c>
      <c r="L293">
        <v>1577</v>
      </c>
    </row>
    <row r="294" spans="1:12" x14ac:dyDescent="0.3">
      <c r="A294">
        <v>10358</v>
      </c>
      <c r="B294">
        <v>24</v>
      </c>
      <c r="C294">
        <v>3.6</v>
      </c>
      <c r="D294">
        <v>10</v>
      </c>
      <c r="E294">
        <v>5.000000074505806E-2</v>
      </c>
      <c r="F294" t="s">
        <v>935</v>
      </c>
      <c r="G294">
        <v>1</v>
      </c>
      <c r="H294" t="s">
        <v>4</v>
      </c>
      <c r="I294">
        <v>34.19999997317791</v>
      </c>
      <c r="J294">
        <f>(p_summary[[#This Row],[UnitsSold]] - AVERAGE(product_summaries[UnitsSold])) / _xlfn.STDEV.P(product_summaries[UnitsSold])</f>
        <v>1.4018528893966744</v>
      </c>
      <c r="K294">
        <f>(p_summary[[#This Row],[Revenue]]-AVERAGE(product_summaries[UnitsSold]))/_xlfn.STDEV.P(product_summaries[UnitsSold])</f>
        <v>-1.9329116724007929</v>
      </c>
      <c r="L294">
        <v>1125</v>
      </c>
    </row>
    <row r="295" spans="1:12" x14ac:dyDescent="0.3">
      <c r="A295">
        <v>10358</v>
      </c>
      <c r="B295">
        <v>34</v>
      </c>
      <c r="C295">
        <v>11.2</v>
      </c>
      <c r="D295">
        <v>10</v>
      </c>
      <c r="E295">
        <v>5.000000074505806E-2</v>
      </c>
      <c r="F295" t="s">
        <v>955</v>
      </c>
      <c r="G295">
        <v>1</v>
      </c>
      <c r="H295" t="s">
        <v>4</v>
      </c>
      <c r="I295">
        <v>106.3999999165535</v>
      </c>
      <c r="J295">
        <f>(p_summary[[#This Row],[UnitsSold]] - AVERAGE(product_summaries[UnitsSold])) / _xlfn.STDEV.P(product_summaries[UnitsSold])</f>
        <v>-0.49053734135311877</v>
      </c>
      <c r="K295">
        <f>(p_summary[[#This Row],[Revenue]]-AVERAGE(product_summaries[UnitsSold]))/_xlfn.STDEV.P(product_summaries[UnitsSold])</f>
        <v>-1.7121837652069649</v>
      </c>
      <c r="L295">
        <v>506</v>
      </c>
    </row>
    <row r="296" spans="1:12" x14ac:dyDescent="0.3">
      <c r="A296">
        <v>10358</v>
      </c>
      <c r="B296">
        <v>36</v>
      </c>
      <c r="C296">
        <v>15.2</v>
      </c>
      <c r="D296">
        <v>20</v>
      </c>
      <c r="E296">
        <v>5.000000074505806E-2</v>
      </c>
      <c r="F296" t="s">
        <v>957</v>
      </c>
      <c r="G296">
        <v>8</v>
      </c>
      <c r="H296" t="s">
        <v>25</v>
      </c>
      <c r="I296">
        <v>288.79999977350235</v>
      </c>
      <c r="J296">
        <f>(p_summary[[#This Row],[UnitsSold]] - AVERAGE(product_summaries[UnitsSold])) / _xlfn.STDEV.P(product_summaries[UnitsSold])</f>
        <v>0.42355745508337261</v>
      </c>
      <c r="K296">
        <f>(p_summary[[#This Row],[Revenue]]-AVERAGE(product_summaries[UnitsSold]))/_xlfn.STDEV.P(product_summaries[UnitsSold])</f>
        <v>-1.154555368085715</v>
      </c>
      <c r="L296">
        <v>805</v>
      </c>
    </row>
    <row r="297" spans="1:12" x14ac:dyDescent="0.3">
      <c r="A297">
        <v>10359</v>
      </c>
      <c r="B297">
        <v>16</v>
      </c>
      <c r="C297">
        <v>13.9</v>
      </c>
      <c r="D297">
        <v>56</v>
      </c>
      <c r="E297">
        <v>5.000000074505806E-2</v>
      </c>
      <c r="F297" t="s">
        <v>919</v>
      </c>
      <c r="G297">
        <v>3</v>
      </c>
      <c r="H297" t="s">
        <v>10</v>
      </c>
      <c r="I297">
        <v>739.47999942004674</v>
      </c>
      <c r="J297">
        <f>(p_summary[[#This Row],[UnitsSold]] - AVERAGE(product_summaries[UnitsSold])) / _xlfn.STDEV.P(product_summaries[UnitsSold])</f>
        <v>1.5027396060602336</v>
      </c>
      <c r="K297">
        <f>(p_summary[[#This Row],[Revenue]]-AVERAGE(product_summaries[UnitsSold]))/_xlfn.STDEV.P(product_summaries[UnitsSold])</f>
        <v>0.22325146313470645</v>
      </c>
      <c r="L297">
        <v>1158</v>
      </c>
    </row>
    <row r="298" spans="1:12" x14ac:dyDescent="0.3">
      <c r="A298">
        <v>10359</v>
      </c>
      <c r="B298">
        <v>31</v>
      </c>
      <c r="C298">
        <v>10</v>
      </c>
      <c r="D298">
        <v>70</v>
      </c>
      <c r="E298">
        <v>5.000000074505806E-2</v>
      </c>
      <c r="F298" t="s">
        <v>949</v>
      </c>
      <c r="G298">
        <v>4</v>
      </c>
      <c r="H298" t="s">
        <v>13</v>
      </c>
      <c r="I298">
        <v>664.99999947845936</v>
      </c>
      <c r="J298">
        <f>(p_summary[[#This Row],[UnitsSold]] - AVERAGE(product_summaries[UnitsSold])) / _xlfn.STDEV.P(product_summaries[UnitsSold])</f>
        <v>2.2334040085629812</v>
      </c>
      <c r="K298">
        <f>(p_summary[[#This Row],[Revenue]]-AVERAGE(product_summaries[UnitsSold]))/_xlfn.STDEV.P(product_summaries[UnitsSold])</f>
        <v>-4.4467990231370422E-3</v>
      </c>
      <c r="L298">
        <v>1397</v>
      </c>
    </row>
    <row r="299" spans="1:12" x14ac:dyDescent="0.3">
      <c r="A299">
        <v>10359</v>
      </c>
      <c r="B299">
        <v>60</v>
      </c>
      <c r="C299">
        <v>27.2</v>
      </c>
      <c r="D299">
        <v>80</v>
      </c>
      <c r="E299">
        <v>5.000000074505806E-2</v>
      </c>
      <c r="F299" t="s">
        <v>1004</v>
      </c>
      <c r="G299">
        <v>4</v>
      </c>
      <c r="H299" t="s">
        <v>13</v>
      </c>
      <c r="I299">
        <v>2067.1999983787537</v>
      </c>
      <c r="J299">
        <f>(p_summary[[#This Row],[UnitsSold]] - AVERAGE(product_summaries[UnitsSold])) / _xlfn.STDEV.P(product_summaries[UnitsSold])</f>
        <v>2.7836951903642131</v>
      </c>
      <c r="K299">
        <f>(p_summary[[#This Row],[Revenue]]-AVERAGE(product_summaries[UnitsSold]))/_xlfn.STDEV.P(product_summaries[UnitsSold])</f>
        <v>4.2823215038464717</v>
      </c>
      <c r="L299">
        <v>1577</v>
      </c>
    </row>
    <row r="300" spans="1:12" x14ac:dyDescent="0.3">
      <c r="A300">
        <v>10360</v>
      </c>
      <c r="B300">
        <v>28</v>
      </c>
      <c r="C300">
        <v>36.4</v>
      </c>
      <c r="D300">
        <v>30</v>
      </c>
      <c r="E300">
        <v>0</v>
      </c>
      <c r="F300" t="s">
        <v>943</v>
      </c>
      <c r="G300">
        <v>7</v>
      </c>
      <c r="H300" t="s">
        <v>22</v>
      </c>
      <c r="I300">
        <v>1092</v>
      </c>
      <c r="J300">
        <f>(p_summary[[#This Row],[UnitsSold]] - AVERAGE(product_summaries[UnitsSold])) / _xlfn.STDEV.P(product_summaries[UnitsSold])</f>
        <v>-8.0876128234423653E-2</v>
      </c>
      <c r="K300">
        <f>(p_summary[[#This Row],[Revenue]]-AVERAGE(product_summaries[UnitsSold]))/_xlfn.STDEV.P(product_summaries[UnitsSold])</f>
        <v>1.3009661727331152</v>
      </c>
      <c r="L300">
        <v>640</v>
      </c>
    </row>
    <row r="301" spans="1:12" x14ac:dyDescent="0.3">
      <c r="A301">
        <v>10360</v>
      </c>
      <c r="B301">
        <v>29</v>
      </c>
      <c r="C301">
        <v>99</v>
      </c>
      <c r="D301">
        <v>35</v>
      </c>
      <c r="E301">
        <v>0</v>
      </c>
      <c r="F301" t="s">
        <v>945</v>
      </c>
      <c r="G301">
        <v>6</v>
      </c>
      <c r="H301" t="s">
        <v>19</v>
      </c>
      <c r="I301">
        <v>3465</v>
      </c>
      <c r="J301">
        <f>(p_summary[[#This Row],[UnitsSold]] - AVERAGE(product_summaries[UnitsSold])) / _xlfn.STDEV.P(product_summaries[UnitsSold])</f>
        <v>0.24318423438185757</v>
      </c>
      <c r="K301">
        <f>(p_summary[[#This Row],[Revenue]]-AVERAGE(product_summaries[UnitsSold]))/_xlfn.STDEV.P(product_summaries[UnitsSold])</f>
        <v>8.5556382528126935</v>
      </c>
      <c r="L301">
        <v>746</v>
      </c>
    </row>
    <row r="302" spans="1:12" x14ac:dyDescent="0.3">
      <c r="A302">
        <v>10360</v>
      </c>
      <c r="B302">
        <v>38</v>
      </c>
      <c r="C302">
        <v>210.8</v>
      </c>
      <c r="D302">
        <v>10</v>
      </c>
      <c r="E302">
        <v>0</v>
      </c>
      <c r="F302" t="s">
        <v>961</v>
      </c>
      <c r="G302">
        <v>1</v>
      </c>
      <c r="H302" t="s">
        <v>4</v>
      </c>
      <c r="I302">
        <v>2108</v>
      </c>
      <c r="J302">
        <f>(p_summary[[#This Row],[UnitsSold]] - AVERAGE(product_summaries[UnitsSold])) / _xlfn.STDEV.P(product_summaries[UnitsSold])</f>
        <v>-0.13284807318231781</v>
      </c>
      <c r="K302">
        <f>(p_summary[[#This Row],[Revenue]]-AVERAGE(product_summaries[UnitsSold]))/_xlfn.STDEV.P(product_summaries[UnitsSold])</f>
        <v>4.4070541766778488</v>
      </c>
      <c r="L302">
        <v>623</v>
      </c>
    </row>
    <row r="303" spans="1:12" x14ac:dyDescent="0.3">
      <c r="A303">
        <v>10360</v>
      </c>
      <c r="B303">
        <v>49</v>
      </c>
      <c r="C303">
        <v>16</v>
      </c>
      <c r="D303">
        <v>35</v>
      </c>
      <c r="E303">
        <v>0</v>
      </c>
      <c r="F303" t="s">
        <v>983</v>
      </c>
      <c r="G303">
        <v>3</v>
      </c>
      <c r="H303" t="s">
        <v>10</v>
      </c>
      <c r="I303">
        <v>560</v>
      </c>
      <c r="J303">
        <f>(p_summary[[#This Row],[UnitsSold]] - AVERAGE(product_summaries[UnitsSold])) / _xlfn.STDEV.P(product_summaries[UnitsSold])</f>
        <v>-0.44773691610191185</v>
      </c>
      <c r="K303">
        <f>(p_summary[[#This Row],[Revenue]]-AVERAGE(product_summaries[UnitsSold]))/_xlfn.STDEV.P(product_summaries[UnitsSold])</f>
        <v>-0.32544998681274911</v>
      </c>
      <c r="L303">
        <v>520</v>
      </c>
    </row>
    <row r="304" spans="1:12" x14ac:dyDescent="0.3">
      <c r="A304">
        <v>10360</v>
      </c>
      <c r="B304">
        <v>54</v>
      </c>
      <c r="C304">
        <v>5.9</v>
      </c>
      <c r="D304">
        <v>28</v>
      </c>
      <c r="E304">
        <v>0</v>
      </c>
      <c r="F304" t="s">
        <v>993</v>
      </c>
      <c r="G304">
        <v>6</v>
      </c>
      <c r="H304" t="s">
        <v>19</v>
      </c>
      <c r="I304">
        <v>165.20000000000002</v>
      </c>
      <c r="J304">
        <f>(p_summary[[#This Row],[UnitsSold]] - AVERAGE(product_summaries[UnitsSold])) / _xlfn.STDEV.P(product_summaries[UnitsSold])</f>
        <v>0.27069879347191916</v>
      </c>
      <c r="K304">
        <f>(p_summary[[#This Row],[Revenue]]-AVERAGE(product_summaries[UnitsSold]))/_xlfn.STDEV.P(product_summaries[UnitsSold])</f>
        <v>-1.532421978896785</v>
      </c>
      <c r="L304">
        <v>755</v>
      </c>
    </row>
    <row r="305" spans="1:12" x14ac:dyDescent="0.3">
      <c r="A305">
        <v>10361</v>
      </c>
      <c r="B305">
        <v>39</v>
      </c>
      <c r="C305">
        <v>14.4</v>
      </c>
      <c r="D305">
        <v>54</v>
      </c>
      <c r="E305">
        <v>0.10000000149011612</v>
      </c>
      <c r="F305" t="s">
        <v>963</v>
      </c>
      <c r="G305">
        <v>1</v>
      </c>
      <c r="H305" t="s">
        <v>4</v>
      </c>
      <c r="I305">
        <v>699.83999884128571</v>
      </c>
      <c r="J305">
        <f>(p_summary[[#This Row],[UnitsSold]] - AVERAGE(product_summaries[UnitsSold])) / _xlfn.STDEV.P(product_summaries[UnitsSold])</f>
        <v>0.38687137629662377</v>
      </c>
      <c r="K305">
        <f>(p_summary[[#This Row],[Revenue]]-AVERAGE(product_summaries[UnitsSold]))/_xlfn.STDEV.P(product_summaries[UnitsSold])</f>
        <v>0.10206511443977345</v>
      </c>
      <c r="L305">
        <v>793</v>
      </c>
    </row>
    <row r="306" spans="1:12" x14ac:dyDescent="0.3">
      <c r="A306">
        <v>10361</v>
      </c>
      <c r="B306">
        <v>60</v>
      </c>
      <c r="C306">
        <v>27.2</v>
      </c>
      <c r="D306">
        <v>55</v>
      </c>
      <c r="E306">
        <v>0.10000000149011612</v>
      </c>
      <c r="F306" t="s">
        <v>1004</v>
      </c>
      <c r="G306">
        <v>4</v>
      </c>
      <c r="H306" t="s">
        <v>13</v>
      </c>
      <c r="I306">
        <v>1346.3999977707863</v>
      </c>
      <c r="J306">
        <f>(p_summary[[#This Row],[UnitsSold]] - AVERAGE(product_summaries[UnitsSold])) / _xlfn.STDEV.P(product_summaries[UnitsSold])</f>
        <v>2.7836951903642131</v>
      </c>
      <c r="K306">
        <f>(p_summary[[#This Row],[Revenue]]-AVERAGE(product_summaries[UnitsSold]))/_xlfn.STDEV.P(product_summaries[UnitsSold])</f>
        <v>2.0787110361970975</v>
      </c>
      <c r="L306">
        <v>1577</v>
      </c>
    </row>
    <row r="307" spans="1:12" x14ac:dyDescent="0.3">
      <c r="A307">
        <v>10362</v>
      </c>
      <c r="B307">
        <v>25</v>
      </c>
      <c r="C307">
        <v>11.2</v>
      </c>
      <c r="D307">
        <v>50</v>
      </c>
      <c r="E307">
        <v>0</v>
      </c>
      <c r="F307" t="s">
        <v>937</v>
      </c>
      <c r="G307">
        <v>3</v>
      </c>
      <c r="H307" t="s">
        <v>10</v>
      </c>
      <c r="I307">
        <v>560</v>
      </c>
      <c r="J307">
        <f>(p_summary[[#This Row],[UnitsSold]] - AVERAGE(product_summaries[UnitsSold])) / _xlfn.STDEV.P(product_summaries[UnitsSold])</f>
        <v>-1.0652859090121836</v>
      </c>
      <c r="K307">
        <f>(p_summary[[#This Row],[Revenue]]-AVERAGE(product_summaries[UnitsSold]))/_xlfn.STDEV.P(product_summaries[UnitsSold])</f>
        <v>-0.32544998681274911</v>
      </c>
      <c r="L307">
        <v>318</v>
      </c>
    </row>
    <row r="308" spans="1:12" x14ac:dyDescent="0.3">
      <c r="A308">
        <v>10362</v>
      </c>
      <c r="B308">
        <v>51</v>
      </c>
      <c r="C308">
        <v>42.4</v>
      </c>
      <c r="D308">
        <v>20</v>
      </c>
      <c r="E308">
        <v>0</v>
      </c>
      <c r="F308" t="s">
        <v>987</v>
      </c>
      <c r="G308">
        <v>7</v>
      </c>
      <c r="H308" t="s">
        <v>22</v>
      </c>
      <c r="I308">
        <v>848</v>
      </c>
      <c r="J308">
        <f>(p_summary[[#This Row],[UnitsSold]] - AVERAGE(product_summaries[UnitsSold])) / _xlfn.STDEV.P(product_summaries[UnitsSold])</f>
        <v>0.67118848689392707</v>
      </c>
      <c r="K308">
        <f>(p_summary[[#This Row],[Revenue]]-AVERAGE(product_summaries[UnitsSold]))/_xlfn.STDEV.P(product_summaries[UnitsSold])</f>
        <v>0.55501590406922252</v>
      </c>
      <c r="L308">
        <v>886</v>
      </c>
    </row>
    <row r="309" spans="1:12" x14ac:dyDescent="0.3">
      <c r="A309">
        <v>10362</v>
      </c>
      <c r="B309">
        <v>54</v>
      </c>
      <c r="C309">
        <v>5.9</v>
      </c>
      <c r="D309">
        <v>24</v>
      </c>
      <c r="E309">
        <v>0</v>
      </c>
      <c r="F309" t="s">
        <v>993</v>
      </c>
      <c r="G309">
        <v>6</v>
      </c>
      <c r="H309" t="s">
        <v>19</v>
      </c>
      <c r="I309">
        <v>141.60000000000002</v>
      </c>
      <c r="J309">
        <f>(p_summary[[#This Row],[UnitsSold]] - AVERAGE(product_summaries[UnitsSold])) / _xlfn.STDEV.P(product_summaries[UnitsSold])</f>
        <v>0.27069879347191916</v>
      </c>
      <c r="K309">
        <f>(p_summary[[#This Row],[Revenue]]-AVERAGE(product_summaries[UnitsSold]))/_xlfn.STDEV.P(product_summaries[UnitsSold])</f>
        <v>-1.6045712671773911</v>
      </c>
      <c r="L309">
        <v>755</v>
      </c>
    </row>
    <row r="310" spans="1:12" x14ac:dyDescent="0.3">
      <c r="A310">
        <v>10363</v>
      </c>
      <c r="B310">
        <v>31</v>
      </c>
      <c r="C310">
        <v>10</v>
      </c>
      <c r="D310">
        <v>20</v>
      </c>
      <c r="E310">
        <v>0</v>
      </c>
      <c r="F310" t="s">
        <v>949</v>
      </c>
      <c r="G310">
        <v>4</v>
      </c>
      <c r="H310" t="s">
        <v>13</v>
      </c>
      <c r="I310">
        <v>200</v>
      </c>
      <c r="J310">
        <f>(p_summary[[#This Row],[UnitsSold]] - AVERAGE(product_summaries[UnitsSold])) / _xlfn.STDEV.P(product_summaries[UnitsSold])</f>
        <v>2.2334040085629812</v>
      </c>
      <c r="K310">
        <f>(p_summary[[#This Row],[Revenue]]-AVERAGE(product_summaries[UnitsSold]))/_xlfn.STDEV.P(product_summaries[UnitsSold])</f>
        <v>-1.4260323504152137</v>
      </c>
      <c r="L310">
        <v>1397</v>
      </c>
    </row>
    <row r="311" spans="1:12" x14ac:dyDescent="0.3">
      <c r="A311">
        <v>10363</v>
      </c>
      <c r="B311">
        <v>75</v>
      </c>
      <c r="C311">
        <v>6.2</v>
      </c>
      <c r="D311">
        <v>12</v>
      </c>
      <c r="E311">
        <v>0</v>
      </c>
      <c r="F311" t="s">
        <v>1030</v>
      </c>
      <c r="G311">
        <v>1</v>
      </c>
      <c r="H311" t="s">
        <v>4</v>
      </c>
      <c r="I311">
        <v>74.400000000000006</v>
      </c>
      <c r="J311">
        <f>(p_summary[[#This Row],[UnitsSold]] - AVERAGE(product_summaries[UnitsSold])) / _xlfn.STDEV.P(product_summaries[UnitsSold])</f>
        <v>1.4935680863635465</v>
      </c>
      <c r="K311">
        <f>(p_summary[[#This Row],[Revenue]]-AVERAGE(product_summaries[UnitsSold]))/_xlfn.STDEV.P(product_summaries[UnitsSold])</f>
        <v>-1.8100133083831846</v>
      </c>
      <c r="L311">
        <v>1155</v>
      </c>
    </row>
    <row r="312" spans="1:12" x14ac:dyDescent="0.3">
      <c r="A312">
        <v>10363</v>
      </c>
      <c r="B312">
        <v>76</v>
      </c>
      <c r="C312">
        <v>14.4</v>
      </c>
      <c r="D312">
        <v>12</v>
      </c>
      <c r="E312">
        <v>0</v>
      </c>
      <c r="F312" t="s">
        <v>1032</v>
      </c>
      <c r="G312">
        <v>1</v>
      </c>
      <c r="H312" t="s">
        <v>4</v>
      </c>
      <c r="I312">
        <v>172.8</v>
      </c>
      <c r="J312">
        <f>(p_summary[[#This Row],[UnitsSold]] - AVERAGE(product_summaries[UnitsSold])) / _xlfn.STDEV.P(product_summaries[UnitsSold])</f>
        <v>0.96161994395568862</v>
      </c>
      <c r="K312">
        <f>(p_summary[[#This Row],[Revenue]]-AVERAGE(product_summaries[UnitsSold]))/_xlfn.STDEV.P(product_summaries[UnitsSold])</f>
        <v>-1.5091874623318442</v>
      </c>
      <c r="L312">
        <v>981</v>
      </c>
    </row>
    <row r="313" spans="1:12" x14ac:dyDescent="0.3">
      <c r="A313">
        <v>10364</v>
      </c>
      <c r="B313">
        <v>69</v>
      </c>
      <c r="C313">
        <v>28.8</v>
      </c>
      <c r="D313">
        <v>30</v>
      </c>
      <c r="E313">
        <v>0</v>
      </c>
      <c r="F313" t="s">
        <v>1021</v>
      </c>
      <c r="G313">
        <v>4</v>
      </c>
      <c r="H313" t="s">
        <v>13</v>
      </c>
      <c r="I313">
        <v>864</v>
      </c>
      <c r="J313">
        <f>(p_summary[[#This Row],[UnitsSold]] - AVERAGE(product_summaries[UnitsSold])) / _xlfn.STDEV.P(product_summaries[UnitsSold])</f>
        <v>0.14535469095052739</v>
      </c>
      <c r="K313">
        <f>(p_summary[[#This Row],[Revenue]]-AVERAGE(product_summaries[UnitsSold]))/_xlfn.STDEV.P(product_summaries[UnitsSold])</f>
        <v>0.60393067578488757</v>
      </c>
      <c r="L313">
        <v>714</v>
      </c>
    </row>
    <row r="314" spans="1:12" x14ac:dyDescent="0.3">
      <c r="A314">
        <v>10364</v>
      </c>
      <c r="B314">
        <v>71</v>
      </c>
      <c r="C314">
        <v>17.2</v>
      </c>
      <c r="D314">
        <v>5</v>
      </c>
      <c r="E314">
        <v>0</v>
      </c>
      <c r="F314" t="s">
        <v>1025</v>
      </c>
      <c r="G314">
        <v>4</v>
      </c>
      <c r="H314" t="s">
        <v>13</v>
      </c>
      <c r="I314">
        <v>86</v>
      </c>
      <c r="J314">
        <f>(p_summary[[#This Row],[UnitsSold]] - AVERAGE(product_summaries[UnitsSold])) / _xlfn.STDEV.P(product_summaries[UnitsSold])</f>
        <v>1.1939651096050978</v>
      </c>
      <c r="K314">
        <f>(p_summary[[#This Row],[Revenue]]-AVERAGE(product_summaries[UnitsSold]))/_xlfn.STDEV.P(product_summaries[UnitsSold])</f>
        <v>-1.7745500988893275</v>
      </c>
      <c r="L314">
        <v>1057</v>
      </c>
    </row>
    <row r="315" spans="1:12" x14ac:dyDescent="0.3">
      <c r="A315">
        <v>10365</v>
      </c>
      <c r="B315">
        <v>11</v>
      </c>
      <c r="C315">
        <v>16.8</v>
      </c>
      <c r="D315">
        <v>24</v>
      </c>
      <c r="E315">
        <v>0</v>
      </c>
      <c r="F315" t="s">
        <v>909</v>
      </c>
      <c r="G315">
        <v>4</v>
      </c>
      <c r="H315" t="s">
        <v>13</v>
      </c>
      <c r="I315">
        <v>403.20000000000005</v>
      </c>
      <c r="J315">
        <f>(p_summary[[#This Row],[UnitsSold]] - AVERAGE(product_summaries[UnitsSold])) / _xlfn.STDEV.P(product_summaries[UnitsSold])</f>
        <v>0.12089730509269485</v>
      </c>
      <c r="K315">
        <f>(p_summary[[#This Row],[Revenue]]-AVERAGE(product_summaries[UnitsSold]))/_xlfn.STDEV.P(product_summaries[UnitsSold])</f>
        <v>-0.80481474962626687</v>
      </c>
      <c r="L315">
        <v>706</v>
      </c>
    </row>
    <row r="316" spans="1:12" x14ac:dyDescent="0.3">
      <c r="A316">
        <v>10366</v>
      </c>
      <c r="B316">
        <v>65</v>
      </c>
      <c r="C316">
        <v>16.8</v>
      </c>
      <c r="D316">
        <v>5</v>
      </c>
      <c r="E316">
        <v>0</v>
      </c>
      <c r="F316" t="s">
        <v>1014</v>
      </c>
      <c r="G316">
        <v>2</v>
      </c>
      <c r="H316" t="s">
        <v>7</v>
      </c>
      <c r="I316">
        <v>84</v>
      </c>
      <c r="J316">
        <f>(p_summary[[#This Row],[UnitsSold]] - AVERAGE(product_summaries[UnitsSold])) / _xlfn.STDEV.P(product_summaries[UnitsSold])</f>
        <v>0.24012706114962851</v>
      </c>
      <c r="K316">
        <f>(p_summary[[#This Row],[Revenue]]-AVERAGE(product_summaries[UnitsSold]))/_xlfn.STDEV.P(product_summaries[UnitsSold])</f>
        <v>-1.7806644453537857</v>
      </c>
      <c r="L316">
        <v>745</v>
      </c>
    </row>
    <row r="317" spans="1:12" x14ac:dyDescent="0.3">
      <c r="A317">
        <v>10366</v>
      </c>
      <c r="B317">
        <v>77</v>
      </c>
      <c r="C317">
        <v>10.4</v>
      </c>
      <c r="D317">
        <v>5</v>
      </c>
      <c r="E317">
        <v>0</v>
      </c>
      <c r="F317" t="s">
        <v>1034</v>
      </c>
      <c r="G317">
        <v>2</v>
      </c>
      <c r="H317" t="s">
        <v>7</v>
      </c>
      <c r="I317">
        <v>52</v>
      </c>
      <c r="J317">
        <f>(p_summary[[#This Row],[UnitsSold]] - AVERAGE(product_summaries[UnitsSold])) / _xlfn.STDEV.P(product_summaries[UnitsSold])</f>
        <v>0.38075702983216564</v>
      </c>
      <c r="K317">
        <f>(p_summary[[#This Row],[Revenue]]-AVERAGE(product_summaries[UnitsSold]))/_xlfn.STDEV.P(product_summaries[UnitsSold])</f>
        <v>-1.8784939887851158</v>
      </c>
      <c r="L317">
        <v>791</v>
      </c>
    </row>
    <row r="318" spans="1:12" x14ac:dyDescent="0.3">
      <c r="A318">
        <v>10367</v>
      </c>
      <c r="B318">
        <v>34</v>
      </c>
      <c r="C318">
        <v>11.2</v>
      </c>
      <c r="D318">
        <v>36</v>
      </c>
      <c r="E318">
        <v>0</v>
      </c>
      <c r="F318" t="s">
        <v>955</v>
      </c>
      <c r="G318">
        <v>1</v>
      </c>
      <c r="H318" t="s">
        <v>4</v>
      </c>
      <c r="I318">
        <v>403.2</v>
      </c>
      <c r="J318">
        <f>(p_summary[[#This Row],[UnitsSold]] - AVERAGE(product_summaries[UnitsSold])) / _xlfn.STDEV.P(product_summaries[UnitsSold])</f>
        <v>-0.49053734135311877</v>
      </c>
      <c r="K318">
        <f>(p_summary[[#This Row],[Revenue]]-AVERAGE(product_summaries[UnitsSold]))/_xlfn.STDEV.P(product_summaries[UnitsSold])</f>
        <v>-0.80481474962626698</v>
      </c>
      <c r="L318">
        <v>506</v>
      </c>
    </row>
    <row r="319" spans="1:12" x14ac:dyDescent="0.3">
      <c r="A319">
        <v>10367</v>
      </c>
      <c r="B319">
        <v>54</v>
      </c>
      <c r="C319">
        <v>5.9</v>
      </c>
      <c r="D319">
        <v>18</v>
      </c>
      <c r="E319">
        <v>0</v>
      </c>
      <c r="F319" t="s">
        <v>993</v>
      </c>
      <c r="G319">
        <v>6</v>
      </c>
      <c r="H319" t="s">
        <v>19</v>
      </c>
      <c r="I319">
        <v>106.2</v>
      </c>
      <c r="J319">
        <f>(p_summary[[#This Row],[UnitsSold]] - AVERAGE(product_summaries[UnitsSold])) / _xlfn.STDEV.P(product_summaries[UnitsSold])</f>
        <v>0.27069879347191916</v>
      </c>
      <c r="K319">
        <f>(p_summary[[#This Row],[Revenue]]-AVERAGE(product_summaries[UnitsSold]))/_xlfn.STDEV.P(product_summaries[UnitsSold])</f>
        <v>-1.7127951995983002</v>
      </c>
      <c r="L319">
        <v>755</v>
      </c>
    </row>
    <row r="320" spans="1:12" x14ac:dyDescent="0.3">
      <c r="A320">
        <v>10367</v>
      </c>
      <c r="B320">
        <v>65</v>
      </c>
      <c r="C320">
        <v>16.8</v>
      </c>
      <c r="D320">
        <v>15</v>
      </c>
      <c r="E320">
        <v>0</v>
      </c>
      <c r="F320" t="s">
        <v>1014</v>
      </c>
      <c r="G320">
        <v>2</v>
      </c>
      <c r="H320" t="s">
        <v>7</v>
      </c>
      <c r="I320">
        <v>252</v>
      </c>
      <c r="J320">
        <f>(p_summary[[#This Row],[UnitsSold]] - AVERAGE(product_summaries[UnitsSold])) / _xlfn.STDEV.P(product_summaries[UnitsSold])</f>
        <v>0.24012706114962851</v>
      </c>
      <c r="K320">
        <f>(p_summary[[#This Row],[Revenue]]-AVERAGE(product_summaries[UnitsSold]))/_xlfn.STDEV.P(product_summaries[UnitsSold])</f>
        <v>-1.2670593423393022</v>
      </c>
      <c r="L320">
        <v>745</v>
      </c>
    </row>
    <row r="321" spans="1:12" x14ac:dyDescent="0.3">
      <c r="A321">
        <v>10367</v>
      </c>
      <c r="B321">
        <v>77</v>
      </c>
      <c r="C321">
        <v>10.4</v>
      </c>
      <c r="D321">
        <v>7</v>
      </c>
      <c r="E321">
        <v>0</v>
      </c>
      <c r="F321" t="s">
        <v>1034</v>
      </c>
      <c r="G321">
        <v>2</v>
      </c>
      <c r="H321" t="s">
        <v>7</v>
      </c>
      <c r="I321">
        <v>72.8</v>
      </c>
      <c r="J321">
        <f>(p_summary[[#This Row],[UnitsSold]] - AVERAGE(product_summaries[UnitsSold])) / _xlfn.STDEV.P(product_summaries[UnitsSold])</f>
        <v>0.38075702983216564</v>
      </c>
      <c r="K321">
        <f>(p_summary[[#This Row],[Revenue]]-AVERAGE(product_summaries[UnitsSold]))/_xlfn.STDEV.P(product_summaries[UnitsSold])</f>
        <v>-1.8149047855547513</v>
      </c>
      <c r="L321">
        <v>791</v>
      </c>
    </row>
    <row r="322" spans="1:12" x14ac:dyDescent="0.3">
      <c r="A322">
        <v>10368</v>
      </c>
      <c r="B322">
        <v>21</v>
      </c>
      <c r="C322">
        <v>8</v>
      </c>
      <c r="D322">
        <v>5</v>
      </c>
      <c r="E322">
        <v>0.10000000149011612</v>
      </c>
      <c r="F322" t="s">
        <v>929</v>
      </c>
      <c r="G322">
        <v>3</v>
      </c>
      <c r="H322" t="s">
        <v>10</v>
      </c>
      <c r="I322">
        <v>35.999999940395355</v>
      </c>
      <c r="J322">
        <f>(p_summary[[#This Row],[UnitsSold]] - AVERAGE(product_summaries[UnitsSold])) / _xlfn.STDEV.P(product_summaries[UnitsSold])</f>
        <v>1.0686210070837059</v>
      </c>
      <c r="K322">
        <f>(p_summary[[#This Row],[Revenue]]-AVERAGE(product_summaries[UnitsSold]))/_xlfn.STDEV.P(product_summaries[UnitsSold])</f>
        <v>-1.9274087606830026</v>
      </c>
      <c r="L322">
        <v>1016</v>
      </c>
    </row>
    <row r="323" spans="1:12" x14ac:dyDescent="0.3">
      <c r="A323">
        <v>10368</v>
      </c>
      <c r="B323">
        <v>28</v>
      </c>
      <c r="C323">
        <v>36.4</v>
      </c>
      <c r="D323">
        <v>13</v>
      </c>
      <c r="E323">
        <v>0.10000000149011612</v>
      </c>
      <c r="F323" t="s">
        <v>943</v>
      </c>
      <c r="G323">
        <v>7</v>
      </c>
      <c r="H323" t="s">
        <v>22</v>
      </c>
      <c r="I323">
        <v>425.87999929487705</v>
      </c>
      <c r="J323">
        <f>(p_summary[[#This Row],[UnitsSold]] - AVERAGE(product_summaries[UnitsSold])) / _xlfn.STDEV.P(product_summaries[UnitsSold])</f>
        <v>-8.0876128234423653E-2</v>
      </c>
      <c r="K323">
        <f>(p_summary[[#This Row],[Revenue]]-AVERAGE(product_summaries[UnitsSold]))/_xlfn.STDEV.P(product_summaries[UnitsSold])</f>
        <v>-0.73547806287499473</v>
      </c>
      <c r="L323">
        <v>640</v>
      </c>
    </row>
    <row r="324" spans="1:12" x14ac:dyDescent="0.3">
      <c r="A324">
        <v>10368</v>
      </c>
      <c r="B324">
        <v>57</v>
      </c>
      <c r="C324">
        <v>15.6</v>
      </c>
      <c r="D324">
        <v>25</v>
      </c>
      <c r="E324">
        <v>0</v>
      </c>
      <c r="F324" t="s">
        <v>999</v>
      </c>
      <c r="G324">
        <v>5</v>
      </c>
      <c r="H324" t="s">
        <v>16</v>
      </c>
      <c r="I324">
        <v>390</v>
      </c>
      <c r="J324">
        <f>(p_summary[[#This Row],[UnitsSold]] - AVERAGE(product_summaries[UnitsSold])) / _xlfn.STDEV.P(product_summaries[UnitsSold])</f>
        <v>-0.71065381407361172</v>
      </c>
      <c r="K324">
        <f>(p_summary[[#This Row],[Revenue]]-AVERAGE(product_summaries[UnitsSold]))/_xlfn.STDEV.P(product_summaries[UnitsSold])</f>
        <v>-0.84516943629169072</v>
      </c>
      <c r="L324">
        <v>434</v>
      </c>
    </row>
    <row r="325" spans="1:12" x14ac:dyDescent="0.3">
      <c r="A325">
        <v>10368</v>
      </c>
      <c r="B325">
        <v>64</v>
      </c>
      <c r="C325">
        <v>26.6</v>
      </c>
      <c r="D325">
        <v>35</v>
      </c>
      <c r="E325">
        <v>0.10000000149011612</v>
      </c>
      <c r="F325" t="s">
        <v>1012</v>
      </c>
      <c r="G325">
        <v>5</v>
      </c>
      <c r="H325" t="s">
        <v>16</v>
      </c>
      <c r="I325">
        <v>837.89999861270189</v>
      </c>
      <c r="J325">
        <f>(p_summary[[#This Row],[UnitsSold]] - AVERAGE(product_summaries[UnitsSold])) / _xlfn.STDEV.P(product_summaries[UnitsSold])</f>
        <v>0.22484119498848315</v>
      </c>
      <c r="K325">
        <f>(p_summary[[#This Row],[Revenue]]-AVERAGE(product_summaries[UnitsSold]))/_xlfn.STDEV.P(product_summaries[UnitsSold])</f>
        <v>0.52413845018249827</v>
      </c>
      <c r="L325">
        <v>740</v>
      </c>
    </row>
    <row r="326" spans="1:12" x14ac:dyDescent="0.3">
      <c r="A326">
        <v>10369</v>
      </c>
      <c r="B326">
        <v>29</v>
      </c>
      <c r="C326">
        <v>99</v>
      </c>
      <c r="D326">
        <v>20</v>
      </c>
      <c r="E326">
        <v>0</v>
      </c>
      <c r="F326" t="s">
        <v>945</v>
      </c>
      <c r="G326">
        <v>6</v>
      </c>
      <c r="H326" t="s">
        <v>19</v>
      </c>
      <c r="I326">
        <v>1980</v>
      </c>
      <c r="J326">
        <f>(p_summary[[#This Row],[UnitsSold]] - AVERAGE(product_summaries[UnitsSold])) / _xlfn.STDEV.P(product_summaries[UnitsSold])</f>
        <v>0.24318423438185757</v>
      </c>
      <c r="K326">
        <f>(p_summary[[#This Row],[Revenue]]-AVERAGE(product_summaries[UnitsSold]))/_xlfn.STDEV.P(product_summaries[UnitsSold])</f>
        <v>4.0157360029525275</v>
      </c>
      <c r="L326">
        <v>746</v>
      </c>
    </row>
    <row r="327" spans="1:12" x14ac:dyDescent="0.3">
      <c r="A327">
        <v>10369</v>
      </c>
      <c r="B327">
        <v>56</v>
      </c>
      <c r="C327">
        <v>30.4</v>
      </c>
      <c r="D327">
        <v>18</v>
      </c>
      <c r="E327">
        <v>0.25</v>
      </c>
      <c r="F327" t="s">
        <v>997</v>
      </c>
      <c r="G327">
        <v>5</v>
      </c>
      <c r="H327" t="s">
        <v>16</v>
      </c>
      <c r="I327">
        <v>410.4</v>
      </c>
      <c r="J327">
        <f>(p_summary[[#This Row],[UnitsSold]] - AVERAGE(product_summaries[UnitsSold])) / _xlfn.STDEV.P(product_summaries[UnitsSold])</f>
        <v>1.8237427954442857</v>
      </c>
      <c r="K327">
        <f>(p_summary[[#This Row],[Revenue]]-AVERAGE(product_summaries[UnitsSold]))/_xlfn.STDEV.P(product_summaries[UnitsSold])</f>
        <v>-0.78280310235421779</v>
      </c>
      <c r="L327">
        <v>1263</v>
      </c>
    </row>
    <row r="328" spans="1:12" x14ac:dyDescent="0.3">
      <c r="A328">
        <v>10370</v>
      </c>
      <c r="B328">
        <v>1</v>
      </c>
      <c r="C328">
        <v>14.4</v>
      </c>
      <c r="D328">
        <v>15</v>
      </c>
      <c r="E328">
        <v>0.15000000596046448</v>
      </c>
      <c r="F328" t="s">
        <v>889</v>
      </c>
      <c r="G328">
        <v>1</v>
      </c>
      <c r="H328" t="s">
        <v>4</v>
      </c>
      <c r="I328">
        <v>183.59999871253967</v>
      </c>
      <c r="J328">
        <f>(p_summary[[#This Row],[UnitsSold]] - AVERAGE(product_summaries[UnitsSold])) / _xlfn.STDEV.P(product_summaries[UnitsSold])</f>
        <v>0.49387243942464115</v>
      </c>
      <c r="K328">
        <f>(p_summary[[#This Row],[Revenue]]-AVERAGE(product_summaries[UnitsSold]))/_xlfn.STDEV.P(product_summaries[UnitsSold])</f>
        <v>-1.4761699953597596</v>
      </c>
      <c r="L328">
        <v>828</v>
      </c>
    </row>
    <row r="329" spans="1:12" x14ac:dyDescent="0.3">
      <c r="A329">
        <v>10370</v>
      </c>
      <c r="B329">
        <v>64</v>
      </c>
      <c r="C329">
        <v>26.6</v>
      </c>
      <c r="D329">
        <v>30</v>
      </c>
      <c r="E329">
        <v>0</v>
      </c>
      <c r="F329" t="s">
        <v>1012</v>
      </c>
      <c r="G329">
        <v>5</v>
      </c>
      <c r="H329" t="s">
        <v>16</v>
      </c>
      <c r="I329">
        <v>798</v>
      </c>
      <c r="J329">
        <f>(p_summary[[#This Row],[UnitsSold]] - AVERAGE(product_summaries[UnitsSold])) / _xlfn.STDEV.P(product_summaries[UnitsSold])</f>
        <v>0.22484119498848315</v>
      </c>
      <c r="K329">
        <f>(p_summary[[#This Row],[Revenue]]-AVERAGE(product_summaries[UnitsSold]))/_xlfn.STDEV.P(product_summaries[UnitsSold])</f>
        <v>0.40215724245776913</v>
      </c>
      <c r="L329">
        <v>740</v>
      </c>
    </row>
    <row r="330" spans="1:12" x14ac:dyDescent="0.3">
      <c r="A330">
        <v>10370</v>
      </c>
      <c r="B330">
        <v>74</v>
      </c>
      <c r="C330">
        <v>8</v>
      </c>
      <c r="D330">
        <v>20</v>
      </c>
      <c r="E330">
        <v>0.15000000596046448</v>
      </c>
      <c r="F330" t="s">
        <v>1029</v>
      </c>
      <c r="G330">
        <v>7</v>
      </c>
      <c r="H330" t="s">
        <v>22</v>
      </c>
      <c r="I330">
        <v>135.99999904632568</v>
      </c>
      <c r="J330">
        <f>(p_summary[[#This Row],[UnitsSold]] - AVERAGE(product_summaries[UnitsSold])) / _xlfn.STDEV.P(product_summaries[UnitsSold])</f>
        <v>-1.1294865468889941</v>
      </c>
      <c r="K330">
        <f>(p_summary[[#This Row],[Revenue]]-AVERAGE(product_summaries[UnitsSold]))/_xlfn.STDEV.P(product_summaries[UnitsSold])</f>
        <v>-1.6216914401934217</v>
      </c>
      <c r="L330">
        <v>297</v>
      </c>
    </row>
    <row r="331" spans="1:12" x14ac:dyDescent="0.3">
      <c r="A331">
        <v>10371</v>
      </c>
      <c r="B331">
        <v>36</v>
      </c>
      <c r="C331">
        <v>15.2</v>
      </c>
      <c r="D331">
        <v>6</v>
      </c>
      <c r="E331">
        <v>0.20000000298023224</v>
      </c>
      <c r="F331" t="s">
        <v>957</v>
      </c>
      <c r="G331">
        <v>8</v>
      </c>
      <c r="H331" t="s">
        <v>25</v>
      </c>
      <c r="I331">
        <v>72.959999728202817</v>
      </c>
      <c r="J331">
        <f>(p_summary[[#This Row],[UnitsSold]] - AVERAGE(product_summaries[UnitsSold])) / _xlfn.STDEV.P(product_summaries[UnitsSold])</f>
        <v>0.42355745508337261</v>
      </c>
      <c r="K331">
        <f>(p_summary[[#This Row],[Revenue]]-AVERAGE(product_summaries[UnitsSold]))/_xlfn.STDEV.P(product_summaries[UnitsSold])</f>
        <v>-1.8144156386685257</v>
      </c>
      <c r="L331">
        <v>805</v>
      </c>
    </row>
    <row r="332" spans="1:12" x14ac:dyDescent="0.3">
      <c r="A332">
        <v>10372</v>
      </c>
      <c r="B332">
        <v>20</v>
      </c>
      <c r="C332">
        <v>64.8</v>
      </c>
      <c r="D332">
        <v>12</v>
      </c>
      <c r="E332">
        <v>0.25</v>
      </c>
      <c r="F332" t="s">
        <v>927</v>
      </c>
      <c r="G332">
        <v>3</v>
      </c>
      <c r="H332" t="s">
        <v>10</v>
      </c>
      <c r="I332">
        <v>583.19999999999993</v>
      </c>
      <c r="J332">
        <f>(p_summary[[#This Row],[UnitsSold]] - AVERAGE(product_summaries[UnitsSold])) / _xlfn.STDEV.P(product_summaries[UnitsSold])</f>
        <v>-1.080571775173329</v>
      </c>
      <c r="K332">
        <f>(p_summary[[#This Row],[Revenue]]-AVERAGE(product_summaries[UnitsSold]))/_xlfn.STDEV.P(product_summaries[UnitsSold])</f>
        <v>-0.25452356782503494</v>
      </c>
      <c r="L332">
        <v>313</v>
      </c>
    </row>
    <row r="333" spans="1:12" x14ac:dyDescent="0.3">
      <c r="A333">
        <v>10372</v>
      </c>
      <c r="B333">
        <v>38</v>
      </c>
      <c r="C333">
        <v>210.8</v>
      </c>
      <c r="D333">
        <v>40</v>
      </c>
      <c r="E333">
        <v>0.25</v>
      </c>
      <c r="F333" t="s">
        <v>961</v>
      </c>
      <c r="G333">
        <v>1</v>
      </c>
      <c r="H333" t="s">
        <v>4</v>
      </c>
      <c r="I333">
        <v>6324</v>
      </c>
      <c r="J333">
        <f>(p_summary[[#This Row],[UnitsSold]] - AVERAGE(product_summaries[UnitsSold])) / _xlfn.STDEV.P(product_summaries[UnitsSold])</f>
        <v>-0.13284807318231781</v>
      </c>
      <c r="K333">
        <f>(p_summary[[#This Row],[Revenue]]-AVERAGE(product_summaries[UnitsSold]))/_xlfn.STDEV.P(product_summaries[UnitsSold])</f>
        <v>17.296096523755597</v>
      </c>
      <c r="L333">
        <v>623</v>
      </c>
    </row>
    <row r="334" spans="1:12" x14ac:dyDescent="0.3">
      <c r="A334">
        <v>10372</v>
      </c>
      <c r="B334">
        <v>60</v>
      </c>
      <c r="C334">
        <v>27.2</v>
      </c>
      <c r="D334">
        <v>70</v>
      </c>
      <c r="E334">
        <v>0.25</v>
      </c>
      <c r="F334" t="s">
        <v>1004</v>
      </c>
      <c r="G334">
        <v>4</v>
      </c>
      <c r="H334" t="s">
        <v>13</v>
      </c>
      <c r="I334">
        <v>1428</v>
      </c>
      <c r="J334">
        <f>(p_summary[[#This Row],[UnitsSold]] - AVERAGE(product_summaries[UnitsSold])) / _xlfn.STDEV.P(product_summaries[UnitsSold])</f>
        <v>2.7836951903642131</v>
      </c>
      <c r="K334">
        <f>(p_summary[[#This Row],[Revenue]]-AVERAGE(product_summaries[UnitsSold]))/_xlfn.STDEV.P(product_summaries[UnitsSold])</f>
        <v>2.3281763787620822</v>
      </c>
      <c r="L334">
        <v>1577</v>
      </c>
    </row>
    <row r="335" spans="1:12" x14ac:dyDescent="0.3">
      <c r="A335">
        <v>10372</v>
      </c>
      <c r="B335">
        <v>72</v>
      </c>
      <c r="C335">
        <v>27.8</v>
      </c>
      <c r="D335">
        <v>42</v>
      </c>
      <c r="E335">
        <v>0.25</v>
      </c>
      <c r="F335" t="s">
        <v>1026</v>
      </c>
      <c r="G335">
        <v>4</v>
      </c>
      <c r="H335" t="s">
        <v>13</v>
      </c>
      <c r="I335">
        <v>875.7</v>
      </c>
      <c r="J335">
        <f>(p_summary[[#This Row],[UnitsSold]] - AVERAGE(product_summaries[UnitsSold])) / _xlfn.STDEV.P(product_summaries[UnitsSold])</f>
        <v>0.42661462831560165</v>
      </c>
      <c r="K335">
        <f>(p_summary[[#This Row],[Revenue]]-AVERAGE(product_summaries[UnitsSold]))/_xlfn.STDEV.P(product_summaries[UnitsSold])</f>
        <v>0.6396996026019679</v>
      </c>
      <c r="L335">
        <v>806</v>
      </c>
    </row>
    <row r="336" spans="1:12" x14ac:dyDescent="0.3">
      <c r="A336">
        <v>10373</v>
      </c>
      <c r="B336">
        <v>58</v>
      </c>
      <c r="C336">
        <v>10.6</v>
      </c>
      <c r="D336">
        <v>80</v>
      </c>
      <c r="E336">
        <v>0.20000000298023224</v>
      </c>
      <c r="F336" t="s">
        <v>1000</v>
      </c>
      <c r="G336">
        <v>8</v>
      </c>
      <c r="H336" t="s">
        <v>25</v>
      </c>
      <c r="I336">
        <v>678.39999747276306</v>
      </c>
      <c r="J336">
        <f>(p_summary[[#This Row],[UnitsSold]] - AVERAGE(product_summaries[UnitsSold])) / _xlfn.STDEV.P(product_summaries[UnitsSold])</f>
        <v>-0.40493649085070488</v>
      </c>
      <c r="K336">
        <f>(p_summary[[#This Row],[Revenue]]-AVERAGE(product_summaries[UnitsSold]))/_xlfn.STDEV.P(product_summaries[UnitsSold])</f>
        <v>3.6519316156971439E-2</v>
      </c>
      <c r="L336">
        <v>534</v>
      </c>
    </row>
    <row r="337" spans="1:12" x14ac:dyDescent="0.3">
      <c r="A337">
        <v>10373</v>
      </c>
      <c r="B337">
        <v>71</v>
      </c>
      <c r="C337">
        <v>17.2</v>
      </c>
      <c r="D337">
        <v>50</v>
      </c>
      <c r="E337">
        <v>0.20000000298023224</v>
      </c>
      <c r="F337" t="s">
        <v>1025</v>
      </c>
      <c r="G337">
        <v>4</v>
      </c>
      <c r="H337" t="s">
        <v>13</v>
      </c>
      <c r="I337">
        <v>687.99999743700027</v>
      </c>
      <c r="J337">
        <f>(p_summary[[#This Row],[UnitsSold]] - AVERAGE(product_summaries[UnitsSold])) / _xlfn.STDEV.P(product_summaries[UnitsSold])</f>
        <v>1.1939651096050978</v>
      </c>
      <c r="K337">
        <f>(p_summary[[#This Row],[Revenue]]-AVERAGE(product_summaries[UnitsSold]))/_xlfn.STDEV.P(product_summaries[UnitsSold])</f>
        <v>6.5868179077037459E-2</v>
      </c>
      <c r="L337">
        <v>1057</v>
      </c>
    </row>
    <row r="338" spans="1:12" x14ac:dyDescent="0.3">
      <c r="A338">
        <v>10374</v>
      </c>
      <c r="B338">
        <v>31</v>
      </c>
      <c r="C338">
        <v>10</v>
      </c>
      <c r="D338">
        <v>30</v>
      </c>
      <c r="E338">
        <v>0</v>
      </c>
      <c r="F338" t="s">
        <v>949</v>
      </c>
      <c r="G338">
        <v>4</v>
      </c>
      <c r="H338" t="s">
        <v>13</v>
      </c>
      <c r="I338">
        <v>300</v>
      </c>
      <c r="J338">
        <f>(p_summary[[#This Row],[UnitsSold]] - AVERAGE(product_summaries[UnitsSold])) / _xlfn.STDEV.P(product_summaries[UnitsSold])</f>
        <v>2.2334040085629812</v>
      </c>
      <c r="K338">
        <f>(p_summary[[#This Row],[Revenue]]-AVERAGE(product_summaries[UnitsSold]))/_xlfn.STDEV.P(product_summaries[UnitsSold])</f>
        <v>-1.1203150271923068</v>
      </c>
      <c r="L338">
        <v>1397</v>
      </c>
    </row>
    <row r="339" spans="1:12" x14ac:dyDescent="0.3">
      <c r="A339">
        <v>10374</v>
      </c>
      <c r="B339">
        <v>58</v>
      </c>
      <c r="C339">
        <v>10.6</v>
      </c>
      <c r="D339">
        <v>15</v>
      </c>
      <c r="E339">
        <v>0</v>
      </c>
      <c r="F339" t="s">
        <v>1000</v>
      </c>
      <c r="G339">
        <v>8</v>
      </c>
      <c r="H339" t="s">
        <v>25</v>
      </c>
      <c r="I339">
        <v>159</v>
      </c>
      <c r="J339">
        <f>(p_summary[[#This Row],[UnitsSold]] - AVERAGE(product_summaries[UnitsSold])) / _xlfn.STDEV.P(product_summaries[UnitsSold])</f>
        <v>-0.40493649085070488</v>
      </c>
      <c r="K339">
        <f>(p_summary[[#This Row],[Revenue]]-AVERAGE(product_summaries[UnitsSold]))/_xlfn.STDEV.P(product_summaries[UnitsSold])</f>
        <v>-1.5513764529366054</v>
      </c>
      <c r="L339">
        <v>534</v>
      </c>
    </row>
    <row r="340" spans="1:12" x14ac:dyDescent="0.3">
      <c r="A340">
        <v>10375</v>
      </c>
      <c r="B340">
        <v>14</v>
      </c>
      <c r="C340">
        <v>18.600000000000001</v>
      </c>
      <c r="D340">
        <v>15</v>
      </c>
      <c r="E340">
        <v>0</v>
      </c>
      <c r="F340" t="s">
        <v>915</v>
      </c>
      <c r="G340">
        <v>7</v>
      </c>
      <c r="H340" t="s">
        <v>22</v>
      </c>
      <c r="I340">
        <v>279</v>
      </c>
      <c r="J340">
        <f>(p_summary[[#This Row],[UnitsSold]] - AVERAGE(product_summaries[UnitsSold])) / _xlfn.STDEV.P(product_summaries[UnitsSold])</f>
        <v>-0.80236901104048375</v>
      </c>
      <c r="K340">
        <f>(p_summary[[#This Row],[Revenue]]-AVERAGE(product_summaries[UnitsSold]))/_xlfn.STDEV.P(product_summaries[UnitsSold])</f>
        <v>-1.1845156650691173</v>
      </c>
      <c r="L340">
        <v>404</v>
      </c>
    </row>
    <row r="341" spans="1:12" x14ac:dyDescent="0.3">
      <c r="A341">
        <v>10375</v>
      </c>
      <c r="B341">
        <v>54</v>
      </c>
      <c r="C341">
        <v>5.9</v>
      </c>
      <c r="D341">
        <v>10</v>
      </c>
      <c r="E341">
        <v>0</v>
      </c>
      <c r="F341" t="s">
        <v>993</v>
      </c>
      <c r="G341">
        <v>6</v>
      </c>
      <c r="H341" t="s">
        <v>19</v>
      </c>
      <c r="I341">
        <v>59</v>
      </c>
      <c r="J341">
        <f>(p_summary[[#This Row],[UnitsSold]] - AVERAGE(product_summaries[UnitsSold])) / _xlfn.STDEV.P(product_summaries[UnitsSold])</f>
        <v>0.27069879347191916</v>
      </c>
      <c r="K341">
        <f>(p_summary[[#This Row],[Revenue]]-AVERAGE(product_summaries[UnitsSold]))/_xlfn.STDEV.P(product_summaries[UnitsSold])</f>
        <v>-1.8570937761595123</v>
      </c>
      <c r="L341">
        <v>755</v>
      </c>
    </row>
    <row r="342" spans="1:12" x14ac:dyDescent="0.3">
      <c r="A342">
        <v>10376</v>
      </c>
      <c r="B342">
        <v>31</v>
      </c>
      <c r="C342">
        <v>10</v>
      </c>
      <c r="D342">
        <v>42</v>
      </c>
      <c r="E342">
        <v>5.000000074505806E-2</v>
      </c>
      <c r="F342" t="s">
        <v>949</v>
      </c>
      <c r="G342">
        <v>4</v>
      </c>
      <c r="H342" t="s">
        <v>13</v>
      </c>
      <c r="I342">
        <v>398.99999968707561</v>
      </c>
      <c r="J342">
        <f>(p_summary[[#This Row],[UnitsSold]] - AVERAGE(product_summaries[UnitsSold])) / _xlfn.STDEV.P(product_summaries[UnitsSold])</f>
        <v>2.2334040085629812</v>
      </c>
      <c r="K342">
        <f>(p_summary[[#This Row],[Revenue]]-AVERAGE(product_summaries[UnitsSold]))/_xlfn.STDEV.P(product_summaries[UnitsSold])</f>
        <v>-0.81765487815829319</v>
      </c>
      <c r="L342">
        <v>1397</v>
      </c>
    </row>
    <row r="343" spans="1:12" x14ac:dyDescent="0.3">
      <c r="A343">
        <v>10377</v>
      </c>
      <c r="B343">
        <v>28</v>
      </c>
      <c r="C343">
        <v>36.4</v>
      </c>
      <c r="D343">
        <v>20</v>
      </c>
      <c r="E343">
        <v>0.15000000596046448</v>
      </c>
      <c r="F343" t="s">
        <v>943</v>
      </c>
      <c r="G343">
        <v>7</v>
      </c>
      <c r="H343" t="s">
        <v>22</v>
      </c>
      <c r="I343">
        <v>618.79999566078186</v>
      </c>
      <c r="J343">
        <f>(p_summary[[#This Row],[UnitsSold]] - AVERAGE(product_summaries[UnitsSold])) / _xlfn.STDEV.P(product_summaries[UnitsSold])</f>
        <v>-8.0876128234423653E-2</v>
      </c>
      <c r="K343">
        <f>(p_summary[[#This Row],[Revenue]]-AVERAGE(product_summaries[UnitsSold]))/_xlfn.STDEV.P(product_summaries[UnitsSold])</f>
        <v>-0.14568821402342144</v>
      </c>
      <c r="L343">
        <v>640</v>
      </c>
    </row>
    <row r="344" spans="1:12" x14ac:dyDescent="0.3">
      <c r="A344">
        <v>10377</v>
      </c>
      <c r="B344">
        <v>39</v>
      </c>
      <c r="C344">
        <v>14.4</v>
      </c>
      <c r="D344">
        <v>20</v>
      </c>
      <c r="E344">
        <v>0.15000000596046448</v>
      </c>
      <c r="F344" t="s">
        <v>963</v>
      </c>
      <c r="G344">
        <v>1</v>
      </c>
      <c r="H344" t="s">
        <v>4</v>
      </c>
      <c r="I344">
        <v>244.79999828338623</v>
      </c>
      <c r="J344">
        <f>(p_summary[[#This Row],[UnitsSold]] - AVERAGE(product_summaries[UnitsSold])) / _xlfn.STDEV.P(product_summaries[UnitsSold])</f>
        <v>0.38687137629662377</v>
      </c>
      <c r="K344">
        <f>(p_summary[[#This Row],[Revenue]]-AVERAGE(product_summaries[UnitsSold]))/_xlfn.STDEV.P(product_summaries[UnitsSold])</f>
        <v>-1.2890709948593371</v>
      </c>
      <c r="L344">
        <v>793</v>
      </c>
    </row>
    <row r="345" spans="1:12" x14ac:dyDescent="0.3">
      <c r="A345">
        <v>10378</v>
      </c>
      <c r="B345">
        <v>71</v>
      </c>
      <c r="C345">
        <v>17.2</v>
      </c>
      <c r="D345">
        <v>6</v>
      </c>
      <c r="E345">
        <v>0</v>
      </c>
      <c r="F345" t="s">
        <v>1025</v>
      </c>
      <c r="G345">
        <v>4</v>
      </c>
      <c r="H345" t="s">
        <v>13</v>
      </c>
      <c r="I345">
        <v>103.19999999999999</v>
      </c>
      <c r="J345">
        <f>(p_summary[[#This Row],[UnitsSold]] - AVERAGE(product_summaries[UnitsSold])) / _xlfn.STDEV.P(product_summaries[UnitsSold])</f>
        <v>1.1939651096050978</v>
      </c>
      <c r="K345">
        <f>(p_summary[[#This Row],[Revenue]]-AVERAGE(product_summaries[UnitsSold]))/_xlfn.STDEV.P(product_summaries[UnitsSold])</f>
        <v>-1.7219667192949872</v>
      </c>
      <c r="L345">
        <v>1057</v>
      </c>
    </row>
    <row r="346" spans="1:12" x14ac:dyDescent="0.3">
      <c r="A346">
        <v>10379</v>
      </c>
      <c r="B346">
        <v>41</v>
      </c>
      <c r="C346">
        <v>7.7</v>
      </c>
      <c r="D346">
        <v>8</v>
      </c>
      <c r="E346">
        <v>0.10000000149011612</v>
      </c>
      <c r="F346" t="s">
        <v>967</v>
      </c>
      <c r="G346">
        <v>8</v>
      </c>
      <c r="H346" t="s">
        <v>25</v>
      </c>
      <c r="I346">
        <v>55.439999908208847</v>
      </c>
      <c r="J346">
        <f>(p_summary[[#This Row],[UnitsSold]] - AVERAGE(product_summaries[UnitsSold])) / _xlfn.STDEV.P(product_summaries[UnitsSold])</f>
        <v>0.96161994395568862</v>
      </c>
      <c r="K346">
        <f>(p_summary[[#This Row],[Revenue]]-AVERAGE(product_summaries[UnitsSold]))/_xlfn.STDEV.P(product_summaries[UnitsSold])</f>
        <v>-1.8679773131468691</v>
      </c>
      <c r="L346">
        <v>981</v>
      </c>
    </row>
    <row r="347" spans="1:12" x14ac:dyDescent="0.3">
      <c r="A347">
        <v>10379</v>
      </c>
      <c r="B347">
        <v>63</v>
      </c>
      <c r="C347">
        <v>35.1</v>
      </c>
      <c r="D347">
        <v>16</v>
      </c>
      <c r="E347">
        <v>0.10000000149011612</v>
      </c>
      <c r="F347" t="s">
        <v>1010</v>
      </c>
      <c r="G347">
        <v>2</v>
      </c>
      <c r="H347" t="s">
        <v>7</v>
      </c>
      <c r="I347">
        <v>505.43999916315079</v>
      </c>
      <c r="J347">
        <f>(p_summary[[#This Row],[UnitsSold]] - AVERAGE(product_summaries[UnitsSold])) / _xlfn.STDEV.P(product_summaries[UnitsSold])</f>
        <v>-0.67702490851909192</v>
      </c>
      <c r="K347">
        <f>(p_summary[[#This Row],[Revenue]]-AVERAGE(product_summaries[UnitsSold]))/_xlfn.STDEV.P(product_summaries[UnitsSold])</f>
        <v>-0.49224936092156008</v>
      </c>
      <c r="L347">
        <v>445</v>
      </c>
    </row>
    <row r="348" spans="1:12" x14ac:dyDescent="0.3">
      <c r="A348">
        <v>10379</v>
      </c>
      <c r="B348">
        <v>65</v>
      </c>
      <c r="C348">
        <v>16.8</v>
      </c>
      <c r="D348">
        <v>20</v>
      </c>
      <c r="E348">
        <v>0.10000000149011612</v>
      </c>
      <c r="F348" t="s">
        <v>1014</v>
      </c>
      <c r="G348">
        <v>2</v>
      </c>
      <c r="H348" t="s">
        <v>7</v>
      </c>
      <c r="I348">
        <v>302.39999949932098</v>
      </c>
      <c r="J348">
        <f>(p_summary[[#This Row],[UnitsSold]] - AVERAGE(product_summaries[UnitsSold])) / _xlfn.STDEV.P(product_summaries[UnitsSold])</f>
        <v>0.24012706114962851</v>
      </c>
      <c r="K348">
        <f>(p_summary[[#This Row],[Revenue]]-AVERAGE(product_summaries[UnitsSold]))/_xlfn.STDEV.P(product_summaries[UnitsSold])</f>
        <v>-1.1129778129656196</v>
      </c>
      <c r="L348">
        <v>745</v>
      </c>
    </row>
    <row r="349" spans="1:12" x14ac:dyDescent="0.3">
      <c r="A349">
        <v>10380</v>
      </c>
      <c r="B349">
        <v>30</v>
      </c>
      <c r="C349">
        <v>20.7</v>
      </c>
      <c r="D349">
        <v>18</v>
      </c>
      <c r="E349">
        <v>0.10000000149011612</v>
      </c>
      <c r="F349" t="s">
        <v>947</v>
      </c>
      <c r="G349">
        <v>8</v>
      </c>
      <c r="H349" t="s">
        <v>25</v>
      </c>
      <c r="I349">
        <v>335.33999944478268</v>
      </c>
      <c r="J349">
        <f>(p_summary[[#This Row],[UnitsSold]] - AVERAGE(product_summaries[UnitsSold])) / _xlfn.STDEV.P(product_summaries[UnitsSold])</f>
        <v>-0.16647697873683756</v>
      </c>
      <c r="K349">
        <f>(p_summary[[#This Row],[Revenue]]-AVERAGE(product_summaries[UnitsSold]))/_xlfn.STDEV.P(product_summaries[UnitsSold])</f>
        <v>-1.0122745268627271</v>
      </c>
      <c r="L349">
        <v>612</v>
      </c>
    </row>
    <row r="350" spans="1:12" x14ac:dyDescent="0.3">
      <c r="A350">
        <v>10380</v>
      </c>
      <c r="B350">
        <v>53</v>
      </c>
      <c r="C350">
        <v>26.2</v>
      </c>
      <c r="D350">
        <v>20</v>
      </c>
      <c r="E350">
        <v>0.10000000149011612</v>
      </c>
      <c r="F350" t="s">
        <v>991</v>
      </c>
      <c r="G350">
        <v>6</v>
      </c>
      <c r="H350" t="s">
        <v>19</v>
      </c>
      <c r="I350">
        <v>471.59999921917915</v>
      </c>
      <c r="J350">
        <f>(p_summary[[#This Row],[UnitsSold]] - AVERAGE(product_summaries[UnitsSold])) / _xlfn.STDEV.P(product_summaries[UnitsSold])</f>
        <v>0.16981207680835994</v>
      </c>
      <c r="K350">
        <f>(p_summary[[#This Row],[Revenue]]-AVERAGE(product_summaries[UnitsSold]))/_xlfn.STDEV.P(product_summaries[UnitsSold])</f>
        <v>-0.5957041029289033</v>
      </c>
      <c r="L350">
        <v>722</v>
      </c>
    </row>
    <row r="351" spans="1:12" x14ac:dyDescent="0.3">
      <c r="A351">
        <v>10380</v>
      </c>
      <c r="B351">
        <v>60</v>
      </c>
      <c r="C351">
        <v>27.2</v>
      </c>
      <c r="D351">
        <v>6</v>
      </c>
      <c r="E351">
        <v>0.10000000149011612</v>
      </c>
      <c r="F351" t="s">
        <v>1004</v>
      </c>
      <c r="G351">
        <v>4</v>
      </c>
      <c r="H351" t="s">
        <v>13</v>
      </c>
      <c r="I351">
        <v>146.87999975681305</v>
      </c>
      <c r="J351">
        <f>(p_summary[[#This Row],[UnitsSold]] - AVERAGE(product_summaries[UnitsSold])) / _xlfn.STDEV.P(product_summaries[UnitsSold])</f>
        <v>2.7836951903642131</v>
      </c>
      <c r="K351">
        <f>(p_summary[[#This Row],[Revenue]]-AVERAGE(product_summaries[UnitsSold]))/_xlfn.STDEV.P(product_summaries[UnitsSold])</f>
        <v>-1.5884293932546865</v>
      </c>
      <c r="L351">
        <v>1577</v>
      </c>
    </row>
    <row r="352" spans="1:12" x14ac:dyDescent="0.3">
      <c r="A352">
        <v>10380</v>
      </c>
      <c r="B352">
        <v>70</v>
      </c>
      <c r="C352">
        <v>12</v>
      </c>
      <c r="D352">
        <v>30</v>
      </c>
      <c r="E352">
        <v>0</v>
      </c>
      <c r="F352" t="s">
        <v>1023</v>
      </c>
      <c r="G352">
        <v>1</v>
      </c>
      <c r="H352" t="s">
        <v>4</v>
      </c>
      <c r="I352">
        <v>360</v>
      </c>
      <c r="J352">
        <f>(p_summary[[#This Row],[UnitsSold]] - AVERAGE(product_summaries[UnitsSold])) / _xlfn.STDEV.P(product_summaries[UnitsSold])</f>
        <v>0.4602435338701214</v>
      </c>
      <c r="K352">
        <f>(p_summary[[#This Row],[Revenue]]-AVERAGE(product_summaries[UnitsSold]))/_xlfn.STDEV.P(product_summaries[UnitsSold])</f>
        <v>-0.93688463325856275</v>
      </c>
      <c r="L352">
        <v>817</v>
      </c>
    </row>
    <row r="353" spans="1:12" x14ac:dyDescent="0.3">
      <c r="A353">
        <v>10381</v>
      </c>
      <c r="B353">
        <v>74</v>
      </c>
      <c r="C353">
        <v>8</v>
      </c>
      <c r="D353">
        <v>14</v>
      </c>
      <c r="E353">
        <v>0</v>
      </c>
      <c r="F353" t="s">
        <v>1029</v>
      </c>
      <c r="G353">
        <v>7</v>
      </c>
      <c r="H353" t="s">
        <v>22</v>
      </c>
      <c r="I353">
        <v>112</v>
      </c>
      <c r="J353">
        <f>(p_summary[[#This Row],[UnitsSold]] - AVERAGE(product_summaries[UnitsSold])) / _xlfn.STDEV.P(product_summaries[UnitsSold])</f>
        <v>-1.1294865468889941</v>
      </c>
      <c r="K353">
        <f>(p_summary[[#This Row],[Revenue]]-AVERAGE(product_summaries[UnitsSold]))/_xlfn.STDEV.P(product_summaries[UnitsSold])</f>
        <v>-1.6950635948513717</v>
      </c>
      <c r="L353">
        <v>297</v>
      </c>
    </row>
    <row r="354" spans="1:12" x14ac:dyDescent="0.3">
      <c r="A354">
        <v>10382</v>
      </c>
      <c r="B354">
        <v>5</v>
      </c>
      <c r="C354">
        <v>17</v>
      </c>
      <c r="D354">
        <v>32</v>
      </c>
      <c r="E354">
        <v>0</v>
      </c>
      <c r="F354" t="s">
        <v>897</v>
      </c>
      <c r="G354">
        <v>2</v>
      </c>
      <c r="H354" t="s">
        <v>7</v>
      </c>
      <c r="I354">
        <v>544</v>
      </c>
      <c r="J354">
        <f>(p_summary[[#This Row],[UnitsSold]] - AVERAGE(product_summaries[UnitsSold])) / _xlfn.STDEV.P(product_summaries[UnitsSold])</f>
        <v>-1.126429373656765</v>
      </c>
      <c r="K354">
        <f>(p_summary[[#This Row],[Revenue]]-AVERAGE(product_summaries[UnitsSold]))/_xlfn.STDEV.P(product_summaries[UnitsSold])</f>
        <v>-0.37436475852841422</v>
      </c>
      <c r="L354">
        <v>298</v>
      </c>
    </row>
    <row r="355" spans="1:12" x14ac:dyDescent="0.3">
      <c r="A355">
        <v>10382</v>
      </c>
      <c r="B355">
        <v>18</v>
      </c>
      <c r="C355">
        <v>50</v>
      </c>
      <c r="D355">
        <v>9</v>
      </c>
      <c r="E355">
        <v>0</v>
      </c>
      <c r="F355" t="s">
        <v>923</v>
      </c>
      <c r="G355">
        <v>8</v>
      </c>
      <c r="H355" t="s">
        <v>25</v>
      </c>
      <c r="I355">
        <v>450</v>
      </c>
      <c r="J355">
        <f>(p_summary[[#This Row],[UnitsSold]] - AVERAGE(product_summaries[UnitsSold])) / _xlfn.STDEV.P(product_summaries[UnitsSold])</f>
        <v>-0.38965062468955952</v>
      </c>
      <c r="K355">
        <f>(p_summary[[#This Row],[Revenue]]-AVERAGE(product_summaries[UnitsSold]))/_xlfn.STDEV.P(product_summaries[UnitsSold])</f>
        <v>-0.66173904235794656</v>
      </c>
      <c r="L355">
        <v>539</v>
      </c>
    </row>
    <row r="356" spans="1:12" x14ac:dyDescent="0.3">
      <c r="A356">
        <v>10382</v>
      </c>
      <c r="B356">
        <v>29</v>
      </c>
      <c r="C356">
        <v>99</v>
      </c>
      <c r="D356">
        <v>14</v>
      </c>
      <c r="E356">
        <v>0</v>
      </c>
      <c r="F356" t="s">
        <v>945</v>
      </c>
      <c r="G356">
        <v>6</v>
      </c>
      <c r="H356" t="s">
        <v>19</v>
      </c>
      <c r="I356">
        <v>1386</v>
      </c>
      <c r="J356">
        <f>(p_summary[[#This Row],[UnitsSold]] - AVERAGE(product_summaries[UnitsSold])) / _xlfn.STDEV.P(product_summaries[UnitsSold])</f>
        <v>0.24318423438185757</v>
      </c>
      <c r="K356">
        <f>(p_summary[[#This Row],[Revenue]]-AVERAGE(product_summaries[UnitsSold]))/_xlfn.STDEV.P(product_summaries[UnitsSold])</f>
        <v>2.1997751030084611</v>
      </c>
      <c r="L356">
        <v>746</v>
      </c>
    </row>
    <row r="357" spans="1:12" x14ac:dyDescent="0.3">
      <c r="A357">
        <v>10382</v>
      </c>
      <c r="B357">
        <v>33</v>
      </c>
      <c r="C357">
        <v>2</v>
      </c>
      <c r="D357">
        <v>60</v>
      </c>
      <c r="E357">
        <v>0</v>
      </c>
      <c r="F357" t="s">
        <v>953</v>
      </c>
      <c r="G357">
        <v>4</v>
      </c>
      <c r="H357" t="s">
        <v>13</v>
      </c>
      <c r="I357">
        <v>120</v>
      </c>
      <c r="J357">
        <f>(p_summary[[#This Row],[UnitsSold]] - AVERAGE(product_summaries[UnitsSold])) / _xlfn.STDEV.P(product_summaries[UnitsSold])</f>
        <v>0.27069879347191916</v>
      </c>
      <c r="K357">
        <f>(p_summary[[#This Row],[Revenue]]-AVERAGE(product_summaries[UnitsSold]))/_xlfn.STDEV.P(product_summaries[UnitsSold])</f>
        <v>-1.6706062089935392</v>
      </c>
      <c r="L357">
        <v>755</v>
      </c>
    </row>
    <row r="358" spans="1:12" x14ac:dyDescent="0.3">
      <c r="A358">
        <v>10382</v>
      </c>
      <c r="B358">
        <v>74</v>
      </c>
      <c r="C358">
        <v>8</v>
      </c>
      <c r="D358">
        <v>50</v>
      </c>
      <c r="E358">
        <v>0</v>
      </c>
      <c r="F358" t="s">
        <v>1029</v>
      </c>
      <c r="G358">
        <v>7</v>
      </c>
      <c r="H358" t="s">
        <v>22</v>
      </c>
      <c r="I358">
        <v>400</v>
      </c>
      <c r="J358">
        <f>(p_summary[[#This Row],[UnitsSold]] - AVERAGE(product_summaries[UnitsSold])) / _xlfn.STDEV.P(product_summaries[UnitsSold])</f>
        <v>-1.1294865468889941</v>
      </c>
      <c r="K358">
        <f>(p_summary[[#This Row],[Revenue]]-AVERAGE(product_summaries[UnitsSold]))/_xlfn.STDEV.P(product_summaries[UnitsSold])</f>
        <v>-0.81459770396940001</v>
      </c>
      <c r="L358">
        <v>297</v>
      </c>
    </row>
    <row r="359" spans="1:12" x14ac:dyDescent="0.3">
      <c r="A359">
        <v>10383</v>
      </c>
      <c r="B359">
        <v>13</v>
      </c>
      <c r="C359">
        <v>4.8</v>
      </c>
      <c r="D359">
        <v>20</v>
      </c>
      <c r="E359">
        <v>0</v>
      </c>
      <c r="F359" t="s">
        <v>913</v>
      </c>
      <c r="G359">
        <v>8</v>
      </c>
      <c r="H359" t="s">
        <v>25</v>
      </c>
      <c r="I359">
        <v>96</v>
      </c>
      <c r="J359">
        <f>(p_summary[[#This Row],[UnitsSold]] - AVERAGE(product_summaries[UnitsSold])) / _xlfn.STDEV.P(product_summaries[UnitsSold])</f>
        <v>0.68647435305507243</v>
      </c>
      <c r="K359">
        <f>(p_summary[[#This Row],[Revenue]]-AVERAGE(product_summaries[UnitsSold]))/_xlfn.STDEV.P(product_summaries[UnitsSold])</f>
        <v>-1.7439783665670368</v>
      </c>
      <c r="L359">
        <v>891</v>
      </c>
    </row>
    <row r="360" spans="1:12" x14ac:dyDescent="0.3">
      <c r="A360">
        <v>10383</v>
      </c>
      <c r="B360">
        <v>50</v>
      </c>
      <c r="C360">
        <v>13</v>
      </c>
      <c r="D360">
        <v>15</v>
      </c>
      <c r="E360">
        <v>0</v>
      </c>
      <c r="F360" t="s">
        <v>985</v>
      </c>
      <c r="G360">
        <v>3</v>
      </c>
      <c r="H360" t="s">
        <v>10</v>
      </c>
      <c r="I360">
        <v>195</v>
      </c>
      <c r="J360">
        <f>(p_summary[[#This Row],[UnitsSold]] - AVERAGE(product_summaries[UnitsSold])) / _xlfn.STDEV.P(product_summaries[UnitsSold])</f>
        <v>-1.3190312872871963</v>
      </c>
      <c r="K360">
        <f>(p_summary[[#This Row],[Revenue]]-AVERAGE(product_summaries[UnitsSold]))/_xlfn.STDEV.P(product_summaries[UnitsSold])</f>
        <v>-1.4413182165763589</v>
      </c>
      <c r="L360">
        <v>235</v>
      </c>
    </row>
    <row r="361" spans="1:12" x14ac:dyDescent="0.3">
      <c r="A361">
        <v>10383</v>
      </c>
      <c r="B361">
        <v>56</v>
      </c>
      <c r="C361">
        <v>30.4</v>
      </c>
      <c r="D361">
        <v>20</v>
      </c>
      <c r="E361">
        <v>0</v>
      </c>
      <c r="F361" t="s">
        <v>997</v>
      </c>
      <c r="G361">
        <v>5</v>
      </c>
      <c r="H361" t="s">
        <v>16</v>
      </c>
      <c r="I361">
        <v>608</v>
      </c>
      <c r="J361">
        <f>(p_summary[[#This Row],[UnitsSold]] - AVERAGE(product_summaries[UnitsSold])) / _xlfn.STDEV.P(product_summaries[UnitsSold])</f>
        <v>1.8237427954442857</v>
      </c>
      <c r="K361">
        <f>(p_summary[[#This Row],[Revenue]]-AVERAGE(product_summaries[UnitsSold]))/_xlfn.STDEV.P(product_summaries[UnitsSold])</f>
        <v>-0.17870567166575385</v>
      </c>
      <c r="L361">
        <v>1263</v>
      </c>
    </row>
    <row r="362" spans="1:12" x14ac:dyDescent="0.3">
      <c r="A362">
        <v>10384</v>
      </c>
      <c r="B362">
        <v>20</v>
      </c>
      <c r="C362">
        <v>64.8</v>
      </c>
      <c r="D362">
        <v>28</v>
      </c>
      <c r="E362">
        <v>0</v>
      </c>
      <c r="F362" t="s">
        <v>927</v>
      </c>
      <c r="G362">
        <v>3</v>
      </c>
      <c r="H362" t="s">
        <v>10</v>
      </c>
      <c r="I362">
        <v>1814.3999999999999</v>
      </c>
      <c r="J362">
        <f>(p_summary[[#This Row],[UnitsSold]] - AVERAGE(product_summaries[UnitsSold])) / _xlfn.STDEV.P(product_summaries[UnitsSold])</f>
        <v>-1.080571775173329</v>
      </c>
      <c r="K362">
        <f>(p_summary[[#This Row],[Revenue]]-AVERAGE(product_summaries[UnitsSold]))/_xlfn.STDEV.P(product_summaries[UnitsSold])</f>
        <v>3.5094681156953937</v>
      </c>
      <c r="L362">
        <v>313</v>
      </c>
    </row>
    <row r="363" spans="1:12" x14ac:dyDescent="0.3">
      <c r="A363">
        <v>10384</v>
      </c>
      <c r="B363">
        <v>60</v>
      </c>
      <c r="C363">
        <v>27.2</v>
      </c>
      <c r="D363">
        <v>15</v>
      </c>
      <c r="E363">
        <v>0</v>
      </c>
      <c r="F363" t="s">
        <v>1004</v>
      </c>
      <c r="G363">
        <v>4</v>
      </c>
      <c r="H363" t="s">
        <v>13</v>
      </c>
      <c r="I363">
        <v>408</v>
      </c>
      <c r="J363">
        <f>(p_summary[[#This Row],[UnitsSold]] - AVERAGE(product_summaries[UnitsSold])) / _xlfn.STDEV.P(product_summaries[UnitsSold])</f>
        <v>2.7836951903642131</v>
      </c>
      <c r="K363">
        <f>(p_summary[[#This Row],[Revenue]]-AVERAGE(product_summaries[UnitsSold]))/_xlfn.STDEV.P(product_summaries[UnitsSold])</f>
        <v>-0.79014031811156749</v>
      </c>
      <c r="L363">
        <v>1577</v>
      </c>
    </row>
    <row r="364" spans="1:12" x14ac:dyDescent="0.3">
      <c r="A364">
        <v>10385</v>
      </c>
      <c r="B364">
        <v>7</v>
      </c>
      <c r="C364">
        <v>24</v>
      </c>
      <c r="D364">
        <v>10</v>
      </c>
      <c r="E364">
        <v>0.20000000298023224</v>
      </c>
      <c r="F364" t="s">
        <v>901</v>
      </c>
      <c r="G364">
        <v>7</v>
      </c>
      <c r="H364" t="s">
        <v>22</v>
      </c>
      <c r="I364">
        <v>191.99999928474426</v>
      </c>
      <c r="J364">
        <f>(p_summary[[#This Row],[UnitsSold]] - AVERAGE(product_summaries[UnitsSold])) / _xlfn.STDEV.P(product_summaries[UnitsSold])</f>
        <v>0.29515617932975174</v>
      </c>
      <c r="K364">
        <f>(p_summary[[#This Row],[Revenue]]-AVERAGE(product_summaries[UnitsSold]))/_xlfn.STDEV.P(product_summaries[UnitsSold])</f>
        <v>-1.4504897384597069</v>
      </c>
      <c r="L364">
        <v>763</v>
      </c>
    </row>
    <row r="365" spans="1:12" x14ac:dyDescent="0.3">
      <c r="A365">
        <v>10385</v>
      </c>
      <c r="B365">
        <v>60</v>
      </c>
      <c r="C365">
        <v>27.2</v>
      </c>
      <c r="D365">
        <v>20</v>
      </c>
      <c r="E365">
        <v>0.20000000298023224</v>
      </c>
      <c r="F365" t="s">
        <v>1004</v>
      </c>
      <c r="G365">
        <v>4</v>
      </c>
      <c r="H365" t="s">
        <v>13</v>
      </c>
      <c r="I365">
        <v>435.19999837875366</v>
      </c>
      <c r="J365">
        <f>(p_summary[[#This Row],[UnitsSold]] - AVERAGE(product_summaries[UnitsSold])) / _xlfn.STDEV.P(product_summaries[UnitsSold])</f>
        <v>2.7836951903642131</v>
      </c>
      <c r="K365">
        <f>(p_summary[[#This Row],[Revenue]]-AVERAGE(product_summaries[UnitsSold]))/_xlfn.STDEV.P(product_summaries[UnitsSold])</f>
        <v>-0.7069852111513677</v>
      </c>
      <c r="L365">
        <v>1577</v>
      </c>
    </row>
    <row r="366" spans="1:12" x14ac:dyDescent="0.3">
      <c r="A366">
        <v>10385</v>
      </c>
      <c r="B366">
        <v>68</v>
      </c>
      <c r="C366">
        <v>10</v>
      </c>
      <c r="D366">
        <v>8</v>
      </c>
      <c r="E366">
        <v>0.20000000298023224</v>
      </c>
      <c r="F366" t="s">
        <v>1019</v>
      </c>
      <c r="G366">
        <v>3</v>
      </c>
      <c r="H366" t="s">
        <v>10</v>
      </c>
      <c r="I366">
        <v>63.999999761581421</v>
      </c>
      <c r="J366">
        <f>(p_summary[[#This Row],[UnitsSold]] - AVERAGE(product_summaries[UnitsSold])) / _xlfn.STDEV.P(product_summaries[UnitsSold])</f>
        <v>0.40521441568999816</v>
      </c>
      <c r="K366">
        <f>(p_summary[[#This Row],[Revenue]]-AVERAGE(product_summaries[UnitsSold]))/_xlfn.STDEV.P(product_summaries[UnitsSold])</f>
        <v>-1.8418079107272538</v>
      </c>
      <c r="L366">
        <v>799</v>
      </c>
    </row>
    <row r="367" spans="1:12" x14ac:dyDescent="0.3">
      <c r="A367">
        <v>10386</v>
      </c>
      <c r="B367">
        <v>24</v>
      </c>
      <c r="C367">
        <v>3.6</v>
      </c>
      <c r="D367">
        <v>15</v>
      </c>
      <c r="E367">
        <v>0</v>
      </c>
      <c r="F367" t="s">
        <v>935</v>
      </c>
      <c r="G367">
        <v>1</v>
      </c>
      <c r="H367" t="s">
        <v>4</v>
      </c>
      <c r="I367">
        <v>54</v>
      </c>
      <c r="J367">
        <f>(p_summary[[#This Row],[UnitsSold]] - AVERAGE(product_summaries[UnitsSold])) / _xlfn.STDEV.P(product_summaries[UnitsSold])</f>
        <v>1.4018528893966744</v>
      </c>
      <c r="K367">
        <f>(p_summary[[#This Row],[Revenue]]-AVERAGE(product_summaries[UnitsSold]))/_xlfn.STDEV.P(product_summaries[UnitsSold])</f>
        <v>-1.8723796423206576</v>
      </c>
      <c r="L367">
        <v>1125</v>
      </c>
    </row>
    <row r="368" spans="1:12" x14ac:dyDescent="0.3">
      <c r="A368">
        <v>10386</v>
      </c>
      <c r="B368">
        <v>34</v>
      </c>
      <c r="C368">
        <v>11.2</v>
      </c>
      <c r="D368">
        <v>10</v>
      </c>
      <c r="E368">
        <v>0</v>
      </c>
      <c r="F368" t="s">
        <v>955</v>
      </c>
      <c r="G368">
        <v>1</v>
      </c>
      <c r="H368" t="s">
        <v>4</v>
      </c>
      <c r="I368">
        <v>112</v>
      </c>
      <c r="J368">
        <f>(p_summary[[#This Row],[UnitsSold]] - AVERAGE(product_summaries[UnitsSold])) / _xlfn.STDEV.P(product_summaries[UnitsSold])</f>
        <v>-0.49053734135311877</v>
      </c>
      <c r="K368">
        <f>(p_summary[[#This Row],[Revenue]]-AVERAGE(product_summaries[UnitsSold]))/_xlfn.STDEV.P(product_summaries[UnitsSold])</f>
        <v>-1.6950635948513717</v>
      </c>
      <c r="L368">
        <v>506</v>
      </c>
    </row>
    <row r="369" spans="1:12" x14ac:dyDescent="0.3">
      <c r="A369">
        <v>10387</v>
      </c>
      <c r="B369">
        <v>24</v>
      </c>
      <c r="C369">
        <v>3.6</v>
      </c>
      <c r="D369">
        <v>15</v>
      </c>
      <c r="E369">
        <v>0</v>
      </c>
      <c r="F369" t="s">
        <v>935</v>
      </c>
      <c r="G369">
        <v>1</v>
      </c>
      <c r="H369" t="s">
        <v>4</v>
      </c>
      <c r="I369">
        <v>54</v>
      </c>
      <c r="J369">
        <f>(p_summary[[#This Row],[UnitsSold]] - AVERAGE(product_summaries[UnitsSold])) / _xlfn.STDEV.P(product_summaries[UnitsSold])</f>
        <v>1.4018528893966744</v>
      </c>
      <c r="K369">
        <f>(p_summary[[#This Row],[Revenue]]-AVERAGE(product_summaries[UnitsSold]))/_xlfn.STDEV.P(product_summaries[UnitsSold])</f>
        <v>-1.8723796423206576</v>
      </c>
      <c r="L369">
        <v>1125</v>
      </c>
    </row>
    <row r="370" spans="1:12" x14ac:dyDescent="0.3">
      <c r="A370">
        <v>10387</v>
      </c>
      <c r="B370">
        <v>28</v>
      </c>
      <c r="C370">
        <v>36.4</v>
      </c>
      <c r="D370">
        <v>6</v>
      </c>
      <c r="E370">
        <v>0</v>
      </c>
      <c r="F370" t="s">
        <v>943</v>
      </c>
      <c r="G370">
        <v>7</v>
      </c>
      <c r="H370" t="s">
        <v>22</v>
      </c>
      <c r="I370">
        <v>218.39999999999998</v>
      </c>
      <c r="J370">
        <f>(p_summary[[#This Row],[UnitsSold]] - AVERAGE(product_summaries[UnitsSold])) / _xlfn.STDEV.P(product_summaries[UnitsSold])</f>
        <v>-8.0876128234423653E-2</v>
      </c>
      <c r="K370">
        <f>(p_summary[[#This Row],[Revenue]]-AVERAGE(product_summaries[UnitsSold]))/_xlfn.STDEV.P(product_summaries[UnitsSold])</f>
        <v>-1.369780362942199</v>
      </c>
      <c r="L370">
        <v>640</v>
      </c>
    </row>
    <row r="371" spans="1:12" x14ac:dyDescent="0.3">
      <c r="A371">
        <v>10387</v>
      </c>
      <c r="B371">
        <v>59</v>
      </c>
      <c r="C371">
        <v>44</v>
      </c>
      <c r="D371">
        <v>12</v>
      </c>
      <c r="E371">
        <v>0</v>
      </c>
      <c r="F371" t="s">
        <v>1002</v>
      </c>
      <c r="G371">
        <v>4</v>
      </c>
      <c r="H371" t="s">
        <v>13</v>
      </c>
      <c r="I371">
        <v>528</v>
      </c>
      <c r="J371">
        <f>(p_summary[[#This Row],[UnitsSold]] - AVERAGE(product_summaries[UnitsSold])) / _xlfn.STDEV.P(product_summaries[UnitsSold])</f>
        <v>2.5360641585536587</v>
      </c>
      <c r="K371">
        <f>(p_summary[[#This Row],[Revenue]]-AVERAGE(product_summaries[UnitsSold]))/_xlfn.STDEV.P(product_summaries[UnitsSold])</f>
        <v>-0.42327953024407927</v>
      </c>
      <c r="L371">
        <v>1496</v>
      </c>
    </row>
    <row r="372" spans="1:12" x14ac:dyDescent="0.3">
      <c r="A372">
        <v>10387</v>
      </c>
      <c r="B372">
        <v>71</v>
      </c>
      <c r="C372">
        <v>17.2</v>
      </c>
      <c r="D372">
        <v>15</v>
      </c>
      <c r="E372">
        <v>0</v>
      </c>
      <c r="F372" t="s">
        <v>1025</v>
      </c>
      <c r="G372">
        <v>4</v>
      </c>
      <c r="H372" t="s">
        <v>13</v>
      </c>
      <c r="I372">
        <v>258</v>
      </c>
      <c r="J372">
        <f>(p_summary[[#This Row],[UnitsSold]] - AVERAGE(product_summaries[UnitsSold])) / _xlfn.STDEV.P(product_summaries[UnitsSold])</f>
        <v>1.1939651096050978</v>
      </c>
      <c r="K372">
        <f>(p_summary[[#This Row],[Revenue]]-AVERAGE(product_summaries[UnitsSold]))/_xlfn.STDEV.P(product_summaries[UnitsSold])</f>
        <v>-1.2487163029459276</v>
      </c>
      <c r="L372">
        <v>1057</v>
      </c>
    </row>
    <row r="373" spans="1:12" x14ac:dyDescent="0.3">
      <c r="A373">
        <v>10388</v>
      </c>
      <c r="B373">
        <v>45</v>
      </c>
      <c r="C373">
        <v>7.6</v>
      </c>
      <c r="D373">
        <v>15</v>
      </c>
      <c r="E373">
        <v>0.20000000298023224</v>
      </c>
      <c r="F373" t="s">
        <v>975</v>
      </c>
      <c r="G373">
        <v>8</v>
      </c>
      <c r="H373" t="s">
        <v>25</v>
      </c>
      <c r="I373">
        <v>91.199999660253525</v>
      </c>
      <c r="J373">
        <f>(p_summary[[#This Row],[UnitsSold]] - AVERAGE(product_summaries[UnitsSold])) / _xlfn.STDEV.P(product_summaries[UnitsSold])</f>
        <v>-0.48442299488866064</v>
      </c>
      <c r="K373">
        <f>(p_summary[[#This Row],[Revenue]]-AVERAGE(product_summaries[UnitsSold]))/_xlfn.STDEV.P(product_summaries[UnitsSold])</f>
        <v>-1.7586527991204002</v>
      </c>
      <c r="L373">
        <v>508</v>
      </c>
    </row>
    <row r="374" spans="1:12" x14ac:dyDescent="0.3">
      <c r="A374">
        <v>10388</v>
      </c>
      <c r="B374">
        <v>52</v>
      </c>
      <c r="C374">
        <v>5.6</v>
      </c>
      <c r="D374">
        <v>20</v>
      </c>
      <c r="E374">
        <v>0.20000000298023224</v>
      </c>
      <c r="F374" t="s">
        <v>989</v>
      </c>
      <c r="G374">
        <v>5</v>
      </c>
      <c r="H374" t="s">
        <v>16</v>
      </c>
      <c r="I374">
        <v>89.599999666213989</v>
      </c>
      <c r="J374">
        <f>(p_summary[[#This Row],[UnitsSold]] - AVERAGE(product_summaries[UnitsSold])) / _xlfn.STDEV.P(product_summaries[UnitsSold])</f>
        <v>-0.50888038074649322</v>
      </c>
      <c r="K374">
        <f>(p_summary[[#This Row],[Revenue]]-AVERAGE(product_summaries[UnitsSold]))/_xlfn.STDEV.P(product_summaries[UnitsSold])</f>
        <v>-1.7635442762737443</v>
      </c>
      <c r="L374">
        <v>500</v>
      </c>
    </row>
    <row r="375" spans="1:12" x14ac:dyDescent="0.3">
      <c r="A375">
        <v>10388</v>
      </c>
      <c r="B375">
        <v>53</v>
      </c>
      <c r="C375">
        <v>26.2</v>
      </c>
      <c r="D375">
        <v>40</v>
      </c>
      <c r="E375">
        <v>0</v>
      </c>
      <c r="F375" t="s">
        <v>991</v>
      </c>
      <c r="G375">
        <v>6</v>
      </c>
      <c r="H375" t="s">
        <v>19</v>
      </c>
      <c r="I375">
        <v>1048</v>
      </c>
      <c r="J375">
        <f>(p_summary[[#This Row],[UnitsSold]] - AVERAGE(product_summaries[UnitsSold])) / _xlfn.STDEV.P(product_summaries[UnitsSold])</f>
        <v>0.16981207680835994</v>
      </c>
      <c r="K375">
        <f>(p_summary[[#This Row],[Revenue]]-AVERAGE(product_summaries[UnitsSold]))/_xlfn.STDEV.P(product_summaries[UnitsSold])</f>
        <v>1.1664505505150362</v>
      </c>
      <c r="L375">
        <v>722</v>
      </c>
    </row>
    <row r="376" spans="1:12" x14ac:dyDescent="0.3">
      <c r="A376">
        <v>10389</v>
      </c>
      <c r="B376">
        <v>10</v>
      </c>
      <c r="C376">
        <v>24.8</v>
      </c>
      <c r="D376">
        <v>16</v>
      </c>
      <c r="E376">
        <v>0</v>
      </c>
      <c r="F376" t="s">
        <v>907</v>
      </c>
      <c r="G376">
        <v>8</v>
      </c>
      <c r="H376" t="s">
        <v>25</v>
      </c>
      <c r="I376">
        <v>396.8</v>
      </c>
      <c r="J376">
        <f>(p_summary[[#This Row],[UnitsSold]] - AVERAGE(product_summaries[UnitsSold])) / _xlfn.STDEV.P(product_summaries[UnitsSold])</f>
        <v>0.23095554145294128</v>
      </c>
      <c r="K376">
        <f>(p_summary[[#This Row],[Revenue]]-AVERAGE(product_summaries[UnitsSold]))/_xlfn.STDEV.P(product_summaries[UnitsSold])</f>
        <v>-0.82438065831253304</v>
      </c>
      <c r="L376">
        <v>742</v>
      </c>
    </row>
    <row r="377" spans="1:12" x14ac:dyDescent="0.3">
      <c r="A377">
        <v>10389</v>
      </c>
      <c r="B377">
        <v>55</v>
      </c>
      <c r="C377">
        <v>19.2</v>
      </c>
      <c r="D377">
        <v>15</v>
      </c>
      <c r="E377">
        <v>0</v>
      </c>
      <c r="F377" t="s">
        <v>995</v>
      </c>
      <c r="G377">
        <v>6</v>
      </c>
      <c r="H377" t="s">
        <v>19</v>
      </c>
      <c r="I377">
        <v>288</v>
      </c>
      <c r="J377">
        <f>(p_summary[[#This Row],[UnitsSold]] - AVERAGE(product_summaries[UnitsSold])) / _xlfn.STDEV.P(product_summaries[UnitsSold])</f>
        <v>0.72316043184182122</v>
      </c>
      <c r="K377">
        <f>(p_summary[[#This Row],[Revenue]]-AVERAGE(product_summaries[UnitsSold]))/_xlfn.STDEV.P(product_summaries[UnitsSold])</f>
        <v>-1.1570011059790557</v>
      </c>
      <c r="L377">
        <v>903</v>
      </c>
    </row>
    <row r="378" spans="1:12" x14ac:dyDescent="0.3">
      <c r="A378">
        <v>10389</v>
      </c>
      <c r="B378">
        <v>62</v>
      </c>
      <c r="C378">
        <v>39.4</v>
      </c>
      <c r="D378">
        <v>20</v>
      </c>
      <c r="E378">
        <v>0</v>
      </c>
      <c r="F378" t="s">
        <v>1008</v>
      </c>
      <c r="G378">
        <v>3</v>
      </c>
      <c r="H378" t="s">
        <v>10</v>
      </c>
      <c r="I378">
        <v>788</v>
      </c>
      <c r="J378">
        <f>(p_summary[[#This Row],[UnitsSold]] - AVERAGE(product_summaries[UnitsSold])) / _xlfn.STDEV.P(product_summaries[UnitsSold])</f>
        <v>1.2734516136430536</v>
      </c>
      <c r="K378">
        <f>(p_summary[[#This Row],[Revenue]]-AVERAGE(product_summaries[UnitsSold]))/_xlfn.STDEV.P(product_summaries[UnitsSold])</f>
        <v>0.37158551013547841</v>
      </c>
      <c r="L378">
        <v>1083</v>
      </c>
    </row>
    <row r="379" spans="1:12" x14ac:dyDescent="0.3">
      <c r="A379">
        <v>10389</v>
      </c>
      <c r="B379">
        <v>70</v>
      </c>
      <c r="C379">
        <v>12</v>
      </c>
      <c r="D379">
        <v>30</v>
      </c>
      <c r="E379">
        <v>0</v>
      </c>
      <c r="F379" t="s">
        <v>1023</v>
      </c>
      <c r="G379">
        <v>1</v>
      </c>
      <c r="H379" t="s">
        <v>4</v>
      </c>
      <c r="I379">
        <v>360</v>
      </c>
      <c r="J379">
        <f>(p_summary[[#This Row],[UnitsSold]] - AVERAGE(product_summaries[UnitsSold])) / _xlfn.STDEV.P(product_summaries[UnitsSold])</f>
        <v>0.4602435338701214</v>
      </c>
      <c r="K379">
        <f>(p_summary[[#This Row],[Revenue]]-AVERAGE(product_summaries[UnitsSold]))/_xlfn.STDEV.P(product_summaries[UnitsSold])</f>
        <v>-0.93688463325856275</v>
      </c>
      <c r="L379">
        <v>817</v>
      </c>
    </row>
    <row r="380" spans="1:12" x14ac:dyDescent="0.3">
      <c r="A380">
        <v>10390</v>
      </c>
      <c r="B380">
        <v>31</v>
      </c>
      <c r="C380">
        <v>10</v>
      </c>
      <c r="D380">
        <v>60</v>
      </c>
      <c r="E380">
        <v>0.10000000149011612</v>
      </c>
      <c r="F380" t="s">
        <v>949</v>
      </c>
      <c r="G380">
        <v>4</v>
      </c>
      <c r="H380" t="s">
        <v>13</v>
      </c>
      <c r="I380">
        <v>539.99999910593033</v>
      </c>
      <c r="J380">
        <f>(p_summary[[#This Row],[UnitsSold]] - AVERAGE(product_summaries[UnitsSold])) / _xlfn.STDEV.P(product_summaries[UnitsSold])</f>
        <v>2.2334040085629812</v>
      </c>
      <c r="K380">
        <f>(p_summary[[#This Row],[Revenue]]-AVERAGE(product_summaries[UnitsSold]))/_xlfn.STDEV.P(product_summaries[UnitsSold])</f>
        <v>-0.38659345419065633</v>
      </c>
      <c r="L380">
        <v>1397</v>
      </c>
    </row>
    <row r="381" spans="1:12" x14ac:dyDescent="0.3">
      <c r="A381">
        <v>10390</v>
      </c>
      <c r="B381">
        <v>35</v>
      </c>
      <c r="C381">
        <v>14.4</v>
      </c>
      <c r="D381">
        <v>40</v>
      </c>
      <c r="E381">
        <v>0.10000000149011612</v>
      </c>
      <c r="F381" t="s">
        <v>956</v>
      </c>
      <c r="G381">
        <v>1</v>
      </c>
      <c r="H381" t="s">
        <v>4</v>
      </c>
      <c r="I381">
        <v>518.39999914169312</v>
      </c>
      <c r="J381">
        <f>(p_summary[[#This Row],[UnitsSold]] - AVERAGE(product_summaries[UnitsSold])) / _xlfn.STDEV.P(product_summaries[UnitsSold])</f>
        <v>0.6620169671972399</v>
      </c>
      <c r="K381">
        <f>(p_summary[[#This Row],[Revenue]]-AVERAGE(product_summaries[UnitsSold]))/_xlfn.STDEV.P(product_summaries[UnitsSold])</f>
        <v>-0.45262839589747117</v>
      </c>
      <c r="L381">
        <v>883</v>
      </c>
    </row>
    <row r="382" spans="1:12" x14ac:dyDescent="0.3">
      <c r="A382">
        <v>10390</v>
      </c>
      <c r="B382">
        <v>46</v>
      </c>
      <c r="C382">
        <v>9.6</v>
      </c>
      <c r="D382">
        <v>45</v>
      </c>
      <c r="E382">
        <v>0</v>
      </c>
      <c r="F382" t="s">
        <v>977</v>
      </c>
      <c r="G382">
        <v>8</v>
      </c>
      <c r="H382" t="s">
        <v>25</v>
      </c>
      <c r="I382">
        <v>432</v>
      </c>
      <c r="J382">
        <f>(p_summary[[#This Row],[UnitsSold]] - AVERAGE(product_summaries[UnitsSold])) / _xlfn.STDEV.P(product_summaries[UnitsSold])</f>
        <v>-0.3621360655994979</v>
      </c>
      <c r="K382">
        <f>(p_summary[[#This Row],[Revenue]]-AVERAGE(product_summaries[UnitsSold]))/_xlfn.STDEV.P(product_summaries[UnitsSold])</f>
        <v>-0.7167681605380698</v>
      </c>
      <c r="L382">
        <v>548</v>
      </c>
    </row>
    <row r="383" spans="1:12" x14ac:dyDescent="0.3">
      <c r="A383">
        <v>10390</v>
      </c>
      <c r="B383">
        <v>72</v>
      </c>
      <c r="C383">
        <v>27.8</v>
      </c>
      <c r="D383">
        <v>24</v>
      </c>
      <c r="E383">
        <v>0.10000000149011612</v>
      </c>
      <c r="F383" t="s">
        <v>1026</v>
      </c>
      <c r="G383">
        <v>4</v>
      </c>
      <c r="H383" t="s">
        <v>13</v>
      </c>
      <c r="I383">
        <v>600.47999900579453</v>
      </c>
      <c r="J383">
        <f>(p_summary[[#This Row],[UnitsSold]] - AVERAGE(product_summaries[UnitsSold])) / _xlfn.STDEV.P(product_summaries[UnitsSold])</f>
        <v>0.42661462831560165</v>
      </c>
      <c r="K383">
        <f>(p_summary[[#This Row],[Revenue]]-AVERAGE(product_summaries[UnitsSold]))/_xlfn.STDEV.P(product_summaries[UnitsSold])</f>
        <v>-0.2016956174115748</v>
      </c>
      <c r="L383">
        <v>806</v>
      </c>
    </row>
    <row r="384" spans="1:12" x14ac:dyDescent="0.3">
      <c r="A384">
        <v>10391</v>
      </c>
      <c r="B384">
        <v>13</v>
      </c>
      <c r="C384">
        <v>4.8</v>
      </c>
      <c r="D384">
        <v>18</v>
      </c>
      <c r="E384">
        <v>0</v>
      </c>
      <c r="F384" t="s">
        <v>913</v>
      </c>
      <c r="G384">
        <v>8</v>
      </c>
      <c r="H384" t="s">
        <v>25</v>
      </c>
      <c r="I384">
        <v>86.399999999999991</v>
      </c>
      <c r="J384">
        <f>(p_summary[[#This Row],[UnitsSold]] - AVERAGE(product_summaries[UnitsSold])) / _xlfn.STDEV.P(product_summaries[UnitsSold])</f>
        <v>0.68647435305507243</v>
      </c>
      <c r="K384">
        <f>(p_summary[[#This Row],[Revenue]]-AVERAGE(product_summaries[UnitsSold]))/_xlfn.STDEV.P(product_summaries[UnitsSold])</f>
        <v>-1.773327229596436</v>
      </c>
      <c r="L384">
        <v>891</v>
      </c>
    </row>
    <row r="385" spans="1:12" x14ac:dyDescent="0.3">
      <c r="A385">
        <v>10392</v>
      </c>
      <c r="B385">
        <v>69</v>
      </c>
      <c r="C385">
        <v>28.8</v>
      </c>
      <c r="D385">
        <v>50</v>
      </c>
      <c r="E385">
        <v>0</v>
      </c>
      <c r="F385" t="s">
        <v>1021</v>
      </c>
      <c r="G385">
        <v>4</v>
      </c>
      <c r="H385" t="s">
        <v>13</v>
      </c>
      <c r="I385">
        <v>1440</v>
      </c>
      <c r="J385">
        <f>(p_summary[[#This Row],[UnitsSold]] - AVERAGE(product_summaries[UnitsSold])) / _xlfn.STDEV.P(product_summaries[UnitsSold])</f>
        <v>0.14535469095052739</v>
      </c>
      <c r="K385">
        <f>(p_summary[[#This Row],[Revenue]]-AVERAGE(product_summaries[UnitsSold]))/_xlfn.STDEV.P(product_summaries[UnitsSold])</f>
        <v>2.3648624575488308</v>
      </c>
      <c r="L385">
        <v>714</v>
      </c>
    </row>
    <row r="386" spans="1:12" x14ac:dyDescent="0.3">
      <c r="A386">
        <v>10393</v>
      </c>
      <c r="B386">
        <v>2</v>
      </c>
      <c r="C386">
        <v>15.2</v>
      </c>
      <c r="D386">
        <v>25</v>
      </c>
      <c r="E386">
        <v>0.25</v>
      </c>
      <c r="F386" t="s">
        <v>891</v>
      </c>
      <c r="G386">
        <v>1</v>
      </c>
      <c r="H386" t="s">
        <v>4</v>
      </c>
      <c r="I386">
        <v>285</v>
      </c>
      <c r="J386">
        <f>(p_summary[[#This Row],[UnitsSold]] - AVERAGE(product_summaries[UnitsSold])) / _xlfn.STDEV.P(product_summaries[UnitsSold])</f>
        <v>1.1939651096050978</v>
      </c>
      <c r="K386">
        <f>(p_summary[[#This Row],[Revenue]]-AVERAGE(product_summaries[UnitsSold]))/_xlfn.STDEV.P(product_summaries[UnitsSold])</f>
        <v>-1.1661726256757428</v>
      </c>
      <c r="L386">
        <v>1057</v>
      </c>
    </row>
    <row r="387" spans="1:12" x14ac:dyDescent="0.3">
      <c r="A387">
        <v>10393</v>
      </c>
      <c r="B387">
        <v>14</v>
      </c>
      <c r="C387">
        <v>18.600000000000001</v>
      </c>
      <c r="D387">
        <v>42</v>
      </c>
      <c r="E387">
        <v>0.25</v>
      </c>
      <c r="F387" t="s">
        <v>915</v>
      </c>
      <c r="G387">
        <v>7</v>
      </c>
      <c r="H387" t="s">
        <v>22</v>
      </c>
      <c r="I387">
        <v>585.90000000000009</v>
      </c>
      <c r="J387">
        <f>(p_summary[[#This Row],[UnitsSold]] - AVERAGE(product_summaries[UnitsSold])) / _xlfn.STDEV.P(product_summaries[UnitsSold])</f>
        <v>-0.80236901104048375</v>
      </c>
      <c r="K387">
        <f>(p_summary[[#This Row],[Revenue]]-AVERAGE(product_summaries[UnitsSold]))/_xlfn.STDEV.P(product_summaries[UnitsSold])</f>
        <v>-0.24626920009801598</v>
      </c>
      <c r="L387">
        <v>404</v>
      </c>
    </row>
    <row r="388" spans="1:12" x14ac:dyDescent="0.3">
      <c r="A388">
        <v>10393</v>
      </c>
      <c r="B388">
        <v>25</v>
      </c>
      <c r="C388">
        <v>11.2</v>
      </c>
      <c r="D388">
        <v>7</v>
      </c>
      <c r="E388">
        <v>0.25</v>
      </c>
      <c r="F388" t="s">
        <v>937</v>
      </c>
      <c r="G388">
        <v>3</v>
      </c>
      <c r="H388" t="s">
        <v>10</v>
      </c>
      <c r="I388">
        <v>58.8</v>
      </c>
      <c r="J388">
        <f>(p_summary[[#This Row],[UnitsSold]] - AVERAGE(product_summaries[UnitsSold])) / _xlfn.STDEV.P(product_summaries[UnitsSold])</f>
        <v>-1.0652859090121836</v>
      </c>
      <c r="K388">
        <f>(p_summary[[#This Row],[Revenue]]-AVERAGE(product_summaries[UnitsSold]))/_xlfn.STDEV.P(product_summaries[UnitsSold])</f>
        <v>-1.8577052108059582</v>
      </c>
      <c r="L388">
        <v>318</v>
      </c>
    </row>
    <row r="389" spans="1:12" x14ac:dyDescent="0.3">
      <c r="A389">
        <v>10393</v>
      </c>
      <c r="B389">
        <v>26</v>
      </c>
      <c r="C389">
        <v>24.9</v>
      </c>
      <c r="D389">
        <v>70</v>
      </c>
      <c r="E389">
        <v>0.25</v>
      </c>
      <c r="F389" t="s">
        <v>939</v>
      </c>
      <c r="G389">
        <v>3</v>
      </c>
      <c r="H389" t="s">
        <v>10</v>
      </c>
      <c r="I389">
        <v>1307.25</v>
      </c>
      <c r="J389">
        <f>(p_summary[[#This Row],[UnitsSold]] - AVERAGE(product_summaries[UnitsSold])) / _xlfn.STDEV.P(product_summaries[UnitsSold])</f>
        <v>0.26458444700746103</v>
      </c>
      <c r="K389">
        <f>(p_summary[[#This Row],[Revenue]]-AVERAGE(product_summaries[UnitsSold]))/_xlfn.STDEV.P(product_summaries[UnitsSold])</f>
        <v>1.9590227109704221</v>
      </c>
      <c r="L389">
        <v>753</v>
      </c>
    </row>
    <row r="390" spans="1:12" x14ac:dyDescent="0.3">
      <c r="A390">
        <v>10393</v>
      </c>
      <c r="B390">
        <v>31</v>
      </c>
      <c r="C390">
        <v>10</v>
      </c>
      <c r="D390">
        <v>32</v>
      </c>
      <c r="E390">
        <v>0</v>
      </c>
      <c r="F390" t="s">
        <v>949</v>
      </c>
      <c r="G390">
        <v>4</v>
      </c>
      <c r="H390" t="s">
        <v>13</v>
      </c>
      <c r="I390">
        <v>320</v>
      </c>
      <c r="J390">
        <f>(p_summary[[#This Row],[UnitsSold]] - AVERAGE(product_summaries[UnitsSold])) / _xlfn.STDEV.P(product_summaries[UnitsSold])</f>
        <v>2.2334040085629812</v>
      </c>
      <c r="K390">
        <f>(p_summary[[#This Row],[Revenue]]-AVERAGE(product_summaries[UnitsSold]))/_xlfn.STDEV.P(product_summaries[UnitsSold])</f>
        <v>-1.0591715625477254</v>
      </c>
      <c r="L390">
        <v>1397</v>
      </c>
    </row>
    <row r="391" spans="1:12" x14ac:dyDescent="0.3">
      <c r="A391">
        <v>10394</v>
      </c>
      <c r="B391">
        <v>13</v>
      </c>
      <c r="C391">
        <v>4.8</v>
      </c>
      <c r="D391">
        <v>10</v>
      </c>
      <c r="E391">
        <v>0</v>
      </c>
      <c r="F391" t="s">
        <v>913</v>
      </c>
      <c r="G391">
        <v>8</v>
      </c>
      <c r="H391" t="s">
        <v>25</v>
      </c>
      <c r="I391">
        <v>48</v>
      </c>
      <c r="J391">
        <f>(p_summary[[#This Row],[UnitsSold]] - AVERAGE(product_summaries[UnitsSold])) / _xlfn.STDEV.P(product_summaries[UnitsSold])</f>
        <v>0.68647435305507243</v>
      </c>
      <c r="K391">
        <f>(p_summary[[#This Row],[Revenue]]-AVERAGE(product_summaries[UnitsSold]))/_xlfn.STDEV.P(product_summaries[UnitsSold])</f>
        <v>-1.8907226817140319</v>
      </c>
      <c r="L391">
        <v>891</v>
      </c>
    </row>
    <row r="392" spans="1:12" x14ac:dyDescent="0.3">
      <c r="A392">
        <v>10394</v>
      </c>
      <c r="B392">
        <v>62</v>
      </c>
      <c r="C392">
        <v>39.4</v>
      </c>
      <c r="D392">
        <v>10</v>
      </c>
      <c r="E392">
        <v>0</v>
      </c>
      <c r="F392" t="s">
        <v>1008</v>
      </c>
      <c r="G392">
        <v>3</v>
      </c>
      <c r="H392" t="s">
        <v>10</v>
      </c>
      <c r="I392">
        <v>394</v>
      </c>
      <c r="J392">
        <f>(p_summary[[#This Row],[UnitsSold]] - AVERAGE(product_summaries[UnitsSold])) / _xlfn.STDEV.P(product_summaries[UnitsSold])</f>
        <v>1.2734516136430536</v>
      </c>
      <c r="K392">
        <f>(p_summary[[#This Row],[Revenue]]-AVERAGE(product_summaries[UnitsSold]))/_xlfn.STDEV.P(product_summaries[UnitsSold])</f>
        <v>-0.83294074336277446</v>
      </c>
      <c r="L392">
        <v>1083</v>
      </c>
    </row>
    <row r="393" spans="1:12" x14ac:dyDescent="0.3">
      <c r="A393">
        <v>10395</v>
      </c>
      <c r="B393">
        <v>46</v>
      </c>
      <c r="C393">
        <v>9.6</v>
      </c>
      <c r="D393">
        <v>28</v>
      </c>
      <c r="E393">
        <v>0.10000000149011612</v>
      </c>
      <c r="F393" t="s">
        <v>977</v>
      </c>
      <c r="G393">
        <v>8</v>
      </c>
      <c r="H393" t="s">
        <v>25</v>
      </c>
      <c r="I393">
        <v>241.91999959945679</v>
      </c>
      <c r="J393">
        <f>(p_summary[[#This Row],[UnitsSold]] - AVERAGE(product_summaries[UnitsSold])) / _xlfn.STDEV.P(product_summaries[UnitsSold])</f>
        <v>-0.3621360655994979</v>
      </c>
      <c r="K393">
        <f>(p_summary[[#This Row],[Revenue]]-AVERAGE(product_summaries[UnitsSold]))/_xlfn.STDEV.P(product_summaries[UnitsSold])</f>
        <v>-1.297875649744701</v>
      </c>
      <c r="L393">
        <v>548</v>
      </c>
    </row>
    <row r="394" spans="1:12" x14ac:dyDescent="0.3">
      <c r="A394">
        <v>10395</v>
      </c>
      <c r="B394">
        <v>53</v>
      </c>
      <c r="C394">
        <v>26.2</v>
      </c>
      <c r="D394">
        <v>70</v>
      </c>
      <c r="E394">
        <v>0.10000000149011612</v>
      </c>
      <c r="F394" t="s">
        <v>991</v>
      </c>
      <c r="G394">
        <v>6</v>
      </c>
      <c r="H394" t="s">
        <v>19</v>
      </c>
      <c r="I394">
        <v>1650.599997267127</v>
      </c>
      <c r="J394">
        <f>(p_summary[[#This Row],[UnitsSold]] - AVERAGE(product_summaries[UnitsSold])) / _xlfn.STDEV.P(product_summaries[UnitsSold])</f>
        <v>0.16981207680835994</v>
      </c>
      <c r="K394">
        <f>(p_summary[[#This Row],[Revenue]]-AVERAGE(product_summaries[UnitsSold]))/_xlfn.STDEV.P(product_summaries[UnitsSold])</f>
        <v>3.0087031319014064</v>
      </c>
      <c r="L394">
        <v>722</v>
      </c>
    </row>
    <row r="395" spans="1:12" x14ac:dyDescent="0.3">
      <c r="A395">
        <v>10395</v>
      </c>
      <c r="B395">
        <v>69</v>
      </c>
      <c r="C395">
        <v>28.8</v>
      </c>
      <c r="D395">
        <v>8</v>
      </c>
      <c r="E395">
        <v>0</v>
      </c>
      <c r="F395" t="s">
        <v>1021</v>
      </c>
      <c r="G395">
        <v>4</v>
      </c>
      <c r="H395" t="s">
        <v>13</v>
      </c>
      <c r="I395">
        <v>230.4</v>
      </c>
      <c r="J395">
        <f>(p_summary[[#This Row],[UnitsSold]] - AVERAGE(product_summaries[UnitsSold])) / _xlfn.STDEV.P(product_summaries[UnitsSold])</f>
        <v>0.14535469095052739</v>
      </c>
      <c r="K395">
        <f>(p_summary[[#This Row],[Revenue]]-AVERAGE(product_summaries[UnitsSold]))/_xlfn.STDEV.P(product_summaries[UnitsSold])</f>
        <v>-1.3330942841554501</v>
      </c>
      <c r="L395">
        <v>714</v>
      </c>
    </row>
    <row r="396" spans="1:12" x14ac:dyDescent="0.3">
      <c r="A396">
        <v>10396</v>
      </c>
      <c r="B396">
        <v>23</v>
      </c>
      <c r="C396">
        <v>7.2</v>
      </c>
      <c r="D396">
        <v>40</v>
      </c>
      <c r="E396">
        <v>0</v>
      </c>
      <c r="F396" t="s">
        <v>933</v>
      </c>
      <c r="G396">
        <v>5</v>
      </c>
      <c r="H396" t="s">
        <v>16</v>
      </c>
      <c r="I396">
        <v>288</v>
      </c>
      <c r="J396">
        <f>(p_summary[[#This Row],[UnitsSold]] - AVERAGE(product_summaries[UnitsSold])) / _xlfn.STDEV.P(product_summaries[UnitsSold])</f>
        <v>-0.26430652216816775</v>
      </c>
      <c r="K396">
        <f>(p_summary[[#This Row],[Revenue]]-AVERAGE(product_summaries[UnitsSold]))/_xlfn.STDEV.P(product_summaries[UnitsSold])</f>
        <v>-1.1570011059790557</v>
      </c>
      <c r="L396">
        <v>580</v>
      </c>
    </row>
    <row r="397" spans="1:12" x14ac:dyDescent="0.3">
      <c r="A397">
        <v>10396</v>
      </c>
      <c r="B397">
        <v>71</v>
      </c>
      <c r="C397">
        <v>17.2</v>
      </c>
      <c r="D397">
        <v>60</v>
      </c>
      <c r="E397">
        <v>0</v>
      </c>
      <c r="F397" t="s">
        <v>1025</v>
      </c>
      <c r="G397">
        <v>4</v>
      </c>
      <c r="H397" t="s">
        <v>13</v>
      </c>
      <c r="I397">
        <v>1032</v>
      </c>
      <c r="J397">
        <f>(p_summary[[#This Row],[UnitsSold]] - AVERAGE(product_summaries[UnitsSold])) / _xlfn.STDEV.P(product_summaries[UnitsSold])</f>
        <v>1.1939651096050978</v>
      </c>
      <c r="K397">
        <f>(p_summary[[#This Row],[Revenue]]-AVERAGE(product_summaries[UnitsSold]))/_xlfn.STDEV.P(product_summaries[UnitsSold])</f>
        <v>1.1175357787993712</v>
      </c>
      <c r="L397">
        <v>1057</v>
      </c>
    </row>
    <row r="398" spans="1:12" x14ac:dyDescent="0.3">
      <c r="A398">
        <v>10396</v>
      </c>
      <c r="B398">
        <v>72</v>
      </c>
      <c r="C398">
        <v>27.8</v>
      </c>
      <c r="D398">
        <v>21</v>
      </c>
      <c r="E398">
        <v>0</v>
      </c>
      <c r="F398" t="s">
        <v>1026</v>
      </c>
      <c r="G398">
        <v>4</v>
      </c>
      <c r="H398" t="s">
        <v>13</v>
      </c>
      <c r="I398">
        <v>583.80000000000007</v>
      </c>
      <c r="J398">
        <f>(p_summary[[#This Row],[UnitsSold]] - AVERAGE(product_summaries[UnitsSold])) / _xlfn.STDEV.P(product_summaries[UnitsSold])</f>
        <v>0.42661462831560165</v>
      </c>
      <c r="K398">
        <f>(p_summary[[#This Row],[Revenue]]-AVERAGE(product_summaries[UnitsSold]))/_xlfn.STDEV.P(product_summaries[UnitsSold])</f>
        <v>-0.25268926388569707</v>
      </c>
      <c r="L398">
        <v>806</v>
      </c>
    </row>
    <row r="399" spans="1:12" x14ac:dyDescent="0.3">
      <c r="A399">
        <v>10397</v>
      </c>
      <c r="B399">
        <v>21</v>
      </c>
      <c r="C399">
        <v>8</v>
      </c>
      <c r="D399">
        <v>10</v>
      </c>
      <c r="E399">
        <v>0.15000000596046448</v>
      </c>
      <c r="F399" t="s">
        <v>929</v>
      </c>
      <c r="G399">
        <v>3</v>
      </c>
      <c r="H399" t="s">
        <v>10</v>
      </c>
      <c r="I399">
        <v>67.999999523162842</v>
      </c>
      <c r="J399">
        <f>(p_summary[[#This Row],[UnitsSold]] - AVERAGE(product_summaries[UnitsSold])) / _xlfn.STDEV.P(product_summaries[UnitsSold])</f>
        <v>1.0686210070837059</v>
      </c>
      <c r="K399">
        <f>(p_summary[[#This Row],[Revenue]]-AVERAGE(product_summaries[UnitsSold]))/_xlfn.STDEV.P(product_summaries[UnitsSold])</f>
        <v>-1.8295792185272244</v>
      </c>
      <c r="L399">
        <v>1016</v>
      </c>
    </row>
    <row r="400" spans="1:12" x14ac:dyDescent="0.3">
      <c r="A400">
        <v>10397</v>
      </c>
      <c r="B400">
        <v>51</v>
      </c>
      <c r="C400">
        <v>42.4</v>
      </c>
      <c r="D400">
        <v>18</v>
      </c>
      <c r="E400">
        <v>0.15000000596046448</v>
      </c>
      <c r="F400" t="s">
        <v>987</v>
      </c>
      <c r="G400">
        <v>7</v>
      </c>
      <c r="H400" t="s">
        <v>22</v>
      </c>
      <c r="I400">
        <v>648.71999545097344</v>
      </c>
      <c r="J400">
        <f>(p_summary[[#This Row],[UnitsSold]] - AVERAGE(product_summaries[UnitsSold])) / _xlfn.STDEV.P(product_summaries[UnitsSold])</f>
        <v>0.67118848689392707</v>
      </c>
      <c r="K400">
        <f>(p_summary[[#This Row],[Revenue]]-AVERAGE(product_summaries[UnitsSold]))/_xlfn.STDEV.P(product_summaries[UnitsSold])</f>
        <v>-5.4217591556548407E-2</v>
      </c>
      <c r="L400">
        <v>886</v>
      </c>
    </row>
    <row r="401" spans="1:12" x14ac:dyDescent="0.3">
      <c r="A401">
        <v>10398</v>
      </c>
      <c r="B401">
        <v>35</v>
      </c>
      <c r="C401">
        <v>14.4</v>
      </c>
      <c r="D401">
        <v>30</v>
      </c>
      <c r="E401">
        <v>0</v>
      </c>
      <c r="F401" t="s">
        <v>956</v>
      </c>
      <c r="G401">
        <v>1</v>
      </c>
      <c r="H401" t="s">
        <v>4</v>
      </c>
      <c r="I401">
        <v>432</v>
      </c>
      <c r="J401">
        <f>(p_summary[[#This Row],[UnitsSold]] - AVERAGE(product_summaries[UnitsSold])) / _xlfn.STDEV.P(product_summaries[UnitsSold])</f>
        <v>0.6620169671972399</v>
      </c>
      <c r="K401">
        <f>(p_summary[[#This Row],[Revenue]]-AVERAGE(product_summaries[UnitsSold]))/_xlfn.STDEV.P(product_summaries[UnitsSold])</f>
        <v>-0.7167681605380698</v>
      </c>
      <c r="L401">
        <v>883</v>
      </c>
    </row>
    <row r="402" spans="1:12" x14ac:dyDescent="0.3">
      <c r="A402">
        <v>10398</v>
      </c>
      <c r="B402">
        <v>55</v>
      </c>
      <c r="C402">
        <v>19.2</v>
      </c>
      <c r="D402">
        <v>120</v>
      </c>
      <c r="E402">
        <v>0.10000000149011612</v>
      </c>
      <c r="F402" t="s">
        <v>995</v>
      </c>
      <c r="G402">
        <v>6</v>
      </c>
      <c r="H402" t="s">
        <v>19</v>
      </c>
      <c r="I402">
        <v>2073.5999965667725</v>
      </c>
      <c r="J402">
        <f>(p_summary[[#This Row],[UnitsSold]] - AVERAGE(product_summaries[UnitsSold])) / _xlfn.STDEV.P(product_summaries[UnitsSold])</f>
        <v>0.72316043184182122</v>
      </c>
      <c r="K402">
        <f>(p_summary[[#This Row],[Revenue]]-AVERAGE(product_summaries[UnitsSold]))/_xlfn.STDEV.P(product_summaries[UnitsSold])</f>
        <v>4.3018874069931972</v>
      </c>
      <c r="L402">
        <v>903</v>
      </c>
    </row>
    <row r="403" spans="1:12" x14ac:dyDescent="0.3">
      <c r="A403">
        <v>10399</v>
      </c>
      <c r="B403">
        <v>68</v>
      </c>
      <c r="C403">
        <v>10</v>
      </c>
      <c r="D403">
        <v>60</v>
      </c>
      <c r="E403">
        <v>0</v>
      </c>
      <c r="F403" t="s">
        <v>1019</v>
      </c>
      <c r="G403">
        <v>3</v>
      </c>
      <c r="H403" t="s">
        <v>10</v>
      </c>
      <c r="I403">
        <v>600</v>
      </c>
      <c r="J403">
        <f>(p_summary[[#This Row],[UnitsSold]] - AVERAGE(product_summaries[UnitsSold])) / _xlfn.STDEV.P(product_summaries[UnitsSold])</f>
        <v>0.40521441568999816</v>
      </c>
      <c r="K403">
        <f>(p_summary[[#This Row],[Revenue]]-AVERAGE(product_summaries[UnitsSold]))/_xlfn.STDEV.P(product_summaries[UnitsSold])</f>
        <v>-0.20316305752358638</v>
      </c>
      <c r="L403">
        <v>799</v>
      </c>
    </row>
    <row r="404" spans="1:12" x14ac:dyDescent="0.3">
      <c r="A404">
        <v>10399</v>
      </c>
      <c r="B404">
        <v>71</v>
      </c>
      <c r="C404">
        <v>17.2</v>
      </c>
      <c r="D404">
        <v>30</v>
      </c>
      <c r="E404">
        <v>0</v>
      </c>
      <c r="F404" t="s">
        <v>1025</v>
      </c>
      <c r="G404">
        <v>4</v>
      </c>
      <c r="H404" t="s">
        <v>13</v>
      </c>
      <c r="I404">
        <v>516</v>
      </c>
      <c r="J404">
        <f>(p_summary[[#This Row],[UnitsSold]] - AVERAGE(product_summaries[UnitsSold])) / _xlfn.STDEV.P(product_summaries[UnitsSold])</f>
        <v>1.1939651096050978</v>
      </c>
      <c r="K404">
        <f>(p_summary[[#This Row],[Revenue]]-AVERAGE(product_summaries[UnitsSold]))/_xlfn.STDEV.P(product_summaries[UnitsSold])</f>
        <v>-0.45996560903082812</v>
      </c>
      <c r="L404">
        <v>1057</v>
      </c>
    </row>
    <row r="405" spans="1:12" x14ac:dyDescent="0.3">
      <c r="A405">
        <v>10399</v>
      </c>
      <c r="B405">
        <v>76</v>
      </c>
      <c r="C405">
        <v>14.4</v>
      </c>
      <c r="D405">
        <v>35</v>
      </c>
      <c r="E405">
        <v>0</v>
      </c>
      <c r="F405" t="s">
        <v>1032</v>
      </c>
      <c r="G405">
        <v>1</v>
      </c>
      <c r="H405" t="s">
        <v>4</v>
      </c>
      <c r="I405">
        <v>504</v>
      </c>
      <c r="J405">
        <f>(p_summary[[#This Row],[UnitsSold]] - AVERAGE(product_summaries[UnitsSold])) / _xlfn.STDEV.P(product_summaries[UnitsSold])</f>
        <v>0.96161994395568862</v>
      </c>
      <c r="K405">
        <f>(p_summary[[#This Row],[Revenue]]-AVERAGE(product_summaries[UnitsSold]))/_xlfn.STDEV.P(product_summaries[UnitsSold])</f>
        <v>-0.4966516878175769</v>
      </c>
      <c r="L405">
        <v>981</v>
      </c>
    </row>
    <row r="406" spans="1:12" x14ac:dyDescent="0.3">
      <c r="A406">
        <v>10399</v>
      </c>
      <c r="B406">
        <v>77</v>
      </c>
      <c r="C406">
        <v>10.4</v>
      </c>
      <c r="D406">
        <v>14</v>
      </c>
      <c r="E406">
        <v>0</v>
      </c>
      <c r="F406" t="s">
        <v>1034</v>
      </c>
      <c r="G406">
        <v>2</v>
      </c>
      <c r="H406" t="s">
        <v>7</v>
      </c>
      <c r="I406">
        <v>145.6</v>
      </c>
      <c r="J406">
        <f>(p_summary[[#This Row],[UnitsSold]] - AVERAGE(product_summaries[UnitsSold])) / _xlfn.STDEV.P(product_summaries[UnitsSold])</f>
        <v>0.38075702983216564</v>
      </c>
      <c r="K406">
        <f>(p_summary[[#This Row],[Revenue]]-AVERAGE(product_summaries[UnitsSold]))/_xlfn.STDEV.P(product_summaries[UnitsSold])</f>
        <v>-1.5923425742484749</v>
      </c>
      <c r="L406">
        <v>791</v>
      </c>
    </row>
    <row r="407" spans="1:12" x14ac:dyDescent="0.3">
      <c r="A407">
        <v>10400</v>
      </c>
      <c r="B407">
        <v>29</v>
      </c>
      <c r="C407">
        <v>99</v>
      </c>
      <c r="D407">
        <v>21</v>
      </c>
      <c r="E407">
        <v>0</v>
      </c>
      <c r="F407" t="s">
        <v>945</v>
      </c>
      <c r="G407">
        <v>6</v>
      </c>
      <c r="H407" t="s">
        <v>19</v>
      </c>
      <c r="I407">
        <v>2079</v>
      </c>
      <c r="J407">
        <f>(p_summary[[#This Row],[UnitsSold]] - AVERAGE(product_summaries[UnitsSold])) / _xlfn.STDEV.P(product_summaries[UnitsSold])</f>
        <v>0.24318423438185757</v>
      </c>
      <c r="K407">
        <f>(p_summary[[#This Row],[Revenue]]-AVERAGE(product_summaries[UnitsSold]))/_xlfn.STDEV.P(product_summaries[UnitsSold])</f>
        <v>4.3183961529432056</v>
      </c>
      <c r="L407">
        <v>746</v>
      </c>
    </row>
    <row r="408" spans="1:12" x14ac:dyDescent="0.3">
      <c r="A408">
        <v>10400</v>
      </c>
      <c r="B408">
        <v>35</v>
      </c>
      <c r="C408">
        <v>14.4</v>
      </c>
      <c r="D408">
        <v>35</v>
      </c>
      <c r="E408">
        <v>0</v>
      </c>
      <c r="F408" t="s">
        <v>956</v>
      </c>
      <c r="G408">
        <v>1</v>
      </c>
      <c r="H408" t="s">
        <v>4</v>
      </c>
      <c r="I408">
        <v>504</v>
      </c>
      <c r="J408">
        <f>(p_summary[[#This Row],[UnitsSold]] - AVERAGE(product_summaries[UnitsSold])) / _xlfn.STDEV.P(product_summaries[UnitsSold])</f>
        <v>0.6620169671972399</v>
      </c>
      <c r="K408">
        <f>(p_summary[[#This Row],[Revenue]]-AVERAGE(product_summaries[UnitsSold]))/_xlfn.STDEV.P(product_summaries[UnitsSold])</f>
        <v>-0.4966516878175769</v>
      </c>
      <c r="L408">
        <v>883</v>
      </c>
    </row>
    <row r="409" spans="1:12" x14ac:dyDescent="0.3">
      <c r="A409">
        <v>10400</v>
      </c>
      <c r="B409">
        <v>49</v>
      </c>
      <c r="C409">
        <v>16</v>
      </c>
      <c r="D409">
        <v>30</v>
      </c>
      <c r="E409">
        <v>0</v>
      </c>
      <c r="F409" t="s">
        <v>983</v>
      </c>
      <c r="G409">
        <v>3</v>
      </c>
      <c r="H409" t="s">
        <v>10</v>
      </c>
      <c r="I409">
        <v>480</v>
      </c>
      <c r="J409">
        <f>(p_summary[[#This Row],[UnitsSold]] - AVERAGE(product_summaries[UnitsSold])) / _xlfn.STDEV.P(product_summaries[UnitsSold])</f>
        <v>-0.44773691610191185</v>
      </c>
      <c r="K409">
        <f>(p_summary[[#This Row],[Revenue]]-AVERAGE(product_summaries[UnitsSold]))/_xlfn.STDEV.P(product_summaries[UnitsSold])</f>
        <v>-0.57002384539107454</v>
      </c>
      <c r="L409">
        <v>520</v>
      </c>
    </row>
    <row r="410" spans="1:12" x14ac:dyDescent="0.3">
      <c r="A410">
        <v>10401</v>
      </c>
      <c r="B410">
        <v>30</v>
      </c>
      <c r="C410">
        <v>20.7</v>
      </c>
      <c r="D410">
        <v>18</v>
      </c>
      <c r="E410">
        <v>0</v>
      </c>
      <c r="F410" t="s">
        <v>947</v>
      </c>
      <c r="G410">
        <v>8</v>
      </c>
      <c r="H410" t="s">
        <v>25</v>
      </c>
      <c r="I410">
        <v>372.59999999999997</v>
      </c>
      <c r="J410">
        <f>(p_summary[[#This Row],[UnitsSold]] - AVERAGE(product_summaries[UnitsSold])) / _xlfn.STDEV.P(product_summaries[UnitsSold])</f>
        <v>-0.16647697873683756</v>
      </c>
      <c r="K410">
        <f>(p_summary[[#This Row],[Revenue]]-AVERAGE(product_summaries[UnitsSold]))/_xlfn.STDEV.P(product_summaries[UnitsSold])</f>
        <v>-0.89836425053247659</v>
      </c>
      <c r="L410">
        <v>612</v>
      </c>
    </row>
    <row r="411" spans="1:12" x14ac:dyDescent="0.3">
      <c r="A411">
        <v>10401</v>
      </c>
      <c r="B411">
        <v>56</v>
      </c>
      <c r="C411">
        <v>30.4</v>
      </c>
      <c r="D411">
        <v>70</v>
      </c>
      <c r="E411">
        <v>0</v>
      </c>
      <c r="F411" t="s">
        <v>997</v>
      </c>
      <c r="G411">
        <v>5</v>
      </c>
      <c r="H411" t="s">
        <v>16</v>
      </c>
      <c r="I411">
        <v>2128</v>
      </c>
      <c r="J411">
        <f>(p_summary[[#This Row],[UnitsSold]] - AVERAGE(product_summaries[UnitsSold])) / _xlfn.STDEV.P(product_summaries[UnitsSold])</f>
        <v>1.8237427954442857</v>
      </c>
      <c r="K411">
        <f>(p_summary[[#This Row],[Revenue]]-AVERAGE(product_summaries[UnitsSold]))/_xlfn.STDEV.P(product_summaries[UnitsSold])</f>
        <v>4.4681976413224298</v>
      </c>
      <c r="L411">
        <v>1263</v>
      </c>
    </row>
    <row r="412" spans="1:12" x14ac:dyDescent="0.3">
      <c r="A412">
        <v>10401</v>
      </c>
      <c r="B412">
        <v>65</v>
      </c>
      <c r="C412">
        <v>16.8</v>
      </c>
      <c r="D412">
        <v>20</v>
      </c>
      <c r="E412">
        <v>0</v>
      </c>
      <c r="F412" t="s">
        <v>1014</v>
      </c>
      <c r="G412">
        <v>2</v>
      </c>
      <c r="H412" t="s">
        <v>7</v>
      </c>
      <c r="I412">
        <v>336</v>
      </c>
      <c r="J412">
        <f>(p_summary[[#This Row],[UnitsSold]] - AVERAGE(product_summaries[UnitsSold])) / _xlfn.STDEV.P(product_summaries[UnitsSold])</f>
        <v>0.24012706114962851</v>
      </c>
      <c r="K412">
        <f>(p_summary[[#This Row],[Revenue]]-AVERAGE(product_summaries[UnitsSold]))/_xlfn.STDEV.P(product_summaries[UnitsSold])</f>
        <v>-1.0102567908320603</v>
      </c>
      <c r="L412">
        <v>745</v>
      </c>
    </row>
    <row r="413" spans="1:12" x14ac:dyDescent="0.3">
      <c r="A413">
        <v>10401</v>
      </c>
      <c r="B413">
        <v>71</v>
      </c>
      <c r="C413">
        <v>17.2</v>
      </c>
      <c r="D413">
        <v>60</v>
      </c>
      <c r="E413">
        <v>0</v>
      </c>
      <c r="F413" t="s">
        <v>1025</v>
      </c>
      <c r="G413">
        <v>4</v>
      </c>
      <c r="H413" t="s">
        <v>13</v>
      </c>
      <c r="I413">
        <v>1032</v>
      </c>
      <c r="J413">
        <f>(p_summary[[#This Row],[UnitsSold]] - AVERAGE(product_summaries[UnitsSold])) / _xlfn.STDEV.P(product_summaries[UnitsSold])</f>
        <v>1.1939651096050978</v>
      </c>
      <c r="K413">
        <f>(p_summary[[#This Row],[Revenue]]-AVERAGE(product_summaries[UnitsSold]))/_xlfn.STDEV.P(product_summaries[UnitsSold])</f>
        <v>1.1175357787993712</v>
      </c>
      <c r="L413">
        <v>1057</v>
      </c>
    </row>
    <row r="414" spans="1:12" x14ac:dyDescent="0.3">
      <c r="A414">
        <v>10402</v>
      </c>
      <c r="B414">
        <v>23</v>
      </c>
      <c r="C414">
        <v>7.2</v>
      </c>
      <c r="D414">
        <v>60</v>
      </c>
      <c r="E414">
        <v>0</v>
      </c>
      <c r="F414" t="s">
        <v>933</v>
      </c>
      <c r="G414">
        <v>5</v>
      </c>
      <c r="H414" t="s">
        <v>16</v>
      </c>
      <c r="I414">
        <v>432</v>
      </c>
      <c r="J414">
        <f>(p_summary[[#This Row],[UnitsSold]] - AVERAGE(product_summaries[UnitsSold])) / _xlfn.STDEV.P(product_summaries[UnitsSold])</f>
        <v>-0.26430652216816775</v>
      </c>
      <c r="K414">
        <f>(p_summary[[#This Row],[Revenue]]-AVERAGE(product_summaries[UnitsSold]))/_xlfn.STDEV.P(product_summaries[UnitsSold])</f>
        <v>-0.7167681605380698</v>
      </c>
      <c r="L414">
        <v>580</v>
      </c>
    </row>
    <row r="415" spans="1:12" x14ac:dyDescent="0.3">
      <c r="A415">
        <v>10402</v>
      </c>
      <c r="B415">
        <v>63</v>
      </c>
      <c r="C415">
        <v>35.1</v>
      </c>
      <c r="D415">
        <v>65</v>
      </c>
      <c r="E415">
        <v>0</v>
      </c>
      <c r="F415" t="s">
        <v>1010</v>
      </c>
      <c r="G415">
        <v>2</v>
      </c>
      <c r="H415" t="s">
        <v>7</v>
      </c>
      <c r="I415">
        <v>2281.5</v>
      </c>
      <c r="J415">
        <f>(p_summary[[#This Row],[UnitsSold]] - AVERAGE(product_summaries[UnitsSold])) / _xlfn.STDEV.P(product_summaries[UnitsSold])</f>
        <v>-0.67702490851909192</v>
      </c>
      <c r="K415">
        <f>(p_summary[[#This Row],[Revenue]]-AVERAGE(product_summaries[UnitsSold]))/_xlfn.STDEV.P(product_summaries[UnitsSold])</f>
        <v>4.9374737324695914</v>
      </c>
      <c r="L415">
        <v>445</v>
      </c>
    </row>
    <row r="416" spans="1:12" x14ac:dyDescent="0.3">
      <c r="A416">
        <v>10403</v>
      </c>
      <c r="B416">
        <v>16</v>
      </c>
      <c r="C416">
        <v>13.9</v>
      </c>
      <c r="D416">
        <v>21</v>
      </c>
      <c r="E416">
        <v>0.15000000596046448</v>
      </c>
      <c r="F416" t="s">
        <v>919</v>
      </c>
      <c r="G416">
        <v>3</v>
      </c>
      <c r="H416" t="s">
        <v>10</v>
      </c>
      <c r="I416">
        <v>248.11499826014045</v>
      </c>
      <c r="J416">
        <f>(p_summary[[#This Row],[UnitsSold]] - AVERAGE(product_summaries[UnitsSold])) / _xlfn.STDEV.P(product_summaries[UnitsSold])</f>
        <v>1.5027396060602336</v>
      </c>
      <c r="K416">
        <f>(p_summary[[#This Row],[Revenue]]-AVERAGE(product_summaries[UnitsSold]))/_xlfn.STDEV.P(product_summaries[UnitsSold])</f>
        <v>-1.278936465665564</v>
      </c>
      <c r="L416">
        <v>1158</v>
      </c>
    </row>
    <row r="417" spans="1:12" x14ac:dyDescent="0.3">
      <c r="A417">
        <v>10403</v>
      </c>
      <c r="B417">
        <v>48</v>
      </c>
      <c r="C417">
        <v>10.199999999999999</v>
      </c>
      <c r="D417">
        <v>70</v>
      </c>
      <c r="E417">
        <v>0.15000000596046448</v>
      </c>
      <c r="F417" t="s">
        <v>981</v>
      </c>
      <c r="G417">
        <v>3</v>
      </c>
      <c r="H417" t="s">
        <v>10</v>
      </c>
      <c r="I417">
        <v>606.89999574422836</v>
      </c>
      <c r="J417">
        <f>(p_summary[[#This Row],[UnitsSold]] - AVERAGE(product_summaries[UnitsSold])) / _xlfn.STDEV.P(product_summaries[UnitsSold])</f>
        <v>-1.6155770908134159</v>
      </c>
      <c r="K417">
        <f>(p_summary[[#This Row],[Revenue]]-AVERAGE(product_summaries[UnitsSold]))/_xlfn.STDEV.P(product_summaries[UnitsSold])</f>
        <v>-0.18206857523183695</v>
      </c>
      <c r="L417">
        <v>138</v>
      </c>
    </row>
    <row r="418" spans="1:12" x14ac:dyDescent="0.3">
      <c r="A418">
        <v>10404</v>
      </c>
      <c r="B418">
        <v>26</v>
      </c>
      <c r="C418">
        <v>24.9</v>
      </c>
      <c r="D418">
        <v>30</v>
      </c>
      <c r="E418">
        <v>5.000000074505806E-2</v>
      </c>
      <c r="F418" t="s">
        <v>939</v>
      </c>
      <c r="G418">
        <v>3</v>
      </c>
      <c r="H418" t="s">
        <v>10</v>
      </c>
      <c r="I418">
        <v>709.64999944344163</v>
      </c>
      <c r="J418">
        <f>(p_summary[[#This Row],[UnitsSold]] - AVERAGE(product_summaries[UnitsSold])) / _xlfn.STDEV.P(product_summaries[UnitsSold])</f>
        <v>0.26458444700746103</v>
      </c>
      <c r="K418">
        <f>(p_summary[[#This Row],[Revenue]]-AVERAGE(product_summaries[UnitsSold]))/_xlfn.STDEV.P(product_summaries[UnitsSold])</f>
        <v>0.13205598568883559</v>
      </c>
      <c r="L418">
        <v>753</v>
      </c>
    </row>
    <row r="419" spans="1:12" x14ac:dyDescent="0.3">
      <c r="A419">
        <v>10404</v>
      </c>
      <c r="B419">
        <v>42</v>
      </c>
      <c r="C419">
        <v>11.2</v>
      </c>
      <c r="D419">
        <v>40</v>
      </c>
      <c r="E419">
        <v>5.000000074505806E-2</v>
      </c>
      <c r="F419" t="s">
        <v>969</v>
      </c>
      <c r="G419">
        <v>5</v>
      </c>
      <c r="H419" t="s">
        <v>16</v>
      </c>
      <c r="I419">
        <v>425.59999966621399</v>
      </c>
      <c r="J419">
        <f>(p_summary[[#This Row],[UnitsSold]] - AVERAGE(product_summaries[UnitsSold])) / _xlfn.STDEV.P(product_summaries[UnitsSold])</f>
        <v>9.338274600263323E-2</v>
      </c>
      <c r="K419">
        <f>(p_summary[[#This Row],[Revenue]]-AVERAGE(product_summaries[UnitsSold]))/_xlfn.STDEV.P(product_summaries[UnitsSold])</f>
        <v>-0.73633407024477748</v>
      </c>
      <c r="L419">
        <v>697</v>
      </c>
    </row>
    <row r="420" spans="1:12" x14ac:dyDescent="0.3">
      <c r="A420">
        <v>10404</v>
      </c>
      <c r="B420">
        <v>49</v>
      </c>
      <c r="C420">
        <v>16</v>
      </c>
      <c r="D420">
        <v>30</v>
      </c>
      <c r="E420">
        <v>5.000000074505806E-2</v>
      </c>
      <c r="F420" t="s">
        <v>983</v>
      </c>
      <c r="G420">
        <v>3</v>
      </c>
      <c r="H420" t="s">
        <v>10</v>
      </c>
      <c r="I420">
        <v>455.99999964237213</v>
      </c>
      <c r="J420">
        <f>(p_summary[[#This Row],[UnitsSold]] - AVERAGE(product_summaries[UnitsSold])) / _xlfn.STDEV.P(product_summaries[UnitsSold])</f>
        <v>-0.44773691610191185</v>
      </c>
      <c r="K420">
        <f>(p_summary[[#This Row],[Revenue]]-AVERAGE(product_summaries[UnitsSold]))/_xlfn.STDEV.P(product_summaries[UnitsSold])</f>
        <v>-0.64339600405790254</v>
      </c>
      <c r="L420">
        <v>520</v>
      </c>
    </row>
    <row r="421" spans="1:12" x14ac:dyDescent="0.3">
      <c r="A421">
        <v>10405</v>
      </c>
      <c r="B421">
        <v>3</v>
      </c>
      <c r="C421">
        <v>8</v>
      </c>
      <c r="D421">
        <v>50</v>
      </c>
      <c r="E421">
        <v>0</v>
      </c>
      <c r="F421" t="s">
        <v>893</v>
      </c>
      <c r="G421">
        <v>2</v>
      </c>
      <c r="H421" t="s">
        <v>7</v>
      </c>
      <c r="I421">
        <v>400</v>
      </c>
      <c r="J421">
        <f>(p_summary[[#This Row],[UnitsSold]] - AVERAGE(product_summaries[UnitsSold])) / _xlfn.STDEV.P(product_summaries[UnitsSold])</f>
        <v>-1.0347141766898929</v>
      </c>
      <c r="K421">
        <f>(p_summary[[#This Row],[Revenue]]-AVERAGE(product_summaries[UnitsSold]))/_xlfn.STDEV.P(product_summaries[UnitsSold])</f>
        <v>-0.81459770396940001</v>
      </c>
      <c r="L421">
        <v>328</v>
      </c>
    </row>
    <row r="422" spans="1:12" x14ac:dyDescent="0.3">
      <c r="A422">
        <v>10406</v>
      </c>
      <c r="B422">
        <v>1</v>
      </c>
      <c r="C422">
        <v>14.4</v>
      </c>
      <c r="D422">
        <v>10</v>
      </c>
      <c r="E422">
        <v>0</v>
      </c>
      <c r="F422" t="s">
        <v>889</v>
      </c>
      <c r="G422">
        <v>1</v>
      </c>
      <c r="H422" t="s">
        <v>4</v>
      </c>
      <c r="I422">
        <v>144</v>
      </c>
      <c r="J422">
        <f>(p_summary[[#This Row],[UnitsSold]] - AVERAGE(product_summaries[UnitsSold])) / _xlfn.STDEV.P(product_summaries[UnitsSold])</f>
        <v>0.49387243942464115</v>
      </c>
      <c r="K422">
        <f>(p_summary[[#This Row],[Revenue]]-AVERAGE(product_summaries[UnitsSold]))/_xlfn.STDEV.P(product_summaries[UnitsSold])</f>
        <v>-1.5972340514200414</v>
      </c>
      <c r="L422">
        <v>828</v>
      </c>
    </row>
    <row r="423" spans="1:12" x14ac:dyDescent="0.3">
      <c r="A423">
        <v>10406</v>
      </c>
      <c r="B423">
        <v>21</v>
      </c>
      <c r="C423">
        <v>8</v>
      </c>
      <c r="D423">
        <v>30</v>
      </c>
      <c r="E423">
        <v>0.10000000149011612</v>
      </c>
      <c r="F423" t="s">
        <v>929</v>
      </c>
      <c r="G423">
        <v>3</v>
      </c>
      <c r="H423" t="s">
        <v>10</v>
      </c>
      <c r="I423">
        <v>215.99999964237213</v>
      </c>
      <c r="J423">
        <f>(p_summary[[#This Row],[UnitsSold]] - AVERAGE(product_summaries[UnitsSold])) / _xlfn.STDEV.P(product_summaries[UnitsSold])</f>
        <v>1.0686210070837059</v>
      </c>
      <c r="K423">
        <f>(p_summary[[#This Row],[Revenue]]-AVERAGE(product_summaries[UnitsSold]))/_xlfn.STDEV.P(product_summaries[UnitsSold])</f>
        <v>-1.377117579792879</v>
      </c>
      <c r="L423">
        <v>1016</v>
      </c>
    </row>
    <row r="424" spans="1:12" x14ac:dyDescent="0.3">
      <c r="A424">
        <v>10406</v>
      </c>
      <c r="B424">
        <v>28</v>
      </c>
      <c r="C424">
        <v>36.4</v>
      </c>
      <c r="D424">
        <v>42</v>
      </c>
      <c r="E424">
        <v>0.10000000149011612</v>
      </c>
      <c r="F424" t="s">
        <v>943</v>
      </c>
      <c r="G424">
        <v>7</v>
      </c>
      <c r="H424" t="s">
        <v>22</v>
      </c>
      <c r="I424">
        <v>1375.9199977219105</v>
      </c>
      <c r="J424">
        <f>(p_summary[[#This Row],[UnitsSold]] - AVERAGE(product_summaries[UnitsSold])) / _xlfn.STDEV.P(product_summaries[UnitsSold])</f>
        <v>-8.0876128234423653E-2</v>
      </c>
      <c r="K424">
        <f>(p_summary[[#This Row],[Revenue]]-AVERAGE(product_summaries[UnitsSold]))/_xlfn.STDEV.P(product_summaries[UnitsSold])</f>
        <v>2.168958789863078</v>
      </c>
      <c r="L424">
        <v>640</v>
      </c>
    </row>
    <row r="425" spans="1:12" x14ac:dyDescent="0.3">
      <c r="A425">
        <v>10406</v>
      </c>
      <c r="B425">
        <v>36</v>
      </c>
      <c r="C425">
        <v>15.2</v>
      </c>
      <c r="D425">
        <v>5</v>
      </c>
      <c r="E425">
        <v>0.10000000149011612</v>
      </c>
      <c r="F425" t="s">
        <v>957</v>
      </c>
      <c r="G425">
        <v>8</v>
      </c>
      <c r="H425" t="s">
        <v>25</v>
      </c>
      <c r="I425">
        <v>68.399999886751175</v>
      </c>
      <c r="J425">
        <f>(p_summary[[#This Row],[UnitsSold]] - AVERAGE(product_summaries[UnitsSold])) / _xlfn.STDEV.P(product_summaries[UnitsSold])</f>
        <v>0.42355745508337261</v>
      </c>
      <c r="K425">
        <f>(p_summary[[#This Row],[Revenue]]-AVERAGE(product_summaries[UnitsSold]))/_xlfn.STDEV.P(product_summaries[UnitsSold])</f>
        <v>-1.8283563481227803</v>
      </c>
      <c r="L425">
        <v>805</v>
      </c>
    </row>
    <row r="426" spans="1:12" x14ac:dyDescent="0.3">
      <c r="A426">
        <v>10406</v>
      </c>
      <c r="B426">
        <v>40</v>
      </c>
      <c r="C426">
        <v>14.7</v>
      </c>
      <c r="D426">
        <v>2</v>
      </c>
      <c r="E426">
        <v>0.10000000149011612</v>
      </c>
      <c r="F426" t="s">
        <v>965</v>
      </c>
      <c r="G426">
        <v>8</v>
      </c>
      <c r="H426" t="s">
        <v>25</v>
      </c>
      <c r="I426">
        <v>26.459999956190586</v>
      </c>
      <c r="J426">
        <f>(p_summary[[#This Row],[UnitsSold]] - AVERAGE(product_summaries[UnitsSold])) / _xlfn.STDEV.P(product_summaries[UnitsSold])</f>
        <v>1.3345950782876348</v>
      </c>
      <c r="K426">
        <f>(p_summary[[#This Row],[Revenue]]-AVERAGE(product_summaries[UnitsSold]))/_xlfn.STDEV.P(product_summaries[UnitsSold])</f>
        <v>-1.956574193270179</v>
      </c>
      <c r="L426">
        <v>1103</v>
      </c>
    </row>
    <row r="427" spans="1:12" x14ac:dyDescent="0.3">
      <c r="A427">
        <v>10407</v>
      </c>
      <c r="B427">
        <v>11</v>
      </c>
      <c r="C427">
        <v>16.8</v>
      </c>
      <c r="D427">
        <v>30</v>
      </c>
      <c r="E427">
        <v>0</v>
      </c>
      <c r="F427" t="s">
        <v>909</v>
      </c>
      <c r="G427">
        <v>4</v>
      </c>
      <c r="H427" t="s">
        <v>13</v>
      </c>
      <c r="I427">
        <v>504</v>
      </c>
      <c r="J427">
        <f>(p_summary[[#This Row],[UnitsSold]] - AVERAGE(product_summaries[UnitsSold])) / _xlfn.STDEV.P(product_summaries[UnitsSold])</f>
        <v>0.12089730509269485</v>
      </c>
      <c r="K427">
        <f>(p_summary[[#This Row],[Revenue]]-AVERAGE(product_summaries[UnitsSold]))/_xlfn.STDEV.P(product_summaries[UnitsSold])</f>
        <v>-0.4966516878175769</v>
      </c>
      <c r="L427">
        <v>706</v>
      </c>
    </row>
    <row r="428" spans="1:12" x14ac:dyDescent="0.3">
      <c r="A428">
        <v>10407</v>
      </c>
      <c r="B428">
        <v>69</v>
      </c>
      <c r="C428">
        <v>28.8</v>
      </c>
      <c r="D428">
        <v>15</v>
      </c>
      <c r="E428">
        <v>0</v>
      </c>
      <c r="F428" t="s">
        <v>1021</v>
      </c>
      <c r="G428">
        <v>4</v>
      </c>
      <c r="H428" t="s">
        <v>13</v>
      </c>
      <c r="I428">
        <v>432</v>
      </c>
      <c r="J428">
        <f>(p_summary[[#This Row],[UnitsSold]] - AVERAGE(product_summaries[UnitsSold])) / _xlfn.STDEV.P(product_summaries[UnitsSold])</f>
        <v>0.14535469095052739</v>
      </c>
      <c r="K428">
        <f>(p_summary[[#This Row],[Revenue]]-AVERAGE(product_summaries[UnitsSold]))/_xlfn.STDEV.P(product_summaries[UnitsSold])</f>
        <v>-0.7167681605380698</v>
      </c>
      <c r="L428">
        <v>714</v>
      </c>
    </row>
    <row r="429" spans="1:12" x14ac:dyDescent="0.3">
      <c r="A429">
        <v>10407</v>
      </c>
      <c r="B429">
        <v>71</v>
      </c>
      <c r="C429">
        <v>17.2</v>
      </c>
      <c r="D429">
        <v>15</v>
      </c>
      <c r="E429">
        <v>0</v>
      </c>
      <c r="F429" t="s">
        <v>1025</v>
      </c>
      <c r="G429">
        <v>4</v>
      </c>
      <c r="H429" t="s">
        <v>13</v>
      </c>
      <c r="I429">
        <v>258</v>
      </c>
      <c r="J429">
        <f>(p_summary[[#This Row],[UnitsSold]] - AVERAGE(product_summaries[UnitsSold])) / _xlfn.STDEV.P(product_summaries[UnitsSold])</f>
        <v>1.1939651096050978</v>
      </c>
      <c r="K429">
        <f>(p_summary[[#This Row],[Revenue]]-AVERAGE(product_summaries[UnitsSold]))/_xlfn.STDEV.P(product_summaries[UnitsSold])</f>
        <v>-1.2487163029459276</v>
      </c>
      <c r="L429">
        <v>1057</v>
      </c>
    </row>
    <row r="430" spans="1:12" x14ac:dyDescent="0.3">
      <c r="A430">
        <v>10408</v>
      </c>
      <c r="B430">
        <v>37</v>
      </c>
      <c r="C430">
        <v>20.8</v>
      </c>
      <c r="D430">
        <v>10</v>
      </c>
      <c r="E430">
        <v>0</v>
      </c>
      <c r="F430" t="s">
        <v>959</v>
      </c>
      <c r="G430">
        <v>8</v>
      </c>
      <c r="H430" t="s">
        <v>25</v>
      </c>
      <c r="I430">
        <v>208</v>
      </c>
      <c r="J430">
        <f>(p_summary[[#This Row],[UnitsSold]] - AVERAGE(product_summaries[UnitsSold])) / _xlfn.STDEV.P(product_summaries[UnitsSold])</f>
        <v>-1.6553203428323937</v>
      </c>
      <c r="K430">
        <f>(p_summary[[#This Row],[Revenue]]-AVERAGE(product_summaries[UnitsSold]))/_xlfn.STDEV.P(product_summaries[UnitsSold])</f>
        <v>-1.4015749645573812</v>
      </c>
      <c r="L430">
        <v>125</v>
      </c>
    </row>
    <row r="431" spans="1:12" x14ac:dyDescent="0.3">
      <c r="A431">
        <v>10408</v>
      </c>
      <c r="B431">
        <v>54</v>
      </c>
      <c r="C431">
        <v>5.9</v>
      </c>
      <c r="D431">
        <v>6</v>
      </c>
      <c r="E431">
        <v>0</v>
      </c>
      <c r="F431" t="s">
        <v>993</v>
      </c>
      <c r="G431">
        <v>6</v>
      </c>
      <c r="H431" t="s">
        <v>19</v>
      </c>
      <c r="I431">
        <v>35.400000000000006</v>
      </c>
      <c r="J431">
        <f>(p_summary[[#This Row],[UnitsSold]] - AVERAGE(product_summaries[UnitsSold])) / _xlfn.STDEV.P(product_summaries[UnitsSold])</f>
        <v>0.27069879347191916</v>
      </c>
      <c r="K431">
        <f>(p_summary[[#This Row],[Revenue]]-AVERAGE(product_summaries[UnitsSold]))/_xlfn.STDEV.P(product_summaries[UnitsSold])</f>
        <v>-1.9292430644401184</v>
      </c>
      <c r="L431">
        <v>755</v>
      </c>
    </row>
    <row r="432" spans="1:12" x14ac:dyDescent="0.3">
      <c r="A432">
        <v>10408</v>
      </c>
      <c r="B432">
        <v>62</v>
      </c>
      <c r="C432">
        <v>39.4</v>
      </c>
      <c r="D432">
        <v>35</v>
      </c>
      <c r="E432">
        <v>0</v>
      </c>
      <c r="F432" t="s">
        <v>1008</v>
      </c>
      <c r="G432">
        <v>3</v>
      </c>
      <c r="H432" t="s">
        <v>10</v>
      </c>
      <c r="I432">
        <v>1379</v>
      </c>
      <c r="J432">
        <f>(p_summary[[#This Row],[UnitsSold]] - AVERAGE(product_summaries[UnitsSold])) / _xlfn.STDEV.P(product_summaries[UnitsSold])</f>
        <v>1.2734516136430536</v>
      </c>
      <c r="K432">
        <f>(p_summary[[#This Row],[Revenue]]-AVERAGE(product_summaries[UnitsSold]))/_xlfn.STDEV.P(product_summaries[UnitsSold])</f>
        <v>2.1783748903828579</v>
      </c>
      <c r="L432">
        <v>1083</v>
      </c>
    </row>
    <row r="433" spans="1:12" x14ac:dyDescent="0.3">
      <c r="A433">
        <v>10409</v>
      </c>
      <c r="B433">
        <v>14</v>
      </c>
      <c r="C433">
        <v>18.600000000000001</v>
      </c>
      <c r="D433">
        <v>12</v>
      </c>
      <c r="E433">
        <v>0</v>
      </c>
      <c r="F433" t="s">
        <v>915</v>
      </c>
      <c r="G433">
        <v>7</v>
      </c>
      <c r="H433" t="s">
        <v>22</v>
      </c>
      <c r="I433">
        <v>223.20000000000002</v>
      </c>
      <c r="J433">
        <f>(p_summary[[#This Row],[UnitsSold]] - AVERAGE(product_summaries[UnitsSold])) / _xlfn.STDEV.P(product_summaries[UnitsSold])</f>
        <v>-0.80236901104048375</v>
      </c>
      <c r="K433">
        <f>(p_summary[[#This Row],[Revenue]]-AVERAGE(product_summaries[UnitsSold]))/_xlfn.STDEV.P(product_summaries[UnitsSold])</f>
        <v>-1.3551059314274991</v>
      </c>
      <c r="L433">
        <v>404</v>
      </c>
    </row>
    <row r="434" spans="1:12" x14ac:dyDescent="0.3">
      <c r="A434">
        <v>10409</v>
      </c>
      <c r="B434">
        <v>21</v>
      </c>
      <c r="C434">
        <v>8</v>
      </c>
      <c r="D434">
        <v>12</v>
      </c>
      <c r="E434">
        <v>0</v>
      </c>
      <c r="F434" t="s">
        <v>929</v>
      </c>
      <c r="G434">
        <v>3</v>
      </c>
      <c r="H434" t="s">
        <v>10</v>
      </c>
      <c r="I434">
        <v>96</v>
      </c>
      <c r="J434">
        <f>(p_summary[[#This Row],[UnitsSold]] - AVERAGE(product_summaries[UnitsSold])) / _xlfn.STDEV.P(product_summaries[UnitsSold])</f>
        <v>1.0686210070837059</v>
      </c>
      <c r="K434">
        <f>(p_summary[[#This Row],[Revenue]]-AVERAGE(product_summaries[UnitsSold]))/_xlfn.STDEV.P(product_summaries[UnitsSold])</f>
        <v>-1.7439783665670368</v>
      </c>
      <c r="L434">
        <v>1016</v>
      </c>
    </row>
    <row r="435" spans="1:12" x14ac:dyDescent="0.3">
      <c r="A435">
        <v>10410</v>
      </c>
      <c r="B435">
        <v>33</v>
      </c>
      <c r="C435">
        <v>2</v>
      </c>
      <c r="D435">
        <v>49</v>
      </c>
      <c r="E435">
        <v>0</v>
      </c>
      <c r="F435" t="s">
        <v>953</v>
      </c>
      <c r="G435">
        <v>4</v>
      </c>
      <c r="H435" t="s">
        <v>13</v>
      </c>
      <c r="I435">
        <v>98</v>
      </c>
      <c r="J435">
        <f>(p_summary[[#This Row],[UnitsSold]] - AVERAGE(product_summaries[UnitsSold])) / _xlfn.STDEV.P(product_summaries[UnitsSold])</f>
        <v>0.27069879347191916</v>
      </c>
      <c r="K435">
        <f>(p_summary[[#This Row],[Revenue]]-AVERAGE(product_summaries[UnitsSold]))/_xlfn.STDEV.P(product_summaries[UnitsSold])</f>
        <v>-1.7378640201025786</v>
      </c>
      <c r="L435">
        <v>755</v>
      </c>
    </row>
    <row r="436" spans="1:12" x14ac:dyDescent="0.3">
      <c r="A436">
        <v>10410</v>
      </c>
      <c r="B436">
        <v>59</v>
      </c>
      <c r="C436">
        <v>44</v>
      </c>
      <c r="D436">
        <v>16</v>
      </c>
      <c r="E436">
        <v>0</v>
      </c>
      <c r="F436" t="s">
        <v>1002</v>
      </c>
      <c r="G436">
        <v>4</v>
      </c>
      <c r="H436" t="s">
        <v>13</v>
      </c>
      <c r="I436">
        <v>704</v>
      </c>
      <c r="J436">
        <f>(p_summary[[#This Row],[UnitsSold]] - AVERAGE(product_summaries[UnitsSold])) / _xlfn.STDEV.P(product_summaries[UnitsSold])</f>
        <v>2.5360641585536587</v>
      </c>
      <c r="K436">
        <f>(p_summary[[#This Row],[Revenue]]-AVERAGE(product_summaries[UnitsSold]))/_xlfn.STDEV.P(product_summaries[UnitsSold])</f>
        <v>0.1147829586282367</v>
      </c>
      <c r="L436">
        <v>1496</v>
      </c>
    </row>
    <row r="437" spans="1:12" x14ac:dyDescent="0.3">
      <c r="A437">
        <v>10411</v>
      </c>
      <c r="B437">
        <v>41</v>
      </c>
      <c r="C437">
        <v>7.7</v>
      </c>
      <c r="D437">
        <v>25</v>
      </c>
      <c r="E437">
        <v>0.20000000298023224</v>
      </c>
      <c r="F437" t="s">
        <v>967</v>
      </c>
      <c r="G437">
        <v>8</v>
      </c>
      <c r="H437" t="s">
        <v>25</v>
      </c>
      <c r="I437">
        <v>153.99999942630529</v>
      </c>
      <c r="J437">
        <f>(p_summary[[#This Row],[UnitsSold]] - AVERAGE(product_summaries[UnitsSold])) / _xlfn.STDEV.P(product_summaries[UnitsSold])</f>
        <v>0.96161994395568862</v>
      </c>
      <c r="K437">
        <f>(p_summary[[#This Row],[Revenue]]-AVERAGE(product_summaries[UnitsSold]))/_xlfn.STDEV.P(product_summaries[UnitsSold])</f>
        <v>-1.5666623208516348</v>
      </c>
      <c r="L437">
        <v>981</v>
      </c>
    </row>
    <row r="438" spans="1:12" x14ac:dyDescent="0.3">
      <c r="A438">
        <v>10411</v>
      </c>
      <c r="B438">
        <v>44</v>
      </c>
      <c r="C438">
        <v>15.5</v>
      </c>
      <c r="D438">
        <v>40</v>
      </c>
      <c r="E438">
        <v>0.20000000298023224</v>
      </c>
      <c r="F438" t="s">
        <v>973</v>
      </c>
      <c r="G438">
        <v>2</v>
      </c>
      <c r="H438" t="s">
        <v>7</v>
      </c>
      <c r="I438">
        <v>495.99999815225601</v>
      </c>
      <c r="J438">
        <f>(p_summary[[#This Row],[UnitsSold]] - AVERAGE(product_summaries[UnitsSold])) / _xlfn.STDEV.P(product_summaries[UnitsSold])</f>
        <v>-0.20010588429135731</v>
      </c>
      <c r="K438">
        <f>(p_summary[[#This Row],[Revenue]]-AVERAGE(product_summaries[UnitsSold]))/_xlfn.STDEV.P(product_summaries[UnitsSold])</f>
        <v>-0.52110907932428296</v>
      </c>
      <c r="L438">
        <v>601</v>
      </c>
    </row>
    <row r="439" spans="1:12" x14ac:dyDescent="0.3">
      <c r="A439">
        <v>10411</v>
      </c>
      <c r="B439">
        <v>59</v>
      </c>
      <c r="C439">
        <v>44</v>
      </c>
      <c r="D439">
        <v>9</v>
      </c>
      <c r="E439">
        <v>0.20000000298023224</v>
      </c>
      <c r="F439" t="s">
        <v>1002</v>
      </c>
      <c r="G439">
        <v>4</v>
      </c>
      <c r="H439" t="s">
        <v>13</v>
      </c>
      <c r="I439">
        <v>316.79999881982803</v>
      </c>
      <c r="J439">
        <f>(p_summary[[#This Row],[UnitsSold]] - AVERAGE(product_summaries[UnitsSold])) / _xlfn.STDEV.P(product_summaries[UnitsSold])</f>
        <v>2.5360641585536587</v>
      </c>
      <c r="K439">
        <f>(p_summary[[#This Row],[Revenue]]-AVERAGE(product_summaries[UnitsSold]))/_xlfn.STDEV.P(product_summaries[UnitsSold])</f>
        <v>-1.0689545204988486</v>
      </c>
      <c r="L439">
        <v>1496</v>
      </c>
    </row>
    <row r="440" spans="1:12" x14ac:dyDescent="0.3">
      <c r="A440">
        <v>10412</v>
      </c>
      <c r="B440">
        <v>14</v>
      </c>
      <c r="C440">
        <v>18.600000000000001</v>
      </c>
      <c r="D440">
        <v>20</v>
      </c>
      <c r="E440">
        <v>0.10000000149011612</v>
      </c>
      <c r="F440" t="s">
        <v>915</v>
      </c>
      <c r="G440">
        <v>7</v>
      </c>
      <c r="H440" t="s">
        <v>22</v>
      </c>
      <c r="I440">
        <v>334.7999994456768</v>
      </c>
      <c r="J440">
        <f>(p_summary[[#This Row],[UnitsSold]] - AVERAGE(product_summaries[UnitsSold])) / _xlfn.STDEV.P(product_summaries[UnitsSold])</f>
        <v>-0.80236901104048375</v>
      </c>
      <c r="K440">
        <f>(p_summary[[#This Row],[Revenue]]-AVERAGE(product_summaries[UnitsSold]))/_xlfn.STDEV.P(product_summaries[UnitsSold])</f>
        <v>-1.0139254004053972</v>
      </c>
      <c r="L440">
        <v>404</v>
      </c>
    </row>
    <row r="441" spans="1:12" x14ac:dyDescent="0.3">
      <c r="A441">
        <v>10413</v>
      </c>
      <c r="B441">
        <v>1</v>
      </c>
      <c r="C441">
        <v>14.4</v>
      </c>
      <c r="D441">
        <v>24</v>
      </c>
      <c r="E441">
        <v>0</v>
      </c>
      <c r="F441" t="s">
        <v>889</v>
      </c>
      <c r="G441">
        <v>1</v>
      </c>
      <c r="H441" t="s">
        <v>4</v>
      </c>
      <c r="I441">
        <v>345.6</v>
      </c>
      <c r="J441">
        <f>(p_summary[[#This Row],[UnitsSold]] - AVERAGE(product_summaries[UnitsSold])) / _xlfn.STDEV.P(product_summaries[UnitsSold])</f>
        <v>0.49387243942464115</v>
      </c>
      <c r="K441">
        <f>(p_summary[[#This Row],[Revenue]]-AVERAGE(product_summaries[UnitsSold]))/_xlfn.STDEV.P(product_summaries[UnitsSold])</f>
        <v>-0.98090792780266123</v>
      </c>
      <c r="L441">
        <v>828</v>
      </c>
    </row>
    <row r="442" spans="1:12" x14ac:dyDescent="0.3">
      <c r="A442">
        <v>10413</v>
      </c>
      <c r="B442">
        <v>62</v>
      </c>
      <c r="C442">
        <v>39.4</v>
      </c>
      <c r="D442">
        <v>40</v>
      </c>
      <c r="E442">
        <v>0</v>
      </c>
      <c r="F442" t="s">
        <v>1008</v>
      </c>
      <c r="G442">
        <v>3</v>
      </c>
      <c r="H442" t="s">
        <v>10</v>
      </c>
      <c r="I442">
        <v>1576</v>
      </c>
      <c r="J442">
        <f>(p_summary[[#This Row],[UnitsSold]] - AVERAGE(product_summaries[UnitsSold])) / _xlfn.STDEV.P(product_summaries[UnitsSold])</f>
        <v>1.2734516136430536</v>
      </c>
      <c r="K442">
        <f>(p_summary[[#This Row],[Revenue]]-AVERAGE(product_summaries[UnitsSold]))/_xlfn.STDEV.P(product_summaries[UnitsSold])</f>
        <v>2.780638017131984</v>
      </c>
      <c r="L442">
        <v>1083</v>
      </c>
    </row>
    <row r="443" spans="1:12" x14ac:dyDescent="0.3">
      <c r="A443">
        <v>10413</v>
      </c>
      <c r="B443">
        <v>76</v>
      </c>
      <c r="C443">
        <v>14.4</v>
      </c>
      <c r="D443">
        <v>14</v>
      </c>
      <c r="E443">
        <v>0</v>
      </c>
      <c r="F443" t="s">
        <v>1032</v>
      </c>
      <c r="G443">
        <v>1</v>
      </c>
      <c r="H443" t="s">
        <v>4</v>
      </c>
      <c r="I443">
        <v>201.6</v>
      </c>
      <c r="J443">
        <f>(p_summary[[#This Row],[UnitsSold]] - AVERAGE(product_summaries[UnitsSold])) / _xlfn.STDEV.P(product_summaries[UnitsSold])</f>
        <v>0.96161994395568862</v>
      </c>
      <c r="K443">
        <f>(p_summary[[#This Row],[Revenue]]-AVERAGE(product_summaries[UnitsSold]))/_xlfn.STDEV.P(product_summaries[UnitsSold])</f>
        <v>-1.421140873243647</v>
      </c>
      <c r="L443">
        <v>981</v>
      </c>
    </row>
    <row r="444" spans="1:12" x14ac:dyDescent="0.3">
      <c r="A444">
        <v>10414</v>
      </c>
      <c r="B444">
        <v>19</v>
      </c>
      <c r="C444">
        <v>7.3</v>
      </c>
      <c r="D444">
        <v>18</v>
      </c>
      <c r="E444">
        <v>5.000000074505806E-2</v>
      </c>
      <c r="F444" t="s">
        <v>925</v>
      </c>
      <c r="G444">
        <v>3</v>
      </c>
      <c r="H444" t="s">
        <v>10</v>
      </c>
      <c r="I444">
        <v>124.82999990209937</v>
      </c>
      <c r="J444">
        <f>(p_summary[[#This Row],[UnitsSold]] - AVERAGE(product_summaries[UnitsSold])) / _xlfn.STDEV.P(product_summaries[UnitsSold])</f>
        <v>0.17286925004058901</v>
      </c>
      <c r="K444">
        <f>(p_summary[[#This Row],[Revenue]]-AVERAGE(product_summaries[UnitsSold]))/_xlfn.STDEV.P(product_summaries[UnitsSold])</f>
        <v>-1.6558400625811718</v>
      </c>
      <c r="L444">
        <v>723</v>
      </c>
    </row>
    <row r="445" spans="1:12" x14ac:dyDescent="0.3">
      <c r="A445">
        <v>10414</v>
      </c>
      <c r="B445">
        <v>33</v>
      </c>
      <c r="C445">
        <v>2</v>
      </c>
      <c r="D445">
        <v>50</v>
      </c>
      <c r="E445">
        <v>0</v>
      </c>
      <c r="F445" t="s">
        <v>953</v>
      </c>
      <c r="G445">
        <v>4</v>
      </c>
      <c r="H445" t="s">
        <v>13</v>
      </c>
      <c r="I445">
        <v>100</v>
      </c>
      <c r="J445">
        <f>(p_summary[[#This Row],[UnitsSold]] - AVERAGE(product_summaries[UnitsSold])) / _xlfn.STDEV.P(product_summaries[UnitsSold])</f>
        <v>0.27069879347191916</v>
      </c>
      <c r="K445">
        <f>(p_summary[[#This Row],[Revenue]]-AVERAGE(product_summaries[UnitsSold]))/_xlfn.STDEV.P(product_summaries[UnitsSold])</f>
        <v>-1.7317496736381204</v>
      </c>
      <c r="L445">
        <v>755</v>
      </c>
    </row>
    <row r="446" spans="1:12" x14ac:dyDescent="0.3">
      <c r="A446">
        <v>10415</v>
      </c>
      <c r="B446">
        <v>17</v>
      </c>
      <c r="C446">
        <v>31.2</v>
      </c>
      <c r="D446">
        <v>2</v>
      </c>
      <c r="E446">
        <v>0</v>
      </c>
      <c r="F446" t="s">
        <v>921</v>
      </c>
      <c r="G446">
        <v>6</v>
      </c>
      <c r="H446" t="s">
        <v>19</v>
      </c>
      <c r="I446">
        <v>62.4</v>
      </c>
      <c r="J446">
        <f>(p_summary[[#This Row],[UnitsSold]] - AVERAGE(product_summaries[UnitsSold])) / _xlfn.STDEV.P(product_summaries[UnitsSold])</f>
        <v>0.95244842425900134</v>
      </c>
      <c r="K446">
        <f>(p_summary[[#This Row],[Revenue]]-AVERAGE(product_summaries[UnitsSold]))/_xlfn.STDEV.P(product_summaries[UnitsSold])</f>
        <v>-1.8466993871699335</v>
      </c>
      <c r="L446">
        <v>978</v>
      </c>
    </row>
    <row r="447" spans="1:12" x14ac:dyDescent="0.3">
      <c r="A447">
        <v>10415</v>
      </c>
      <c r="B447">
        <v>33</v>
      </c>
      <c r="C447">
        <v>2</v>
      </c>
      <c r="D447">
        <v>20</v>
      </c>
      <c r="E447">
        <v>0</v>
      </c>
      <c r="F447" t="s">
        <v>953</v>
      </c>
      <c r="G447">
        <v>4</v>
      </c>
      <c r="H447" t="s">
        <v>13</v>
      </c>
      <c r="I447">
        <v>40</v>
      </c>
      <c r="J447">
        <f>(p_summary[[#This Row],[UnitsSold]] - AVERAGE(product_summaries[UnitsSold])) / _xlfn.STDEV.P(product_summaries[UnitsSold])</f>
        <v>0.27069879347191916</v>
      </c>
      <c r="K447">
        <f>(p_summary[[#This Row],[Revenue]]-AVERAGE(product_summaries[UnitsSold]))/_xlfn.STDEV.P(product_summaries[UnitsSold])</f>
        <v>-1.9151800675718647</v>
      </c>
      <c r="L447">
        <v>755</v>
      </c>
    </row>
    <row r="448" spans="1:12" x14ac:dyDescent="0.3">
      <c r="A448">
        <v>10416</v>
      </c>
      <c r="B448">
        <v>19</v>
      </c>
      <c r="C448">
        <v>7.3</v>
      </c>
      <c r="D448">
        <v>20</v>
      </c>
      <c r="E448">
        <v>0</v>
      </c>
      <c r="F448" t="s">
        <v>925</v>
      </c>
      <c r="G448">
        <v>3</v>
      </c>
      <c r="H448" t="s">
        <v>10</v>
      </c>
      <c r="I448">
        <v>146</v>
      </c>
      <c r="J448">
        <f>(p_summary[[#This Row],[UnitsSold]] - AVERAGE(product_summaries[UnitsSold])) / _xlfn.STDEV.P(product_summaries[UnitsSold])</f>
        <v>0.17286925004058901</v>
      </c>
      <c r="K448">
        <f>(p_summary[[#This Row],[Revenue]]-AVERAGE(product_summaries[UnitsSold]))/_xlfn.STDEV.P(product_summaries[UnitsSold])</f>
        <v>-1.5911197049555834</v>
      </c>
      <c r="L448">
        <v>723</v>
      </c>
    </row>
    <row r="449" spans="1:12" x14ac:dyDescent="0.3">
      <c r="A449">
        <v>10416</v>
      </c>
      <c r="B449">
        <v>53</v>
      </c>
      <c r="C449">
        <v>26.2</v>
      </c>
      <c r="D449">
        <v>10</v>
      </c>
      <c r="E449">
        <v>0</v>
      </c>
      <c r="F449" t="s">
        <v>991</v>
      </c>
      <c r="G449">
        <v>6</v>
      </c>
      <c r="H449" t="s">
        <v>19</v>
      </c>
      <c r="I449">
        <v>262</v>
      </c>
      <c r="J449">
        <f>(p_summary[[#This Row],[UnitsSold]] - AVERAGE(product_summaries[UnitsSold])) / _xlfn.STDEV.P(product_summaries[UnitsSold])</f>
        <v>0.16981207680835994</v>
      </c>
      <c r="K449">
        <f>(p_summary[[#This Row],[Revenue]]-AVERAGE(product_summaries[UnitsSold]))/_xlfn.STDEV.P(product_summaries[UnitsSold])</f>
        <v>-1.2364876100170115</v>
      </c>
      <c r="L449">
        <v>722</v>
      </c>
    </row>
    <row r="450" spans="1:12" x14ac:dyDescent="0.3">
      <c r="A450">
        <v>10416</v>
      </c>
      <c r="B450">
        <v>57</v>
      </c>
      <c r="C450">
        <v>15.6</v>
      </c>
      <c r="D450">
        <v>20</v>
      </c>
      <c r="E450">
        <v>0</v>
      </c>
      <c r="F450" t="s">
        <v>999</v>
      </c>
      <c r="G450">
        <v>5</v>
      </c>
      <c r="H450" t="s">
        <v>16</v>
      </c>
      <c r="I450">
        <v>312</v>
      </c>
      <c r="J450">
        <f>(p_summary[[#This Row],[UnitsSold]] - AVERAGE(product_summaries[UnitsSold])) / _xlfn.STDEV.P(product_summaries[UnitsSold])</f>
        <v>-0.71065381407361172</v>
      </c>
      <c r="K450">
        <f>(p_summary[[#This Row],[Revenue]]-AVERAGE(product_summaries[UnitsSold]))/_xlfn.STDEV.P(product_summaries[UnitsSold])</f>
        <v>-1.0836289484055581</v>
      </c>
      <c r="L450">
        <v>434</v>
      </c>
    </row>
    <row r="451" spans="1:12" x14ac:dyDescent="0.3">
      <c r="A451">
        <v>10417</v>
      </c>
      <c r="B451">
        <v>38</v>
      </c>
      <c r="C451">
        <v>210.8</v>
      </c>
      <c r="D451">
        <v>50</v>
      </c>
      <c r="E451">
        <v>0</v>
      </c>
      <c r="F451" t="s">
        <v>961</v>
      </c>
      <c r="G451">
        <v>1</v>
      </c>
      <c r="H451" t="s">
        <v>4</v>
      </c>
      <c r="I451">
        <v>10540</v>
      </c>
      <c r="J451">
        <f>(p_summary[[#This Row],[UnitsSold]] - AVERAGE(product_summaries[UnitsSold])) / _xlfn.STDEV.P(product_summaries[UnitsSold])</f>
        <v>-0.13284807318231781</v>
      </c>
      <c r="K451">
        <f>(p_summary[[#This Row],[Revenue]]-AVERAGE(product_summaries[UnitsSold]))/_xlfn.STDEV.P(product_summaries[UnitsSold])</f>
        <v>30.185138870833349</v>
      </c>
      <c r="L451">
        <v>623</v>
      </c>
    </row>
    <row r="452" spans="1:12" x14ac:dyDescent="0.3">
      <c r="A452">
        <v>10417</v>
      </c>
      <c r="B452">
        <v>46</v>
      </c>
      <c r="C452">
        <v>9.6</v>
      </c>
      <c r="D452">
        <v>2</v>
      </c>
      <c r="E452">
        <v>0.25</v>
      </c>
      <c r="F452" t="s">
        <v>977</v>
      </c>
      <c r="G452">
        <v>8</v>
      </c>
      <c r="H452" t="s">
        <v>25</v>
      </c>
      <c r="I452">
        <v>14.399999999999999</v>
      </c>
      <c r="J452">
        <f>(p_summary[[#This Row],[UnitsSold]] - AVERAGE(product_summaries[UnitsSold])) / _xlfn.STDEV.P(product_summaries[UnitsSold])</f>
        <v>-0.3621360655994979</v>
      </c>
      <c r="K452">
        <f>(p_summary[[#This Row],[Revenue]]-AVERAGE(product_summaries[UnitsSold]))/_xlfn.STDEV.P(product_summaries[UnitsSold])</f>
        <v>-1.9934437023169287</v>
      </c>
      <c r="L452">
        <v>548</v>
      </c>
    </row>
    <row r="453" spans="1:12" x14ac:dyDescent="0.3">
      <c r="A453">
        <v>10417</v>
      </c>
      <c r="B453">
        <v>68</v>
      </c>
      <c r="C453">
        <v>10</v>
      </c>
      <c r="D453">
        <v>36</v>
      </c>
      <c r="E453">
        <v>0.25</v>
      </c>
      <c r="F453" t="s">
        <v>1019</v>
      </c>
      <c r="G453">
        <v>3</v>
      </c>
      <c r="H453" t="s">
        <v>10</v>
      </c>
      <c r="I453">
        <v>270</v>
      </c>
      <c r="J453">
        <f>(p_summary[[#This Row],[UnitsSold]] - AVERAGE(product_summaries[UnitsSold])) / _xlfn.STDEV.P(product_summaries[UnitsSold])</f>
        <v>0.40521441568999816</v>
      </c>
      <c r="K453">
        <f>(p_summary[[#This Row],[Revenue]]-AVERAGE(product_summaries[UnitsSold]))/_xlfn.STDEV.P(product_summaries[UnitsSold])</f>
        <v>-1.2120302241591789</v>
      </c>
      <c r="L453">
        <v>799</v>
      </c>
    </row>
    <row r="454" spans="1:12" x14ac:dyDescent="0.3">
      <c r="A454">
        <v>10417</v>
      </c>
      <c r="B454">
        <v>77</v>
      </c>
      <c r="C454">
        <v>10.4</v>
      </c>
      <c r="D454">
        <v>35</v>
      </c>
      <c r="E454">
        <v>0</v>
      </c>
      <c r="F454" t="s">
        <v>1034</v>
      </c>
      <c r="G454">
        <v>2</v>
      </c>
      <c r="H454" t="s">
        <v>7</v>
      </c>
      <c r="I454">
        <v>364</v>
      </c>
      <c r="J454">
        <f>(p_summary[[#This Row],[UnitsSold]] - AVERAGE(product_summaries[UnitsSold])) / _xlfn.STDEV.P(product_summaries[UnitsSold])</f>
        <v>0.38075702983216564</v>
      </c>
      <c r="K454">
        <f>(p_summary[[#This Row],[Revenue]]-AVERAGE(product_summaries[UnitsSold]))/_xlfn.STDEV.P(product_summaries[UnitsSold])</f>
        <v>-0.92465594032964649</v>
      </c>
      <c r="L454">
        <v>791</v>
      </c>
    </row>
    <row r="455" spans="1:12" x14ac:dyDescent="0.3">
      <c r="A455">
        <v>10418</v>
      </c>
      <c r="B455">
        <v>2</v>
      </c>
      <c r="C455">
        <v>15.2</v>
      </c>
      <c r="D455">
        <v>60</v>
      </c>
      <c r="E455">
        <v>0</v>
      </c>
      <c r="F455" t="s">
        <v>891</v>
      </c>
      <c r="G455">
        <v>1</v>
      </c>
      <c r="H455" t="s">
        <v>4</v>
      </c>
      <c r="I455">
        <v>912</v>
      </c>
      <c r="J455">
        <f>(p_summary[[#This Row],[UnitsSold]] - AVERAGE(product_summaries[UnitsSold])) / _xlfn.STDEV.P(product_summaries[UnitsSold])</f>
        <v>1.1939651096050978</v>
      </c>
      <c r="K455">
        <f>(p_summary[[#This Row],[Revenue]]-AVERAGE(product_summaries[UnitsSold]))/_xlfn.STDEV.P(product_summaries[UnitsSold])</f>
        <v>0.75067499093188284</v>
      </c>
      <c r="L455">
        <v>1057</v>
      </c>
    </row>
    <row r="456" spans="1:12" x14ac:dyDescent="0.3">
      <c r="A456">
        <v>10418</v>
      </c>
      <c r="B456">
        <v>47</v>
      </c>
      <c r="C456">
        <v>7.6</v>
      </c>
      <c r="D456">
        <v>55</v>
      </c>
      <c r="E456">
        <v>0</v>
      </c>
      <c r="F456" t="s">
        <v>979</v>
      </c>
      <c r="G456">
        <v>3</v>
      </c>
      <c r="H456" t="s">
        <v>10</v>
      </c>
      <c r="I456">
        <v>418</v>
      </c>
      <c r="J456">
        <f>(p_summary[[#This Row],[UnitsSold]] - AVERAGE(product_summaries[UnitsSold])) / _xlfn.STDEV.P(product_summaries[UnitsSold])</f>
        <v>-0.55473797922992918</v>
      </c>
      <c r="K456">
        <f>(p_summary[[#This Row],[Revenue]]-AVERAGE(product_summaries[UnitsSold]))/_xlfn.STDEV.P(product_summaries[UnitsSold])</f>
        <v>-0.75956858578927677</v>
      </c>
      <c r="L456">
        <v>485</v>
      </c>
    </row>
    <row r="457" spans="1:12" x14ac:dyDescent="0.3">
      <c r="A457">
        <v>10418</v>
      </c>
      <c r="B457">
        <v>61</v>
      </c>
      <c r="C457">
        <v>22.8</v>
      </c>
      <c r="D457">
        <v>16</v>
      </c>
      <c r="E457">
        <v>0</v>
      </c>
      <c r="F457" t="s">
        <v>1006</v>
      </c>
      <c r="G457">
        <v>2</v>
      </c>
      <c r="H457" t="s">
        <v>7</v>
      </c>
      <c r="I457">
        <v>364.8</v>
      </c>
      <c r="J457">
        <f>(p_summary[[#This Row],[UnitsSold]] - AVERAGE(product_summaries[UnitsSold])) / _xlfn.STDEV.P(product_summaries[UnitsSold])</f>
        <v>-0.19399153782689918</v>
      </c>
      <c r="K457">
        <f>(p_summary[[#This Row],[Revenue]]-AVERAGE(product_summaries[UnitsSold]))/_xlfn.STDEV.P(product_summaries[UnitsSold])</f>
        <v>-0.92221020174386314</v>
      </c>
      <c r="L457">
        <v>603</v>
      </c>
    </row>
    <row r="458" spans="1:12" x14ac:dyDescent="0.3">
      <c r="A458">
        <v>10418</v>
      </c>
      <c r="B458">
        <v>74</v>
      </c>
      <c r="C458">
        <v>8</v>
      </c>
      <c r="D458">
        <v>15</v>
      </c>
      <c r="E458">
        <v>0</v>
      </c>
      <c r="F458" t="s">
        <v>1029</v>
      </c>
      <c r="G458">
        <v>7</v>
      </c>
      <c r="H458" t="s">
        <v>22</v>
      </c>
      <c r="I458">
        <v>120</v>
      </c>
      <c r="J458">
        <f>(p_summary[[#This Row],[UnitsSold]] - AVERAGE(product_summaries[UnitsSold])) / _xlfn.STDEV.P(product_summaries[UnitsSold])</f>
        <v>-1.1294865468889941</v>
      </c>
      <c r="K458">
        <f>(p_summary[[#This Row],[Revenue]]-AVERAGE(product_summaries[UnitsSold]))/_xlfn.STDEV.P(product_summaries[UnitsSold])</f>
        <v>-1.6706062089935392</v>
      </c>
      <c r="L458">
        <v>297</v>
      </c>
    </row>
    <row r="459" spans="1:12" x14ac:dyDescent="0.3">
      <c r="A459">
        <v>10419</v>
      </c>
      <c r="B459">
        <v>60</v>
      </c>
      <c r="C459">
        <v>27.2</v>
      </c>
      <c r="D459">
        <v>60</v>
      </c>
      <c r="E459">
        <v>5.000000074505806E-2</v>
      </c>
      <c r="F459" t="s">
        <v>1004</v>
      </c>
      <c r="G459">
        <v>4</v>
      </c>
      <c r="H459" t="s">
        <v>13</v>
      </c>
      <c r="I459">
        <v>1550.3999987840652</v>
      </c>
      <c r="J459">
        <f>(p_summary[[#This Row],[UnitsSold]] - AVERAGE(product_summaries[UnitsSold])) / _xlfn.STDEV.P(product_summaries[UnitsSold])</f>
        <v>2.7836951903642131</v>
      </c>
      <c r="K459">
        <f>(p_summary[[#This Row],[Revenue]]-AVERAGE(product_summaries[UnitsSold]))/_xlfn.STDEV.P(product_summaries[UnitsSold])</f>
        <v>2.7023743786695968</v>
      </c>
      <c r="L459">
        <v>1577</v>
      </c>
    </row>
    <row r="460" spans="1:12" x14ac:dyDescent="0.3">
      <c r="A460">
        <v>10419</v>
      </c>
      <c r="B460">
        <v>69</v>
      </c>
      <c r="C460">
        <v>28.8</v>
      </c>
      <c r="D460">
        <v>20</v>
      </c>
      <c r="E460">
        <v>5.000000074505806E-2</v>
      </c>
      <c r="F460" t="s">
        <v>1021</v>
      </c>
      <c r="G460">
        <v>4</v>
      </c>
      <c r="H460" t="s">
        <v>13</v>
      </c>
      <c r="I460">
        <v>547.19999957084656</v>
      </c>
      <c r="J460">
        <f>(p_summary[[#This Row],[UnitsSold]] - AVERAGE(product_summaries[UnitsSold])) / _xlfn.STDEV.P(product_summaries[UnitsSold])</f>
        <v>0.14535469095052739</v>
      </c>
      <c r="K460">
        <f>(p_summary[[#This Row],[Revenue]]-AVERAGE(product_summaries[UnitsSold]))/_xlfn.STDEV.P(product_summaries[UnitsSold])</f>
        <v>-0.36458180549727759</v>
      </c>
      <c r="L460">
        <v>714</v>
      </c>
    </row>
    <row r="461" spans="1:12" x14ac:dyDescent="0.3">
      <c r="A461">
        <v>10420</v>
      </c>
      <c r="B461">
        <v>9</v>
      </c>
      <c r="C461">
        <v>77.599999999999994</v>
      </c>
      <c r="D461">
        <v>20</v>
      </c>
      <c r="E461">
        <v>0.10000000149011612</v>
      </c>
      <c r="F461" t="s">
        <v>905</v>
      </c>
      <c r="G461">
        <v>6</v>
      </c>
      <c r="H461" t="s">
        <v>19</v>
      </c>
      <c r="I461">
        <v>1396.7999976873398</v>
      </c>
      <c r="J461">
        <f>(p_summary[[#This Row],[UnitsSold]] - AVERAGE(product_summaries[UnitsSold])) / _xlfn.STDEV.P(product_summaries[UnitsSold])</f>
        <v>-1.7470355397992658</v>
      </c>
      <c r="K461">
        <f>(p_summary[[#This Row],[Revenue]]-AVERAGE(product_summaries[UnitsSold]))/_xlfn.STDEV.P(product_summaries[UnitsSold])</f>
        <v>2.2327925668463324</v>
      </c>
      <c r="L461">
        <v>95</v>
      </c>
    </row>
    <row r="462" spans="1:12" x14ac:dyDescent="0.3">
      <c r="A462">
        <v>10420</v>
      </c>
      <c r="B462">
        <v>13</v>
      </c>
      <c r="C462">
        <v>4.8</v>
      </c>
      <c r="D462">
        <v>2</v>
      </c>
      <c r="E462">
        <v>0.10000000149011612</v>
      </c>
      <c r="F462" t="s">
        <v>913</v>
      </c>
      <c r="G462">
        <v>8</v>
      </c>
      <c r="H462" t="s">
        <v>25</v>
      </c>
      <c r="I462">
        <v>8.6399999856948853</v>
      </c>
      <c r="J462">
        <f>(p_summary[[#This Row],[UnitsSold]] - AVERAGE(product_summaries[UnitsSold])) / _xlfn.STDEV.P(product_summaries[UnitsSold])</f>
        <v>0.68647435305507243</v>
      </c>
      <c r="K462">
        <f>(p_summary[[#This Row],[Revenue]]-AVERAGE(product_summaries[UnitsSold]))/_xlfn.STDEV.P(product_summaries[UnitsSold])</f>
        <v>-2.0110530201783012</v>
      </c>
      <c r="L462">
        <v>891</v>
      </c>
    </row>
    <row r="463" spans="1:12" x14ac:dyDescent="0.3">
      <c r="A463">
        <v>10420</v>
      </c>
      <c r="B463">
        <v>70</v>
      </c>
      <c r="C463">
        <v>12</v>
      </c>
      <c r="D463">
        <v>8</v>
      </c>
      <c r="E463">
        <v>0.10000000149011612</v>
      </c>
      <c r="F463" t="s">
        <v>1023</v>
      </c>
      <c r="G463">
        <v>1</v>
      </c>
      <c r="H463" t="s">
        <v>4</v>
      </c>
      <c r="I463">
        <v>86.399999856948853</v>
      </c>
      <c r="J463">
        <f>(p_summary[[#This Row],[UnitsSold]] - AVERAGE(product_summaries[UnitsSold])) / _xlfn.STDEV.P(product_summaries[UnitsSold])</f>
        <v>0.4602435338701214</v>
      </c>
      <c r="K463">
        <f>(p_summary[[#This Row],[Revenue]]-AVERAGE(product_summaries[UnitsSold]))/_xlfn.STDEV.P(product_summaries[UnitsSold])</f>
        <v>-1.7733272300337679</v>
      </c>
      <c r="L463">
        <v>817</v>
      </c>
    </row>
    <row r="464" spans="1:12" x14ac:dyDescent="0.3">
      <c r="A464">
        <v>10420</v>
      </c>
      <c r="B464">
        <v>73</v>
      </c>
      <c r="C464">
        <v>12</v>
      </c>
      <c r="D464">
        <v>20</v>
      </c>
      <c r="E464">
        <v>0.10000000149011612</v>
      </c>
      <c r="F464" t="s">
        <v>1027</v>
      </c>
      <c r="G464">
        <v>8</v>
      </c>
      <c r="H464" t="s">
        <v>25</v>
      </c>
      <c r="I464">
        <v>215.99999964237213</v>
      </c>
      <c r="J464">
        <f>(p_summary[[#This Row],[UnitsSold]] - AVERAGE(product_summaries[UnitsSold])) / _xlfn.STDEV.P(product_summaries[UnitsSold])</f>
        <v>-1.1417152398179102</v>
      </c>
      <c r="K464">
        <f>(p_summary[[#This Row],[Revenue]]-AVERAGE(product_summaries[UnitsSold]))/_xlfn.STDEV.P(product_summaries[UnitsSold])</f>
        <v>-1.377117579792879</v>
      </c>
      <c r="L464">
        <v>293</v>
      </c>
    </row>
    <row r="465" spans="1:12" x14ac:dyDescent="0.3">
      <c r="A465">
        <v>10421</v>
      </c>
      <c r="B465">
        <v>19</v>
      </c>
      <c r="C465">
        <v>7.3</v>
      </c>
      <c r="D465">
        <v>4</v>
      </c>
      <c r="E465">
        <v>0.15000000596046448</v>
      </c>
      <c r="F465" t="s">
        <v>925</v>
      </c>
      <c r="G465">
        <v>3</v>
      </c>
      <c r="H465" t="s">
        <v>10</v>
      </c>
      <c r="I465">
        <v>24.819999825954437</v>
      </c>
      <c r="J465">
        <f>(p_summary[[#This Row],[UnitsSold]] - AVERAGE(product_summaries[UnitsSold])) / _xlfn.STDEV.P(product_summaries[UnitsSold])</f>
        <v>0.17286925004058901</v>
      </c>
      <c r="K465">
        <f>(p_summary[[#This Row],[Revenue]]-AVERAGE(product_summaries[UnitsSold]))/_xlfn.STDEV.P(product_summaries[UnitsSold])</f>
        <v>-1.961587957769189</v>
      </c>
      <c r="L465">
        <v>723</v>
      </c>
    </row>
    <row r="466" spans="1:12" x14ac:dyDescent="0.3">
      <c r="A466">
        <v>10421</v>
      </c>
      <c r="B466">
        <v>26</v>
      </c>
      <c r="C466">
        <v>24.9</v>
      </c>
      <c r="D466">
        <v>30</v>
      </c>
      <c r="E466">
        <v>0</v>
      </c>
      <c r="F466" t="s">
        <v>939</v>
      </c>
      <c r="G466">
        <v>3</v>
      </c>
      <c r="H466" t="s">
        <v>10</v>
      </c>
      <c r="I466">
        <v>747</v>
      </c>
      <c r="J466">
        <f>(p_summary[[#This Row],[UnitsSold]] - AVERAGE(product_summaries[UnitsSold])) / _xlfn.STDEV.P(product_summaries[UnitsSold])</f>
        <v>0.26458444700746103</v>
      </c>
      <c r="K466">
        <f>(p_summary[[#This Row],[Revenue]]-AVERAGE(product_summaries[UnitsSold]))/_xlfn.STDEV.P(product_summaries[UnitsSold])</f>
        <v>0.24624140761408664</v>
      </c>
      <c r="L466">
        <v>753</v>
      </c>
    </row>
    <row r="467" spans="1:12" x14ac:dyDescent="0.3">
      <c r="A467">
        <v>10421</v>
      </c>
      <c r="B467">
        <v>53</v>
      </c>
      <c r="C467">
        <v>26.2</v>
      </c>
      <c r="D467">
        <v>15</v>
      </c>
      <c r="E467">
        <v>0.15000000596046448</v>
      </c>
      <c r="F467" t="s">
        <v>991</v>
      </c>
      <c r="G467">
        <v>6</v>
      </c>
      <c r="H467" t="s">
        <v>19</v>
      </c>
      <c r="I467">
        <v>334.04999765753746</v>
      </c>
      <c r="J467">
        <f>(p_summary[[#This Row],[UnitsSold]] - AVERAGE(product_summaries[UnitsSold])) / _xlfn.STDEV.P(product_summaries[UnitsSold])</f>
        <v>0.16981207680835994</v>
      </c>
      <c r="K467">
        <f>(p_summary[[#This Row],[Revenue]]-AVERAGE(product_summaries[UnitsSold]))/_xlfn.STDEV.P(product_summaries[UnitsSold])</f>
        <v>-1.0162182857962208</v>
      </c>
      <c r="L467">
        <v>722</v>
      </c>
    </row>
    <row r="468" spans="1:12" x14ac:dyDescent="0.3">
      <c r="A468">
        <v>10421</v>
      </c>
      <c r="B468">
        <v>77</v>
      </c>
      <c r="C468">
        <v>10.4</v>
      </c>
      <c r="D468">
        <v>10</v>
      </c>
      <c r="E468">
        <v>0.15000000596046448</v>
      </c>
      <c r="F468" t="s">
        <v>1034</v>
      </c>
      <c r="G468">
        <v>2</v>
      </c>
      <c r="H468" t="s">
        <v>7</v>
      </c>
      <c r="I468">
        <v>88.399999380111694</v>
      </c>
      <c r="J468">
        <f>(p_summary[[#This Row],[UnitsSold]] - AVERAGE(product_summaries[UnitsSold])) / _xlfn.STDEV.P(product_summaries[UnitsSold])</f>
        <v>0.38075702983216564</v>
      </c>
      <c r="K468">
        <f>(p_summary[[#This Row],[Revenue]]-AVERAGE(product_summaries[UnitsSold]))/_xlfn.STDEV.P(product_summaries[UnitsSold])</f>
        <v>-1.7672128850270836</v>
      </c>
      <c r="L468">
        <v>791</v>
      </c>
    </row>
    <row r="469" spans="1:12" x14ac:dyDescent="0.3">
      <c r="A469">
        <v>10422</v>
      </c>
      <c r="B469">
        <v>26</v>
      </c>
      <c r="C469">
        <v>24.9</v>
      </c>
      <c r="D469">
        <v>2</v>
      </c>
      <c r="E469">
        <v>0</v>
      </c>
      <c r="F469" t="s">
        <v>939</v>
      </c>
      <c r="G469">
        <v>3</v>
      </c>
      <c r="H469" t="s">
        <v>10</v>
      </c>
      <c r="I469">
        <v>49.8</v>
      </c>
      <c r="J469">
        <f>(p_summary[[#This Row],[UnitsSold]] - AVERAGE(product_summaries[UnitsSold])) / _xlfn.STDEV.P(product_summaries[UnitsSold])</f>
        <v>0.26458444700746103</v>
      </c>
      <c r="K469">
        <f>(p_summary[[#This Row],[Revenue]]-AVERAGE(product_summaries[UnitsSold]))/_xlfn.STDEV.P(product_summaries[UnitsSold])</f>
        <v>-1.8852197698960198</v>
      </c>
      <c r="L469">
        <v>753</v>
      </c>
    </row>
    <row r="470" spans="1:12" x14ac:dyDescent="0.3">
      <c r="A470">
        <v>10423</v>
      </c>
      <c r="B470">
        <v>31</v>
      </c>
      <c r="C470">
        <v>10</v>
      </c>
      <c r="D470">
        <v>14</v>
      </c>
      <c r="E470">
        <v>0</v>
      </c>
      <c r="F470" t="s">
        <v>949</v>
      </c>
      <c r="G470">
        <v>4</v>
      </c>
      <c r="H470" t="s">
        <v>13</v>
      </c>
      <c r="I470">
        <v>140</v>
      </c>
      <c r="J470">
        <f>(p_summary[[#This Row],[UnitsSold]] - AVERAGE(product_summaries[UnitsSold])) / _xlfn.STDEV.P(product_summaries[UnitsSold])</f>
        <v>2.2334040085629812</v>
      </c>
      <c r="K470">
        <f>(p_summary[[#This Row],[Revenue]]-AVERAGE(product_summaries[UnitsSold]))/_xlfn.STDEV.P(product_summaries[UnitsSold])</f>
        <v>-1.6094627443489578</v>
      </c>
      <c r="L470">
        <v>1397</v>
      </c>
    </row>
    <row r="471" spans="1:12" x14ac:dyDescent="0.3">
      <c r="A471">
        <v>10423</v>
      </c>
      <c r="B471">
        <v>59</v>
      </c>
      <c r="C471">
        <v>44</v>
      </c>
      <c r="D471">
        <v>20</v>
      </c>
      <c r="E471">
        <v>0</v>
      </c>
      <c r="F471" t="s">
        <v>1002</v>
      </c>
      <c r="G471">
        <v>4</v>
      </c>
      <c r="H471" t="s">
        <v>13</v>
      </c>
      <c r="I471">
        <v>880</v>
      </c>
      <c r="J471">
        <f>(p_summary[[#This Row],[UnitsSold]] - AVERAGE(product_summaries[UnitsSold])) / _xlfn.STDEV.P(product_summaries[UnitsSold])</f>
        <v>2.5360641585536587</v>
      </c>
      <c r="K471">
        <f>(p_summary[[#This Row],[Revenue]]-AVERAGE(product_summaries[UnitsSold]))/_xlfn.STDEV.P(product_summaries[UnitsSold])</f>
        <v>0.65284544750055273</v>
      </c>
      <c r="L471">
        <v>1496</v>
      </c>
    </row>
    <row r="472" spans="1:12" x14ac:dyDescent="0.3">
      <c r="A472">
        <v>10424</v>
      </c>
      <c r="B472">
        <v>35</v>
      </c>
      <c r="C472">
        <v>14.4</v>
      </c>
      <c r="D472">
        <v>60</v>
      </c>
      <c r="E472">
        <v>0.20000000298023224</v>
      </c>
      <c r="F472" t="s">
        <v>956</v>
      </c>
      <c r="G472">
        <v>1</v>
      </c>
      <c r="H472" t="s">
        <v>4</v>
      </c>
      <c r="I472">
        <v>691.19999742507935</v>
      </c>
      <c r="J472">
        <f>(p_summary[[#This Row],[UnitsSold]] - AVERAGE(product_summaries[UnitsSold])) / _xlfn.STDEV.P(product_summaries[UnitsSold])</f>
        <v>0.6620169671972399</v>
      </c>
      <c r="K472">
        <f>(p_summary[[#This Row],[Revenue]]-AVERAGE(product_summaries[UnitsSold]))/_xlfn.STDEV.P(product_summaries[UnitsSold])</f>
        <v>7.565113338372613E-2</v>
      </c>
      <c r="L472">
        <v>883</v>
      </c>
    </row>
    <row r="473" spans="1:12" x14ac:dyDescent="0.3">
      <c r="A473">
        <v>10424</v>
      </c>
      <c r="B473">
        <v>38</v>
      </c>
      <c r="C473">
        <v>210.8</v>
      </c>
      <c r="D473">
        <v>49</v>
      </c>
      <c r="E473">
        <v>0.20000000298023224</v>
      </c>
      <c r="F473" t="s">
        <v>961</v>
      </c>
      <c r="G473">
        <v>1</v>
      </c>
      <c r="H473" t="s">
        <v>4</v>
      </c>
      <c r="I473">
        <v>8263.3599692165863</v>
      </c>
      <c r="J473">
        <f>(p_summary[[#This Row],[UnitsSold]] - AVERAGE(product_summaries[UnitsSold])) / _xlfn.STDEV.P(product_summaries[UnitsSold])</f>
        <v>-0.13284807318231781</v>
      </c>
      <c r="K473">
        <f>(p_summary[[#This Row],[Revenue]]-AVERAGE(product_summaries[UnitsSold]))/_xlfn.STDEV.P(product_summaries[UnitsSold])</f>
        <v>23.225055909301137</v>
      </c>
      <c r="L473">
        <v>623</v>
      </c>
    </row>
    <row r="474" spans="1:12" x14ac:dyDescent="0.3">
      <c r="A474">
        <v>10424</v>
      </c>
      <c r="B474">
        <v>68</v>
      </c>
      <c r="C474">
        <v>10</v>
      </c>
      <c r="D474">
        <v>30</v>
      </c>
      <c r="E474">
        <v>0.20000000298023224</v>
      </c>
      <c r="F474" t="s">
        <v>1019</v>
      </c>
      <c r="G474">
        <v>3</v>
      </c>
      <c r="H474" t="s">
        <v>10</v>
      </c>
      <c r="I474">
        <v>239.99999910593033</v>
      </c>
      <c r="J474">
        <f>(p_summary[[#This Row],[UnitsSold]] - AVERAGE(product_summaries[UnitsSold])) / _xlfn.STDEV.P(product_summaries[UnitsSold])</f>
        <v>0.40521441568999816</v>
      </c>
      <c r="K474">
        <f>(p_summary[[#This Row],[Revenue]]-AVERAGE(product_summaries[UnitsSold]))/_xlfn.STDEV.P(product_summaries[UnitsSold])</f>
        <v>-1.3037454238593769</v>
      </c>
      <c r="L474">
        <v>799</v>
      </c>
    </row>
    <row r="475" spans="1:12" x14ac:dyDescent="0.3">
      <c r="A475">
        <v>10425</v>
      </c>
      <c r="B475">
        <v>55</v>
      </c>
      <c r="C475">
        <v>19.2</v>
      </c>
      <c r="D475">
        <v>10</v>
      </c>
      <c r="E475">
        <v>0.25</v>
      </c>
      <c r="F475" t="s">
        <v>995</v>
      </c>
      <c r="G475">
        <v>6</v>
      </c>
      <c r="H475" t="s">
        <v>19</v>
      </c>
      <c r="I475">
        <v>144</v>
      </c>
      <c r="J475">
        <f>(p_summary[[#This Row],[UnitsSold]] - AVERAGE(product_summaries[UnitsSold])) / _xlfn.STDEV.P(product_summaries[UnitsSold])</f>
        <v>0.72316043184182122</v>
      </c>
      <c r="K475">
        <f>(p_summary[[#This Row],[Revenue]]-AVERAGE(product_summaries[UnitsSold]))/_xlfn.STDEV.P(product_summaries[UnitsSold])</f>
        <v>-1.5972340514200414</v>
      </c>
      <c r="L475">
        <v>903</v>
      </c>
    </row>
    <row r="476" spans="1:12" x14ac:dyDescent="0.3">
      <c r="A476">
        <v>10425</v>
      </c>
      <c r="B476">
        <v>76</v>
      </c>
      <c r="C476">
        <v>14.4</v>
      </c>
      <c r="D476">
        <v>20</v>
      </c>
      <c r="E476">
        <v>0.25</v>
      </c>
      <c r="F476" t="s">
        <v>1032</v>
      </c>
      <c r="G476">
        <v>1</v>
      </c>
      <c r="H476" t="s">
        <v>4</v>
      </c>
      <c r="I476">
        <v>216</v>
      </c>
      <c r="J476">
        <f>(p_summary[[#This Row],[UnitsSold]] - AVERAGE(product_summaries[UnitsSold])) / _xlfn.STDEV.P(product_summaries[UnitsSold])</f>
        <v>0.96161994395568862</v>
      </c>
      <c r="K476">
        <f>(p_summary[[#This Row],[Revenue]]-AVERAGE(product_summaries[UnitsSold]))/_xlfn.STDEV.P(product_summaries[UnitsSold])</f>
        <v>-1.3771175786995487</v>
      </c>
      <c r="L476">
        <v>981</v>
      </c>
    </row>
    <row r="477" spans="1:12" x14ac:dyDescent="0.3">
      <c r="A477">
        <v>10426</v>
      </c>
      <c r="B477">
        <v>56</v>
      </c>
      <c r="C477">
        <v>30.4</v>
      </c>
      <c r="D477">
        <v>5</v>
      </c>
      <c r="E477">
        <v>0</v>
      </c>
      <c r="F477" t="s">
        <v>997</v>
      </c>
      <c r="G477">
        <v>5</v>
      </c>
      <c r="H477" t="s">
        <v>16</v>
      </c>
      <c r="I477">
        <v>152</v>
      </c>
      <c r="J477">
        <f>(p_summary[[#This Row],[UnitsSold]] - AVERAGE(product_summaries[UnitsSold])) / _xlfn.STDEV.P(product_summaries[UnitsSold])</f>
        <v>1.8237427954442857</v>
      </c>
      <c r="K477">
        <f>(p_summary[[#This Row],[Revenue]]-AVERAGE(product_summaries[UnitsSold]))/_xlfn.STDEV.P(product_summaries[UnitsSold])</f>
        <v>-1.5727766655622089</v>
      </c>
      <c r="L477">
        <v>1263</v>
      </c>
    </row>
    <row r="478" spans="1:12" x14ac:dyDescent="0.3">
      <c r="A478">
        <v>10426</v>
      </c>
      <c r="B478">
        <v>64</v>
      </c>
      <c r="C478">
        <v>26.6</v>
      </c>
      <c r="D478">
        <v>7</v>
      </c>
      <c r="E478">
        <v>0</v>
      </c>
      <c r="F478" t="s">
        <v>1012</v>
      </c>
      <c r="G478">
        <v>5</v>
      </c>
      <c r="H478" t="s">
        <v>16</v>
      </c>
      <c r="I478">
        <v>186.20000000000002</v>
      </c>
      <c r="J478">
        <f>(p_summary[[#This Row],[UnitsSold]] - AVERAGE(product_summaries[UnitsSold])) / _xlfn.STDEV.P(product_summaries[UnitsSold])</f>
        <v>0.22484119498848315</v>
      </c>
      <c r="K478">
        <f>(p_summary[[#This Row],[Revenue]]-AVERAGE(product_summaries[UnitsSold]))/_xlfn.STDEV.P(product_summaries[UnitsSold])</f>
        <v>-1.4682213410199747</v>
      </c>
      <c r="L478">
        <v>740</v>
      </c>
    </row>
    <row r="479" spans="1:12" x14ac:dyDescent="0.3">
      <c r="A479">
        <v>10427</v>
      </c>
      <c r="B479">
        <v>14</v>
      </c>
      <c r="C479">
        <v>18.600000000000001</v>
      </c>
      <c r="D479">
        <v>35</v>
      </c>
      <c r="E479">
        <v>0</v>
      </c>
      <c r="F479" t="s">
        <v>915</v>
      </c>
      <c r="G479">
        <v>7</v>
      </c>
      <c r="H479" t="s">
        <v>22</v>
      </c>
      <c r="I479">
        <v>651</v>
      </c>
      <c r="J479">
        <f>(p_summary[[#This Row],[UnitsSold]] - AVERAGE(product_summaries[UnitsSold])) / _xlfn.STDEV.P(product_summaries[UnitsSold])</f>
        <v>-0.80236901104048375</v>
      </c>
      <c r="K479">
        <f>(p_summary[[#This Row],[Revenue]]-AVERAGE(product_summaries[UnitsSold]))/_xlfn.STDEV.P(product_summaries[UnitsSold])</f>
        <v>-4.7247222679903909E-2</v>
      </c>
      <c r="L479">
        <v>404</v>
      </c>
    </row>
    <row r="480" spans="1:12" x14ac:dyDescent="0.3">
      <c r="A480">
        <v>10428</v>
      </c>
      <c r="B480">
        <v>46</v>
      </c>
      <c r="C480">
        <v>9.6</v>
      </c>
      <c r="D480">
        <v>20</v>
      </c>
      <c r="E480">
        <v>0</v>
      </c>
      <c r="F480" t="s">
        <v>977</v>
      </c>
      <c r="G480">
        <v>8</v>
      </c>
      <c r="H480" t="s">
        <v>25</v>
      </c>
      <c r="I480">
        <v>192</v>
      </c>
      <c r="J480">
        <f>(p_summary[[#This Row],[UnitsSold]] - AVERAGE(product_summaries[UnitsSold])) / _xlfn.STDEV.P(product_summaries[UnitsSold])</f>
        <v>-0.3621360655994979</v>
      </c>
      <c r="K480">
        <f>(p_summary[[#This Row],[Revenue]]-AVERAGE(product_summaries[UnitsSold]))/_xlfn.STDEV.P(product_summaries[UnitsSold])</f>
        <v>-1.4504897362730462</v>
      </c>
      <c r="L480">
        <v>548</v>
      </c>
    </row>
    <row r="481" spans="1:12" x14ac:dyDescent="0.3">
      <c r="A481">
        <v>10429</v>
      </c>
      <c r="B481">
        <v>50</v>
      </c>
      <c r="C481">
        <v>13</v>
      </c>
      <c r="D481">
        <v>40</v>
      </c>
      <c r="E481">
        <v>0</v>
      </c>
      <c r="F481" t="s">
        <v>985</v>
      </c>
      <c r="G481">
        <v>3</v>
      </c>
      <c r="H481" t="s">
        <v>10</v>
      </c>
      <c r="I481">
        <v>520</v>
      </c>
      <c r="J481">
        <f>(p_summary[[#This Row],[UnitsSold]] - AVERAGE(product_summaries[UnitsSold])) / _xlfn.STDEV.P(product_summaries[UnitsSold])</f>
        <v>-1.3190312872871963</v>
      </c>
      <c r="K481">
        <f>(p_summary[[#This Row],[Revenue]]-AVERAGE(product_summaries[UnitsSold]))/_xlfn.STDEV.P(product_summaries[UnitsSold])</f>
        <v>-0.44773691610191185</v>
      </c>
      <c r="L481">
        <v>235</v>
      </c>
    </row>
    <row r="482" spans="1:12" x14ac:dyDescent="0.3">
      <c r="A482">
        <v>10429</v>
      </c>
      <c r="B482">
        <v>63</v>
      </c>
      <c r="C482">
        <v>35.1</v>
      </c>
      <c r="D482">
        <v>35</v>
      </c>
      <c r="E482">
        <v>0.25</v>
      </c>
      <c r="F482" t="s">
        <v>1010</v>
      </c>
      <c r="G482">
        <v>2</v>
      </c>
      <c r="H482" t="s">
        <v>7</v>
      </c>
      <c r="I482">
        <v>921.375</v>
      </c>
      <c r="J482">
        <f>(p_summary[[#This Row],[UnitsSold]] - AVERAGE(product_summaries[UnitsSold])) / _xlfn.STDEV.P(product_summaries[UnitsSold])</f>
        <v>-0.67702490851909192</v>
      </c>
      <c r="K482">
        <f>(p_summary[[#This Row],[Revenue]]-AVERAGE(product_summaries[UnitsSold]))/_xlfn.STDEV.P(product_summaries[UnitsSold])</f>
        <v>0.77933598998403042</v>
      </c>
      <c r="L482">
        <v>445</v>
      </c>
    </row>
    <row r="483" spans="1:12" x14ac:dyDescent="0.3">
      <c r="A483">
        <v>10430</v>
      </c>
      <c r="B483">
        <v>17</v>
      </c>
      <c r="C483">
        <v>31.2</v>
      </c>
      <c r="D483">
        <v>45</v>
      </c>
      <c r="E483">
        <v>0.20000000298023224</v>
      </c>
      <c r="F483" t="s">
        <v>921</v>
      </c>
      <c r="G483">
        <v>6</v>
      </c>
      <c r="H483" t="s">
        <v>19</v>
      </c>
      <c r="I483">
        <v>1123.1999958157539</v>
      </c>
      <c r="J483">
        <f>(p_summary[[#This Row],[UnitsSold]] - AVERAGE(product_summaries[UnitsSold])) / _xlfn.STDEV.P(product_summaries[UnitsSold])</f>
        <v>0.95244842425900134</v>
      </c>
      <c r="K483">
        <f>(p_summary[[#This Row],[Revenue]]-AVERAGE(product_summaries[UnitsSold]))/_xlfn.STDEV.P(product_summaries[UnitsSold])</f>
        <v>1.396349964786697</v>
      </c>
      <c r="L483">
        <v>978</v>
      </c>
    </row>
    <row r="484" spans="1:12" x14ac:dyDescent="0.3">
      <c r="A484">
        <v>10430</v>
      </c>
      <c r="B484">
        <v>21</v>
      </c>
      <c r="C484">
        <v>8</v>
      </c>
      <c r="D484">
        <v>50</v>
      </c>
      <c r="E484">
        <v>0</v>
      </c>
      <c r="F484" t="s">
        <v>929</v>
      </c>
      <c r="G484">
        <v>3</v>
      </c>
      <c r="H484" t="s">
        <v>10</v>
      </c>
      <c r="I484">
        <v>400</v>
      </c>
      <c r="J484">
        <f>(p_summary[[#This Row],[UnitsSold]] - AVERAGE(product_summaries[UnitsSold])) / _xlfn.STDEV.P(product_summaries[UnitsSold])</f>
        <v>1.0686210070837059</v>
      </c>
      <c r="K484">
        <f>(p_summary[[#This Row],[Revenue]]-AVERAGE(product_summaries[UnitsSold]))/_xlfn.STDEV.P(product_summaries[UnitsSold])</f>
        <v>-0.81459770396940001</v>
      </c>
      <c r="L484">
        <v>1016</v>
      </c>
    </row>
    <row r="485" spans="1:12" x14ac:dyDescent="0.3">
      <c r="A485">
        <v>10430</v>
      </c>
      <c r="B485">
        <v>56</v>
      </c>
      <c r="C485">
        <v>30.4</v>
      </c>
      <c r="D485">
        <v>30</v>
      </c>
      <c r="E485">
        <v>0</v>
      </c>
      <c r="F485" t="s">
        <v>997</v>
      </c>
      <c r="G485">
        <v>5</v>
      </c>
      <c r="H485" t="s">
        <v>16</v>
      </c>
      <c r="I485">
        <v>912</v>
      </c>
      <c r="J485">
        <f>(p_summary[[#This Row],[UnitsSold]] - AVERAGE(product_summaries[UnitsSold])) / _xlfn.STDEV.P(product_summaries[UnitsSold])</f>
        <v>1.8237427954442857</v>
      </c>
      <c r="K485">
        <f>(p_summary[[#This Row],[Revenue]]-AVERAGE(product_summaries[UnitsSold]))/_xlfn.STDEV.P(product_summaries[UnitsSold])</f>
        <v>0.75067499093188284</v>
      </c>
      <c r="L485">
        <v>1263</v>
      </c>
    </row>
    <row r="486" spans="1:12" x14ac:dyDescent="0.3">
      <c r="A486">
        <v>10430</v>
      </c>
      <c r="B486">
        <v>59</v>
      </c>
      <c r="C486">
        <v>44</v>
      </c>
      <c r="D486">
        <v>70</v>
      </c>
      <c r="E486">
        <v>0.20000000298023224</v>
      </c>
      <c r="F486" t="s">
        <v>1002</v>
      </c>
      <c r="G486">
        <v>4</v>
      </c>
      <c r="H486" t="s">
        <v>13</v>
      </c>
      <c r="I486">
        <v>2463.9999908208847</v>
      </c>
      <c r="J486">
        <f>(p_summary[[#This Row],[UnitsSold]] - AVERAGE(product_summaries[UnitsSold])) / _xlfn.STDEV.P(product_summaries[UnitsSold])</f>
        <v>2.5360641585536587</v>
      </c>
      <c r="K486">
        <f>(p_summary[[#This Row],[Revenue]]-AVERAGE(product_summaries[UnitsSold]))/_xlfn.STDEV.P(product_summaries[UnitsSold])</f>
        <v>5.4954078192892508</v>
      </c>
      <c r="L486">
        <v>1496</v>
      </c>
    </row>
    <row r="487" spans="1:12" x14ac:dyDescent="0.3">
      <c r="A487">
        <v>10431</v>
      </c>
      <c r="B487">
        <v>17</v>
      </c>
      <c r="C487">
        <v>31.2</v>
      </c>
      <c r="D487">
        <v>50</v>
      </c>
      <c r="E487">
        <v>0.25</v>
      </c>
      <c r="F487" t="s">
        <v>921</v>
      </c>
      <c r="G487">
        <v>6</v>
      </c>
      <c r="H487" t="s">
        <v>19</v>
      </c>
      <c r="I487">
        <v>1170</v>
      </c>
      <c r="J487">
        <f>(p_summary[[#This Row],[UnitsSold]] - AVERAGE(product_summaries[UnitsSold])) / _xlfn.STDEV.P(product_summaries[UnitsSold])</f>
        <v>0.95244842425900134</v>
      </c>
      <c r="K487">
        <f>(p_summary[[#This Row],[Revenue]]-AVERAGE(product_summaries[UnitsSold]))/_xlfn.STDEV.P(product_summaries[UnitsSold])</f>
        <v>1.5394256848469825</v>
      </c>
      <c r="L487">
        <v>978</v>
      </c>
    </row>
    <row r="488" spans="1:12" x14ac:dyDescent="0.3">
      <c r="A488">
        <v>10431</v>
      </c>
      <c r="B488">
        <v>40</v>
      </c>
      <c r="C488">
        <v>14.7</v>
      </c>
      <c r="D488">
        <v>50</v>
      </c>
      <c r="E488">
        <v>0.25</v>
      </c>
      <c r="F488" t="s">
        <v>965</v>
      </c>
      <c r="G488">
        <v>8</v>
      </c>
      <c r="H488" t="s">
        <v>25</v>
      </c>
      <c r="I488">
        <v>551.25</v>
      </c>
      <c r="J488">
        <f>(p_summary[[#This Row],[UnitsSold]] - AVERAGE(product_summaries[UnitsSold])) / _xlfn.STDEV.P(product_summaries[UnitsSold])</f>
        <v>1.3345950782876348</v>
      </c>
      <c r="K488">
        <f>(p_summary[[#This Row],[Revenue]]-AVERAGE(product_summaries[UnitsSold]))/_xlfn.STDEV.P(product_summaries[UnitsSold])</f>
        <v>-0.35220025259475346</v>
      </c>
      <c r="L488">
        <v>1103</v>
      </c>
    </row>
    <row r="489" spans="1:12" x14ac:dyDescent="0.3">
      <c r="A489">
        <v>10431</v>
      </c>
      <c r="B489">
        <v>47</v>
      </c>
      <c r="C489">
        <v>7.6</v>
      </c>
      <c r="D489">
        <v>30</v>
      </c>
      <c r="E489">
        <v>0.25</v>
      </c>
      <c r="F489" t="s">
        <v>979</v>
      </c>
      <c r="G489">
        <v>3</v>
      </c>
      <c r="H489" t="s">
        <v>10</v>
      </c>
      <c r="I489">
        <v>171</v>
      </c>
      <c r="J489">
        <f>(p_summary[[#This Row],[UnitsSold]] - AVERAGE(product_summaries[UnitsSold])) / _xlfn.STDEV.P(product_summaries[UnitsSold])</f>
        <v>-0.55473797922992918</v>
      </c>
      <c r="K489">
        <f>(p_summary[[#This Row],[Revenue]]-AVERAGE(product_summaries[UnitsSold]))/_xlfn.STDEV.P(product_summaries[UnitsSold])</f>
        <v>-1.5146903741498565</v>
      </c>
      <c r="L489">
        <v>485</v>
      </c>
    </row>
    <row r="490" spans="1:12" x14ac:dyDescent="0.3">
      <c r="A490">
        <v>10432</v>
      </c>
      <c r="B490">
        <v>26</v>
      </c>
      <c r="C490">
        <v>24.9</v>
      </c>
      <c r="D490">
        <v>10</v>
      </c>
      <c r="E490">
        <v>0</v>
      </c>
      <c r="F490" t="s">
        <v>939</v>
      </c>
      <c r="G490">
        <v>3</v>
      </c>
      <c r="H490" t="s">
        <v>10</v>
      </c>
      <c r="I490">
        <v>249</v>
      </c>
      <c r="J490">
        <f>(p_summary[[#This Row],[UnitsSold]] - AVERAGE(product_summaries[UnitsSold])) / _xlfn.STDEV.P(product_summaries[UnitsSold])</f>
        <v>0.26458444700746103</v>
      </c>
      <c r="K490">
        <f>(p_summary[[#This Row],[Revenue]]-AVERAGE(product_summaries[UnitsSold]))/_xlfn.STDEV.P(product_summaries[UnitsSold])</f>
        <v>-1.2762308620359892</v>
      </c>
      <c r="L490">
        <v>753</v>
      </c>
    </row>
    <row r="491" spans="1:12" x14ac:dyDescent="0.3">
      <c r="A491">
        <v>10432</v>
      </c>
      <c r="B491">
        <v>54</v>
      </c>
      <c r="C491">
        <v>5.9</v>
      </c>
      <c r="D491">
        <v>40</v>
      </c>
      <c r="E491">
        <v>0</v>
      </c>
      <c r="F491" t="s">
        <v>993</v>
      </c>
      <c r="G491">
        <v>6</v>
      </c>
      <c r="H491" t="s">
        <v>19</v>
      </c>
      <c r="I491">
        <v>236</v>
      </c>
      <c r="J491">
        <f>(p_summary[[#This Row],[UnitsSold]] - AVERAGE(product_summaries[UnitsSold])) / _xlfn.STDEV.P(product_summaries[UnitsSold])</f>
        <v>0.27069879347191916</v>
      </c>
      <c r="K491">
        <f>(p_summary[[#This Row],[Revenue]]-AVERAGE(product_summaries[UnitsSold]))/_xlfn.STDEV.P(product_summaries[UnitsSold])</f>
        <v>-1.3159741140549672</v>
      </c>
      <c r="L491">
        <v>755</v>
      </c>
    </row>
    <row r="492" spans="1:12" x14ac:dyDescent="0.3">
      <c r="A492">
        <v>10433</v>
      </c>
      <c r="B492">
        <v>56</v>
      </c>
      <c r="C492">
        <v>30.4</v>
      </c>
      <c r="D492">
        <v>28</v>
      </c>
      <c r="E492">
        <v>0</v>
      </c>
      <c r="F492" t="s">
        <v>997</v>
      </c>
      <c r="G492">
        <v>5</v>
      </c>
      <c r="H492" t="s">
        <v>16</v>
      </c>
      <c r="I492">
        <v>851.19999999999993</v>
      </c>
      <c r="J492">
        <f>(p_summary[[#This Row],[UnitsSold]] - AVERAGE(product_summaries[UnitsSold])) / _xlfn.STDEV.P(product_summaries[UnitsSold])</f>
        <v>1.8237427954442857</v>
      </c>
      <c r="K492">
        <f>(p_summary[[#This Row],[Revenue]]-AVERAGE(product_summaries[UnitsSold]))/_xlfn.STDEV.P(product_summaries[UnitsSold])</f>
        <v>0.56479885841235533</v>
      </c>
      <c r="L492">
        <v>1263</v>
      </c>
    </row>
    <row r="493" spans="1:12" x14ac:dyDescent="0.3">
      <c r="A493">
        <v>10434</v>
      </c>
      <c r="B493">
        <v>11</v>
      </c>
      <c r="C493">
        <v>16.8</v>
      </c>
      <c r="D493">
        <v>6</v>
      </c>
      <c r="E493">
        <v>0</v>
      </c>
      <c r="F493" t="s">
        <v>909</v>
      </c>
      <c r="G493">
        <v>4</v>
      </c>
      <c r="H493" t="s">
        <v>13</v>
      </c>
      <c r="I493">
        <v>100.80000000000001</v>
      </c>
      <c r="J493">
        <f>(p_summary[[#This Row],[UnitsSold]] - AVERAGE(product_summaries[UnitsSold])) / _xlfn.STDEV.P(product_summaries[UnitsSold])</f>
        <v>0.12089730509269485</v>
      </c>
      <c r="K493">
        <f>(p_summary[[#This Row],[Revenue]]-AVERAGE(product_summaries[UnitsSold]))/_xlfn.STDEV.P(product_summaries[UnitsSold])</f>
        <v>-1.7293039350523374</v>
      </c>
      <c r="L493">
        <v>706</v>
      </c>
    </row>
    <row r="494" spans="1:12" x14ac:dyDescent="0.3">
      <c r="A494">
        <v>10434</v>
      </c>
      <c r="B494">
        <v>76</v>
      </c>
      <c r="C494">
        <v>14.4</v>
      </c>
      <c r="D494">
        <v>18</v>
      </c>
      <c r="E494">
        <v>0.15000000596046448</v>
      </c>
      <c r="F494" t="s">
        <v>1032</v>
      </c>
      <c r="G494">
        <v>1</v>
      </c>
      <c r="H494" t="s">
        <v>4</v>
      </c>
      <c r="I494">
        <v>220.3199984550476</v>
      </c>
      <c r="J494">
        <f>(p_summary[[#This Row],[UnitsSold]] - AVERAGE(product_summaries[UnitsSold])) / _xlfn.STDEV.P(product_summaries[UnitsSold])</f>
        <v>0.96161994395568862</v>
      </c>
      <c r="K494">
        <f>(p_summary[[#This Row],[Revenue]]-AVERAGE(product_summaries[UnitsSold]))/_xlfn.STDEV.P(product_summaries[UnitsSold])</f>
        <v>-1.3639105950595061</v>
      </c>
      <c r="L494">
        <v>981</v>
      </c>
    </row>
    <row r="495" spans="1:12" x14ac:dyDescent="0.3">
      <c r="A495">
        <v>10435</v>
      </c>
      <c r="B495">
        <v>2</v>
      </c>
      <c r="C495">
        <v>15.2</v>
      </c>
      <c r="D495">
        <v>10</v>
      </c>
      <c r="E495">
        <v>0</v>
      </c>
      <c r="F495" t="s">
        <v>891</v>
      </c>
      <c r="G495">
        <v>1</v>
      </c>
      <c r="H495" t="s">
        <v>4</v>
      </c>
      <c r="I495">
        <v>152</v>
      </c>
      <c r="J495">
        <f>(p_summary[[#This Row],[UnitsSold]] - AVERAGE(product_summaries[UnitsSold])) / _xlfn.STDEV.P(product_summaries[UnitsSold])</f>
        <v>1.1939651096050978</v>
      </c>
      <c r="K495">
        <f>(p_summary[[#This Row],[Revenue]]-AVERAGE(product_summaries[UnitsSold]))/_xlfn.STDEV.P(product_summaries[UnitsSold])</f>
        <v>-1.5727766655622089</v>
      </c>
      <c r="L495">
        <v>1057</v>
      </c>
    </row>
    <row r="496" spans="1:12" x14ac:dyDescent="0.3">
      <c r="A496">
        <v>10435</v>
      </c>
      <c r="B496">
        <v>22</v>
      </c>
      <c r="C496">
        <v>16.8</v>
      </c>
      <c r="D496">
        <v>12</v>
      </c>
      <c r="E496">
        <v>0</v>
      </c>
      <c r="F496" t="s">
        <v>931</v>
      </c>
      <c r="G496">
        <v>5</v>
      </c>
      <c r="H496" t="s">
        <v>16</v>
      </c>
      <c r="I496">
        <v>201.60000000000002</v>
      </c>
      <c r="J496">
        <f>(p_summary[[#This Row],[UnitsSold]] - AVERAGE(product_summaries[UnitsSold])) / _xlfn.STDEV.P(product_summaries[UnitsSold])</f>
        <v>-0.97357071204531154</v>
      </c>
      <c r="K496">
        <f>(p_summary[[#This Row],[Revenue]]-AVERAGE(product_summaries[UnitsSold]))/_xlfn.STDEV.P(product_summaries[UnitsSold])</f>
        <v>-1.421140873243647</v>
      </c>
      <c r="L496">
        <v>348</v>
      </c>
    </row>
    <row r="497" spans="1:12" x14ac:dyDescent="0.3">
      <c r="A497">
        <v>10435</v>
      </c>
      <c r="B497">
        <v>72</v>
      </c>
      <c r="C497">
        <v>27.8</v>
      </c>
      <c r="D497">
        <v>10</v>
      </c>
      <c r="E497">
        <v>0</v>
      </c>
      <c r="F497" t="s">
        <v>1026</v>
      </c>
      <c r="G497">
        <v>4</v>
      </c>
      <c r="H497" t="s">
        <v>13</v>
      </c>
      <c r="I497">
        <v>278</v>
      </c>
      <c r="J497">
        <f>(p_summary[[#This Row],[UnitsSold]] - AVERAGE(product_summaries[UnitsSold])) / _xlfn.STDEV.P(product_summaries[UnitsSold])</f>
        <v>0.42661462831560165</v>
      </c>
      <c r="K497">
        <f>(p_summary[[#This Row],[Revenue]]-AVERAGE(product_summaries[UnitsSold]))/_xlfn.STDEV.P(product_summaries[UnitsSold])</f>
        <v>-1.1875728383013464</v>
      </c>
      <c r="L497">
        <v>806</v>
      </c>
    </row>
    <row r="498" spans="1:12" x14ac:dyDescent="0.3">
      <c r="A498">
        <v>10436</v>
      </c>
      <c r="B498">
        <v>46</v>
      </c>
      <c r="C498">
        <v>9.6</v>
      </c>
      <c r="D498">
        <v>5</v>
      </c>
      <c r="E498">
        <v>0</v>
      </c>
      <c r="F498" t="s">
        <v>977</v>
      </c>
      <c r="G498">
        <v>8</v>
      </c>
      <c r="H498" t="s">
        <v>25</v>
      </c>
      <c r="I498">
        <v>48</v>
      </c>
      <c r="J498">
        <f>(p_summary[[#This Row],[UnitsSold]] - AVERAGE(product_summaries[UnitsSold])) / _xlfn.STDEV.P(product_summaries[UnitsSold])</f>
        <v>-0.3621360655994979</v>
      </c>
      <c r="K498">
        <f>(p_summary[[#This Row],[Revenue]]-AVERAGE(product_summaries[UnitsSold]))/_xlfn.STDEV.P(product_summaries[UnitsSold])</f>
        <v>-1.8907226817140319</v>
      </c>
      <c r="L498">
        <v>548</v>
      </c>
    </row>
    <row r="499" spans="1:12" x14ac:dyDescent="0.3">
      <c r="A499">
        <v>10436</v>
      </c>
      <c r="B499">
        <v>56</v>
      </c>
      <c r="C499">
        <v>30.4</v>
      </c>
      <c r="D499">
        <v>40</v>
      </c>
      <c r="E499">
        <v>0.10000000149011612</v>
      </c>
      <c r="F499" t="s">
        <v>997</v>
      </c>
      <c r="G499">
        <v>5</v>
      </c>
      <c r="H499" t="s">
        <v>16</v>
      </c>
      <c r="I499">
        <v>1094.3999981880188</v>
      </c>
      <c r="J499">
        <f>(p_summary[[#This Row],[UnitsSold]] - AVERAGE(product_summaries[UnitsSold])) / _xlfn.STDEV.P(product_summaries[UnitsSold])</f>
        <v>1.8237427954442857</v>
      </c>
      <c r="K499">
        <f>(p_summary[[#This Row],[Revenue]]-AVERAGE(product_summaries[UnitsSold]))/_xlfn.STDEV.P(product_summaries[UnitsSold])</f>
        <v>1.3083033829509245</v>
      </c>
      <c r="L499">
        <v>1263</v>
      </c>
    </row>
    <row r="500" spans="1:12" x14ac:dyDescent="0.3">
      <c r="A500">
        <v>10436</v>
      </c>
      <c r="B500">
        <v>64</v>
      </c>
      <c r="C500">
        <v>26.6</v>
      </c>
      <c r="D500">
        <v>30</v>
      </c>
      <c r="E500">
        <v>0.10000000149011612</v>
      </c>
      <c r="F500" t="s">
        <v>1012</v>
      </c>
      <c r="G500">
        <v>5</v>
      </c>
      <c r="H500" t="s">
        <v>16</v>
      </c>
      <c r="I500">
        <v>718.19999881088734</v>
      </c>
      <c r="J500">
        <f>(p_summary[[#This Row],[UnitsSold]] - AVERAGE(product_summaries[UnitsSold])) / _xlfn.STDEV.P(product_summaries[UnitsSold])</f>
        <v>0.22484119498848315</v>
      </c>
      <c r="K500">
        <f>(p_summary[[#This Row],[Revenue]]-AVERAGE(product_summaries[UnitsSold]))/_xlfn.STDEV.P(product_summaries[UnitsSold])</f>
        <v>0.15819481489056608</v>
      </c>
      <c r="L500">
        <v>740</v>
      </c>
    </row>
    <row r="501" spans="1:12" x14ac:dyDescent="0.3">
      <c r="A501">
        <v>10436</v>
      </c>
      <c r="B501">
        <v>75</v>
      </c>
      <c r="C501">
        <v>6.2</v>
      </c>
      <c r="D501">
        <v>24</v>
      </c>
      <c r="E501">
        <v>0.10000000149011612</v>
      </c>
      <c r="F501" t="s">
        <v>1030</v>
      </c>
      <c r="G501">
        <v>1</v>
      </c>
      <c r="H501" t="s">
        <v>4</v>
      </c>
      <c r="I501">
        <v>133.91999977827072</v>
      </c>
      <c r="J501">
        <f>(p_summary[[#This Row],[UnitsSold]] - AVERAGE(product_summaries[UnitsSold])) / _xlfn.STDEV.P(product_summaries[UnitsSold])</f>
        <v>1.4935680863635465</v>
      </c>
      <c r="K501">
        <f>(p_summary[[#This Row],[Revenue]]-AVERAGE(product_summaries[UnitsSold]))/_xlfn.STDEV.P(product_summaries[UnitsSold])</f>
        <v>-1.6280503582787753</v>
      </c>
      <c r="L501">
        <v>1155</v>
      </c>
    </row>
    <row r="502" spans="1:12" x14ac:dyDescent="0.3">
      <c r="A502">
        <v>10437</v>
      </c>
      <c r="B502">
        <v>53</v>
      </c>
      <c r="C502">
        <v>26.2</v>
      </c>
      <c r="D502">
        <v>15</v>
      </c>
      <c r="E502">
        <v>0</v>
      </c>
      <c r="F502" t="s">
        <v>991</v>
      </c>
      <c r="G502">
        <v>6</v>
      </c>
      <c r="H502" t="s">
        <v>19</v>
      </c>
      <c r="I502">
        <v>393</v>
      </c>
      <c r="J502">
        <f>(p_summary[[#This Row],[UnitsSold]] - AVERAGE(product_summaries[UnitsSold])) / _xlfn.STDEV.P(product_summaries[UnitsSold])</f>
        <v>0.16981207680835994</v>
      </c>
      <c r="K502">
        <f>(p_summary[[#This Row],[Revenue]]-AVERAGE(product_summaries[UnitsSold]))/_xlfn.STDEV.P(product_summaries[UnitsSold])</f>
        <v>-0.83599791659500344</v>
      </c>
      <c r="L502">
        <v>722</v>
      </c>
    </row>
    <row r="503" spans="1:12" x14ac:dyDescent="0.3">
      <c r="A503">
        <v>10438</v>
      </c>
      <c r="B503">
        <v>19</v>
      </c>
      <c r="C503">
        <v>7.3</v>
      </c>
      <c r="D503">
        <v>15</v>
      </c>
      <c r="E503">
        <v>0.20000000298023224</v>
      </c>
      <c r="F503" t="s">
        <v>925</v>
      </c>
      <c r="G503">
        <v>3</v>
      </c>
      <c r="H503" t="s">
        <v>10</v>
      </c>
      <c r="I503">
        <v>87.59999967366457</v>
      </c>
      <c r="J503">
        <f>(p_summary[[#This Row],[UnitsSold]] - AVERAGE(product_summaries[UnitsSold])) / _xlfn.STDEV.P(product_summaries[UnitsSold])</f>
        <v>0.17286925004058901</v>
      </c>
      <c r="K503">
        <f>(p_summary[[#This Row],[Revenue]]-AVERAGE(product_summaries[UnitsSold]))/_xlfn.STDEV.P(product_summaries[UnitsSold])</f>
        <v>-1.769658622715425</v>
      </c>
      <c r="L503">
        <v>723</v>
      </c>
    </row>
    <row r="504" spans="1:12" x14ac:dyDescent="0.3">
      <c r="A504">
        <v>10438</v>
      </c>
      <c r="B504">
        <v>34</v>
      </c>
      <c r="C504">
        <v>11.2</v>
      </c>
      <c r="D504">
        <v>20</v>
      </c>
      <c r="E504">
        <v>0.20000000298023224</v>
      </c>
      <c r="F504" t="s">
        <v>955</v>
      </c>
      <c r="G504">
        <v>1</v>
      </c>
      <c r="H504" t="s">
        <v>4</v>
      </c>
      <c r="I504">
        <v>179.19999933242798</v>
      </c>
      <c r="J504">
        <f>(p_summary[[#This Row],[UnitsSold]] - AVERAGE(product_summaries[UnitsSold])) / _xlfn.STDEV.P(product_summaries[UnitsSold])</f>
        <v>-0.49053734135311877</v>
      </c>
      <c r="K504">
        <f>(p_summary[[#This Row],[Revenue]]-AVERAGE(product_summaries[UnitsSold]))/_xlfn.STDEV.P(product_summaries[UnitsSold])</f>
        <v>-1.4896215556864616</v>
      </c>
      <c r="L504">
        <v>506</v>
      </c>
    </row>
    <row r="505" spans="1:12" x14ac:dyDescent="0.3">
      <c r="A505">
        <v>10438</v>
      </c>
      <c r="B505">
        <v>57</v>
      </c>
      <c r="C505">
        <v>15.6</v>
      </c>
      <c r="D505">
        <v>15</v>
      </c>
      <c r="E505">
        <v>0.20000000298023224</v>
      </c>
      <c r="F505" t="s">
        <v>999</v>
      </c>
      <c r="G505">
        <v>5</v>
      </c>
      <c r="H505" t="s">
        <v>16</v>
      </c>
      <c r="I505">
        <v>187.19999930262566</v>
      </c>
      <c r="J505">
        <f>(p_summary[[#This Row],[UnitsSold]] - AVERAGE(product_summaries[UnitsSold])) / _xlfn.STDEV.P(product_summaries[UnitsSold])</f>
        <v>-0.71065381407361172</v>
      </c>
      <c r="K505">
        <f>(p_summary[[#This Row],[Revenue]]-AVERAGE(product_summaries[UnitsSold]))/_xlfn.STDEV.P(product_summaries[UnitsSold])</f>
        <v>-1.46516416991974</v>
      </c>
      <c r="L505">
        <v>434</v>
      </c>
    </row>
    <row r="506" spans="1:12" x14ac:dyDescent="0.3">
      <c r="A506">
        <v>10439</v>
      </c>
      <c r="B506">
        <v>12</v>
      </c>
      <c r="C506">
        <v>30.4</v>
      </c>
      <c r="D506">
        <v>15</v>
      </c>
      <c r="E506">
        <v>0</v>
      </c>
      <c r="F506" t="s">
        <v>911</v>
      </c>
      <c r="G506">
        <v>4</v>
      </c>
      <c r="H506" t="s">
        <v>13</v>
      </c>
      <c r="I506">
        <v>456</v>
      </c>
      <c r="J506">
        <f>(p_summary[[#This Row],[UnitsSold]] - AVERAGE(product_summaries[UnitsSold])) / _xlfn.STDEV.P(product_summaries[UnitsSold])</f>
        <v>-0.9857994049742278</v>
      </c>
      <c r="K506">
        <f>(p_summary[[#This Row],[Revenue]]-AVERAGE(product_summaries[UnitsSold]))/_xlfn.STDEV.P(product_summaries[UnitsSold])</f>
        <v>-0.64339600296457222</v>
      </c>
      <c r="L506">
        <v>344</v>
      </c>
    </row>
    <row r="507" spans="1:12" x14ac:dyDescent="0.3">
      <c r="A507">
        <v>10439</v>
      </c>
      <c r="B507">
        <v>16</v>
      </c>
      <c r="C507">
        <v>13.9</v>
      </c>
      <c r="D507">
        <v>16</v>
      </c>
      <c r="E507">
        <v>0</v>
      </c>
      <c r="F507" t="s">
        <v>919</v>
      </c>
      <c r="G507">
        <v>3</v>
      </c>
      <c r="H507" t="s">
        <v>10</v>
      </c>
      <c r="I507">
        <v>222.4</v>
      </c>
      <c r="J507">
        <f>(p_summary[[#This Row],[UnitsSold]] - AVERAGE(product_summaries[UnitsSold])) / _xlfn.STDEV.P(product_summaries[UnitsSold])</f>
        <v>1.5027396060602336</v>
      </c>
      <c r="K507">
        <f>(p_summary[[#This Row],[Revenue]]-AVERAGE(product_summaries[UnitsSold]))/_xlfn.STDEV.P(product_summaries[UnitsSold])</f>
        <v>-1.3575516700132826</v>
      </c>
      <c r="L507">
        <v>1158</v>
      </c>
    </row>
    <row r="508" spans="1:12" x14ac:dyDescent="0.3">
      <c r="A508">
        <v>10439</v>
      </c>
      <c r="B508">
        <v>64</v>
      </c>
      <c r="C508">
        <v>26.6</v>
      </c>
      <c r="D508">
        <v>6</v>
      </c>
      <c r="E508">
        <v>0</v>
      </c>
      <c r="F508" t="s">
        <v>1012</v>
      </c>
      <c r="G508">
        <v>5</v>
      </c>
      <c r="H508" t="s">
        <v>16</v>
      </c>
      <c r="I508">
        <v>159.60000000000002</v>
      </c>
      <c r="J508">
        <f>(p_summary[[#This Row],[UnitsSold]] - AVERAGE(product_summaries[UnitsSold])) / _xlfn.STDEV.P(product_summaries[UnitsSold])</f>
        <v>0.22484119498848315</v>
      </c>
      <c r="K508">
        <f>(p_summary[[#This Row],[Revenue]]-AVERAGE(product_summaries[UnitsSold]))/_xlfn.STDEV.P(product_summaries[UnitsSold])</f>
        <v>-1.5495421489972678</v>
      </c>
      <c r="L508">
        <v>740</v>
      </c>
    </row>
    <row r="509" spans="1:12" x14ac:dyDescent="0.3">
      <c r="A509">
        <v>10439</v>
      </c>
      <c r="B509">
        <v>74</v>
      </c>
      <c r="C509">
        <v>8</v>
      </c>
      <c r="D509">
        <v>30</v>
      </c>
      <c r="E509">
        <v>0</v>
      </c>
      <c r="F509" t="s">
        <v>1029</v>
      </c>
      <c r="G509">
        <v>7</v>
      </c>
      <c r="H509" t="s">
        <v>22</v>
      </c>
      <c r="I509">
        <v>240</v>
      </c>
      <c r="J509">
        <f>(p_summary[[#This Row],[UnitsSold]] - AVERAGE(product_summaries[UnitsSold])) / _xlfn.STDEV.P(product_summaries[UnitsSold])</f>
        <v>-1.1294865468889941</v>
      </c>
      <c r="K509">
        <f>(p_summary[[#This Row],[Revenue]]-AVERAGE(product_summaries[UnitsSold]))/_xlfn.STDEV.P(product_summaries[UnitsSold])</f>
        <v>-1.3037454211260509</v>
      </c>
      <c r="L509">
        <v>297</v>
      </c>
    </row>
    <row r="510" spans="1:12" x14ac:dyDescent="0.3">
      <c r="A510">
        <v>10440</v>
      </c>
      <c r="B510">
        <v>2</v>
      </c>
      <c r="C510">
        <v>15.2</v>
      </c>
      <c r="D510">
        <v>45</v>
      </c>
      <c r="E510">
        <v>0.15000000596046448</v>
      </c>
      <c r="F510" t="s">
        <v>891</v>
      </c>
      <c r="G510">
        <v>1</v>
      </c>
      <c r="H510" t="s">
        <v>4</v>
      </c>
      <c r="I510">
        <v>581.3999959230423</v>
      </c>
      <c r="J510">
        <f>(p_summary[[#This Row],[UnitsSold]] - AVERAGE(product_summaries[UnitsSold])) / _xlfn.STDEV.P(product_summaries[UnitsSold])</f>
        <v>1.1939651096050978</v>
      </c>
      <c r="K510">
        <f>(p_summary[[#This Row],[Revenue]]-AVERAGE(product_summaries[UnitsSold]))/_xlfn.STDEV.P(product_summaries[UnitsSold])</f>
        <v>-0.26002649210701301</v>
      </c>
      <c r="L510">
        <v>1057</v>
      </c>
    </row>
    <row r="511" spans="1:12" x14ac:dyDescent="0.3">
      <c r="A511">
        <v>10440</v>
      </c>
      <c r="B511">
        <v>16</v>
      </c>
      <c r="C511">
        <v>13.9</v>
      </c>
      <c r="D511">
        <v>49</v>
      </c>
      <c r="E511">
        <v>0.15000000596046448</v>
      </c>
      <c r="F511" t="s">
        <v>919</v>
      </c>
      <c r="G511">
        <v>3</v>
      </c>
      <c r="H511" t="s">
        <v>10</v>
      </c>
      <c r="I511">
        <v>578.93499594032767</v>
      </c>
      <c r="J511">
        <f>(p_summary[[#This Row],[UnitsSold]] - AVERAGE(product_summaries[UnitsSold])) / _xlfn.STDEV.P(product_summaries[UnitsSold])</f>
        <v>1.5027396060602336</v>
      </c>
      <c r="K511">
        <f>(p_summary[[#This Row],[Revenue]]-AVERAGE(product_summaries[UnitsSold]))/_xlfn.STDEV.P(product_summaries[UnitsSold])</f>
        <v>-0.26756242407161329</v>
      </c>
      <c r="L511">
        <v>1158</v>
      </c>
    </row>
    <row r="512" spans="1:12" x14ac:dyDescent="0.3">
      <c r="A512">
        <v>10440</v>
      </c>
      <c r="B512">
        <v>29</v>
      </c>
      <c r="C512">
        <v>99</v>
      </c>
      <c r="D512">
        <v>24</v>
      </c>
      <c r="E512">
        <v>0.15000000596046448</v>
      </c>
      <c r="F512" t="s">
        <v>945</v>
      </c>
      <c r="G512">
        <v>6</v>
      </c>
      <c r="H512" t="s">
        <v>19</v>
      </c>
      <c r="I512">
        <v>2019.5999858379364</v>
      </c>
      <c r="J512">
        <f>(p_summary[[#This Row],[UnitsSold]] - AVERAGE(product_summaries[UnitsSold])) / _xlfn.STDEV.P(product_summaries[UnitsSold])</f>
        <v>0.24318423438185757</v>
      </c>
      <c r="K512">
        <f>(p_summary[[#This Row],[Revenue]]-AVERAGE(product_summaries[UnitsSold]))/_xlfn.STDEV.P(product_summaries[UnitsSold])</f>
        <v>4.1368000196529167</v>
      </c>
      <c r="L512">
        <v>746</v>
      </c>
    </row>
    <row r="513" spans="1:12" x14ac:dyDescent="0.3">
      <c r="A513">
        <v>10440</v>
      </c>
      <c r="B513">
        <v>61</v>
      </c>
      <c r="C513">
        <v>22.8</v>
      </c>
      <c r="D513">
        <v>90</v>
      </c>
      <c r="E513">
        <v>0.15000000596046448</v>
      </c>
      <c r="F513" t="s">
        <v>1006</v>
      </c>
      <c r="G513">
        <v>2</v>
      </c>
      <c r="H513" t="s">
        <v>7</v>
      </c>
      <c r="I513">
        <v>1744.1999877691269</v>
      </c>
      <c r="J513">
        <f>(p_summary[[#This Row],[UnitsSold]] - AVERAGE(product_summaries[UnitsSold])) / _xlfn.STDEV.P(product_summaries[UnitsSold])</f>
        <v>-0.19399153782689918</v>
      </c>
      <c r="K513">
        <f>(p_summary[[#This Row],[Revenue]]-AVERAGE(product_summaries[UnitsSold]))/_xlfn.STDEV.P(product_summaries[UnitsSold])</f>
        <v>3.2948545174010153</v>
      </c>
      <c r="L513">
        <v>603</v>
      </c>
    </row>
    <row r="514" spans="1:12" x14ac:dyDescent="0.3">
      <c r="A514">
        <v>10441</v>
      </c>
      <c r="B514">
        <v>27</v>
      </c>
      <c r="C514">
        <v>35.1</v>
      </c>
      <c r="D514">
        <v>50</v>
      </c>
      <c r="E514">
        <v>0</v>
      </c>
      <c r="F514" t="s">
        <v>941</v>
      </c>
      <c r="G514">
        <v>3</v>
      </c>
      <c r="H514" t="s">
        <v>10</v>
      </c>
      <c r="I514">
        <v>1755</v>
      </c>
      <c r="J514">
        <f>(p_summary[[#This Row],[UnitsSold]] - AVERAGE(product_summaries[UnitsSold])) / _xlfn.STDEV.P(product_summaries[UnitsSold])</f>
        <v>-0.92159876709741739</v>
      </c>
      <c r="K514">
        <f>(p_summary[[#This Row],[Revenue]]-AVERAGE(product_summaries[UnitsSold]))/_xlfn.STDEV.P(product_summaries[UnitsSold])</f>
        <v>3.3278720257009873</v>
      </c>
      <c r="L514">
        <v>365</v>
      </c>
    </row>
    <row r="515" spans="1:12" x14ac:dyDescent="0.3">
      <c r="A515">
        <v>10442</v>
      </c>
      <c r="B515">
        <v>11</v>
      </c>
      <c r="C515">
        <v>16.8</v>
      </c>
      <c r="D515">
        <v>30</v>
      </c>
      <c r="E515">
        <v>0</v>
      </c>
      <c r="F515" t="s">
        <v>909</v>
      </c>
      <c r="G515">
        <v>4</v>
      </c>
      <c r="H515" t="s">
        <v>13</v>
      </c>
      <c r="I515">
        <v>504</v>
      </c>
      <c r="J515">
        <f>(p_summary[[#This Row],[UnitsSold]] - AVERAGE(product_summaries[UnitsSold])) / _xlfn.STDEV.P(product_summaries[UnitsSold])</f>
        <v>0.12089730509269485</v>
      </c>
      <c r="K515">
        <f>(p_summary[[#This Row],[Revenue]]-AVERAGE(product_summaries[UnitsSold]))/_xlfn.STDEV.P(product_summaries[UnitsSold])</f>
        <v>-0.4966516878175769</v>
      </c>
      <c r="L515">
        <v>706</v>
      </c>
    </row>
    <row r="516" spans="1:12" x14ac:dyDescent="0.3">
      <c r="A516">
        <v>10442</v>
      </c>
      <c r="B516">
        <v>54</v>
      </c>
      <c r="C516">
        <v>5.9</v>
      </c>
      <c r="D516">
        <v>80</v>
      </c>
      <c r="E516">
        <v>0</v>
      </c>
      <c r="F516" t="s">
        <v>993</v>
      </c>
      <c r="G516">
        <v>6</v>
      </c>
      <c r="H516" t="s">
        <v>19</v>
      </c>
      <c r="I516">
        <v>472</v>
      </c>
      <c r="J516">
        <f>(p_summary[[#This Row],[UnitsSold]] - AVERAGE(product_summaries[UnitsSold])) / _xlfn.STDEV.P(product_summaries[UnitsSold])</f>
        <v>0.27069879347191916</v>
      </c>
      <c r="K516">
        <f>(p_summary[[#This Row],[Revenue]]-AVERAGE(product_summaries[UnitsSold]))/_xlfn.STDEV.P(product_summaries[UnitsSold])</f>
        <v>-0.59448123124890706</v>
      </c>
      <c r="L516">
        <v>755</v>
      </c>
    </row>
    <row r="517" spans="1:12" x14ac:dyDescent="0.3">
      <c r="A517">
        <v>10442</v>
      </c>
      <c r="B517">
        <v>66</v>
      </c>
      <c r="C517">
        <v>13.6</v>
      </c>
      <c r="D517">
        <v>60</v>
      </c>
      <c r="E517">
        <v>0</v>
      </c>
      <c r="F517" t="s">
        <v>1016</v>
      </c>
      <c r="G517">
        <v>2</v>
      </c>
      <c r="H517" t="s">
        <v>7</v>
      </c>
      <c r="I517">
        <v>816</v>
      </c>
      <c r="J517">
        <f>(p_summary[[#This Row],[UnitsSold]] - AVERAGE(product_summaries[UnitsSold])) / _xlfn.STDEV.P(product_summaries[UnitsSold])</f>
        <v>-1.3068025943582799</v>
      </c>
      <c r="K517">
        <f>(p_summary[[#This Row],[Revenue]]-AVERAGE(product_summaries[UnitsSold]))/_xlfn.STDEV.P(product_summaries[UnitsSold])</f>
        <v>0.45718636063789236</v>
      </c>
      <c r="L517">
        <v>239</v>
      </c>
    </row>
    <row r="518" spans="1:12" x14ac:dyDescent="0.3">
      <c r="A518">
        <v>10443</v>
      </c>
      <c r="B518">
        <v>11</v>
      </c>
      <c r="C518">
        <v>16.8</v>
      </c>
      <c r="D518">
        <v>6</v>
      </c>
      <c r="E518">
        <v>0.20000000298023224</v>
      </c>
      <c r="F518" t="s">
        <v>909</v>
      </c>
      <c r="G518">
        <v>4</v>
      </c>
      <c r="H518" t="s">
        <v>13</v>
      </c>
      <c r="I518">
        <v>80.639999699592593</v>
      </c>
      <c r="J518">
        <f>(p_summary[[#This Row],[UnitsSold]] - AVERAGE(product_summaries[UnitsSold])) / _xlfn.STDEV.P(product_summaries[UnitsSold])</f>
        <v>0.12089730509269485</v>
      </c>
      <c r="K518">
        <f>(p_summary[[#This Row],[Revenue]]-AVERAGE(product_summaries[UnitsSold]))/_xlfn.STDEV.P(product_summaries[UnitsSold])</f>
        <v>-1.7909365483324726</v>
      </c>
      <c r="L518">
        <v>706</v>
      </c>
    </row>
    <row r="519" spans="1:12" x14ac:dyDescent="0.3">
      <c r="A519">
        <v>10443</v>
      </c>
      <c r="B519">
        <v>28</v>
      </c>
      <c r="C519">
        <v>36.4</v>
      </c>
      <c r="D519">
        <v>12</v>
      </c>
      <c r="E519">
        <v>0</v>
      </c>
      <c r="F519" t="s">
        <v>943</v>
      </c>
      <c r="G519">
        <v>7</v>
      </c>
      <c r="H519" t="s">
        <v>22</v>
      </c>
      <c r="I519">
        <v>436.79999999999995</v>
      </c>
      <c r="J519">
        <f>(p_summary[[#This Row],[UnitsSold]] - AVERAGE(product_summaries[UnitsSold])) / _xlfn.STDEV.P(product_summaries[UnitsSold])</f>
        <v>-8.0876128234423653E-2</v>
      </c>
      <c r="K519">
        <f>(p_summary[[#This Row],[Revenue]]-AVERAGE(product_summaries[UnitsSold]))/_xlfn.STDEV.P(product_summaries[UnitsSold])</f>
        <v>-0.70209372902337042</v>
      </c>
      <c r="L519">
        <v>640</v>
      </c>
    </row>
    <row r="520" spans="1:12" x14ac:dyDescent="0.3">
      <c r="A520">
        <v>10444</v>
      </c>
      <c r="B520">
        <v>17</v>
      </c>
      <c r="C520">
        <v>31.2</v>
      </c>
      <c r="D520">
        <v>10</v>
      </c>
      <c r="E520">
        <v>0</v>
      </c>
      <c r="F520" t="s">
        <v>921</v>
      </c>
      <c r="G520">
        <v>6</v>
      </c>
      <c r="H520" t="s">
        <v>19</v>
      </c>
      <c r="I520">
        <v>312</v>
      </c>
      <c r="J520">
        <f>(p_summary[[#This Row],[UnitsSold]] - AVERAGE(product_summaries[UnitsSold])) / _xlfn.STDEV.P(product_summaries[UnitsSold])</f>
        <v>0.95244842425900134</v>
      </c>
      <c r="K520">
        <f>(p_summary[[#This Row],[Revenue]]-AVERAGE(product_summaries[UnitsSold]))/_xlfn.STDEV.P(product_summaries[UnitsSold])</f>
        <v>-1.0836289484055581</v>
      </c>
      <c r="L520">
        <v>978</v>
      </c>
    </row>
    <row r="521" spans="1:12" x14ac:dyDescent="0.3">
      <c r="A521">
        <v>10444</v>
      </c>
      <c r="B521">
        <v>26</v>
      </c>
      <c r="C521">
        <v>24.9</v>
      </c>
      <c r="D521">
        <v>15</v>
      </c>
      <c r="E521">
        <v>0</v>
      </c>
      <c r="F521" t="s">
        <v>939</v>
      </c>
      <c r="G521">
        <v>3</v>
      </c>
      <c r="H521" t="s">
        <v>10</v>
      </c>
      <c r="I521">
        <v>373.5</v>
      </c>
      <c r="J521">
        <f>(p_summary[[#This Row],[UnitsSold]] - AVERAGE(product_summaries[UnitsSold])) / _xlfn.STDEV.P(product_summaries[UnitsSold])</f>
        <v>0.26458444700746103</v>
      </c>
      <c r="K521">
        <f>(p_summary[[#This Row],[Revenue]]-AVERAGE(product_summaries[UnitsSold]))/_xlfn.STDEV.P(product_summaries[UnitsSold])</f>
        <v>-0.89561279462347032</v>
      </c>
      <c r="L521">
        <v>753</v>
      </c>
    </row>
    <row r="522" spans="1:12" x14ac:dyDescent="0.3">
      <c r="A522">
        <v>10444</v>
      </c>
      <c r="B522">
        <v>35</v>
      </c>
      <c r="C522">
        <v>14.4</v>
      </c>
      <c r="D522">
        <v>8</v>
      </c>
      <c r="E522">
        <v>0</v>
      </c>
      <c r="F522" t="s">
        <v>956</v>
      </c>
      <c r="G522">
        <v>1</v>
      </c>
      <c r="H522" t="s">
        <v>4</v>
      </c>
      <c r="I522">
        <v>115.2</v>
      </c>
      <c r="J522">
        <f>(p_summary[[#This Row],[UnitsSold]] - AVERAGE(product_summaries[UnitsSold])) / _xlfn.STDEV.P(product_summaries[UnitsSold])</f>
        <v>0.6620169671972399</v>
      </c>
      <c r="K522">
        <f>(p_summary[[#This Row],[Revenue]]-AVERAGE(product_summaries[UnitsSold]))/_xlfn.STDEV.P(product_summaries[UnitsSold])</f>
        <v>-1.6852806405082386</v>
      </c>
      <c r="L522">
        <v>883</v>
      </c>
    </row>
    <row r="523" spans="1:12" x14ac:dyDescent="0.3">
      <c r="A523">
        <v>10444</v>
      </c>
      <c r="B523">
        <v>41</v>
      </c>
      <c r="C523">
        <v>7.7</v>
      </c>
      <c r="D523">
        <v>30</v>
      </c>
      <c r="E523">
        <v>0</v>
      </c>
      <c r="F523" t="s">
        <v>967</v>
      </c>
      <c r="G523">
        <v>8</v>
      </c>
      <c r="H523" t="s">
        <v>25</v>
      </c>
      <c r="I523">
        <v>231</v>
      </c>
      <c r="J523">
        <f>(p_summary[[#This Row],[UnitsSold]] - AVERAGE(product_summaries[UnitsSold])) / _xlfn.STDEV.P(product_summaries[UnitsSold])</f>
        <v>0.96161994395568862</v>
      </c>
      <c r="K523">
        <f>(p_summary[[#This Row],[Revenue]]-AVERAGE(product_summaries[UnitsSold]))/_xlfn.STDEV.P(product_summaries[UnitsSold])</f>
        <v>-1.3312599802161125</v>
      </c>
      <c r="L523">
        <v>981</v>
      </c>
    </row>
    <row r="524" spans="1:12" x14ac:dyDescent="0.3">
      <c r="A524">
        <v>10445</v>
      </c>
      <c r="B524">
        <v>39</v>
      </c>
      <c r="C524">
        <v>14.4</v>
      </c>
      <c r="D524">
        <v>6</v>
      </c>
      <c r="E524">
        <v>0</v>
      </c>
      <c r="F524" t="s">
        <v>963</v>
      </c>
      <c r="G524">
        <v>1</v>
      </c>
      <c r="H524" t="s">
        <v>4</v>
      </c>
      <c r="I524">
        <v>86.4</v>
      </c>
      <c r="J524">
        <f>(p_summary[[#This Row],[UnitsSold]] - AVERAGE(product_summaries[UnitsSold])) / _xlfn.STDEV.P(product_summaries[UnitsSold])</f>
        <v>0.38687137629662377</v>
      </c>
      <c r="K524">
        <f>(p_summary[[#This Row],[Revenue]]-AVERAGE(product_summaries[UnitsSold]))/_xlfn.STDEV.P(product_summaries[UnitsSold])</f>
        <v>-1.773327229596436</v>
      </c>
      <c r="L524">
        <v>793</v>
      </c>
    </row>
    <row r="525" spans="1:12" x14ac:dyDescent="0.3">
      <c r="A525">
        <v>10445</v>
      </c>
      <c r="B525">
        <v>54</v>
      </c>
      <c r="C525">
        <v>5.9</v>
      </c>
      <c r="D525">
        <v>15</v>
      </c>
      <c r="E525">
        <v>0</v>
      </c>
      <c r="F525" t="s">
        <v>993</v>
      </c>
      <c r="G525">
        <v>6</v>
      </c>
      <c r="H525" t="s">
        <v>19</v>
      </c>
      <c r="I525">
        <v>88.5</v>
      </c>
      <c r="J525">
        <f>(p_summary[[#This Row],[UnitsSold]] - AVERAGE(product_summaries[UnitsSold])) / _xlfn.STDEV.P(product_summaries[UnitsSold])</f>
        <v>0.27069879347191916</v>
      </c>
      <c r="K525">
        <f>(p_summary[[#This Row],[Revenue]]-AVERAGE(product_summaries[UnitsSold]))/_xlfn.STDEV.P(product_summaries[UnitsSold])</f>
        <v>-1.7669071658087547</v>
      </c>
      <c r="L525">
        <v>755</v>
      </c>
    </row>
    <row r="526" spans="1:12" x14ac:dyDescent="0.3">
      <c r="A526">
        <v>10446</v>
      </c>
      <c r="B526">
        <v>19</v>
      </c>
      <c r="C526">
        <v>7.3</v>
      </c>
      <c r="D526">
        <v>12</v>
      </c>
      <c r="E526">
        <v>0.10000000149011612</v>
      </c>
      <c r="F526" t="s">
        <v>925</v>
      </c>
      <c r="G526">
        <v>3</v>
      </c>
      <c r="H526" t="s">
        <v>10</v>
      </c>
      <c r="I526">
        <v>78.839999869465828</v>
      </c>
      <c r="J526">
        <f>(p_summary[[#This Row],[UnitsSold]] - AVERAGE(product_summaries[UnitsSold])) / _xlfn.STDEV.P(product_summaries[UnitsSold])</f>
        <v>0.17286925004058901</v>
      </c>
      <c r="K526">
        <f>(p_summary[[#This Row],[Revenue]]-AVERAGE(product_summaries[UnitsSold]))/_xlfn.STDEV.P(product_summaries[UnitsSold])</f>
        <v>-1.796439459631153</v>
      </c>
      <c r="L526">
        <v>723</v>
      </c>
    </row>
    <row r="527" spans="1:12" x14ac:dyDescent="0.3">
      <c r="A527">
        <v>10446</v>
      </c>
      <c r="B527">
        <v>24</v>
      </c>
      <c r="C527">
        <v>3.6</v>
      </c>
      <c r="D527">
        <v>20</v>
      </c>
      <c r="E527">
        <v>0.10000000149011612</v>
      </c>
      <c r="F527" t="s">
        <v>935</v>
      </c>
      <c r="G527">
        <v>1</v>
      </c>
      <c r="H527" t="s">
        <v>4</v>
      </c>
      <c r="I527">
        <v>64.799999892711639</v>
      </c>
      <c r="J527">
        <f>(p_summary[[#This Row],[UnitsSold]] - AVERAGE(product_summaries[UnitsSold])) / _xlfn.STDEV.P(product_summaries[UnitsSold])</f>
        <v>1.4018528893966744</v>
      </c>
      <c r="K527">
        <f>(p_summary[[#This Row],[Revenue]]-AVERAGE(product_summaries[UnitsSold]))/_xlfn.STDEV.P(product_summaries[UnitsSold])</f>
        <v>-1.8393621717405828</v>
      </c>
      <c r="L527">
        <v>1125</v>
      </c>
    </row>
    <row r="528" spans="1:12" x14ac:dyDescent="0.3">
      <c r="A528">
        <v>10446</v>
      </c>
      <c r="B528">
        <v>31</v>
      </c>
      <c r="C528">
        <v>10</v>
      </c>
      <c r="D528">
        <v>3</v>
      </c>
      <c r="E528">
        <v>0.10000000149011612</v>
      </c>
      <c r="F528" t="s">
        <v>949</v>
      </c>
      <c r="G528">
        <v>4</v>
      </c>
      <c r="H528" t="s">
        <v>13</v>
      </c>
      <c r="I528">
        <v>26.999999955296516</v>
      </c>
      <c r="J528">
        <f>(p_summary[[#This Row],[UnitsSold]] - AVERAGE(product_summaries[UnitsSold])) / _xlfn.STDEV.P(product_summaries[UnitsSold])</f>
        <v>2.2334040085629812</v>
      </c>
      <c r="K528">
        <f>(p_summary[[#This Row],[Revenue]]-AVERAGE(product_summaries[UnitsSold]))/_xlfn.STDEV.P(product_summaries[UnitsSold])</f>
        <v>-1.9549233197275087</v>
      </c>
      <c r="L528">
        <v>1397</v>
      </c>
    </row>
    <row r="529" spans="1:12" x14ac:dyDescent="0.3">
      <c r="A529">
        <v>10446</v>
      </c>
      <c r="B529">
        <v>52</v>
      </c>
      <c r="C529">
        <v>5.6</v>
      </c>
      <c r="D529">
        <v>15</v>
      </c>
      <c r="E529">
        <v>0.10000000149011612</v>
      </c>
      <c r="F529" t="s">
        <v>989</v>
      </c>
      <c r="G529">
        <v>5</v>
      </c>
      <c r="H529" t="s">
        <v>16</v>
      </c>
      <c r="I529">
        <v>75.599999874830246</v>
      </c>
      <c r="J529">
        <f>(p_summary[[#This Row],[UnitsSold]] - AVERAGE(product_summaries[UnitsSold])) / _xlfn.STDEV.P(product_summaries[UnitsSold])</f>
        <v>-0.50888038074649322</v>
      </c>
      <c r="K529">
        <f>(p_summary[[#This Row],[Revenue]]-AVERAGE(product_summaries[UnitsSold]))/_xlfn.STDEV.P(product_summaries[UnitsSold])</f>
        <v>-1.8063447008871754</v>
      </c>
      <c r="L529">
        <v>500</v>
      </c>
    </row>
    <row r="530" spans="1:12" x14ac:dyDescent="0.3">
      <c r="A530">
        <v>10447</v>
      </c>
      <c r="B530">
        <v>19</v>
      </c>
      <c r="C530">
        <v>7.3</v>
      </c>
      <c r="D530">
        <v>40</v>
      </c>
      <c r="E530">
        <v>0</v>
      </c>
      <c r="F530" t="s">
        <v>925</v>
      </c>
      <c r="G530">
        <v>3</v>
      </c>
      <c r="H530" t="s">
        <v>10</v>
      </c>
      <c r="I530">
        <v>292</v>
      </c>
      <c r="J530">
        <f>(p_summary[[#This Row],[UnitsSold]] - AVERAGE(product_summaries[UnitsSold])) / _xlfn.STDEV.P(product_summaries[UnitsSold])</f>
        <v>0.17286925004058901</v>
      </c>
      <c r="K530">
        <f>(p_summary[[#This Row],[Revenue]]-AVERAGE(product_summaries[UnitsSold]))/_xlfn.STDEV.P(product_summaries[UnitsSold])</f>
        <v>-1.1447724130501393</v>
      </c>
      <c r="L530">
        <v>723</v>
      </c>
    </row>
    <row r="531" spans="1:12" x14ac:dyDescent="0.3">
      <c r="A531">
        <v>10447</v>
      </c>
      <c r="B531">
        <v>65</v>
      </c>
      <c r="C531">
        <v>16.8</v>
      </c>
      <c r="D531">
        <v>35</v>
      </c>
      <c r="E531">
        <v>0</v>
      </c>
      <c r="F531" t="s">
        <v>1014</v>
      </c>
      <c r="G531">
        <v>2</v>
      </c>
      <c r="H531" t="s">
        <v>7</v>
      </c>
      <c r="I531">
        <v>588</v>
      </c>
      <c r="J531">
        <f>(p_summary[[#This Row],[UnitsSold]] - AVERAGE(product_summaries[UnitsSold])) / _xlfn.STDEV.P(product_summaries[UnitsSold])</f>
        <v>0.24012706114962851</v>
      </c>
      <c r="K531">
        <f>(p_summary[[#This Row],[Revenue]]-AVERAGE(product_summaries[UnitsSold]))/_xlfn.STDEV.P(product_summaries[UnitsSold])</f>
        <v>-0.23984913631033519</v>
      </c>
      <c r="L531">
        <v>745</v>
      </c>
    </row>
    <row r="532" spans="1:12" x14ac:dyDescent="0.3">
      <c r="A532">
        <v>10447</v>
      </c>
      <c r="B532">
        <v>71</v>
      </c>
      <c r="C532">
        <v>17.2</v>
      </c>
      <c r="D532">
        <v>2</v>
      </c>
      <c r="E532">
        <v>0</v>
      </c>
      <c r="F532" t="s">
        <v>1025</v>
      </c>
      <c r="G532">
        <v>4</v>
      </c>
      <c r="H532" t="s">
        <v>13</v>
      </c>
      <c r="I532">
        <v>34.4</v>
      </c>
      <c r="J532">
        <f>(p_summary[[#This Row],[UnitsSold]] - AVERAGE(product_summaries[UnitsSold])) / _xlfn.STDEV.P(product_summaries[UnitsSold])</f>
        <v>1.1939651096050978</v>
      </c>
      <c r="K532">
        <f>(p_summary[[#This Row],[Revenue]]-AVERAGE(product_summaries[UnitsSold]))/_xlfn.STDEV.P(product_summaries[UnitsSold])</f>
        <v>-1.9323002376723475</v>
      </c>
      <c r="L532">
        <v>1057</v>
      </c>
    </row>
    <row r="533" spans="1:12" x14ac:dyDescent="0.3">
      <c r="A533">
        <v>10448</v>
      </c>
      <c r="B533">
        <v>26</v>
      </c>
      <c r="C533">
        <v>24.9</v>
      </c>
      <c r="D533">
        <v>6</v>
      </c>
      <c r="E533">
        <v>0</v>
      </c>
      <c r="F533" t="s">
        <v>939</v>
      </c>
      <c r="G533">
        <v>3</v>
      </c>
      <c r="H533" t="s">
        <v>10</v>
      </c>
      <c r="I533">
        <v>149.39999999999998</v>
      </c>
      <c r="J533">
        <f>(p_summary[[#This Row],[UnitsSold]] - AVERAGE(product_summaries[UnitsSold])) / _xlfn.STDEV.P(product_summaries[UnitsSold])</f>
        <v>0.26458444700746103</v>
      </c>
      <c r="K533">
        <f>(p_summary[[#This Row],[Revenue]]-AVERAGE(product_summaries[UnitsSold]))/_xlfn.STDEV.P(product_summaries[UnitsSold])</f>
        <v>-1.5807253159660046</v>
      </c>
      <c r="L533">
        <v>753</v>
      </c>
    </row>
    <row r="534" spans="1:12" x14ac:dyDescent="0.3">
      <c r="A534">
        <v>10448</v>
      </c>
      <c r="B534">
        <v>40</v>
      </c>
      <c r="C534">
        <v>14.7</v>
      </c>
      <c r="D534">
        <v>20</v>
      </c>
      <c r="E534">
        <v>0</v>
      </c>
      <c r="F534" t="s">
        <v>965</v>
      </c>
      <c r="G534">
        <v>8</v>
      </c>
      <c r="H534" t="s">
        <v>25</v>
      </c>
      <c r="I534">
        <v>294</v>
      </c>
      <c r="J534">
        <f>(p_summary[[#This Row],[UnitsSold]] - AVERAGE(product_summaries[UnitsSold])) / _xlfn.STDEV.P(product_summaries[UnitsSold])</f>
        <v>1.3345950782876348</v>
      </c>
      <c r="K534">
        <f>(p_summary[[#This Row],[Revenue]]-AVERAGE(product_summaries[UnitsSold]))/_xlfn.STDEV.P(product_summaries[UnitsSold])</f>
        <v>-1.1386580665856811</v>
      </c>
      <c r="L534">
        <v>1103</v>
      </c>
    </row>
    <row r="535" spans="1:12" x14ac:dyDescent="0.3">
      <c r="A535">
        <v>10449</v>
      </c>
      <c r="B535">
        <v>10</v>
      </c>
      <c r="C535">
        <v>24.8</v>
      </c>
      <c r="D535">
        <v>14</v>
      </c>
      <c r="E535">
        <v>0</v>
      </c>
      <c r="F535" t="s">
        <v>907</v>
      </c>
      <c r="G535">
        <v>8</v>
      </c>
      <c r="H535" t="s">
        <v>25</v>
      </c>
      <c r="I535">
        <v>347.2</v>
      </c>
      <c r="J535">
        <f>(p_summary[[#This Row],[UnitsSold]] - AVERAGE(product_summaries[UnitsSold])) / _xlfn.STDEV.P(product_summaries[UnitsSold])</f>
        <v>0.23095554145294128</v>
      </c>
      <c r="K535">
        <f>(p_summary[[#This Row],[Revenue]]-AVERAGE(product_summaries[UnitsSold]))/_xlfn.STDEV.P(product_summaries[UnitsSold])</f>
        <v>-0.97601645063109488</v>
      </c>
      <c r="L535">
        <v>742</v>
      </c>
    </row>
    <row r="536" spans="1:12" x14ac:dyDescent="0.3">
      <c r="A536">
        <v>10449</v>
      </c>
      <c r="B536">
        <v>52</v>
      </c>
      <c r="C536">
        <v>5.6</v>
      </c>
      <c r="D536">
        <v>20</v>
      </c>
      <c r="E536">
        <v>0</v>
      </c>
      <c r="F536" t="s">
        <v>989</v>
      </c>
      <c r="G536">
        <v>5</v>
      </c>
      <c r="H536" t="s">
        <v>16</v>
      </c>
      <c r="I536">
        <v>112</v>
      </c>
      <c r="J536">
        <f>(p_summary[[#This Row],[UnitsSold]] - AVERAGE(product_summaries[UnitsSold])) / _xlfn.STDEV.P(product_summaries[UnitsSold])</f>
        <v>-0.50888038074649322</v>
      </c>
      <c r="K536">
        <f>(p_summary[[#This Row],[Revenue]]-AVERAGE(product_summaries[UnitsSold]))/_xlfn.STDEV.P(product_summaries[UnitsSold])</f>
        <v>-1.6950635948513717</v>
      </c>
      <c r="L536">
        <v>500</v>
      </c>
    </row>
    <row r="537" spans="1:12" x14ac:dyDescent="0.3">
      <c r="A537">
        <v>10449</v>
      </c>
      <c r="B537">
        <v>62</v>
      </c>
      <c r="C537">
        <v>39.4</v>
      </c>
      <c r="D537">
        <v>35</v>
      </c>
      <c r="E537">
        <v>0</v>
      </c>
      <c r="F537" t="s">
        <v>1008</v>
      </c>
      <c r="G537">
        <v>3</v>
      </c>
      <c r="H537" t="s">
        <v>10</v>
      </c>
      <c r="I537">
        <v>1379</v>
      </c>
      <c r="J537">
        <f>(p_summary[[#This Row],[UnitsSold]] - AVERAGE(product_summaries[UnitsSold])) / _xlfn.STDEV.P(product_summaries[UnitsSold])</f>
        <v>1.2734516136430536</v>
      </c>
      <c r="K537">
        <f>(p_summary[[#This Row],[Revenue]]-AVERAGE(product_summaries[UnitsSold]))/_xlfn.STDEV.P(product_summaries[UnitsSold])</f>
        <v>2.1783748903828579</v>
      </c>
      <c r="L537">
        <v>1083</v>
      </c>
    </row>
    <row r="538" spans="1:12" x14ac:dyDescent="0.3">
      <c r="A538">
        <v>10450</v>
      </c>
      <c r="B538">
        <v>10</v>
      </c>
      <c r="C538">
        <v>24.8</v>
      </c>
      <c r="D538">
        <v>20</v>
      </c>
      <c r="E538">
        <v>0.20000000298023224</v>
      </c>
      <c r="F538" t="s">
        <v>907</v>
      </c>
      <c r="G538">
        <v>8</v>
      </c>
      <c r="H538" t="s">
        <v>25</v>
      </c>
      <c r="I538">
        <v>396.79999852180481</v>
      </c>
      <c r="J538">
        <f>(p_summary[[#This Row],[UnitsSold]] - AVERAGE(product_summaries[UnitsSold])) / _xlfn.STDEV.P(product_summaries[UnitsSold])</f>
        <v>0.23095554145294128</v>
      </c>
      <c r="K538">
        <f>(p_summary[[#This Row],[Revenue]]-AVERAGE(product_summaries[UnitsSold]))/_xlfn.STDEV.P(product_summaries[UnitsSold])</f>
        <v>-0.82438066283163181</v>
      </c>
      <c r="L538">
        <v>742</v>
      </c>
    </row>
    <row r="539" spans="1:12" x14ac:dyDescent="0.3">
      <c r="A539">
        <v>10450</v>
      </c>
      <c r="B539">
        <v>54</v>
      </c>
      <c r="C539">
        <v>5.9</v>
      </c>
      <c r="D539">
        <v>6</v>
      </c>
      <c r="E539">
        <v>0.20000000298023224</v>
      </c>
      <c r="F539" t="s">
        <v>993</v>
      </c>
      <c r="G539">
        <v>6</v>
      </c>
      <c r="H539" t="s">
        <v>19</v>
      </c>
      <c r="I539">
        <v>28.319999894499784</v>
      </c>
      <c r="J539">
        <f>(p_summary[[#This Row],[UnitsSold]] - AVERAGE(product_summaries[UnitsSold])) / _xlfn.STDEV.P(product_summaries[UnitsSold])</f>
        <v>0.27069879347191916</v>
      </c>
      <c r="K539">
        <f>(p_summary[[#This Row],[Revenue]]-AVERAGE(product_summaries[UnitsSold]))/_xlfn.STDEV.P(product_summaries[UnitsSold])</f>
        <v>-1.9508878512468324</v>
      </c>
      <c r="L539">
        <v>755</v>
      </c>
    </row>
    <row r="540" spans="1:12" x14ac:dyDescent="0.3">
      <c r="A540">
        <v>10451</v>
      </c>
      <c r="B540">
        <v>55</v>
      </c>
      <c r="C540">
        <v>19.2</v>
      </c>
      <c r="D540">
        <v>120</v>
      </c>
      <c r="E540">
        <v>0.10000000149011612</v>
      </c>
      <c r="F540" t="s">
        <v>995</v>
      </c>
      <c r="G540">
        <v>6</v>
      </c>
      <c r="H540" t="s">
        <v>19</v>
      </c>
      <c r="I540">
        <v>2073.5999965667725</v>
      </c>
      <c r="J540">
        <f>(p_summary[[#This Row],[UnitsSold]] - AVERAGE(product_summaries[UnitsSold])) / _xlfn.STDEV.P(product_summaries[UnitsSold])</f>
        <v>0.72316043184182122</v>
      </c>
      <c r="K540">
        <f>(p_summary[[#This Row],[Revenue]]-AVERAGE(product_summaries[UnitsSold]))/_xlfn.STDEV.P(product_summaries[UnitsSold])</f>
        <v>4.3018874069931972</v>
      </c>
      <c r="L540">
        <v>903</v>
      </c>
    </row>
    <row r="541" spans="1:12" x14ac:dyDescent="0.3">
      <c r="A541">
        <v>10451</v>
      </c>
      <c r="B541">
        <v>64</v>
      </c>
      <c r="C541">
        <v>26.6</v>
      </c>
      <c r="D541">
        <v>35</v>
      </c>
      <c r="E541">
        <v>0.10000000149011612</v>
      </c>
      <c r="F541" t="s">
        <v>1012</v>
      </c>
      <c r="G541">
        <v>5</v>
      </c>
      <c r="H541" t="s">
        <v>16</v>
      </c>
      <c r="I541">
        <v>837.89999861270189</v>
      </c>
      <c r="J541">
        <f>(p_summary[[#This Row],[UnitsSold]] - AVERAGE(product_summaries[UnitsSold])) / _xlfn.STDEV.P(product_summaries[UnitsSold])</f>
        <v>0.22484119498848315</v>
      </c>
      <c r="K541">
        <f>(p_summary[[#This Row],[Revenue]]-AVERAGE(product_summaries[UnitsSold]))/_xlfn.STDEV.P(product_summaries[UnitsSold])</f>
        <v>0.52413845018249827</v>
      </c>
      <c r="L541">
        <v>740</v>
      </c>
    </row>
    <row r="542" spans="1:12" x14ac:dyDescent="0.3">
      <c r="A542">
        <v>10451</v>
      </c>
      <c r="B542">
        <v>65</v>
      </c>
      <c r="C542">
        <v>16.8</v>
      </c>
      <c r="D542">
        <v>28</v>
      </c>
      <c r="E542">
        <v>0.10000000149011612</v>
      </c>
      <c r="F542" t="s">
        <v>1014</v>
      </c>
      <c r="G542">
        <v>2</v>
      </c>
      <c r="H542" t="s">
        <v>7</v>
      </c>
      <c r="I542">
        <v>423.35999929904943</v>
      </c>
      <c r="J542">
        <f>(p_summary[[#This Row],[UnitsSold]] - AVERAGE(product_summaries[UnitsSold])) / _xlfn.STDEV.P(product_summaries[UnitsSold])</f>
        <v>0.24012706114962851</v>
      </c>
      <c r="K542">
        <f>(p_summary[[#This Row],[Revenue]]-AVERAGE(product_summaries[UnitsSold]))/_xlfn.STDEV.P(product_summaries[UnitsSold])</f>
        <v>-0.74318213940745625</v>
      </c>
      <c r="L542">
        <v>745</v>
      </c>
    </row>
    <row r="543" spans="1:12" x14ac:dyDescent="0.3">
      <c r="A543">
        <v>10451</v>
      </c>
      <c r="B543">
        <v>77</v>
      </c>
      <c r="C543">
        <v>10.4</v>
      </c>
      <c r="D543">
        <v>55</v>
      </c>
      <c r="E543">
        <v>0.10000000149011612</v>
      </c>
      <c r="F543" t="s">
        <v>1034</v>
      </c>
      <c r="G543">
        <v>2</v>
      </c>
      <c r="H543" t="s">
        <v>7</v>
      </c>
      <c r="I543">
        <v>514.79999914765358</v>
      </c>
      <c r="J543">
        <f>(p_summary[[#This Row],[UnitsSold]] - AVERAGE(product_summaries[UnitsSold])) / _xlfn.STDEV.P(product_summaries[UnitsSold])</f>
        <v>0.38075702983216564</v>
      </c>
      <c r="K543">
        <f>(p_summary[[#This Row],[Revenue]]-AVERAGE(product_summaries[UnitsSold]))/_xlfn.STDEV.P(product_summaries[UnitsSold])</f>
        <v>-0.46363421951527367</v>
      </c>
      <c r="L543">
        <v>791</v>
      </c>
    </row>
    <row r="544" spans="1:12" x14ac:dyDescent="0.3">
      <c r="A544">
        <v>10452</v>
      </c>
      <c r="B544">
        <v>28</v>
      </c>
      <c r="C544">
        <v>36.4</v>
      </c>
      <c r="D544">
        <v>15</v>
      </c>
      <c r="E544">
        <v>0</v>
      </c>
      <c r="F544" t="s">
        <v>943</v>
      </c>
      <c r="G544">
        <v>7</v>
      </c>
      <c r="H544" t="s">
        <v>22</v>
      </c>
      <c r="I544">
        <v>546</v>
      </c>
      <c r="J544">
        <f>(p_summary[[#This Row],[UnitsSold]] - AVERAGE(product_summaries[UnitsSold])) / _xlfn.STDEV.P(product_summaries[UnitsSold])</f>
        <v>-8.0876128234423653E-2</v>
      </c>
      <c r="K544">
        <f>(p_summary[[#This Row],[Revenue]]-AVERAGE(product_summaries[UnitsSold]))/_xlfn.STDEV.P(product_summaries[UnitsSold])</f>
        <v>-0.36825041206395609</v>
      </c>
      <c r="L544">
        <v>640</v>
      </c>
    </row>
    <row r="545" spans="1:12" x14ac:dyDescent="0.3">
      <c r="A545">
        <v>10452</v>
      </c>
      <c r="B545">
        <v>44</v>
      </c>
      <c r="C545">
        <v>15.5</v>
      </c>
      <c r="D545">
        <v>100</v>
      </c>
      <c r="E545">
        <v>5.000000074505806E-2</v>
      </c>
      <c r="F545" t="s">
        <v>973</v>
      </c>
      <c r="G545">
        <v>2</v>
      </c>
      <c r="H545" t="s">
        <v>7</v>
      </c>
      <c r="I545">
        <v>1472.49999884516</v>
      </c>
      <c r="J545">
        <f>(p_summary[[#This Row],[UnitsSold]] - AVERAGE(product_summaries[UnitsSold])) / _xlfn.STDEV.P(product_summaries[UnitsSold])</f>
        <v>-0.20010588429135731</v>
      </c>
      <c r="K545">
        <f>(p_summary[[#This Row],[Revenue]]-AVERAGE(product_summaries[UnitsSold]))/_xlfn.STDEV.P(product_summaries[UnitsSold])</f>
        <v>2.4642205840657296</v>
      </c>
      <c r="L545">
        <v>601</v>
      </c>
    </row>
    <row r="546" spans="1:12" x14ac:dyDescent="0.3">
      <c r="A546">
        <v>10453</v>
      </c>
      <c r="B546">
        <v>48</v>
      </c>
      <c r="C546">
        <v>10.199999999999999</v>
      </c>
      <c r="D546">
        <v>15</v>
      </c>
      <c r="E546">
        <v>0.10000000149011612</v>
      </c>
      <c r="F546" t="s">
        <v>981</v>
      </c>
      <c r="G546">
        <v>3</v>
      </c>
      <c r="H546" t="s">
        <v>10</v>
      </c>
      <c r="I546">
        <v>137.69999977201223</v>
      </c>
      <c r="J546">
        <f>(p_summary[[#This Row],[UnitsSold]] - AVERAGE(product_summaries[UnitsSold])) / _xlfn.STDEV.P(product_summaries[UnitsSold])</f>
        <v>-1.6155770908134159</v>
      </c>
      <c r="K546">
        <f>(p_summary[[#This Row],[Revenue]]-AVERAGE(product_summaries[UnitsSold]))/_xlfn.STDEV.P(product_summaries[UnitsSold])</f>
        <v>-1.6164942434800826</v>
      </c>
      <c r="L546">
        <v>138</v>
      </c>
    </row>
    <row r="547" spans="1:12" x14ac:dyDescent="0.3">
      <c r="A547">
        <v>10453</v>
      </c>
      <c r="B547">
        <v>70</v>
      </c>
      <c r="C547">
        <v>12</v>
      </c>
      <c r="D547">
        <v>25</v>
      </c>
      <c r="E547">
        <v>0.10000000149011612</v>
      </c>
      <c r="F547" t="s">
        <v>1023</v>
      </c>
      <c r="G547">
        <v>1</v>
      </c>
      <c r="H547" t="s">
        <v>4</v>
      </c>
      <c r="I547">
        <v>269.99999955296516</v>
      </c>
      <c r="J547">
        <f>(p_summary[[#This Row],[UnitsSold]] - AVERAGE(product_summaries[UnitsSold])) / _xlfn.STDEV.P(product_summaries[UnitsSold])</f>
        <v>0.4602435338701214</v>
      </c>
      <c r="K547">
        <f>(p_summary[[#This Row],[Revenue]]-AVERAGE(product_summaries[UnitsSold]))/_xlfn.STDEV.P(product_summaries[UnitsSold])</f>
        <v>-1.2120302255258417</v>
      </c>
      <c r="L547">
        <v>817</v>
      </c>
    </row>
    <row r="548" spans="1:12" x14ac:dyDescent="0.3">
      <c r="A548">
        <v>10454</v>
      </c>
      <c r="B548">
        <v>16</v>
      </c>
      <c r="C548">
        <v>13.9</v>
      </c>
      <c r="D548">
        <v>20</v>
      </c>
      <c r="E548">
        <v>0.20000000298023224</v>
      </c>
      <c r="F548" t="s">
        <v>919</v>
      </c>
      <c r="G548">
        <v>3</v>
      </c>
      <c r="H548" t="s">
        <v>10</v>
      </c>
      <c r="I548">
        <v>222.39999917149544</v>
      </c>
      <c r="J548">
        <f>(p_summary[[#This Row],[UnitsSold]] - AVERAGE(product_summaries[UnitsSold])) / _xlfn.STDEV.P(product_summaries[UnitsSold])</f>
        <v>1.5027396060602336</v>
      </c>
      <c r="K548">
        <f>(p_summary[[#This Row],[Revenue]]-AVERAGE(product_summaries[UnitsSold]))/_xlfn.STDEV.P(product_summaries[UnitsSold])</f>
        <v>-1.3575516725461645</v>
      </c>
      <c r="L548">
        <v>1158</v>
      </c>
    </row>
    <row r="549" spans="1:12" x14ac:dyDescent="0.3">
      <c r="A549">
        <v>10454</v>
      </c>
      <c r="B549">
        <v>33</v>
      </c>
      <c r="C549">
        <v>2</v>
      </c>
      <c r="D549">
        <v>20</v>
      </c>
      <c r="E549">
        <v>0.20000000298023224</v>
      </c>
      <c r="F549" t="s">
        <v>953</v>
      </c>
      <c r="G549">
        <v>4</v>
      </c>
      <c r="H549" t="s">
        <v>13</v>
      </c>
      <c r="I549">
        <v>31.99999988079071</v>
      </c>
      <c r="J549">
        <f>(p_summary[[#This Row],[UnitsSold]] - AVERAGE(product_summaries[UnitsSold])) / _xlfn.STDEV.P(product_summaries[UnitsSold])</f>
        <v>0.27069879347191916</v>
      </c>
      <c r="K549">
        <f>(p_summary[[#This Row],[Revenue]]-AVERAGE(product_summaries[UnitsSold]))/_xlfn.STDEV.P(product_summaries[UnitsSold])</f>
        <v>-1.9396374537941405</v>
      </c>
      <c r="L549">
        <v>755</v>
      </c>
    </row>
    <row r="550" spans="1:12" x14ac:dyDescent="0.3">
      <c r="A550">
        <v>10454</v>
      </c>
      <c r="B550">
        <v>46</v>
      </c>
      <c r="C550">
        <v>9.6</v>
      </c>
      <c r="D550">
        <v>10</v>
      </c>
      <c r="E550">
        <v>0.20000000298023224</v>
      </c>
      <c r="F550" t="s">
        <v>977</v>
      </c>
      <c r="G550">
        <v>8</v>
      </c>
      <c r="H550" t="s">
        <v>25</v>
      </c>
      <c r="I550">
        <v>76.799999713897705</v>
      </c>
      <c r="J550">
        <f>(p_summary[[#This Row],[UnitsSold]] - AVERAGE(product_summaries[UnitsSold])) / _xlfn.STDEV.P(product_summaries[UnitsSold])</f>
        <v>-0.3621360655994979</v>
      </c>
      <c r="K550">
        <f>(p_summary[[#This Row],[Revenue]]-AVERAGE(product_summaries[UnitsSold]))/_xlfn.STDEV.P(product_summaries[UnitsSold])</f>
        <v>-1.8026760935004991</v>
      </c>
      <c r="L550">
        <v>548</v>
      </c>
    </row>
    <row r="551" spans="1:12" x14ac:dyDescent="0.3">
      <c r="A551">
        <v>10455</v>
      </c>
      <c r="B551">
        <v>39</v>
      </c>
      <c r="C551">
        <v>14.4</v>
      </c>
      <c r="D551">
        <v>20</v>
      </c>
      <c r="E551">
        <v>0</v>
      </c>
      <c r="F551" t="s">
        <v>963</v>
      </c>
      <c r="G551">
        <v>1</v>
      </c>
      <c r="H551" t="s">
        <v>4</v>
      </c>
      <c r="I551">
        <v>288</v>
      </c>
      <c r="J551">
        <f>(p_summary[[#This Row],[UnitsSold]] - AVERAGE(product_summaries[UnitsSold])) / _xlfn.STDEV.P(product_summaries[UnitsSold])</f>
        <v>0.38687137629662377</v>
      </c>
      <c r="K551">
        <f>(p_summary[[#This Row],[Revenue]]-AVERAGE(product_summaries[UnitsSold]))/_xlfn.STDEV.P(product_summaries[UnitsSold])</f>
        <v>-1.1570011059790557</v>
      </c>
      <c r="L551">
        <v>793</v>
      </c>
    </row>
    <row r="552" spans="1:12" x14ac:dyDescent="0.3">
      <c r="A552">
        <v>10455</v>
      </c>
      <c r="B552">
        <v>53</v>
      </c>
      <c r="C552">
        <v>26.2</v>
      </c>
      <c r="D552">
        <v>50</v>
      </c>
      <c r="E552">
        <v>0</v>
      </c>
      <c r="F552" t="s">
        <v>991</v>
      </c>
      <c r="G552">
        <v>6</v>
      </c>
      <c r="H552" t="s">
        <v>19</v>
      </c>
      <c r="I552">
        <v>1310</v>
      </c>
      <c r="J552">
        <f>(p_summary[[#This Row],[UnitsSold]] - AVERAGE(product_summaries[UnitsSold])) / _xlfn.STDEV.P(product_summaries[UnitsSold])</f>
        <v>0.16981207680835994</v>
      </c>
      <c r="K552">
        <f>(p_summary[[#This Row],[Revenue]]-AVERAGE(product_summaries[UnitsSold]))/_xlfn.STDEV.P(product_summaries[UnitsSold])</f>
        <v>1.967429937359052</v>
      </c>
      <c r="L552">
        <v>722</v>
      </c>
    </row>
    <row r="553" spans="1:12" x14ac:dyDescent="0.3">
      <c r="A553">
        <v>10455</v>
      </c>
      <c r="B553">
        <v>61</v>
      </c>
      <c r="C553">
        <v>22.8</v>
      </c>
      <c r="D553">
        <v>25</v>
      </c>
      <c r="E553">
        <v>0</v>
      </c>
      <c r="F553" t="s">
        <v>1006</v>
      </c>
      <c r="G553">
        <v>2</v>
      </c>
      <c r="H553" t="s">
        <v>7</v>
      </c>
      <c r="I553">
        <v>570</v>
      </c>
      <c r="J553">
        <f>(p_summary[[#This Row],[UnitsSold]] - AVERAGE(product_summaries[UnitsSold])) / _xlfn.STDEV.P(product_summaries[UnitsSold])</f>
        <v>-0.19399153782689918</v>
      </c>
      <c r="K553">
        <f>(p_summary[[#This Row],[Revenue]]-AVERAGE(product_summaries[UnitsSold]))/_xlfn.STDEV.P(product_summaries[UnitsSold])</f>
        <v>-0.2948782544904584</v>
      </c>
      <c r="L553">
        <v>603</v>
      </c>
    </row>
    <row r="554" spans="1:12" x14ac:dyDescent="0.3">
      <c r="A554">
        <v>10455</v>
      </c>
      <c r="B554">
        <v>71</v>
      </c>
      <c r="C554">
        <v>17.2</v>
      </c>
      <c r="D554">
        <v>30</v>
      </c>
      <c r="E554">
        <v>0</v>
      </c>
      <c r="F554" t="s">
        <v>1025</v>
      </c>
      <c r="G554">
        <v>4</v>
      </c>
      <c r="H554" t="s">
        <v>13</v>
      </c>
      <c r="I554">
        <v>516</v>
      </c>
      <c r="J554">
        <f>(p_summary[[#This Row],[UnitsSold]] - AVERAGE(product_summaries[UnitsSold])) / _xlfn.STDEV.P(product_summaries[UnitsSold])</f>
        <v>1.1939651096050978</v>
      </c>
      <c r="K554">
        <f>(p_summary[[#This Row],[Revenue]]-AVERAGE(product_summaries[UnitsSold]))/_xlfn.STDEV.P(product_summaries[UnitsSold])</f>
        <v>-0.45996560903082812</v>
      </c>
      <c r="L554">
        <v>1057</v>
      </c>
    </row>
    <row r="555" spans="1:12" x14ac:dyDescent="0.3">
      <c r="A555">
        <v>10456</v>
      </c>
      <c r="B555">
        <v>21</v>
      </c>
      <c r="C555">
        <v>8</v>
      </c>
      <c r="D555">
        <v>40</v>
      </c>
      <c r="E555">
        <v>0.15000000596046448</v>
      </c>
      <c r="F555" t="s">
        <v>929</v>
      </c>
      <c r="G555">
        <v>3</v>
      </c>
      <c r="H555" t="s">
        <v>10</v>
      </c>
      <c r="I555">
        <v>271.99999809265137</v>
      </c>
      <c r="J555">
        <f>(p_summary[[#This Row],[UnitsSold]] - AVERAGE(product_summaries[UnitsSold])) / _xlfn.STDEV.P(product_summaries[UnitsSold])</f>
        <v>1.0686210070837059</v>
      </c>
      <c r="K555">
        <f>(p_summary[[#This Row],[Revenue]]-AVERAGE(product_summaries[UnitsSold]))/_xlfn.STDEV.P(product_summaries[UnitsSold])</f>
        <v>-1.2059158835258159</v>
      </c>
      <c r="L555">
        <v>1016</v>
      </c>
    </row>
    <row r="556" spans="1:12" x14ac:dyDescent="0.3">
      <c r="A556">
        <v>10456</v>
      </c>
      <c r="B556">
        <v>49</v>
      </c>
      <c r="C556">
        <v>16</v>
      </c>
      <c r="D556">
        <v>21</v>
      </c>
      <c r="E556">
        <v>0.15000000596046448</v>
      </c>
      <c r="F556" t="s">
        <v>983</v>
      </c>
      <c r="G556">
        <v>3</v>
      </c>
      <c r="H556" t="s">
        <v>10</v>
      </c>
      <c r="I556">
        <v>285.59999799728394</v>
      </c>
      <c r="J556">
        <f>(p_summary[[#This Row],[UnitsSold]] - AVERAGE(product_summaries[UnitsSold])) / _xlfn.STDEV.P(product_summaries[UnitsSold])</f>
        <v>-0.44773691610191185</v>
      </c>
      <c r="K556">
        <f>(p_summary[[#This Row],[Revenue]]-AVERAGE(product_summaries[UnitsSold]))/_xlfn.STDEV.P(product_summaries[UnitsSold])</f>
        <v>-1.1643383278590553</v>
      </c>
      <c r="L556">
        <v>520</v>
      </c>
    </row>
    <row r="557" spans="1:12" x14ac:dyDescent="0.3">
      <c r="A557">
        <v>10457</v>
      </c>
      <c r="B557">
        <v>59</v>
      </c>
      <c r="C557">
        <v>44</v>
      </c>
      <c r="D557">
        <v>36</v>
      </c>
      <c r="E557">
        <v>0</v>
      </c>
      <c r="F557" t="s">
        <v>1002</v>
      </c>
      <c r="G557">
        <v>4</v>
      </c>
      <c r="H557" t="s">
        <v>13</v>
      </c>
      <c r="I557">
        <v>1584</v>
      </c>
      <c r="J557">
        <f>(p_summary[[#This Row],[UnitsSold]] - AVERAGE(product_summaries[UnitsSold])) / _xlfn.STDEV.P(product_summaries[UnitsSold])</f>
        <v>2.5360641585536587</v>
      </c>
      <c r="K557">
        <f>(p_summary[[#This Row],[Revenue]]-AVERAGE(product_summaries[UnitsSold]))/_xlfn.STDEV.P(product_summaries[UnitsSold])</f>
        <v>2.8050954029898167</v>
      </c>
      <c r="L557">
        <v>1496</v>
      </c>
    </row>
    <row r="558" spans="1:12" x14ac:dyDescent="0.3">
      <c r="A558">
        <v>10458</v>
      </c>
      <c r="B558">
        <v>26</v>
      </c>
      <c r="C558">
        <v>24.9</v>
      </c>
      <c r="D558">
        <v>30</v>
      </c>
      <c r="E558">
        <v>0</v>
      </c>
      <c r="F558" t="s">
        <v>939</v>
      </c>
      <c r="G558">
        <v>3</v>
      </c>
      <c r="H558" t="s">
        <v>10</v>
      </c>
      <c r="I558">
        <v>747</v>
      </c>
      <c r="J558">
        <f>(p_summary[[#This Row],[UnitsSold]] - AVERAGE(product_summaries[UnitsSold])) / _xlfn.STDEV.P(product_summaries[UnitsSold])</f>
        <v>0.26458444700746103</v>
      </c>
      <c r="K558">
        <f>(p_summary[[#This Row],[Revenue]]-AVERAGE(product_summaries[UnitsSold]))/_xlfn.STDEV.P(product_summaries[UnitsSold])</f>
        <v>0.24624140761408664</v>
      </c>
      <c r="L558">
        <v>753</v>
      </c>
    </row>
    <row r="559" spans="1:12" x14ac:dyDescent="0.3">
      <c r="A559">
        <v>10458</v>
      </c>
      <c r="B559">
        <v>28</v>
      </c>
      <c r="C559">
        <v>36.4</v>
      </c>
      <c r="D559">
        <v>30</v>
      </c>
      <c r="E559">
        <v>0</v>
      </c>
      <c r="F559" t="s">
        <v>943</v>
      </c>
      <c r="G559">
        <v>7</v>
      </c>
      <c r="H559" t="s">
        <v>22</v>
      </c>
      <c r="I559">
        <v>1092</v>
      </c>
      <c r="J559">
        <f>(p_summary[[#This Row],[UnitsSold]] - AVERAGE(product_summaries[UnitsSold])) / _xlfn.STDEV.P(product_summaries[UnitsSold])</f>
        <v>-8.0876128234423653E-2</v>
      </c>
      <c r="K559">
        <f>(p_summary[[#This Row],[Revenue]]-AVERAGE(product_summaries[UnitsSold]))/_xlfn.STDEV.P(product_summaries[UnitsSold])</f>
        <v>1.3009661727331152</v>
      </c>
      <c r="L559">
        <v>640</v>
      </c>
    </row>
    <row r="560" spans="1:12" x14ac:dyDescent="0.3">
      <c r="A560">
        <v>10458</v>
      </c>
      <c r="B560">
        <v>43</v>
      </c>
      <c r="C560">
        <v>36.799999999999997</v>
      </c>
      <c r="D560">
        <v>20</v>
      </c>
      <c r="E560">
        <v>0</v>
      </c>
      <c r="F560" t="s">
        <v>971</v>
      </c>
      <c r="G560">
        <v>1</v>
      </c>
      <c r="H560" t="s">
        <v>4</v>
      </c>
      <c r="I560">
        <v>736</v>
      </c>
      <c r="J560">
        <f>(p_summary[[#This Row],[UnitsSold]] - AVERAGE(product_summaries[UnitsSold])) / _xlfn.STDEV.P(product_summaries[UnitsSold])</f>
        <v>-0.26430652216816775</v>
      </c>
      <c r="K560">
        <f>(p_summary[[#This Row],[Revenue]]-AVERAGE(product_summaries[UnitsSold]))/_xlfn.STDEV.P(product_summaries[UnitsSold])</f>
        <v>0.21261250205956689</v>
      </c>
      <c r="L560">
        <v>580</v>
      </c>
    </row>
    <row r="561" spans="1:12" x14ac:dyDescent="0.3">
      <c r="A561">
        <v>10458</v>
      </c>
      <c r="B561">
        <v>56</v>
      </c>
      <c r="C561">
        <v>30.4</v>
      </c>
      <c r="D561">
        <v>15</v>
      </c>
      <c r="E561">
        <v>0</v>
      </c>
      <c r="F561" t="s">
        <v>997</v>
      </c>
      <c r="G561">
        <v>5</v>
      </c>
      <c r="H561" t="s">
        <v>16</v>
      </c>
      <c r="I561">
        <v>456</v>
      </c>
      <c r="J561">
        <f>(p_summary[[#This Row],[UnitsSold]] - AVERAGE(product_summaries[UnitsSold])) / _xlfn.STDEV.P(product_summaries[UnitsSold])</f>
        <v>1.8237427954442857</v>
      </c>
      <c r="K561">
        <f>(p_summary[[#This Row],[Revenue]]-AVERAGE(product_summaries[UnitsSold]))/_xlfn.STDEV.P(product_summaries[UnitsSold])</f>
        <v>-0.64339600296457222</v>
      </c>
      <c r="L561">
        <v>1263</v>
      </c>
    </row>
    <row r="562" spans="1:12" x14ac:dyDescent="0.3">
      <c r="A562">
        <v>10458</v>
      </c>
      <c r="B562">
        <v>71</v>
      </c>
      <c r="C562">
        <v>17.2</v>
      </c>
      <c r="D562">
        <v>50</v>
      </c>
      <c r="E562">
        <v>0</v>
      </c>
      <c r="F562" t="s">
        <v>1025</v>
      </c>
      <c r="G562">
        <v>4</v>
      </c>
      <c r="H562" t="s">
        <v>13</v>
      </c>
      <c r="I562">
        <v>860</v>
      </c>
      <c r="J562">
        <f>(p_summary[[#This Row],[UnitsSold]] - AVERAGE(product_summaries[UnitsSold])) / _xlfn.STDEV.P(product_summaries[UnitsSold])</f>
        <v>1.1939651096050978</v>
      </c>
      <c r="K562">
        <f>(p_summary[[#This Row],[Revenue]]-AVERAGE(product_summaries[UnitsSold]))/_xlfn.STDEV.P(product_summaries[UnitsSold])</f>
        <v>0.59170198285597131</v>
      </c>
      <c r="L562">
        <v>1057</v>
      </c>
    </row>
    <row r="563" spans="1:12" x14ac:dyDescent="0.3">
      <c r="A563">
        <v>10459</v>
      </c>
      <c r="B563">
        <v>7</v>
      </c>
      <c r="C563">
        <v>24</v>
      </c>
      <c r="D563">
        <v>16</v>
      </c>
      <c r="E563">
        <v>5.000000074505806E-2</v>
      </c>
      <c r="F563" t="s">
        <v>901</v>
      </c>
      <c r="G563">
        <v>7</v>
      </c>
      <c r="H563" t="s">
        <v>22</v>
      </c>
      <c r="I563">
        <v>364.79999971389771</v>
      </c>
      <c r="J563">
        <f>(p_summary[[#This Row],[UnitsSold]] - AVERAGE(product_summaries[UnitsSold])) / _xlfn.STDEV.P(product_summaries[UnitsSold])</f>
        <v>0.29515617932975174</v>
      </c>
      <c r="K563">
        <f>(p_summary[[#This Row],[Revenue]]-AVERAGE(product_summaries[UnitsSold]))/_xlfn.STDEV.P(product_summaries[UnitsSold])</f>
        <v>-0.92221020261852749</v>
      </c>
      <c r="L563">
        <v>763</v>
      </c>
    </row>
    <row r="564" spans="1:12" x14ac:dyDescent="0.3">
      <c r="A564">
        <v>10459</v>
      </c>
      <c r="B564">
        <v>46</v>
      </c>
      <c r="C564">
        <v>9.6</v>
      </c>
      <c r="D564">
        <v>20</v>
      </c>
      <c r="E564">
        <v>5.000000074505806E-2</v>
      </c>
      <c r="F564" t="s">
        <v>977</v>
      </c>
      <c r="G564">
        <v>8</v>
      </c>
      <c r="H564" t="s">
        <v>25</v>
      </c>
      <c r="I564">
        <v>182.39999985694885</v>
      </c>
      <c r="J564">
        <f>(p_summary[[#This Row],[UnitsSold]] - AVERAGE(product_summaries[UnitsSold])) / _xlfn.STDEV.P(product_summaries[UnitsSold])</f>
        <v>-0.3621360655994979</v>
      </c>
      <c r="K564">
        <f>(p_summary[[#This Row],[Revenue]]-AVERAGE(product_summaries[UnitsSold]))/_xlfn.STDEV.P(product_summaries[UnitsSold])</f>
        <v>-1.4798385997397774</v>
      </c>
      <c r="L564">
        <v>548</v>
      </c>
    </row>
    <row r="565" spans="1:12" x14ac:dyDescent="0.3">
      <c r="A565">
        <v>10459</v>
      </c>
      <c r="B565">
        <v>72</v>
      </c>
      <c r="C565">
        <v>27.8</v>
      </c>
      <c r="D565">
        <v>40</v>
      </c>
      <c r="E565">
        <v>0</v>
      </c>
      <c r="F565" t="s">
        <v>1026</v>
      </c>
      <c r="G565">
        <v>4</v>
      </c>
      <c r="H565" t="s">
        <v>13</v>
      </c>
      <c r="I565">
        <v>1112</v>
      </c>
      <c r="J565">
        <f>(p_summary[[#This Row],[UnitsSold]] - AVERAGE(product_summaries[UnitsSold])) / _xlfn.STDEV.P(product_summaries[UnitsSold])</f>
        <v>0.42661462831560165</v>
      </c>
      <c r="K565">
        <f>(p_summary[[#This Row],[Revenue]]-AVERAGE(product_summaries[UnitsSold]))/_xlfn.STDEV.P(product_summaries[UnitsSold])</f>
        <v>1.3621096373776964</v>
      </c>
      <c r="L565">
        <v>806</v>
      </c>
    </row>
    <row r="566" spans="1:12" x14ac:dyDescent="0.3">
      <c r="A566">
        <v>10460</v>
      </c>
      <c r="B566">
        <v>68</v>
      </c>
      <c r="C566">
        <v>10</v>
      </c>
      <c r="D566">
        <v>21</v>
      </c>
      <c r="E566">
        <v>0.25</v>
      </c>
      <c r="F566" t="s">
        <v>1019</v>
      </c>
      <c r="G566">
        <v>3</v>
      </c>
      <c r="H566" t="s">
        <v>10</v>
      </c>
      <c r="I566">
        <v>157.5</v>
      </c>
      <c r="J566">
        <f>(p_summary[[#This Row],[UnitsSold]] - AVERAGE(product_summaries[UnitsSold])) / _xlfn.STDEV.P(product_summaries[UnitsSold])</f>
        <v>0.40521441568999816</v>
      </c>
      <c r="K566">
        <f>(p_summary[[#This Row],[Revenue]]-AVERAGE(product_summaries[UnitsSold]))/_xlfn.STDEV.P(product_summaries[UnitsSold])</f>
        <v>-1.5559622127849491</v>
      </c>
      <c r="L566">
        <v>799</v>
      </c>
    </row>
    <row r="567" spans="1:12" x14ac:dyDescent="0.3">
      <c r="A567">
        <v>10460</v>
      </c>
      <c r="B567">
        <v>75</v>
      </c>
      <c r="C567">
        <v>6.2</v>
      </c>
      <c r="D567">
        <v>4</v>
      </c>
      <c r="E567">
        <v>0.25</v>
      </c>
      <c r="F567" t="s">
        <v>1030</v>
      </c>
      <c r="G567">
        <v>1</v>
      </c>
      <c r="H567" t="s">
        <v>4</v>
      </c>
      <c r="I567">
        <v>18.600000000000001</v>
      </c>
      <c r="J567">
        <f>(p_summary[[#This Row],[UnitsSold]] - AVERAGE(product_summaries[UnitsSold])) / _xlfn.STDEV.P(product_summaries[UnitsSold])</f>
        <v>1.4935680863635465</v>
      </c>
      <c r="K567">
        <f>(p_summary[[#This Row],[Revenue]]-AVERAGE(product_summaries[UnitsSold]))/_xlfn.STDEV.P(product_summaries[UnitsSold])</f>
        <v>-1.9806035747415665</v>
      </c>
      <c r="L567">
        <v>1155</v>
      </c>
    </row>
    <row r="568" spans="1:12" x14ac:dyDescent="0.3">
      <c r="A568">
        <v>10461</v>
      </c>
      <c r="B568">
        <v>21</v>
      </c>
      <c r="C568">
        <v>8</v>
      </c>
      <c r="D568">
        <v>40</v>
      </c>
      <c r="E568">
        <v>0.25</v>
      </c>
      <c r="F568" t="s">
        <v>929</v>
      </c>
      <c r="G568">
        <v>3</v>
      </c>
      <c r="H568" t="s">
        <v>10</v>
      </c>
      <c r="I568">
        <v>240</v>
      </c>
      <c r="J568">
        <f>(p_summary[[#This Row],[UnitsSold]] - AVERAGE(product_summaries[UnitsSold])) / _xlfn.STDEV.P(product_summaries[UnitsSold])</f>
        <v>1.0686210070837059</v>
      </c>
      <c r="K568">
        <f>(p_summary[[#This Row],[Revenue]]-AVERAGE(product_summaries[UnitsSold]))/_xlfn.STDEV.P(product_summaries[UnitsSold])</f>
        <v>-1.3037454211260509</v>
      </c>
      <c r="L568">
        <v>1016</v>
      </c>
    </row>
    <row r="569" spans="1:12" x14ac:dyDescent="0.3">
      <c r="A569">
        <v>10461</v>
      </c>
      <c r="B569">
        <v>30</v>
      </c>
      <c r="C569">
        <v>20.7</v>
      </c>
      <c r="D569">
        <v>28</v>
      </c>
      <c r="E569">
        <v>0.25</v>
      </c>
      <c r="F569" t="s">
        <v>947</v>
      </c>
      <c r="G569">
        <v>8</v>
      </c>
      <c r="H569" t="s">
        <v>25</v>
      </c>
      <c r="I569">
        <v>434.70000000000005</v>
      </c>
      <c r="J569">
        <f>(p_summary[[#This Row],[UnitsSold]] - AVERAGE(product_summaries[UnitsSold])) / _xlfn.STDEV.P(product_summaries[UnitsSold])</f>
        <v>-0.16647697873683756</v>
      </c>
      <c r="K569">
        <f>(p_summary[[#This Row],[Revenue]]-AVERAGE(product_summaries[UnitsSold]))/_xlfn.STDEV.P(product_summaries[UnitsSold])</f>
        <v>-0.7085137928110512</v>
      </c>
      <c r="L569">
        <v>612</v>
      </c>
    </row>
    <row r="570" spans="1:12" x14ac:dyDescent="0.3">
      <c r="A570">
        <v>10461</v>
      </c>
      <c r="B570">
        <v>55</v>
      </c>
      <c r="C570">
        <v>19.2</v>
      </c>
      <c r="D570">
        <v>60</v>
      </c>
      <c r="E570">
        <v>0.25</v>
      </c>
      <c r="F570" t="s">
        <v>995</v>
      </c>
      <c r="G570">
        <v>6</v>
      </c>
      <c r="H570" t="s">
        <v>19</v>
      </c>
      <c r="I570">
        <v>864</v>
      </c>
      <c r="J570">
        <f>(p_summary[[#This Row],[UnitsSold]] - AVERAGE(product_summaries[UnitsSold])) / _xlfn.STDEV.P(product_summaries[UnitsSold])</f>
        <v>0.72316043184182122</v>
      </c>
      <c r="K570">
        <f>(p_summary[[#This Row],[Revenue]]-AVERAGE(product_summaries[UnitsSold]))/_xlfn.STDEV.P(product_summaries[UnitsSold])</f>
        <v>0.60393067578488757</v>
      </c>
      <c r="L570">
        <v>903</v>
      </c>
    </row>
    <row r="571" spans="1:12" x14ac:dyDescent="0.3">
      <c r="A571">
        <v>10462</v>
      </c>
      <c r="B571">
        <v>13</v>
      </c>
      <c r="C571">
        <v>4.8</v>
      </c>
      <c r="D571">
        <v>1</v>
      </c>
      <c r="E571">
        <v>0</v>
      </c>
      <c r="F571" t="s">
        <v>913</v>
      </c>
      <c r="G571">
        <v>8</v>
      </c>
      <c r="H571" t="s">
        <v>25</v>
      </c>
      <c r="I571">
        <v>4.8</v>
      </c>
      <c r="J571">
        <f>(p_summary[[#This Row],[UnitsSold]] - AVERAGE(product_summaries[UnitsSold])) / _xlfn.STDEV.P(product_summaries[UnitsSold])</f>
        <v>0.68647435305507243</v>
      </c>
      <c r="K571">
        <f>(p_summary[[#This Row],[Revenue]]-AVERAGE(product_summaries[UnitsSold]))/_xlfn.STDEV.P(product_summaries[UnitsSold])</f>
        <v>-2.0227925653463279</v>
      </c>
      <c r="L571">
        <v>891</v>
      </c>
    </row>
    <row r="572" spans="1:12" x14ac:dyDescent="0.3">
      <c r="A572">
        <v>10462</v>
      </c>
      <c r="B572">
        <v>23</v>
      </c>
      <c r="C572">
        <v>7.2</v>
      </c>
      <c r="D572">
        <v>21</v>
      </c>
      <c r="E572">
        <v>0</v>
      </c>
      <c r="F572" t="s">
        <v>933</v>
      </c>
      <c r="G572">
        <v>5</v>
      </c>
      <c r="H572" t="s">
        <v>16</v>
      </c>
      <c r="I572">
        <v>151.20000000000002</v>
      </c>
      <c r="J572">
        <f>(p_summary[[#This Row],[UnitsSold]] - AVERAGE(product_summaries[UnitsSold])) / _xlfn.STDEV.P(product_summaries[UnitsSold])</f>
        <v>-0.26430652216816775</v>
      </c>
      <c r="K572">
        <f>(p_summary[[#This Row],[Revenue]]-AVERAGE(product_summaries[UnitsSold]))/_xlfn.STDEV.P(product_summaries[UnitsSold])</f>
        <v>-1.5752224041479921</v>
      </c>
      <c r="L572">
        <v>580</v>
      </c>
    </row>
    <row r="573" spans="1:12" x14ac:dyDescent="0.3">
      <c r="A573">
        <v>10463</v>
      </c>
      <c r="B573">
        <v>19</v>
      </c>
      <c r="C573">
        <v>7.3</v>
      </c>
      <c r="D573">
        <v>21</v>
      </c>
      <c r="E573">
        <v>0</v>
      </c>
      <c r="F573" t="s">
        <v>925</v>
      </c>
      <c r="G573">
        <v>3</v>
      </c>
      <c r="H573" t="s">
        <v>10</v>
      </c>
      <c r="I573">
        <v>153.29999999999998</v>
      </c>
      <c r="J573">
        <f>(p_summary[[#This Row],[UnitsSold]] - AVERAGE(product_summaries[UnitsSold])) / _xlfn.STDEV.P(product_summaries[UnitsSold])</f>
        <v>0.17286925004058901</v>
      </c>
      <c r="K573">
        <f>(p_summary[[#This Row],[Revenue]]-AVERAGE(product_summaries[UnitsSold]))/_xlfn.STDEV.P(product_summaries[UnitsSold])</f>
        <v>-1.5688023403603113</v>
      </c>
      <c r="L573">
        <v>723</v>
      </c>
    </row>
    <row r="574" spans="1:12" x14ac:dyDescent="0.3">
      <c r="A574">
        <v>10463</v>
      </c>
      <c r="B574">
        <v>42</v>
      </c>
      <c r="C574">
        <v>11.2</v>
      </c>
      <c r="D574">
        <v>50</v>
      </c>
      <c r="E574">
        <v>0</v>
      </c>
      <c r="F574" t="s">
        <v>969</v>
      </c>
      <c r="G574">
        <v>5</v>
      </c>
      <c r="H574" t="s">
        <v>16</v>
      </c>
      <c r="I574">
        <v>560</v>
      </c>
      <c r="J574">
        <f>(p_summary[[#This Row],[UnitsSold]] - AVERAGE(product_summaries[UnitsSold])) / _xlfn.STDEV.P(product_summaries[UnitsSold])</f>
        <v>9.338274600263323E-2</v>
      </c>
      <c r="K574">
        <f>(p_summary[[#This Row],[Revenue]]-AVERAGE(product_summaries[UnitsSold]))/_xlfn.STDEV.P(product_summaries[UnitsSold])</f>
        <v>-0.32544998681274911</v>
      </c>
      <c r="L574">
        <v>697</v>
      </c>
    </row>
    <row r="575" spans="1:12" x14ac:dyDescent="0.3">
      <c r="A575">
        <v>10464</v>
      </c>
      <c r="B575">
        <v>4</v>
      </c>
      <c r="C575">
        <v>17.600000000000001</v>
      </c>
      <c r="D575">
        <v>16</v>
      </c>
      <c r="E575">
        <v>0.20000000298023224</v>
      </c>
      <c r="F575" t="s">
        <v>895</v>
      </c>
      <c r="G575">
        <v>2</v>
      </c>
      <c r="H575" t="s">
        <v>7</v>
      </c>
      <c r="I575">
        <v>225.27999916076661</v>
      </c>
      <c r="J575">
        <f>(p_summary[[#This Row],[UnitsSold]] - AVERAGE(product_summaries[UnitsSold])) / _xlfn.STDEV.P(product_summaries[UnitsSold])</f>
        <v>-0.65256752266125939</v>
      </c>
      <c r="K575">
        <f>(p_summary[[#This Row],[Revenue]]-AVERAGE(product_summaries[UnitsSold]))/_xlfn.STDEV.P(product_summaries[UnitsSold])</f>
        <v>-1.3487470136701447</v>
      </c>
      <c r="L575">
        <v>453</v>
      </c>
    </row>
    <row r="576" spans="1:12" x14ac:dyDescent="0.3">
      <c r="A576">
        <v>10464</v>
      </c>
      <c r="B576">
        <v>43</v>
      </c>
      <c r="C576">
        <v>36.799999999999997</v>
      </c>
      <c r="D576">
        <v>3</v>
      </c>
      <c r="E576">
        <v>0</v>
      </c>
      <c r="F576" t="s">
        <v>971</v>
      </c>
      <c r="G576">
        <v>1</v>
      </c>
      <c r="H576" t="s">
        <v>4</v>
      </c>
      <c r="I576">
        <v>110.39999999999999</v>
      </c>
      <c r="J576">
        <f>(p_summary[[#This Row],[UnitsSold]] - AVERAGE(product_summaries[UnitsSold])) / _xlfn.STDEV.P(product_summaries[UnitsSold])</f>
        <v>-0.26430652216816775</v>
      </c>
      <c r="K576">
        <f>(p_summary[[#This Row],[Revenue]]-AVERAGE(product_summaries[UnitsSold]))/_xlfn.STDEV.P(product_summaries[UnitsSold])</f>
        <v>-1.6999550720229382</v>
      </c>
      <c r="L576">
        <v>580</v>
      </c>
    </row>
    <row r="577" spans="1:12" x14ac:dyDescent="0.3">
      <c r="A577">
        <v>10464</v>
      </c>
      <c r="B577">
        <v>56</v>
      </c>
      <c r="C577">
        <v>30.4</v>
      </c>
      <c r="D577">
        <v>30</v>
      </c>
      <c r="E577">
        <v>0.20000000298023224</v>
      </c>
      <c r="F577" t="s">
        <v>997</v>
      </c>
      <c r="G577">
        <v>5</v>
      </c>
      <c r="H577" t="s">
        <v>16</v>
      </c>
      <c r="I577">
        <v>729.5999972820282</v>
      </c>
      <c r="J577">
        <f>(p_summary[[#This Row],[UnitsSold]] - AVERAGE(product_summaries[UnitsSold])) / _xlfn.STDEV.P(product_summaries[UnitsSold])</f>
        <v>1.8237427954442857</v>
      </c>
      <c r="K577">
        <f>(p_summary[[#This Row],[Revenue]]-AVERAGE(product_summaries[UnitsSold]))/_xlfn.STDEV.P(product_summaries[UnitsSold])</f>
        <v>0.19304658506399022</v>
      </c>
      <c r="L577">
        <v>1263</v>
      </c>
    </row>
    <row r="578" spans="1:12" x14ac:dyDescent="0.3">
      <c r="A578">
        <v>10464</v>
      </c>
      <c r="B578">
        <v>60</v>
      </c>
      <c r="C578">
        <v>27.2</v>
      </c>
      <c r="D578">
        <v>20</v>
      </c>
      <c r="E578">
        <v>0</v>
      </c>
      <c r="F578" t="s">
        <v>1004</v>
      </c>
      <c r="G578">
        <v>4</v>
      </c>
      <c r="H578" t="s">
        <v>13</v>
      </c>
      <c r="I578">
        <v>544</v>
      </c>
      <c r="J578">
        <f>(p_summary[[#This Row],[UnitsSold]] - AVERAGE(product_summaries[UnitsSold])) / _xlfn.STDEV.P(product_summaries[UnitsSold])</f>
        <v>2.7836951903642131</v>
      </c>
      <c r="K578">
        <f>(p_summary[[#This Row],[Revenue]]-AVERAGE(product_summaries[UnitsSold]))/_xlfn.STDEV.P(product_summaries[UnitsSold])</f>
        <v>-0.37436475852841422</v>
      </c>
      <c r="L578">
        <v>1577</v>
      </c>
    </row>
    <row r="579" spans="1:12" x14ac:dyDescent="0.3">
      <c r="A579">
        <v>10465</v>
      </c>
      <c r="B579">
        <v>24</v>
      </c>
      <c r="C579">
        <v>3.6</v>
      </c>
      <c r="D579">
        <v>25</v>
      </c>
      <c r="E579">
        <v>0</v>
      </c>
      <c r="F579" t="s">
        <v>935</v>
      </c>
      <c r="G579">
        <v>1</v>
      </c>
      <c r="H579" t="s">
        <v>4</v>
      </c>
      <c r="I579">
        <v>90</v>
      </c>
      <c r="J579">
        <f>(p_summary[[#This Row],[UnitsSold]] - AVERAGE(product_summaries[UnitsSold])) / _xlfn.STDEV.P(product_summaries[UnitsSold])</f>
        <v>1.4018528893966744</v>
      </c>
      <c r="K579">
        <f>(p_summary[[#This Row],[Revenue]]-AVERAGE(product_summaries[UnitsSold]))/_xlfn.STDEV.P(product_summaries[UnitsSold])</f>
        <v>-1.7623214059604111</v>
      </c>
      <c r="L579">
        <v>1125</v>
      </c>
    </row>
    <row r="580" spans="1:12" x14ac:dyDescent="0.3">
      <c r="A580">
        <v>10465</v>
      </c>
      <c r="B580">
        <v>29</v>
      </c>
      <c r="C580">
        <v>99</v>
      </c>
      <c r="D580">
        <v>18</v>
      </c>
      <c r="E580">
        <v>0.10000000149011612</v>
      </c>
      <c r="F580" t="s">
        <v>945</v>
      </c>
      <c r="G580">
        <v>6</v>
      </c>
      <c r="H580" t="s">
        <v>19</v>
      </c>
      <c r="I580">
        <v>1603.7999973446131</v>
      </c>
      <c r="J580">
        <f>(p_summary[[#This Row],[UnitsSold]] - AVERAGE(product_summaries[UnitsSold])) / _xlfn.STDEV.P(product_summaries[UnitsSold])</f>
        <v>0.24318423438185757</v>
      </c>
      <c r="K580">
        <f>(p_summary[[#This Row],[Revenue]]-AVERAGE(product_summaries[UnitsSold]))/_xlfn.STDEV.P(product_summaries[UnitsSold])</f>
        <v>2.8656274248699742</v>
      </c>
      <c r="L580">
        <v>746</v>
      </c>
    </row>
    <row r="581" spans="1:12" x14ac:dyDescent="0.3">
      <c r="A581">
        <v>10465</v>
      </c>
      <c r="B581">
        <v>40</v>
      </c>
      <c r="C581">
        <v>14.7</v>
      </c>
      <c r="D581">
        <v>20</v>
      </c>
      <c r="E581">
        <v>0</v>
      </c>
      <c r="F581" t="s">
        <v>965</v>
      </c>
      <c r="G581">
        <v>8</v>
      </c>
      <c r="H581" t="s">
        <v>25</v>
      </c>
      <c r="I581">
        <v>294</v>
      </c>
      <c r="J581">
        <f>(p_summary[[#This Row],[UnitsSold]] - AVERAGE(product_summaries[UnitsSold])) / _xlfn.STDEV.P(product_summaries[UnitsSold])</f>
        <v>1.3345950782876348</v>
      </c>
      <c r="K581">
        <f>(p_summary[[#This Row],[Revenue]]-AVERAGE(product_summaries[UnitsSold]))/_xlfn.STDEV.P(product_summaries[UnitsSold])</f>
        <v>-1.1386580665856811</v>
      </c>
      <c r="L581">
        <v>1103</v>
      </c>
    </row>
    <row r="582" spans="1:12" x14ac:dyDescent="0.3">
      <c r="A582">
        <v>10465</v>
      </c>
      <c r="B582">
        <v>45</v>
      </c>
      <c r="C582">
        <v>7.6</v>
      </c>
      <c r="D582">
        <v>30</v>
      </c>
      <c r="E582">
        <v>0.10000000149011612</v>
      </c>
      <c r="F582" t="s">
        <v>975</v>
      </c>
      <c r="G582">
        <v>8</v>
      </c>
      <c r="H582" t="s">
        <v>25</v>
      </c>
      <c r="I582">
        <v>205.19999966025352</v>
      </c>
      <c r="J582">
        <f>(p_summary[[#This Row],[UnitsSold]] - AVERAGE(product_summaries[UnitsSold])) / _xlfn.STDEV.P(product_summaries[UnitsSold])</f>
        <v>-0.48442299488866064</v>
      </c>
      <c r="K582">
        <f>(p_summary[[#This Row],[Revenue]]-AVERAGE(product_summaries[UnitsSold]))/_xlfn.STDEV.P(product_summaries[UnitsSold])</f>
        <v>-1.4101350506462864</v>
      </c>
      <c r="L582">
        <v>508</v>
      </c>
    </row>
    <row r="583" spans="1:12" x14ac:dyDescent="0.3">
      <c r="A583">
        <v>10465</v>
      </c>
      <c r="B583">
        <v>50</v>
      </c>
      <c r="C583">
        <v>13</v>
      </c>
      <c r="D583">
        <v>25</v>
      </c>
      <c r="E583">
        <v>0</v>
      </c>
      <c r="F583" t="s">
        <v>985</v>
      </c>
      <c r="G583">
        <v>3</v>
      </c>
      <c r="H583" t="s">
        <v>10</v>
      </c>
      <c r="I583">
        <v>325</v>
      </c>
      <c r="J583">
        <f>(p_summary[[#This Row],[UnitsSold]] - AVERAGE(product_summaries[UnitsSold])) / _xlfn.STDEV.P(product_summaries[UnitsSold])</f>
        <v>-1.3190312872871963</v>
      </c>
      <c r="K583">
        <f>(p_summary[[#This Row],[Revenue]]-AVERAGE(product_summaries[UnitsSold]))/_xlfn.STDEV.P(product_summaries[UnitsSold])</f>
        <v>-1.0438856963865801</v>
      </c>
      <c r="L583">
        <v>235</v>
      </c>
    </row>
    <row r="584" spans="1:12" x14ac:dyDescent="0.3">
      <c r="A584">
        <v>10466</v>
      </c>
      <c r="B584">
        <v>11</v>
      </c>
      <c r="C584">
        <v>16.8</v>
      </c>
      <c r="D584">
        <v>10</v>
      </c>
      <c r="E584">
        <v>0</v>
      </c>
      <c r="F584" t="s">
        <v>909</v>
      </c>
      <c r="G584">
        <v>4</v>
      </c>
      <c r="H584" t="s">
        <v>13</v>
      </c>
      <c r="I584">
        <v>168</v>
      </c>
      <c r="J584">
        <f>(p_summary[[#This Row],[UnitsSold]] - AVERAGE(product_summaries[UnitsSold])) / _xlfn.STDEV.P(product_summaries[UnitsSold])</f>
        <v>0.12089730509269485</v>
      </c>
      <c r="K584">
        <f>(p_summary[[#This Row],[Revenue]]-AVERAGE(product_summaries[UnitsSold]))/_xlfn.STDEV.P(product_summaries[UnitsSold])</f>
        <v>-1.5238618938465438</v>
      </c>
      <c r="L584">
        <v>706</v>
      </c>
    </row>
    <row r="585" spans="1:12" x14ac:dyDescent="0.3">
      <c r="A585">
        <v>10466</v>
      </c>
      <c r="B585">
        <v>46</v>
      </c>
      <c r="C585">
        <v>9.6</v>
      </c>
      <c r="D585">
        <v>5</v>
      </c>
      <c r="E585">
        <v>0</v>
      </c>
      <c r="F585" t="s">
        <v>977</v>
      </c>
      <c r="G585">
        <v>8</v>
      </c>
      <c r="H585" t="s">
        <v>25</v>
      </c>
      <c r="I585">
        <v>48</v>
      </c>
      <c r="J585">
        <f>(p_summary[[#This Row],[UnitsSold]] - AVERAGE(product_summaries[UnitsSold])) / _xlfn.STDEV.P(product_summaries[UnitsSold])</f>
        <v>-0.3621360655994979</v>
      </c>
      <c r="K585">
        <f>(p_summary[[#This Row],[Revenue]]-AVERAGE(product_summaries[UnitsSold]))/_xlfn.STDEV.P(product_summaries[UnitsSold])</f>
        <v>-1.8907226817140319</v>
      </c>
      <c r="L585">
        <v>548</v>
      </c>
    </row>
    <row r="586" spans="1:12" x14ac:dyDescent="0.3">
      <c r="A586">
        <v>10467</v>
      </c>
      <c r="B586">
        <v>24</v>
      </c>
      <c r="C586">
        <v>3.6</v>
      </c>
      <c r="D586">
        <v>28</v>
      </c>
      <c r="E586">
        <v>0</v>
      </c>
      <c r="F586" t="s">
        <v>935</v>
      </c>
      <c r="G586">
        <v>1</v>
      </c>
      <c r="H586" t="s">
        <v>4</v>
      </c>
      <c r="I586">
        <v>100.8</v>
      </c>
      <c r="J586">
        <f>(p_summary[[#This Row],[UnitsSold]] - AVERAGE(product_summaries[UnitsSold])) / _xlfn.STDEV.P(product_summaries[UnitsSold])</f>
        <v>1.4018528893966744</v>
      </c>
      <c r="K586">
        <f>(p_summary[[#This Row],[Revenue]]-AVERAGE(product_summaries[UnitsSold]))/_xlfn.STDEV.P(product_summaries[UnitsSold])</f>
        <v>-1.7293039350523374</v>
      </c>
      <c r="L586">
        <v>1125</v>
      </c>
    </row>
    <row r="587" spans="1:12" x14ac:dyDescent="0.3">
      <c r="A587">
        <v>10467</v>
      </c>
      <c r="B587">
        <v>25</v>
      </c>
      <c r="C587">
        <v>11.2</v>
      </c>
      <c r="D587">
        <v>12</v>
      </c>
      <c r="E587">
        <v>0</v>
      </c>
      <c r="F587" t="s">
        <v>937</v>
      </c>
      <c r="G587">
        <v>3</v>
      </c>
      <c r="H587" t="s">
        <v>10</v>
      </c>
      <c r="I587">
        <v>134.39999999999998</v>
      </c>
      <c r="J587">
        <f>(p_summary[[#This Row],[UnitsSold]] - AVERAGE(product_summaries[UnitsSold])) / _xlfn.STDEV.P(product_summaries[UnitsSold])</f>
        <v>-1.0652859090121836</v>
      </c>
      <c r="K587">
        <f>(p_summary[[#This Row],[Revenue]]-AVERAGE(product_summaries[UnitsSold]))/_xlfn.STDEV.P(product_summaries[UnitsSold])</f>
        <v>-1.6265829144494406</v>
      </c>
      <c r="L587">
        <v>318</v>
      </c>
    </row>
    <row r="588" spans="1:12" x14ac:dyDescent="0.3">
      <c r="A588">
        <v>10468</v>
      </c>
      <c r="B588">
        <v>30</v>
      </c>
      <c r="C588">
        <v>20.7</v>
      </c>
      <c r="D588">
        <v>8</v>
      </c>
      <c r="E588">
        <v>0</v>
      </c>
      <c r="F588" t="s">
        <v>947</v>
      </c>
      <c r="G588">
        <v>8</v>
      </c>
      <c r="H588" t="s">
        <v>25</v>
      </c>
      <c r="I588">
        <v>165.6</v>
      </c>
      <c r="J588">
        <f>(p_summary[[#This Row],[UnitsSold]] - AVERAGE(product_summaries[UnitsSold])) / _xlfn.STDEV.P(product_summaries[UnitsSold])</f>
        <v>-0.16647697873683756</v>
      </c>
      <c r="K588">
        <f>(p_summary[[#This Row],[Revenue]]-AVERAGE(product_summaries[UnitsSold]))/_xlfn.STDEV.P(product_summaries[UnitsSold])</f>
        <v>-1.5311991096038935</v>
      </c>
      <c r="L588">
        <v>612</v>
      </c>
    </row>
    <row r="589" spans="1:12" x14ac:dyDescent="0.3">
      <c r="A589">
        <v>10468</v>
      </c>
      <c r="B589">
        <v>43</v>
      </c>
      <c r="C589">
        <v>36.799999999999997</v>
      </c>
      <c r="D589">
        <v>15</v>
      </c>
      <c r="E589">
        <v>0</v>
      </c>
      <c r="F589" t="s">
        <v>971</v>
      </c>
      <c r="G589">
        <v>1</v>
      </c>
      <c r="H589" t="s">
        <v>4</v>
      </c>
      <c r="I589">
        <v>552</v>
      </c>
      <c r="J589">
        <f>(p_summary[[#This Row],[UnitsSold]] - AVERAGE(product_summaries[UnitsSold])) / _xlfn.STDEV.P(product_summaries[UnitsSold])</f>
        <v>-0.26430652216816775</v>
      </c>
      <c r="K589">
        <f>(p_summary[[#This Row],[Revenue]]-AVERAGE(product_summaries[UnitsSold]))/_xlfn.STDEV.P(product_summaries[UnitsSold])</f>
        <v>-0.34990737267058164</v>
      </c>
      <c r="L589">
        <v>580</v>
      </c>
    </row>
    <row r="590" spans="1:12" x14ac:dyDescent="0.3">
      <c r="A590">
        <v>10469</v>
      </c>
      <c r="B590">
        <v>2</v>
      </c>
      <c r="C590">
        <v>15.2</v>
      </c>
      <c r="D590">
        <v>40</v>
      </c>
      <c r="E590">
        <v>0.15000000596046448</v>
      </c>
      <c r="F590" t="s">
        <v>891</v>
      </c>
      <c r="G590">
        <v>1</v>
      </c>
      <c r="H590" t="s">
        <v>4</v>
      </c>
      <c r="I590">
        <v>516.7999963760376</v>
      </c>
      <c r="J590">
        <f>(p_summary[[#This Row],[UnitsSold]] - AVERAGE(product_summaries[UnitsSold])) / _xlfn.STDEV.P(product_summaries[UnitsSold])</f>
        <v>1.1939651096050978</v>
      </c>
      <c r="K590">
        <f>(p_summary[[#This Row],[Revenue]]-AVERAGE(product_summaries[UnitsSold]))/_xlfn.STDEV.P(product_summaries[UnitsSold])</f>
        <v>-0.4575198815241257</v>
      </c>
      <c r="L590">
        <v>1057</v>
      </c>
    </row>
    <row r="591" spans="1:12" x14ac:dyDescent="0.3">
      <c r="A591">
        <v>10469</v>
      </c>
      <c r="B591">
        <v>16</v>
      </c>
      <c r="C591">
        <v>13.9</v>
      </c>
      <c r="D591">
        <v>35</v>
      </c>
      <c r="E591">
        <v>0.15000000596046448</v>
      </c>
      <c r="F591" t="s">
        <v>919</v>
      </c>
      <c r="G591">
        <v>3</v>
      </c>
      <c r="H591" t="s">
        <v>10</v>
      </c>
      <c r="I591">
        <v>413.52499710023403</v>
      </c>
      <c r="J591">
        <f>(p_summary[[#This Row],[UnitsSold]] - AVERAGE(product_summaries[UnitsSold])) / _xlfn.STDEV.P(product_summaries[UnitsSold])</f>
        <v>1.5027396060602336</v>
      </c>
      <c r="K591">
        <f>(p_summary[[#This Row],[Revenue]]-AVERAGE(product_summaries[UnitsSold]))/_xlfn.STDEV.P(product_summaries[UnitsSold])</f>
        <v>-0.77324944486858882</v>
      </c>
      <c r="L591">
        <v>1158</v>
      </c>
    </row>
    <row r="592" spans="1:12" x14ac:dyDescent="0.3">
      <c r="A592">
        <v>10469</v>
      </c>
      <c r="B592">
        <v>44</v>
      </c>
      <c r="C592">
        <v>15.5</v>
      </c>
      <c r="D592">
        <v>2</v>
      </c>
      <c r="E592">
        <v>0.15000000596046448</v>
      </c>
      <c r="F592" t="s">
        <v>973</v>
      </c>
      <c r="G592">
        <v>2</v>
      </c>
      <c r="H592" t="s">
        <v>7</v>
      </c>
      <c r="I592">
        <v>26.349999815225601</v>
      </c>
      <c r="J592">
        <f>(p_summary[[#This Row],[UnitsSold]] - AVERAGE(product_summaries[UnitsSold])) / _xlfn.STDEV.P(product_summaries[UnitsSold])</f>
        <v>-0.20010588429135731</v>
      </c>
      <c r="K592">
        <f>(p_summary[[#This Row],[Revenue]]-AVERAGE(product_summaries[UnitsSold]))/_xlfn.STDEV.P(product_summaries[UnitsSold])</f>
        <v>-1.9569104827566788</v>
      </c>
      <c r="L592">
        <v>601</v>
      </c>
    </row>
    <row r="593" spans="1:12" x14ac:dyDescent="0.3">
      <c r="A593">
        <v>10470</v>
      </c>
      <c r="B593">
        <v>18</v>
      </c>
      <c r="C593">
        <v>50</v>
      </c>
      <c r="D593">
        <v>30</v>
      </c>
      <c r="E593">
        <v>0</v>
      </c>
      <c r="F593" t="s">
        <v>923</v>
      </c>
      <c r="G593">
        <v>8</v>
      </c>
      <c r="H593" t="s">
        <v>25</v>
      </c>
      <c r="I593">
        <v>1500</v>
      </c>
      <c r="J593">
        <f>(p_summary[[#This Row],[UnitsSold]] - AVERAGE(product_summaries[UnitsSold])) / _xlfn.STDEV.P(product_summaries[UnitsSold])</f>
        <v>-0.38965062468955952</v>
      </c>
      <c r="K593">
        <f>(p_summary[[#This Row],[Revenue]]-AVERAGE(product_summaries[UnitsSold]))/_xlfn.STDEV.P(product_summaries[UnitsSold])</f>
        <v>2.5482928514825751</v>
      </c>
      <c r="L593">
        <v>539</v>
      </c>
    </row>
    <row r="594" spans="1:12" x14ac:dyDescent="0.3">
      <c r="A594">
        <v>10470</v>
      </c>
      <c r="B594">
        <v>23</v>
      </c>
      <c r="C594">
        <v>7.2</v>
      </c>
      <c r="D594">
        <v>15</v>
      </c>
      <c r="E594">
        <v>0</v>
      </c>
      <c r="F594" t="s">
        <v>933</v>
      </c>
      <c r="G594">
        <v>5</v>
      </c>
      <c r="H594" t="s">
        <v>16</v>
      </c>
      <c r="I594">
        <v>108</v>
      </c>
      <c r="J594">
        <f>(p_summary[[#This Row],[UnitsSold]] - AVERAGE(product_summaries[UnitsSold])) / _xlfn.STDEV.P(product_summaries[UnitsSold])</f>
        <v>-0.26430652216816775</v>
      </c>
      <c r="K594">
        <f>(p_summary[[#This Row],[Revenue]]-AVERAGE(product_summaries[UnitsSold]))/_xlfn.STDEV.P(product_summaries[UnitsSold])</f>
        <v>-1.7072922877802879</v>
      </c>
      <c r="L594">
        <v>580</v>
      </c>
    </row>
    <row r="595" spans="1:12" x14ac:dyDescent="0.3">
      <c r="A595">
        <v>10470</v>
      </c>
      <c r="B595">
        <v>64</v>
      </c>
      <c r="C595">
        <v>26.6</v>
      </c>
      <c r="D595">
        <v>8</v>
      </c>
      <c r="E595">
        <v>0</v>
      </c>
      <c r="F595" t="s">
        <v>1012</v>
      </c>
      <c r="G595">
        <v>5</v>
      </c>
      <c r="H595" t="s">
        <v>16</v>
      </c>
      <c r="I595">
        <v>212.8</v>
      </c>
      <c r="J595">
        <f>(p_summary[[#This Row],[UnitsSold]] - AVERAGE(product_summaries[UnitsSold])) / _xlfn.STDEV.P(product_summaries[UnitsSold])</f>
        <v>0.22484119498848315</v>
      </c>
      <c r="K595">
        <f>(p_summary[[#This Row],[Revenue]]-AVERAGE(product_summaries[UnitsSold]))/_xlfn.STDEV.P(product_summaries[UnitsSold])</f>
        <v>-1.3869005330426816</v>
      </c>
      <c r="L595">
        <v>740</v>
      </c>
    </row>
    <row r="596" spans="1:12" x14ac:dyDescent="0.3">
      <c r="A596">
        <v>10471</v>
      </c>
      <c r="B596">
        <v>7</v>
      </c>
      <c r="C596">
        <v>24</v>
      </c>
      <c r="D596">
        <v>30</v>
      </c>
      <c r="E596">
        <v>0</v>
      </c>
      <c r="F596" t="s">
        <v>901</v>
      </c>
      <c r="G596">
        <v>7</v>
      </c>
      <c r="H596" t="s">
        <v>22</v>
      </c>
      <c r="I596">
        <v>720</v>
      </c>
      <c r="J596">
        <f>(p_summary[[#This Row],[UnitsSold]] - AVERAGE(product_summaries[UnitsSold])) / _xlfn.STDEV.P(product_summaries[UnitsSold])</f>
        <v>0.29515617932975174</v>
      </c>
      <c r="K596">
        <f>(p_summary[[#This Row],[Revenue]]-AVERAGE(product_summaries[UnitsSold]))/_xlfn.STDEV.P(product_summaries[UnitsSold])</f>
        <v>0.16369773034390181</v>
      </c>
      <c r="L596">
        <v>763</v>
      </c>
    </row>
    <row r="597" spans="1:12" x14ac:dyDescent="0.3">
      <c r="A597">
        <v>10471</v>
      </c>
      <c r="B597">
        <v>56</v>
      </c>
      <c r="C597">
        <v>30.4</v>
      </c>
      <c r="D597">
        <v>20</v>
      </c>
      <c r="E597">
        <v>0</v>
      </c>
      <c r="F597" t="s">
        <v>997</v>
      </c>
      <c r="G597">
        <v>5</v>
      </c>
      <c r="H597" t="s">
        <v>16</v>
      </c>
      <c r="I597">
        <v>608</v>
      </c>
      <c r="J597">
        <f>(p_summary[[#This Row],[UnitsSold]] - AVERAGE(product_summaries[UnitsSold])) / _xlfn.STDEV.P(product_summaries[UnitsSold])</f>
        <v>1.8237427954442857</v>
      </c>
      <c r="K597">
        <f>(p_summary[[#This Row],[Revenue]]-AVERAGE(product_summaries[UnitsSold]))/_xlfn.STDEV.P(product_summaries[UnitsSold])</f>
        <v>-0.17870567166575385</v>
      </c>
      <c r="L597">
        <v>1263</v>
      </c>
    </row>
    <row r="598" spans="1:12" x14ac:dyDescent="0.3">
      <c r="A598">
        <v>10472</v>
      </c>
      <c r="B598">
        <v>24</v>
      </c>
      <c r="C598">
        <v>3.6</v>
      </c>
      <c r="D598">
        <v>80</v>
      </c>
      <c r="E598">
        <v>5.000000074505806E-2</v>
      </c>
      <c r="F598" t="s">
        <v>935</v>
      </c>
      <c r="G598">
        <v>1</v>
      </c>
      <c r="H598" t="s">
        <v>4</v>
      </c>
      <c r="I598">
        <v>273.59999978542328</v>
      </c>
      <c r="J598">
        <f>(p_summary[[#This Row],[UnitsSold]] - AVERAGE(product_summaries[UnitsSold])) / _xlfn.STDEV.P(product_summaries[UnitsSold])</f>
        <v>1.4018528893966744</v>
      </c>
      <c r="K598">
        <f>(p_summary[[#This Row],[Revenue]]-AVERAGE(product_summaries[UnitsSold]))/_xlfn.STDEV.P(product_summaries[UnitsSold])</f>
        <v>-1.2010244011791524</v>
      </c>
      <c r="L598">
        <v>1125</v>
      </c>
    </row>
    <row r="599" spans="1:12" x14ac:dyDescent="0.3">
      <c r="A599">
        <v>10472</v>
      </c>
      <c r="B599">
        <v>51</v>
      </c>
      <c r="C599">
        <v>42.4</v>
      </c>
      <c r="D599">
        <v>18</v>
      </c>
      <c r="E599">
        <v>0</v>
      </c>
      <c r="F599" t="s">
        <v>987</v>
      </c>
      <c r="G599">
        <v>7</v>
      </c>
      <c r="H599" t="s">
        <v>22</v>
      </c>
      <c r="I599">
        <v>763.19999999999993</v>
      </c>
      <c r="J599">
        <f>(p_summary[[#This Row],[UnitsSold]] - AVERAGE(product_summaries[UnitsSold])) / _xlfn.STDEV.P(product_summaries[UnitsSold])</f>
        <v>0.67118848689392707</v>
      </c>
      <c r="K599">
        <f>(p_summary[[#This Row],[Revenue]]-AVERAGE(product_summaries[UnitsSold]))/_xlfn.STDEV.P(product_summaries[UnitsSold])</f>
        <v>0.29576761397619733</v>
      </c>
      <c r="L599">
        <v>886</v>
      </c>
    </row>
    <row r="600" spans="1:12" x14ac:dyDescent="0.3">
      <c r="A600">
        <v>10473</v>
      </c>
      <c r="B600">
        <v>33</v>
      </c>
      <c r="C600">
        <v>2</v>
      </c>
      <c r="D600">
        <v>12</v>
      </c>
      <c r="E600">
        <v>0</v>
      </c>
      <c r="F600" t="s">
        <v>953</v>
      </c>
      <c r="G600">
        <v>4</v>
      </c>
      <c r="H600" t="s">
        <v>13</v>
      </c>
      <c r="I600">
        <v>24</v>
      </c>
      <c r="J600">
        <f>(p_summary[[#This Row],[UnitsSold]] - AVERAGE(product_summaries[UnitsSold])) / _xlfn.STDEV.P(product_summaries[UnitsSold])</f>
        <v>0.27069879347191916</v>
      </c>
      <c r="K600">
        <f>(p_summary[[#This Row],[Revenue]]-AVERAGE(product_summaries[UnitsSold]))/_xlfn.STDEV.P(product_summaries[UnitsSold])</f>
        <v>-1.9640948392875297</v>
      </c>
      <c r="L600">
        <v>755</v>
      </c>
    </row>
    <row r="601" spans="1:12" x14ac:dyDescent="0.3">
      <c r="A601">
        <v>10473</v>
      </c>
      <c r="B601">
        <v>71</v>
      </c>
      <c r="C601">
        <v>17.2</v>
      </c>
      <c r="D601">
        <v>12</v>
      </c>
      <c r="E601">
        <v>0</v>
      </c>
      <c r="F601" t="s">
        <v>1025</v>
      </c>
      <c r="G601">
        <v>4</v>
      </c>
      <c r="H601" t="s">
        <v>13</v>
      </c>
      <c r="I601">
        <v>206.39999999999998</v>
      </c>
      <c r="J601">
        <f>(p_summary[[#This Row],[UnitsSold]] - AVERAGE(product_summaries[UnitsSold])) / _xlfn.STDEV.P(product_summaries[UnitsSold])</f>
        <v>1.1939651096050978</v>
      </c>
      <c r="K601">
        <f>(p_summary[[#This Row],[Revenue]]-AVERAGE(product_summaries[UnitsSold]))/_xlfn.STDEV.P(product_summaries[UnitsSold])</f>
        <v>-1.4064664417289476</v>
      </c>
      <c r="L601">
        <v>1057</v>
      </c>
    </row>
    <row r="602" spans="1:12" x14ac:dyDescent="0.3">
      <c r="A602">
        <v>10474</v>
      </c>
      <c r="B602">
        <v>14</v>
      </c>
      <c r="C602">
        <v>18.600000000000001</v>
      </c>
      <c r="D602">
        <v>12</v>
      </c>
      <c r="E602">
        <v>0</v>
      </c>
      <c r="F602" t="s">
        <v>915</v>
      </c>
      <c r="G602">
        <v>7</v>
      </c>
      <c r="H602" t="s">
        <v>22</v>
      </c>
      <c r="I602">
        <v>223.20000000000002</v>
      </c>
      <c r="J602">
        <f>(p_summary[[#This Row],[UnitsSold]] - AVERAGE(product_summaries[UnitsSold])) / _xlfn.STDEV.P(product_summaries[UnitsSold])</f>
        <v>-0.80236901104048375</v>
      </c>
      <c r="K602">
        <f>(p_summary[[#This Row],[Revenue]]-AVERAGE(product_summaries[UnitsSold]))/_xlfn.STDEV.P(product_summaries[UnitsSold])</f>
        <v>-1.3551059314274991</v>
      </c>
      <c r="L602">
        <v>404</v>
      </c>
    </row>
    <row r="603" spans="1:12" x14ac:dyDescent="0.3">
      <c r="A603">
        <v>10474</v>
      </c>
      <c r="B603">
        <v>28</v>
      </c>
      <c r="C603">
        <v>36.4</v>
      </c>
      <c r="D603">
        <v>18</v>
      </c>
      <c r="E603">
        <v>0</v>
      </c>
      <c r="F603" t="s">
        <v>943</v>
      </c>
      <c r="G603">
        <v>7</v>
      </c>
      <c r="H603" t="s">
        <v>22</v>
      </c>
      <c r="I603">
        <v>655.19999999999993</v>
      </c>
      <c r="J603">
        <f>(p_summary[[#This Row],[UnitsSold]] - AVERAGE(product_summaries[UnitsSold])) / _xlfn.STDEV.P(product_summaries[UnitsSold])</f>
        <v>-8.0876128234423653E-2</v>
      </c>
      <c r="K603">
        <f>(p_summary[[#This Row],[Revenue]]-AVERAGE(product_summaries[UnitsSold]))/_xlfn.STDEV.P(product_summaries[UnitsSold])</f>
        <v>-3.4407095104542026E-2</v>
      </c>
      <c r="L603">
        <v>640</v>
      </c>
    </row>
    <row r="604" spans="1:12" x14ac:dyDescent="0.3">
      <c r="A604">
        <v>10474</v>
      </c>
      <c r="B604">
        <v>40</v>
      </c>
      <c r="C604">
        <v>14.7</v>
      </c>
      <c r="D604">
        <v>21</v>
      </c>
      <c r="E604">
        <v>0</v>
      </c>
      <c r="F604" t="s">
        <v>965</v>
      </c>
      <c r="G604">
        <v>8</v>
      </c>
      <c r="H604" t="s">
        <v>25</v>
      </c>
      <c r="I604">
        <v>308.7</v>
      </c>
      <c r="J604">
        <f>(p_summary[[#This Row],[UnitsSold]] - AVERAGE(product_summaries[UnitsSold])) / _xlfn.STDEV.P(product_summaries[UnitsSold])</f>
        <v>1.3345950782876348</v>
      </c>
      <c r="K604">
        <f>(p_summary[[#This Row],[Revenue]]-AVERAGE(product_summaries[UnitsSold]))/_xlfn.STDEV.P(product_summaries[UnitsSold])</f>
        <v>-1.0937176200719139</v>
      </c>
      <c r="L604">
        <v>1103</v>
      </c>
    </row>
    <row r="605" spans="1:12" x14ac:dyDescent="0.3">
      <c r="A605">
        <v>10474</v>
      </c>
      <c r="B605">
        <v>75</v>
      </c>
      <c r="C605">
        <v>6.2</v>
      </c>
      <c r="D605">
        <v>10</v>
      </c>
      <c r="E605">
        <v>0</v>
      </c>
      <c r="F605" t="s">
        <v>1030</v>
      </c>
      <c r="G605">
        <v>1</v>
      </c>
      <c r="H605" t="s">
        <v>4</v>
      </c>
      <c r="I605">
        <v>62</v>
      </c>
      <c r="J605">
        <f>(p_summary[[#This Row],[UnitsSold]] - AVERAGE(product_summaries[UnitsSold])) / _xlfn.STDEV.P(product_summaries[UnitsSold])</f>
        <v>1.4935680863635465</v>
      </c>
      <c r="K605">
        <f>(p_summary[[#This Row],[Revenue]]-AVERAGE(product_summaries[UnitsSold]))/_xlfn.STDEV.P(product_summaries[UnitsSold])</f>
        <v>-1.847922256462825</v>
      </c>
      <c r="L605">
        <v>1155</v>
      </c>
    </row>
    <row r="606" spans="1:12" x14ac:dyDescent="0.3">
      <c r="A606">
        <v>10475</v>
      </c>
      <c r="B606">
        <v>31</v>
      </c>
      <c r="C606">
        <v>10</v>
      </c>
      <c r="D606">
        <v>35</v>
      </c>
      <c r="E606">
        <v>0.15000000596046448</v>
      </c>
      <c r="F606" t="s">
        <v>949</v>
      </c>
      <c r="G606">
        <v>4</v>
      </c>
      <c r="H606" t="s">
        <v>13</v>
      </c>
      <c r="I606">
        <v>297.49999791383743</v>
      </c>
      <c r="J606">
        <f>(p_summary[[#This Row],[UnitsSold]] - AVERAGE(product_summaries[UnitsSold])) / _xlfn.STDEV.P(product_summaries[UnitsSold])</f>
        <v>2.2334040085629812</v>
      </c>
      <c r="K606">
        <f>(p_summary[[#This Row],[Revenue]]-AVERAGE(product_summaries[UnitsSold]))/_xlfn.STDEV.P(product_summaries[UnitsSold])</f>
        <v>-1.1279579666506399</v>
      </c>
      <c r="L606">
        <v>1397</v>
      </c>
    </row>
    <row r="607" spans="1:12" x14ac:dyDescent="0.3">
      <c r="A607">
        <v>10475</v>
      </c>
      <c r="B607">
        <v>66</v>
      </c>
      <c r="C607">
        <v>13.6</v>
      </c>
      <c r="D607">
        <v>60</v>
      </c>
      <c r="E607">
        <v>0.15000000596046448</v>
      </c>
      <c r="F607" t="s">
        <v>1016</v>
      </c>
      <c r="G607">
        <v>2</v>
      </c>
      <c r="H607" t="s">
        <v>7</v>
      </c>
      <c r="I607">
        <v>693.59999513626099</v>
      </c>
      <c r="J607">
        <f>(p_summary[[#This Row],[UnitsSold]] - AVERAGE(product_summaries[UnitsSold])) / _xlfn.STDEV.P(product_summaries[UnitsSold])</f>
        <v>-1.3068025943582799</v>
      </c>
      <c r="K607">
        <f>(p_summary[[#This Row],[Revenue]]-AVERAGE(product_summaries[UnitsSold]))/_xlfn.STDEV.P(product_summaries[UnitsSold])</f>
        <v>8.2988342143761676E-2</v>
      </c>
      <c r="L607">
        <v>239</v>
      </c>
    </row>
    <row r="608" spans="1:12" x14ac:dyDescent="0.3">
      <c r="A608">
        <v>10475</v>
      </c>
      <c r="B608">
        <v>76</v>
      </c>
      <c r="C608">
        <v>14.4</v>
      </c>
      <c r="D608">
        <v>42</v>
      </c>
      <c r="E608">
        <v>0.15000000596046448</v>
      </c>
      <c r="F608" t="s">
        <v>1032</v>
      </c>
      <c r="G608">
        <v>1</v>
      </c>
      <c r="H608" t="s">
        <v>4</v>
      </c>
      <c r="I608">
        <v>514.07999639511115</v>
      </c>
      <c r="J608">
        <f>(p_summary[[#This Row],[UnitsSold]] - AVERAGE(product_summaries[UnitsSold])) / _xlfn.STDEV.P(product_summaries[UnitsSold])</f>
        <v>0.96161994395568862</v>
      </c>
      <c r="K608">
        <f>(p_summary[[#This Row],[Revenue]]-AVERAGE(product_summaries[UnitsSold]))/_xlfn.STDEV.P(product_summaries[UnitsSold])</f>
        <v>-0.46583539265747759</v>
      </c>
      <c r="L608">
        <v>981</v>
      </c>
    </row>
    <row r="609" spans="1:12" x14ac:dyDescent="0.3">
      <c r="A609">
        <v>10476</v>
      </c>
      <c r="B609">
        <v>55</v>
      </c>
      <c r="C609">
        <v>19.2</v>
      </c>
      <c r="D609">
        <v>2</v>
      </c>
      <c r="E609">
        <v>5.000000074505806E-2</v>
      </c>
      <c r="F609" t="s">
        <v>995</v>
      </c>
      <c r="G609">
        <v>6</v>
      </c>
      <c r="H609" t="s">
        <v>19</v>
      </c>
      <c r="I609">
        <v>36.479999971389766</v>
      </c>
      <c r="J609">
        <f>(p_summary[[#This Row],[UnitsSold]] - AVERAGE(product_summaries[UnitsSold])) / _xlfn.STDEV.P(product_summaries[UnitsSold])</f>
        <v>0.72316043184182122</v>
      </c>
      <c r="K609">
        <f>(p_summary[[#This Row],[Revenue]]-AVERAGE(product_summaries[UnitsSold]))/_xlfn.STDEV.P(product_summaries[UnitsSold])</f>
        <v>-1.9259413174367772</v>
      </c>
      <c r="L609">
        <v>903</v>
      </c>
    </row>
    <row r="610" spans="1:12" x14ac:dyDescent="0.3">
      <c r="A610">
        <v>10476</v>
      </c>
      <c r="B610">
        <v>70</v>
      </c>
      <c r="C610">
        <v>12</v>
      </c>
      <c r="D610">
        <v>12</v>
      </c>
      <c r="E610">
        <v>0</v>
      </c>
      <c r="F610" t="s">
        <v>1023</v>
      </c>
      <c r="G610">
        <v>1</v>
      </c>
      <c r="H610" t="s">
        <v>4</v>
      </c>
      <c r="I610">
        <v>144</v>
      </c>
      <c r="J610">
        <f>(p_summary[[#This Row],[UnitsSold]] - AVERAGE(product_summaries[UnitsSold])) / _xlfn.STDEV.P(product_summaries[UnitsSold])</f>
        <v>0.4602435338701214</v>
      </c>
      <c r="K610">
        <f>(p_summary[[#This Row],[Revenue]]-AVERAGE(product_summaries[UnitsSold]))/_xlfn.STDEV.P(product_summaries[UnitsSold])</f>
        <v>-1.5972340514200414</v>
      </c>
      <c r="L610">
        <v>817</v>
      </c>
    </row>
    <row r="611" spans="1:12" x14ac:dyDescent="0.3">
      <c r="A611">
        <v>10477</v>
      </c>
      <c r="B611">
        <v>1</v>
      </c>
      <c r="C611">
        <v>14.4</v>
      </c>
      <c r="D611">
        <v>15</v>
      </c>
      <c r="E611">
        <v>0</v>
      </c>
      <c r="F611" t="s">
        <v>889</v>
      </c>
      <c r="G611">
        <v>1</v>
      </c>
      <c r="H611" t="s">
        <v>4</v>
      </c>
      <c r="I611">
        <v>216</v>
      </c>
      <c r="J611">
        <f>(p_summary[[#This Row],[UnitsSold]] - AVERAGE(product_summaries[UnitsSold])) / _xlfn.STDEV.P(product_summaries[UnitsSold])</f>
        <v>0.49387243942464115</v>
      </c>
      <c r="K611">
        <f>(p_summary[[#This Row],[Revenue]]-AVERAGE(product_summaries[UnitsSold]))/_xlfn.STDEV.P(product_summaries[UnitsSold])</f>
        <v>-1.3771175786995487</v>
      </c>
      <c r="L611">
        <v>828</v>
      </c>
    </row>
    <row r="612" spans="1:12" x14ac:dyDescent="0.3">
      <c r="A612">
        <v>10477</v>
      </c>
      <c r="B612">
        <v>21</v>
      </c>
      <c r="C612">
        <v>8</v>
      </c>
      <c r="D612">
        <v>21</v>
      </c>
      <c r="E612">
        <v>0.25</v>
      </c>
      <c r="F612" t="s">
        <v>929</v>
      </c>
      <c r="G612">
        <v>3</v>
      </c>
      <c r="H612" t="s">
        <v>10</v>
      </c>
      <c r="I612">
        <v>126</v>
      </c>
      <c r="J612">
        <f>(p_summary[[#This Row],[UnitsSold]] - AVERAGE(product_summaries[UnitsSold])) / _xlfn.STDEV.P(product_summaries[UnitsSold])</f>
        <v>1.0686210070837059</v>
      </c>
      <c r="K612">
        <f>(p_summary[[#This Row],[Revenue]]-AVERAGE(product_summaries[UnitsSold]))/_xlfn.STDEV.P(product_summaries[UnitsSold])</f>
        <v>-1.6522631696001646</v>
      </c>
      <c r="L612">
        <v>1016</v>
      </c>
    </row>
    <row r="613" spans="1:12" x14ac:dyDescent="0.3">
      <c r="A613">
        <v>10477</v>
      </c>
      <c r="B613">
        <v>39</v>
      </c>
      <c r="C613">
        <v>14.4</v>
      </c>
      <c r="D613">
        <v>20</v>
      </c>
      <c r="E613">
        <v>0.25</v>
      </c>
      <c r="F613" t="s">
        <v>963</v>
      </c>
      <c r="G613">
        <v>1</v>
      </c>
      <c r="H613" t="s">
        <v>4</v>
      </c>
      <c r="I613">
        <v>216</v>
      </c>
      <c r="J613">
        <f>(p_summary[[#This Row],[UnitsSold]] - AVERAGE(product_summaries[UnitsSold])) / _xlfn.STDEV.P(product_summaries[UnitsSold])</f>
        <v>0.38687137629662377</v>
      </c>
      <c r="K613">
        <f>(p_summary[[#This Row],[Revenue]]-AVERAGE(product_summaries[UnitsSold]))/_xlfn.STDEV.P(product_summaries[UnitsSold])</f>
        <v>-1.3771175786995487</v>
      </c>
      <c r="L613">
        <v>793</v>
      </c>
    </row>
    <row r="614" spans="1:12" x14ac:dyDescent="0.3">
      <c r="A614">
        <v>10478</v>
      </c>
      <c r="B614">
        <v>10</v>
      </c>
      <c r="C614">
        <v>24.8</v>
      </c>
      <c r="D614">
        <v>20</v>
      </c>
      <c r="E614">
        <v>5.000000074505806E-2</v>
      </c>
      <c r="F614" t="s">
        <v>907</v>
      </c>
      <c r="G614">
        <v>8</v>
      </c>
      <c r="H614" t="s">
        <v>25</v>
      </c>
      <c r="I614">
        <v>471.1999996304512</v>
      </c>
      <c r="J614">
        <f>(p_summary[[#This Row],[UnitsSold]] - AVERAGE(product_summaries[UnitsSold])) / _xlfn.STDEV.P(product_summaries[UnitsSold])</f>
        <v>0.23095554145294128</v>
      </c>
      <c r="K614">
        <f>(p_summary[[#This Row],[Revenue]]-AVERAGE(product_summaries[UnitsSold]))/_xlfn.STDEV.P(product_summaries[UnitsSold])</f>
        <v>-0.59692697096446501</v>
      </c>
      <c r="L614">
        <v>742</v>
      </c>
    </row>
    <row r="615" spans="1:12" x14ac:dyDescent="0.3">
      <c r="A615">
        <v>10479</v>
      </c>
      <c r="B615">
        <v>38</v>
      </c>
      <c r="C615">
        <v>210.8</v>
      </c>
      <c r="D615">
        <v>30</v>
      </c>
      <c r="E615">
        <v>0</v>
      </c>
      <c r="F615" t="s">
        <v>961</v>
      </c>
      <c r="G615">
        <v>1</v>
      </c>
      <c r="H615" t="s">
        <v>4</v>
      </c>
      <c r="I615">
        <v>6324</v>
      </c>
      <c r="J615">
        <f>(p_summary[[#This Row],[UnitsSold]] - AVERAGE(product_summaries[UnitsSold])) / _xlfn.STDEV.P(product_summaries[UnitsSold])</f>
        <v>-0.13284807318231781</v>
      </c>
      <c r="K615">
        <f>(p_summary[[#This Row],[Revenue]]-AVERAGE(product_summaries[UnitsSold]))/_xlfn.STDEV.P(product_summaries[UnitsSold])</f>
        <v>17.296096523755597</v>
      </c>
      <c r="L615">
        <v>623</v>
      </c>
    </row>
    <row r="616" spans="1:12" x14ac:dyDescent="0.3">
      <c r="A616">
        <v>10479</v>
      </c>
      <c r="B616">
        <v>53</v>
      </c>
      <c r="C616">
        <v>26.2</v>
      </c>
      <c r="D616">
        <v>28</v>
      </c>
      <c r="E616">
        <v>0</v>
      </c>
      <c r="F616" t="s">
        <v>991</v>
      </c>
      <c r="G616">
        <v>6</v>
      </c>
      <c r="H616" t="s">
        <v>19</v>
      </c>
      <c r="I616">
        <v>733.6</v>
      </c>
      <c r="J616">
        <f>(p_summary[[#This Row],[UnitsSold]] - AVERAGE(product_summaries[UnitsSold])) / _xlfn.STDEV.P(product_summaries[UnitsSold])</f>
        <v>0.16981207680835994</v>
      </c>
      <c r="K616">
        <f>(p_summary[[#This Row],[Revenue]]-AVERAGE(product_summaries[UnitsSold]))/_xlfn.STDEV.P(product_summaries[UnitsSold])</f>
        <v>0.2052752863022172</v>
      </c>
      <c r="L616">
        <v>722</v>
      </c>
    </row>
    <row r="617" spans="1:12" x14ac:dyDescent="0.3">
      <c r="A617">
        <v>10479</v>
      </c>
      <c r="B617">
        <v>59</v>
      </c>
      <c r="C617">
        <v>44</v>
      </c>
      <c r="D617">
        <v>60</v>
      </c>
      <c r="E617">
        <v>0</v>
      </c>
      <c r="F617" t="s">
        <v>1002</v>
      </c>
      <c r="G617">
        <v>4</v>
      </c>
      <c r="H617" t="s">
        <v>13</v>
      </c>
      <c r="I617">
        <v>2640</v>
      </c>
      <c r="J617">
        <f>(p_summary[[#This Row],[UnitsSold]] - AVERAGE(product_summaries[UnitsSold])) / _xlfn.STDEV.P(product_summaries[UnitsSold])</f>
        <v>2.5360641585536587</v>
      </c>
      <c r="K617">
        <f>(p_summary[[#This Row],[Revenue]]-AVERAGE(product_summaries[UnitsSold]))/_xlfn.STDEV.P(product_summaries[UnitsSold])</f>
        <v>6.0334703362237123</v>
      </c>
      <c r="L617">
        <v>1496</v>
      </c>
    </row>
    <row r="618" spans="1:12" x14ac:dyDescent="0.3">
      <c r="A618">
        <v>10479</v>
      </c>
      <c r="B618">
        <v>64</v>
      </c>
      <c r="C618">
        <v>26.6</v>
      </c>
      <c r="D618">
        <v>30</v>
      </c>
      <c r="E618">
        <v>0</v>
      </c>
      <c r="F618" t="s">
        <v>1012</v>
      </c>
      <c r="G618">
        <v>5</v>
      </c>
      <c r="H618" t="s">
        <v>16</v>
      </c>
      <c r="I618">
        <v>798</v>
      </c>
      <c r="J618">
        <f>(p_summary[[#This Row],[UnitsSold]] - AVERAGE(product_summaries[UnitsSold])) / _xlfn.STDEV.P(product_summaries[UnitsSold])</f>
        <v>0.22484119498848315</v>
      </c>
      <c r="K618">
        <f>(p_summary[[#This Row],[Revenue]]-AVERAGE(product_summaries[UnitsSold]))/_xlfn.STDEV.P(product_summaries[UnitsSold])</f>
        <v>0.40215724245776913</v>
      </c>
      <c r="L618">
        <v>740</v>
      </c>
    </row>
    <row r="619" spans="1:12" x14ac:dyDescent="0.3">
      <c r="A619">
        <v>10480</v>
      </c>
      <c r="B619">
        <v>47</v>
      </c>
      <c r="C619">
        <v>7.6</v>
      </c>
      <c r="D619">
        <v>30</v>
      </c>
      <c r="E619">
        <v>0</v>
      </c>
      <c r="F619" t="s">
        <v>979</v>
      </c>
      <c r="G619">
        <v>3</v>
      </c>
      <c r="H619" t="s">
        <v>10</v>
      </c>
      <c r="I619">
        <v>228</v>
      </c>
      <c r="J619">
        <f>(p_summary[[#This Row],[UnitsSold]] - AVERAGE(product_summaries[UnitsSold])) / _xlfn.STDEV.P(product_summaries[UnitsSold])</f>
        <v>-0.55473797922992918</v>
      </c>
      <c r="K619">
        <f>(p_summary[[#This Row],[Revenue]]-AVERAGE(product_summaries[UnitsSold]))/_xlfn.STDEV.P(product_summaries[UnitsSold])</f>
        <v>-1.3404314999127998</v>
      </c>
      <c r="L619">
        <v>485</v>
      </c>
    </row>
    <row r="620" spans="1:12" x14ac:dyDescent="0.3">
      <c r="A620">
        <v>10480</v>
      </c>
      <c r="B620">
        <v>59</v>
      </c>
      <c r="C620">
        <v>44</v>
      </c>
      <c r="D620">
        <v>12</v>
      </c>
      <c r="E620">
        <v>0</v>
      </c>
      <c r="F620" t="s">
        <v>1002</v>
      </c>
      <c r="G620">
        <v>4</v>
      </c>
      <c r="H620" t="s">
        <v>13</v>
      </c>
      <c r="I620">
        <v>528</v>
      </c>
      <c r="J620">
        <f>(p_summary[[#This Row],[UnitsSold]] - AVERAGE(product_summaries[UnitsSold])) / _xlfn.STDEV.P(product_summaries[UnitsSold])</f>
        <v>2.5360641585536587</v>
      </c>
      <c r="K620">
        <f>(p_summary[[#This Row],[Revenue]]-AVERAGE(product_summaries[UnitsSold]))/_xlfn.STDEV.P(product_summaries[UnitsSold])</f>
        <v>-0.42327953024407927</v>
      </c>
      <c r="L620">
        <v>1496</v>
      </c>
    </row>
    <row r="621" spans="1:12" x14ac:dyDescent="0.3">
      <c r="A621">
        <v>10481</v>
      </c>
      <c r="B621">
        <v>49</v>
      </c>
      <c r="C621">
        <v>16</v>
      </c>
      <c r="D621">
        <v>24</v>
      </c>
      <c r="E621">
        <v>0</v>
      </c>
      <c r="F621" t="s">
        <v>983</v>
      </c>
      <c r="G621">
        <v>3</v>
      </c>
      <c r="H621" t="s">
        <v>10</v>
      </c>
      <c r="I621">
        <v>384</v>
      </c>
      <c r="J621">
        <f>(p_summary[[#This Row],[UnitsSold]] - AVERAGE(product_summaries[UnitsSold])) / _xlfn.STDEV.P(product_summaries[UnitsSold])</f>
        <v>-0.44773691610191185</v>
      </c>
      <c r="K621">
        <f>(p_summary[[#This Row],[Revenue]]-AVERAGE(product_summaries[UnitsSold]))/_xlfn.STDEV.P(product_summaries[UnitsSold])</f>
        <v>-0.86351247568506506</v>
      </c>
      <c r="L621">
        <v>520</v>
      </c>
    </row>
    <row r="622" spans="1:12" x14ac:dyDescent="0.3">
      <c r="A622">
        <v>10481</v>
      </c>
      <c r="B622">
        <v>60</v>
      </c>
      <c r="C622">
        <v>27.2</v>
      </c>
      <c r="D622">
        <v>40</v>
      </c>
      <c r="E622">
        <v>0</v>
      </c>
      <c r="F622" t="s">
        <v>1004</v>
      </c>
      <c r="G622">
        <v>4</v>
      </c>
      <c r="H622" t="s">
        <v>13</v>
      </c>
      <c r="I622">
        <v>1088</v>
      </c>
      <c r="J622">
        <f>(p_summary[[#This Row],[UnitsSold]] - AVERAGE(product_summaries[UnitsSold])) / _xlfn.STDEV.P(product_summaries[UnitsSold])</f>
        <v>2.7836951903642131</v>
      </c>
      <c r="K622">
        <f>(p_summary[[#This Row],[Revenue]]-AVERAGE(product_summaries[UnitsSold]))/_xlfn.STDEV.P(product_summaries[UnitsSold])</f>
        <v>1.2887374798041988</v>
      </c>
      <c r="L622">
        <v>1577</v>
      </c>
    </row>
    <row r="623" spans="1:12" x14ac:dyDescent="0.3">
      <c r="A623">
        <v>10482</v>
      </c>
      <c r="B623">
        <v>40</v>
      </c>
      <c r="C623">
        <v>14.7</v>
      </c>
      <c r="D623">
        <v>10</v>
      </c>
      <c r="E623">
        <v>0</v>
      </c>
      <c r="F623" t="s">
        <v>965</v>
      </c>
      <c r="G623">
        <v>8</v>
      </c>
      <c r="H623" t="s">
        <v>25</v>
      </c>
      <c r="I623">
        <v>147</v>
      </c>
      <c r="J623">
        <f>(p_summary[[#This Row],[UnitsSold]] - AVERAGE(product_summaries[UnitsSold])) / _xlfn.STDEV.P(product_summaries[UnitsSold])</f>
        <v>1.3345950782876348</v>
      </c>
      <c r="K623">
        <f>(p_summary[[#This Row],[Revenue]]-AVERAGE(product_summaries[UnitsSold]))/_xlfn.STDEV.P(product_summaries[UnitsSold])</f>
        <v>-1.5880625317233543</v>
      </c>
      <c r="L623">
        <v>1103</v>
      </c>
    </row>
    <row r="624" spans="1:12" x14ac:dyDescent="0.3">
      <c r="A624">
        <v>10483</v>
      </c>
      <c r="B624">
        <v>34</v>
      </c>
      <c r="C624">
        <v>11.2</v>
      </c>
      <c r="D624">
        <v>35</v>
      </c>
      <c r="E624">
        <v>5.000000074505806E-2</v>
      </c>
      <c r="F624" t="s">
        <v>955</v>
      </c>
      <c r="G624">
        <v>1</v>
      </c>
      <c r="H624" t="s">
        <v>4</v>
      </c>
      <c r="I624">
        <v>372.39999970793724</v>
      </c>
      <c r="J624">
        <f>(p_summary[[#This Row],[UnitsSold]] - AVERAGE(product_summaries[UnitsSold])) / _xlfn.STDEV.P(product_summaries[UnitsSold])</f>
        <v>-0.49053734135311877</v>
      </c>
      <c r="K624">
        <f>(p_summary[[#This Row],[Revenue]]-AVERAGE(product_summaries[UnitsSold]))/_xlfn.STDEV.P(product_summaries[UnitsSold])</f>
        <v>-0.89897568607180878</v>
      </c>
      <c r="L624">
        <v>506</v>
      </c>
    </row>
    <row r="625" spans="1:12" x14ac:dyDescent="0.3">
      <c r="A625">
        <v>10483</v>
      </c>
      <c r="B625">
        <v>77</v>
      </c>
      <c r="C625">
        <v>10.4</v>
      </c>
      <c r="D625">
        <v>30</v>
      </c>
      <c r="E625">
        <v>5.000000074505806E-2</v>
      </c>
      <c r="F625" t="s">
        <v>1034</v>
      </c>
      <c r="G625">
        <v>2</v>
      </c>
      <c r="H625" t="s">
        <v>7</v>
      </c>
      <c r="I625">
        <v>296.39999976754189</v>
      </c>
      <c r="J625">
        <f>(p_summary[[#This Row],[UnitsSold]] - AVERAGE(product_summaries[UnitsSold])) / _xlfn.STDEV.P(product_summaries[UnitsSold])</f>
        <v>0.38075702983216564</v>
      </c>
      <c r="K625">
        <f>(p_summary[[#This Row],[Revenue]]-AVERAGE(product_summaries[UnitsSold]))/_xlfn.STDEV.P(product_summaries[UnitsSold])</f>
        <v>-1.1313208515389963</v>
      </c>
      <c r="L625">
        <v>791</v>
      </c>
    </row>
    <row r="626" spans="1:12" x14ac:dyDescent="0.3">
      <c r="A626">
        <v>10484</v>
      </c>
      <c r="B626">
        <v>21</v>
      </c>
      <c r="C626">
        <v>8</v>
      </c>
      <c r="D626">
        <v>14</v>
      </c>
      <c r="E626">
        <v>0</v>
      </c>
      <c r="F626" t="s">
        <v>929</v>
      </c>
      <c r="G626">
        <v>3</v>
      </c>
      <c r="H626" t="s">
        <v>10</v>
      </c>
      <c r="I626">
        <v>112</v>
      </c>
      <c r="J626">
        <f>(p_summary[[#This Row],[UnitsSold]] - AVERAGE(product_summaries[UnitsSold])) / _xlfn.STDEV.P(product_summaries[UnitsSold])</f>
        <v>1.0686210070837059</v>
      </c>
      <c r="K626">
        <f>(p_summary[[#This Row],[Revenue]]-AVERAGE(product_summaries[UnitsSold]))/_xlfn.STDEV.P(product_summaries[UnitsSold])</f>
        <v>-1.6950635948513717</v>
      </c>
      <c r="L626">
        <v>1016</v>
      </c>
    </row>
    <row r="627" spans="1:12" x14ac:dyDescent="0.3">
      <c r="A627">
        <v>10484</v>
      </c>
      <c r="B627">
        <v>40</v>
      </c>
      <c r="C627">
        <v>14.7</v>
      </c>
      <c r="D627">
        <v>10</v>
      </c>
      <c r="E627">
        <v>0</v>
      </c>
      <c r="F627" t="s">
        <v>965</v>
      </c>
      <c r="G627">
        <v>8</v>
      </c>
      <c r="H627" t="s">
        <v>25</v>
      </c>
      <c r="I627">
        <v>147</v>
      </c>
      <c r="J627">
        <f>(p_summary[[#This Row],[UnitsSold]] - AVERAGE(product_summaries[UnitsSold])) / _xlfn.STDEV.P(product_summaries[UnitsSold])</f>
        <v>1.3345950782876348</v>
      </c>
      <c r="K627">
        <f>(p_summary[[#This Row],[Revenue]]-AVERAGE(product_summaries[UnitsSold]))/_xlfn.STDEV.P(product_summaries[UnitsSold])</f>
        <v>-1.5880625317233543</v>
      </c>
      <c r="L627">
        <v>1103</v>
      </c>
    </row>
    <row r="628" spans="1:12" x14ac:dyDescent="0.3">
      <c r="A628">
        <v>10484</v>
      </c>
      <c r="B628">
        <v>51</v>
      </c>
      <c r="C628">
        <v>42.4</v>
      </c>
      <c r="D628">
        <v>3</v>
      </c>
      <c r="E628">
        <v>0</v>
      </c>
      <c r="F628" t="s">
        <v>987</v>
      </c>
      <c r="G628">
        <v>7</v>
      </c>
      <c r="H628" t="s">
        <v>22</v>
      </c>
      <c r="I628">
        <v>127.19999999999999</v>
      </c>
      <c r="J628">
        <f>(p_summary[[#This Row],[UnitsSold]] - AVERAGE(product_summaries[UnitsSold])) / _xlfn.STDEV.P(product_summaries[UnitsSold])</f>
        <v>0.67118848689392707</v>
      </c>
      <c r="K628">
        <f>(p_summary[[#This Row],[Revenue]]-AVERAGE(product_summaries[UnitsSold]))/_xlfn.STDEV.P(product_summaries[UnitsSold])</f>
        <v>-1.6485945617214897</v>
      </c>
      <c r="L628">
        <v>886</v>
      </c>
    </row>
    <row r="629" spans="1:12" x14ac:dyDescent="0.3">
      <c r="A629">
        <v>10485</v>
      </c>
      <c r="B629">
        <v>2</v>
      </c>
      <c r="C629">
        <v>15.2</v>
      </c>
      <c r="D629">
        <v>20</v>
      </c>
      <c r="E629">
        <v>0.10000000149011612</v>
      </c>
      <c r="F629" t="s">
        <v>891</v>
      </c>
      <c r="G629">
        <v>1</v>
      </c>
      <c r="H629" t="s">
        <v>4</v>
      </c>
      <c r="I629">
        <v>273.5999995470047</v>
      </c>
      <c r="J629">
        <f>(p_summary[[#This Row],[UnitsSold]] - AVERAGE(product_summaries[UnitsSold])) / _xlfn.STDEV.P(product_summaries[UnitsSold])</f>
        <v>1.1939651096050978</v>
      </c>
      <c r="K629">
        <f>(p_summary[[#This Row],[Revenue]]-AVERAGE(product_summaries[UnitsSold]))/_xlfn.STDEV.P(product_summaries[UnitsSold])</f>
        <v>-1.2010244019080394</v>
      </c>
      <c r="L629">
        <v>1057</v>
      </c>
    </row>
    <row r="630" spans="1:12" x14ac:dyDescent="0.3">
      <c r="A630">
        <v>10485</v>
      </c>
      <c r="B630">
        <v>3</v>
      </c>
      <c r="C630">
        <v>8</v>
      </c>
      <c r="D630">
        <v>20</v>
      </c>
      <c r="E630">
        <v>0.10000000149011612</v>
      </c>
      <c r="F630" t="s">
        <v>893</v>
      </c>
      <c r="G630">
        <v>2</v>
      </c>
      <c r="H630" t="s">
        <v>7</v>
      </c>
      <c r="I630">
        <v>143.99999976158142</v>
      </c>
      <c r="J630">
        <f>(p_summary[[#This Row],[UnitsSold]] - AVERAGE(product_summaries[UnitsSold])) / _xlfn.STDEV.P(product_summaries[UnitsSold])</f>
        <v>-1.0347141766898929</v>
      </c>
      <c r="K630">
        <f>(p_summary[[#This Row],[Revenue]]-AVERAGE(product_summaries[UnitsSold]))/_xlfn.STDEV.P(product_summaries[UnitsSold])</f>
        <v>-1.5972340521489283</v>
      </c>
      <c r="L630">
        <v>328</v>
      </c>
    </row>
    <row r="631" spans="1:12" x14ac:dyDescent="0.3">
      <c r="A631">
        <v>10485</v>
      </c>
      <c r="B631">
        <v>55</v>
      </c>
      <c r="C631">
        <v>19.2</v>
      </c>
      <c r="D631">
        <v>30</v>
      </c>
      <c r="E631">
        <v>0.10000000149011612</v>
      </c>
      <c r="F631" t="s">
        <v>995</v>
      </c>
      <c r="G631">
        <v>6</v>
      </c>
      <c r="H631" t="s">
        <v>19</v>
      </c>
      <c r="I631">
        <v>518.39999914169312</v>
      </c>
      <c r="J631">
        <f>(p_summary[[#This Row],[UnitsSold]] - AVERAGE(product_summaries[UnitsSold])) / _xlfn.STDEV.P(product_summaries[UnitsSold])</f>
        <v>0.72316043184182122</v>
      </c>
      <c r="K631">
        <f>(p_summary[[#This Row],[Revenue]]-AVERAGE(product_summaries[UnitsSold]))/_xlfn.STDEV.P(product_summaries[UnitsSold])</f>
        <v>-0.45262839589747117</v>
      </c>
      <c r="L631">
        <v>903</v>
      </c>
    </row>
    <row r="632" spans="1:12" x14ac:dyDescent="0.3">
      <c r="A632">
        <v>10485</v>
      </c>
      <c r="B632">
        <v>70</v>
      </c>
      <c r="C632">
        <v>12</v>
      </c>
      <c r="D632">
        <v>60</v>
      </c>
      <c r="E632">
        <v>0.10000000149011612</v>
      </c>
      <c r="F632" t="s">
        <v>1023</v>
      </c>
      <c r="G632">
        <v>1</v>
      </c>
      <c r="H632" t="s">
        <v>4</v>
      </c>
      <c r="I632">
        <v>647.99999892711639</v>
      </c>
      <c r="J632">
        <f>(p_summary[[#This Row],[UnitsSold]] - AVERAGE(product_summaries[UnitsSold])) / _xlfn.STDEV.P(product_summaries[UnitsSold])</f>
        <v>0.4602435338701214</v>
      </c>
      <c r="K632">
        <f>(p_summary[[#This Row],[Revenue]]-AVERAGE(product_summaries[UnitsSold]))/_xlfn.STDEV.P(product_summaries[UnitsSold])</f>
        <v>-5.6418745656582156E-2</v>
      </c>
      <c r="L632">
        <v>817</v>
      </c>
    </row>
    <row r="633" spans="1:12" x14ac:dyDescent="0.3">
      <c r="A633">
        <v>10486</v>
      </c>
      <c r="B633">
        <v>11</v>
      </c>
      <c r="C633">
        <v>16.8</v>
      </c>
      <c r="D633">
        <v>5</v>
      </c>
      <c r="E633">
        <v>0</v>
      </c>
      <c r="F633" t="s">
        <v>909</v>
      </c>
      <c r="G633">
        <v>4</v>
      </c>
      <c r="H633" t="s">
        <v>13</v>
      </c>
      <c r="I633">
        <v>84</v>
      </c>
      <c r="J633">
        <f>(p_summary[[#This Row],[UnitsSold]] - AVERAGE(product_summaries[UnitsSold])) / _xlfn.STDEV.P(product_summaries[UnitsSold])</f>
        <v>0.12089730509269485</v>
      </c>
      <c r="K633">
        <f>(p_summary[[#This Row],[Revenue]]-AVERAGE(product_summaries[UnitsSold]))/_xlfn.STDEV.P(product_summaries[UnitsSold])</f>
        <v>-1.7806644453537857</v>
      </c>
      <c r="L633">
        <v>706</v>
      </c>
    </row>
    <row r="634" spans="1:12" x14ac:dyDescent="0.3">
      <c r="A634">
        <v>10486</v>
      </c>
      <c r="B634">
        <v>51</v>
      </c>
      <c r="C634">
        <v>42.4</v>
      </c>
      <c r="D634">
        <v>25</v>
      </c>
      <c r="E634">
        <v>0</v>
      </c>
      <c r="F634" t="s">
        <v>987</v>
      </c>
      <c r="G634">
        <v>7</v>
      </c>
      <c r="H634" t="s">
        <v>22</v>
      </c>
      <c r="I634">
        <v>1060</v>
      </c>
      <c r="J634">
        <f>(p_summary[[#This Row],[UnitsSold]] - AVERAGE(product_summaries[UnitsSold])) / _xlfn.STDEV.P(product_summaries[UnitsSold])</f>
        <v>0.67118848689392707</v>
      </c>
      <c r="K634">
        <f>(p_summary[[#This Row],[Revenue]]-AVERAGE(product_summaries[UnitsSold]))/_xlfn.STDEV.P(product_summaries[UnitsSold])</f>
        <v>1.2031366293017849</v>
      </c>
      <c r="L634">
        <v>886</v>
      </c>
    </row>
    <row r="635" spans="1:12" x14ac:dyDescent="0.3">
      <c r="A635">
        <v>10486</v>
      </c>
      <c r="B635">
        <v>74</v>
      </c>
      <c r="C635">
        <v>8</v>
      </c>
      <c r="D635">
        <v>16</v>
      </c>
      <c r="E635">
        <v>0</v>
      </c>
      <c r="F635" t="s">
        <v>1029</v>
      </c>
      <c r="G635">
        <v>7</v>
      </c>
      <c r="H635" t="s">
        <v>22</v>
      </c>
      <c r="I635">
        <v>128</v>
      </c>
      <c r="J635">
        <f>(p_summary[[#This Row],[UnitsSold]] - AVERAGE(product_summaries[UnitsSold])) / _xlfn.STDEV.P(product_summaries[UnitsSold])</f>
        <v>-1.1294865468889941</v>
      </c>
      <c r="K635">
        <f>(p_summary[[#This Row],[Revenue]]-AVERAGE(product_summaries[UnitsSold]))/_xlfn.STDEV.P(product_summaries[UnitsSold])</f>
        <v>-1.6461488231357067</v>
      </c>
      <c r="L635">
        <v>297</v>
      </c>
    </row>
    <row r="636" spans="1:12" x14ac:dyDescent="0.3">
      <c r="A636">
        <v>10487</v>
      </c>
      <c r="B636">
        <v>19</v>
      </c>
      <c r="C636">
        <v>7.3</v>
      </c>
      <c r="D636">
        <v>5</v>
      </c>
      <c r="E636">
        <v>0</v>
      </c>
      <c r="F636" t="s">
        <v>925</v>
      </c>
      <c r="G636">
        <v>3</v>
      </c>
      <c r="H636" t="s">
        <v>10</v>
      </c>
      <c r="I636">
        <v>36.5</v>
      </c>
      <c r="J636">
        <f>(p_summary[[#This Row],[UnitsSold]] - AVERAGE(product_summaries[UnitsSold])) / _xlfn.STDEV.P(product_summaries[UnitsSold])</f>
        <v>0.17286925004058901</v>
      </c>
      <c r="K636">
        <f>(p_summary[[#This Row],[Revenue]]-AVERAGE(product_summaries[UnitsSold]))/_xlfn.STDEV.P(product_summaries[UnitsSold])</f>
        <v>-1.9258801738846663</v>
      </c>
      <c r="L636">
        <v>723</v>
      </c>
    </row>
    <row r="637" spans="1:12" x14ac:dyDescent="0.3">
      <c r="A637">
        <v>10487</v>
      </c>
      <c r="B637">
        <v>26</v>
      </c>
      <c r="C637">
        <v>24.9</v>
      </c>
      <c r="D637">
        <v>30</v>
      </c>
      <c r="E637">
        <v>0</v>
      </c>
      <c r="F637" t="s">
        <v>939</v>
      </c>
      <c r="G637">
        <v>3</v>
      </c>
      <c r="H637" t="s">
        <v>10</v>
      </c>
      <c r="I637">
        <v>747</v>
      </c>
      <c r="J637">
        <f>(p_summary[[#This Row],[UnitsSold]] - AVERAGE(product_summaries[UnitsSold])) / _xlfn.STDEV.P(product_summaries[UnitsSold])</f>
        <v>0.26458444700746103</v>
      </c>
      <c r="K637">
        <f>(p_summary[[#This Row],[Revenue]]-AVERAGE(product_summaries[UnitsSold]))/_xlfn.STDEV.P(product_summaries[UnitsSold])</f>
        <v>0.24624140761408664</v>
      </c>
      <c r="L637">
        <v>753</v>
      </c>
    </row>
    <row r="638" spans="1:12" x14ac:dyDescent="0.3">
      <c r="A638">
        <v>10487</v>
      </c>
      <c r="B638">
        <v>54</v>
      </c>
      <c r="C638">
        <v>5.9</v>
      </c>
      <c r="D638">
        <v>24</v>
      </c>
      <c r="E638">
        <v>0.25</v>
      </c>
      <c r="F638" t="s">
        <v>993</v>
      </c>
      <c r="G638">
        <v>6</v>
      </c>
      <c r="H638" t="s">
        <v>19</v>
      </c>
      <c r="I638">
        <v>106.20000000000002</v>
      </c>
      <c r="J638">
        <f>(p_summary[[#This Row],[UnitsSold]] - AVERAGE(product_summaries[UnitsSold])) / _xlfn.STDEV.P(product_summaries[UnitsSold])</f>
        <v>0.27069879347191916</v>
      </c>
      <c r="K638">
        <f>(p_summary[[#This Row],[Revenue]]-AVERAGE(product_summaries[UnitsSold]))/_xlfn.STDEV.P(product_summaries[UnitsSold])</f>
        <v>-1.7127951995983002</v>
      </c>
      <c r="L638">
        <v>755</v>
      </c>
    </row>
    <row r="639" spans="1:12" x14ac:dyDescent="0.3">
      <c r="A639">
        <v>10488</v>
      </c>
      <c r="B639">
        <v>59</v>
      </c>
      <c r="C639">
        <v>44</v>
      </c>
      <c r="D639">
        <v>30</v>
      </c>
      <c r="E639">
        <v>0</v>
      </c>
      <c r="F639" t="s">
        <v>1002</v>
      </c>
      <c r="G639">
        <v>4</v>
      </c>
      <c r="H639" t="s">
        <v>13</v>
      </c>
      <c r="I639">
        <v>1320</v>
      </c>
      <c r="J639">
        <f>(p_summary[[#This Row],[UnitsSold]] - AVERAGE(product_summaries[UnitsSold])) / _xlfn.STDEV.P(product_summaries[UnitsSold])</f>
        <v>2.5360641585536587</v>
      </c>
      <c r="K639">
        <f>(p_summary[[#This Row],[Revenue]]-AVERAGE(product_summaries[UnitsSold]))/_xlfn.STDEV.P(product_summaries[UnitsSold])</f>
        <v>1.9980016696813427</v>
      </c>
      <c r="L639">
        <v>1496</v>
      </c>
    </row>
    <row r="640" spans="1:12" x14ac:dyDescent="0.3">
      <c r="A640">
        <v>10488</v>
      </c>
      <c r="B640">
        <v>73</v>
      </c>
      <c r="C640">
        <v>12</v>
      </c>
      <c r="D640">
        <v>20</v>
      </c>
      <c r="E640">
        <v>0.20000000298023224</v>
      </c>
      <c r="F640" t="s">
        <v>1027</v>
      </c>
      <c r="G640">
        <v>8</v>
      </c>
      <c r="H640" t="s">
        <v>25</v>
      </c>
      <c r="I640">
        <v>191.99999928474426</v>
      </c>
      <c r="J640">
        <f>(p_summary[[#This Row],[UnitsSold]] - AVERAGE(product_summaries[UnitsSold])) / _xlfn.STDEV.P(product_summaries[UnitsSold])</f>
        <v>-1.1417152398179102</v>
      </c>
      <c r="K640">
        <f>(p_summary[[#This Row],[Revenue]]-AVERAGE(product_summaries[UnitsSold]))/_xlfn.STDEV.P(product_summaries[UnitsSold])</f>
        <v>-1.4504897384597069</v>
      </c>
      <c r="L640">
        <v>293</v>
      </c>
    </row>
    <row r="641" spans="1:12" x14ac:dyDescent="0.3">
      <c r="A641">
        <v>10489</v>
      </c>
      <c r="B641">
        <v>11</v>
      </c>
      <c r="C641">
        <v>16.8</v>
      </c>
      <c r="D641">
        <v>15</v>
      </c>
      <c r="E641">
        <v>0.25</v>
      </c>
      <c r="F641" t="s">
        <v>909</v>
      </c>
      <c r="G641">
        <v>4</v>
      </c>
      <c r="H641" t="s">
        <v>13</v>
      </c>
      <c r="I641">
        <v>189</v>
      </c>
      <c r="J641">
        <f>(p_summary[[#This Row],[UnitsSold]] - AVERAGE(product_summaries[UnitsSold])) / _xlfn.STDEV.P(product_summaries[UnitsSold])</f>
        <v>0.12089730509269485</v>
      </c>
      <c r="K641">
        <f>(p_summary[[#This Row],[Revenue]]-AVERAGE(product_summaries[UnitsSold]))/_xlfn.STDEV.P(product_summaries[UnitsSold])</f>
        <v>-1.4596612559697335</v>
      </c>
      <c r="L641">
        <v>706</v>
      </c>
    </row>
    <row r="642" spans="1:12" x14ac:dyDescent="0.3">
      <c r="A642">
        <v>10489</v>
      </c>
      <c r="B642">
        <v>16</v>
      </c>
      <c r="C642">
        <v>13.9</v>
      </c>
      <c r="D642">
        <v>18</v>
      </c>
      <c r="E642">
        <v>0</v>
      </c>
      <c r="F642" t="s">
        <v>919</v>
      </c>
      <c r="G642">
        <v>3</v>
      </c>
      <c r="H642" t="s">
        <v>10</v>
      </c>
      <c r="I642">
        <v>250.20000000000002</v>
      </c>
      <c r="J642">
        <f>(p_summary[[#This Row],[UnitsSold]] - AVERAGE(product_summaries[UnitsSold])) / _xlfn.STDEV.P(product_summaries[UnitsSold])</f>
        <v>1.5027396060602336</v>
      </c>
      <c r="K642">
        <f>(p_summary[[#This Row],[Revenue]]-AVERAGE(product_summaries[UnitsSold]))/_xlfn.STDEV.P(product_summaries[UnitsSold])</f>
        <v>-1.2725622541573143</v>
      </c>
      <c r="L642">
        <v>1158</v>
      </c>
    </row>
    <row r="643" spans="1:12" x14ac:dyDescent="0.3">
      <c r="A643">
        <v>10490</v>
      </c>
      <c r="B643">
        <v>59</v>
      </c>
      <c r="C643">
        <v>44</v>
      </c>
      <c r="D643">
        <v>60</v>
      </c>
      <c r="E643">
        <v>0</v>
      </c>
      <c r="F643" t="s">
        <v>1002</v>
      </c>
      <c r="G643">
        <v>4</v>
      </c>
      <c r="H643" t="s">
        <v>13</v>
      </c>
      <c r="I643">
        <v>2640</v>
      </c>
      <c r="J643">
        <f>(p_summary[[#This Row],[UnitsSold]] - AVERAGE(product_summaries[UnitsSold])) / _xlfn.STDEV.P(product_summaries[UnitsSold])</f>
        <v>2.5360641585536587</v>
      </c>
      <c r="K643">
        <f>(p_summary[[#This Row],[Revenue]]-AVERAGE(product_summaries[UnitsSold]))/_xlfn.STDEV.P(product_summaries[UnitsSold])</f>
        <v>6.0334703362237123</v>
      </c>
      <c r="L643">
        <v>1496</v>
      </c>
    </row>
    <row r="644" spans="1:12" x14ac:dyDescent="0.3">
      <c r="A644">
        <v>10490</v>
      </c>
      <c r="B644">
        <v>68</v>
      </c>
      <c r="C644">
        <v>10</v>
      </c>
      <c r="D644">
        <v>30</v>
      </c>
      <c r="E644">
        <v>0</v>
      </c>
      <c r="F644" t="s">
        <v>1019</v>
      </c>
      <c r="G644">
        <v>3</v>
      </c>
      <c r="H644" t="s">
        <v>10</v>
      </c>
      <c r="I644">
        <v>300</v>
      </c>
      <c r="J644">
        <f>(p_summary[[#This Row],[UnitsSold]] - AVERAGE(product_summaries[UnitsSold])) / _xlfn.STDEV.P(product_summaries[UnitsSold])</f>
        <v>0.40521441568999816</v>
      </c>
      <c r="K644">
        <f>(p_summary[[#This Row],[Revenue]]-AVERAGE(product_summaries[UnitsSold]))/_xlfn.STDEV.P(product_summaries[UnitsSold])</f>
        <v>-1.1203150271923068</v>
      </c>
      <c r="L644">
        <v>799</v>
      </c>
    </row>
    <row r="645" spans="1:12" x14ac:dyDescent="0.3">
      <c r="A645">
        <v>10490</v>
      </c>
      <c r="B645">
        <v>75</v>
      </c>
      <c r="C645">
        <v>6.2</v>
      </c>
      <c r="D645">
        <v>36</v>
      </c>
      <c r="E645">
        <v>0</v>
      </c>
      <c r="F645" t="s">
        <v>1030</v>
      </c>
      <c r="G645">
        <v>1</v>
      </c>
      <c r="H645" t="s">
        <v>4</v>
      </c>
      <c r="I645">
        <v>223.20000000000002</v>
      </c>
      <c r="J645">
        <f>(p_summary[[#This Row],[UnitsSold]] - AVERAGE(product_summaries[UnitsSold])) / _xlfn.STDEV.P(product_summaries[UnitsSold])</f>
        <v>1.4935680863635465</v>
      </c>
      <c r="K645">
        <f>(p_summary[[#This Row],[Revenue]]-AVERAGE(product_summaries[UnitsSold]))/_xlfn.STDEV.P(product_summaries[UnitsSold])</f>
        <v>-1.3551059314274991</v>
      </c>
      <c r="L645">
        <v>1155</v>
      </c>
    </row>
    <row r="646" spans="1:12" x14ac:dyDescent="0.3">
      <c r="A646">
        <v>10491</v>
      </c>
      <c r="B646">
        <v>44</v>
      </c>
      <c r="C646">
        <v>15.5</v>
      </c>
      <c r="D646">
        <v>15</v>
      </c>
      <c r="E646">
        <v>0.15000000596046448</v>
      </c>
      <c r="F646" t="s">
        <v>973</v>
      </c>
      <c r="G646">
        <v>2</v>
      </c>
      <c r="H646" t="s">
        <v>7</v>
      </c>
      <c r="I646">
        <v>197.62499861419201</v>
      </c>
      <c r="J646">
        <f>(p_summary[[#This Row],[UnitsSold]] - AVERAGE(product_summaries[UnitsSold])) / _xlfn.STDEV.P(product_summaries[UnitsSold])</f>
        <v>-0.20010588429135731</v>
      </c>
      <c r="K646">
        <f>(p_summary[[#This Row],[Revenue]]-AVERAGE(product_summaries[UnitsSold]))/_xlfn.STDEV.P(product_summaries[UnitsSold])</f>
        <v>-1.4332931410784129</v>
      </c>
      <c r="L646">
        <v>601</v>
      </c>
    </row>
    <row r="647" spans="1:12" x14ac:dyDescent="0.3">
      <c r="A647">
        <v>10491</v>
      </c>
      <c r="B647">
        <v>77</v>
      </c>
      <c r="C647">
        <v>10.4</v>
      </c>
      <c r="D647">
        <v>7</v>
      </c>
      <c r="E647">
        <v>0.15000000596046448</v>
      </c>
      <c r="F647" t="s">
        <v>1034</v>
      </c>
      <c r="G647">
        <v>2</v>
      </c>
      <c r="H647" t="s">
        <v>7</v>
      </c>
      <c r="I647">
        <v>61.879999566078183</v>
      </c>
      <c r="J647">
        <f>(p_summary[[#This Row],[UnitsSold]] - AVERAGE(product_summaries[UnitsSold])) / _xlfn.STDEV.P(product_summaries[UnitsSold])</f>
        <v>0.38075702983216564</v>
      </c>
      <c r="K647">
        <f>(p_summary[[#This Row],[Revenue]]-AVERAGE(product_summaries[UnitsSold]))/_xlfn.STDEV.P(product_summaries[UnitsSold])</f>
        <v>-1.8482891185772667</v>
      </c>
      <c r="L647">
        <v>791</v>
      </c>
    </row>
    <row r="648" spans="1:12" x14ac:dyDescent="0.3">
      <c r="A648">
        <v>10492</v>
      </c>
      <c r="B648">
        <v>25</v>
      </c>
      <c r="C648">
        <v>11.2</v>
      </c>
      <c r="D648">
        <v>60</v>
      </c>
      <c r="E648">
        <v>5.000000074505806E-2</v>
      </c>
      <c r="F648" t="s">
        <v>937</v>
      </c>
      <c r="G648">
        <v>3</v>
      </c>
      <c r="H648" t="s">
        <v>10</v>
      </c>
      <c r="I648">
        <v>638.39999949932098</v>
      </c>
      <c r="J648">
        <f>(p_summary[[#This Row],[UnitsSold]] - AVERAGE(product_summaries[UnitsSold])) / _xlfn.STDEV.P(product_summaries[UnitsSold])</f>
        <v>-1.0652859090121836</v>
      </c>
      <c r="K648">
        <f>(p_summary[[#This Row],[Revenue]]-AVERAGE(product_summaries[UnitsSold]))/_xlfn.STDEV.P(product_summaries[UnitsSold])</f>
        <v>-8.5767606936652654E-2</v>
      </c>
      <c r="L648">
        <v>318</v>
      </c>
    </row>
    <row r="649" spans="1:12" x14ac:dyDescent="0.3">
      <c r="A649">
        <v>10492</v>
      </c>
      <c r="B649">
        <v>42</v>
      </c>
      <c r="C649">
        <v>11.2</v>
      </c>
      <c r="D649">
        <v>20</v>
      </c>
      <c r="E649">
        <v>5.000000074505806E-2</v>
      </c>
      <c r="F649" t="s">
        <v>969</v>
      </c>
      <c r="G649">
        <v>5</v>
      </c>
      <c r="H649" t="s">
        <v>16</v>
      </c>
      <c r="I649">
        <v>212.79999983310699</v>
      </c>
      <c r="J649">
        <f>(p_summary[[#This Row],[UnitsSold]] - AVERAGE(product_summaries[UnitsSold])) / _xlfn.STDEV.P(product_summaries[UnitsSold])</f>
        <v>9.338274600263323E-2</v>
      </c>
      <c r="K649">
        <f>(p_summary[[#This Row],[Revenue]]-AVERAGE(product_summaries[UnitsSold]))/_xlfn.STDEV.P(product_summaries[UnitsSold])</f>
        <v>-1.3869005335529023</v>
      </c>
      <c r="L649">
        <v>697</v>
      </c>
    </row>
    <row r="650" spans="1:12" x14ac:dyDescent="0.3">
      <c r="A650">
        <v>10493</v>
      </c>
      <c r="B650">
        <v>65</v>
      </c>
      <c r="C650">
        <v>16.8</v>
      </c>
      <c r="D650">
        <v>15</v>
      </c>
      <c r="E650">
        <v>0.10000000149011612</v>
      </c>
      <c r="F650" t="s">
        <v>1014</v>
      </c>
      <c r="G650">
        <v>2</v>
      </c>
      <c r="H650" t="s">
        <v>7</v>
      </c>
      <c r="I650">
        <v>226.79999962449074</v>
      </c>
      <c r="J650">
        <f>(p_summary[[#This Row],[UnitsSold]] - AVERAGE(product_summaries[UnitsSold])) / _xlfn.STDEV.P(product_summaries[UnitsSold])</f>
        <v>0.24012706114962851</v>
      </c>
      <c r="K650">
        <f>(p_summary[[#This Row],[Revenue]]-AVERAGE(product_summaries[UnitsSold]))/_xlfn.STDEV.P(product_summaries[UnitsSold])</f>
        <v>-1.3441001089394715</v>
      </c>
      <c r="L650">
        <v>745</v>
      </c>
    </row>
    <row r="651" spans="1:12" x14ac:dyDescent="0.3">
      <c r="A651">
        <v>10493</v>
      </c>
      <c r="B651">
        <v>66</v>
      </c>
      <c r="C651">
        <v>13.6</v>
      </c>
      <c r="D651">
        <v>10</v>
      </c>
      <c r="E651">
        <v>0.10000000149011612</v>
      </c>
      <c r="F651" t="s">
        <v>1016</v>
      </c>
      <c r="G651">
        <v>2</v>
      </c>
      <c r="H651" t="s">
        <v>7</v>
      </c>
      <c r="I651">
        <v>122.39999979734421</v>
      </c>
      <c r="J651">
        <f>(p_summary[[#This Row],[UnitsSold]] - AVERAGE(product_summaries[UnitsSold])) / _xlfn.STDEV.P(product_summaries[UnitsSold])</f>
        <v>-1.3068025943582799</v>
      </c>
      <c r="K651">
        <f>(p_summary[[#This Row],[Revenue]]-AVERAGE(product_summaries[UnitsSold]))/_xlfn.STDEV.P(product_summaries[UnitsSold])</f>
        <v>-1.6632689938557432</v>
      </c>
      <c r="L651">
        <v>239</v>
      </c>
    </row>
    <row r="652" spans="1:12" x14ac:dyDescent="0.3">
      <c r="A652">
        <v>10493</v>
      </c>
      <c r="B652">
        <v>69</v>
      </c>
      <c r="C652">
        <v>28.8</v>
      </c>
      <c r="D652">
        <v>10</v>
      </c>
      <c r="E652">
        <v>0.10000000149011612</v>
      </c>
      <c r="F652" t="s">
        <v>1021</v>
      </c>
      <c r="G652">
        <v>4</v>
      </c>
      <c r="H652" t="s">
        <v>13</v>
      </c>
      <c r="I652">
        <v>259.19999957084656</v>
      </c>
      <c r="J652">
        <f>(p_summary[[#This Row],[UnitsSold]] - AVERAGE(product_summaries[UnitsSold])) / _xlfn.STDEV.P(product_summaries[UnitsSold])</f>
        <v>0.14535469095052739</v>
      </c>
      <c r="K652">
        <f>(p_summary[[#This Row],[Revenue]]-AVERAGE(product_summaries[UnitsSold]))/_xlfn.STDEV.P(product_summaries[UnitsSold])</f>
        <v>-1.2450476963792492</v>
      </c>
      <c r="L652">
        <v>714</v>
      </c>
    </row>
    <row r="653" spans="1:12" x14ac:dyDescent="0.3">
      <c r="A653">
        <v>10494</v>
      </c>
      <c r="B653">
        <v>56</v>
      </c>
      <c r="C653">
        <v>30.4</v>
      </c>
      <c r="D653">
        <v>30</v>
      </c>
      <c r="E653">
        <v>0</v>
      </c>
      <c r="F653" t="s">
        <v>997</v>
      </c>
      <c r="G653">
        <v>5</v>
      </c>
      <c r="H653" t="s">
        <v>16</v>
      </c>
      <c r="I653">
        <v>912</v>
      </c>
      <c r="J653">
        <f>(p_summary[[#This Row],[UnitsSold]] - AVERAGE(product_summaries[UnitsSold])) / _xlfn.STDEV.P(product_summaries[UnitsSold])</f>
        <v>1.8237427954442857</v>
      </c>
      <c r="K653">
        <f>(p_summary[[#This Row],[Revenue]]-AVERAGE(product_summaries[UnitsSold]))/_xlfn.STDEV.P(product_summaries[UnitsSold])</f>
        <v>0.75067499093188284</v>
      </c>
      <c r="L653">
        <v>1263</v>
      </c>
    </row>
    <row r="654" spans="1:12" x14ac:dyDescent="0.3">
      <c r="A654">
        <v>10495</v>
      </c>
      <c r="B654">
        <v>23</v>
      </c>
      <c r="C654">
        <v>7.2</v>
      </c>
      <c r="D654">
        <v>10</v>
      </c>
      <c r="E654">
        <v>0</v>
      </c>
      <c r="F654" t="s">
        <v>933</v>
      </c>
      <c r="G654">
        <v>5</v>
      </c>
      <c r="H654" t="s">
        <v>16</v>
      </c>
      <c r="I654">
        <v>72</v>
      </c>
      <c r="J654">
        <f>(p_summary[[#This Row],[UnitsSold]] - AVERAGE(product_summaries[UnitsSold])) / _xlfn.STDEV.P(product_summaries[UnitsSold])</f>
        <v>-0.26430652216816775</v>
      </c>
      <c r="K654">
        <f>(p_summary[[#This Row],[Revenue]]-AVERAGE(product_summaries[UnitsSold]))/_xlfn.STDEV.P(product_summaries[UnitsSold])</f>
        <v>-1.8173505241405343</v>
      </c>
      <c r="L654">
        <v>580</v>
      </c>
    </row>
    <row r="655" spans="1:12" x14ac:dyDescent="0.3">
      <c r="A655">
        <v>10495</v>
      </c>
      <c r="B655">
        <v>41</v>
      </c>
      <c r="C655">
        <v>7.7</v>
      </c>
      <c r="D655">
        <v>20</v>
      </c>
      <c r="E655">
        <v>0</v>
      </c>
      <c r="F655" t="s">
        <v>967</v>
      </c>
      <c r="G655">
        <v>8</v>
      </c>
      <c r="H655" t="s">
        <v>25</v>
      </c>
      <c r="I655">
        <v>154</v>
      </c>
      <c r="J655">
        <f>(p_summary[[#This Row],[UnitsSold]] - AVERAGE(product_summaries[UnitsSold])) / _xlfn.STDEV.P(product_summaries[UnitsSold])</f>
        <v>0.96161994395568862</v>
      </c>
      <c r="K655">
        <f>(p_summary[[#This Row],[Revenue]]-AVERAGE(product_summaries[UnitsSold]))/_xlfn.STDEV.P(product_summaries[UnitsSold])</f>
        <v>-1.5666623190977509</v>
      </c>
      <c r="L655">
        <v>981</v>
      </c>
    </row>
    <row r="656" spans="1:12" x14ac:dyDescent="0.3">
      <c r="A656">
        <v>10495</v>
      </c>
      <c r="B656">
        <v>77</v>
      </c>
      <c r="C656">
        <v>10.4</v>
      </c>
      <c r="D656">
        <v>5</v>
      </c>
      <c r="E656">
        <v>0</v>
      </c>
      <c r="F656" t="s">
        <v>1034</v>
      </c>
      <c r="G656">
        <v>2</v>
      </c>
      <c r="H656" t="s">
        <v>7</v>
      </c>
      <c r="I656">
        <v>52</v>
      </c>
      <c r="J656">
        <f>(p_summary[[#This Row],[UnitsSold]] - AVERAGE(product_summaries[UnitsSold])) / _xlfn.STDEV.P(product_summaries[UnitsSold])</f>
        <v>0.38075702983216564</v>
      </c>
      <c r="K656">
        <f>(p_summary[[#This Row],[Revenue]]-AVERAGE(product_summaries[UnitsSold]))/_xlfn.STDEV.P(product_summaries[UnitsSold])</f>
        <v>-1.8784939887851158</v>
      </c>
      <c r="L656">
        <v>791</v>
      </c>
    </row>
    <row r="657" spans="1:12" x14ac:dyDescent="0.3">
      <c r="A657">
        <v>10496</v>
      </c>
      <c r="B657">
        <v>31</v>
      </c>
      <c r="C657">
        <v>10</v>
      </c>
      <c r="D657">
        <v>20</v>
      </c>
      <c r="E657">
        <v>5.000000074505806E-2</v>
      </c>
      <c r="F657" t="s">
        <v>949</v>
      </c>
      <c r="G657">
        <v>4</v>
      </c>
      <c r="H657" t="s">
        <v>13</v>
      </c>
      <c r="I657">
        <v>189.99999985098839</v>
      </c>
      <c r="J657">
        <f>(p_summary[[#This Row],[UnitsSold]] - AVERAGE(product_summaries[UnitsSold])) / _xlfn.STDEV.P(product_summaries[UnitsSold])</f>
        <v>2.2334040085629812</v>
      </c>
      <c r="K657">
        <f>(p_summary[[#This Row],[Revenue]]-AVERAGE(product_summaries[UnitsSold]))/_xlfn.STDEV.P(product_summaries[UnitsSold])</f>
        <v>-1.4566040831930587</v>
      </c>
      <c r="L657">
        <v>1397</v>
      </c>
    </row>
    <row r="658" spans="1:12" x14ac:dyDescent="0.3">
      <c r="A658">
        <v>10497</v>
      </c>
      <c r="B658">
        <v>56</v>
      </c>
      <c r="C658">
        <v>30.4</v>
      </c>
      <c r="D658">
        <v>14</v>
      </c>
      <c r="E658">
        <v>0</v>
      </c>
      <c r="F658" t="s">
        <v>997</v>
      </c>
      <c r="G658">
        <v>5</v>
      </c>
      <c r="H658" t="s">
        <v>16</v>
      </c>
      <c r="I658">
        <v>425.59999999999997</v>
      </c>
      <c r="J658">
        <f>(p_summary[[#This Row],[UnitsSold]] - AVERAGE(product_summaries[UnitsSold])) / _xlfn.STDEV.P(product_summaries[UnitsSold])</f>
        <v>1.8237427954442857</v>
      </c>
      <c r="K658">
        <f>(p_summary[[#This Row],[Revenue]]-AVERAGE(product_summaries[UnitsSold]))/_xlfn.STDEV.P(product_summaries[UnitsSold])</f>
        <v>-0.73633406922433597</v>
      </c>
      <c r="L658">
        <v>1263</v>
      </c>
    </row>
    <row r="659" spans="1:12" x14ac:dyDescent="0.3">
      <c r="A659">
        <v>10497</v>
      </c>
      <c r="B659">
        <v>72</v>
      </c>
      <c r="C659">
        <v>27.8</v>
      </c>
      <c r="D659">
        <v>25</v>
      </c>
      <c r="E659">
        <v>0</v>
      </c>
      <c r="F659" t="s">
        <v>1026</v>
      </c>
      <c r="G659">
        <v>4</v>
      </c>
      <c r="H659" t="s">
        <v>13</v>
      </c>
      <c r="I659">
        <v>695</v>
      </c>
      <c r="J659">
        <f>(p_summary[[#This Row],[UnitsSold]] - AVERAGE(product_summaries[UnitsSold])) / _xlfn.STDEV.P(product_summaries[UnitsSold])</f>
        <v>0.42661462831560165</v>
      </c>
      <c r="K659">
        <f>(p_summary[[#This Row],[Revenue]]-AVERAGE(product_summaries[UnitsSold]))/_xlfn.STDEV.P(product_summaries[UnitsSold])</f>
        <v>8.7268399538175098E-2</v>
      </c>
      <c r="L659">
        <v>806</v>
      </c>
    </row>
    <row r="660" spans="1:12" x14ac:dyDescent="0.3">
      <c r="A660">
        <v>10497</v>
      </c>
      <c r="B660">
        <v>77</v>
      </c>
      <c r="C660">
        <v>10.4</v>
      </c>
      <c r="D660">
        <v>25</v>
      </c>
      <c r="E660">
        <v>0</v>
      </c>
      <c r="F660" t="s">
        <v>1034</v>
      </c>
      <c r="G660">
        <v>2</v>
      </c>
      <c r="H660" t="s">
        <v>7</v>
      </c>
      <c r="I660">
        <v>260</v>
      </c>
      <c r="J660">
        <f>(p_summary[[#This Row],[UnitsSold]] - AVERAGE(product_summaries[UnitsSold])) / _xlfn.STDEV.P(product_summaries[UnitsSold])</f>
        <v>0.38075702983216564</v>
      </c>
      <c r="K660">
        <f>(p_summary[[#This Row],[Revenue]]-AVERAGE(product_summaries[UnitsSold]))/_xlfn.STDEV.P(product_summaries[UnitsSold])</f>
        <v>-1.2426019564814696</v>
      </c>
      <c r="L660">
        <v>791</v>
      </c>
    </row>
    <row r="661" spans="1:12" x14ac:dyDescent="0.3">
      <c r="A661">
        <v>10498</v>
      </c>
      <c r="B661">
        <v>24</v>
      </c>
      <c r="C661">
        <v>4.5</v>
      </c>
      <c r="D661">
        <v>14</v>
      </c>
      <c r="E661">
        <v>0</v>
      </c>
      <c r="F661" t="s">
        <v>935</v>
      </c>
      <c r="G661">
        <v>1</v>
      </c>
      <c r="H661" t="s">
        <v>4</v>
      </c>
      <c r="I661">
        <v>63</v>
      </c>
      <c r="J661">
        <f>(p_summary[[#This Row],[UnitsSold]] - AVERAGE(product_summaries[UnitsSold])) / _xlfn.STDEV.P(product_summaries[UnitsSold])</f>
        <v>1.4018528893966744</v>
      </c>
      <c r="K661">
        <f>(p_summary[[#This Row],[Revenue]]-AVERAGE(product_summaries[UnitsSold]))/_xlfn.STDEV.P(product_summaries[UnitsSold])</f>
        <v>-1.8448650832305959</v>
      </c>
      <c r="L661">
        <v>1125</v>
      </c>
    </row>
    <row r="662" spans="1:12" x14ac:dyDescent="0.3">
      <c r="A662">
        <v>10498</v>
      </c>
      <c r="B662">
        <v>40</v>
      </c>
      <c r="C662">
        <v>18.399999999999999</v>
      </c>
      <c r="D662">
        <v>5</v>
      </c>
      <c r="E662">
        <v>0</v>
      </c>
      <c r="F662" t="s">
        <v>965</v>
      </c>
      <c r="G662">
        <v>8</v>
      </c>
      <c r="H662" t="s">
        <v>25</v>
      </c>
      <c r="I662">
        <v>92</v>
      </c>
      <c r="J662">
        <f>(p_summary[[#This Row],[UnitsSold]] - AVERAGE(product_summaries[UnitsSold])) / _xlfn.STDEV.P(product_summaries[UnitsSold])</f>
        <v>1.3345950782876348</v>
      </c>
      <c r="K662">
        <f>(p_summary[[#This Row],[Revenue]]-AVERAGE(product_summaries[UnitsSold]))/_xlfn.STDEV.P(product_summaries[UnitsSold])</f>
        <v>-1.7562070594959529</v>
      </c>
      <c r="L662">
        <v>1103</v>
      </c>
    </row>
    <row r="663" spans="1:12" x14ac:dyDescent="0.3">
      <c r="A663">
        <v>10498</v>
      </c>
      <c r="B663">
        <v>42</v>
      </c>
      <c r="C663">
        <v>14</v>
      </c>
      <c r="D663">
        <v>30</v>
      </c>
      <c r="E663">
        <v>0</v>
      </c>
      <c r="F663" t="s">
        <v>969</v>
      </c>
      <c r="G663">
        <v>5</v>
      </c>
      <c r="H663" t="s">
        <v>16</v>
      </c>
      <c r="I663">
        <v>420</v>
      </c>
      <c r="J663">
        <f>(p_summary[[#This Row],[UnitsSold]] - AVERAGE(product_summaries[UnitsSold])) / _xlfn.STDEV.P(product_summaries[UnitsSold])</f>
        <v>9.338274600263323E-2</v>
      </c>
      <c r="K663">
        <f>(p_summary[[#This Row],[Revenue]]-AVERAGE(product_summaries[UnitsSold]))/_xlfn.STDEV.P(product_summaries[UnitsSold])</f>
        <v>-0.7534542393248187</v>
      </c>
      <c r="L663">
        <v>697</v>
      </c>
    </row>
    <row r="664" spans="1:12" x14ac:dyDescent="0.3">
      <c r="A664">
        <v>10499</v>
      </c>
      <c r="B664">
        <v>28</v>
      </c>
      <c r="C664">
        <v>45.6</v>
      </c>
      <c r="D664">
        <v>20</v>
      </c>
      <c r="E664">
        <v>0</v>
      </c>
      <c r="F664" t="s">
        <v>943</v>
      </c>
      <c r="G664">
        <v>7</v>
      </c>
      <c r="H664" t="s">
        <v>22</v>
      </c>
      <c r="I664">
        <v>912</v>
      </c>
      <c r="J664">
        <f>(p_summary[[#This Row],[UnitsSold]] - AVERAGE(product_summaries[UnitsSold])) / _xlfn.STDEV.P(product_summaries[UnitsSold])</f>
        <v>-8.0876128234423653E-2</v>
      </c>
      <c r="K664">
        <f>(p_summary[[#This Row],[Revenue]]-AVERAGE(product_summaries[UnitsSold]))/_xlfn.STDEV.P(product_summaries[UnitsSold])</f>
        <v>0.75067499093188284</v>
      </c>
      <c r="L664">
        <v>640</v>
      </c>
    </row>
    <row r="665" spans="1:12" x14ac:dyDescent="0.3">
      <c r="A665">
        <v>10499</v>
      </c>
      <c r="B665">
        <v>49</v>
      </c>
      <c r="C665">
        <v>20</v>
      </c>
      <c r="D665">
        <v>25</v>
      </c>
      <c r="E665">
        <v>0</v>
      </c>
      <c r="F665" t="s">
        <v>983</v>
      </c>
      <c r="G665">
        <v>3</v>
      </c>
      <c r="H665" t="s">
        <v>10</v>
      </c>
      <c r="I665">
        <v>500</v>
      </c>
      <c r="J665">
        <f>(p_summary[[#This Row],[UnitsSold]] - AVERAGE(product_summaries[UnitsSold])) / _xlfn.STDEV.P(product_summaries[UnitsSold])</f>
        <v>-0.44773691610191185</v>
      </c>
      <c r="K665">
        <f>(p_summary[[#This Row],[Revenue]]-AVERAGE(product_summaries[UnitsSold]))/_xlfn.STDEV.P(product_summaries[UnitsSold])</f>
        <v>-0.50888038074649322</v>
      </c>
      <c r="L665">
        <v>520</v>
      </c>
    </row>
    <row r="666" spans="1:12" x14ac:dyDescent="0.3">
      <c r="A666">
        <v>10500</v>
      </c>
      <c r="B666">
        <v>15</v>
      </c>
      <c r="C666">
        <v>15.5</v>
      </c>
      <c r="D666">
        <v>12</v>
      </c>
      <c r="E666">
        <v>5.000000074505806E-2</v>
      </c>
      <c r="F666" t="s">
        <v>917</v>
      </c>
      <c r="G666">
        <v>2</v>
      </c>
      <c r="H666" t="s">
        <v>7</v>
      </c>
      <c r="I666">
        <v>176.6999998614192</v>
      </c>
      <c r="J666">
        <f>(p_summary[[#This Row],[UnitsSold]] - AVERAGE(product_summaries[UnitsSold])) / _xlfn.STDEV.P(product_summaries[UnitsSold])</f>
        <v>-1.664491862529081</v>
      </c>
      <c r="K666">
        <f>(p_summary[[#This Row],[Revenue]]-AVERAGE(product_summaries[UnitsSold]))/_xlfn.STDEV.P(product_summaries[UnitsSold])</f>
        <v>-1.4972644871498164</v>
      </c>
      <c r="L666">
        <v>122</v>
      </c>
    </row>
    <row r="667" spans="1:12" x14ac:dyDescent="0.3">
      <c r="A667">
        <v>10500</v>
      </c>
      <c r="B667">
        <v>28</v>
      </c>
      <c r="C667">
        <v>45.6</v>
      </c>
      <c r="D667">
        <v>8</v>
      </c>
      <c r="E667">
        <v>5.000000074505806E-2</v>
      </c>
      <c r="F667" t="s">
        <v>943</v>
      </c>
      <c r="G667">
        <v>7</v>
      </c>
      <c r="H667" t="s">
        <v>22</v>
      </c>
      <c r="I667">
        <v>346.55999972820285</v>
      </c>
      <c r="J667">
        <f>(p_summary[[#This Row],[UnitsSold]] - AVERAGE(product_summaries[UnitsSold])) / _xlfn.STDEV.P(product_summaries[UnitsSold])</f>
        <v>-8.0876128234423653E-2</v>
      </c>
      <c r="K667">
        <f>(p_summary[[#This Row],[Revenue]]-AVERAGE(product_summaries[UnitsSold]))/_xlfn.STDEV.P(product_summaries[UnitsSold])</f>
        <v>-0.97797304233065241</v>
      </c>
      <c r="L667">
        <v>640</v>
      </c>
    </row>
    <row r="668" spans="1:12" x14ac:dyDescent="0.3">
      <c r="A668">
        <v>10501</v>
      </c>
      <c r="B668">
        <v>54</v>
      </c>
      <c r="C668">
        <v>7.45</v>
      </c>
      <c r="D668">
        <v>20</v>
      </c>
      <c r="E668">
        <v>0</v>
      </c>
      <c r="F668" t="s">
        <v>993</v>
      </c>
      <c r="G668">
        <v>6</v>
      </c>
      <c r="H668" t="s">
        <v>19</v>
      </c>
      <c r="I668">
        <v>149</v>
      </c>
      <c r="J668">
        <f>(p_summary[[#This Row],[UnitsSold]] - AVERAGE(product_summaries[UnitsSold])) / _xlfn.STDEV.P(product_summaries[UnitsSold])</f>
        <v>0.27069879347191916</v>
      </c>
      <c r="K668">
        <f>(p_summary[[#This Row],[Revenue]]-AVERAGE(product_summaries[UnitsSold]))/_xlfn.STDEV.P(product_summaries[UnitsSold])</f>
        <v>-1.5819481852588961</v>
      </c>
      <c r="L668">
        <v>755</v>
      </c>
    </row>
    <row r="669" spans="1:12" x14ac:dyDescent="0.3">
      <c r="A669">
        <v>10502</v>
      </c>
      <c r="B669">
        <v>45</v>
      </c>
      <c r="C669">
        <v>9.5</v>
      </c>
      <c r="D669">
        <v>21</v>
      </c>
      <c r="E669">
        <v>0</v>
      </c>
      <c r="F669" t="s">
        <v>975</v>
      </c>
      <c r="G669">
        <v>8</v>
      </c>
      <c r="H669" t="s">
        <v>25</v>
      </c>
      <c r="I669">
        <v>199.5</v>
      </c>
      <c r="J669">
        <f>(p_summary[[#This Row],[UnitsSold]] - AVERAGE(product_summaries[UnitsSold])) / _xlfn.STDEV.P(product_summaries[UnitsSold])</f>
        <v>-0.48442299488866064</v>
      </c>
      <c r="K669">
        <f>(p_summary[[#This Row],[Revenue]]-AVERAGE(product_summaries[UnitsSold]))/_xlfn.STDEV.P(product_summaries[UnitsSold])</f>
        <v>-1.4275609370313282</v>
      </c>
      <c r="L669">
        <v>508</v>
      </c>
    </row>
    <row r="670" spans="1:12" x14ac:dyDescent="0.3">
      <c r="A670">
        <v>10502</v>
      </c>
      <c r="B670">
        <v>53</v>
      </c>
      <c r="C670">
        <v>32.799999999999997</v>
      </c>
      <c r="D670">
        <v>6</v>
      </c>
      <c r="E670">
        <v>0</v>
      </c>
      <c r="F670" t="s">
        <v>991</v>
      </c>
      <c r="G670">
        <v>6</v>
      </c>
      <c r="H670" t="s">
        <v>19</v>
      </c>
      <c r="I670">
        <v>196.79999999999998</v>
      </c>
      <c r="J670">
        <f>(p_summary[[#This Row],[UnitsSold]] - AVERAGE(product_summaries[UnitsSold])) / _xlfn.STDEV.P(product_summaries[UnitsSold])</f>
        <v>0.16981207680835994</v>
      </c>
      <c r="K670">
        <f>(p_summary[[#This Row],[Revenue]]-AVERAGE(product_summaries[UnitsSold]))/_xlfn.STDEV.P(product_summaries[UnitsSold])</f>
        <v>-1.4358153047583468</v>
      </c>
      <c r="L670">
        <v>722</v>
      </c>
    </row>
    <row r="671" spans="1:12" x14ac:dyDescent="0.3">
      <c r="A671">
        <v>10502</v>
      </c>
      <c r="B671">
        <v>67</v>
      </c>
      <c r="C671">
        <v>14</v>
      </c>
      <c r="D671">
        <v>30</v>
      </c>
      <c r="E671">
        <v>0</v>
      </c>
      <c r="F671" t="s">
        <v>1018</v>
      </c>
      <c r="G671">
        <v>1</v>
      </c>
      <c r="H671" t="s">
        <v>4</v>
      </c>
      <c r="I671">
        <v>420</v>
      </c>
      <c r="J671">
        <f>(p_summary[[#This Row],[UnitsSold]] - AVERAGE(product_summaries[UnitsSold])) / _xlfn.STDEV.P(product_summaries[UnitsSold])</f>
        <v>-1.4749471221308788</v>
      </c>
      <c r="K671">
        <f>(p_summary[[#This Row],[Revenue]]-AVERAGE(product_summaries[UnitsSold]))/_xlfn.STDEV.P(product_summaries[UnitsSold])</f>
        <v>-0.7534542393248187</v>
      </c>
      <c r="L671">
        <v>184</v>
      </c>
    </row>
    <row r="672" spans="1:12" x14ac:dyDescent="0.3">
      <c r="A672">
        <v>10503</v>
      </c>
      <c r="B672">
        <v>14</v>
      </c>
      <c r="C672">
        <v>23.25</v>
      </c>
      <c r="D672">
        <v>70</v>
      </c>
      <c r="E672">
        <v>0</v>
      </c>
      <c r="F672" t="s">
        <v>915</v>
      </c>
      <c r="G672">
        <v>7</v>
      </c>
      <c r="H672" t="s">
        <v>22</v>
      </c>
      <c r="I672">
        <v>1627.5</v>
      </c>
      <c r="J672">
        <f>(p_summary[[#This Row],[UnitsSold]] - AVERAGE(product_summaries[UnitsSold])) / _xlfn.STDEV.P(product_summaries[UnitsSold])</f>
        <v>-0.80236901104048375</v>
      </c>
      <c r="K672">
        <f>(p_summary[[#This Row],[Revenue]]-AVERAGE(product_summaries[UnitsSold]))/_xlfn.STDEV.P(product_summaries[UnitsSold])</f>
        <v>2.9380824385917812</v>
      </c>
      <c r="L672">
        <v>404</v>
      </c>
    </row>
    <row r="673" spans="1:12" x14ac:dyDescent="0.3">
      <c r="A673">
        <v>10503</v>
      </c>
      <c r="B673">
        <v>65</v>
      </c>
      <c r="C673">
        <v>21.05</v>
      </c>
      <c r="D673">
        <v>20</v>
      </c>
      <c r="E673">
        <v>0</v>
      </c>
      <c r="F673" t="s">
        <v>1014</v>
      </c>
      <c r="G673">
        <v>2</v>
      </c>
      <c r="H673" t="s">
        <v>7</v>
      </c>
      <c r="I673">
        <v>421</v>
      </c>
      <c r="J673">
        <f>(p_summary[[#This Row],[UnitsSold]] - AVERAGE(product_summaries[UnitsSold])) / _xlfn.STDEV.P(product_summaries[UnitsSold])</f>
        <v>0.24012706114962851</v>
      </c>
      <c r="K673">
        <f>(p_summary[[#This Row],[Revenue]]-AVERAGE(product_summaries[UnitsSold]))/_xlfn.STDEV.P(product_summaries[UnitsSold])</f>
        <v>-0.7503970660925896</v>
      </c>
      <c r="L673">
        <v>745</v>
      </c>
    </row>
    <row r="674" spans="1:12" x14ac:dyDescent="0.3">
      <c r="A674">
        <v>10504</v>
      </c>
      <c r="B674">
        <v>2</v>
      </c>
      <c r="C674">
        <v>19</v>
      </c>
      <c r="D674">
        <v>12</v>
      </c>
      <c r="E674">
        <v>0</v>
      </c>
      <c r="F674" t="s">
        <v>891</v>
      </c>
      <c r="G674">
        <v>1</v>
      </c>
      <c r="H674" t="s">
        <v>4</v>
      </c>
      <c r="I674">
        <v>228</v>
      </c>
      <c r="J674">
        <f>(p_summary[[#This Row],[UnitsSold]] - AVERAGE(product_summaries[UnitsSold])) / _xlfn.STDEV.P(product_summaries[UnitsSold])</f>
        <v>1.1939651096050978</v>
      </c>
      <c r="K674">
        <f>(p_summary[[#This Row],[Revenue]]-AVERAGE(product_summaries[UnitsSold]))/_xlfn.STDEV.P(product_summaries[UnitsSold])</f>
        <v>-1.3404314999127998</v>
      </c>
      <c r="L674">
        <v>1057</v>
      </c>
    </row>
    <row r="675" spans="1:12" x14ac:dyDescent="0.3">
      <c r="A675">
        <v>10504</v>
      </c>
      <c r="B675">
        <v>21</v>
      </c>
      <c r="C675">
        <v>10</v>
      </c>
      <c r="D675">
        <v>12</v>
      </c>
      <c r="E675">
        <v>0</v>
      </c>
      <c r="F675" t="s">
        <v>929</v>
      </c>
      <c r="G675">
        <v>3</v>
      </c>
      <c r="H675" t="s">
        <v>10</v>
      </c>
      <c r="I675">
        <v>120</v>
      </c>
      <c r="J675">
        <f>(p_summary[[#This Row],[UnitsSold]] - AVERAGE(product_summaries[UnitsSold])) / _xlfn.STDEV.P(product_summaries[UnitsSold])</f>
        <v>1.0686210070837059</v>
      </c>
      <c r="K675">
        <f>(p_summary[[#This Row],[Revenue]]-AVERAGE(product_summaries[UnitsSold]))/_xlfn.STDEV.P(product_summaries[UnitsSold])</f>
        <v>-1.6706062089935392</v>
      </c>
      <c r="L675">
        <v>1016</v>
      </c>
    </row>
    <row r="676" spans="1:12" x14ac:dyDescent="0.3">
      <c r="A676">
        <v>10504</v>
      </c>
      <c r="B676">
        <v>53</v>
      </c>
      <c r="C676">
        <v>32.799999999999997</v>
      </c>
      <c r="D676">
        <v>10</v>
      </c>
      <c r="E676">
        <v>0</v>
      </c>
      <c r="F676" t="s">
        <v>991</v>
      </c>
      <c r="G676">
        <v>6</v>
      </c>
      <c r="H676" t="s">
        <v>19</v>
      </c>
      <c r="I676">
        <v>328</v>
      </c>
      <c r="J676">
        <f>(p_summary[[#This Row],[UnitsSold]] - AVERAGE(product_summaries[UnitsSold])) / _xlfn.STDEV.P(product_summaries[UnitsSold])</f>
        <v>0.16981207680835994</v>
      </c>
      <c r="K676">
        <f>(p_summary[[#This Row],[Revenue]]-AVERAGE(product_summaries[UnitsSold]))/_xlfn.STDEV.P(product_summaries[UnitsSold])</f>
        <v>-1.0347141766898929</v>
      </c>
      <c r="L676">
        <v>722</v>
      </c>
    </row>
    <row r="677" spans="1:12" x14ac:dyDescent="0.3">
      <c r="A677">
        <v>10504</v>
      </c>
      <c r="B677">
        <v>61</v>
      </c>
      <c r="C677">
        <v>28.5</v>
      </c>
      <c r="D677">
        <v>25</v>
      </c>
      <c r="E677">
        <v>0</v>
      </c>
      <c r="F677" t="s">
        <v>1006</v>
      </c>
      <c r="G677">
        <v>2</v>
      </c>
      <c r="H677" t="s">
        <v>7</v>
      </c>
      <c r="I677">
        <v>712.5</v>
      </c>
      <c r="J677">
        <f>(p_summary[[#This Row],[UnitsSold]] - AVERAGE(product_summaries[UnitsSold])) / _xlfn.STDEV.P(product_summaries[UnitsSold])</f>
        <v>-0.19399153782689918</v>
      </c>
      <c r="K677">
        <f>(p_summary[[#This Row],[Revenue]]-AVERAGE(product_summaries[UnitsSold]))/_xlfn.STDEV.P(product_summaries[UnitsSold])</f>
        <v>0.14076893110218378</v>
      </c>
      <c r="L677">
        <v>603</v>
      </c>
    </row>
    <row r="678" spans="1:12" x14ac:dyDescent="0.3">
      <c r="A678">
        <v>10505</v>
      </c>
      <c r="B678">
        <v>62</v>
      </c>
      <c r="C678">
        <v>49.3</v>
      </c>
      <c r="D678">
        <v>3</v>
      </c>
      <c r="E678">
        <v>0</v>
      </c>
      <c r="F678" t="s">
        <v>1008</v>
      </c>
      <c r="G678">
        <v>3</v>
      </c>
      <c r="H678" t="s">
        <v>10</v>
      </c>
      <c r="I678">
        <v>147.89999999999998</v>
      </c>
      <c r="J678">
        <f>(p_summary[[#This Row],[UnitsSold]] - AVERAGE(product_summaries[UnitsSold])) / _xlfn.STDEV.P(product_summaries[UnitsSold])</f>
        <v>1.2734516136430536</v>
      </c>
      <c r="K678">
        <f>(p_summary[[#This Row],[Revenue]]-AVERAGE(product_summaries[UnitsSold]))/_xlfn.STDEV.P(product_summaries[UnitsSold])</f>
        <v>-1.5853110758143483</v>
      </c>
      <c r="L678">
        <v>1083</v>
      </c>
    </row>
    <row r="679" spans="1:12" x14ac:dyDescent="0.3">
      <c r="A679">
        <v>10506</v>
      </c>
      <c r="B679">
        <v>25</v>
      </c>
      <c r="C679">
        <v>14</v>
      </c>
      <c r="D679">
        <v>18</v>
      </c>
      <c r="E679">
        <v>0.10000000149011612</v>
      </c>
      <c r="F679" t="s">
        <v>937</v>
      </c>
      <c r="G679">
        <v>3</v>
      </c>
      <c r="H679" t="s">
        <v>10</v>
      </c>
      <c r="I679">
        <v>226.79999962449074</v>
      </c>
      <c r="J679">
        <f>(p_summary[[#This Row],[UnitsSold]] - AVERAGE(product_summaries[UnitsSold])) / _xlfn.STDEV.P(product_summaries[UnitsSold])</f>
        <v>-1.0652859090121836</v>
      </c>
      <c r="K679">
        <f>(p_summary[[#This Row],[Revenue]]-AVERAGE(product_summaries[UnitsSold]))/_xlfn.STDEV.P(product_summaries[UnitsSold])</f>
        <v>-1.3441001089394715</v>
      </c>
      <c r="L679">
        <v>318</v>
      </c>
    </row>
    <row r="680" spans="1:12" x14ac:dyDescent="0.3">
      <c r="A680">
        <v>10506</v>
      </c>
      <c r="B680">
        <v>70</v>
      </c>
      <c r="C680">
        <v>15</v>
      </c>
      <c r="D680">
        <v>14</v>
      </c>
      <c r="E680">
        <v>0.10000000149011612</v>
      </c>
      <c r="F680" t="s">
        <v>1023</v>
      </c>
      <c r="G680">
        <v>1</v>
      </c>
      <c r="H680" t="s">
        <v>4</v>
      </c>
      <c r="I680">
        <v>188.99999968707561</v>
      </c>
      <c r="J680">
        <f>(p_summary[[#This Row],[UnitsSold]] - AVERAGE(product_summaries[UnitsSold])) / _xlfn.STDEV.P(product_summaries[UnitsSold])</f>
        <v>0.4602435338701214</v>
      </c>
      <c r="K680">
        <f>(p_summary[[#This Row],[Revenue]]-AVERAGE(product_summaries[UnitsSold]))/_xlfn.STDEV.P(product_summaries[UnitsSold])</f>
        <v>-1.4596612569263974</v>
      </c>
      <c r="L680">
        <v>817</v>
      </c>
    </row>
    <row r="681" spans="1:12" x14ac:dyDescent="0.3">
      <c r="A681">
        <v>10507</v>
      </c>
      <c r="B681">
        <v>43</v>
      </c>
      <c r="C681">
        <v>46</v>
      </c>
      <c r="D681">
        <v>15</v>
      </c>
      <c r="E681">
        <v>0.15000000596046448</v>
      </c>
      <c r="F681" t="s">
        <v>971</v>
      </c>
      <c r="G681">
        <v>1</v>
      </c>
      <c r="H681" t="s">
        <v>4</v>
      </c>
      <c r="I681">
        <v>586.49999588727951</v>
      </c>
      <c r="J681">
        <f>(p_summary[[#This Row],[UnitsSold]] - AVERAGE(product_summaries[UnitsSold])) / _xlfn.STDEV.P(product_summaries[UnitsSold])</f>
        <v>-0.26430652216816775</v>
      </c>
      <c r="K681">
        <f>(p_summary[[#This Row],[Revenue]]-AVERAGE(product_summaries[UnitsSold]))/_xlfn.STDEV.P(product_summaries[UnitsSold])</f>
        <v>-0.24443490873197779</v>
      </c>
      <c r="L681">
        <v>580</v>
      </c>
    </row>
    <row r="682" spans="1:12" x14ac:dyDescent="0.3">
      <c r="A682">
        <v>10507</v>
      </c>
      <c r="B682">
        <v>48</v>
      </c>
      <c r="C682">
        <v>12.75</v>
      </c>
      <c r="D682">
        <v>15</v>
      </c>
      <c r="E682">
        <v>0.15000000596046448</v>
      </c>
      <c r="F682" t="s">
        <v>981</v>
      </c>
      <c r="G682">
        <v>3</v>
      </c>
      <c r="H682" t="s">
        <v>10</v>
      </c>
      <c r="I682">
        <v>162.56249886006117</v>
      </c>
      <c r="J682">
        <f>(p_summary[[#This Row],[UnitsSold]] - AVERAGE(product_summaries[UnitsSold])) / _xlfn.STDEV.P(product_summaries[UnitsSold])</f>
        <v>-1.6155770908134159</v>
      </c>
      <c r="K682">
        <f>(p_summary[[#This Row],[Revenue]]-AVERAGE(product_summaries[UnitsSold]))/_xlfn.STDEV.P(product_summaries[UnitsSold])</f>
        <v>-1.5404852767817798</v>
      </c>
      <c r="L682">
        <v>138</v>
      </c>
    </row>
    <row r="683" spans="1:12" x14ac:dyDescent="0.3">
      <c r="A683">
        <v>10508</v>
      </c>
      <c r="B683">
        <v>13</v>
      </c>
      <c r="C683">
        <v>6</v>
      </c>
      <c r="D683">
        <v>10</v>
      </c>
      <c r="E683">
        <v>0</v>
      </c>
      <c r="F683" t="s">
        <v>913</v>
      </c>
      <c r="G683">
        <v>8</v>
      </c>
      <c r="H683" t="s">
        <v>25</v>
      </c>
      <c r="I683">
        <v>60</v>
      </c>
      <c r="J683">
        <f>(p_summary[[#This Row],[UnitsSold]] - AVERAGE(product_summaries[UnitsSold])) / _xlfn.STDEV.P(product_summaries[UnitsSold])</f>
        <v>0.68647435305507243</v>
      </c>
      <c r="K683">
        <f>(p_summary[[#This Row],[Revenue]]-AVERAGE(product_summaries[UnitsSold]))/_xlfn.STDEV.P(product_summaries[UnitsSold])</f>
        <v>-1.8540366029272832</v>
      </c>
      <c r="L683">
        <v>891</v>
      </c>
    </row>
    <row r="684" spans="1:12" x14ac:dyDescent="0.3">
      <c r="A684">
        <v>10508</v>
      </c>
      <c r="B684">
        <v>39</v>
      </c>
      <c r="C684">
        <v>18</v>
      </c>
      <c r="D684">
        <v>10</v>
      </c>
      <c r="E684">
        <v>0</v>
      </c>
      <c r="F684" t="s">
        <v>963</v>
      </c>
      <c r="G684">
        <v>1</v>
      </c>
      <c r="H684" t="s">
        <v>4</v>
      </c>
      <c r="I684">
        <v>180</v>
      </c>
      <c r="J684">
        <f>(p_summary[[#This Row],[UnitsSold]] - AVERAGE(product_summaries[UnitsSold])) / _xlfn.STDEV.P(product_summaries[UnitsSold])</f>
        <v>0.38687137629662377</v>
      </c>
      <c r="K684">
        <f>(p_summary[[#This Row],[Revenue]]-AVERAGE(product_summaries[UnitsSold]))/_xlfn.STDEV.P(product_summaries[UnitsSold])</f>
        <v>-1.4871758150597949</v>
      </c>
      <c r="L684">
        <v>793</v>
      </c>
    </row>
    <row r="685" spans="1:12" x14ac:dyDescent="0.3">
      <c r="A685">
        <v>10509</v>
      </c>
      <c r="B685">
        <v>28</v>
      </c>
      <c r="C685">
        <v>45.6</v>
      </c>
      <c r="D685">
        <v>3</v>
      </c>
      <c r="E685">
        <v>0</v>
      </c>
      <c r="F685" t="s">
        <v>943</v>
      </c>
      <c r="G685">
        <v>7</v>
      </c>
      <c r="H685" t="s">
        <v>22</v>
      </c>
      <c r="I685">
        <v>136.80000000000001</v>
      </c>
      <c r="J685">
        <f>(p_summary[[#This Row],[UnitsSold]] - AVERAGE(product_summaries[UnitsSold])) / _xlfn.STDEV.P(product_summaries[UnitsSold])</f>
        <v>-8.0876128234423653E-2</v>
      </c>
      <c r="K685">
        <f>(p_summary[[#This Row],[Revenue]]-AVERAGE(product_summaries[UnitsSold]))/_xlfn.STDEV.P(product_summaries[UnitsSold])</f>
        <v>-1.6192456986920909</v>
      </c>
      <c r="L685">
        <v>640</v>
      </c>
    </row>
    <row r="686" spans="1:12" x14ac:dyDescent="0.3">
      <c r="A686">
        <v>10510</v>
      </c>
      <c r="B686">
        <v>29</v>
      </c>
      <c r="C686">
        <v>123.79</v>
      </c>
      <c r="D686">
        <v>36</v>
      </c>
      <c r="E686">
        <v>0</v>
      </c>
      <c r="F686" t="s">
        <v>945</v>
      </c>
      <c r="G686">
        <v>6</v>
      </c>
      <c r="H686" t="s">
        <v>19</v>
      </c>
      <c r="I686">
        <v>4456.4400000000005</v>
      </c>
      <c r="J686">
        <f>(p_summary[[#This Row],[UnitsSold]] - AVERAGE(product_summaries[UnitsSold])) / _xlfn.STDEV.P(product_summaries[UnitsSold])</f>
        <v>0.24318423438185757</v>
      </c>
      <c r="K686">
        <f>(p_summary[[#This Row],[Revenue]]-AVERAGE(product_summaries[UnitsSold]))/_xlfn.STDEV.P(product_summaries[UnitsSold])</f>
        <v>11.586642082173883</v>
      </c>
      <c r="L686">
        <v>746</v>
      </c>
    </row>
    <row r="687" spans="1:12" x14ac:dyDescent="0.3">
      <c r="A687">
        <v>10510</v>
      </c>
      <c r="B687">
        <v>75</v>
      </c>
      <c r="C687">
        <v>7.75</v>
      </c>
      <c r="D687">
        <v>36</v>
      </c>
      <c r="E687">
        <v>0.10000000149011612</v>
      </c>
      <c r="F687" t="s">
        <v>1030</v>
      </c>
      <c r="G687">
        <v>1</v>
      </c>
      <c r="H687" t="s">
        <v>4</v>
      </c>
      <c r="I687">
        <v>251.0999995842576</v>
      </c>
      <c r="J687">
        <f>(p_summary[[#This Row],[UnitsSold]] - AVERAGE(product_summaries[UnitsSold])) / _xlfn.STDEV.P(product_summaries[UnitsSold])</f>
        <v>1.4935680863635465</v>
      </c>
      <c r="K687">
        <f>(p_summary[[#This Row],[Revenue]]-AVERAGE(product_summaries[UnitsSold]))/_xlfn.STDEV.P(product_summaries[UnitsSold])</f>
        <v>-1.2698107995193049</v>
      </c>
      <c r="L687">
        <v>1155</v>
      </c>
    </row>
    <row r="688" spans="1:12" x14ac:dyDescent="0.3">
      <c r="A688">
        <v>10511</v>
      </c>
      <c r="B688">
        <v>4</v>
      </c>
      <c r="C688">
        <v>22</v>
      </c>
      <c r="D688">
        <v>50</v>
      </c>
      <c r="E688">
        <v>0.15000000596046448</v>
      </c>
      <c r="F688" t="s">
        <v>895</v>
      </c>
      <c r="G688">
        <v>2</v>
      </c>
      <c r="H688" t="s">
        <v>7</v>
      </c>
      <c r="I688">
        <v>934.99999344348907</v>
      </c>
      <c r="J688">
        <f>(p_summary[[#This Row],[UnitsSold]] - AVERAGE(product_summaries[UnitsSold])) / _xlfn.STDEV.P(product_summaries[UnitsSold])</f>
        <v>-0.65256752266125939</v>
      </c>
      <c r="K688">
        <f>(p_summary[[#This Row],[Revenue]]-AVERAGE(product_summaries[UnitsSold]))/_xlfn.STDEV.P(product_summaries[UnitsSold])</f>
        <v>0.82098995522876173</v>
      </c>
      <c r="L688">
        <v>453</v>
      </c>
    </row>
    <row r="689" spans="1:12" x14ac:dyDescent="0.3">
      <c r="A689">
        <v>10511</v>
      </c>
      <c r="B689">
        <v>7</v>
      </c>
      <c r="C689">
        <v>30</v>
      </c>
      <c r="D689">
        <v>50</v>
      </c>
      <c r="E689">
        <v>0.15000000596046448</v>
      </c>
      <c r="F689" t="s">
        <v>901</v>
      </c>
      <c r="G689">
        <v>7</v>
      </c>
      <c r="H689" t="s">
        <v>22</v>
      </c>
      <c r="I689">
        <v>1274.9999910593033</v>
      </c>
      <c r="J689">
        <f>(p_summary[[#This Row],[UnitsSold]] - AVERAGE(product_summaries[UnitsSold])) / _xlfn.STDEV.P(product_summaries[UnitsSold])</f>
        <v>0.29515617932975174</v>
      </c>
      <c r="K689">
        <f>(p_summary[[#This Row],[Revenue]]-AVERAGE(product_summaries[UnitsSold]))/_xlfn.STDEV.P(product_summaries[UnitsSold])</f>
        <v>1.8604288468977759</v>
      </c>
      <c r="L689">
        <v>763</v>
      </c>
    </row>
    <row r="690" spans="1:12" x14ac:dyDescent="0.3">
      <c r="A690">
        <v>10511</v>
      </c>
      <c r="B690">
        <v>8</v>
      </c>
      <c r="C690">
        <v>40</v>
      </c>
      <c r="D690">
        <v>10</v>
      </c>
      <c r="E690">
        <v>0.15000000596046448</v>
      </c>
      <c r="F690" t="s">
        <v>903</v>
      </c>
      <c r="G690">
        <v>2</v>
      </c>
      <c r="H690" t="s">
        <v>7</v>
      </c>
      <c r="I690">
        <v>339.99999761581421</v>
      </c>
      <c r="J690">
        <f>(p_summary[[#This Row],[UnitsSold]] - AVERAGE(product_summaries[UnitsSold])) / _xlfn.STDEV.P(product_summaries[UnitsSold])</f>
        <v>-0.90019855447181396</v>
      </c>
      <c r="K690">
        <f>(p_summary[[#This Row],[Revenue]]-AVERAGE(product_summaries[UnitsSold]))/_xlfn.STDEV.P(product_summaries[UnitsSold])</f>
        <v>-0.99802810519201313</v>
      </c>
      <c r="L690">
        <v>372</v>
      </c>
    </row>
    <row r="691" spans="1:12" x14ac:dyDescent="0.3">
      <c r="A691">
        <v>10512</v>
      </c>
      <c r="B691">
        <v>24</v>
      </c>
      <c r="C691">
        <v>4.5</v>
      </c>
      <c r="D691">
        <v>10</v>
      </c>
      <c r="E691">
        <v>0.15000000596046448</v>
      </c>
      <c r="F691" t="s">
        <v>935</v>
      </c>
      <c r="G691">
        <v>1</v>
      </c>
      <c r="H691" t="s">
        <v>4</v>
      </c>
      <c r="I691">
        <v>38.249999731779099</v>
      </c>
      <c r="J691">
        <f>(p_summary[[#This Row],[UnitsSold]] - AVERAGE(product_summaries[UnitsSold])) / _xlfn.STDEV.P(product_summaries[UnitsSold])</f>
        <v>1.4018528893966744</v>
      </c>
      <c r="K691">
        <f>(p_summary[[#This Row],[Revenue]]-AVERAGE(product_summaries[UnitsSold]))/_xlfn.STDEV.P(product_summaries[UnitsSold])</f>
        <v>-1.9205301215482631</v>
      </c>
      <c r="L691">
        <v>1125</v>
      </c>
    </row>
    <row r="692" spans="1:12" x14ac:dyDescent="0.3">
      <c r="A692">
        <v>10512</v>
      </c>
      <c r="B692">
        <v>46</v>
      </c>
      <c r="C692">
        <v>12</v>
      </c>
      <c r="D692">
        <v>9</v>
      </c>
      <c r="E692">
        <v>0.15000000596046448</v>
      </c>
      <c r="F692" t="s">
        <v>977</v>
      </c>
      <c r="G692">
        <v>8</v>
      </c>
      <c r="H692" t="s">
        <v>25</v>
      </c>
      <c r="I692">
        <v>91.799999356269836</v>
      </c>
      <c r="J692">
        <f>(p_summary[[#This Row],[UnitsSold]] - AVERAGE(product_summaries[UnitsSold])) / _xlfn.STDEV.P(product_summaries[UnitsSold])</f>
        <v>-0.3621360655994979</v>
      </c>
      <c r="K692">
        <f>(p_summary[[#This Row],[Revenue]]-AVERAGE(product_summaries[UnitsSold]))/_xlfn.STDEV.P(product_summaries[UnitsSold])</f>
        <v>-1.7568184961103934</v>
      </c>
      <c r="L692">
        <v>548</v>
      </c>
    </row>
    <row r="693" spans="1:12" x14ac:dyDescent="0.3">
      <c r="A693">
        <v>10512</v>
      </c>
      <c r="B693">
        <v>47</v>
      </c>
      <c r="C693">
        <v>9.5</v>
      </c>
      <c r="D693">
        <v>6</v>
      </c>
      <c r="E693">
        <v>0.15000000596046448</v>
      </c>
      <c r="F693" t="s">
        <v>979</v>
      </c>
      <c r="G693">
        <v>3</v>
      </c>
      <c r="H693" t="s">
        <v>10</v>
      </c>
      <c r="I693">
        <v>48.449999660253525</v>
      </c>
      <c r="J693">
        <f>(p_summary[[#This Row],[UnitsSold]] - AVERAGE(product_summaries[UnitsSold])) / _xlfn.STDEV.P(product_summaries[UnitsSold])</f>
        <v>-0.55473797922992918</v>
      </c>
      <c r="K693">
        <f>(p_summary[[#This Row],[Revenue]]-AVERAGE(product_summaries[UnitsSold]))/_xlfn.STDEV.P(product_summaries[UnitsSold])</f>
        <v>-1.8893469547981927</v>
      </c>
      <c r="L693">
        <v>485</v>
      </c>
    </row>
    <row r="694" spans="1:12" x14ac:dyDescent="0.3">
      <c r="A694">
        <v>10512</v>
      </c>
      <c r="B694">
        <v>60</v>
      </c>
      <c r="C694">
        <v>34</v>
      </c>
      <c r="D694">
        <v>12</v>
      </c>
      <c r="E694">
        <v>0.15000000596046448</v>
      </c>
      <c r="F694" t="s">
        <v>1004</v>
      </c>
      <c r="G694">
        <v>4</v>
      </c>
      <c r="H694" t="s">
        <v>13</v>
      </c>
      <c r="I694">
        <v>346.79999756813049</v>
      </c>
      <c r="J694">
        <f>(p_summary[[#This Row],[UnitsSold]] - AVERAGE(product_summaries[UnitsSold])) / _xlfn.STDEV.P(product_summaries[UnitsSold])</f>
        <v>2.7836951903642131</v>
      </c>
      <c r="K694">
        <f>(p_summary[[#This Row],[Revenue]]-AVERAGE(product_summaries[UnitsSold]))/_xlfn.STDEV.P(product_summaries[UnitsSold])</f>
        <v>-0.97723932735863284</v>
      </c>
      <c r="L694">
        <v>1577</v>
      </c>
    </row>
    <row r="695" spans="1:12" x14ac:dyDescent="0.3">
      <c r="A695">
        <v>10513</v>
      </c>
      <c r="B695">
        <v>21</v>
      </c>
      <c r="C695">
        <v>10</v>
      </c>
      <c r="D695">
        <v>40</v>
      </c>
      <c r="E695">
        <v>0.20000000298023224</v>
      </c>
      <c r="F695" t="s">
        <v>929</v>
      </c>
      <c r="G695">
        <v>3</v>
      </c>
      <c r="H695" t="s">
        <v>10</v>
      </c>
      <c r="I695">
        <v>319.9999988079071</v>
      </c>
      <c r="J695">
        <f>(p_summary[[#This Row],[UnitsSold]] - AVERAGE(product_summaries[UnitsSold])) / _xlfn.STDEV.P(product_summaries[UnitsSold])</f>
        <v>1.0686210070837059</v>
      </c>
      <c r="K695">
        <f>(p_summary[[#This Row],[Revenue]]-AVERAGE(product_summaries[UnitsSold]))/_xlfn.STDEV.P(product_summaries[UnitsSold])</f>
        <v>-1.0591715661921599</v>
      </c>
      <c r="L695">
        <v>1016</v>
      </c>
    </row>
    <row r="696" spans="1:12" x14ac:dyDescent="0.3">
      <c r="A696">
        <v>10513</v>
      </c>
      <c r="B696">
        <v>32</v>
      </c>
      <c r="C696">
        <v>32</v>
      </c>
      <c r="D696">
        <v>50</v>
      </c>
      <c r="E696">
        <v>0.20000000298023224</v>
      </c>
      <c r="F696" t="s">
        <v>951</v>
      </c>
      <c r="G696">
        <v>4</v>
      </c>
      <c r="H696" t="s">
        <v>13</v>
      </c>
      <c r="I696">
        <v>1279.9999952316284</v>
      </c>
      <c r="J696">
        <f>(p_summary[[#This Row],[UnitsSold]] - AVERAGE(product_summaries[UnitsSold])) / _xlfn.STDEV.P(product_summaries[UnitsSold])</f>
        <v>-1.1294865468889941</v>
      </c>
      <c r="K696">
        <f>(p_summary[[#This Row],[Revenue]]-AVERAGE(product_summaries[UnitsSold]))/_xlfn.STDEV.P(product_summaries[UnitsSold])</f>
        <v>1.875714725814442</v>
      </c>
      <c r="L696">
        <v>297</v>
      </c>
    </row>
    <row r="697" spans="1:12" x14ac:dyDescent="0.3">
      <c r="A697">
        <v>10513</v>
      </c>
      <c r="B697">
        <v>61</v>
      </c>
      <c r="C697">
        <v>28.5</v>
      </c>
      <c r="D697">
        <v>15</v>
      </c>
      <c r="E697">
        <v>0.20000000298023224</v>
      </c>
      <c r="F697" t="s">
        <v>1006</v>
      </c>
      <c r="G697">
        <v>2</v>
      </c>
      <c r="H697" t="s">
        <v>7</v>
      </c>
      <c r="I697">
        <v>341.99999872595072</v>
      </c>
      <c r="J697">
        <f>(p_summary[[#This Row],[UnitsSold]] - AVERAGE(product_summaries[UnitsSold])) / _xlfn.STDEV.P(product_summaries[UnitsSold])</f>
        <v>-0.19399153782689918</v>
      </c>
      <c r="K697">
        <f>(p_summary[[#This Row],[Revenue]]-AVERAGE(product_summaries[UnitsSold]))/_xlfn.STDEV.P(product_summaries[UnitsSold])</f>
        <v>-0.99191375533367532</v>
      </c>
      <c r="L697">
        <v>603</v>
      </c>
    </row>
    <row r="698" spans="1:12" x14ac:dyDescent="0.3">
      <c r="A698">
        <v>10514</v>
      </c>
      <c r="B698">
        <v>20</v>
      </c>
      <c r="C698">
        <v>81</v>
      </c>
      <c r="D698">
        <v>39</v>
      </c>
      <c r="E698">
        <v>0</v>
      </c>
      <c r="F698" t="s">
        <v>927</v>
      </c>
      <c r="G698">
        <v>3</v>
      </c>
      <c r="H698" t="s">
        <v>10</v>
      </c>
      <c r="I698">
        <v>3159</v>
      </c>
      <c r="J698">
        <f>(p_summary[[#This Row],[UnitsSold]] - AVERAGE(product_summaries[UnitsSold])) / _xlfn.STDEV.P(product_summaries[UnitsSold])</f>
        <v>-1.080571775173329</v>
      </c>
      <c r="K698">
        <f>(p_summary[[#This Row],[Revenue]]-AVERAGE(product_summaries[UnitsSold]))/_xlfn.STDEV.P(product_summaries[UnitsSold])</f>
        <v>7.6201432437505989</v>
      </c>
      <c r="L698">
        <v>313</v>
      </c>
    </row>
    <row r="699" spans="1:12" x14ac:dyDescent="0.3">
      <c r="A699">
        <v>10514</v>
      </c>
      <c r="B699">
        <v>28</v>
      </c>
      <c r="C699">
        <v>45.6</v>
      </c>
      <c r="D699">
        <v>35</v>
      </c>
      <c r="E699">
        <v>0</v>
      </c>
      <c r="F699" t="s">
        <v>943</v>
      </c>
      <c r="G699">
        <v>7</v>
      </c>
      <c r="H699" t="s">
        <v>22</v>
      </c>
      <c r="I699">
        <v>1596</v>
      </c>
      <c r="J699">
        <f>(p_summary[[#This Row],[UnitsSold]] - AVERAGE(product_summaries[UnitsSold])) / _xlfn.STDEV.P(product_summaries[UnitsSold])</f>
        <v>-8.0876128234423653E-2</v>
      </c>
      <c r="K699">
        <f>(p_summary[[#This Row],[Revenue]]-AVERAGE(product_summaries[UnitsSold]))/_xlfn.STDEV.P(product_summaries[UnitsSold])</f>
        <v>2.8417814817765654</v>
      </c>
      <c r="L699">
        <v>640</v>
      </c>
    </row>
    <row r="700" spans="1:12" x14ac:dyDescent="0.3">
      <c r="A700">
        <v>10514</v>
      </c>
      <c r="B700">
        <v>56</v>
      </c>
      <c r="C700">
        <v>38</v>
      </c>
      <c r="D700">
        <v>70</v>
      </c>
      <c r="E700">
        <v>0</v>
      </c>
      <c r="F700" t="s">
        <v>997</v>
      </c>
      <c r="G700">
        <v>5</v>
      </c>
      <c r="H700" t="s">
        <v>16</v>
      </c>
      <c r="I700">
        <v>2660</v>
      </c>
      <c r="J700">
        <f>(p_summary[[#This Row],[UnitsSold]] - AVERAGE(product_summaries[UnitsSold])) / _xlfn.STDEV.P(product_summaries[UnitsSold])</f>
        <v>1.8237427954442857</v>
      </c>
      <c r="K700">
        <f>(p_summary[[#This Row],[Revenue]]-AVERAGE(product_summaries[UnitsSold]))/_xlfn.STDEV.P(product_summaries[UnitsSold])</f>
        <v>6.0946138008682942</v>
      </c>
      <c r="L700">
        <v>1263</v>
      </c>
    </row>
    <row r="701" spans="1:12" x14ac:dyDescent="0.3">
      <c r="A701">
        <v>10514</v>
      </c>
      <c r="B701">
        <v>65</v>
      </c>
      <c r="C701">
        <v>21.05</v>
      </c>
      <c r="D701">
        <v>39</v>
      </c>
      <c r="E701">
        <v>0</v>
      </c>
      <c r="F701" t="s">
        <v>1014</v>
      </c>
      <c r="G701">
        <v>2</v>
      </c>
      <c r="H701" t="s">
        <v>7</v>
      </c>
      <c r="I701">
        <v>820.95</v>
      </c>
      <c r="J701">
        <f>(p_summary[[#This Row],[UnitsSold]] - AVERAGE(product_summaries[UnitsSold])) / _xlfn.STDEV.P(product_summaries[UnitsSold])</f>
        <v>0.24012706114962851</v>
      </c>
      <c r="K701">
        <f>(p_summary[[#This Row],[Revenue]]-AVERAGE(product_summaries[UnitsSold]))/_xlfn.STDEV.P(product_summaries[UnitsSold])</f>
        <v>0.47231936813742637</v>
      </c>
      <c r="L701">
        <v>745</v>
      </c>
    </row>
    <row r="702" spans="1:12" x14ac:dyDescent="0.3">
      <c r="A702">
        <v>10514</v>
      </c>
      <c r="B702">
        <v>75</v>
      </c>
      <c r="C702">
        <v>7.75</v>
      </c>
      <c r="D702">
        <v>50</v>
      </c>
      <c r="E702">
        <v>0</v>
      </c>
      <c r="F702" t="s">
        <v>1030</v>
      </c>
      <c r="G702">
        <v>1</v>
      </c>
      <c r="H702" t="s">
        <v>4</v>
      </c>
      <c r="I702">
        <v>387.5</v>
      </c>
      <c r="J702">
        <f>(p_summary[[#This Row],[UnitsSold]] - AVERAGE(product_summaries[UnitsSold])) / _xlfn.STDEV.P(product_summaries[UnitsSold])</f>
        <v>1.4935680863635465</v>
      </c>
      <c r="K702">
        <f>(p_summary[[#This Row],[Revenue]]-AVERAGE(product_summaries[UnitsSold]))/_xlfn.STDEV.P(product_summaries[UnitsSold])</f>
        <v>-0.85281236937226335</v>
      </c>
      <c r="L702">
        <v>1155</v>
      </c>
    </row>
    <row r="703" spans="1:12" x14ac:dyDescent="0.3">
      <c r="A703">
        <v>10515</v>
      </c>
      <c r="B703">
        <v>9</v>
      </c>
      <c r="C703">
        <v>97</v>
      </c>
      <c r="D703">
        <v>16</v>
      </c>
      <c r="E703">
        <v>0.15000000596046448</v>
      </c>
      <c r="F703" t="s">
        <v>905</v>
      </c>
      <c r="G703">
        <v>6</v>
      </c>
      <c r="H703" t="s">
        <v>19</v>
      </c>
      <c r="I703">
        <v>1319.1999907493591</v>
      </c>
      <c r="J703">
        <f>(p_summary[[#This Row],[UnitsSold]] - AVERAGE(product_summaries[UnitsSold])) / _xlfn.STDEV.P(product_summaries[UnitsSold])</f>
        <v>-1.7470355397992658</v>
      </c>
      <c r="K703">
        <f>(p_summary[[#This Row],[Revenue]]-AVERAGE(product_summaries[UnitsSold]))/_xlfn.STDEV.P(product_summaries[UnitsSold])</f>
        <v>1.9955559028147478</v>
      </c>
      <c r="L703">
        <v>95</v>
      </c>
    </row>
    <row r="704" spans="1:12" x14ac:dyDescent="0.3">
      <c r="A704">
        <v>10515</v>
      </c>
      <c r="B704">
        <v>16</v>
      </c>
      <c r="C704">
        <v>17.45</v>
      </c>
      <c r="D704">
        <v>50</v>
      </c>
      <c r="E704">
        <v>0</v>
      </c>
      <c r="F704" t="s">
        <v>919</v>
      </c>
      <c r="G704">
        <v>3</v>
      </c>
      <c r="H704" t="s">
        <v>10</v>
      </c>
      <c r="I704">
        <v>872.5</v>
      </c>
      <c r="J704">
        <f>(p_summary[[#This Row],[UnitsSold]] - AVERAGE(product_summaries[UnitsSold])) / _xlfn.STDEV.P(product_summaries[UnitsSold])</f>
        <v>1.5027396060602336</v>
      </c>
      <c r="K704">
        <f>(p_summary[[#This Row],[Revenue]]-AVERAGE(product_summaries[UnitsSold]))/_xlfn.STDEV.P(product_summaries[UnitsSold])</f>
        <v>0.62991664825883464</v>
      </c>
      <c r="L704">
        <v>1158</v>
      </c>
    </row>
    <row r="705" spans="1:12" x14ac:dyDescent="0.3">
      <c r="A705">
        <v>10515</v>
      </c>
      <c r="B705">
        <v>27</v>
      </c>
      <c r="C705">
        <v>43.9</v>
      </c>
      <c r="D705">
        <v>120</v>
      </c>
      <c r="E705">
        <v>0</v>
      </c>
      <c r="F705" t="s">
        <v>941</v>
      </c>
      <c r="G705">
        <v>3</v>
      </c>
      <c r="H705" t="s">
        <v>10</v>
      </c>
      <c r="I705">
        <v>5268</v>
      </c>
      <c r="J705">
        <f>(p_summary[[#This Row],[UnitsSold]] - AVERAGE(product_summaries[UnitsSold])) / _xlfn.STDEV.P(product_summaries[UnitsSold])</f>
        <v>-0.92159876709741739</v>
      </c>
      <c r="K705">
        <f>(p_summary[[#This Row],[Revenue]]-AVERAGE(product_summaries[UnitsSold]))/_xlfn.STDEV.P(product_summaries[UnitsSold])</f>
        <v>14.067721590521703</v>
      </c>
      <c r="L705">
        <v>365</v>
      </c>
    </row>
    <row r="706" spans="1:12" x14ac:dyDescent="0.3">
      <c r="A706">
        <v>10515</v>
      </c>
      <c r="B706">
        <v>33</v>
      </c>
      <c r="C706">
        <v>2.5</v>
      </c>
      <c r="D706">
        <v>16</v>
      </c>
      <c r="E706">
        <v>0.15000000596046448</v>
      </c>
      <c r="F706" t="s">
        <v>953</v>
      </c>
      <c r="G706">
        <v>4</v>
      </c>
      <c r="H706" t="s">
        <v>13</v>
      </c>
      <c r="I706">
        <v>33.999999761581421</v>
      </c>
      <c r="J706">
        <f>(p_summary[[#This Row],[UnitsSold]] - AVERAGE(product_summaries[UnitsSold])) / _xlfn.STDEV.P(product_summaries[UnitsSold])</f>
        <v>0.27069879347191916</v>
      </c>
      <c r="K706">
        <f>(p_summary[[#This Row],[Revenue]]-AVERAGE(product_summaries[UnitsSold]))/_xlfn.STDEV.P(product_summaries[UnitsSold])</f>
        <v>-1.9335231076941259</v>
      </c>
      <c r="L706">
        <v>755</v>
      </c>
    </row>
    <row r="707" spans="1:12" x14ac:dyDescent="0.3">
      <c r="A707">
        <v>10515</v>
      </c>
      <c r="B707">
        <v>60</v>
      </c>
      <c r="C707">
        <v>34</v>
      </c>
      <c r="D707">
        <v>84</v>
      </c>
      <c r="E707">
        <v>0.15000000596046448</v>
      </c>
      <c r="F707" t="s">
        <v>1004</v>
      </c>
      <c r="G707">
        <v>4</v>
      </c>
      <c r="H707" t="s">
        <v>13</v>
      </c>
      <c r="I707">
        <v>2427.5999829769135</v>
      </c>
      <c r="J707">
        <f>(p_summary[[#This Row],[UnitsSold]] - AVERAGE(product_summaries[UnitsSold])) / _xlfn.STDEV.P(product_summaries[UnitsSold])</f>
        <v>2.7836951903642131</v>
      </c>
      <c r="K707">
        <f>(p_summary[[#This Row],[Revenue]]-AVERAGE(product_summaries[UnitsSold]))/_xlfn.STDEV.P(product_summaries[UnitsSold])</f>
        <v>5.3841266896557345</v>
      </c>
      <c r="L707">
        <v>1577</v>
      </c>
    </row>
    <row r="708" spans="1:12" x14ac:dyDescent="0.3">
      <c r="A708">
        <v>10516</v>
      </c>
      <c r="B708">
        <v>18</v>
      </c>
      <c r="C708">
        <v>62.5</v>
      </c>
      <c r="D708">
        <v>25</v>
      </c>
      <c r="E708">
        <v>0.10000000149011612</v>
      </c>
      <c r="F708" t="s">
        <v>923</v>
      </c>
      <c r="G708">
        <v>8</v>
      </c>
      <c r="H708" t="s">
        <v>25</v>
      </c>
      <c r="I708">
        <v>1406.2499976716936</v>
      </c>
      <c r="J708">
        <f>(p_summary[[#This Row],[UnitsSold]] - AVERAGE(product_summaries[UnitsSold])) / _xlfn.STDEV.P(product_summaries[UnitsSold])</f>
        <v>-0.38965062468955952</v>
      </c>
      <c r="K708">
        <f>(p_summary[[#This Row],[Revenue]]-AVERAGE(product_summaries[UnitsSold]))/_xlfn.STDEV.P(product_summaries[UnitsSold])</f>
        <v>2.2616828538430638</v>
      </c>
      <c r="L708">
        <v>539</v>
      </c>
    </row>
    <row r="709" spans="1:12" x14ac:dyDescent="0.3">
      <c r="A709">
        <v>10516</v>
      </c>
      <c r="B709">
        <v>41</v>
      </c>
      <c r="C709">
        <v>9.65</v>
      </c>
      <c r="D709">
        <v>80</v>
      </c>
      <c r="E709">
        <v>0.10000000149011612</v>
      </c>
      <c r="F709" t="s">
        <v>967</v>
      </c>
      <c r="G709">
        <v>8</v>
      </c>
      <c r="H709" t="s">
        <v>25</v>
      </c>
      <c r="I709">
        <v>694.79999884963036</v>
      </c>
      <c r="J709">
        <f>(p_summary[[#This Row],[UnitsSold]] - AVERAGE(product_summaries[UnitsSold])) / _xlfn.STDEV.P(product_summaries[UnitsSold])</f>
        <v>0.96161994395568862</v>
      </c>
      <c r="K709">
        <f>(p_summary[[#This Row],[Revenue]]-AVERAGE(product_summaries[UnitsSold]))/_xlfn.STDEV.P(product_summaries[UnitsSold])</f>
        <v>8.6656961374849989E-2</v>
      </c>
      <c r="L709">
        <v>981</v>
      </c>
    </row>
    <row r="710" spans="1:12" x14ac:dyDescent="0.3">
      <c r="A710">
        <v>10516</v>
      </c>
      <c r="B710">
        <v>42</v>
      </c>
      <c r="C710">
        <v>14</v>
      </c>
      <c r="D710">
        <v>20</v>
      </c>
      <c r="E710">
        <v>0</v>
      </c>
      <c r="F710" t="s">
        <v>969</v>
      </c>
      <c r="G710">
        <v>5</v>
      </c>
      <c r="H710" t="s">
        <v>16</v>
      </c>
      <c r="I710">
        <v>280</v>
      </c>
      <c r="J710">
        <f>(p_summary[[#This Row],[UnitsSold]] - AVERAGE(product_summaries[UnitsSold])) / _xlfn.STDEV.P(product_summaries[UnitsSold])</f>
        <v>9.338274600263323E-2</v>
      </c>
      <c r="K710">
        <f>(p_summary[[#This Row],[Revenue]]-AVERAGE(product_summaries[UnitsSold]))/_xlfn.STDEV.P(product_summaries[UnitsSold])</f>
        <v>-1.1814584918368882</v>
      </c>
      <c r="L710">
        <v>697</v>
      </c>
    </row>
    <row r="711" spans="1:12" x14ac:dyDescent="0.3">
      <c r="A711">
        <v>10517</v>
      </c>
      <c r="B711">
        <v>52</v>
      </c>
      <c r="C711">
        <v>7</v>
      </c>
      <c r="D711">
        <v>6</v>
      </c>
      <c r="E711">
        <v>0</v>
      </c>
      <c r="F711" t="s">
        <v>989</v>
      </c>
      <c r="G711">
        <v>5</v>
      </c>
      <c r="H711" t="s">
        <v>16</v>
      </c>
      <c r="I711">
        <v>42</v>
      </c>
      <c r="J711">
        <f>(p_summary[[#This Row],[UnitsSold]] - AVERAGE(product_summaries[UnitsSold])) / _xlfn.STDEV.P(product_summaries[UnitsSold])</f>
        <v>-0.50888038074649322</v>
      </c>
      <c r="K711">
        <f>(p_summary[[#This Row],[Revenue]]-AVERAGE(product_summaries[UnitsSold]))/_xlfn.STDEV.P(product_summaries[UnitsSold])</f>
        <v>-1.9090657211074065</v>
      </c>
      <c r="L711">
        <v>500</v>
      </c>
    </row>
    <row r="712" spans="1:12" x14ac:dyDescent="0.3">
      <c r="A712">
        <v>10517</v>
      </c>
      <c r="B712">
        <v>59</v>
      </c>
      <c r="C712">
        <v>55</v>
      </c>
      <c r="D712">
        <v>4</v>
      </c>
      <c r="E712">
        <v>0</v>
      </c>
      <c r="F712" t="s">
        <v>1002</v>
      </c>
      <c r="G712">
        <v>4</v>
      </c>
      <c r="H712" t="s">
        <v>13</v>
      </c>
      <c r="I712">
        <v>220</v>
      </c>
      <c r="J712">
        <f>(p_summary[[#This Row],[UnitsSold]] - AVERAGE(product_summaries[UnitsSold])) / _xlfn.STDEV.P(product_summaries[UnitsSold])</f>
        <v>2.5360641585536587</v>
      </c>
      <c r="K712">
        <f>(p_summary[[#This Row],[Revenue]]-AVERAGE(product_summaries[UnitsSold]))/_xlfn.STDEV.P(product_summaries[UnitsSold])</f>
        <v>-1.3648888857706323</v>
      </c>
      <c r="L712">
        <v>1496</v>
      </c>
    </row>
    <row r="713" spans="1:12" x14ac:dyDescent="0.3">
      <c r="A713">
        <v>10517</v>
      </c>
      <c r="B713">
        <v>70</v>
      </c>
      <c r="C713">
        <v>15</v>
      </c>
      <c r="D713">
        <v>6</v>
      </c>
      <c r="E713">
        <v>0</v>
      </c>
      <c r="F713" t="s">
        <v>1023</v>
      </c>
      <c r="G713">
        <v>1</v>
      </c>
      <c r="H713" t="s">
        <v>4</v>
      </c>
      <c r="I713">
        <v>90</v>
      </c>
      <c r="J713">
        <f>(p_summary[[#This Row],[UnitsSold]] - AVERAGE(product_summaries[UnitsSold])) / _xlfn.STDEV.P(product_summaries[UnitsSold])</f>
        <v>0.4602435338701214</v>
      </c>
      <c r="K713">
        <f>(p_summary[[#This Row],[Revenue]]-AVERAGE(product_summaries[UnitsSold]))/_xlfn.STDEV.P(product_summaries[UnitsSold])</f>
        <v>-1.7623214059604111</v>
      </c>
      <c r="L713">
        <v>817</v>
      </c>
    </row>
    <row r="714" spans="1:12" x14ac:dyDescent="0.3">
      <c r="A714">
        <v>10518</v>
      </c>
      <c r="B714">
        <v>24</v>
      </c>
      <c r="C714">
        <v>4.5</v>
      </c>
      <c r="D714">
        <v>5</v>
      </c>
      <c r="E714">
        <v>0</v>
      </c>
      <c r="F714" t="s">
        <v>935</v>
      </c>
      <c r="G714">
        <v>1</v>
      </c>
      <c r="H714" t="s">
        <v>4</v>
      </c>
      <c r="I714">
        <v>22.5</v>
      </c>
      <c r="J714">
        <f>(p_summary[[#This Row],[UnitsSold]] - AVERAGE(product_summaries[UnitsSold])) / _xlfn.STDEV.P(product_summaries[UnitsSold])</f>
        <v>1.4018528893966744</v>
      </c>
      <c r="K714">
        <f>(p_summary[[#This Row],[Revenue]]-AVERAGE(product_summaries[UnitsSold]))/_xlfn.STDEV.P(product_summaries[UnitsSold])</f>
        <v>-1.9686805991358733</v>
      </c>
      <c r="L714">
        <v>1125</v>
      </c>
    </row>
    <row r="715" spans="1:12" x14ac:dyDescent="0.3">
      <c r="A715">
        <v>10518</v>
      </c>
      <c r="B715">
        <v>38</v>
      </c>
      <c r="C715">
        <v>263.5</v>
      </c>
      <c r="D715">
        <v>15</v>
      </c>
      <c r="E715">
        <v>0</v>
      </c>
      <c r="F715" t="s">
        <v>961</v>
      </c>
      <c r="G715">
        <v>1</v>
      </c>
      <c r="H715" t="s">
        <v>4</v>
      </c>
      <c r="I715">
        <v>3952.5</v>
      </c>
      <c r="J715">
        <f>(p_summary[[#This Row],[UnitsSold]] - AVERAGE(product_summaries[UnitsSold])) / _xlfn.STDEV.P(product_summaries[UnitsSold])</f>
        <v>-0.13284807318231781</v>
      </c>
      <c r="K715">
        <f>(p_summary[[#This Row],[Revenue]]-AVERAGE(product_summaries[UnitsSold]))/_xlfn.STDEV.P(product_summaries[UnitsSold])</f>
        <v>10.046010203524364</v>
      </c>
      <c r="L715">
        <v>623</v>
      </c>
    </row>
    <row r="716" spans="1:12" x14ac:dyDescent="0.3">
      <c r="A716">
        <v>10518</v>
      </c>
      <c r="B716">
        <v>44</v>
      </c>
      <c r="C716">
        <v>19.45</v>
      </c>
      <c r="D716">
        <v>9</v>
      </c>
      <c r="E716">
        <v>0</v>
      </c>
      <c r="F716" t="s">
        <v>973</v>
      </c>
      <c r="G716">
        <v>2</v>
      </c>
      <c r="H716" t="s">
        <v>7</v>
      </c>
      <c r="I716">
        <v>175.04999999999998</v>
      </c>
      <c r="J716">
        <f>(p_summary[[#This Row],[UnitsSold]] - AVERAGE(product_summaries[UnitsSold])) / _xlfn.STDEV.P(product_summaries[UnitsSold])</f>
        <v>-0.20010588429135731</v>
      </c>
      <c r="K716">
        <f>(p_summary[[#This Row],[Revenue]]-AVERAGE(product_summaries[UnitsSold]))/_xlfn.STDEV.P(product_summaries[UnitsSold])</f>
        <v>-1.5023088225593291</v>
      </c>
      <c r="L716">
        <v>601</v>
      </c>
    </row>
    <row r="717" spans="1:12" x14ac:dyDescent="0.3">
      <c r="A717">
        <v>10519</v>
      </c>
      <c r="B717">
        <v>10</v>
      </c>
      <c r="C717">
        <v>31</v>
      </c>
      <c r="D717">
        <v>16</v>
      </c>
      <c r="E717">
        <v>5.000000074505806E-2</v>
      </c>
      <c r="F717" t="s">
        <v>907</v>
      </c>
      <c r="G717">
        <v>8</v>
      </c>
      <c r="H717" t="s">
        <v>25</v>
      </c>
      <c r="I717">
        <v>471.1999996304512</v>
      </c>
      <c r="J717">
        <f>(p_summary[[#This Row],[UnitsSold]] - AVERAGE(product_summaries[UnitsSold])) / _xlfn.STDEV.P(product_summaries[UnitsSold])</f>
        <v>0.23095554145294128</v>
      </c>
      <c r="K717">
        <f>(p_summary[[#This Row],[Revenue]]-AVERAGE(product_summaries[UnitsSold]))/_xlfn.STDEV.P(product_summaries[UnitsSold])</f>
        <v>-0.59692697096446501</v>
      </c>
      <c r="L717">
        <v>742</v>
      </c>
    </row>
    <row r="718" spans="1:12" x14ac:dyDescent="0.3">
      <c r="A718">
        <v>10519</v>
      </c>
      <c r="B718">
        <v>56</v>
      </c>
      <c r="C718">
        <v>38</v>
      </c>
      <c r="D718">
        <v>40</v>
      </c>
      <c r="E718">
        <v>0</v>
      </c>
      <c r="F718" t="s">
        <v>997</v>
      </c>
      <c r="G718">
        <v>5</v>
      </c>
      <c r="H718" t="s">
        <v>16</v>
      </c>
      <c r="I718">
        <v>1520</v>
      </c>
      <c r="J718">
        <f>(p_summary[[#This Row],[UnitsSold]] - AVERAGE(product_summaries[UnitsSold])) / _xlfn.STDEV.P(product_summaries[UnitsSold])</f>
        <v>1.8237427954442857</v>
      </c>
      <c r="K718">
        <f>(p_summary[[#This Row],[Revenue]]-AVERAGE(product_summaries[UnitsSold]))/_xlfn.STDEV.P(product_summaries[UnitsSold])</f>
        <v>2.6094363161271565</v>
      </c>
      <c r="L718">
        <v>1263</v>
      </c>
    </row>
    <row r="719" spans="1:12" x14ac:dyDescent="0.3">
      <c r="A719">
        <v>10519</v>
      </c>
      <c r="B719">
        <v>60</v>
      </c>
      <c r="C719">
        <v>34</v>
      </c>
      <c r="D719">
        <v>10</v>
      </c>
      <c r="E719">
        <v>5.000000074505806E-2</v>
      </c>
      <c r="F719" t="s">
        <v>1004</v>
      </c>
      <c r="G719">
        <v>4</v>
      </c>
      <c r="H719" t="s">
        <v>13</v>
      </c>
      <c r="I719">
        <v>322.99999974668026</v>
      </c>
      <c r="J719">
        <f>(p_summary[[#This Row],[UnitsSold]] - AVERAGE(product_summaries[UnitsSold])) / _xlfn.STDEV.P(product_summaries[UnitsSold])</f>
        <v>2.7836951903642131</v>
      </c>
      <c r="K719">
        <f>(p_summary[[#This Row],[Revenue]]-AVERAGE(product_summaries[UnitsSold]))/_xlfn.STDEV.P(product_summaries[UnitsSold])</f>
        <v>-1.0500000436254806</v>
      </c>
      <c r="L719">
        <v>1577</v>
      </c>
    </row>
    <row r="720" spans="1:12" x14ac:dyDescent="0.3">
      <c r="A720">
        <v>10520</v>
      </c>
      <c r="B720">
        <v>24</v>
      </c>
      <c r="C720">
        <v>4.5</v>
      </c>
      <c r="D720">
        <v>8</v>
      </c>
      <c r="E720">
        <v>0</v>
      </c>
      <c r="F720" t="s">
        <v>935</v>
      </c>
      <c r="G720">
        <v>1</v>
      </c>
      <c r="H720" t="s">
        <v>4</v>
      </c>
      <c r="I720">
        <v>36</v>
      </c>
      <c r="J720">
        <f>(p_summary[[#This Row],[UnitsSold]] - AVERAGE(product_summaries[UnitsSold])) / _xlfn.STDEV.P(product_summaries[UnitsSold])</f>
        <v>1.4018528893966744</v>
      </c>
      <c r="K720">
        <f>(p_summary[[#This Row],[Revenue]]-AVERAGE(product_summaries[UnitsSold]))/_xlfn.STDEV.P(product_summaries[UnitsSold])</f>
        <v>-1.9274087605007808</v>
      </c>
      <c r="L720">
        <v>1125</v>
      </c>
    </row>
    <row r="721" spans="1:12" x14ac:dyDescent="0.3">
      <c r="A721">
        <v>10520</v>
      </c>
      <c r="B721">
        <v>53</v>
      </c>
      <c r="C721">
        <v>32.799999999999997</v>
      </c>
      <c r="D721">
        <v>5</v>
      </c>
      <c r="E721">
        <v>0</v>
      </c>
      <c r="F721" t="s">
        <v>991</v>
      </c>
      <c r="G721">
        <v>6</v>
      </c>
      <c r="H721" t="s">
        <v>19</v>
      </c>
      <c r="I721">
        <v>164</v>
      </c>
      <c r="J721">
        <f>(p_summary[[#This Row],[UnitsSold]] - AVERAGE(product_summaries[UnitsSold])) / _xlfn.STDEV.P(product_summaries[UnitsSold])</f>
        <v>0.16981207680835994</v>
      </c>
      <c r="K721">
        <f>(p_summary[[#This Row],[Revenue]]-AVERAGE(product_summaries[UnitsSold]))/_xlfn.STDEV.P(product_summaries[UnitsSold])</f>
        <v>-1.5360905867754602</v>
      </c>
      <c r="L721">
        <v>722</v>
      </c>
    </row>
    <row r="722" spans="1:12" x14ac:dyDescent="0.3">
      <c r="A722">
        <v>10521</v>
      </c>
      <c r="B722">
        <v>35</v>
      </c>
      <c r="C722">
        <v>18</v>
      </c>
      <c r="D722">
        <v>3</v>
      </c>
      <c r="E722">
        <v>0</v>
      </c>
      <c r="F722" t="s">
        <v>956</v>
      </c>
      <c r="G722">
        <v>1</v>
      </c>
      <c r="H722" t="s">
        <v>4</v>
      </c>
      <c r="I722">
        <v>54</v>
      </c>
      <c r="J722">
        <f>(p_summary[[#This Row],[UnitsSold]] - AVERAGE(product_summaries[UnitsSold])) / _xlfn.STDEV.P(product_summaries[UnitsSold])</f>
        <v>0.6620169671972399</v>
      </c>
      <c r="K722">
        <f>(p_summary[[#This Row],[Revenue]]-AVERAGE(product_summaries[UnitsSold]))/_xlfn.STDEV.P(product_summaries[UnitsSold])</f>
        <v>-1.8723796423206576</v>
      </c>
      <c r="L722">
        <v>883</v>
      </c>
    </row>
    <row r="723" spans="1:12" x14ac:dyDescent="0.3">
      <c r="A723">
        <v>10521</v>
      </c>
      <c r="B723">
        <v>41</v>
      </c>
      <c r="C723">
        <v>9.65</v>
      </c>
      <c r="D723">
        <v>10</v>
      </c>
      <c r="E723">
        <v>0</v>
      </c>
      <c r="F723" t="s">
        <v>967</v>
      </c>
      <c r="G723">
        <v>8</v>
      </c>
      <c r="H723" t="s">
        <v>25</v>
      </c>
      <c r="I723">
        <v>96.5</v>
      </c>
      <c r="J723">
        <f>(p_summary[[#This Row],[UnitsSold]] - AVERAGE(product_summaries[UnitsSold])) / _xlfn.STDEV.P(product_summaries[UnitsSold])</f>
        <v>0.96161994395568862</v>
      </c>
      <c r="K723">
        <f>(p_summary[[#This Row],[Revenue]]-AVERAGE(product_summaries[UnitsSold]))/_xlfn.STDEV.P(product_summaries[UnitsSold])</f>
        <v>-1.7424497799509222</v>
      </c>
      <c r="L723">
        <v>981</v>
      </c>
    </row>
    <row r="724" spans="1:12" x14ac:dyDescent="0.3">
      <c r="A724">
        <v>10521</v>
      </c>
      <c r="B724">
        <v>68</v>
      </c>
      <c r="C724">
        <v>12.5</v>
      </c>
      <c r="D724">
        <v>6</v>
      </c>
      <c r="E724">
        <v>0</v>
      </c>
      <c r="F724" t="s">
        <v>1019</v>
      </c>
      <c r="G724">
        <v>3</v>
      </c>
      <c r="H724" t="s">
        <v>10</v>
      </c>
      <c r="I724">
        <v>75</v>
      </c>
      <c r="J724">
        <f>(p_summary[[#This Row],[UnitsSold]] - AVERAGE(product_summaries[UnitsSold])) / _xlfn.STDEV.P(product_summaries[UnitsSold])</f>
        <v>0.40521441568999816</v>
      </c>
      <c r="K724">
        <f>(p_summary[[#This Row],[Revenue]]-AVERAGE(product_summaries[UnitsSold]))/_xlfn.STDEV.P(product_summaries[UnitsSold])</f>
        <v>-1.8081790044438473</v>
      </c>
      <c r="L724">
        <v>799</v>
      </c>
    </row>
    <row r="725" spans="1:12" x14ac:dyDescent="0.3">
      <c r="A725">
        <v>10522</v>
      </c>
      <c r="B725">
        <v>1</v>
      </c>
      <c r="C725">
        <v>18</v>
      </c>
      <c r="D725">
        <v>40</v>
      </c>
      <c r="E725">
        <v>0.20000000298023224</v>
      </c>
      <c r="F725" t="s">
        <v>889</v>
      </c>
      <c r="G725">
        <v>1</v>
      </c>
      <c r="H725" t="s">
        <v>4</v>
      </c>
      <c r="I725">
        <v>575.99999785423279</v>
      </c>
      <c r="J725">
        <f>(p_summary[[#This Row],[UnitsSold]] - AVERAGE(product_summaries[UnitsSold])) / _xlfn.STDEV.P(product_summaries[UnitsSold])</f>
        <v>0.49387243942464115</v>
      </c>
      <c r="K725">
        <f>(p_summary[[#This Row],[Revenue]]-AVERAGE(product_summaries[UnitsSold]))/_xlfn.STDEV.P(product_summaries[UnitsSold])</f>
        <v>-0.27653522165706612</v>
      </c>
      <c r="L725">
        <v>828</v>
      </c>
    </row>
    <row r="726" spans="1:12" x14ac:dyDescent="0.3">
      <c r="A726">
        <v>10522</v>
      </c>
      <c r="B726">
        <v>8</v>
      </c>
      <c r="C726">
        <v>40</v>
      </c>
      <c r="D726">
        <v>24</v>
      </c>
      <c r="E726">
        <v>0</v>
      </c>
      <c r="F726" t="s">
        <v>903</v>
      </c>
      <c r="G726">
        <v>2</v>
      </c>
      <c r="H726" t="s">
        <v>7</v>
      </c>
      <c r="I726">
        <v>960</v>
      </c>
      <c r="J726">
        <f>(p_summary[[#This Row],[UnitsSold]] - AVERAGE(product_summaries[UnitsSold])) / _xlfn.STDEV.P(product_summaries[UnitsSold])</f>
        <v>-0.90019855447181396</v>
      </c>
      <c r="K726">
        <f>(p_summary[[#This Row],[Revenue]]-AVERAGE(product_summaries[UnitsSold]))/_xlfn.STDEV.P(product_summaries[UnitsSold])</f>
        <v>0.89741930607887821</v>
      </c>
      <c r="L726">
        <v>372</v>
      </c>
    </row>
    <row r="727" spans="1:12" x14ac:dyDescent="0.3">
      <c r="A727">
        <v>10522</v>
      </c>
      <c r="B727">
        <v>30</v>
      </c>
      <c r="C727">
        <v>25.89</v>
      </c>
      <c r="D727">
        <v>20</v>
      </c>
      <c r="E727">
        <v>0.20000000298023224</v>
      </c>
      <c r="F727" t="s">
        <v>947</v>
      </c>
      <c r="G727">
        <v>8</v>
      </c>
      <c r="H727" t="s">
        <v>25</v>
      </c>
      <c r="I727">
        <v>414.23999845683574</v>
      </c>
      <c r="J727">
        <f>(p_summary[[#This Row],[UnitsSold]] - AVERAGE(product_summaries[UnitsSold])) / _xlfn.STDEV.P(product_summaries[UnitsSold])</f>
        <v>-0.16647697873683756</v>
      </c>
      <c r="K727">
        <f>(p_summary[[#This Row],[Revenue]]-AVERAGE(product_summaries[UnitsSold]))/_xlfn.STDEV.P(product_summaries[UnitsSold])</f>
        <v>-0.77106356186017855</v>
      </c>
      <c r="L727">
        <v>612</v>
      </c>
    </row>
    <row r="728" spans="1:12" x14ac:dyDescent="0.3">
      <c r="A728">
        <v>10522</v>
      </c>
      <c r="B728">
        <v>40</v>
      </c>
      <c r="C728">
        <v>18.399999999999999</v>
      </c>
      <c r="D728">
        <v>25</v>
      </c>
      <c r="E728">
        <v>0.20000000298023224</v>
      </c>
      <c r="F728" t="s">
        <v>965</v>
      </c>
      <c r="G728">
        <v>8</v>
      </c>
      <c r="H728" t="s">
        <v>25</v>
      </c>
      <c r="I728">
        <v>367.99999862909311</v>
      </c>
      <c r="J728">
        <f>(p_summary[[#This Row],[UnitsSold]] - AVERAGE(product_summaries[UnitsSold])) / _xlfn.STDEV.P(product_summaries[UnitsSold])</f>
        <v>1.3345950782876348</v>
      </c>
      <c r="K728">
        <f>(p_summary[[#This Row],[Revenue]]-AVERAGE(product_summaries[UnitsSold]))/_xlfn.STDEV.P(product_summaries[UnitsSold])</f>
        <v>-0.91242725159183002</v>
      </c>
      <c r="L728">
        <v>1103</v>
      </c>
    </row>
    <row r="729" spans="1:12" x14ac:dyDescent="0.3">
      <c r="A729">
        <v>10523</v>
      </c>
      <c r="B729">
        <v>17</v>
      </c>
      <c r="C729">
        <v>39</v>
      </c>
      <c r="D729">
        <v>25</v>
      </c>
      <c r="E729">
        <v>0.10000000149011612</v>
      </c>
      <c r="F729" t="s">
        <v>921</v>
      </c>
      <c r="G729">
        <v>6</v>
      </c>
      <c r="H729" t="s">
        <v>19</v>
      </c>
      <c r="I729">
        <v>877.49999854713678</v>
      </c>
      <c r="J729">
        <f>(p_summary[[#This Row],[UnitsSold]] - AVERAGE(product_summaries[UnitsSold])) / _xlfn.STDEV.P(product_summaries[UnitsSold])</f>
        <v>0.95244842425900134</v>
      </c>
      <c r="K729">
        <f>(p_summary[[#This Row],[Revenue]]-AVERAGE(product_summaries[UnitsSold]))/_xlfn.STDEV.P(product_summaries[UnitsSold])</f>
        <v>0.64520250997832551</v>
      </c>
      <c r="L729">
        <v>978</v>
      </c>
    </row>
    <row r="730" spans="1:12" x14ac:dyDescent="0.3">
      <c r="A730">
        <v>10523</v>
      </c>
      <c r="B730">
        <v>20</v>
      </c>
      <c r="C730">
        <v>81</v>
      </c>
      <c r="D730">
        <v>15</v>
      </c>
      <c r="E730">
        <v>0.10000000149011612</v>
      </c>
      <c r="F730" t="s">
        <v>927</v>
      </c>
      <c r="G730">
        <v>3</v>
      </c>
      <c r="H730" t="s">
        <v>10</v>
      </c>
      <c r="I730">
        <v>1093.4999981895089</v>
      </c>
      <c r="J730">
        <f>(p_summary[[#This Row],[UnitsSold]] - AVERAGE(product_summaries[UnitsSold])) / _xlfn.STDEV.P(product_summaries[UnitsSold])</f>
        <v>-1.080571775173329</v>
      </c>
      <c r="K730">
        <f>(p_summary[[#This Row],[Revenue]]-AVERAGE(product_summaries[UnitsSold]))/_xlfn.STDEV.P(product_summaries[UnitsSold])</f>
        <v>1.3055519270464739</v>
      </c>
      <c r="L730">
        <v>313</v>
      </c>
    </row>
    <row r="731" spans="1:12" x14ac:dyDescent="0.3">
      <c r="A731">
        <v>10523</v>
      </c>
      <c r="B731">
        <v>37</v>
      </c>
      <c r="C731">
        <v>26</v>
      </c>
      <c r="D731">
        <v>18</v>
      </c>
      <c r="E731">
        <v>0.10000000149011612</v>
      </c>
      <c r="F731" t="s">
        <v>959</v>
      </c>
      <c r="G731">
        <v>8</v>
      </c>
      <c r="H731" t="s">
        <v>25</v>
      </c>
      <c r="I731">
        <v>421.19999930262566</v>
      </c>
      <c r="J731">
        <f>(p_summary[[#This Row],[UnitsSold]] - AVERAGE(product_summaries[UnitsSold])) / _xlfn.STDEV.P(product_summaries[UnitsSold])</f>
        <v>-1.6553203428323937</v>
      </c>
      <c r="K731">
        <f>(p_summary[[#This Row],[Revenue]]-AVERAGE(product_summaries[UnitsSold]))/_xlfn.STDEV.P(product_summaries[UnitsSold])</f>
        <v>-0.74978563357813799</v>
      </c>
      <c r="L731">
        <v>125</v>
      </c>
    </row>
    <row r="732" spans="1:12" x14ac:dyDescent="0.3">
      <c r="A732">
        <v>10523</v>
      </c>
      <c r="B732">
        <v>41</v>
      </c>
      <c r="C732">
        <v>9.65</v>
      </c>
      <c r="D732">
        <v>6</v>
      </c>
      <c r="E732">
        <v>0.10000000149011612</v>
      </c>
      <c r="F732" t="s">
        <v>967</v>
      </c>
      <c r="G732">
        <v>8</v>
      </c>
      <c r="H732" t="s">
        <v>25</v>
      </c>
      <c r="I732">
        <v>52.109999913722284</v>
      </c>
      <c r="J732">
        <f>(p_summary[[#This Row],[UnitsSold]] - AVERAGE(product_summaries[UnitsSold])) / _xlfn.STDEV.P(product_summaries[UnitsSold])</f>
        <v>0.96161994395568862</v>
      </c>
      <c r="K732">
        <f>(p_summary[[#This Row],[Revenue]]-AVERAGE(product_summaries[UnitsSold]))/_xlfn.STDEV.P(product_summaries[UnitsSold])</f>
        <v>-1.8781576999933365</v>
      </c>
      <c r="L732">
        <v>981</v>
      </c>
    </row>
    <row r="733" spans="1:12" x14ac:dyDescent="0.3">
      <c r="A733">
        <v>10524</v>
      </c>
      <c r="B733">
        <v>10</v>
      </c>
      <c r="C733">
        <v>31</v>
      </c>
      <c r="D733">
        <v>2</v>
      </c>
      <c r="E733">
        <v>0</v>
      </c>
      <c r="F733" t="s">
        <v>907</v>
      </c>
      <c r="G733">
        <v>8</v>
      </c>
      <c r="H733" t="s">
        <v>25</v>
      </c>
      <c r="I733">
        <v>62</v>
      </c>
      <c r="J733">
        <f>(p_summary[[#This Row],[UnitsSold]] - AVERAGE(product_summaries[UnitsSold])) / _xlfn.STDEV.P(product_summaries[UnitsSold])</f>
        <v>0.23095554145294128</v>
      </c>
      <c r="K733">
        <f>(p_summary[[#This Row],[Revenue]]-AVERAGE(product_summaries[UnitsSold]))/_xlfn.STDEV.P(product_summaries[UnitsSold])</f>
        <v>-1.847922256462825</v>
      </c>
      <c r="L733">
        <v>742</v>
      </c>
    </row>
    <row r="734" spans="1:12" x14ac:dyDescent="0.3">
      <c r="A734">
        <v>10524</v>
      </c>
      <c r="B734">
        <v>30</v>
      </c>
      <c r="C734">
        <v>25.89</v>
      </c>
      <c r="D734">
        <v>10</v>
      </c>
      <c r="E734">
        <v>0</v>
      </c>
      <c r="F734" t="s">
        <v>947</v>
      </c>
      <c r="G734">
        <v>8</v>
      </c>
      <c r="H734" t="s">
        <v>25</v>
      </c>
      <c r="I734">
        <v>258.89999999999998</v>
      </c>
      <c r="J734">
        <f>(p_summary[[#This Row],[UnitsSold]] - AVERAGE(product_summaries[UnitsSold])) / _xlfn.STDEV.P(product_summaries[UnitsSold])</f>
        <v>-0.16647697873683756</v>
      </c>
      <c r="K734">
        <f>(p_summary[[#This Row],[Revenue]]-AVERAGE(product_summaries[UnitsSold]))/_xlfn.STDEV.P(product_summaries[UnitsSold])</f>
        <v>-1.2459648470369216</v>
      </c>
      <c r="L734">
        <v>612</v>
      </c>
    </row>
    <row r="735" spans="1:12" x14ac:dyDescent="0.3">
      <c r="A735">
        <v>10524</v>
      </c>
      <c r="B735">
        <v>43</v>
      </c>
      <c r="C735">
        <v>46</v>
      </c>
      <c r="D735">
        <v>60</v>
      </c>
      <c r="E735">
        <v>0</v>
      </c>
      <c r="F735" t="s">
        <v>971</v>
      </c>
      <c r="G735">
        <v>1</v>
      </c>
      <c r="H735" t="s">
        <v>4</v>
      </c>
      <c r="I735">
        <v>2760</v>
      </c>
      <c r="J735">
        <f>(p_summary[[#This Row],[UnitsSold]] - AVERAGE(product_summaries[UnitsSold])) / _xlfn.STDEV.P(product_summaries[UnitsSold])</f>
        <v>-0.26430652216816775</v>
      </c>
      <c r="K735">
        <f>(p_summary[[#This Row],[Revenue]]-AVERAGE(product_summaries[UnitsSold]))/_xlfn.STDEV.P(product_summaries[UnitsSold])</f>
        <v>6.4003311240912009</v>
      </c>
      <c r="L735">
        <v>580</v>
      </c>
    </row>
    <row r="736" spans="1:12" x14ac:dyDescent="0.3">
      <c r="A736">
        <v>10524</v>
      </c>
      <c r="B736">
        <v>54</v>
      </c>
      <c r="C736">
        <v>7.45</v>
      </c>
      <c r="D736">
        <v>15</v>
      </c>
      <c r="E736">
        <v>0</v>
      </c>
      <c r="F736" t="s">
        <v>993</v>
      </c>
      <c r="G736">
        <v>6</v>
      </c>
      <c r="H736" t="s">
        <v>19</v>
      </c>
      <c r="I736">
        <v>111.75</v>
      </c>
      <c r="J736">
        <f>(p_summary[[#This Row],[UnitsSold]] - AVERAGE(product_summaries[UnitsSold])) / _xlfn.STDEV.P(product_summaries[UnitsSold])</f>
        <v>0.27069879347191916</v>
      </c>
      <c r="K736">
        <f>(p_summary[[#This Row],[Revenue]]-AVERAGE(product_summaries[UnitsSold]))/_xlfn.STDEV.P(product_summaries[UnitsSold])</f>
        <v>-1.6958278881594289</v>
      </c>
      <c r="L736">
        <v>755</v>
      </c>
    </row>
    <row r="737" spans="1:12" x14ac:dyDescent="0.3">
      <c r="A737">
        <v>10525</v>
      </c>
      <c r="B737">
        <v>36</v>
      </c>
      <c r="C737">
        <v>19</v>
      </c>
      <c r="D737">
        <v>30</v>
      </c>
      <c r="E737">
        <v>0</v>
      </c>
      <c r="F737" t="s">
        <v>957</v>
      </c>
      <c r="G737">
        <v>8</v>
      </c>
      <c r="H737" t="s">
        <v>25</v>
      </c>
      <c r="I737">
        <v>570</v>
      </c>
      <c r="J737">
        <f>(p_summary[[#This Row],[UnitsSold]] - AVERAGE(product_summaries[UnitsSold])) / _xlfn.STDEV.P(product_summaries[UnitsSold])</f>
        <v>0.42355745508337261</v>
      </c>
      <c r="K737">
        <f>(p_summary[[#This Row],[Revenue]]-AVERAGE(product_summaries[UnitsSold]))/_xlfn.STDEV.P(product_summaries[UnitsSold])</f>
        <v>-0.2948782544904584</v>
      </c>
      <c r="L737">
        <v>805</v>
      </c>
    </row>
    <row r="738" spans="1:12" x14ac:dyDescent="0.3">
      <c r="A738">
        <v>10525</v>
      </c>
      <c r="B738">
        <v>40</v>
      </c>
      <c r="C738">
        <v>18.399999999999999</v>
      </c>
      <c r="D738">
        <v>15</v>
      </c>
      <c r="E738">
        <v>0.10000000149011612</v>
      </c>
      <c r="F738" t="s">
        <v>965</v>
      </c>
      <c r="G738">
        <v>8</v>
      </c>
      <c r="H738" t="s">
        <v>25</v>
      </c>
      <c r="I738">
        <v>248.39999958872795</v>
      </c>
      <c r="J738">
        <f>(p_summary[[#This Row],[UnitsSold]] - AVERAGE(product_summaries[UnitsSold])) / _xlfn.STDEV.P(product_summaries[UnitsSold])</f>
        <v>1.3345950782876348</v>
      </c>
      <c r="K738">
        <f>(p_summary[[#This Row],[Revenue]]-AVERAGE(product_summaries[UnitsSold]))/_xlfn.STDEV.P(product_summaries[UnitsSold])</f>
        <v>-1.2780651672326566</v>
      </c>
      <c r="L738">
        <v>1103</v>
      </c>
    </row>
    <row r="739" spans="1:12" x14ac:dyDescent="0.3">
      <c r="A739">
        <v>10526</v>
      </c>
      <c r="B739">
        <v>1</v>
      </c>
      <c r="C739">
        <v>18</v>
      </c>
      <c r="D739">
        <v>8</v>
      </c>
      <c r="E739">
        <v>0.15000000596046448</v>
      </c>
      <c r="F739" t="s">
        <v>889</v>
      </c>
      <c r="G739">
        <v>1</v>
      </c>
      <c r="H739" t="s">
        <v>4</v>
      </c>
      <c r="I739">
        <v>122.39999914169312</v>
      </c>
      <c r="J739">
        <f>(p_summary[[#This Row],[UnitsSold]] - AVERAGE(product_summaries[UnitsSold])) / _xlfn.STDEV.P(product_summaries[UnitsSold])</f>
        <v>0.49387243942464115</v>
      </c>
      <c r="K739">
        <f>(p_summary[[#This Row],[Revenue]]-AVERAGE(product_summaries[UnitsSold]))/_xlfn.STDEV.P(product_summaries[UnitsSold])</f>
        <v>-1.6632689958601821</v>
      </c>
      <c r="L739">
        <v>828</v>
      </c>
    </row>
    <row r="740" spans="1:12" x14ac:dyDescent="0.3">
      <c r="A740">
        <v>10526</v>
      </c>
      <c r="B740">
        <v>13</v>
      </c>
      <c r="C740">
        <v>6</v>
      </c>
      <c r="D740">
        <v>10</v>
      </c>
      <c r="E740">
        <v>0</v>
      </c>
      <c r="F740" t="s">
        <v>913</v>
      </c>
      <c r="G740">
        <v>8</v>
      </c>
      <c r="H740" t="s">
        <v>25</v>
      </c>
      <c r="I740">
        <v>60</v>
      </c>
      <c r="J740">
        <f>(p_summary[[#This Row],[UnitsSold]] - AVERAGE(product_summaries[UnitsSold])) / _xlfn.STDEV.P(product_summaries[UnitsSold])</f>
        <v>0.68647435305507243</v>
      </c>
      <c r="K740">
        <f>(p_summary[[#This Row],[Revenue]]-AVERAGE(product_summaries[UnitsSold]))/_xlfn.STDEV.P(product_summaries[UnitsSold])</f>
        <v>-1.8540366029272832</v>
      </c>
      <c r="L740">
        <v>891</v>
      </c>
    </row>
    <row r="741" spans="1:12" x14ac:dyDescent="0.3">
      <c r="A741">
        <v>10526</v>
      </c>
      <c r="B741">
        <v>56</v>
      </c>
      <c r="C741">
        <v>38</v>
      </c>
      <c r="D741">
        <v>30</v>
      </c>
      <c r="E741">
        <v>0.15000000596046448</v>
      </c>
      <c r="F741" t="s">
        <v>997</v>
      </c>
      <c r="G741">
        <v>5</v>
      </c>
      <c r="H741" t="s">
        <v>16</v>
      </c>
      <c r="I741">
        <v>968.9999932050705</v>
      </c>
      <c r="J741">
        <f>(p_summary[[#This Row],[UnitsSold]] - AVERAGE(product_summaries[UnitsSold])) / _xlfn.STDEV.P(product_summaries[UnitsSold])</f>
        <v>1.8237427954442857</v>
      </c>
      <c r="K741">
        <f>(p_summary[[#This Row],[Revenue]]-AVERAGE(product_summaries[UnitsSold]))/_xlfn.STDEV.P(product_summaries[UnitsSold])</f>
        <v>0.92493384439566317</v>
      </c>
      <c r="L741">
        <v>1263</v>
      </c>
    </row>
    <row r="742" spans="1:12" x14ac:dyDescent="0.3">
      <c r="A742">
        <v>10527</v>
      </c>
      <c r="B742">
        <v>4</v>
      </c>
      <c r="C742">
        <v>22</v>
      </c>
      <c r="D742">
        <v>50</v>
      </c>
      <c r="E742">
        <v>0.10000000149011612</v>
      </c>
      <c r="F742" t="s">
        <v>895</v>
      </c>
      <c r="G742">
        <v>2</v>
      </c>
      <c r="H742" t="s">
        <v>7</v>
      </c>
      <c r="I742">
        <v>989.99999836087227</v>
      </c>
      <c r="J742">
        <f>(p_summary[[#This Row],[UnitsSold]] - AVERAGE(product_summaries[UnitsSold])) / _xlfn.STDEV.P(product_summaries[UnitsSold])</f>
        <v>-0.65256752266125939</v>
      </c>
      <c r="K742">
        <f>(p_summary[[#This Row],[Revenue]]-AVERAGE(product_summaries[UnitsSold]))/_xlfn.STDEV.P(product_summaries[UnitsSold])</f>
        <v>0.98913449803465281</v>
      </c>
      <c r="L742">
        <v>453</v>
      </c>
    </row>
    <row r="743" spans="1:12" x14ac:dyDescent="0.3">
      <c r="A743">
        <v>10527</v>
      </c>
      <c r="B743">
        <v>36</v>
      </c>
      <c r="C743">
        <v>19</v>
      </c>
      <c r="D743">
        <v>30</v>
      </c>
      <c r="E743">
        <v>0.10000000149011612</v>
      </c>
      <c r="F743" t="s">
        <v>957</v>
      </c>
      <c r="G743">
        <v>8</v>
      </c>
      <c r="H743" t="s">
        <v>25</v>
      </c>
      <c r="I743">
        <v>512.99999915063381</v>
      </c>
      <c r="J743">
        <f>(p_summary[[#This Row],[UnitsSold]] - AVERAGE(product_summaries[UnitsSold])) / _xlfn.STDEV.P(product_summaries[UnitsSold])</f>
        <v>0.42355745508337261</v>
      </c>
      <c r="K743">
        <f>(p_summary[[#This Row],[Revenue]]-AVERAGE(product_summaries[UnitsSold]))/_xlfn.STDEV.P(product_summaries[UnitsSold])</f>
        <v>-0.46913713132417489</v>
      </c>
      <c r="L743">
        <v>805</v>
      </c>
    </row>
    <row r="744" spans="1:12" x14ac:dyDescent="0.3">
      <c r="A744">
        <v>10528</v>
      </c>
      <c r="B744">
        <v>11</v>
      </c>
      <c r="C744">
        <v>21</v>
      </c>
      <c r="D744">
        <v>3</v>
      </c>
      <c r="E744">
        <v>0</v>
      </c>
      <c r="F744" t="s">
        <v>909</v>
      </c>
      <c r="G744">
        <v>4</v>
      </c>
      <c r="H744" t="s">
        <v>13</v>
      </c>
      <c r="I744">
        <v>63</v>
      </c>
      <c r="J744">
        <f>(p_summary[[#This Row],[UnitsSold]] - AVERAGE(product_summaries[UnitsSold])) / _xlfn.STDEV.P(product_summaries[UnitsSold])</f>
        <v>0.12089730509269485</v>
      </c>
      <c r="K744">
        <f>(p_summary[[#This Row],[Revenue]]-AVERAGE(product_summaries[UnitsSold]))/_xlfn.STDEV.P(product_summaries[UnitsSold])</f>
        <v>-1.8448650832305959</v>
      </c>
      <c r="L744">
        <v>706</v>
      </c>
    </row>
    <row r="745" spans="1:12" x14ac:dyDescent="0.3">
      <c r="A745">
        <v>10528</v>
      </c>
      <c r="B745">
        <v>33</v>
      </c>
      <c r="C745">
        <v>2.5</v>
      </c>
      <c r="D745">
        <v>8</v>
      </c>
      <c r="E745">
        <v>0.20000000298023224</v>
      </c>
      <c r="F745" t="s">
        <v>953</v>
      </c>
      <c r="G745">
        <v>4</v>
      </c>
      <c r="H745" t="s">
        <v>13</v>
      </c>
      <c r="I745">
        <v>15.999999940395355</v>
      </c>
      <c r="J745">
        <f>(p_summary[[#This Row],[UnitsSold]] - AVERAGE(product_summaries[UnitsSold])) / _xlfn.STDEV.P(product_summaries[UnitsSold])</f>
        <v>0.27069879347191916</v>
      </c>
      <c r="K745">
        <f>(p_summary[[#This Row],[Revenue]]-AVERAGE(product_summaries[UnitsSold]))/_xlfn.STDEV.P(product_summaries[UnitsSold])</f>
        <v>-1.988552225327584</v>
      </c>
      <c r="L745">
        <v>755</v>
      </c>
    </row>
    <row r="746" spans="1:12" x14ac:dyDescent="0.3">
      <c r="A746">
        <v>10528</v>
      </c>
      <c r="B746">
        <v>72</v>
      </c>
      <c r="C746">
        <v>34.799999999999997</v>
      </c>
      <c r="D746">
        <v>9</v>
      </c>
      <c r="E746">
        <v>0</v>
      </c>
      <c r="F746" t="s">
        <v>1026</v>
      </c>
      <c r="G746">
        <v>4</v>
      </c>
      <c r="H746" t="s">
        <v>13</v>
      </c>
      <c r="I746">
        <v>313.2</v>
      </c>
      <c r="J746">
        <f>(p_summary[[#This Row],[UnitsSold]] - AVERAGE(product_summaries[UnitsSold])) / _xlfn.STDEV.P(product_summaries[UnitsSold])</f>
        <v>0.42661462831560165</v>
      </c>
      <c r="K746">
        <f>(p_summary[[#This Row],[Revenue]]-AVERAGE(product_summaries[UnitsSold]))/_xlfn.STDEV.P(product_summaries[UnitsSold])</f>
        <v>-1.0799603405268832</v>
      </c>
      <c r="L746">
        <v>806</v>
      </c>
    </row>
    <row r="747" spans="1:12" x14ac:dyDescent="0.3">
      <c r="A747">
        <v>10529</v>
      </c>
      <c r="B747">
        <v>55</v>
      </c>
      <c r="C747">
        <v>24</v>
      </c>
      <c r="D747">
        <v>14</v>
      </c>
      <c r="E747">
        <v>0</v>
      </c>
      <c r="F747" t="s">
        <v>995</v>
      </c>
      <c r="G747">
        <v>6</v>
      </c>
      <c r="H747" t="s">
        <v>19</v>
      </c>
      <c r="I747">
        <v>336</v>
      </c>
      <c r="J747">
        <f>(p_summary[[#This Row],[UnitsSold]] - AVERAGE(product_summaries[UnitsSold])) / _xlfn.STDEV.P(product_summaries[UnitsSold])</f>
        <v>0.72316043184182122</v>
      </c>
      <c r="K747">
        <f>(p_summary[[#This Row],[Revenue]]-AVERAGE(product_summaries[UnitsSold]))/_xlfn.STDEV.P(product_summaries[UnitsSold])</f>
        <v>-1.0102567908320603</v>
      </c>
      <c r="L747">
        <v>903</v>
      </c>
    </row>
    <row r="748" spans="1:12" x14ac:dyDescent="0.3">
      <c r="A748">
        <v>10529</v>
      </c>
      <c r="B748">
        <v>68</v>
      </c>
      <c r="C748">
        <v>12.5</v>
      </c>
      <c r="D748">
        <v>20</v>
      </c>
      <c r="E748">
        <v>0</v>
      </c>
      <c r="F748" t="s">
        <v>1019</v>
      </c>
      <c r="G748">
        <v>3</v>
      </c>
      <c r="H748" t="s">
        <v>10</v>
      </c>
      <c r="I748">
        <v>250</v>
      </c>
      <c r="J748">
        <f>(p_summary[[#This Row],[UnitsSold]] - AVERAGE(product_summaries[UnitsSold])) / _xlfn.STDEV.P(product_summaries[UnitsSold])</f>
        <v>0.40521441568999816</v>
      </c>
      <c r="K748">
        <f>(p_summary[[#This Row],[Revenue]]-AVERAGE(product_summaries[UnitsSold]))/_xlfn.STDEV.P(product_summaries[UnitsSold])</f>
        <v>-1.2731736888037601</v>
      </c>
      <c r="L748">
        <v>799</v>
      </c>
    </row>
    <row r="749" spans="1:12" x14ac:dyDescent="0.3">
      <c r="A749">
        <v>10529</v>
      </c>
      <c r="B749">
        <v>69</v>
      </c>
      <c r="C749">
        <v>36</v>
      </c>
      <c r="D749">
        <v>10</v>
      </c>
      <c r="E749">
        <v>0</v>
      </c>
      <c r="F749" t="s">
        <v>1021</v>
      </c>
      <c r="G749">
        <v>4</v>
      </c>
      <c r="H749" t="s">
        <v>13</v>
      </c>
      <c r="I749">
        <v>360</v>
      </c>
      <c r="J749">
        <f>(p_summary[[#This Row],[UnitsSold]] - AVERAGE(product_summaries[UnitsSold])) / _xlfn.STDEV.P(product_summaries[UnitsSold])</f>
        <v>0.14535469095052739</v>
      </c>
      <c r="K749">
        <f>(p_summary[[#This Row],[Revenue]]-AVERAGE(product_summaries[UnitsSold]))/_xlfn.STDEV.P(product_summaries[UnitsSold])</f>
        <v>-0.93688463325856275</v>
      </c>
      <c r="L749">
        <v>714</v>
      </c>
    </row>
    <row r="750" spans="1:12" x14ac:dyDescent="0.3">
      <c r="A750">
        <v>10530</v>
      </c>
      <c r="B750">
        <v>17</v>
      </c>
      <c r="C750">
        <v>39</v>
      </c>
      <c r="D750">
        <v>40</v>
      </c>
      <c r="E750">
        <v>0</v>
      </c>
      <c r="F750" t="s">
        <v>921</v>
      </c>
      <c r="G750">
        <v>6</v>
      </c>
      <c r="H750" t="s">
        <v>19</v>
      </c>
      <c r="I750">
        <v>1560</v>
      </c>
      <c r="J750">
        <f>(p_summary[[#This Row],[UnitsSold]] - AVERAGE(product_summaries[UnitsSold])) / _xlfn.STDEV.P(product_summaries[UnitsSold])</f>
        <v>0.95244842425900134</v>
      </c>
      <c r="K750">
        <f>(p_summary[[#This Row],[Revenue]]-AVERAGE(product_summaries[UnitsSold]))/_xlfn.STDEV.P(product_summaries[UnitsSold])</f>
        <v>2.7317232454163189</v>
      </c>
      <c r="L750">
        <v>978</v>
      </c>
    </row>
    <row r="751" spans="1:12" x14ac:dyDescent="0.3">
      <c r="A751">
        <v>10530</v>
      </c>
      <c r="B751">
        <v>43</v>
      </c>
      <c r="C751">
        <v>46</v>
      </c>
      <c r="D751">
        <v>25</v>
      </c>
      <c r="E751">
        <v>0</v>
      </c>
      <c r="F751" t="s">
        <v>971</v>
      </c>
      <c r="G751">
        <v>1</v>
      </c>
      <c r="H751" t="s">
        <v>4</v>
      </c>
      <c r="I751">
        <v>1150</v>
      </c>
      <c r="J751">
        <f>(p_summary[[#This Row],[UnitsSold]] - AVERAGE(product_summaries[UnitsSold])) / _xlfn.STDEV.P(product_summaries[UnitsSold])</f>
        <v>-0.26430652216816775</v>
      </c>
      <c r="K751">
        <f>(p_summary[[#This Row],[Revenue]]-AVERAGE(product_summaries[UnitsSold]))/_xlfn.STDEV.P(product_summaries[UnitsSold])</f>
        <v>1.4782822202024011</v>
      </c>
      <c r="L751">
        <v>580</v>
      </c>
    </row>
    <row r="752" spans="1:12" x14ac:dyDescent="0.3">
      <c r="A752">
        <v>10530</v>
      </c>
      <c r="B752">
        <v>61</v>
      </c>
      <c r="C752">
        <v>28.5</v>
      </c>
      <c r="D752">
        <v>20</v>
      </c>
      <c r="E752">
        <v>0</v>
      </c>
      <c r="F752" t="s">
        <v>1006</v>
      </c>
      <c r="G752">
        <v>2</v>
      </c>
      <c r="H752" t="s">
        <v>7</v>
      </c>
      <c r="I752">
        <v>570</v>
      </c>
      <c r="J752">
        <f>(p_summary[[#This Row],[UnitsSold]] - AVERAGE(product_summaries[UnitsSold])) / _xlfn.STDEV.P(product_summaries[UnitsSold])</f>
        <v>-0.19399153782689918</v>
      </c>
      <c r="K752">
        <f>(p_summary[[#This Row],[Revenue]]-AVERAGE(product_summaries[UnitsSold]))/_xlfn.STDEV.P(product_summaries[UnitsSold])</f>
        <v>-0.2948782544904584</v>
      </c>
      <c r="L752">
        <v>603</v>
      </c>
    </row>
    <row r="753" spans="1:12" x14ac:dyDescent="0.3">
      <c r="A753">
        <v>10530</v>
      </c>
      <c r="B753">
        <v>76</v>
      </c>
      <c r="C753">
        <v>18</v>
      </c>
      <c r="D753">
        <v>50</v>
      </c>
      <c r="E753">
        <v>0</v>
      </c>
      <c r="F753" t="s">
        <v>1032</v>
      </c>
      <c r="G753">
        <v>1</v>
      </c>
      <c r="H753" t="s">
        <v>4</v>
      </c>
      <c r="I753">
        <v>900</v>
      </c>
      <c r="J753">
        <f>(p_summary[[#This Row],[UnitsSold]] - AVERAGE(product_summaries[UnitsSold])) / _xlfn.STDEV.P(product_summaries[UnitsSold])</f>
        <v>0.96161994395568862</v>
      </c>
      <c r="K753">
        <f>(p_summary[[#This Row],[Revenue]]-AVERAGE(product_summaries[UnitsSold]))/_xlfn.STDEV.P(product_summaries[UnitsSold])</f>
        <v>0.71398891214513405</v>
      </c>
      <c r="L753">
        <v>981</v>
      </c>
    </row>
    <row r="754" spans="1:12" x14ac:dyDescent="0.3">
      <c r="A754">
        <v>10531</v>
      </c>
      <c r="B754">
        <v>59</v>
      </c>
      <c r="C754">
        <v>55</v>
      </c>
      <c r="D754">
        <v>2</v>
      </c>
      <c r="E754">
        <v>0</v>
      </c>
      <c r="F754" t="s">
        <v>1002</v>
      </c>
      <c r="G754">
        <v>4</v>
      </c>
      <c r="H754" t="s">
        <v>13</v>
      </c>
      <c r="I754">
        <v>110</v>
      </c>
      <c r="J754">
        <f>(p_summary[[#This Row],[UnitsSold]] - AVERAGE(product_summaries[UnitsSold])) / _xlfn.STDEV.P(product_summaries[UnitsSold])</f>
        <v>2.5360641585536587</v>
      </c>
      <c r="K754">
        <f>(p_summary[[#This Row],[Revenue]]-AVERAGE(product_summaries[UnitsSold]))/_xlfn.STDEV.P(product_summaries[UnitsSold])</f>
        <v>-1.7011779413158299</v>
      </c>
      <c r="L754">
        <v>1496</v>
      </c>
    </row>
    <row r="755" spans="1:12" x14ac:dyDescent="0.3">
      <c r="A755">
        <v>10532</v>
      </c>
      <c r="B755">
        <v>30</v>
      </c>
      <c r="C755">
        <v>25.89</v>
      </c>
      <c r="D755">
        <v>15</v>
      </c>
      <c r="E755">
        <v>0</v>
      </c>
      <c r="F755" t="s">
        <v>947</v>
      </c>
      <c r="G755">
        <v>8</v>
      </c>
      <c r="H755" t="s">
        <v>25</v>
      </c>
      <c r="I755">
        <v>388.35</v>
      </c>
      <c r="J755">
        <f>(p_summary[[#This Row],[UnitsSold]] - AVERAGE(product_summaries[UnitsSold])) / _xlfn.STDEV.P(product_summaries[UnitsSold])</f>
        <v>-0.16647697873683756</v>
      </c>
      <c r="K755">
        <f>(p_summary[[#This Row],[Revenue]]-AVERAGE(product_summaries[UnitsSold]))/_xlfn.STDEV.P(product_summaries[UnitsSold])</f>
        <v>-0.85021377212486859</v>
      </c>
      <c r="L755">
        <v>612</v>
      </c>
    </row>
    <row r="756" spans="1:12" x14ac:dyDescent="0.3">
      <c r="A756">
        <v>10532</v>
      </c>
      <c r="B756">
        <v>66</v>
      </c>
      <c r="C756">
        <v>17</v>
      </c>
      <c r="D756">
        <v>24</v>
      </c>
      <c r="E756">
        <v>0</v>
      </c>
      <c r="F756" t="s">
        <v>1016</v>
      </c>
      <c r="G756">
        <v>2</v>
      </c>
      <c r="H756" t="s">
        <v>7</v>
      </c>
      <c r="I756">
        <v>408</v>
      </c>
      <c r="J756">
        <f>(p_summary[[#This Row],[UnitsSold]] - AVERAGE(product_summaries[UnitsSold])) / _xlfn.STDEV.P(product_summaries[UnitsSold])</f>
        <v>-1.3068025943582799</v>
      </c>
      <c r="K756">
        <f>(p_summary[[#This Row],[Revenue]]-AVERAGE(product_summaries[UnitsSold]))/_xlfn.STDEV.P(product_summaries[UnitsSold])</f>
        <v>-0.79014031811156749</v>
      </c>
      <c r="L756">
        <v>239</v>
      </c>
    </row>
    <row r="757" spans="1:12" x14ac:dyDescent="0.3">
      <c r="A757">
        <v>10533</v>
      </c>
      <c r="B757">
        <v>4</v>
      </c>
      <c r="C757">
        <v>22</v>
      </c>
      <c r="D757">
        <v>50</v>
      </c>
      <c r="E757">
        <v>5.000000074505806E-2</v>
      </c>
      <c r="F757" t="s">
        <v>895</v>
      </c>
      <c r="G757">
        <v>2</v>
      </c>
      <c r="H757" t="s">
        <v>7</v>
      </c>
      <c r="I757">
        <v>1044.9999991804361</v>
      </c>
      <c r="J757">
        <f>(p_summary[[#This Row],[UnitsSold]] - AVERAGE(product_summaries[UnitsSold])) / _xlfn.STDEV.P(product_summaries[UnitsSold])</f>
        <v>-0.65256752266125939</v>
      </c>
      <c r="K757">
        <f>(p_summary[[#This Row],[Revenue]]-AVERAGE(product_summaries[UnitsSold]))/_xlfn.STDEV.P(product_summaries[UnitsSold])</f>
        <v>1.1572790283128003</v>
      </c>
      <c r="L757">
        <v>453</v>
      </c>
    </row>
    <row r="758" spans="1:12" x14ac:dyDescent="0.3">
      <c r="A758">
        <v>10533</v>
      </c>
      <c r="B758">
        <v>72</v>
      </c>
      <c r="C758">
        <v>34.799999999999997</v>
      </c>
      <c r="D758">
        <v>24</v>
      </c>
      <c r="E758">
        <v>0</v>
      </c>
      <c r="F758" t="s">
        <v>1026</v>
      </c>
      <c r="G758">
        <v>4</v>
      </c>
      <c r="H758" t="s">
        <v>13</v>
      </c>
      <c r="I758">
        <v>835.19999999999993</v>
      </c>
      <c r="J758">
        <f>(p_summary[[#This Row],[UnitsSold]] - AVERAGE(product_summaries[UnitsSold])) / _xlfn.STDEV.P(product_summaries[UnitsSold])</f>
        <v>0.42661462831560165</v>
      </c>
      <c r="K758">
        <f>(p_summary[[#This Row],[Revenue]]-AVERAGE(product_summaries[UnitsSold]))/_xlfn.STDEV.P(product_summaries[UnitsSold])</f>
        <v>0.51588408669669028</v>
      </c>
      <c r="L758">
        <v>806</v>
      </c>
    </row>
    <row r="759" spans="1:12" x14ac:dyDescent="0.3">
      <c r="A759">
        <v>10533</v>
      </c>
      <c r="B759">
        <v>73</v>
      </c>
      <c r="C759">
        <v>15</v>
      </c>
      <c r="D759">
        <v>24</v>
      </c>
      <c r="E759">
        <v>5.000000074505806E-2</v>
      </c>
      <c r="F759" t="s">
        <v>1027</v>
      </c>
      <c r="G759">
        <v>8</v>
      </c>
      <c r="H759" t="s">
        <v>25</v>
      </c>
      <c r="I759">
        <v>341.9999997317791</v>
      </c>
      <c r="J759">
        <f>(p_summary[[#This Row],[UnitsSold]] - AVERAGE(product_summaries[UnitsSold])) / _xlfn.STDEV.P(product_summaries[UnitsSold])</f>
        <v>-1.1417152398179102</v>
      </c>
      <c r="K759">
        <f>(p_summary[[#This Row],[Revenue]]-AVERAGE(product_summaries[UnitsSold]))/_xlfn.STDEV.P(product_summaries[UnitsSold])</f>
        <v>-0.99191375225868372</v>
      </c>
      <c r="L759">
        <v>293</v>
      </c>
    </row>
    <row r="760" spans="1:12" x14ac:dyDescent="0.3">
      <c r="A760">
        <v>10534</v>
      </c>
      <c r="B760">
        <v>30</v>
      </c>
      <c r="C760">
        <v>25.89</v>
      </c>
      <c r="D760">
        <v>10</v>
      </c>
      <c r="E760">
        <v>0</v>
      </c>
      <c r="F760" t="s">
        <v>947</v>
      </c>
      <c r="G760">
        <v>8</v>
      </c>
      <c r="H760" t="s">
        <v>25</v>
      </c>
      <c r="I760">
        <v>258.89999999999998</v>
      </c>
      <c r="J760">
        <f>(p_summary[[#This Row],[UnitsSold]] - AVERAGE(product_summaries[UnitsSold])) / _xlfn.STDEV.P(product_summaries[UnitsSold])</f>
        <v>-0.16647697873683756</v>
      </c>
      <c r="K760">
        <f>(p_summary[[#This Row],[Revenue]]-AVERAGE(product_summaries[UnitsSold]))/_xlfn.STDEV.P(product_summaries[UnitsSold])</f>
        <v>-1.2459648470369216</v>
      </c>
      <c r="L760">
        <v>612</v>
      </c>
    </row>
    <row r="761" spans="1:12" x14ac:dyDescent="0.3">
      <c r="A761">
        <v>10534</v>
      </c>
      <c r="B761">
        <v>40</v>
      </c>
      <c r="C761">
        <v>18.399999999999999</v>
      </c>
      <c r="D761">
        <v>10</v>
      </c>
      <c r="E761">
        <v>0.20000000298023224</v>
      </c>
      <c r="F761" t="s">
        <v>965</v>
      </c>
      <c r="G761">
        <v>8</v>
      </c>
      <c r="H761" t="s">
        <v>25</v>
      </c>
      <c r="I761">
        <v>147.19999945163727</v>
      </c>
      <c r="J761">
        <f>(p_summary[[#This Row],[UnitsSold]] - AVERAGE(product_summaries[UnitsSold])) / _xlfn.STDEV.P(product_summaries[UnitsSold])</f>
        <v>1.3345950782876348</v>
      </c>
      <c r="K761">
        <f>(p_summary[[#This Row],[Revenue]]-AVERAGE(product_summaries[UnitsSold]))/_xlfn.STDEV.P(product_summaries[UnitsSold])</f>
        <v>-1.5874510987533483</v>
      </c>
      <c r="L761">
        <v>1103</v>
      </c>
    </row>
    <row r="762" spans="1:12" x14ac:dyDescent="0.3">
      <c r="A762">
        <v>10534</v>
      </c>
      <c r="B762">
        <v>54</v>
      </c>
      <c r="C762">
        <v>7.45</v>
      </c>
      <c r="D762">
        <v>10</v>
      </c>
      <c r="E762">
        <v>0.20000000298023224</v>
      </c>
      <c r="F762" t="s">
        <v>993</v>
      </c>
      <c r="G762">
        <v>6</v>
      </c>
      <c r="H762" t="s">
        <v>19</v>
      </c>
      <c r="I762">
        <v>59.599999777972698</v>
      </c>
      <c r="J762">
        <f>(p_summary[[#This Row],[UnitsSold]] - AVERAGE(product_summaries[UnitsSold])) / _xlfn.STDEV.P(product_summaries[UnitsSold])</f>
        <v>0.27069879347191916</v>
      </c>
      <c r="K762">
        <f>(p_summary[[#This Row],[Revenue]]-AVERAGE(product_summaries[UnitsSold]))/_xlfn.STDEV.P(product_summaries[UnitsSold])</f>
        <v>-1.8552594728989507</v>
      </c>
      <c r="L762">
        <v>755</v>
      </c>
    </row>
    <row r="763" spans="1:12" x14ac:dyDescent="0.3">
      <c r="A763">
        <v>10535</v>
      </c>
      <c r="B763">
        <v>11</v>
      </c>
      <c r="C763">
        <v>21</v>
      </c>
      <c r="D763">
        <v>50</v>
      </c>
      <c r="E763">
        <v>0.10000000149011612</v>
      </c>
      <c r="F763" t="s">
        <v>909</v>
      </c>
      <c r="G763">
        <v>4</v>
      </c>
      <c r="H763" t="s">
        <v>13</v>
      </c>
      <c r="I763">
        <v>944.99999843537807</v>
      </c>
      <c r="J763">
        <f>(p_summary[[#This Row],[UnitsSold]] - AVERAGE(product_summaries[UnitsSold])) / _xlfn.STDEV.P(product_summaries[UnitsSold])</f>
        <v>0.12089730509269485</v>
      </c>
      <c r="K763">
        <f>(p_summary[[#This Row],[Revenue]]-AVERAGE(product_summaries[UnitsSold]))/_xlfn.STDEV.P(product_summaries[UnitsSold])</f>
        <v>0.85156170281212185</v>
      </c>
      <c r="L763">
        <v>706</v>
      </c>
    </row>
    <row r="764" spans="1:12" x14ac:dyDescent="0.3">
      <c r="A764">
        <v>10535</v>
      </c>
      <c r="B764">
        <v>40</v>
      </c>
      <c r="C764">
        <v>18.399999999999999</v>
      </c>
      <c r="D764">
        <v>10</v>
      </c>
      <c r="E764">
        <v>0.10000000149011612</v>
      </c>
      <c r="F764" t="s">
        <v>965</v>
      </c>
      <c r="G764">
        <v>8</v>
      </c>
      <c r="H764" t="s">
        <v>25</v>
      </c>
      <c r="I764">
        <v>165.59999972581863</v>
      </c>
      <c r="J764">
        <f>(p_summary[[#This Row],[UnitsSold]] - AVERAGE(product_summaries[UnitsSold])) / _xlfn.STDEV.P(product_summaries[UnitsSold])</f>
        <v>1.3345950782876348</v>
      </c>
      <c r="K764">
        <f>(p_summary[[#This Row],[Revenue]]-AVERAGE(product_summaries[UnitsSold]))/_xlfn.STDEV.P(product_summaries[UnitsSold])</f>
        <v>-1.5311991104421134</v>
      </c>
      <c r="L764">
        <v>1103</v>
      </c>
    </row>
    <row r="765" spans="1:12" x14ac:dyDescent="0.3">
      <c r="A765">
        <v>10535</v>
      </c>
      <c r="B765">
        <v>57</v>
      </c>
      <c r="C765">
        <v>19.5</v>
      </c>
      <c r="D765">
        <v>5</v>
      </c>
      <c r="E765">
        <v>0.10000000149011612</v>
      </c>
      <c r="F765" t="s">
        <v>999</v>
      </c>
      <c r="G765">
        <v>5</v>
      </c>
      <c r="H765" t="s">
        <v>16</v>
      </c>
      <c r="I765">
        <v>87.749999854713678</v>
      </c>
      <c r="J765">
        <f>(p_summary[[#This Row],[UnitsSold]] - AVERAGE(product_summaries[UnitsSold])) / _xlfn.STDEV.P(product_summaries[UnitsSold])</f>
        <v>-0.71065381407361172</v>
      </c>
      <c r="K765">
        <f>(p_summary[[#This Row],[Revenue]]-AVERAGE(product_summaries[UnitsSold]))/_xlfn.STDEV.P(product_summaries[UnitsSold])</f>
        <v>-1.769200046177092</v>
      </c>
      <c r="L765">
        <v>434</v>
      </c>
    </row>
    <row r="766" spans="1:12" x14ac:dyDescent="0.3">
      <c r="A766">
        <v>10535</v>
      </c>
      <c r="B766">
        <v>59</v>
      </c>
      <c r="C766">
        <v>55</v>
      </c>
      <c r="D766">
        <v>15</v>
      </c>
      <c r="E766">
        <v>0.10000000149011612</v>
      </c>
      <c r="F766" t="s">
        <v>1002</v>
      </c>
      <c r="G766">
        <v>4</v>
      </c>
      <c r="H766" t="s">
        <v>13</v>
      </c>
      <c r="I766">
        <v>742.4999987706542</v>
      </c>
      <c r="J766">
        <f>(p_summary[[#This Row],[UnitsSold]] - AVERAGE(product_summaries[UnitsSold])) / _xlfn.STDEV.P(product_summaries[UnitsSold])</f>
        <v>2.5360641585536587</v>
      </c>
      <c r="K766">
        <f>(p_summary[[#This Row],[Revenue]]-AVERAGE(product_summaries[UnitsSold]))/_xlfn.STDEV.P(product_summaries[UnitsSold])</f>
        <v>0.23248412431073276</v>
      </c>
      <c r="L766">
        <v>1496</v>
      </c>
    </row>
    <row r="767" spans="1:12" x14ac:dyDescent="0.3">
      <c r="A767">
        <v>10536</v>
      </c>
      <c r="B767">
        <v>12</v>
      </c>
      <c r="C767">
        <v>38</v>
      </c>
      <c r="D767">
        <v>15</v>
      </c>
      <c r="E767">
        <v>0.25</v>
      </c>
      <c r="F767" t="s">
        <v>911</v>
      </c>
      <c r="G767">
        <v>4</v>
      </c>
      <c r="H767" t="s">
        <v>13</v>
      </c>
      <c r="I767">
        <v>427.5</v>
      </c>
      <c r="J767">
        <f>(p_summary[[#This Row],[UnitsSold]] - AVERAGE(product_summaries[UnitsSold])) / _xlfn.STDEV.P(product_summaries[UnitsSold])</f>
        <v>-0.9857994049742278</v>
      </c>
      <c r="K767">
        <f>(p_summary[[#This Row],[Revenue]]-AVERAGE(product_summaries[UnitsSold]))/_xlfn.STDEV.P(product_summaries[UnitsSold])</f>
        <v>-0.73052544008310061</v>
      </c>
      <c r="L767">
        <v>344</v>
      </c>
    </row>
    <row r="768" spans="1:12" x14ac:dyDescent="0.3">
      <c r="A768">
        <v>10536</v>
      </c>
      <c r="B768">
        <v>31</v>
      </c>
      <c r="C768">
        <v>12.5</v>
      </c>
      <c r="D768">
        <v>20</v>
      </c>
      <c r="E768">
        <v>0</v>
      </c>
      <c r="F768" t="s">
        <v>949</v>
      </c>
      <c r="G768">
        <v>4</v>
      </c>
      <c r="H768" t="s">
        <v>13</v>
      </c>
      <c r="I768">
        <v>250</v>
      </c>
      <c r="J768">
        <f>(p_summary[[#This Row],[UnitsSold]] - AVERAGE(product_summaries[UnitsSold])) / _xlfn.STDEV.P(product_summaries[UnitsSold])</f>
        <v>2.2334040085629812</v>
      </c>
      <c r="K768">
        <f>(p_summary[[#This Row],[Revenue]]-AVERAGE(product_summaries[UnitsSold]))/_xlfn.STDEV.P(product_summaries[UnitsSold])</f>
        <v>-1.2731736888037601</v>
      </c>
      <c r="L768">
        <v>1397</v>
      </c>
    </row>
    <row r="769" spans="1:12" x14ac:dyDescent="0.3">
      <c r="A769">
        <v>10536</v>
      </c>
      <c r="B769">
        <v>33</v>
      </c>
      <c r="C769">
        <v>2.5</v>
      </c>
      <c r="D769">
        <v>30</v>
      </c>
      <c r="E769">
        <v>0</v>
      </c>
      <c r="F769" t="s">
        <v>953</v>
      </c>
      <c r="G769">
        <v>4</v>
      </c>
      <c r="H769" t="s">
        <v>13</v>
      </c>
      <c r="I769">
        <v>75</v>
      </c>
      <c r="J769">
        <f>(p_summary[[#This Row],[UnitsSold]] - AVERAGE(product_summaries[UnitsSold])) / _xlfn.STDEV.P(product_summaries[UnitsSold])</f>
        <v>0.27069879347191916</v>
      </c>
      <c r="K769">
        <f>(p_summary[[#This Row],[Revenue]]-AVERAGE(product_summaries[UnitsSold]))/_xlfn.STDEV.P(product_summaries[UnitsSold])</f>
        <v>-1.8081790044438473</v>
      </c>
      <c r="L769">
        <v>755</v>
      </c>
    </row>
    <row r="770" spans="1:12" x14ac:dyDescent="0.3">
      <c r="A770">
        <v>10536</v>
      </c>
      <c r="B770">
        <v>60</v>
      </c>
      <c r="C770">
        <v>34</v>
      </c>
      <c r="D770">
        <v>35</v>
      </c>
      <c r="E770">
        <v>0.25</v>
      </c>
      <c r="F770" t="s">
        <v>1004</v>
      </c>
      <c r="G770">
        <v>4</v>
      </c>
      <c r="H770" t="s">
        <v>13</v>
      </c>
      <c r="I770">
        <v>892.5</v>
      </c>
      <c r="J770">
        <f>(p_summary[[#This Row],[UnitsSold]] - AVERAGE(product_summaries[UnitsSold])) / _xlfn.STDEV.P(product_summaries[UnitsSold])</f>
        <v>2.7836951903642131</v>
      </c>
      <c r="K770">
        <f>(p_summary[[#This Row],[Revenue]]-AVERAGE(product_summaries[UnitsSold]))/_xlfn.STDEV.P(product_summaries[UnitsSold])</f>
        <v>0.69106011290341607</v>
      </c>
      <c r="L770">
        <v>1577</v>
      </c>
    </row>
    <row r="771" spans="1:12" x14ac:dyDescent="0.3">
      <c r="A771">
        <v>10537</v>
      </c>
      <c r="B771">
        <v>31</v>
      </c>
      <c r="C771">
        <v>12.5</v>
      </c>
      <c r="D771">
        <v>30</v>
      </c>
      <c r="E771">
        <v>0</v>
      </c>
      <c r="F771" t="s">
        <v>949</v>
      </c>
      <c r="G771">
        <v>4</v>
      </c>
      <c r="H771" t="s">
        <v>13</v>
      </c>
      <c r="I771">
        <v>375</v>
      </c>
      <c r="J771">
        <f>(p_summary[[#This Row],[UnitsSold]] - AVERAGE(product_summaries[UnitsSold])) / _xlfn.STDEV.P(product_summaries[UnitsSold])</f>
        <v>2.2334040085629812</v>
      </c>
      <c r="K771">
        <f>(p_summary[[#This Row],[Revenue]]-AVERAGE(product_summaries[UnitsSold]))/_xlfn.STDEV.P(product_summaries[UnitsSold])</f>
        <v>-0.89102703477512668</v>
      </c>
      <c r="L771">
        <v>1397</v>
      </c>
    </row>
    <row r="772" spans="1:12" x14ac:dyDescent="0.3">
      <c r="A772">
        <v>10537</v>
      </c>
      <c r="B772">
        <v>51</v>
      </c>
      <c r="C772">
        <v>53</v>
      </c>
      <c r="D772">
        <v>6</v>
      </c>
      <c r="E772">
        <v>0</v>
      </c>
      <c r="F772" t="s">
        <v>987</v>
      </c>
      <c r="G772">
        <v>7</v>
      </c>
      <c r="H772" t="s">
        <v>22</v>
      </c>
      <c r="I772">
        <v>318</v>
      </c>
      <c r="J772">
        <f>(p_summary[[#This Row],[UnitsSold]] - AVERAGE(product_summaries[UnitsSold])) / _xlfn.STDEV.P(product_summaries[UnitsSold])</f>
        <v>0.67118848689392707</v>
      </c>
      <c r="K772">
        <f>(p_summary[[#This Row],[Revenue]]-AVERAGE(product_summaries[UnitsSold]))/_xlfn.STDEV.P(product_summaries[UnitsSold])</f>
        <v>-1.0652859090121836</v>
      </c>
      <c r="L772">
        <v>886</v>
      </c>
    </row>
    <row r="773" spans="1:12" x14ac:dyDescent="0.3">
      <c r="A773">
        <v>10537</v>
      </c>
      <c r="B773">
        <v>58</v>
      </c>
      <c r="C773">
        <v>13.25</v>
      </c>
      <c r="D773">
        <v>20</v>
      </c>
      <c r="E773">
        <v>0</v>
      </c>
      <c r="F773" t="s">
        <v>1000</v>
      </c>
      <c r="G773">
        <v>8</v>
      </c>
      <c r="H773" t="s">
        <v>25</v>
      </c>
      <c r="I773">
        <v>265</v>
      </c>
      <c r="J773">
        <f>(p_summary[[#This Row],[UnitsSold]] - AVERAGE(product_summaries[UnitsSold])) / _xlfn.STDEV.P(product_summaries[UnitsSold])</f>
        <v>-0.40493649085070488</v>
      </c>
      <c r="K773">
        <f>(p_summary[[#This Row],[Revenue]]-AVERAGE(product_summaries[UnitsSold]))/_xlfn.STDEV.P(product_summaries[UnitsSold])</f>
        <v>-1.2273160903203242</v>
      </c>
      <c r="L773">
        <v>534</v>
      </c>
    </row>
    <row r="774" spans="1:12" x14ac:dyDescent="0.3">
      <c r="A774">
        <v>10537</v>
      </c>
      <c r="B774">
        <v>72</v>
      </c>
      <c r="C774">
        <v>34.799999999999997</v>
      </c>
      <c r="D774">
        <v>21</v>
      </c>
      <c r="E774">
        <v>0</v>
      </c>
      <c r="F774" t="s">
        <v>1026</v>
      </c>
      <c r="G774">
        <v>4</v>
      </c>
      <c r="H774" t="s">
        <v>13</v>
      </c>
      <c r="I774">
        <v>730.8</v>
      </c>
      <c r="J774">
        <f>(p_summary[[#This Row],[UnitsSold]] - AVERAGE(product_summaries[UnitsSold])) / _xlfn.STDEV.P(product_summaries[UnitsSold])</f>
        <v>0.42661462831560165</v>
      </c>
      <c r="K774">
        <f>(p_summary[[#This Row],[Revenue]]-AVERAGE(product_summaries[UnitsSold]))/_xlfn.STDEV.P(product_summaries[UnitsSold])</f>
        <v>0.19671520125197559</v>
      </c>
      <c r="L774">
        <v>806</v>
      </c>
    </row>
    <row r="775" spans="1:12" x14ac:dyDescent="0.3">
      <c r="A775">
        <v>10537</v>
      </c>
      <c r="B775">
        <v>73</v>
      </c>
      <c r="C775">
        <v>15</v>
      </c>
      <c r="D775">
        <v>9</v>
      </c>
      <c r="E775">
        <v>0</v>
      </c>
      <c r="F775" t="s">
        <v>1027</v>
      </c>
      <c r="G775">
        <v>8</v>
      </c>
      <c r="H775" t="s">
        <v>25</v>
      </c>
      <c r="I775">
        <v>135</v>
      </c>
      <c r="J775">
        <f>(p_summary[[#This Row],[UnitsSold]] - AVERAGE(product_summaries[UnitsSold])) / _xlfn.STDEV.P(product_summaries[UnitsSold])</f>
        <v>-1.1417152398179102</v>
      </c>
      <c r="K775">
        <f>(p_summary[[#This Row],[Revenue]]-AVERAGE(product_summaries[UnitsSold]))/_xlfn.STDEV.P(product_summaries[UnitsSold])</f>
        <v>-1.624748610510103</v>
      </c>
      <c r="L775">
        <v>293</v>
      </c>
    </row>
    <row r="776" spans="1:12" x14ac:dyDescent="0.3">
      <c r="A776">
        <v>10538</v>
      </c>
      <c r="B776">
        <v>70</v>
      </c>
      <c r="C776">
        <v>15</v>
      </c>
      <c r="D776">
        <v>7</v>
      </c>
      <c r="E776">
        <v>0</v>
      </c>
      <c r="F776" t="s">
        <v>1023</v>
      </c>
      <c r="G776">
        <v>1</v>
      </c>
      <c r="H776" t="s">
        <v>4</v>
      </c>
      <c r="I776">
        <v>105</v>
      </c>
      <c r="J776">
        <f>(p_summary[[#This Row],[UnitsSold]] - AVERAGE(product_summaries[UnitsSold])) / _xlfn.STDEV.P(product_summaries[UnitsSold])</f>
        <v>0.4602435338701214</v>
      </c>
      <c r="K776">
        <f>(p_summary[[#This Row],[Revenue]]-AVERAGE(product_summaries[UnitsSold]))/_xlfn.STDEV.P(product_summaries[UnitsSold])</f>
        <v>-1.7164638074769751</v>
      </c>
      <c r="L776">
        <v>817</v>
      </c>
    </row>
    <row r="777" spans="1:12" x14ac:dyDescent="0.3">
      <c r="A777">
        <v>10538</v>
      </c>
      <c r="B777">
        <v>72</v>
      </c>
      <c r="C777">
        <v>34.799999999999997</v>
      </c>
      <c r="D777">
        <v>1</v>
      </c>
      <c r="E777">
        <v>0</v>
      </c>
      <c r="F777" t="s">
        <v>1026</v>
      </c>
      <c r="G777">
        <v>4</v>
      </c>
      <c r="H777" t="s">
        <v>13</v>
      </c>
      <c r="I777">
        <v>34.799999999999997</v>
      </c>
      <c r="J777">
        <f>(p_summary[[#This Row],[UnitsSold]] - AVERAGE(product_summaries[UnitsSold])) / _xlfn.STDEV.P(product_summaries[UnitsSold])</f>
        <v>0.42661462831560165</v>
      </c>
      <c r="K777">
        <f>(p_summary[[#This Row],[Revenue]]-AVERAGE(product_summaries[UnitsSold]))/_xlfn.STDEV.P(product_summaries[UnitsSold])</f>
        <v>-1.9310773683794558</v>
      </c>
      <c r="L777">
        <v>806</v>
      </c>
    </row>
    <row r="778" spans="1:12" x14ac:dyDescent="0.3">
      <c r="A778">
        <v>10539</v>
      </c>
      <c r="B778">
        <v>13</v>
      </c>
      <c r="C778">
        <v>6</v>
      </c>
      <c r="D778">
        <v>8</v>
      </c>
      <c r="E778">
        <v>0</v>
      </c>
      <c r="F778" t="s">
        <v>913</v>
      </c>
      <c r="G778">
        <v>8</v>
      </c>
      <c r="H778" t="s">
        <v>25</v>
      </c>
      <c r="I778">
        <v>48</v>
      </c>
      <c r="J778">
        <f>(p_summary[[#This Row],[UnitsSold]] - AVERAGE(product_summaries[UnitsSold])) / _xlfn.STDEV.P(product_summaries[UnitsSold])</f>
        <v>0.68647435305507243</v>
      </c>
      <c r="K778">
        <f>(p_summary[[#This Row],[Revenue]]-AVERAGE(product_summaries[UnitsSold]))/_xlfn.STDEV.P(product_summaries[UnitsSold])</f>
        <v>-1.8907226817140319</v>
      </c>
      <c r="L778">
        <v>891</v>
      </c>
    </row>
    <row r="779" spans="1:12" x14ac:dyDescent="0.3">
      <c r="A779">
        <v>10539</v>
      </c>
      <c r="B779">
        <v>21</v>
      </c>
      <c r="C779">
        <v>10</v>
      </c>
      <c r="D779">
        <v>15</v>
      </c>
      <c r="E779">
        <v>0</v>
      </c>
      <c r="F779" t="s">
        <v>929</v>
      </c>
      <c r="G779">
        <v>3</v>
      </c>
      <c r="H779" t="s">
        <v>10</v>
      </c>
      <c r="I779">
        <v>150</v>
      </c>
      <c r="J779">
        <f>(p_summary[[#This Row],[UnitsSold]] - AVERAGE(product_summaries[UnitsSold])) / _xlfn.STDEV.P(product_summaries[UnitsSold])</f>
        <v>1.0686210070837059</v>
      </c>
      <c r="K779">
        <f>(p_summary[[#This Row],[Revenue]]-AVERAGE(product_summaries[UnitsSold]))/_xlfn.STDEV.P(product_summaries[UnitsSold])</f>
        <v>-1.578891012026667</v>
      </c>
      <c r="L779">
        <v>1016</v>
      </c>
    </row>
    <row r="780" spans="1:12" x14ac:dyDescent="0.3">
      <c r="A780">
        <v>10539</v>
      </c>
      <c r="B780">
        <v>33</v>
      </c>
      <c r="C780">
        <v>2.5</v>
      </c>
      <c r="D780">
        <v>15</v>
      </c>
      <c r="E780">
        <v>0</v>
      </c>
      <c r="F780" t="s">
        <v>953</v>
      </c>
      <c r="G780">
        <v>4</v>
      </c>
      <c r="H780" t="s">
        <v>13</v>
      </c>
      <c r="I780">
        <v>37.5</v>
      </c>
      <c r="J780">
        <f>(p_summary[[#This Row],[UnitsSold]] - AVERAGE(product_summaries[UnitsSold])) / _xlfn.STDEV.P(product_summaries[UnitsSold])</f>
        <v>0.27069879347191916</v>
      </c>
      <c r="K780">
        <f>(p_summary[[#This Row],[Revenue]]-AVERAGE(product_summaries[UnitsSold]))/_xlfn.STDEV.P(product_summaries[UnitsSold])</f>
        <v>-1.9228230006524372</v>
      </c>
      <c r="L780">
        <v>755</v>
      </c>
    </row>
    <row r="781" spans="1:12" x14ac:dyDescent="0.3">
      <c r="A781">
        <v>10539</v>
      </c>
      <c r="B781">
        <v>49</v>
      </c>
      <c r="C781">
        <v>20</v>
      </c>
      <c r="D781">
        <v>6</v>
      </c>
      <c r="E781">
        <v>0</v>
      </c>
      <c r="F781" t="s">
        <v>983</v>
      </c>
      <c r="G781">
        <v>3</v>
      </c>
      <c r="H781" t="s">
        <v>10</v>
      </c>
      <c r="I781">
        <v>120</v>
      </c>
      <c r="J781">
        <f>(p_summary[[#This Row],[UnitsSold]] - AVERAGE(product_summaries[UnitsSold])) / _xlfn.STDEV.P(product_summaries[UnitsSold])</f>
        <v>-0.44773691610191185</v>
      </c>
      <c r="K781">
        <f>(p_summary[[#This Row],[Revenue]]-AVERAGE(product_summaries[UnitsSold]))/_xlfn.STDEV.P(product_summaries[UnitsSold])</f>
        <v>-1.6706062089935392</v>
      </c>
      <c r="L781">
        <v>520</v>
      </c>
    </row>
    <row r="782" spans="1:12" x14ac:dyDescent="0.3">
      <c r="A782">
        <v>10540</v>
      </c>
      <c r="B782">
        <v>3</v>
      </c>
      <c r="C782">
        <v>10</v>
      </c>
      <c r="D782">
        <v>60</v>
      </c>
      <c r="E782">
        <v>0</v>
      </c>
      <c r="F782" t="s">
        <v>893</v>
      </c>
      <c r="G782">
        <v>2</v>
      </c>
      <c r="H782" t="s">
        <v>7</v>
      </c>
      <c r="I782">
        <v>600</v>
      </c>
      <c r="J782">
        <f>(p_summary[[#This Row],[UnitsSold]] - AVERAGE(product_summaries[UnitsSold])) / _xlfn.STDEV.P(product_summaries[UnitsSold])</f>
        <v>-1.0347141766898929</v>
      </c>
      <c r="K782">
        <f>(p_summary[[#This Row],[Revenue]]-AVERAGE(product_summaries[UnitsSold]))/_xlfn.STDEV.P(product_summaries[UnitsSold])</f>
        <v>-0.20316305752358638</v>
      </c>
      <c r="L782">
        <v>328</v>
      </c>
    </row>
    <row r="783" spans="1:12" x14ac:dyDescent="0.3">
      <c r="A783">
        <v>10540</v>
      </c>
      <c r="B783">
        <v>26</v>
      </c>
      <c r="C783">
        <v>31.23</v>
      </c>
      <c r="D783">
        <v>40</v>
      </c>
      <c r="E783">
        <v>0</v>
      </c>
      <c r="F783" t="s">
        <v>939</v>
      </c>
      <c r="G783">
        <v>3</v>
      </c>
      <c r="H783" t="s">
        <v>10</v>
      </c>
      <c r="I783">
        <v>1249.2</v>
      </c>
      <c r="J783">
        <f>(p_summary[[#This Row],[UnitsSold]] - AVERAGE(product_summaries[UnitsSold])) / _xlfn.STDEV.P(product_summaries[UnitsSold])</f>
        <v>0.26458444700746103</v>
      </c>
      <c r="K783">
        <f>(p_summary[[#This Row],[Revenue]]-AVERAGE(product_summaries[UnitsSold]))/_xlfn.STDEV.P(product_summaries[UnitsSold])</f>
        <v>1.7815538048395247</v>
      </c>
      <c r="L783">
        <v>753</v>
      </c>
    </row>
    <row r="784" spans="1:12" x14ac:dyDescent="0.3">
      <c r="A784">
        <v>10540</v>
      </c>
      <c r="B784">
        <v>38</v>
      </c>
      <c r="C784">
        <v>263.5</v>
      </c>
      <c r="D784">
        <v>30</v>
      </c>
      <c r="E784">
        <v>0</v>
      </c>
      <c r="F784" t="s">
        <v>961</v>
      </c>
      <c r="G784">
        <v>1</v>
      </c>
      <c r="H784" t="s">
        <v>4</v>
      </c>
      <c r="I784">
        <v>7905</v>
      </c>
      <c r="J784">
        <f>(p_summary[[#This Row],[UnitsSold]] - AVERAGE(product_summaries[UnitsSold])) / _xlfn.STDEV.P(product_summaries[UnitsSold])</f>
        <v>-0.13284807318231781</v>
      </c>
      <c r="K784">
        <f>(p_summary[[#This Row],[Revenue]]-AVERAGE(product_summaries[UnitsSold]))/_xlfn.STDEV.P(product_summaries[UnitsSold])</f>
        <v>22.129487403909756</v>
      </c>
      <c r="L784">
        <v>623</v>
      </c>
    </row>
    <row r="785" spans="1:12" x14ac:dyDescent="0.3">
      <c r="A785">
        <v>10540</v>
      </c>
      <c r="B785">
        <v>68</v>
      </c>
      <c r="C785">
        <v>12.5</v>
      </c>
      <c r="D785">
        <v>35</v>
      </c>
      <c r="E785">
        <v>0</v>
      </c>
      <c r="F785" t="s">
        <v>1019</v>
      </c>
      <c r="G785">
        <v>3</v>
      </c>
      <c r="H785" t="s">
        <v>10</v>
      </c>
      <c r="I785">
        <v>437.5</v>
      </c>
      <c r="J785">
        <f>(p_summary[[#This Row],[UnitsSold]] - AVERAGE(product_summaries[UnitsSold])) / _xlfn.STDEV.P(product_summaries[UnitsSold])</f>
        <v>0.40521441568999816</v>
      </c>
      <c r="K785">
        <f>(p_summary[[#This Row],[Revenue]]-AVERAGE(product_summaries[UnitsSold]))/_xlfn.STDEV.P(product_summaries[UnitsSold])</f>
        <v>-0.69995370776081001</v>
      </c>
      <c r="L785">
        <v>799</v>
      </c>
    </row>
    <row r="786" spans="1:12" x14ac:dyDescent="0.3">
      <c r="A786">
        <v>10541</v>
      </c>
      <c r="B786">
        <v>24</v>
      </c>
      <c r="C786">
        <v>4.5</v>
      </c>
      <c r="D786">
        <v>35</v>
      </c>
      <c r="E786">
        <v>0.10000000149011612</v>
      </c>
      <c r="F786" t="s">
        <v>935</v>
      </c>
      <c r="G786">
        <v>1</v>
      </c>
      <c r="H786" t="s">
        <v>4</v>
      </c>
      <c r="I786">
        <v>141.74999976530671</v>
      </c>
      <c r="J786">
        <f>(p_summary[[#This Row],[UnitsSold]] - AVERAGE(product_summaries[UnitsSold])) / _xlfn.STDEV.P(product_summaries[UnitsSold])</f>
        <v>1.4018528893966744</v>
      </c>
      <c r="K786">
        <f>(p_summary[[#This Row],[Revenue]]-AVERAGE(product_summaries[UnitsSold]))/_xlfn.STDEV.P(product_summaries[UnitsSold])</f>
        <v>-1.604112691910055</v>
      </c>
      <c r="L786">
        <v>1125</v>
      </c>
    </row>
    <row r="787" spans="1:12" x14ac:dyDescent="0.3">
      <c r="A787">
        <v>10541</v>
      </c>
      <c r="B787">
        <v>38</v>
      </c>
      <c r="C787">
        <v>263.5</v>
      </c>
      <c r="D787">
        <v>4</v>
      </c>
      <c r="E787">
        <v>0.10000000149011612</v>
      </c>
      <c r="F787" t="s">
        <v>961</v>
      </c>
      <c r="G787">
        <v>1</v>
      </c>
      <c r="H787" t="s">
        <v>4</v>
      </c>
      <c r="I787">
        <v>948.59999842941761</v>
      </c>
      <c r="J787">
        <f>(p_summary[[#This Row],[UnitsSold]] - AVERAGE(product_summaries[UnitsSold])) / _xlfn.STDEV.P(product_summaries[UnitsSold])</f>
        <v>-0.13284807318231781</v>
      </c>
      <c r="K787">
        <f>(p_summary[[#This Row],[Revenue]]-AVERAGE(product_summaries[UnitsSold]))/_xlfn.STDEV.P(product_summaries[UnitsSold])</f>
        <v>0.86256752642992429</v>
      </c>
      <c r="L787">
        <v>623</v>
      </c>
    </row>
    <row r="788" spans="1:12" x14ac:dyDescent="0.3">
      <c r="A788">
        <v>10541</v>
      </c>
      <c r="B788">
        <v>65</v>
      </c>
      <c r="C788">
        <v>21.05</v>
      </c>
      <c r="D788">
        <v>36</v>
      </c>
      <c r="E788">
        <v>0.10000000149011612</v>
      </c>
      <c r="F788" t="s">
        <v>1014</v>
      </c>
      <c r="G788">
        <v>2</v>
      </c>
      <c r="H788" t="s">
        <v>7</v>
      </c>
      <c r="I788">
        <v>682.01999887079012</v>
      </c>
      <c r="J788">
        <f>(p_summary[[#This Row],[UnitsSold]] - AVERAGE(product_summaries[UnitsSold])) / _xlfn.STDEV.P(product_summaries[UnitsSold])</f>
        <v>0.24012706114962851</v>
      </c>
      <c r="K788">
        <f>(p_summary[[#This Row],[Revenue]]-AVERAGE(product_summaries[UnitsSold]))/_xlfn.STDEV.P(product_summaries[UnitsSold])</f>
        <v>4.7586287531651561E-2</v>
      </c>
      <c r="L788">
        <v>745</v>
      </c>
    </row>
    <row r="789" spans="1:12" x14ac:dyDescent="0.3">
      <c r="A789">
        <v>10541</v>
      </c>
      <c r="B789">
        <v>71</v>
      </c>
      <c r="C789">
        <v>21.5</v>
      </c>
      <c r="D789">
        <v>9</v>
      </c>
      <c r="E789">
        <v>0.10000000149011612</v>
      </c>
      <c r="F789" t="s">
        <v>1025</v>
      </c>
      <c r="G789">
        <v>4</v>
      </c>
      <c r="H789" t="s">
        <v>13</v>
      </c>
      <c r="I789">
        <v>174.14999971166253</v>
      </c>
      <c r="J789">
        <f>(p_summary[[#This Row],[UnitsSold]] - AVERAGE(product_summaries[UnitsSold])) / _xlfn.STDEV.P(product_summaries[UnitsSold])</f>
        <v>1.1939651096050978</v>
      </c>
      <c r="K789">
        <f>(p_summary[[#This Row],[Revenue]]-AVERAGE(product_summaries[UnitsSold]))/_xlfn.STDEV.P(product_summaries[UnitsSold])</f>
        <v>-1.5050602793498327</v>
      </c>
      <c r="L789">
        <v>1057</v>
      </c>
    </row>
    <row r="790" spans="1:12" x14ac:dyDescent="0.3">
      <c r="A790">
        <v>10542</v>
      </c>
      <c r="B790">
        <v>11</v>
      </c>
      <c r="C790">
        <v>21</v>
      </c>
      <c r="D790">
        <v>15</v>
      </c>
      <c r="E790">
        <v>5.000000074505806E-2</v>
      </c>
      <c r="F790" t="s">
        <v>909</v>
      </c>
      <c r="G790">
        <v>4</v>
      </c>
      <c r="H790" t="s">
        <v>13</v>
      </c>
      <c r="I790">
        <v>299.24999976530671</v>
      </c>
      <c r="J790">
        <f>(p_summary[[#This Row],[UnitsSold]] - AVERAGE(product_summaries[UnitsSold])) / _xlfn.STDEV.P(product_summaries[UnitsSold])</f>
        <v>0.12089730509269485</v>
      </c>
      <c r="K790">
        <f>(p_summary[[#This Row],[Revenue]]-AVERAGE(product_summaries[UnitsSold]))/_xlfn.STDEV.P(product_summaries[UnitsSold])</f>
        <v>-1.1226079078339766</v>
      </c>
      <c r="L790">
        <v>706</v>
      </c>
    </row>
    <row r="791" spans="1:12" x14ac:dyDescent="0.3">
      <c r="A791">
        <v>10542</v>
      </c>
      <c r="B791">
        <v>54</v>
      </c>
      <c r="C791">
        <v>7.45</v>
      </c>
      <c r="D791">
        <v>24</v>
      </c>
      <c r="E791">
        <v>5.000000074505806E-2</v>
      </c>
      <c r="F791" t="s">
        <v>993</v>
      </c>
      <c r="G791">
        <v>6</v>
      </c>
      <c r="H791" t="s">
        <v>19</v>
      </c>
      <c r="I791">
        <v>169.85999986678362</v>
      </c>
      <c r="J791">
        <f>(p_summary[[#This Row],[UnitsSold]] - AVERAGE(product_summaries[UnitsSold])) / _xlfn.STDEV.P(product_summaries[UnitsSold])</f>
        <v>0.27069879347191916</v>
      </c>
      <c r="K791">
        <f>(p_summary[[#This Row],[Revenue]]-AVERAGE(product_summaries[UnitsSold]))/_xlfn.STDEV.P(product_summaries[UnitsSold])</f>
        <v>-1.5181755520418634</v>
      </c>
      <c r="L791">
        <v>755</v>
      </c>
    </row>
    <row r="792" spans="1:12" x14ac:dyDescent="0.3">
      <c r="A792">
        <v>10543</v>
      </c>
      <c r="B792">
        <v>12</v>
      </c>
      <c r="C792">
        <v>38</v>
      </c>
      <c r="D792">
        <v>30</v>
      </c>
      <c r="E792">
        <v>0.15000000596046448</v>
      </c>
      <c r="F792" t="s">
        <v>911</v>
      </c>
      <c r="G792">
        <v>4</v>
      </c>
      <c r="H792" t="s">
        <v>13</v>
      </c>
      <c r="I792">
        <v>968.9999932050705</v>
      </c>
      <c r="J792">
        <f>(p_summary[[#This Row],[UnitsSold]] - AVERAGE(product_summaries[UnitsSold])) / _xlfn.STDEV.P(product_summaries[UnitsSold])</f>
        <v>-0.9857994049742278</v>
      </c>
      <c r="K792">
        <f>(p_summary[[#This Row],[Revenue]]-AVERAGE(product_summaries[UnitsSold]))/_xlfn.STDEV.P(product_summaries[UnitsSold])</f>
        <v>0.92493384439566317</v>
      </c>
      <c r="L792">
        <v>344</v>
      </c>
    </row>
    <row r="793" spans="1:12" x14ac:dyDescent="0.3">
      <c r="A793">
        <v>10543</v>
      </c>
      <c r="B793">
        <v>23</v>
      </c>
      <c r="C793">
        <v>9</v>
      </c>
      <c r="D793">
        <v>70</v>
      </c>
      <c r="E793">
        <v>0.15000000596046448</v>
      </c>
      <c r="F793" t="s">
        <v>933</v>
      </c>
      <c r="G793">
        <v>5</v>
      </c>
      <c r="H793" t="s">
        <v>16</v>
      </c>
      <c r="I793">
        <v>535.49999624490738</v>
      </c>
      <c r="J793">
        <f>(p_summary[[#This Row],[UnitsSold]] - AVERAGE(product_summaries[UnitsSold])) / _xlfn.STDEV.P(product_summaries[UnitsSold])</f>
        <v>-0.26430652216816775</v>
      </c>
      <c r="K793">
        <f>(p_summary[[#This Row],[Revenue]]-AVERAGE(product_summaries[UnitsSold]))/_xlfn.STDEV.P(product_summaries[UnitsSold])</f>
        <v>-0.40035074248232994</v>
      </c>
      <c r="L793">
        <v>580</v>
      </c>
    </row>
    <row r="794" spans="1:12" x14ac:dyDescent="0.3">
      <c r="A794">
        <v>10544</v>
      </c>
      <c r="B794">
        <v>28</v>
      </c>
      <c r="C794">
        <v>45.6</v>
      </c>
      <c r="D794">
        <v>7</v>
      </c>
      <c r="E794">
        <v>0</v>
      </c>
      <c r="F794" t="s">
        <v>943</v>
      </c>
      <c r="G794">
        <v>7</v>
      </c>
      <c r="H794" t="s">
        <v>22</v>
      </c>
      <c r="I794">
        <v>319.2</v>
      </c>
      <c r="J794">
        <f>(p_summary[[#This Row],[UnitsSold]] - AVERAGE(product_summaries[UnitsSold])) / _xlfn.STDEV.P(product_summaries[UnitsSold])</f>
        <v>-8.0876128234423653E-2</v>
      </c>
      <c r="K794">
        <f>(p_summary[[#This Row],[Revenue]]-AVERAGE(product_summaries[UnitsSold]))/_xlfn.STDEV.P(product_summaries[UnitsSold])</f>
        <v>-1.0616173011335088</v>
      </c>
      <c r="L794">
        <v>640</v>
      </c>
    </row>
    <row r="795" spans="1:12" x14ac:dyDescent="0.3">
      <c r="A795">
        <v>10544</v>
      </c>
      <c r="B795">
        <v>67</v>
      </c>
      <c r="C795">
        <v>14</v>
      </c>
      <c r="D795">
        <v>7</v>
      </c>
      <c r="E795">
        <v>0</v>
      </c>
      <c r="F795" t="s">
        <v>1018</v>
      </c>
      <c r="G795">
        <v>1</v>
      </c>
      <c r="H795" t="s">
        <v>4</v>
      </c>
      <c r="I795">
        <v>98</v>
      </c>
      <c r="J795">
        <f>(p_summary[[#This Row],[UnitsSold]] - AVERAGE(product_summaries[UnitsSold])) / _xlfn.STDEV.P(product_summaries[UnitsSold])</f>
        <v>-1.4749471221308788</v>
      </c>
      <c r="K795">
        <f>(p_summary[[#This Row],[Revenue]]-AVERAGE(product_summaries[UnitsSold]))/_xlfn.STDEV.P(product_summaries[UnitsSold])</f>
        <v>-1.7378640201025786</v>
      </c>
      <c r="L795">
        <v>184</v>
      </c>
    </row>
    <row r="796" spans="1:12" x14ac:dyDescent="0.3">
      <c r="A796">
        <v>10545</v>
      </c>
      <c r="B796">
        <v>11</v>
      </c>
      <c r="C796">
        <v>21</v>
      </c>
      <c r="D796">
        <v>10</v>
      </c>
      <c r="E796">
        <v>0</v>
      </c>
      <c r="F796" t="s">
        <v>909</v>
      </c>
      <c r="G796">
        <v>4</v>
      </c>
      <c r="H796" t="s">
        <v>13</v>
      </c>
      <c r="I796">
        <v>210</v>
      </c>
      <c r="J796">
        <f>(p_summary[[#This Row],[UnitsSold]] - AVERAGE(product_summaries[UnitsSold])) / _xlfn.STDEV.P(product_summaries[UnitsSold])</f>
        <v>0.12089730509269485</v>
      </c>
      <c r="K796">
        <f>(p_summary[[#This Row],[Revenue]]-AVERAGE(product_summaries[UnitsSold]))/_xlfn.STDEV.P(product_summaries[UnitsSold])</f>
        <v>-1.395460618092923</v>
      </c>
      <c r="L796">
        <v>706</v>
      </c>
    </row>
    <row r="797" spans="1:12" x14ac:dyDescent="0.3">
      <c r="A797">
        <v>10546</v>
      </c>
      <c r="B797">
        <v>7</v>
      </c>
      <c r="C797">
        <v>30</v>
      </c>
      <c r="D797">
        <v>10</v>
      </c>
      <c r="E797">
        <v>0</v>
      </c>
      <c r="F797" t="s">
        <v>901</v>
      </c>
      <c r="G797">
        <v>7</v>
      </c>
      <c r="H797" t="s">
        <v>22</v>
      </c>
      <c r="I797">
        <v>300</v>
      </c>
      <c r="J797">
        <f>(p_summary[[#This Row],[UnitsSold]] - AVERAGE(product_summaries[UnitsSold])) / _xlfn.STDEV.P(product_summaries[UnitsSold])</f>
        <v>0.29515617932975174</v>
      </c>
      <c r="K797">
        <f>(p_summary[[#This Row],[Revenue]]-AVERAGE(product_summaries[UnitsSold]))/_xlfn.STDEV.P(product_summaries[UnitsSold])</f>
        <v>-1.1203150271923068</v>
      </c>
      <c r="L797">
        <v>763</v>
      </c>
    </row>
    <row r="798" spans="1:12" x14ac:dyDescent="0.3">
      <c r="A798">
        <v>10546</v>
      </c>
      <c r="B798">
        <v>35</v>
      </c>
      <c r="C798">
        <v>18</v>
      </c>
      <c r="D798">
        <v>30</v>
      </c>
      <c r="E798">
        <v>0</v>
      </c>
      <c r="F798" t="s">
        <v>956</v>
      </c>
      <c r="G798">
        <v>1</v>
      </c>
      <c r="H798" t="s">
        <v>4</v>
      </c>
      <c r="I798">
        <v>540</v>
      </c>
      <c r="J798">
        <f>(p_summary[[#This Row],[UnitsSold]] - AVERAGE(product_summaries[UnitsSold])) / _xlfn.STDEV.P(product_summaries[UnitsSold])</f>
        <v>0.6620169671972399</v>
      </c>
      <c r="K798">
        <f>(p_summary[[#This Row],[Revenue]]-AVERAGE(product_summaries[UnitsSold]))/_xlfn.STDEV.P(product_summaries[UnitsSold])</f>
        <v>-0.38659345145733048</v>
      </c>
      <c r="L798">
        <v>883</v>
      </c>
    </row>
    <row r="799" spans="1:12" x14ac:dyDescent="0.3">
      <c r="A799">
        <v>10546</v>
      </c>
      <c r="B799">
        <v>62</v>
      </c>
      <c r="C799">
        <v>49.3</v>
      </c>
      <c r="D799">
        <v>40</v>
      </c>
      <c r="E799">
        <v>0</v>
      </c>
      <c r="F799" t="s">
        <v>1008</v>
      </c>
      <c r="G799">
        <v>3</v>
      </c>
      <c r="H799" t="s">
        <v>10</v>
      </c>
      <c r="I799">
        <v>1972</v>
      </c>
      <c r="J799">
        <f>(p_summary[[#This Row],[UnitsSold]] - AVERAGE(product_summaries[UnitsSold])) / _xlfn.STDEV.P(product_summaries[UnitsSold])</f>
        <v>1.2734516136430536</v>
      </c>
      <c r="K799">
        <f>(p_summary[[#This Row],[Revenue]]-AVERAGE(product_summaries[UnitsSold]))/_xlfn.STDEV.P(product_summaries[UnitsSold])</f>
        <v>3.9912786170946952</v>
      </c>
      <c r="L799">
        <v>1083</v>
      </c>
    </row>
    <row r="800" spans="1:12" x14ac:dyDescent="0.3">
      <c r="A800">
        <v>10547</v>
      </c>
      <c r="B800">
        <v>32</v>
      </c>
      <c r="C800">
        <v>32</v>
      </c>
      <c r="D800">
        <v>24</v>
      </c>
      <c r="E800">
        <v>0.15000000596046448</v>
      </c>
      <c r="F800" t="s">
        <v>951</v>
      </c>
      <c r="G800">
        <v>4</v>
      </c>
      <c r="H800" t="s">
        <v>13</v>
      </c>
      <c r="I800">
        <v>652.79999542236328</v>
      </c>
      <c r="J800">
        <f>(p_summary[[#This Row],[UnitsSold]] - AVERAGE(product_summaries[UnitsSold])) / _xlfn.STDEV.P(product_summaries[UnitsSold])</f>
        <v>-1.1294865468889941</v>
      </c>
      <c r="K800">
        <f>(p_summary[[#This Row],[Revenue]]-AVERAGE(product_summaries[UnitsSold]))/_xlfn.STDEV.P(product_summaries[UnitsSold])</f>
        <v>-4.1744324856520028E-2</v>
      </c>
      <c r="L800">
        <v>297</v>
      </c>
    </row>
    <row r="801" spans="1:12" x14ac:dyDescent="0.3">
      <c r="A801">
        <v>10547</v>
      </c>
      <c r="B801">
        <v>36</v>
      </c>
      <c r="C801">
        <v>19</v>
      </c>
      <c r="D801">
        <v>60</v>
      </c>
      <c r="E801">
        <v>0</v>
      </c>
      <c r="F801" t="s">
        <v>957</v>
      </c>
      <c r="G801">
        <v>8</v>
      </c>
      <c r="H801" t="s">
        <v>25</v>
      </c>
      <c r="I801">
        <v>1140</v>
      </c>
      <c r="J801">
        <f>(p_summary[[#This Row],[UnitsSold]] - AVERAGE(product_summaries[UnitsSold])) / _xlfn.STDEV.P(product_summaries[UnitsSold])</f>
        <v>0.42355745508337261</v>
      </c>
      <c r="K801">
        <f>(p_summary[[#This Row],[Revenue]]-AVERAGE(product_summaries[UnitsSold]))/_xlfn.STDEV.P(product_summaries[UnitsSold])</f>
        <v>1.4477104878801104</v>
      </c>
      <c r="L801">
        <v>805</v>
      </c>
    </row>
    <row r="802" spans="1:12" x14ac:dyDescent="0.3">
      <c r="A802">
        <v>10548</v>
      </c>
      <c r="B802">
        <v>34</v>
      </c>
      <c r="C802">
        <v>14</v>
      </c>
      <c r="D802">
        <v>10</v>
      </c>
      <c r="E802">
        <v>0.25</v>
      </c>
      <c r="F802" t="s">
        <v>955</v>
      </c>
      <c r="G802">
        <v>1</v>
      </c>
      <c r="H802" t="s">
        <v>4</v>
      </c>
      <c r="I802">
        <v>105</v>
      </c>
      <c r="J802">
        <f>(p_summary[[#This Row],[UnitsSold]] - AVERAGE(product_summaries[UnitsSold])) / _xlfn.STDEV.P(product_summaries[UnitsSold])</f>
        <v>-0.49053734135311877</v>
      </c>
      <c r="K802">
        <f>(p_summary[[#This Row],[Revenue]]-AVERAGE(product_summaries[UnitsSold]))/_xlfn.STDEV.P(product_summaries[UnitsSold])</f>
        <v>-1.7164638074769751</v>
      </c>
      <c r="L802">
        <v>506</v>
      </c>
    </row>
    <row r="803" spans="1:12" x14ac:dyDescent="0.3">
      <c r="A803">
        <v>10548</v>
      </c>
      <c r="B803">
        <v>41</v>
      </c>
      <c r="C803">
        <v>9.65</v>
      </c>
      <c r="D803">
        <v>14</v>
      </c>
      <c r="E803">
        <v>0</v>
      </c>
      <c r="F803" t="s">
        <v>967</v>
      </c>
      <c r="G803">
        <v>8</v>
      </c>
      <c r="H803" t="s">
        <v>25</v>
      </c>
      <c r="I803">
        <v>135.1</v>
      </c>
      <c r="J803">
        <f>(p_summary[[#This Row],[UnitsSold]] - AVERAGE(product_summaries[UnitsSold])) / _xlfn.STDEV.P(product_summaries[UnitsSold])</f>
        <v>0.96161994395568862</v>
      </c>
      <c r="K803">
        <f>(p_summary[[#This Row],[Revenue]]-AVERAGE(product_summaries[UnitsSold]))/_xlfn.STDEV.P(product_summaries[UnitsSold])</f>
        <v>-1.6244428931868802</v>
      </c>
      <c r="L803">
        <v>981</v>
      </c>
    </row>
    <row r="804" spans="1:12" x14ac:dyDescent="0.3">
      <c r="A804">
        <v>10549</v>
      </c>
      <c r="B804">
        <v>31</v>
      </c>
      <c r="C804">
        <v>12.5</v>
      </c>
      <c r="D804">
        <v>55</v>
      </c>
      <c r="E804">
        <v>0.15000000596046448</v>
      </c>
      <c r="F804" t="s">
        <v>949</v>
      </c>
      <c r="G804">
        <v>4</v>
      </c>
      <c r="H804" t="s">
        <v>13</v>
      </c>
      <c r="I804">
        <v>584.37499590218067</v>
      </c>
      <c r="J804">
        <f>(p_summary[[#This Row],[UnitsSold]] - AVERAGE(product_summaries[UnitsSold])) / _xlfn.STDEV.P(product_summaries[UnitsSold])</f>
        <v>2.2334040085629812</v>
      </c>
      <c r="K804">
        <f>(p_summary[[#This Row],[Revenue]]-AVERAGE(product_summaries[UnitsSold]))/_xlfn.STDEV.P(product_summaries[UnitsSold])</f>
        <v>-0.25093140180490914</v>
      </c>
      <c r="L804">
        <v>1397</v>
      </c>
    </row>
    <row r="805" spans="1:12" x14ac:dyDescent="0.3">
      <c r="A805">
        <v>10549</v>
      </c>
      <c r="B805">
        <v>45</v>
      </c>
      <c r="C805">
        <v>9.5</v>
      </c>
      <c r="D805">
        <v>100</v>
      </c>
      <c r="E805">
        <v>0.15000000596046448</v>
      </c>
      <c r="F805" t="s">
        <v>975</v>
      </c>
      <c r="G805">
        <v>8</v>
      </c>
      <c r="H805" t="s">
        <v>25</v>
      </c>
      <c r="I805">
        <v>807.49999433755875</v>
      </c>
      <c r="J805">
        <f>(p_summary[[#This Row],[UnitsSold]] - AVERAGE(product_summaries[UnitsSold])) / _xlfn.STDEV.P(product_summaries[UnitsSold])</f>
        <v>-0.48442299488866064</v>
      </c>
      <c r="K805">
        <f>(p_summary[[#This Row],[Revenue]]-AVERAGE(product_summaries[UnitsSold]))/_xlfn.STDEV.P(product_summaries[UnitsSold])</f>
        <v>0.43120037085288143</v>
      </c>
      <c r="L805">
        <v>508</v>
      </c>
    </row>
    <row r="806" spans="1:12" x14ac:dyDescent="0.3">
      <c r="A806">
        <v>10549</v>
      </c>
      <c r="B806">
        <v>51</v>
      </c>
      <c r="C806">
        <v>53</v>
      </c>
      <c r="D806">
        <v>48</v>
      </c>
      <c r="E806">
        <v>0.15000000596046448</v>
      </c>
      <c r="F806" t="s">
        <v>987</v>
      </c>
      <c r="G806">
        <v>7</v>
      </c>
      <c r="H806" t="s">
        <v>22</v>
      </c>
      <c r="I806">
        <v>2162.3999848365784</v>
      </c>
      <c r="J806">
        <f>(p_summary[[#This Row],[UnitsSold]] - AVERAGE(product_summaries[UnitsSold])) / _xlfn.STDEV.P(product_summaries[UnitsSold])</f>
        <v>0.67118848689392707</v>
      </c>
      <c r="K806">
        <f>(p_summary[[#This Row],[Revenue]]-AVERAGE(product_summaries[UnitsSold]))/_xlfn.STDEV.P(product_summaries[UnitsSold])</f>
        <v>4.5733643541539033</v>
      </c>
      <c r="L806">
        <v>886</v>
      </c>
    </row>
    <row r="807" spans="1:12" x14ac:dyDescent="0.3">
      <c r="A807">
        <v>10550</v>
      </c>
      <c r="B807">
        <v>17</v>
      </c>
      <c r="C807">
        <v>39</v>
      </c>
      <c r="D807">
        <v>8</v>
      </c>
      <c r="E807">
        <v>0.10000000149011612</v>
      </c>
      <c r="F807" t="s">
        <v>921</v>
      </c>
      <c r="G807">
        <v>6</v>
      </c>
      <c r="H807" t="s">
        <v>19</v>
      </c>
      <c r="I807">
        <v>280.79999953508377</v>
      </c>
      <c r="J807">
        <f>(p_summary[[#This Row],[UnitsSold]] - AVERAGE(product_summaries[UnitsSold])) / _xlfn.STDEV.P(product_summaries[UnitsSold])</f>
        <v>0.95244842425900134</v>
      </c>
      <c r="K807">
        <f>(p_summary[[#This Row],[Revenue]]-AVERAGE(product_summaries[UnitsSold]))/_xlfn.STDEV.P(product_summaries[UnitsSold])</f>
        <v>-1.1790127546724345</v>
      </c>
      <c r="L807">
        <v>978</v>
      </c>
    </row>
    <row r="808" spans="1:12" x14ac:dyDescent="0.3">
      <c r="A808">
        <v>10550</v>
      </c>
      <c r="B808">
        <v>19</v>
      </c>
      <c r="C808">
        <v>9.1999999999999993</v>
      </c>
      <c r="D808">
        <v>10</v>
      </c>
      <c r="E808">
        <v>0</v>
      </c>
      <c r="F808" t="s">
        <v>925</v>
      </c>
      <c r="G808">
        <v>3</v>
      </c>
      <c r="H808" t="s">
        <v>10</v>
      </c>
      <c r="I808">
        <v>92</v>
      </c>
      <c r="J808">
        <f>(p_summary[[#This Row],[UnitsSold]] - AVERAGE(product_summaries[UnitsSold])) / _xlfn.STDEV.P(product_summaries[UnitsSold])</f>
        <v>0.17286925004058901</v>
      </c>
      <c r="K808">
        <f>(p_summary[[#This Row],[Revenue]]-AVERAGE(product_summaries[UnitsSold]))/_xlfn.STDEV.P(product_summaries[UnitsSold])</f>
        <v>-1.7562070594959529</v>
      </c>
      <c r="L808">
        <v>723</v>
      </c>
    </row>
    <row r="809" spans="1:12" x14ac:dyDescent="0.3">
      <c r="A809">
        <v>10550</v>
      </c>
      <c r="B809">
        <v>21</v>
      </c>
      <c r="C809">
        <v>10</v>
      </c>
      <c r="D809">
        <v>6</v>
      </c>
      <c r="E809">
        <v>0.10000000149011612</v>
      </c>
      <c r="F809" t="s">
        <v>929</v>
      </c>
      <c r="G809">
        <v>3</v>
      </c>
      <c r="H809" t="s">
        <v>10</v>
      </c>
      <c r="I809">
        <v>53.999999910593033</v>
      </c>
      <c r="J809">
        <f>(p_summary[[#This Row],[UnitsSold]] - AVERAGE(product_summaries[UnitsSold])) / _xlfn.STDEV.P(product_summaries[UnitsSold])</f>
        <v>1.0686210070837059</v>
      </c>
      <c r="K809">
        <f>(p_summary[[#This Row],[Revenue]]-AVERAGE(product_summaries[UnitsSold]))/_xlfn.STDEV.P(product_summaries[UnitsSold])</f>
        <v>-1.8723796425939903</v>
      </c>
      <c r="L809">
        <v>1016</v>
      </c>
    </row>
    <row r="810" spans="1:12" x14ac:dyDescent="0.3">
      <c r="A810">
        <v>10550</v>
      </c>
      <c r="B810">
        <v>61</v>
      </c>
      <c r="C810">
        <v>28.5</v>
      </c>
      <c r="D810">
        <v>10</v>
      </c>
      <c r="E810">
        <v>0.10000000149011612</v>
      </c>
      <c r="F810" t="s">
        <v>1006</v>
      </c>
      <c r="G810">
        <v>2</v>
      </c>
      <c r="H810" t="s">
        <v>7</v>
      </c>
      <c r="I810">
        <v>256.49999957531691</v>
      </c>
      <c r="J810">
        <f>(p_summary[[#This Row],[UnitsSold]] - AVERAGE(product_summaries[UnitsSold])) / _xlfn.STDEV.P(product_summaries[UnitsSold])</f>
        <v>-0.19399153782689918</v>
      </c>
      <c r="K810">
        <f>(p_summary[[#This Row],[Revenue]]-AVERAGE(product_summaries[UnitsSold]))/_xlfn.STDEV.P(product_summaries[UnitsSold])</f>
        <v>-1.2533020640926011</v>
      </c>
      <c r="L810">
        <v>603</v>
      </c>
    </row>
    <row r="811" spans="1:12" x14ac:dyDescent="0.3">
      <c r="A811">
        <v>10551</v>
      </c>
      <c r="B811">
        <v>16</v>
      </c>
      <c r="C811">
        <v>17.45</v>
      </c>
      <c r="D811">
        <v>40</v>
      </c>
      <c r="E811">
        <v>0.15000000596046448</v>
      </c>
      <c r="F811" t="s">
        <v>919</v>
      </c>
      <c r="G811">
        <v>3</v>
      </c>
      <c r="H811" t="s">
        <v>10</v>
      </c>
      <c r="I811">
        <v>593.29999583959579</v>
      </c>
      <c r="J811">
        <f>(p_summary[[#This Row],[UnitsSold]] - AVERAGE(product_summaries[UnitsSold])) / _xlfn.STDEV.P(product_summaries[UnitsSold])</f>
        <v>1.5027396060602336</v>
      </c>
      <c r="K811">
        <f>(p_summary[[#This Row],[Revenue]]-AVERAGE(product_summaries[UnitsSold]))/_xlfn.STDEV.P(product_summaries[UnitsSold])</f>
        <v>-0.2236461308985975</v>
      </c>
      <c r="L811">
        <v>1158</v>
      </c>
    </row>
    <row r="812" spans="1:12" x14ac:dyDescent="0.3">
      <c r="A812">
        <v>10551</v>
      </c>
      <c r="B812">
        <v>35</v>
      </c>
      <c r="C812">
        <v>18</v>
      </c>
      <c r="D812">
        <v>20</v>
      </c>
      <c r="E812">
        <v>0.15000000596046448</v>
      </c>
      <c r="F812" t="s">
        <v>956</v>
      </c>
      <c r="G812">
        <v>1</v>
      </c>
      <c r="H812" t="s">
        <v>4</v>
      </c>
      <c r="I812">
        <v>305.99999785423279</v>
      </c>
      <c r="J812">
        <f>(p_summary[[#This Row],[UnitsSold]] - AVERAGE(product_summaries[UnitsSold])) / _xlfn.STDEV.P(product_summaries[UnitsSold])</f>
        <v>0.6620169671972399</v>
      </c>
      <c r="K812">
        <f>(p_summary[[#This Row],[Revenue]]-AVERAGE(product_summaries[UnitsSold]))/_xlfn.STDEV.P(product_summaries[UnitsSold])</f>
        <v>-1.1019719943589146</v>
      </c>
      <c r="L812">
        <v>883</v>
      </c>
    </row>
    <row r="813" spans="1:12" x14ac:dyDescent="0.3">
      <c r="A813">
        <v>10551</v>
      </c>
      <c r="B813">
        <v>44</v>
      </c>
      <c r="C813">
        <v>19.45</v>
      </c>
      <c r="D813">
        <v>40</v>
      </c>
      <c r="E813">
        <v>0</v>
      </c>
      <c r="F813" t="s">
        <v>973</v>
      </c>
      <c r="G813">
        <v>2</v>
      </c>
      <c r="H813" t="s">
        <v>7</v>
      </c>
      <c r="I813">
        <v>778</v>
      </c>
      <c r="J813">
        <f>(p_summary[[#This Row],[UnitsSold]] - AVERAGE(product_summaries[UnitsSold])) / _xlfn.STDEV.P(product_summaries[UnitsSold])</f>
        <v>-0.20010588429135731</v>
      </c>
      <c r="K813">
        <f>(p_summary[[#This Row],[Revenue]]-AVERAGE(product_summaries[UnitsSold]))/_xlfn.STDEV.P(product_summaries[UnitsSold])</f>
        <v>0.34101377781318776</v>
      </c>
      <c r="L813">
        <v>601</v>
      </c>
    </row>
    <row r="814" spans="1:12" x14ac:dyDescent="0.3">
      <c r="A814">
        <v>10552</v>
      </c>
      <c r="B814">
        <v>69</v>
      </c>
      <c r="C814">
        <v>36</v>
      </c>
      <c r="D814">
        <v>18</v>
      </c>
      <c r="E814">
        <v>0</v>
      </c>
      <c r="F814" t="s">
        <v>1021</v>
      </c>
      <c r="G814">
        <v>4</v>
      </c>
      <c r="H814" t="s">
        <v>13</v>
      </c>
      <c r="I814">
        <v>648</v>
      </c>
      <c r="J814">
        <f>(p_summary[[#This Row],[UnitsSold]] - AVERAGE(product_summaries[UnitsSold])) / _xlfn.STDEV.P(product_summaries[UnitsSold])</f>
        <v>0.14535469095052739</v>
      </c>
      <c r="K814">
        <f>(p_summary[[#This Row],[Revenue]]-AVERAGE(product_summaries[UnitsSold]))/_xlfn.STDEV.P(product_summaries[UnitsSold])</f>
        <v>-5.6418742376591113E-2</v>
      </c>
      <c r="L814">
        <v>714</v>
      </c>
    </row>
    <row r="815" spans="1:12" x14ac:dyDescent="0.3">
      <c r="A815">
        <v>10552</v>
      </c>
      <c r="B815">
        <v>75</v>
      </c>
      <c r="C815">
        <v>7.75</v>
      </c>
      <c r="D815">
        <v>30</v>
      </c>
      <c r="E815">
        <v>0</v>
      </c>
      <c r="F815" t="s">
        <v>1030</v>
      </c>
      <c r="G815">
        <v>1</v>
      </c>
      <c r="H815" t="s">
        <v>4</v>
      </c>
      <c r="I815">
        <v>232.5</v>
      </c>
      <c r="J815">
        <f>(p_summary[[#This Row],[UnitsSold]] - AVERAGE(product_summaries[UnitsSold])) / _xlfn.STDEV.P(product_summaries[UnitsSold])</f>
        <v>1.4935680863635465</v>
      </c>
      <c r="K815">
        <f>(p_summary[[#This Row],[Revenue]]-AVERAGE(product_summaries[UnitsSold]))/_xlfn.STDEV.P(product_summaries[UnitsSold])</f>
        <v>-1.3266742203677688</v>
      </c>
      <c r="L815">
        <v>1155</v>
      </c>
    </row>
    <row r="816" spans="1:12" x14ac:dyDescent="0.3">
      <c r="A816">
        <v>10553</v>
      </c>
      <c r="B816">
        <v>11</v>
      </c>
      <c r="C816">
        <v>21</v>
      </c>
      <c r="D816">
        <v>15</v>
      </c>
      <c r="E816">
        <v>0</v>
      </c>
      <c r="F816" t="s">
        <v>909</v>
      </c>
      <c r="G816">
        <v>4</v>
      </c>
      <c r="H816" t="s">
        <v>13</v>
      </c>
      <c r="I816">
        <v>315</v>
      </c>
      <c r="J816">
        <f>(p_summary[[#This Row],[UnitsSold]] - AVERAGE(product_summaries[UnitsSold])) / _xlfn.STDEV.P(product_summaries[UnitsSold])</f>
        <v>0.12089730509269485</v>
      </c>
      <c r="K816">
        <f>(p_summary[[#This Row],[Revenue]]-AVERAGE(product_summaries[UnitsSold]))/_xlfn.STDEV.P(product_summaries[UnitsSold])</f>
        <v>-1.0744574287088708</v>
      </c>
      <c r="L816">
        <v>706</v>
      </c>
    </row>
    <row r="817" spans="1:12" x14ac:dyDescent="0.3">
      <c r="A817">
        <v>10553</v>
      </c>
      <c r="B817">
        <v>16</v>
      </c>
      <c r="C817">
        <v>17.45</v>
      </c>
      <c r="D817">
        <v>14</v>
      </c>
      <c r="E817">
        <v>0</v>
      </c>
      <c r="F817" t="s">
        <v>919</v>
      </c>
      <c r="G817">
        <v>3</v>
      </c>
      <c r="H817" t="s">
        <v>10</v>
      </c>
      <c r="I817">
        <v>244.29999999999998</v>
      </c>
      <c r="J817">
        <f>(p_summary[[#This Row],[UnitsSold]] - AVERAGE(product_summaries[UnitsSold])) / _xlfn.STDEV.P(product_summaries[UnitsSold])</f>
        <v>1.5027396060602336</v>
      </c>
      <c r="K817">
        <f>(p_summary[[#This Row],[Revenue]]-AVERAGE(product_summaries[UnitsSold]))/_xlfn.STDEV.P(product_summaries[UnitsSold])</f>
        <v>-1.290599576227466</v>
      </c>
      <c r="L817">
        <v>1158</v>
      </c>
    </row>
    <row r="818" spans="1:12" x14ac:dyDescent="0.3">
      <c r="A818">
        <v>10553</v>
      </c>
      <c r="B818">
        <v>22</v>
      </c>
      <c r="C818">
        <v>21</v>
      </c>
      <c r="D818">
        <v>24</v>
      </c>
      <c r="E818">
        <v>0</v>
      </c>
      <c r="F818" t="s">
        <v>931</v>
      </c>
      <c r="G818">
        <v>5</v>
      </c>
      <c r="H818" t="s">
        <v>16</v>
      </c>
      <c r="I818">
        <v>504</v>
      </c>
      <c r="J818">
        <f>(p_summary[[#This Row],[UnitsSold]] - AVERAGE(product_summaries[UnitsSold])) / _xlfn.STDEV.P(product_summaries[UnitsSold])</f>
        <v>-0.97357071204531154</v>
      </c>
      <c r="K818">
        <f>(p_summary[[#This Row],[Revenue]]-AVERAGE(product_summaries[UnitsSold]))/_xlfn.STDEV.P(product_summaries[UnitsSold])</f>
        <v>-0.4966516878175769</v>
      </c>
      <c r="L818">
        <v>348</v>
      </c>
    </row>
    <row r="819" spans="1:12" x14ac:dyDescent="0.3">
      <c r="A819">
        <v>10553</v>
      </c>
      <c r="B819">
        <v>31</v>
      </c>
      <c r="C819">
        <v>12.5</v>
      </c>
      <c r="D819">
        <v>30</v>
      </c>
      <c r="E819">
        <v>0</v>
      </c>
      <c r="F819" t="s">
        <v>949</v>
      </c>
      <c r="G819">
        <v>4</v>
      </c>
      <c r="H819" t="s">
        <v>13</v>
      </c>
      <c r="I819">
        <v>375</v>
      </c>
      <c r="J819">
        <f>(p_summary[[#This Row],[UnitsSold]] - AVERAGE(product_summaries[UnitsSold])) / _xlfn.STDEV.P(product_summaries[UnitsSold])</f>
        <v>2.2334040085629812</v>
      </c>
      <c r="K819">
        <f>(p_summary[[#This Row],[Revenue]]-AVERAGE(product_summaries[UnitsSold]))/_xlfn.STDEV.P(product_summaries[UnitsSold])</f>
        <v>-0.89102703477512668</v>
      </c>
      <c r="L819">
        <v>1397</v>
      </c>
    </row>
    <row r="820" spans="1:12" x14ac:dyDescent="0.3">
      <c r="A820">
        <v>10553</v>
      </c>
      <c r="B820">
        <v>35</v>
      </c>
      <c r="C820">
        <v>18</v>
      </c>
      <c r="D820">
        <v>6</v>
      </c>
      <c r="E820">
        <v>0</v>
      </c>
      <c r="F820" t="s">
        <v>956</v>
      </c>
      <c r="G820">
        <v>1</v>
      </c>
      <c r="H820" t="s">
        <v>4</v>
      </c>
      <c r="I820">
        <v>108</v>
      </c>
      <c r="J820">
        <f>(p_summary[[#This Row],[UnitsSold]] - AVERAGE(product_summaries[UnitsSold])) / _xlfn.STDEV.P(product_summaries[UnitsSold])</f>
        <v>0.6620169671972399</v>
      </c>
      <c r="K820">
        <f>(p_summary[[#This Row],[Revenue]]-AVERAGE(product_summaries[UnitsSold]))/_xlfn.STDEV.P(product_summaries[UnitsSold])</f>
        <v>-1.7072922877802879</v>
      </c>
      <c r="L820">
        <v>883</v>
      </c>
    </row>
    <row r="821" spans="1:12" x14ac:dyDescent="0.3">
      <c r="A821">
        <v>10554</v>
      </c>
      <c r="B821">
        <v>16</v>
      </c>
      <c r="C821">
        <v>17.45</v>
      </c>
      <c r="D821">
        <v>30</v>
      </c>
      <c r="E821">
        <v>5.000000074505806E-2</v>
      </c>
      <c r="F821" t="s">
        <v>919</v>
      </c>
      <c r="G821">
        <v>3</v>
      </c>
      <c r="H821" t="s">
        <v>10</v>
      </c>
      <c r="I821">
        <v>497.32499960996211</v>
      </c>
      <c r="J821">
        <f>(p_summary[[#This Row],[UnitsSold]] - AVERAGE(product_summaries[UnitsSold])) / _xlfn.STDEV.P(product_summaries[UnitsSold])</f>
        <v>1.5027396060602336</v>
      </c>
      <c r="K821">
        <f>(p_summary[[#This Row],[Revenue]]-AVERAGE(product_summaries[UnitsSold]))/_xlfn.STDEV.P(product_summaries[UnitsSold])</f>
        <v>-0.51705832033511934</v>
      </c>
      <c r="L821">
        <v>1158</v>
      </c>
    </row>
    <row r="822" spans="1:12" x14ac:dyDescent="0.3">
      <c r="A822">
        <v>10554</v>
      </c>
      <c r="B822">
        <v>23</v>
      </c>
      <c r="C822">
        <v>9</v>
      </c>
      <c r="D822">
        <v>20</v>
      </c>
      <c r="E822">
        <v>5.000000074505806E-2</v>
      </c>
      <c r="F822" t="s">
        <v>933</v>
      </c>
      <c r="G822">
        <v>5</v>
      </c>
      <c r="H822" t="s">
        <v>16</v>
      </c>
      <c r="I822">
        <v>170.99999986588955</v>
      </c>
      <c r="J822">
        <f>(p_summary[[#This Row],[UnitsSold]] - AVERAGE(product_summaries[UnitsSold])) / _xlfn.STDEV.P(product_summaries[UnitsSold])</f>
        <v>-0.26430652216816775</v>
      </c>
      <c r="K822">
        <f>(p_summary[[#This Row],[Revenue]]-AVERAGE(product_summaries[UnitsSold]))/_xlfn.STDEV.P(product_summaries[UnitsSold])</f>
        <v>-1.5146903745598554</v>
      </c>
      <c r="L822">
        <v>580</v>
      </c>
    </row>
    <row r="823" spans="1:12" x14ac:dyDescent="0.3">
      <c r="A823">
        <v>10554</v>
      </c>
      <c r="B823">
        <v>62</v>
      </c>
      <c r="C823">
        <v>49.3</v>
      </c>
      <c r="D823">
        <v>20</v>
      </c>
      <c r="E823">
        <v>5.000000074505806E-2</v>
      </c>
      <c r="F823" t="s">
        <v>1008</v>
      </c>
      <c r="G823">
        <v>3</v>
      </c>
      <c r="H823" t="s">
        <v>10</v>
      </c>
      <c r="I823">
        <v>936.69999926537275</v>
      </c>
      <c r="J823">
        <f>(p_summary[[#This Row],[UnitsSold]] - AVERAGE(product_summaries[UnitsSold])) / _xlfn.STDEV.P(product_summaries[UnitsSold])</f>
        <v>1.2734516136430536</v>
      </c>
      <c r="K823">
        <f>(p_summary[[#This Row],[Revenue]]-AVERAGE(product_summaries[UnitsSold]))/_xlfn.STDEV.P(product_summaries[UnitsSold])</f>
        <v>0.82618716752205812</v>
      </c>
      <c r="L823">
        <v>1083</v>
      </c>
    </row>
    <row r="824" spans="1:12" x14ac:dyDescent="0.3">
      <c r="A824">
        <v>10554</v>
      </c>
      <c r="B824">
        <v>77</v>
      </c>
      <c r="C824">
        <v>13</v>
      </c>
      <c r="D824">
        <v>10</v>
      </c>
      <c r="E824">
        <v>5.000000074505806E-2</v>
      </c>
      <c r="F824" t="s">
        <v>1034</v>
      </c>
      <c r="G824">
        <v>2</v>
      </c>
      <c r="H824" t="s">
        <v>7</v>
      </c>
      <c r="I824">
        <v>123.49999990314245</v>
      </c>
      <c r="J824">
        <f>(p_summary[[#This Row],[UnitsSold]] - AVERAGE(product_summaries[UnitsSold])) / _xlfn.STDEV.P(product_summaries[UnitsSold])</f>
        <v>0.38075702983216564</v>
      </c>
      <c r="K824">
        <f>(p_summary[[#This Row],[Revenue]]-AVERAGE(product_summaries[UnitsSold]))/_xlfn.STDEV.P(product_summaries[UnitsSold])</f>
        <v>-1.6599061029768476</v>
      </c>
      <c r="L824">
        <v>791</v>
      </c>
    </row>
    <row r="825" spans="1:12" x14ac:dyDescent="0.3">
      <c r="A825">
        <v>10555</v>
      </c>
      <c r="B825">
        <v>14</v>
      </c>
      <c r="C825">
        <v>23.25</v>
      </c>
      <c r="D825">
        <v>30</v>
      </c>
      <c r="E825">
        <v>0.20000000298023224</v>
      </c>
      <c r="F825" t="s">
        <v>915</v>
      </c>
      <c r="G825">
        <v>7</v>
      </c>
      <c r="H825" t="s">
        <v>22</v>
      </c>
      <c r="I825">
        <v>557.99999792128801</v>
      </c>
      <c r="J825">
        <f>(p_summary[[#This Row],[UnitsSold]] - AVERAGE(product_summaries[UnitsSold])) / _xlfn.STDEV.P(product_summaries[UnitsSold])</f>
        <v>-0.80236901104048375</v>
      </c>
      <c r="K825">
        <f>(p_summary[[#This Row],[Revenue]]-AVERAGE(product_summaries[UnitsSold]))/_xlfn.STDEV.P(product_summaries[UnitsSold])</f>
        <v>-0.3315643396321899</v>
      </c>
      <c r="L825">
        <v>404</v>
      </c>
    </row>
    <row r="826" spans="1:12" x14ac:dyDescent="0.3">
      <c r="A826">
        <v>10555</v>
      </c>
      <c r="B826">
        <v>19</v>
      </c>
      <c r="C826">
        <v>9.1999999999999993</v>
      </c>
      <c r="D826">
        <v>35</v>
      </c>
      <c r="E826">
        <v>0.20000000298023224</v>
      </c>
      <c r="F826" t="s">
        <v>925</v>
      </c>
      <c r="G826">
        <v>3</v>
      </c>
      <c r="H826" t="s">
        <v>10</v>
      </c>
      <c r="I826">
        <v>257.59999904036522</v>
      </c>
      <c r="J826">
        <f>(p_summary[[#This Row],[UnitsSold]] - AVERAGE(product_summaries[UnitsSold])) / _xlfn.STDEV.P(product_summaries[UnitsSold])</f>
        <v>0.17286925004058901</v>
      </c>
      <c r="K826">
        <f>(p_summary[[#This Row],[Revenue]]-AVERAGE(product_summaries[UnitsSold]))/_xlfn.STDEV.P(product_summaries[UnitsSold])</f>
        <v>-1.249939175172589</v>
      </c>
      <c r="L826">
        <v>723</v>
      </c>
    </row>
    <row r="827" spans="1:12" x14ac:dyDescent="0.3">
      <c r="A827">
        <v>10555</v>
      </c>
      <c r="B827">
        <v>24</v>
      </c>
      <c r="C827">
        <v>4.5</v>
      </c>
      <c r="D827">
        <v>18</v>
      </c>
      <c r="E827">
        <v>0.20000000298023224</v>
      </c>
      <c r="F827" t="s">
        <v>935</v>
      </c>
      <c r="G827">
        <v>1</v>
      </c>
      <c r="H827" t="s">
        <v>4</v>
      </c>
      <c r="I827">
        <v>64.799999758601189</v>
      </c>
      <c r="J827">
        <f>(p_summary[[#This Row],[UnitsSold]] - AVERAGE(product_summaries[UnitsSold])) / _xlfn.STDEV.P(product_summaries[UnitsSold])</f>
        <v>1.4018528893966744</v>
      </c>
      <c r="K827">
        <f>(p_summary[[#This Row],[Revenue]]-AVERAGE(product_summaries[UnitsSold]))/_xlfn.STDEV.P(product_summaries[UnitsSold])</f>
        <v>-1.8393621721505817</v>
      </c>
      <c r="L827">
        <v>1125</v>
      </c>
    </row>
    <row r="828" spans="1:12" x14ac:dyDescent="0.3">
      <c r="A828">
        <v>10555</v>
      </c>
      <c r="B828">
        <v>51</v>
      </c>
      <c r="C828">
        <v>53</v>
      </c>
      <c r="D828">
        <v>20</v>
      </c>
      <c r="E828">
        <v>0.20000000298023224</v>
      </c>
      <c r="F828" t="s">
        <v>987</v>
      </c>
      <c r="G828">
        <v>7</v>
      </c>
      <c r="H828" t="s">
        <v>22</v>
      </c>
      <c r="I828">
        <v>847.99999684095383</v>
      </c>
      <c r="J828">
        <f>(p_summary[[#This Row],[UnitsSold]] - AVERAGE(product_summaries[UnitsSold])) / _xlfn.STDEV.P(product_summaries[UnitsSold])</f>
        <v>0.67118848689392707</v>
      </c>
      <c r="K828">
        <f>(p_summary[[#This Row],[Revenue]]-AVERAGE(product_summaries[UnitsSold]))/_xlfn.STDEV.P(product_summaries[UnitsSold])</f>
        <v>0.55501589441147114</v>
      </c>
      <c r="L828">
        <v>886</v>
      </c>
    </row>
    <row r="829" spans="1:12" x14ac:dyDescent="0.3">
      <c r="A829">
        <v>10555</v>
      </c>
      <c r="B829">
        <v>56</v>
      </c>
      <c r="C829">
        <v>38</v>
      </c>
      <c r="D829">
        <v>40</v>
      </c>
      <c r="E829">
        <v>0.20000000298023224</v>
      </c>
      <c r="F829" t="s">
        <v>997</v>
      </c>
      <c r="G829">
        <v>5</v>
      </c>
      <c r="H829" t="s">
        <v>16</v>
      </c>
      <c r="I829">
        <v>1215.999995470047</v>
      </c>
      <c r="J829">
        <f>(p_summary[[#This Row],[UnitsSold]] - AVERAGE(product_summaries[UnitsSold])) / _xlfn.STDEV.P(product_summaries[UnitsSold])</f>
        <v>1.8237427954442857</v>
      </c>
      <c r="K829">
        <f>(p_summary[[#This Row],[Revenue]]-AVERAGE(product_summaries[UnitsSold]))/_xlfn.STDEV.P(product_summaries[UnitsSold])</f>
        <v>1.6800556396806685</v>
      </c>
      <c r="L829">
        <v>1263</v>
      </c>
    </row>
    <row r="830" spans="1:12" x14ac:dyDescent="0.3">
      <c r="A830">
        <v>10556</v>
      </c>
      <c r="B830">
        <v>72</v>
      </c>
      <c r="C830">
        <v>34.799999999999997</v>
      </c>
      <c r="D830">
        <v>24</v>
      </c>
      <c r="E830">
        <v>0</v>
      </c>
      <c r="F830" t="s">
        <v>1026</v>
      </c>
      <c r="G830">
        <v>4</v>
      </c>
      <c r="H830" t="s">
        <v>13</v>
      </c>
      <c r="I830">
        <v>835.19999999999993</v>
      </c>
      <c r="J830">
        <f>(p_summary[[#This Row],[UnitsSold]] - AVERAGE(product_summaries[UnitsSold])) / _xlfn.STDEV.P(product_summaries[UnitsSold])</f>
        <v>0.42661462831560165</v>
      </c>
      <c r="K830">
        <f>(p_summary[[#This Row],[Revenue]]-AVERAGE(product_summaries[UnitsSold]))/_xlfn.STDEV.P(product_summaries[UnitsSold])</f>
        <v>0.51588408669669028</v>
      </c>
      <c r="L830">
        <v>806</v>
      </c>
    </row>
    <row r="831" spans="1:12" x14ac:dyDescent="0.3">
      <c r="A831">
        <v>10557</v>
      </c>
      <c r="B831">
        <v>64</v>
      </c>
      <c r="C831">
        <v>33.25</v>
      </c>
      <c r="D831">
        <v>30</v>
      </c>
      <c r="E831">
        <v>0</v>
      </c>
      <c r="F831" t="s">
        <v>1012</v>
      </c>
      <c r="G831">
        <v>5</v>
      </c>
      <c r="H831" t="s">
        <v>16</v>
      </c>
      <c r="I831">
        <v>997.5</v>
      </c>
      <c r="J831">
        <f>(p_summary[[#This Row],[UnitsSold]] - AVERAGE(product_summaries[UnitsSold])) / _xlfn.STDEV.P(product_summaries[UnitsSold])</f>
        <v>0.22484119498848315</v>
      </c>
      <c r="K831">
        <f>(p_summary[[#This Row],[Revenue]]-AVERAGE(product_summaries[UnitsSold]))/_xlfn.STDEV.P(product_summaries[UnitsSold])</f>
        <v>1.0120633022874681</v>
      </c>
      <c r="L831">
        <v>740</v>
      </c>
    </row>
    <row r="832" spans="1:12" x14ac:dyDescent="0.3">
      <c r="A832">
        <v>10557</v>
      </c>
      <c r="B832">
        <v>75</v>
      </c>
      <c r="C832">
        <v>7.75</v>
      </c>
      <c r="D832">
        <v>20</v>
      </c>
      <c r="E832">
        <v>0</v>
      </c>
      <c r="F832" t="s">
        <v>1030</v>
      </c>
      <c r="G832">
        <v>1</v>
      </c>
      <c r="H832" t="s">
        <v>4</v>
      </c>
      <c r="I832">
        <v>155</v>
      </c>
      <c r="J832">
        <f>(p_summary[[#This Row],[UnitsSold]] - AVERAGE(product_summaries[UnitsSold])) / _xlfn.STDEV.P(product_summaries[UnitsSold])</f>
        <v>1.4935680863635465</v>
      </c>
      <c r="K832">
        <f>(p_summary[[#This Row],[Revenue]]-AVERAGE(product_summaries[UnitsSold]))/_xlfn.STDEV.P(product_summaries[UnitsSold])</f>
        <v>-1.5636051458655218</v>
      </c>
      <c r="L832">
        <v>1155</v>
      </c>
    </row>
    <row r="833" spans="1:12" x14ac:dyDescent="0.3">
      <c r="A833">
        <v>10558</v>
      </c>
      <c r="B833">
        <v>47</v>
      </c>
      <c r="C833">
        <v>9.5</v>
      </c>
      <c r="D833">
        <v>25</v>
      </c>
      <c r="E833">
        <v>0</v>
      </c>
      <c r="F833" t="s">
        <v>979</v>
      </c>
      <c r="G833">
        <v>3</v>
      </c>
      <c r="H833" t="s">
        <v>10</v>
      </c>
      <c r="I833">
        <v>237.5</v>
      </c>
      <c r="J833">
        <f>(p_summary[[#This Row],[UnitsSold]] - AVERAGE(product_summaries[UnitsSold])) / _xlfn.STDEV.P(product_summaries[UnitsSold])</f>
        <v>-0.55473797922992918</v>
      </c>
      <c r="K833">
        <f>(p_summary[[#This Row],[Revenue]]-AVERAGE(product_summaries[UnitsSold]))/_xlfn.STDEV.P(product_summaries[UnitsSold])</f>
        <v>-1.3113883542066236</v>
      </c>
      <c r="L833">
        <v>485</v>
      </c>
    </row>
    <row r="834" spans="1:12" x14ac:dyDescent="0.3">
      <c r="A834">
        <v>10558</v>
      </c>
      <c r="B834">
        <v>51</v>
      </c>
      <c r="C834">
        <v>53</v>
      </c>
      <c r="D834">
        <v>20</v>
      </c>
      <c r="E834">
        <v>0</v>
      </c>
      <c r="F834" t="s">
        <v>987</v>
      </c>
      <c r="G834">
        <v>7</v>
      </c>
      <c r="H834" t="s">
        <v>22</v>
      </c>
      <c r="I834">
        <v>1060</v>
      </c>
      <c r="J834">
        <f>(p_summary[[#This Row],[UnitsSold]] - AVERAGE(product_summaries[UnitsSold])) / _xlfn.STDEV.P(product_summaries[UnitsSold])</f>
        <v>0.67118848689392707</v>
      </c>
      <c r="K834">
        <f>(p_summary[[#This Row],[Revenue]]-AVERAGE(product_summaries[UnitsSold]))/_xlfn.STDEV.P(product_summaries[UnitsSold])</f>
        <v>1.2031366293017849</v>
      </c>
      <c r="L834">
        <v>886</v>
      </c>
    </row>
    <row r="835" spans="1:12" x14ac:dyDescent="0.3">
      <c r="A835">
        <v>10558</v>
      </c>
      <c r="B835">
        <v>52</v>
      </c>
      <c r="C835">
        <v>7</v>
      </c>
      <c r="D835">
        <v>30</v>
      </c>
      <c r="E835">
        <v>0</v>
      </c>
      <c r="F835" t="s">
        <v>989</v>
      </c>
      <c r="G835">
        <v>5</v>
      </c>
      <c r="H835" t="s">
        <v>16</v>
      </c>
      <c r="I835">
        <v>210</v>
      </c>
      <c r="J835">
        <f>(p_summary[[#This Row],[UnitsSold]] - AVERAGE(product_summaries[UnitsSold])) / _xlfn.STDEV.P(product_summaries[UnitsSold])</f>
        <v>-0.50888038074649322</v>
      </c>
      <c r="K835">
        <f>(p_summary[[#This Row],[Revenue]]-AVERAGE(product_summaries[UnitsSold]))/_xlfn.STDEV.P(product_summaries[UnitsSold])</f>
        <v>-1.395460618092923</v>
      </c>
      <c r="L835">
        <v>500</v>
      </c>
    </row>
    <row r="836" spans="1:12" x14ac:dyDescent="0.3">
      <c r="A836">
        <v>10558</v>
      </c>
      <c r="B836">
        <v>53</v>
      </c>
      <c r="C836">
        <v>32.799999999999997</v>
      </c>
      <c r="D836">
        <v>18</v>
      </c>
      <c r="E836">
        <v>0</v>
      </c>
      <c r="F836" t="s">
        <v>991</v>
      </c>
      <c r="G836">
        <v>6</v>
      </c>
      <c r="H836" t="s">
        <v>19</v>
      </c>
      <c r="I836">
        <v>590.4</v>
      </c>
      <c r="J836">
        <f>(p_summary[[#This Row],[UnitsSold]] - AVERAGE(product_summaries[UnitsSold])) / _xlfn.STDEV.P(product_summaries[UnitsSold])</f>
        <v>0.16981207680835994</v>
      </c>
      <c r="K836">
        <f>(p_summary[[#This Row],[Revenue]]-AVERAGE(product_summaries[UnitsSold]))/_xlfn.STDEV.P(product_summaries[UnitsSold])</f>
        <v>-0.2325119205529855</v>
      </c>
      <c r="L836">
        <v>722</v>
      </c>
    </row>
    <row r="837" spans="1:12" x14ac:dyDescent="0.3">
      <c r="A837">
        <v>10558</v>
      </c>
      <c r="B837">
        <v>73</v>
      </c>
      <c r="C837">
        <v>15</v>
      </c>
      <c r="D837">
        <v>3</v>
      </c>
      <c r="E837">
        <v>0</v>
      </c>
      <c r="F837" t="s">
        <v>1027</v>
      </c>
      <c r="G837">
        <v>8</v>
      </c>
      <c r="H837" t="s">
        <v>25</v>
      </c>
      <c r="I837">
        <v>45</v>
      </c>
      <c r="J837">
        <f>(p_summary[[#This Row],[UnitsSold]] - AVERAGE(product_summaries[UnitsSold])) / _xlfn.STDEV.P(product_summaries[UnitsSold])</f>
        <v>-1.1417152398179102</v>
      </c>
      <c r="K837">
        <f>(p_summary[[#This Row],[Revenue]]-AVERAGE(product_summaries[UnitsSold]))/_xlfn.STDEV.P(product_summaries[UnitsSold])</f>
        <v>-1.8998942014107192</v>
      </c>
      <c r="L837">
        <v>293</v>
      </c>
    </row>
    <row r="838" spans="1:12" x14ac:dyDescent="0.3">
      <c r="A838">
        <v>10559</v>
      </c>
      <c r="B838">
        <v>41</v>
      </c>
      <c r="C838">
        <v>9.65</v>
      </c>
      <c r="D838">
        <v>12</v>
      </c>
      <c r="E838">
        <v>5.000000074505806E-2</v>
      </c>
      <c r="F838" t="s">
        <v>967</v>
      </c>
      <c r="G838">
        <v>8</v>
      </c>
      <c r="H838" t="s">
        <v>25</v>
      </c>
      <c r="I838">
        <v>110.00999991372228</v>
      </c>
      <c r="J838">
        <f>(p_summary[[#This Row],[UnitsSold]] - AVERAGE(product_summaries[UnitsSold])) / _xlfn.STDEV.P(product_summaries[UnitsSold])</f>
        <v>0.96161994395568862</v>
      </c>
      <c r="K838">
        <f>(p_summary[[#This Row],[Revenue]]-AVERAGE(product_summaries[UnitsSold]))/_xlfn.STDEV.P(product_summaries[UnitsSold])</f>
        <v>-1.7011473698472734</v>
      </c>
      <c r="L838">
        <v>981</v>
      </c>
    </row>
    <row r="839" spans="1:12" x14ac:dyDescent="0.3">
      <c r="A839">
        <v>10559</v>
      </c>
      <c r="B839">
        <v>55</v>
      </c>
      <c r="C839">
        <v>24</v>
      </c>
      <c r="D839">
        <v>18</v>
      </c>
      <c r="E839">
        <v>5.000000074505806E-2</v>
      </c>
      <c r="F839" t="s">
        <v>995</v>
      </c>
      <c r="G839">
        <v>6</v>
      </c>
      <c r="H839" t="s">
        <v>19</v>
      </c>
      <c r="I839">
        <v>410.39999967813492</v>
      </c>
      <c r="J839">
        <f>(p_summary[[#This Row],[UnitsSold]] - AVERAGE(product_summaries[UnitsSold])) / _xlfn.STDEV.P(product_summaries[UnitsSold])</f>
        <v>0.72316043184182122</v>
      </c>
      <c r="K839">
        <f>(p_summary[[#This Row],[Revenue]]-AVERAGE(product_summaries[UnitsSold]))/_xlfn.STDEV.P(product_summaries[UnitsSold])</f>
        <v>-0.78280310333821501</v>
      </c>
      <c r="L839">
        <v>903</v>
      </c>
    </row>
    <row r="840" spans="1:12" x14ac:dyDescent="0.3">
      <c r="A840">
        <v>10560</v>
      </c>
      <c r="B840">
        <v>30</v>
      </c>
      <c r="C840">
        <v>25.89</v>
      </c>
      <c r="D840">
        <v>20</v>
      </c>
      <c r="E840">
        <v>0</v>
      </c>
      <c r="F840" t="s">
        <v>947</v>
      </c>
      <c r="G840">
        <v>8</v>
      </c>
      <c r="H840" t="s">
        <v>25</v>
      </c>
      <c r="I840">
        <v>517.79999999999995</v>
      </c>
      <c r="J840">
        <f>(p_summary[[#This Row],[UnitsSold]] - AVERAGE(product_summaries[UnitsSold])) / _xlfn.STDEV.P(product_summaries[UnitsSold])</f>
        <v>-0.16647697873683756</v>
      </c>
      <c r="K840">
        <f>(p_summary[[#This Row],[Revenue]]-AVERAGE(product_summaries[UnitsSold]))/_xlfn.STDEV.P(product_summaries[UnitsSold])</f>
        <v>-0.4544626972128159</v>
      </c>
      <c r="L840">
        <v>612</v>
      </c>
    </row>
    <row r="841" spans="1:12" x14ac:dyDescent="0.3">
      <c r="A841">
        <v>10560</v>
      </c>
      <c r="B841">
        <v>62</v>
      </c>
      <c r="C841">
        <v>49.3</v>
      </c>
      <c r="D841">
        <v>15</v>
      </c>
      <c r="E841">
        <v>0.25</v>
      </c>
      <c r="F841" t="s">
        <v>1008</v>
      </c>
      <c r="G841">
        <v>3</v>
      </c>
      <c r="H841" t="s">
        <v>10</v>
      </c>
      <c r="I841">
        <v>554.625</v>
      </c>
      <c r="J841">
        <f>(p_summary[[#This Row],[UnitsSold]] - AVERAGE(product_summaries[UnitsSold])) / _xlfn.STDEV.P(product_summaries[UnitsSold])</f>
        <v>1.2734516136430536</v>
      </c>
      <c r="K841">
        <f>(p_summary[[#This Row],[Revenue]]-AVERAGE(product_summaries[UnitsSold]))/_xlfn.STDEV.P(product_summaries[UnitsSold])</f>
        <v>-0.34188229293598033</v>
      </c>
      <c r="L841">
        <v>1083</v>
      </c>
    </row>
    <row r="842" spans="1:12" x14ac:dyDescent="0.3">
      <c r="A842">
        <v>10561</v>
      </c>
      <c r="B842">
        <v>44</v>
      </c>
      <c r="C842">
        <v>19.45</v>
      </c>
      <c r="D842">
        <v>10</v>
      </c>
      <c r="E842">
        <v>0</v>
      </c>
      <c r="F842" t="s">
        <v>973</v>
      </c>
      <c r="G842">
        <v>2</v>
      </c>
      <c r="H842" t="s">
        <v>7</v>
      </c>
      <c r="I842">
        <v>194.5</v>
      </c>
      <c r="J842">
        <f>(p_summary[[#This Row],[UnitsSold]] - AVERAGE(product_summaries[UnitsSold])) / _xlfn.STDEV.P(product_summaries[UnitsSold])</f>
        <v>-0.20010588429135731</v>
      </c>
      <c r="K842">
        <f>(p_summary[[#This Row],[Revenue]]-AVERAGE(product_summaries[UnitsSold]))/_xlfn.STDEV.P(product_summaries[UnitsSold])</f>
        <v>-1.4428468031924735</v>
      </c>
      <c r="L842">
        <v>601</v>
      </c>
    </row>
    <row r="843" spans="1:12" x14ac:dyDescent="0.3">
      <c r="A843">
        <v>10561</v>
      </c>
      <c r="B843">
        <v>51</v>
      </c>
      <c r="C843">
        <v>53</v>
      </c>
      <c r="D843">
        <v>50</v>
      </c>
      <c r="E843">
        <v>0</v>
      </c>
      <c r="F843" t="s">
        <v>987</v>
      </c>
      <c r="G843">
        <v>7</v>
      </c>
      <c r="H843" t="s">
        <v>22</v>
      </c>
      <c r="I843">
        <v>2650</v>
      </c>
      <c r="J843">
        <f>(p_summary[[#This Row],[UnitsSold]] - AVERAGE(product_summaries[UnitsSold])) / _xlfn.STDEV.P(product_summaries[UnitsSold])</f>
        <v>0.67118848689392707</v>
      </c>
      <c r="K843">
        <f>(p_summary[[#This Row],[Revenue]]-AVERAGE(product_summaries[UnitsSold]))/_xlfn.STDEV.P(product_summaries[UnitsSold])</f>
        <v>6.0640420685460033</v>
      </c>
      <c r="L843">
        <v>886</v>
      </c>
    </row>
    <row r="844" spans="1:12" x14ac:dyDescent="0.3">
      <c r="A844">
        <v>10562</v>
      </c>
      <c r="B844">
        <v>33</v>
      </c>
      <c r="C844">
        <v>2.5</v>
      </c>
      <c r="D844">
        <v>20</v>
      </c>
      <c r="E844">
        <v>0.10000000149011612</v>
      </c>
      <c r="F844" t="s">
        <v>953</v>
      </c>
      <c r="G844">
        <v>4</v>
      </c>
      <c r="H844" t="s">
        <v>13</v>
      </c>
      <c r="I844">
        <v>44.999999925494194</v>
      </c>
      <c r="J844">
        <f>(p_summary[[#This Row],[UnitsSold]] - AVERAGE(product_summaries[UnitsSold])) / _xlfn.STDEV.P(product_summaries[UnitsSold])</f>
        <v>0.27069879347191916</v>
      </c>
      <c r="K844">
        <f>(p_summary[[#This Row],[Revenue]]-AVERAGE(product_summaries[UnitsSold]))/_xlfn.STDEV.P(product_summaries[UnitsSold])</f>
        <v>-1.8998942016384963</v>
      </c>
      <c r="L844">
        <v>755</v>
      </c>
    </row>
    <row r="845" spans="1:12" x14ac:dyDescent="0.3">
      <c r="A845">
        <v>10562</v>
      </c>
      <c r="B845">
        <v>62</v>
      </c>
      <c r="C845">
        <v>49.3</v>
      </c>
      <c r="D845">
        <v>10</v>
      </c>
      <c r="E845">
        <v>0.10000000149011612</v>
      </c>
      <c r="F845" t="s">
        <v>1008</v>
      </c>
      <c r="G845">
        <v>3</v>
      </c>
      <c r="H845" t="s">
        <v>10</v>
      </c>
      <c r="I845">
        <v>443.69999926537275</v>
      </c>
      <c r="J845">
        <f>(p_summary[[#This Row],[UnitsSold]] - AVERAGE(product_summaries[UnitsSold])) / _xlfn.STDEV.P(product_summaries[UnitsSold])</f>
        <v>1.2734516136430536</v>
      </c>
      <c r="K845">
        <f>(p_summary[[#This Row],[Revenue]]-AVERAGE(product_summaries[UnitsSold]))/_xlfn.STDEV.P(product_summaries[UnitsSold])</f>
        <v>-0.68099923596687251</v>
      </c>
      <c r="L845">
        <v>1083</v>
      </c>
    </row>
    <row r="846" spans="1:12" x14ac:dyDescent="0.3">
      <c r="A846">
        <v>10563</v>
      </c>
      <c r="B846">
        <v>36</v>
      </c>
      <c r="C846">
        <v>19</v>
      </c>
      <c r="D846">
        <v>25</v>
      </c>
      <c r="E846">
        <v>0</v>
      </c>
      <c r="F846" t="s">
        <v>957</v>
      </c>
      <c r="G846">
        <v>8</v>
      </c>
      <c r="H846" t="s">
        <v>25</v>
      </c>
      <c r="I846">
        <v>475</v>
      </c>
      <c r="J846">
        <f>(p_summary[[#This Row],[UnitsSold]] - AVERAGE(product_summaries[UnitsSold])) / _xlfn.STDEV.P(product_summaries[UnitsSold])</f>
        <v>0.42355745508337261</v>
      </c>
      <c r="K846">
        <f>(p_summary[[#This Row],[Revenue]]-AVERAGE(product_summaries[UnitsSold]))/_xlfn.STDEV.P(product_summaries[UnitsSold])</f>
        <v>-0.58530971155221989</v>
      </c>
      <c r="L846">
        <v>805</v>
      </c>
    </row>
    <row r="847" spans="1:12" x14ac:dyDescent="0.3">
      <c r="A847">
        <v>10563</v>
      </c>
      <c r="B847">
        <v>52</v>
      </c>
      <c r="C847">
        <v>7</v>
      </c>
      <c r="D847">
        <v>70</v>
      </c>
      <c r="E847">
        <v>0</v>
      </c>
      <c r="F847" t="s">
        <v>989</v>
      </c>
      <c r="G847">
        <v>5</v>
      </c>
      <c r="H847" t="s">
        <v>16</v>
      </c>
      <c r="I847">
        <v>490</v>
      </c>
      <c r="J847">
        <f>(p_summary[[#This Row],[UnitsSold]] - AVERAGE(product_summaries[UnitsSold])) / _xlfn.STDEV.P(product_summaries[UnitsSold])</f>
        <v>-0.50888038074649322</v>
      </c>
      <c r="K847">
        <f>(p_summary[[#This Row],[Revenue]]-AVERAGE(product_summaries[UnitsSold]))/_xlfn.STDEV.P(product_summaries[UnitsSold])</f>
        <v>-0.53945211306878393</v>
      </c>
      <c r="L847">
        <v>500</v>
      </c>
    </row>
    <row r="848" spans="1:12" x14ac:dyDescent="0.3">
      <c r="A848">
        <v>10564</v>
      </c>
      <c r="B848">
        <v>17</v>
      </c>
      <c r="C848">
        <v>39</v>
      </c>
      <c r="D848">
        <v>16</v>
      </c>
      <c r="E848">
        <v>5.000000074505806E-2</v>
      </c>
      <c r="F848" t="s">
        <v>921</v>
      </c>
      <c r="G848">
        <v>6</v>
      </c>
      <c r="H848" t="s">
        <v>19</v>
      </c>
      <c r="I848">
        <v>592.79999953508377</v>
      </c>
      <c r="J848">
        <f>(p_summary[[#This Row],[UnitsSold]] - AVERAGE(product_summaries[UnitsSold])) / _xlfn.STDEV.P(product_summaries[UnitsSold])</f>
        <v>0.95244842425900134</v>
      </c>
      <c r="K848">
        <f>(p_summary[[#This Row],[Revenue]]-AVERAGE(product_summaries[UnitsSold]))/_xlfn.STDEV.P(product_summaries[UnitsSold])</f>
        <v>-0.22517470621696511</v>
      </c>
      <c r="L848">
        <v>978</v>
      </c>
    </row>
    <row r="849" spans="1:12" x14ac:dyDescent="0.3">
      <c r="A849">
        <v>10564</v>
      </c>
      <c r="B849">
        <v>31</v>
      </c>
      <c r="C849">
        <v>12.5</v>
      </c>
      <c r="D849">
        <v>6</v>
      </c>
      <c r="E849">
        <v>5.000000074505806E-2</v>
      </c>
      <c r="F849" t="s">
        <v>949</v>
      </c>
      <c r="G849">
        <v>4</v>
      </c>
      <c r="H849" t="s">
        <v>13</v>
      </c>
      <c r="I849">
        <v>71.249999944120646</v>
      </c>
      <c r="J849">
        <f>(p_summary[[#This Row],[UnitsSold]] - AVERAGE(product_summaries[UnitsSold])) / _xlfn.STDEV.P(product_summaries[UnitsSold])</f>
        <v>2.2334040085629812</v>
      </c>
      <c r="K849">
        <f>(p_summary[[#This Row],[Revenue]]-AVERAGE(product_summaries[UnitsSold]))/_xlfn.STDEV.P(product_summaries[UnitsSold])</f>
        <v>-1.8196434042355389</v>
      </c>
      <c r="L849">
        <v>1397</v>
      </c>
    </row>
    <row r="850" spans="1:12" x14ac:dyDescent="0.3">
      <c r="A850">
        <v>10564</v>
      </c>
      <c r="B850">
        <v>55</v>
      </c>
      <c r="C850">
        <v>24</v>
      </c>
      <c r="D850">
        <v>25</v>
      </c>
      <c r="E850">
        <v>5.000000074505806E-2</v>
      </c>
      <c r="F850" t="s">
        <v>995</v>
      </c>
      <c r="G850">
        <v>6</v>
      </c>
      <c r="H850" t="s">
        <v>19</v>
      </c>
      <c r="I850">
        <v>569.99999955296516</v>
      </c>
      <c r="J850">
        <f>(p_summary[[#This Row],[UnitsSold]] - AVERAGE(product_summaries[UnitsSold])) / _xlfn.STDEV.P(product_summaries[UnitsSold])</f>
        <v>0.72316043184182122</v>
      </c>
      <c r="K850">
        <f>(p_summary[[#This Row],[Revenue]]-AVERAGE(product_summaries[UnitsSold]))/_xlfn.STDEV.P(product_summaries[UnitsSold])</f>
        <v>-0.29487825585712135</v>
      </c>
      <c r="L850">
        <v>903</v>
      </c>
    </row>
    <row r="851" spans="1:12" x14ac:dyDescent="0.3">
      <c r="A851">
        <v>10565</v>
      </c>
      <c r="B851">
        <v>24</v>
      </c>
      <c r="C851">
        <v>4.5</v>
      </c>
      <c r="D851">
        <v>25</v>
      </c>
      <c r="E851">
        <v>0.10000000149011612</v>
      </c>
      <c r="F851" t="s">
        <v>935</v>
      </c>
      <c r="G851">
        <v>1</v>
      </c>
      <c r="H851" t="s">
        <v>4</v>
      </c>
      <c r="I851">
        <v>101.24999983236194</v>
      </c>
      <c r="J851">
        <f>(p_summary[[#This Row],[UnitsSold]] - AVERAGE(product_summaries[UnitsSold])) / _xlfn.STDEV.P(product_summaries[UnitsSold])</f>
        <v>1.4018528893966744</v>
      </c>
      <c r="K851">
        <f>(p_summary[[#This Row],[Revenue]]-AVERAGE(product_summaries[UnitsSold]))/_xlfn.STDEV.P(product_summaries[UnitsSold])</f>
        <v>-1.7279282076103328</v>
      </c>
      <c r="L851">
        <v>1125</v>
      </c>
    </row>
    <row r="852" spans="1:12" x14ac:dyDescent="0.3">
      <c r="A852">
        <v>10565</v>
      </c>
      <c r="B852">
        <v>64</v>
      </c>
      <c r="C852">
        <v>33.25</v>
      </c>
      <c r="D852">
        <v>18</v>
      </c>
      <c r="E852">
        <v>0.10000000149011612</v>
      </c>
      <c r="F852" t="s">
        <v>1012</v>
      </c>
      <c r="G852">
        <v>5</v>
      </c>
      <c r="H852" t="s">
        <v>16</v>
      </c>
      <c r="I852">
        <v>538.6499991081655</v>
      </c>
      <c r="J852">
        <f>(p_summary[[#This Row],[UnitsSold]] - AVERAGE(product_summaries[UnitsSold])) / _xlfn.STDEV.P(product_summaries[UnitsSold])</f>
        <v>0.22484119498848315</v>
      </c>
      <c r="K852">
        <f>(p_summary[[#This Row],[Revenue]]-AVERAGE(product_summaries[UnitsSold]))/_xlfn.STDEV.P(product_summaries[UnitsSold])</f>
        <v>-0.39072063804733226</v>
      </c>
      <c r="L852">
        <v>740</v>
      </c>
    </row>
    <row r="853" spans="1:12" x14ac:dyDescent="0.3">
      <c r="A853">
        <v>10566</v>
      </c>
      <c r="B853">
        <v>11</v>
      </c>
      <c r="C853">
        <v>21</v>
      </c>
      <c r="D853">
        <v>35</v>
      </c>
      <c r="E853">
        <v>0.15000000596046448</v>
      </c>
      <c r="F853" t="s">
        <v>909</v>
      </c>
      <c r="G853">
        <v>4</v>
      </c>
      <c r="H853" t="s">
        <v>13</v>
      </c>
      <c r="I853">
        <v>624.74999561905861</v>
      </c>
      <c r="J853">
        <f>(p_summary[[#This Row],[UnitsSold]] - AVERAGE(product_summaries[UnitsSold])) / _xlfn.STDEV.P(product_summaries[UnitsSold])</f>
        <v>0.12089730509269485</v>
      </c>
      <c r="K853">
        <f>(p_summary[[#This Row],[Revenue]]-AVERAGE(product_summaries[UnitsSold]))/_xlfn.STDEV.P(product_summaries[UnitsSold])</f>
        <v>-0.1274980334192137</v>
      </c>
      <c r="L853">
        <v>706</v>
      </c>
    </row>
    <row r="854" spans="1:12" x14ac:dyDescent="0.3">
      <c r="A854">
        <v>10566</v>
      </c>
      <c r="B854">
        <v>18</v>
      </c>
      <c r="C854">
        <v>62.5</v>
      </c>
      <c r="D854">
        <v>18</v>
      </c>
      <c r="E854">
        <v>0.15000000596046448</v>
      </c>
      <c r="F854" t="s">
        <v>923</v>
      </c>
      <c r="G854">
        <v>8</v>
      </c>
      <c r="H854" t="s">
        <v>25</v>
      </c>
      <c r="I854">
        <v>956.24999329447746</v>
      </c>
      <c r="J854">
        <f>(p_summary[[#This Row],[UnitsSold]] - AVERAGE(product_summaries[UnitsSold])) / _xlfn.STDEV.P(product_summaries[UnitsSold])</f>
        <v>-0.38965062468955952</v>
      </c>
      <c r="K854">
        <f>(p_summary[[#This Row],[Revenue]]-AVERAGE(product_summaries[UnitsSold]))/_xlfn.STDEV.P(product_summaries[UnitsSold])</f>
        <v>0.88595488595807514</v>
      </c>
      <c r="L854">
        <v>539</v>
      </c>
    </row>
    <row r="855" spans="1:12" x14ac:dyDescent="0.3">
      <c r="A855">
        <v>10566</v>
      </c>
      <c r="B855">
        <v>76</v>
      </c>
      <c r="C855">
        <v>18</v>
      </c>
      <c r="D855">
        <v>10</v>
      </c>
      <c r="E855">
        <v>0</v>
      </c>
      <c r="F855" t="s">
        <v>1032</v>
      </c>
      <c r="G855">
        <v>1</v>
      </c>
      <c r="H855" t="s">
        <v>4</v>
      </c>
      <c r="I855">
        <v>180</v>
      </c>
      <c r="J855">
        <f>(p_summary[[#This Row],[UnitsSold]] - AVERAGE(product_summaries[UnitsSold])) / _xlfn.STDEV.P(product_summaries[UnitsSold])</f>
        <v>0.96161994395568862</v>
      </c>
      <c r="K855">
        <f>(p_summary[[#This Row],[Revenue]]-AVERAGE(product_summaries[UnitsSold]))/_xlfn.STDEV.P(product_summaries[UnitsSold])</f>
        <v>-1.4871758150597949</v>
      </c>
      <c r="L855">
        <v>981</v>
      </c>
    </row>
    <row r="856" spans="1:12" x14ac:dyDescent="0.3">
      <c r="A856">
        <v>10567</v>
      </c>
      <c r="B856">
        <v>31</v>
      </c>
      <c r="C856">
        <v>12.5</v>
      </c>
      <c r="D856">
        <v>60</v>
      </c>
      <c r="E856">
        <v>0.20000000298023224</v>
      </c>
      <c r="F856" t="s">
        <v>949</v>
      </c>
      <c r="G856">
        <v>4</v>
      </c>
      <c r="H856" t="s">
        <v>13</v>
      </c>
      <c r="I856">
        <v>599.99999776482582</v>
      </c>
      <c r="J856">
        <f>(p_summary[[#This Row],[UnitsSold]] - AVERAGE(product_summaries[UnitsSold])) / _xlfn.STDEV.P(product_summaries[UnitsSold])</f>
        <v>2.2334040085629812</v>
      </c>
      <c r="K856">
        <f>(p_summary[[#This Row],[Revenue]]-AVERAGE(product_summaries[UnitsSold]))/_xlfn.STDEV.P(product_summaries[UnitsSold])</f>
        <v>-0.20316306435690104</v>
      </c>
      <c r="L856">
        <v>1397</v>
      </c>
    </row>
    <row r="857" spans="1:12" x14ac:dyDescent="0.3">
      <c r="A857">
        <v>10567</v>
      </c>
      <c r="B857">
        <v>51</v>
      </c>
      <c r="C857">
        <v>53</v>
      </c>
      <c r="D857">
        <v>3</v>
      </c>
      <c r="E857">
        <v>0</v>
      </c>
      <c r="F857" t="s">
        <v>987</v>
      </c>
      <c r="G857">
        <v>7</v>
      </c>
      <c r="H857" t="s">
        <v>22</v>
      </c>
      <c r="I857">
        <v>159</v>
      </c>
      <c r="J857">
        <f>(p_summary[[#This Row],[UnitsSold]] - AVERAGE(product_summaries[UnitsSold])) / _xlfn.STDEV.P(product_summaries[UnitsSold])</f>
        <v>0.67118848689392707</v>
      </c>
      <c r="K857">
        <f>(p_summary[[#This Row],[Revenue]]-AVERAGE(product_summaries[UnitsSold]))/_xlfn.STDEV.P(product_summaries[UnitsSold])</f>
        <v>-1.5513764529366054</v>
      </c>
      <c r="L857">
        <v>886</v>
      </c>
    </row>
    <row r="858" spans="1:12" x14ac:dyDescent="0.3">
      <c r="A858">
        <v>10567</v>
      </c>
      <c r="B858">
        <v>59</v>
      </c>
      <c r="C858">
        <v>55</v>
      </c>
      <c r="D858">
        <v>40</v>
      </c>
      <c r="E858">
        <v>0.20000000298023224</v>
      </c>
      <c r="F858" t="s">
        <v>1002</v>
      </c>
      <c r="G858">
        <v>4</v>
      </c>
      <c r="H858" t="s">
        <v>13</v>
      </c>
      <c r="I858">
        <v>1759.9999934434891</v>
      </c>
      <c r="J858">
        <f>(p_summary[[#This Row],[UnitsSold]] - AVERAGE(product_summaries[UnitsSold])) / _xlfn.STDEV.P(product_summaries[UnitsSold])</f>
        <v>2.5360641585536587</v>
      </c>
      <c r="K858">
        <f>(p_summary[[#This Row],[Revenue]]-AVERAGE(product_summaries[UnitsSold]))/_xlfn.STDEV.P(product_summaries[UnitsSold])</f>
        <v>3.343157871817743</v>
      </c>
      <c r="L858">
        <v>1496</v>
      </c>
    </row>
    <row r="859" spans="1:12" x14ac:dyDescent="0.3">
      <c r="A859">
        <v>10568</v>
      </c>
      <c r="B859">
        <v>10</v>
      </c>
      <c r="C859">
        <v>31</v>
      </c>
      <c r="D859">
        <v>5</v>
      </c>
      <c r="E859">
        <v>0</v>
      </c>
      <c r="F859" t="s">
        <v>907</v>
      </c>
      <c r="G859">
        <v>8</v>
      </c>
      <c r="H859" t="s">
        <v>25</v>
      </c>
      <c r="I859">
        <v>155</v>
      </c>
      <c r="J859">
        <f>(p_summary[[#This Row],[UnitsSold]] - AVERAGE(product_summaries[UnitsSold])) / _xlfn.STDEV.P(product_summaries[UnitsSold])</f>
        <v>0.23095554145294128</v>
      </c>
      <c r="K859">
        <f>(p_summary[[#This Row],[Revenue]]-AVERAGE(product_summaries[UnitsSold]))/_xlfn.STDEV.P(product_summaries[UnitsSold])</f>
        <v>-1.5636051458655218</v>
      </c>
      <c r="L859">
        <v>742</v>
      </c>
    </row>
    <row r="860" spans="1:12" x14ac:dyDescent="0.3">
      <c r="A860">
        <v>10569</v>
      </c>
      <c r="B860">
        <v>31</v>
      </c>
      <c r="C860">
        <v>12.5</v>
      </c>
      <c r="D860">
        <v>35</v>
      </c>
      <c r="E860">
        <v>0.20000000298023224</v>
      </c>
      <c r="F860" t="s">
        <v>949</v>
      </c>
      <c r="G860">
        <v>4</v>
      </c>
      <c r="H860" t="s">
        <v>13</v>
      </c>
      <c r="I860">
        <v>349.9999986961484</v>
      </c>
      <c r="J860">
        <f>(p_summary[[#This Row],[UnitsSold]] - AVERAGE(product_summaries[UnitsSold])) / _xlfn.STDEV.P(product_summaries[UnitsSold])</f>
        <v>2.2334040085629812</v>
      </c>
      <c r="K860">
        <f>(p_summary[[#This Row],[Revenue]]-AVERAGE(product_summaries[UnitsSold]))/_xlfn.STDEV.P(product_summaries[UnitsSold])</f>
        <v>-0.96745636956695369</v>
      </c>
      <c r="L860">
        <v>1397</v>
      </c>
    </row>
    <row r="861" spans="1:12" x14ac:dyDescent="0.3">
      <c r="A861">
        <v>10569</v>
      </c>
      <c r="B861">
        <v>76</v>
      </c>
      <c r="C861">
        <v>18</v>
      </c>
      <c r="D861">
        <v>30</v>
      </c>
      <c r="E861">
        <v>0</v>
      </c>
      <c r="F861" t="s">
        <v>1032</v>
      </c>
      <c r="G861">
        <v>1</v>
      </c>
      <c r="H861" t="s">
        <v>4</v>
      </c>
      <c r="I861">
        <v>540</v>
      </c>
      <c r="J861">
        <f>(p_summary[[#This Row],[UnitsSold]] - AVERAGE(product_summaries[UnitsSold])) / _xlfn.STDEV.P(product_summaries[UnitsSold])</f>
        <v>0.96161994395568862</v>
      </c>
      <c r="K861">
        <f>(p_summary[[#This Row],[Revenue]]-AVERAGE(product_summaries[UnitsSold]))/_xlfn.STDEV.P(product_summaries[UnitsSold])</f>
        <v>-0.38659345145733048</v>
      </c>
      <c r="L861">
        <v>981</v>
      </c>
    </row>
    <row r="862" spans="1:12" x14ac:dyDescent="0.3">
      <c r="A862">
        <v>10570</v>
      </c>
      <c r="B862">
        <v>11</v>
      </c>
      <c r="C862">
        <v>21</v>
      </c>
      <c r="D862">
        <v>15</v>
      </c>
      <c r="E862">
        <v>5.000000074505806E-2</v>
      </c>
      <c r="F862" t="s">
        <v>909</v>
      </c>
      <c r="G862">
        <v>4</v>
      </c>
      <c r="H862" t="s">
        <v>13</v>
      </c>
      <c r="I862">
        <v>299.24999976530671</v>
      </c>
      <c r="J862">
        <f>(p_summary[[#This Row],[UnitsSold]] - AVERAGE(product_summaries[UnitsSold])) / _xlfn.STDEV.P(product_summaries[UnitsSold])</f>
        <v>0.12089730509269485</v>
      </c>
      <c r="K862">
        <f>(p_summary[[#This Row],[Revenue]]-AVERAGE(product_summaries[UnitsSold]))/_xlfn.STDEV.P(product_summaries[UnitsSold])</f>
        <v>-1.1226079078339766</v>
      </c>
      <c r="L862">
        <v>706</v>
      </c>
    </row>
    <row r="863" spans="1:12" x14ac:dyDescent="0.3">
      <c r="A863">
        <v>10570</v>
      </c>
      <c r="B863">
        <v>56</v>
      </c>
      <c r="C863">
        <v>38</v>
      </c>
      <c r="D863">
        <v>60</v>
      </c>
      <c r="E863">
        <v>5.000000074505806E-2</v>
      </c>
      <c r="F863" t="s">
        <v>997</v>
      </c>
      <c r="G863">
        <v>5</v>
      </c>
      <c r="H863" t="s">
        <v>16</v>
      </c>
      <c r="I863">
        <v>2165.9999983012676</v>
      </c>
      <c r="J863">
        <f>(p_summary[[#This Row],[UnitsSold]] - AVERAGE(product_summaries[UnitsSold])) / _xlfn.STDEV.P(product_summaries[UnitsSold])</f>
        <v>1.8237427954442857</v>
      </c>
      <c r="K863">
        <f>(p_summary[[#This Row],[Revenue]]-AVERAGE(product_summaries[UnitsSold]))/_xlfn.STDEV.P(product_summaries[UnitsSold])</f>
        <v>4.5843702189538149</v>
      </c>
      <c r="L863">
        <v>1263</v>
      </c>
    </row>
    <row r="864" spans="1:12" x14ac:dyDescent="0.3">
      <c r="A864">
        <v>10571</v>
      </c>
      <c r="B864">
        <v>14</v>
      </c>
      <c r="C864">
        <v>23.25</v>
      </c>
      <c r="D864">
        <v>11</v>
      </c>
      <c r="E864">
        <v>0.15000000596046448</v>
      </c>
      <c r="F864" t="s">
        <v>915</v>
      </c>
      <c r="G864">
        <v>7</v>
      </c>
      <c r="H864" t="s">
        <v>22</v>
      </c>
      <c r="I864">
        <v>217.38749847561121</v>
      </c>
      <c r="J864">
        <f>(p_summary[[#This Row],[UnitsSold]] - AVERAGE(product_summaries[UnitsSold])) / _xlfn.STDEV.P(product_summaries[UnitsSold])</f>
        <v>-0.80236901104048375</v>
      </c>
      <c r="K864">
        <f>(p_summary[[#This Row],[Revenue]]-AVERAGE(product_summaries[UnitsSold]))/_xlfn.STDEV.P(product_summaries[UnitsSold])</f>
        <v>-1.3728757555001514</v>
      </c>
      <c r="L864">
        <v>404</v>
      </c>
    </row>
    <row r="865" spans="1:12" x14ac:dyDescent="0.3">
      <c r="A865">
        <v>10571</v>
      </c>
      <c r="B865">
        <v>42</v>
      </c>
      <c r="C865">
        <v>14</v>
      </c>
      <c r="D865">
        <v>28</v>
      </c>
      <c r="E865">
        <v>0.15000000596046448</v>
      </c>
      <c r="F865" t="s">
        <v>969</v>
      </c>
      <c r="G865">
        <v>5</v>
      </c>
      <c r="H865" t="s">
        <v>16</v>
      </c>
      <c r="I865">
        <v>333.19999766349792</v>
      </c>
      <c r="J865">
        <f>(p_summary[[#This Row],[UnitsSold]] - AVERAGE(product_summaries[UnitsSold])) / _xlfn.STDEV.P(product_summaries[UnitsSold])</f>
        <v>9.338274600263323E-2</v>
      </c>
      <c r="K865">
        <f>(p_summary[[#This Row],[Revenue]]-AVERAGE(product_summaries[UnitsSold]))/_xlfn.STDEV.P(product_summaries[UnitsSold])</f>
        <v>-1.0188168830253934</v>
      </c>
      <c r="L865">
        <v>697</v>
      </c>
    </row>
    <row r="866" spans="1:12" x14ac:dyDescent="0.3">
      <c r="A866">
        <v>10572</v>
      </c>
      <c r="B866">
        <v>16</v>
      </c>
      <c r="C866">
        <v>17.45</v>
      </c>
      <c r="D866">
        <v>12</v>
      </c>
      <c r="E866">
        <v>0.10000000149011612</v>
      </c>
      <c r="F866" t="s">
        <v>919</v>
      </c>
      <c r="G866">
        <v>3</v>
      </c>
      <c r="H866" t="s">
        <v>10</v>
      </c>
      <c r="I866">
        <v>188.45999968796966</v>
      </c>
      <c r="J866">
        <f>(p_summary[[#This Row],[UnitsSold]] - AVERAGE(product_summaries[UnitsSold])) / _xlfn.STDEV.P(product_summaries[UnitsSold])</f>
        <v>1.5027396060602336</v>
      </c>
      <c r="K866">
        <f>(p_summary[[#This Row],[Revenue]]-AVERAGE(product_summaries[UnitsSold]))/_xlfn.STDEV.P(product_summaries[UnitsSold])</f>
        <v>-1.4613121304690677</v>
      </c>
      <c r="L866">
        <v>1158</v>
      </c>
    </row>
    <row r="867" spans="1:12" x14ac:dyDescent="0.3">
      <c r="A867">
        <v>10572</v>
      </c>
      <c r="B867">
        <v>32</v>
      </c>
      <c r="C867">
        <v>32</v>
      </c>
      <c r="D867">
        <v>10</v>
      </c>
      <c r="E867">
        <v>0.10000000149011612</v>
      </c>
      <c r="F867" t="s">
        <v>951</v>
      </c>
      <c r="G867">
        <v>4</v>
      </c>
      <c r="H867" t="s">
        <v>13</v>
      </c>
      <c r="I867">
        <v>287.99999952316284</v>
      </c>
      <c r="J867">
        <f>(p_summary[[#This Row],[UnitsSold]] - AVERAGE(product_summaries[UnitsSold])) / _xlfn.STDEV.P(product_summaries[UnitsSold])</f>
        <v>-1.1294865468889941</v>
      </c>
      <c r="K867">
        <f>(p_summary[[#This Row],[Revenue]]-AVERAGE(product_summaries[UnitsSold]))/_xlfn.STDEV.P(product_summaries[UnitsSold])</f>
        <v>-1.1570011074368294</v>
      </c>
      <c r="L867">
        <v>297</v>
      </c>
    </row>
    <row r="868" spans="1:12" x14ac:dyDescent="0.3">
      <c r="A868">
        <v>10572</v>
      </c>
      <c r="B868">
        <v>40</v>
      </c>
      <c r="C868">
        <v>18.399999999999999</v>
      </c>
      <c r="D868">
        <v>50</v>
      </c>
      <c r="E868">
        <v>0</v>
      </c>
      <c r="F868" t="s">
        <v>965</v>
      </c>
      <c r="G868">
        <v>8</v>
      </c>
      <c r="H868" t="s">
        <v>25</v>
      </c>
      <c r="I868">
        <v>919.99999999999989</v>
      </c>
      <c r="J868">
        <f>(p_summary[[#This Row],[UnitsSold]] - AVERAGE(product_summaries[UnitsSold])) / _xlfn.STDEV.P(product_summaries[UnitsSold])</f>
        <v>1.3345950782876348</v>
      </c>
      <c r="K868">
        <f>(p_summary[[#This Row],[Revenue]]-AVERAGE(product_summaries[UnitsSold]))/_xlfn.STDEV.P(product_summaries[UnitsSold])</f>
        <v>0.77513237678971503</v>
      </c>
      <c r="L868">
        <v>1103</v>
      </c>
    </row>
    <row r="869" spans="1:12" x14ac:dyDescent="0.3">
      <c r="A869">
        <v>10572</v>
      </c>
      <c r="B869">
        <v>75</v>
      </c>
      <c r="C869">
        <v>7.75</v>
      </c>
      <c r="D869">
        <v>15</v>
      </c>
      <c r="E869">
        <v>0.10000000149011612</v>
      </c>
      <c r="F869" t="s">
        <v>1030</v>
      </c>
      <c r="G869">
        <v>1</v>
      </c>
      <c r="H869" t="s">
        <v>4</v>
      </c>
      <c r="I869">
        <v>104.624999826774</v>
      </c>
      <c r="J869">
        <f>(p_summary[[#This Row],[UnitsSold]] - AVERAGE(product_summaries[UnitsSold])) / _xlfn.STDEV.P(product_summaries[UnitsSold])</f>
        <v>1.4935680863635465</v>
      </c>
      <c r="K869">
        <f>(p_summary[[#This Row],[Revenue]]-AVERAGE(product_summaries[UnitsSold]))/_xlfn.STDEV.P(product_summaries[UnitsSold])</f>
        <v>-1.7176102479686428</v>
      </c>
      <c r="L869">
        <v>1155</v>
      </c>
    </row>
    <row r="870" spans="1:12" x14ac:dyDescent="0.3">
      <c r="A870">
        <v>10573</v>
      </c>
      <c r="B870">
        <v>17</v>
      </c>
      <c r="C870">
        <v>39</v>
      </c>
      <c r="D870">
        <v>18</v>
      </c>
      <c r="E870">
        <v>0</v>
      </c>
      <c r="F870" t="s">
        <v>921</v>
      </c>
      <c r="G870">
        <v>6</v>
      </c>
      <c r="H870" t="s">
        <v>19</v>
      </c>
      <c r="I870">
        <v>702</v>
      </c>
      <c r="J870">
        <f>(p_summary[[#This Row],[UnitsSold]] - AVERAGE(product_summaries[UnitsSold])) / _xlfn.STDEV.P(product_summaries[UnitsSold])</f>
        <v>0.95244842425900134</v>
      </c>
      <c r="K870">
        <f>(p_summary[[#This Row],[Revenue]]-AVERAGE(product_summaries[UnitsSold]))/_xlfn.STDEV.P(product_summaries[UnitsSold])</f>
        <v>0.10866861216377857</v>
      </c>
      <c r="L870">
        <v>978</v>
      </c>
    </row>
    <row r="871" spans="1:12" x14ac:dyDescent="0.3">
      <c r="A871">
        <v>10573</v>
      </c>
      <c r="B871">
        <v>34</v>
      </c>
      <c r="C871">
        <v>14</v>
      </c>
      <c r="D871">
        <v>40</v>
      </c>
      <c r="E871">
        <v>0</v>
      </c>
      <c r="F871" t="s">
        <v>955</v>
      </c>
      <c r="G871">
        <v>1</v>
      </c>
      <c r="H871" t="s">
        <v>4</v>
      </c>
      <c r="I871">
        <v>560</v>
      </c>
      <c r="J871">
        <f>(p_summary[[#This Row],[UnitsSold]] - AVERAGE(product_summaries[UnitsSold])) / _xlfn.STDEV.P(product_summaries[UnitsSold])</f>
        <v>-0.49053734135311877</v>
      </c>
      <c r="K871">
        <f>(p_summary[[#This Row],[Revenue]]-AVERAGE(product_summaries[UnitsSold]))/_xlfn.STDEV.P(product_summaries[UnitsSold])</f>
        <v>-0.32544998681274911</v>
      </c>
      <c r="L871">
        <v>506</v>
      </c>
    </row>
    <row r="872" spans="1:12" x14ac:dyDescent="0.3">
      <c r="A872">
        <v>10573</v>
      </c>
      <c r="B872">
        <v>53</v>
      </c>
      <c r="C872">
        <v>32.799999999999997</v>
      </c>
      <c r="D872">
        <v>25</v>
      </c>
      <c r="E872">
        <v>0</v>
      </c>
      <c r="F872" t="s">
        <v>991</v>
      </c>
      <c r="G872">
        <v>6</v>
      </c>
      <c r="H872" t="s">
        <v>19</v>
      </c>
      <c r="I872">
        <v>819.99999999999989</v>
      </c>
      <c r="J872">
        <f>(p_summary[[#This Row],[UnitsSold]] - AVERAGE(product_summaries[UnitsSold])) / _xlfn.STDEV.P(product_summaries[UnitsSold])</f>
        <v>0.16981207680835994</v>
      </c>
      <c r="K872">
        <f>(p_summary[[#This Row],[Revenue]]-AVERAGE(product_summaries[UnitsSold]))/_xlfn.STDEV.P(product_summaries[UnitsSold])</f>
        <v>0.46941505356680824</v>
      </c>
      <c r="L872">
        <v>722</v>
      </c>
    </row>
    <row r="873" spans="1:12" x14ac:dyDescent="0.3">
      <c r="A873">
        <v>10574</v>
      </c>
      <c r="B873">
        <v>33</v>
      </c>
      <c r="C873">
        <v>2.5</v>
      </c>
      <c r="D873">
        <v>14</v>
      </c>
      <c r="E873">
        <v>0</v>
      </c>
      <c r="F873" t="s">
        <v>953</v>
      </c>
      <c r="G873">
        <v>4</v>
      </c>
      <c r="H873" t="s">
        <v>13</v>
      </c>
      <c r="I873">
        <v>35</v>
      </c>
      <c r="J873">
        <f>(p_summary[[#This Row],[UnitsSold]] - AVERAGE(product_summaries[UnitsSold])) / _xlfn.STDEV.P(product_summaries[UnitsSold])</f>
        <v>0.27069879347191916</v>
      </c>
      <c r="K873">
        <f>(p_summary[[#This Row],[Revenue]]-AVERAGE(product_summaries[UnitsSold]))/_xlfn.STDEV.P(product_summaries[UnitsSold])</f>
        <v>-1.9304659337330099</v>
      </c>
      <c r="L873">
        <v>755</v>
      </c>
    </row>
    <row r="874" spans="1:12" x14ac:dyDescent="0.3">
      <c r="A874">
        <v>10574</v>
      </c>
      <c r="B874">
        <v>40</v>
      </c>
      <c r="C874">
        <v>18.399999999999999</v>
      </c>
      <c r="D874">
        <v>2</v>
      </c>
      <c r="E874">
        <v>0</v>
      </c>
      <c r="F874" t="s">
        <v>965</v>
      </c>
      <c r="G874">
        <v>8</v>
      </c>
      <c r="H874" t="s">
        <v>25</v>
      </c>
      <c r="I874">
        <v>36.799999999999997</v>
      </c>
      <c r="J874">
        <f>(p_summary[[#This Row],[UnitsSold]] - AVERAGE(product_summaries[UnitsSold])) / _xlfn.STDEV.P(product_summaries[UnitsSold])</f>
        <v>1.3345950782876348</v>
      </c>
      <c r="K874">
        <f>(p_summary[[#This Row],[Revenue]]-AVERAGE(product_summaries[UnitsSold]))/_xlfn.STDEV.P(product_summaries[UnitsSold])</f>
        <v>-1.9249630219149978</v>
      </c>
      <c r="L874">
        <v>1103</v>
      </c>
    </row>
    <row r="875" spans="1:12" x14ac:dyDescent="0.3">
      <c r="A875">
        <v>10574</v>
      </c>
      <c r="B875">
        <v>62</v>
      </c>
      <c r="C875">
        <v>49.3</v>
      </c>
      <c r="D875">
        <v>10</v>
      </c>
      <c r="E875">
        <v>0</v>
      </c>
      <c r="F875" t="s">
        <v>1008</v>
      </c>
      <c r="G875">
        <v>3</v>
      </c>
      <c r="H875" t="s">
        <v>10</v>
      </c>
      <c r="I875">
        <v>493</v>
      </c>
      <c r="J875">
        <f>(p_summary[[#This Row],[UnitsSold]] - AVERAGE(product_summaries[UnitsSold])) / _xlfn.STDEV.P(product_summaries[UnitsSold])</f>
        <v>1.2734516136430536</v>
      </c>
      <c r="K875">
        <f>(p_summary[[#This Row],[Revenue]]-AVERAGE(product_summaries[UnitsSold]))/_xlfn.STDEV.P(product_summaries[UnitsSold])</f>
        <v>-0.53028059337209665</v>
      </c>
      <c r="L875">
        <v>1083</v>
      </c>
    </row>
    <row r="876" spans="1:12" x14ac:dyDescent="0.3">
      <c r="A876">
        <v>10574</v>
      </c>
      <c r="B876">
        <v>64</v>
      </c>
      <c r="C876">
        <v>33.25</v>
      </c>
      <c r="D876">
        <v>6</v>
      </c>
      <c r="E876">
        <v>0</v>
      </c>
      <c r="F876" t="s">
        <v>1012</v>
      </c>
      <c r="G876">
        <v>5</v>
      </c>
      <c r="H876" t="s">
        <v>16</v>
      </c>
      <c r="I876">
        <v>199.5</v>
      </c>
      <c r="J876">
        <f>(p_summary[[#This Row],[UnitsSold]] - AVERAGE(product_summaries[UnitsSold])) / _xlfn.STDEV.P(product_summaries[UnitsSold])</f>
        <v>0.22484119498848315</v>
      </c>
      <c r="K876">
        <f>(p_summary[[#This Row],[Revenue]]-AVERAGE(product_summaries[UnitsSold]))/_xlfn.STDEV.P(product_summaries[UnitsSold])</f>
        <v>-1.4275609370313282</v>
      </c>
      <c r="L876">
        <v>740</v>
      </c>
    </row>
    <row r="877" spans="1:12" x14ac:dyDescent="0.3">
      <c r="A877">
        <v>10575</v>
      </c>
      <c r="B877">
        <v>59</v>
      </c>
      <c r="C877">
        <v>55</v>
      </c>
      <c r="D877">
        <v>12</v>
      </c>
      <c r="E877">
        <v>0</v>
      </c>
      <c r="F877" t="s">
        <v>1002</v>
      </c>
      <c r="G877">
        <v>4</v>
      </c>
      <c r="H877" t="s">
        <v>13</v>
      </c>
      <c r="I877">
        <v>660</v>
      </c>
      <c r="J877">
        <f>(p_summary[[#This Row],[UnitsSold]] - AVERAGE(product_summaries[UnitsSold])) / _xlfn.STDEV.P(product_summaries[UnitsSold])</f>
        <v>2.5360641585536587</v>
      </c>
      <c r="K877">
        <f>(p_summary[[#This Row],[Revenue]]-AVERAGE(product_summaries[UnitsSold]))/_xlfn.STDEV.P(product_summaries[UnitsSold])</f>
        <v>-1.9732663589842294E-2</v>
      </c>
      <c r="L877">
        <v>1496</v>
      </c>
    </row>
    <row r="878" spans="1:12" x14ac:dyDescent="0.3">
      <c r="A878">
        <v>10575</v>
      </c>
      <c r="B878">
        <v>63</v>
      </c>
      <c r="C878">
        <v>43.9</v>
      </c>
      <c r="D878">
        <v>6</v>
      </c>
      <c r="E878">
        <v>0</v>
      </c>
      <c r="F878" t="s">
        <v>1010</v>
      </c>
      <c r="G878">
        <v>2</v>
      </c>
      <c r="H878" t="s">
        <v>7</v>
      </c>
      <c r="I878">
        <v>263.39999999999998</v>
      </c>
      <c r="J878">
        <f>(p_summary[[#This Row],[UnitsSold]] - AVERAGE(product_summaries[UnitsSold])) / _xlfn.STDEV.P(product_summaries[UnitsSold])</f>
        <v>-0.67702490851909192</v>
      </c>
      <c r="K878">
        <f>(p_summary[[#This Row],[Revenue]]-AVERAGE(product_summaries[UnitsSold]))/_xlfn.STDEV.P(product_summaries[UnitsSold])</f>
        <v>-1.2322075674918909</v>
      </c>
      <c r="L878">
        <v>445</v>
      </c>
    </row>
    <row r="879" spans="1:12" x14ac:dyDescent="0.3">
      <c r="A879">
        <v>10575</v>
      </c>
      <c r="B879">
        <v>72</v>
      </c>
      <c r="C879">
        <v>34.799999999999997</v>
      </c>
      <c r="D879">
        <v>30</v>
      </c>
      <c r="E879">
        <v>0</v>
      </c>
      <c r="F879" t="s">
        <v>1026</v>
      </c>
      <c r="G879">
        <v>4</v>
      </c>
      <c r="H879" t="s">
        <v>13</v>
      </c>
      <c r="I879">
        <v>1044</v>
      </c>
      <c r="J879">
        <f>(p_summary[[#This Row],[UnitsSold]] - AVERAGE(product_summaries[UnitsSold])) / _xlfn.STDEV.P(product_summaries[UnitsSold])</f>
        <v>0.42661462831560165</v>
      </c>
      <c r="K879">
        <f>(p_summary[[#This Row],[Revenue]]-AVERAGE(product_summaries[UnitsSold]))/_xlfn.STDEV.P(product_summaries[UnitsSold])</f>
        <v>1.1542218575861198</v>
      </c>
      <c r="L879">
        <v>806</v>
      </c>
    </row>
    <row r="880" spans="1:12" x14ac:dyDescent="0.3">
      <c r="A880">
        <v>10575</v>
      </c>
      <c r="B880">
        <v>76</v>
      </c>
      <c r="C880">
        <v>18</v>
      </c>
      <c r="D880">
        <v>10</v>
      </c>
      <c r="E880">
        <v>0</v>
      </c>
      <c r="F880" t="s">
        <v>1032</v>
      </c>
      <c r="G880">
        <v>1</v>
      </c>
      <c r="H880" t="s">
        <v>4</v>
      </c>
      <c r="I880">
        <v>180</v>
      </c>
      <c r="J880">
        <f>(p_summary[[#This Row],[UnitsSold]] - AVERAGE(product_summaries[UnitsSold])) / _xlfn.STDEV.P(product_summaries[UnitsSold])</f>
        <v>0.96161994395568862</v>
      </c>
      <c r="K880">
        <f>(p_summary[[#This Row],[Revenue]]-AVERAGE(product_summaries[UnitsSold]))/_xlfn.STDEV.P(product_summaries[UnitsSold])</f>
        <v>-1.4871758150597949</v>
      </c>
      <c r="L880">
        <v>981</v>
      </c>
    </row>
    <row r="881" spans="1:12" x14ac:dyDescent="0.3">
      <c r="A881">
        <v>10576</v>
      </c>
      <c r="B881">
        <v>1</v>
      </c>
      <c r="C881">
        <v>18</v>
      </c>
      <c r="D881">
        <v>10</v>
      </c>
      <c r="E881">
        <v>0</v>
      </c>
      <c r="F881" t="s">
        <v>889</v>
      </c>
      <c r="G881">
        <v>1</v>
      </c>
      <c r="H881" t="s">
        <v>4</v>
      </c>
      <c r="I881">
        <v>180</v>
      </c>
      <c r="J881">
        <f>(p_summary[[#This Row],[UnitsSold]] - AVERAGE(product_summaries[UnitsSold])) / _xlfn.STDEV.P(product_summaries[UnitsSold])</f>
        <v>0.49387243942464115</v>
      </c>
      <c r="K881">
        <f>(p_summary[[#This Row],[Revenue]]-AVERAGE(product_summaries[UnitsSold]))/_xlfn.STDEV.P(product_summaries[UnitsSold])</f>
        <v>-1.4871758150597949</v>
      </c>
      <c r="L881">
        <v>828</v>
      </c>
    </row>
    <row r="882" spans="1:12" x14ac:dyDescent="0.3">
      <c r="A882">
        <v>10576</v>
      </c>
      <c r="B882">
        <v>31</v>
      </c>
      <c r="C882">
        <v>12.5</v>
      </c>
      <c r="D882">
        <v>20</v>
      </c>
      <c r="E882">
        <v>0</v>
      </c>
      <c r="F882" t="s">
        <v>949</v>
      </c>
      <c r="G882">
        <v>4</v>
      </c>
      <c r="H882" t="s">
        <v>13</v>
      </c>
      <c r="I882">
        <v>250</v>
      </c>
      <c r="J882">
        <f>(p_summary[[#This Row],[UnitsSold]] - AVERAGE(product_summaries[UnitsSold])) / _xlfn.STDEV.P(product_summaries[UnitsSold])</f>
        <v>2.2334040085629812</v>
      </c>
      <c r="K882">
        <f>(p_summary[[#This Row],[Revenue]]-AVERAGE(product_summaries[UnitsSold]))/_xlfn.STDEV.P(product_summaries[UnitsSold])</f>
        <v>-1.2731736888037601</v>
      </c>
      <c r="L882">
        <v>1397</v>
      </c>
    </row>
    <row r="883" spans="1:12" x14ac:dyDescent="0.3">
      <c r="A883">
        <v>10576</v>
      </c>
      <c r="B883">
        <v>44</v>
      </c>
      <c r="C883">
        <v>19.45</v>
      </c>
      <c r="D883">
        <v>21</v>
      </c>
      <c r="E883">
        <v>0</v>
      </c>
      <c r="F883" t="s">
        <v>973</v>
      </c>
      <c r="G883">
        <v>2</v>
      </c>
      <c r="H883" t="s">
        <v>7</v>
      </c>
      <c r="I883">
        <v>408.45</v>
      </c>
      <c r="J883">
        <f>(p_summary[[#This Row],[UnitsSold]] - AVERAGE(product_summaries[UnitsSold])) / _xlfn.STDEV.P(product_summaries[UnitsSold])</f>
        <v>-0.20010588429135731</v>
      </c>
      <c r="K883">
        <f>(p_summary[[#This Row],[Revenue]]-AVERAGE(product_summaries[UnitsSold]))/_xlfn.STDEV.P(product_summaries[UnitsSold])</f>
        <v>-0.78876459015706446</v>
      </c>
      <c r="L883">
        <v>601</v>
      </c>
    </row>
    <row r="884" spans="1:12" x14ac:dyDescent="0.3">
      <c r="A884">
        <v>10577</v>
      </c>
      <c r="B884">
        <v>39</v>
      </c>
      <c r="C884">
        <v>18</v>
      </c>
      <c r="D884">
        <v>10</v>
      </c>
      <c r="E884">
        <v>0</v>
      </c>
      <c r="F884" t="s">
        <v>963</v>
      </c>
      <c r="G884">
        <v>1</v>
      </c>
      <c r="H884" t="s">
        <v>4</v>
      </c>
      <c r="I884">
        <v>180</v>
      </c>
      <c r="J884">
        <f>(p_summary[[#This Row],[UnitsSold]] - AVERAGE(product_summaries[UnitsSold])) / _xlfn.STDEV.P(product_summaries[UnitsSold])</f>
        <v>0.38687137629662377</v>
      </c>
      <c r="K884">
        <f>(p_summary[[#This Row],[Revenue]]-AVERAGE(product_summaries[UnitsSold]))/_xlfn.STDEV.P(product_summaries[UnitsSold])</f>
        <v>-1.4871758150597949</v>
      </c>
      <c r="L884">
        <v>793</v>
      </c>
    </row>
    <row r="885" spans="1:12" x14ac:dyDescent="0.3">
      <c r="A885">
        <v>10577</v>
      </c>
      <c r="B885">
        <v>75</v>
      </c>
      <c r="C885">
        <v>7.75</v>
      </c>
      <c r="D885">
        <v>20</v>
      </c>
      <c r="E885">
        <v>0</v>
      </c>
      <c r="F885" t="s">
        <v>1030</v>
      </c>
      <c r="G885">
        <v>1</v>
      </c>
      <c r="H885" t="s">
        <v>4</v>
      </c>
      <c r="I885">
        <v>155</v>
      </c>
      <c r="J885">
        <f>(p_summary[[#This Row],[UnitsSold]] - AVERAGE(product_summaries[UnitsSold])) / _xlfn.STDEV.P(product_summaries[UnitsSold])</f>
        <v>1.4935680863635465</v>
      </c>
      <c r="K885">
        <f>(p_summary[[#This Row],[Revenue]]-AVERAGE(product_summaries[UnitsSold]))/_xlfn.STDEV.P(product_summaries[UnitsSold])</f>
        <v>-1.5636051458655218</v>
      </c>
      <c r="L885">
        <v>1155</v>
      </c>
    </row>
    <row r="886" spans="1:12" x14ac:dyDescent="0.3">
      <c r="A886">
        <v>10577</v>
      </c>
      <c r="B886">
        <v>77</v>
      </c>
      <c r="C886">
        <v>13</v>
      </c>
      <c r="D886">
        <v>18</v>
      </c>
      <c r="E886">
        <v>0</v>
      </c>
      <c r="F886" t="s">
        <v>1034</v>
      </c>
      <c r="G886">
        <v>2</v>
      </c>
      <c r="H886" t="s">
        <v>7</v>
      </c>
      <c r="I886">
        <v>234</v>
      </c>
      <c r="J886">
        <f>(p_summary[[#This Row],[UnitsSold]] - AVERAGE(product_summaries[UnitsSold])) / _xlfn.STDEV.P(product_summaries[UnitsSold])</f>
        <v>0.38075702983216564</v>
      </c>
      <c r="K886">
        <f>(p_summary[[#This Row],[Revenue]]-AVERAGE(product_summaries[UnitsSold]))/_xlfn.STDEV.P(product_summaries[UnitsSold])</f>
        <v>-1.3220884605194254</v>
      </c>
      <c r="L886">
        <v>791</v>
      </c>
    </row>
    <row r="887" spans="1:12" x14ac:dyDescent="0.3">
      <c r="A887">
        <v>10578</v>
      </c>
      <c r="B887">
        <v>35</v>
      </c>
      <c r="C887">
        <v>18</v>
      </c>
      <c r="D887">
        <v>20</v>
      </c>
      <c r="E887">
        <v>0</v>
      </c>
      <c r="F887" t="s">
        <v>956</v>
      </c>
      <c r="G887">
        <v>1</v>
      </c>
      <c r="H887" t="s">
        <v>4</v>
      </c>
      <c r="I887">
        <v>360</v>
      </c>
      <c r="J887">
        <f>(p_summary[[#This Row],[UnitsSold]] - AVERAGE(product_summaries[UnitsSold])) / _xlfn.STDEV.P(product_summaries[UnitsSold])</f>
        <v>0.6620169671972399</v>
      </c>
      <c r="K887">
        <f>(p_summary[[#This Row],[Revenue]]-AVERAGE(product_summaries[UnitsSold]))/_xlfn.STDEV.P(product_summaries[UnitsSold])</f>
        <v>-0.93688463325856275</v>
      </c>
      <c r="L887">
        <v>883</v>
      </c>
    </row>
    <row r="888" spans="1:12" x14ac:dyDescent="0.3">
      <c r="A888">
        <v>10578</v>
      </c>
      <c r="B888">
        <v>57</v>
      </c>
      <c r="C888">
        <v>19.5</v>
      </c>
      <c r="D888">
        <v>6</v>
      </c>
      <c r="E888">
        <v>0</v>
      </c>
      <c r="F888" t="s">
        <v>999</v>
      </c>
      <c r="G888">
        <v>5</v>
      </c>
      <c r="H888" t="s">
        <v>16</v>
      </c>
      <c r="I888">
        <v>117</v>
      </c>
      <c r="J888">
        <f>(p_summary[[#This Row],[UnitsSold]] - AVERAGE(product_summaries[UnitsSold])) / _xlfn.STDEV.P(product_summaries[UnitsSold])</f>
        <v>-0.71065381407361172</v>
      </c>
      <c r="K888">
        <f>(p_summary[[#This Row],[Revenue]]-AVERAGE(product_summaries[UnitsSold]))/_xlfn.STDEV.P(product_summaries[UnitsSold])</f>
        <v>-1.6797777286902262</v>
      </c>
      <c r="L888">
        <v>434</v>
      </c>
    </row>
    <row r="889" spans="1:12" x14ac:dyDescent="0.3">
      <c r="A889">
        <v>10579</v>
      </c>
      <c r="B889">
        <v>15</v>
      </c>
      <c r="C889">
        <v>15.5</v>
      </c>
      <c r="D889">
        <v>10</v>
      </c>
      <c r="E889">
        <v>0</v>
      </c>
      <c r="F889" t="s">
        <v>917</v>
      </c>
      <c r="G889">
        <v>2</v>
      </c>
      <c r="H889" t="s">
        <v>7</v>
      </c>
      <c r="I889">
        <v>155</v>
      </c>
      <c r="J889">
        <f>(p_summary[[#This Row],[UnitsSold]] - AVERAGE(product_summaries[UnitsSold])) / _xlfn.STDEV.P(product_summaries[UnitsSold])</f>
        <v>-1.664491862529081</v>
      </c>
      <c r="K889">
        <f>(p_summary[[#This Row],[Revenue]]-AVERAGE(product_summaries[UnitsSold]))/_xlfn.STDEV.P(product_summaries[UnitsSold])</f>
        <v>-1.5636051458655218</v>
      </c>
      <c r="L889">
        <v>122</v>
      </c>
    </row>
    <row r="890" spans="1:12" x14ac:dyDescent="0.3">
      <c r="A890">
        <v>10579</v>
      </c>
      <c r="B890">
        <v>75</v>
      </c>
      <c r="C890">
        <v>7.75</v>
      </c>
      <c r="D890">
        <v>21</v>
      </c>
      <c r="E890">
        <v>0</v>
      </c>
      <c r="F890" t="s">
        <v>1030</v>
      </c>
      <c r="G890">
        <v>1</v>
      </c>
      <c r="H890" t="s">
        <v>4</v>
      </c>
      <c r="I890">
        <v>162.75</v>
      </c>
      <c r="J890">
        <f>(p_summary[[#This Row],[UnitsSold]] - AVERAGE(product_summaries[UnitsSold])) / _xlfn.STDEV.P(product_summaries[UnitsSold])</f>
        <v>1.4935680863635465</v>
      </c>
      <c r="K890">
        <f>(p_summary[[#This Row],[Revenue]]-AVERAGE(product_summaries[UnitsSold]))/_xlfn.STDEV.P(product_summaries[UnitsSold])</f>
        <v>-1.5399120533157464</v>
      </c>
      <c r="L890">
        <v>1155</v>
      </c>
    </row>
    <row r="891" spans="1:12" x14ac:dyDescent="0.3">
      <c r="A891">
        <v>10580</v>
      </c>
      <c r="B891">
        <v>14</v>
      </c>
      <c r="C891">
        <v>23.25</v>
      </c>
      <c r="D891">
        <v>15</v>
      </c>
      <c r="E891">
        <v>5.000000074505806E-2</v>
      </c>
      <c r="F891" t="s">
        <v>915</v>
      </c>
      <c r="G891">
        <v>7</v>
      </c>
      <c r="H891" t="s">
        <v>22</v>
      </c>
      <c r="I891">
        <v>331.312499740161</v>
      </c>
      <c r="J891">
        <f>(p_summary[[#This Row],[UnitsSold]] - AVERAGE(product_summaries[UnitsSold])) / _xlfn.STDEV.P(product_summaries[UnitsSold])</f>
        <v>-0.80236901104048375</v>
      </c>
      <c r="K891">
        <f>(p_summary[[#This Row],[Revenue]]-AVERAGE(product_summaries[UnitsSold]))/_xlfn.STDEV.P(product_summaries[UnitsSold])</f>
        <v>-1.0245872911525069</v>
      </c>
      <c r="L891">
        <v>404</v>
      </c>
    </row>
    <row r="892" spans="1:12" x14ac:dyDescent="0.3">
      <c r="A892">
        <v>10580</v>
      </c>
      <c r="B892">
        <v>41</v>
      </c>
      <c r="C892">
        <v>9.65</v>
      </c>
      <c r="D892">
        <v>9</v>
      </c>
      <c r="E892">
        <v>5.000000074505806E-2</v>
      </c>
      <c r="F892" t="s">
        <v>967</v>
      </c>
      <c r="G892">
        <v>8</v>
      </c>
      <c r="H892" t="s">
        <v>25</v>
      </c>
      <c r="I892">
        <v>82.507499935291719</v>
      </c>
      <c r="J892">
        <f>(p_summary[[#This Row],[UnitsSold]] - AVERAGE(product_summaries[UnitsSold])) / _xlfn.STDEV.P(product_summaries[UnitsSold])</f>
        <v>0.96161994395568862</v>
      </c>
      <c r="K892">
        <f>(p_summary[[#This Row],[Revenue]]-AVERAGE(product_summaries[UnitsSold]))/_xlfn.STDEV.P(product_summaries[UnitsSold])</f>
        <v>-1.785227276600712</v>
      </c>
      <c r="L892">
        <v>981</v>
      </c>
    </row>
    <row r="893" spans="1:12" x14ac:dyDescent="0.3">
      <c r="A893">
        <v>10580</v>
      </c>
      <c r="B893">
        <v>65</v>
      </c>
      <c r="C893">
        <v>21.05</v>
      </c>
      <c r="D893">
        <v>30</v>
      </c>
      <c r="E893">
        <v>5.000000074505806E-2</v>
      </c>
      <c r="F893" t="s">
        <v>1014</v>
      </c>
      <c r="G893">
        <v>2</v>
      </c>
      <c r="H893" t="s">
        <v>7</v>
      </c>
      <c r="I893">
        <v>599.92499952949584</v>
      </c>
      <c r="J893">
        <f>(p_summary[[#This Row],[UnitsSold]] - AVERAGE(product_summaries[UnitsSold])) / _xlfn.STDEV.P(product_summaries[UnitsSold])</f>
        <v>0.24012706114962851</v>
      </c>
      <c r="K893">
        <f>(p_summary[[#This Row],[Revenue]]-AVERAGE(product_summaries[UnitsSold]))/_xlfn.STDEV.P(product_summaries[UnitsSold])</f>
        <v>-0.2033923469544163</v>
      </c>
      <c r="L893">
        <v>745</v>
      </c>
    </row>
    <row r="894" spans="1:12" x14ac:dyDescent="0.3">
      <c r="A894">
        <v>10581</v>
      </c>
      <c r="B894">
        <v>75</v>
      </c>
      <c r="C894">
        <v>7.75</v>
      </c>
      <c r="D894">
        <v>50</v>
      </c>
      <c r="E894">
        <v>0.20000000298023224</v>
      </c>
      <c r="F894" t="s">
        <v>1030</v>
      </c>
      <c r="G894">
        <v>1</v>
      </c>
      <c r="H894" t="s">
        <v>4</v>
      </c>
      <c r="I894">
        <v>309.99999884516001</v>
      </c>
      <c r="J894">
        <f>(p_summary[[#This Row],[UnitsSold]] - AVERAGE(product_summaries[UnitsSold])) / _xlfn.STDEV.P(product_summaries[UnitsSold])</f>
        <v>1.4935680863635465</v>
      </c>
      <c r="K894">
        <f>(p_summary[[#This Row],[Revenue]]-AVERAGE(product_summaries[UnitsSold]))/_xlfn.STDEV.P(product_summaries[UnitsSold])</f>
        <v>-1.0897432984005622</v>
      </c>
      <c r="L894">
        <v>1155</v>
      </c>
    </row>
    <row r="895" spans="1:12" x14ac:dyDescent="0.3">
      <c r="A895">
        <v>10582</v>
      </c>
      <c r="B895">
        <v>57</v>
      </c>
      <c r="C895">
        <v>19.5</v>
      </c>
      <c r="D895">
        <v>4</v>
      </c>
      <c r="E895">
        <v>0</v>
      </c>
      <c r="F895" t="s">
        <v>999</v>
      </c>
      <c r="G895">
        <v>5</v>
      </c>
      <c r="H895" t="s">
        <v>16</v>
      </c>
      <c r="I895">
        <v>78</v>
      </c>
      <c r="J895">
        <f>(p_summary[[#This Row],[UnitsSold]] - AVERAGE(product_summaries[UnitsSold])) / _xlfn.STDEV.P(product_summaries[UnitsSold])</f>
        <v>-0.71065381407361172</v>
      </c>
      <c r="K895">
        <f>(p_summary[[#This Row],[Revenue]]-AVERAGE(product_summaries[UnitsSold]))/_xlfn.STDEV.P(product_summaries[UnitsSold])</f>
        <v>-1.79900748474716</v>
      </c>
      <c r="L895">
        <v>434</v>
      </c>
    </row>
    <row r="896" spans="1:12" x14ac:dyDescent="0.3">
      <c r="A896">
        <v>10582</v>
      </c>
      <c r="B896">
        <v>76</v>
      </c>
      <c r="C896">
        <v>18</v>
      </c>
      <c r="D896">
        <v>14</v>
      </c>
      <c r="E896">
        <v>0</v>
      </c>
      <c r="F896" t="s">
        <v>1032</v>
      </c>
      <c r="G896">
        <v>1</v>
      </c>
      <c r="H896" t="s">
        <v>4</v>
      </c>
      <c r="I896">
        <v>252</v>
      </c>
      <c r="J896">
        <f>(p_summary[[#This Row],[UnitsSold]] - AVERAGE(product_summaries[UnitsSold])) / _xlfn.STDEV.P(product_summaries[UnitsSold])</f>
        <v>0.96161994395568862</v>
      </c>
      <c r="K896">
        <f>(p_summary[[#This Row],[Revenue]]-AVERAGE(product_summaries[UnitsSold]))/_xlfn.STDEV.P(product_summaries[UnitsSold])</f>
        <v>-1.2670593423393022</v>
      </c>
      <c r="L896">
        <v>981</v>
      </c>
    </row>
    <row r="897" spans="1:12" x14ac:dyDescent="0.3">
      <c r="A897">
        <v>10583</v>
      </c>
      <c r="B897">
        <v>29</v>
      </c>
      <c r="C897">
        <v>123.79</v>
      </c>
      <c r="D897">
        <v>10</v>
      </c>
      <c r="E897">
        <v>0</v>
      </c>
      <c r="F897" t="s">
        <v>945</v>
      </c>
      <c r="G897">
        <v>6</v>
      </c>
      <c r="H897" t="s">
        <v>19</v>
      </c>
      <c r="I897">
        <v>1237.9000000000001</v>
      </c>
      <c r="J897">
        <f>(p_summary[[#This Row],[UnitsSold]] - AVERAGE(product_summaries[UnitsSold])) / _xlfn.STDEV.P(product_summaries[UnitsSold])</f>
        <v>0.24318423438185757</v>
      </c>
      <c r="K897">
        <f>(p_summary[[#This Row],[Revenue]]-AVERAGE(product_summaries[UnitsSold]))/_xlfn.STDEV.P(product_summaries[UnitsSold])</f>
        <v>1.7470077473153365</v>
      </c>
      <c r="L897">
        <v>746</v>
      </c>
    </row>
    <row r="898" spans="1:12" x14ac:dyDescent="0.3">
      <c r="A898">
        <v>10583</v>
      </c>
      <c r="B898">
        <v>60</v>
      </c>
      <c r="C898">
        <v>34</v>
      </c>
      <c r="D898">
        <v>24</v>
      </c>
      <c r="E898">
        <v>0.15000000596046448</v>
      </c>
      <c r="F898" t="s">
        <v>1004</v>
      </c>
      <c r="G898">
        <v>4</v>
      </c>
      <c r="H898" t="s">
        <v>13</v>
      </c>
      <c r="I898">
        <v>693.59999513626099</v>
      </c>
      <c r="J898">
        <f>(p_summary[[#This Row],[UnitsSold]] - AVERAGE(product_summaries[UnitsSold])) / _xlfn.STDEV.P(product_summaries[UnitsSold])</f>
        <v>2.7836951903642131</v>
      </c>
      <c r="K898">
        <f>(p_summary[[#This Row],[Revenue]]-AVERAGE(product_summaries[UnitsSold]))/_xlfn.STDEV.P(product_summaries[UnitsSold])</f>
        <v>8.2988342143761676E-2</v>
      </c>
      <c r="L898">
        <v>1577</v>
      </c>
    </row>
    <row r="899" spans="1:12" x14ac:dyDescent="0.3">
      <c r="A899">
        <v>10583</v>
      </c>
      <c r="B899">
        <v>69</v>
      </c>
      <c r="C899">
        <v>36</v>
      </c>
      <c r="D899">
        <v>10</v>
      </c>
      <c r="E899">
        <v>0.15000000596046448</v>
      </c>
      <c r="F899" t="s">
        <v>1021</v>
      </c>
      <c r="G899">
        <v>4</v>
      </c>
      <c r="H899" t="s">
        <v>13</v>
      </c>
      <c r="I899">
        <v>305.99999785423279</v>
      </c>
      <c r="J899">
        <f>(p_summary[[#This Row],[UnitsSold]] - AVERAGE(product_summaries[UnitsSold])) / _xlfn.STDEV.P(product_summaries[UnitsSold])</f>
        <v>0.14535469095052739</v>
      </c>
      <c r="K899">
        <f>(p_summary[[#This Row],[Revenue]]-AVERAGE(product_summaries[UnitsSold]))/_xlfn.STDEV.P(product_summaries[UnitsSold])</f>
        <v>-1.1019719943589146</v>
      </c>
      <c r="L899">
        <v>714</v>
      </c>
    </row>
    <row r="900" spans="1:12" x14ac:dyDescent="0.3">
      <c r="A900">
        <v>10584</v>
      </c>
      <c r="B900">
        <v>31</v>
      </c>
      <c r="C900">
        <v>12.5</v>
      </c>
      <c r="D900">
        <v>50</v>
      </c>
      <c r="E900">
        <v>5.000000074505806E-2</v>
      </c>
      <c r="F900" t="s">
        <v>949</v>
      </c>
      <c r="G900">
        <v>4</v>
      </c>
      <c r="H900" t="s">
        <v>13</v>
      </c>
      <c r="I900">
        <v>593.74999953433871</v>
      </c>
      <c r="J900">
        <f>(p_summary[[#This Row],[UnitsSold]] - AVERAGE(product_summaries[UnitsSold])) / _xlfn.STDEV.P(product_summaries[UnitsSold])</f>
        <v>2.2334040085629812</v>
      </c>
      <c r="K900">
        <f>(p_summary[[#This Row],[Revenue]]-AVERAGE(product_summaries[UnitsSold]))/_xlfn.STDEV.P(product_summaries[UnitsSold])</f>
        <v>-0.22227039164862528</v>
      </c>
      <c r="L900">
        <v>1397</v>
      </c>
    </row>
    <row r="901" spans="1:12" x14ac:dyDescent="0.3">
      <c r="A901">
        <v>10585</v>
      </c>
      <c r="B901">
        <v>47</v>
      </c>
      <c r="C901">
        <v>9.5</v>
      </c>
      <c r="D901">
        <v>15</v>
      </c>
      <c r="E901">
        <v>0</v>
      </c>
      <c r="F901" t="s">
        <v>979</v>
      </c>
      <c r="G901">
        <v>3</v>
      </c>
      <c r="H901" t="s">
        <v>10</v>
      </c>
      <c r="I901">
        <v>142.5</v>
      </c>
      <c r="J901">
        <f>(p_summary[[#This Row],[UnitsSold]] - AVERAGE(product_summaries[UnitsSold])) / _xlfn.STDEV.P(product_summaries[UnitsSold])</f>
        <v>-0.55473797922992918</v>
      </c>
      <c r="K901">
        <f>(p_summary[[#This Row],[Revenue]]-AVERAGE(product_summaries[UnitsSold]))/_xlfn.STDEV.P(product_summaries[UnitsSold])</f>
        <v>-1.601819811268385</v>
      </c>
      <c r="L901">
        <v>485</v>
      </c>
    </row>
    <row r="902" spans="1:12" x14ac:dyDescent="0.3">
      <c r="A902">
        <v>10586</v>
      </c>
      <c r="B902">
        <v>52</v>
      </c>
      <c r="C902">
        <v>7</v>
      </c>
      <c r="D902">
        <v>4</v>
      </c>
      <c r="E902">
        <v>0.15000000596046448</v>
      </c>
      <c r="F902" t="s">
        <v>989</v>
      </c>
      <c r="G902">
        <v>5</v>
      </c>
      <c r="H902" t="s">
        <v>16</v>
      </c>
      <c r="I902">
        <v>23.799999833106995</v>
      </c>
      <c r="J902">
        <f>(p_summary[[#This Row],[UnitsSold]] - AVERAGE(product_summaries[UnitsSold])) / _xlfn.STDEV.P(product_summaries[UnitsSold])</f>
        <v>-0.50888038074649322</v>
      </c>
      <c r="K902">
        <f>(p_summary[[#This Row],[Revenue]]-AVERAGE(product_summaries[UnitsSold]))/_xlfn.STDEV.P(product_summaries[UnitsSold])</f>
        <v>-1.9647062744441963</v>
      </c>
      <c r="L902">
        <v>500</v>
      </c>
    </row>
    <row r="903" spans="1:12" x14ac:dyDescent="0.3">
      <c r="A903">
        <v>10587</v>
      </c>
      <c r="B903">
        <v>26</v>
      </c>
      <c r="C903">
        <v>31.23</v>
      </c>
      <c r="D903">
        <v>6</v>
      </c>
      <c r="E903">
        <v>0</v>
      </c>
      <c r="F903" t="s">
        <v>939</v>
      </c>
      <c r="G903">
        <v>3</v>
      </c>
      <c r="H903" t="s">
        <v>10</v>
      </c>
      <c r="I903">
        <v>187.38</v>
      </c>
      <c r="J903">
        <f>(p_summary[[#This Row],[UnitsSold]] - AVERAGE(product_summaries[UnitsSold])) / _xlfn.STDEV.P(product_summaries[UnitsSold])</f>
        <v>0.26458444700746103</v>
      </c>
      <c r="K903">
        <f>(p_summary[[#This Row],[Revenue]]-AVERAGE(product_summaries[UnitsSold]))/_xlfn.STDEV.P(product_summaries[UnitsSold])</f>
        <v>-1.4646138766059444</v>
      </c>
      <c r="L903">
        <v>753</v>
      </c>
    </row>
    <row r="904" spans="1:12" x14ac:dyDescent="0.3">
      <c r="A904">
        <v>10587</v>
      </c>
      <c r="B904">
        <v>35</v>
      </c>
      <c r="C904">
        <v>18</v>
      </c>
      <c r="D904">
        <v>20</v>
      </c>
      <c r="E904">
        <v>0</v>
      </c>
      <c r="F904" t="s">
        <v>956</v>
      </c>
      <c r="G904">
        <v>1</v>
      </c>
      <c r="H904" t="s">
        <v>4</v>
      </c>
      <c r="I904">
        <v>360</v>
      </c>
      <c r="J904">
        <f>(p_summary[[#This Row],[UnitsSold]] - AVERAGE(product_summaries[UnitsSold])) / _xlfn.STDEV.P(product_summaries[UnitsSold])</f>
        <v>0.6620169671972399</v>
      </c>
      <c r="K904">
        <f>(p_summary[[#This Row],[Revenue]]-AVERAGE(product_summaries[UnitsSold]))/_xlfn.STDEV.P(product_summaries[UnitsSold])</f>
        <v>-0.93688463325856275</v>
      </c>
      <c r="L904">
        <v>883</v>
      </c>
    </row>
    <row r="905" spans="1:12" x14ac:dyDescent="0.3">
      <c r="A905">
        <v>10587</v>
      </c>
      <c r="B905">
        <v>77</v>
      </c>
      <c r="C905">
        <v>13</v>
      </c>
      <c r="D905">
        <v>20</v>
      </c>
      <c r="E905">
        <v>0</v>
      </c>
      <c r="F905" t="s">
        <v>1034</v>
      </c>
      <c r="G905">
        <v>2</v>
      </c>
      <c r="H905" t="s">
        <v>7</v>
      </c>
      <c r="I905">
        <v>260</v>
      </c>
      <c r="J905">
        <f>(p_summary[[#This Row],[UnitsSold]] - AVERAGE(product_summaries[UnitsSold])) / _xlfn.STDEV.P(product_summaries[UnitsSold])</f>
        <v>0.38075702983216564</v>
      </c>
      <c r="K905">
        <f>(p_summary[[#This Row],[Revenue]]-AVERAGE(product_summaries[UnitsSold]))/_xlfn.STDEV.P(product_summaries[UnitsSold])</f>
        <v>-1.2426019564814696</v>
      </c>
      <c r="L905">
        <v>791</v>
      </c>
    </row>
    <row r="906" spans="1:12" x14ac:dyDescent="0.3">
      <c r="A906">
        <v>10588</v>
      </c>
      <c r="B906">
        <v>18</v>
      </c>
      <c r="C906">
        <v>62.5</v>
      </c>
      <c r="D906">
        <v>40</v>
      </c>
      <c r="E906">
        <v>0.20000000298023224</v>
      </c>
      <c r="F906" t="s">
        <v>923</v>
      </c>
      <c r="G906">
        <v>8</v>
      </c>
      <c r="H906" t="s">
        <v>25</v>
      </c>
      <c r="I906">
        <v>1999.9999925494194</v>
      </c>
      <c r="J906">
        <f>(p_summary[[#This Row],[UnitsSold]] - AVERAGE(product_summaries[UnitsSold])) / _xlfn.STDEV.P(product_summaries[UnitsSold])</f>
        <v>-0.38965062468955952</v>
      </c>
      <c r="K906">
        <f>(p_summary[[#This Row],[Revenue]]-AVERAGE(product_summaries[UnitsSold]))/_xlfn.STDEV.P(product_summaries[UnitsSold])</f>
        <v>4.0768794448193937</v>
      </c>
      <c r="L906">
        <v>539</v>
      </c>
    </row>
    <row r="907" spans="1:12" x14ac:dyDescent="0.3">
      <c r="A907">
        <v>10588</v>
      </c>
      <c r="B907">
        <v>42</v>
      </c>
      <c r="C907">
        <v>14</v>
      </c>
      <c r="D907">
        <v>100</v>
      </c>
      <c r="E907">
        <v>0.20000000298023224</v>
      </c>
      <c r="F907" t="s">
        <v>969</v>
      </c>
      <c r="G907">
        <v>5</v>
      </c>
      <c r="H907" t="s">
        <v>16</v>
      </c>
      <c r="I907">
        <v>1119.9999958276749</v>
      </c>
      <c r="J907">
        <f>(p_summary[[#This Row],[UnitsSold]] - AVERAGE(product_summaries[UnitsSold])) / _xlfn.STDEV.P(product_summaries[UnitsSold])</f>
        <v>9.338274600263323E-2</v>
      </c>
      <c r="K907">
        <f>(p_summary[[#This Row],[Revenue]]-AVERAGE(product_summaries[UnitsSold]))/_xlfn.STDEV.P(product_summaries[UnitsSold])</f>
        <v>1.3865670104800083</v>
      </c>
      <c r="L907">
        <v>697</v>
      </c>
    </row>
    <row r="908" spans="1:12" x14ac:dyDescent="0.3">
      <c r="A908">
        <v>10589</v>
      </c>
      <c r="B908">
        <v>35</v>
      </c>
      <c r="C908">
        <v>18</v>
      </c>
      <c r="D908">
        <v>4</v>
      </c>
      <c r="E908">
        <v>0</v>
      </c>
      <c r="F908" t="s">
        <v>956</v>
      </c>
      <c r="G908">
        <v>1</v>
      </c>
      <c r="H908" t="s">
        <v>4</v>
      </c>
      <c r="I908">
        <v>72</v>
      </c>
      <c r="J908">
        <f>(p_summary[[#This Row],[UnitsSold]] - AVERAGE(product_summaries[UnitsSold])) / _xlfn.STDEV.P(product_summaries[UnitsSold])</f>
        <v>0.6620169671972399</v>
      </c>
      <c r="K908">
        <f>(p_summary[[#This Row],[Revenue]]-AVERAGE(product_summaries[UnitsSold]))/_xlfn.STDEV.P(product_summaries[UnitsSold])</f>
        <v>-1.8173505241405343</v>
      </c>
      <c r="L908">
        <v>883</v>
      </c>
    </row>
    <row r="909" spans="1:12" x14ac:dyDescent="0.3">
      <c r="A909">
        <v>10590</v>
      </c>
      <c r="B909">
        <v>1</v>
      </c>
      <c r="C909">
        <v>18</v>
      </c>
      <c r="D909">
        <v>20</v>
      </c>
      <c r="E909">
        <v>0</v>
      </c>
      <c r="F909" t="s">
        <v>889</v>
      </c>
      <c r="G909">
        <v>1</v>
      </c>
      <c r="H909" t="s">
        <v>4</v>
      </c>
      <c r="I909">
        <v>360</v>
      </c>
      <c r="J909">
        <f>(p_summary[[#This Row],[UnitsSold]] - AVERAGE(product_summaries[UnitsSold])) / _xlfn.STDEV.P(product_summaries[UnitsSold])</f>
        <v>0.49387243942464115</v>
      </c>
      <c r="K909">
        <f>(p_summary[[#This Row],[Revenue]]-AVERAGE(product_summaries[UnitsSold]))/_xlfn.STDEV.P(product_summaries[UnitsSold])</f>
        <v>-0.93688463325856275</v>
      </c>
      <c r="L909">
        <v>828</v>
      </c>
    </row>
    <row r="910" spans="1:12" x14ac:dyDescent="0.3">
      <c r="A910">
        <v>10590</v>
      </c>
      <c r="B910">
        <v>77</v>
      </c>
      <c r="C910">
        <v>13</v>
      </c>
      <c r="D910">
        <v>60</v>
      </c>
      <c r="E910">
        <v>5.000000074505806E-2</v>
      </c>
      <c r="F910" t="s">
        <v>1034</v>
      </c>
      <c r="G910">
        <v>2</v>
      </c>
      <c r="H910" t="s">
        <v>7</v>
      </c>
      <c r="I910">
        <v>740.99999941885471</v>
      </c>
      <c r="J910">
        <f>(p_summary[[#This Row],[UnitsSold]] - AVERAGE(product_summaries[UnitsSold])) / _xlfn.STDEV.P(product_summaries[UnitsSold])</f>
        <v>0.38075702983216564</v>
      </c>
      <c r="K910">
        <f>(p_summary[[#This Row],[Revenue]]-AVERAGE(product_summaries[UnitsSold]))/_xlfn.STDEV.P(product_summaries[UnitsSold])</f>
        <v>0.22789836644405043</v>
      </c>
      <c r="L910">
        <v>791</v>
      </c>
    </row>
    <row r="911" spans="1:12" x14ac:dyDescent="0.3">
      <c r="A911">
        <v>10591</v>
      </c>
      <c r="B911">
        <v>3</v>
      </c>
      <c r="C911">
        <v>10</v>
      </c>
      <c r="D911">
        <v>14</v>
      </c>
      <c r="E911">
        <v>0</v>
      </c>
      <c r="F911" t="s">
        <v>893</v>
      </c>
      <c r="G911">
        <v>2</v>
      </c>
      <c r="H911" t="s">
        <v>7</v>
      </c>
      <c r="I911">
        <v>140</v>
      </c>
      <c r="J911">
        <f>(p_summary[[#This Row],[UnitsSold]] - AVERAGE(product_summaries[UnitsSold])) / _xlfn.STDEV.P(product_summaries[UnitsSold])</f>
        <v>-1.0347141766898929</v>
      </c>
      <c r="K911">
        <f>(p_summary[[#This Row],[Revenue]]-AVERAGE(product_summaries[UnitsSold]))/_xlfn.STDEV.P(product_summaries[UnitsSold])</f>
        <v>-1.6094627443489578</v>
      </c>
      <c r="L911">
        <v>328</v>
      </c>
    </row>
    <row r="912" spans="1:12" x14ac:dyDescent="0.3">
      <c r="A912">
        <v>10591</v>
      </c>
      <c r="B912">
        <v>7</v>
      </c>
      <c r="C912">
        <v>30</v>
      </c>
      <c r="D912">
        <v>10</v>
      </c>
      <c r="E912">
        <v>0</v>
      </c>
      <c r="F912" t="s">
        <v>901</v>
      </c>
      <c r="G912">
        <v>7</v>
      </c>
      <c r="H912" t="s">
        <v>22</v>
      </c>
      <c r="I912">
        <v>300</v>
      </c>
      <c r="J912">
        <f>(p_summary[[#This Row],[UnitsSold]] - AVERAGE(product_summaries[UnitsSold])) / _xlfn.STDEV.P(product_summaries[UnitsSold])</f>
        <v>0.29515617932975174</v>
      </c>
      <c r="K912">
        <f>(p_summary[[#This Row],[Revenue]]-AVERAGE(product_summaries[UnitsSold]))/_xlfn.STDEV.P(product_summaries[UnitsSold])</f>
        <v>-1.1203150271923068</v>
      </c>
      <c r="L912">
        <v>763</v>
      </c>
    </row>
    <row r="913" spans="1:12" x14ac:dyDescent="0.3">
      <c r="A913">
        <v>10591</v>
      </c>
      <c r="B913">
        <v>54</v>
      </c>
      <c r="C913">
        <v>7.45</v>
      </c>
      <c r="D913">
        <v>50</v>
      </c>
      <c r="E913">
        <v>0</v>
      </c>
      <c r="F913" t="s">
        <v>993</v>
      </c>
      <c r="G913">
        <v>6</v>
      </c>
      <c r="H913" t="s">
        <v>19</v>
      </c>
      <c r="I913">
        <v>372.5</v>
      </c>
      <c r="J913">
        <f>(p_summary[[#This Row],[UnitsSold]] - AVERAGE(product_summaries[UnitsSold])) / _xlfn.STDEV.P(product_summaries[UnitsSold])</f>
        <v>0.27069879347191916</v>
      </c>
      <c r="K913">
        <f>(p_summary[[#This Row],[Revenue]]-AVERAGE(product_summaries[UnitsSold]))/_xlfn.STDEV.P(product_summaries[UnitsSold])</f>
        <v>-0.89866996785569941</v>
      </c>
      <c r="L913">
        <v>755</v>
      </c>
    </row>
    <row r="914" spans="1:12" x14ac:dyDescent="0.3">
      <c r="A914">
        <v>10592</v>
      </c>
      <c r="B914">
        <v>15</v>
      </c>
      <c r="C914">
        <v>15.5</v>
      </c>
      <c r="D914">
        <v>25</v>
      </c>
      <c r="E914">
        <v>5.000000074505806E-2</v>
      </c>
      <c r="F914" t="s">
        <v>917</v>
      </c>
      <c r="G914">
        <v>2</v>
      </c>
      <c r="H914" t="s">
        <v>7</v>
      </c>
      <c r="I914">
        <v>368.12499971129</v>
      </c>
      <c r="J914">
        <f>(p_summary[[#This Row],[UnitsSold]] - AVERAGE(product_summaries[UnitsSold])) / _xlfn.STDEV.P(product_summaries[UnitsSold])</f>
        <v>-1.664491862529081</v>
      </c>
      <c r="K914">
        <f>(p_summary[[#This Row],[Revenue]]-AVERAGE(product_summaries[UnitsSold]))/_xlfn.STDEV.P(product_summaries[UnitsSold])</f>
        <v>-0.91204510162933805</v>
      </c>
      <c r="L914">
        <v>122</v>
      </c>
    </row>
    <row r="915" spans="1:12" x14ac:dyDescent="0.3">
      <c r="A915">
        <v>10592</v>
      </c>
      <c r="B915">
        <v>26</v>
      </c>
      <c r="C915">
        <v>31.23</v>
      </c>
      <c r="D915">
        <v>5</v>
      </c>
      <c r="E915">
        <v>5.000000074505806E-2</v>
      </c>
      <c r="F915" t="s">
        <v>939</v>
      </c>
      <c r="G915">
        <v>3</v>
      </c>
      <c r="H915" t="s">
        <v>10</v>
      </c>
      <c r="I915">
        <v>148.3424998836592</v>
      </c>
      <c r="J915">
        <f>(p_summary[[#This Row],[UnitsSold]] - AVERAGE(product_summaries[UnitsSold])) / _xlfn.STDEV.P(product_summaries[UnitsSold])</f>
        <v>0.26458444700746103</v>
      </c>
      <c r="K915">
        <f>(p_summary[[#This Row],[Revenue]]-AVERAGE(product_summaries[UnitsSold]))/_xlfn.STDEV.P(product_summaries[UnitsSold])</f>
        <v>-1.5839582770147607</v>
      </c>
      <c r="L915">
        <v>753</v>
      </c>
    </row>
    <row r="916" spans="1:12" x14ac:dyDescent="0.3">
      <c r="A916">
        <v>10593</v>
      </c>
      <c r="B916">
        <v>20</v>
      </c>
      <c r="C916">
        <v>81</v>
      </c>
      <c r="D916">
        <v>21</v>
      </c>
      <c r="E916">
        <v>0.20000000298023224</v>
      </c>
      <c r="F916" t="s">
        <v>927</v>
      </c>
      <c r="G916">
        <v>3</v>
      </c>
      <c r="H916" t="s">
        <v>10</v>
      </c>
      <c r="I916">
        <v>1360.799994930625</v>
      </c>
      <c r="J916">
        <f>(p_summary[[#This Row],[UnitsSold]] - AVERAGE(product_summaries[UnitsSold])) / _xlfn.STDEV.P(product_summaries[UnitsSold])</f>
        <v>-1.080571775173329</v>
      </c>
      <c r="K916">
        <f>(p_summary[[#This Row],[Revenue]]-AVERAGE(product_summaries[UnitsSold]))/_xlfn.STDEV.P(product_summaries[UnitsSold])</f>
        <v>2.122734322058331</v>
      </c>
      <c r="L916">
        <v>313</v>
      </c>
    </row>
    <row r="917" spans="1:12" x14ac:dyDescent="0.3">
      <c r="A917">
        <v>10593</v>
      </c>
      <c r="B917">
        <v>69</v>
      </c>
      <c r="C917">
        <v>36</v>
      </c>
      <c r="D917">
        <v>20</v>
      </c>
      <c r="E917">
        <v>0.20000000298023224</v>
      </c>
      <c r="F917" t="s">
        <v>1021</v>
      </c>
      <c r="G917">
        <v>4</v>
      </c>
      <c r="H917" t="s">
        <v>13</v>
      </c>
      <c r="I917">
        <v>575.99999785423279</v>
      </c>
      <c r="J917">
        <f>(p_summary[[#This Row],[UnitsSold]] - AVERAGE(product_summaries[UnitsSold])) / _xlfn.STDEV.P(product_summaries[UnitsSold])</f>
        <v>0.14535469095052739</v>
      </c>
      <c r="K917">
        <f>(p_summary[[#This Row],[Revenue]]-AVERAGE(product_summaries[UnitsSold]))/_xlfn.STDEV.P(product_summaries[UnitsSold])</f>
        <v>-0.27653522165706612</v>
      </c>
      <c r="L917">
        <v>714</v>
      </c>
    </row>
    <row r="918" spans="1:12" x14ac:dyDescent="0.3">
      <c r="A918">
        <v>10593</v>
      </c>
      <c r="B918">
        <v>76</v>
      </c>
      <c r="C918">
        <v>18</v>
      </c>
      <c r="D918">
        <v>4</v>
      </c>
      <c r="E918">
        <v>0.20000000298023224</v>
      </c>
      <c r="F918" t="s">
        <v>1032</v>
      </c>
      <c r="G918">
        <v>1</v>
      </c>
      <c r="H918" t="s">
        <v>4</v>
      </c>
      <c r="I918">
        <v>57.599999785423279</v>
      </c>
      <c r="J918">
        <f>(p_summary[[#This Row],[UnitsSold]] - AVERAGE(product_summaries[UnitsSold])) / _xlfn.STDEV.P(product_summaries[UnitsSold])</f>
        <v>0.96161994395568862</v>
      </c>
      <c r="K918">
        <f>(p_summary[[#This Row],[Revenue]]-AVERAGE(product_summaries[UnitsSold]))/_xlfn.STDEV.P(product_summaries[UnitsSold])</f>
        <v>-1.8613738193406311</v>
      </c>
      <c r="L918">
        <v>981</v>
      </c>
    </row>
    <row r="919" spans="1:12" x14ac:dyDescent="0.3">
      <c r="A919">
        <v>10594</v>
      </c>
      <c r="B919">
        <v>52</v>
      </c>
      <c r="C919">
        <v>7</v>
      </c>
      <c r="D919">
        <v>24</v>
      </c>
      <c r="E919">
        <v>0</v>
      </c>
      <c r="F919" t="s">
        <v>989</v>
      </c>
      <c r="G919">
        <v>5</v>
      </c>
      <c r="H919" t="s">
        <v>16</v>
      </c>
      <c r="I919">
        <v>168</v>
      </c>
      <c r="J919">
        <f>(p_summary[[#This Row],[UnitsSold]] - AVERAGE(product_summaries[UnitsSold])) / _xlfn.STDEV.P(product_summaries[UnitsSold])</f>
        <v>-0.50888038074649322</v>
      </c>
      <c r="K919">
        <f>(p_summary[[#This Row],[Revenue]]-AVERAGE(product_summaries[UnitsSold]))/_xlfn.STDEV.P(product_summaries[UnitsSold])</f>
        <v>-1.5238618938465438</v>
      </c>
      <c r="L919">
        <v>500</v>
      </c>
    </row>
    <row r="920" spans="1:12" x14ac:dyDescent="0.3">
      <c r="A920">
        <v>10594</v>
      </c>
      <c r="B920">
        <v>58</v>
      </c>
      <c r="C920">
        <v>13.25</v>
      </c>
      <c r="D920">
        <v>30</v>
      </c>
      <c r="E920">
        <v>0</v>
      </c>
      <c r="F920" t="s">
        <v>1000</v>
      </c>
      <c r="G920">
        <v>8</v>
      </c>
      <c r="H920" t="s">
        <v>25</v>
      </c>
      <c r="I920">
        <v>397.5</v>
      </c>
      <c r="J920">
        <f>(p_summary[[#This Row],[UnitsSold]] - AVERAGE(product_summaries[UnitsSold])) / _xlfn.STDEV.P(product_summaries[UnitsSold])</f>
        <v>-0.40493649085070488</v>
      </c>
      <c r="K920">
        <f>(p_summary[[#This Row],[Revenue]]-AVERAGE(product_summaries[UnitsSold]))/_xlfn.STDEV.P(product_summaries[UnitsSold])</f>
        <v>-0.82224063704997263</v>
      </c>
      <c r="L920">
        <v>534</v>
      </c>
    </row>
    <row r="921" spans="1:12" x14ac:dyDescent="0.3">
      <c r="A921">
        <v>10595</v>
      </c>
      <c r="B921">
        <v>35</v>
      </c>
      <c r="C921">
        <v>18</v>
      </c>
      <c r="D921">
        <v>30</v>
      </c>
      <c r="E921">
        <v>0.25</v>
      </c>
      <c r="F921" t="s">
        <v>956</v>
      </c>
      <c r="G921">
        <v>1</v>
      </c>
      <c r="H921" t="s">
        <v>4</v>
      </c>
      <c r="I921">
        <v>405</v>
      </c>
      <c r="J921">
        <f>(p_summary[[#This Row],[UnitsSold]] - AVERAGE(product_summaries[UnitsSold])) / _xlfn.STDEV.P(product_summaries[UnitsSold])</f>
        <v>0.6620169671972399</v>
      </c>
      <c r="K921">
        <f>(p_summary[[#This Row],[Revenue]]-AVERAGE(product_summaries[UnitsSold]))/_xlfn.STDEV.P(product_summaries[UnitsSold])</f>
        <v>-0.79931183780825465</v>
      </c>
      <c r="L921">
        <v>883</v>
      </c>
    </row>
    <row r="922" spans="1:12" x14ac:dyDescent="0.3">
      <c r="A922">
        <v>10595</v>
      </c>
      <c r="B922">
        <v>61</v>
      </c>
      <c r="C922">
        <v>28.5</v>
      </c>
      <c r="D922">
        <v>120</v>
      </c>
      <c r="E922">
        <v>0.25</v>
      </c>
      <c r="F922" t="s">
        <v>1006</v>
      </c>
      <c r="G922">
        <v>2</v>
      </c>
      <c r="H922" t="s">
        <v>7</v>
      </c>
      <c r="I922">
        <v>2565</v>
      </c>
      <c r="J922">
        <f>(p_summary[[#This Row],[UnitsSold]] - AVERAGE(product_summaries[UnitsSold])) / _xlfn.STDEV.P(product_summaries[UnitsSold])</f>
        <v>-0.19399153782689918</v>
      </c>
      <c r="K922">
        <f>(p_summary[[#This Row],[Revenue]]-AVERAGE(product_summaries[UnitsSold]))/_xlfn.STDEV.P(product_summaries[UnitsSold])</f>
        <v>5.8041823438065325</v>
      </c>
      <c r="L922">
        <v>603</v>
      </c>
    </row>
    <row r="923" spans="1:12" x14ac:dyDescent="0.3">
      <c r="A923">
        <v>10595</v>
      </c>
      <c r="B923">
        <v>69</v>
      </c>
      <c r="C923">
        <v>36</v>
      </c>
      <c r="D923">
        <v>65</v>
      </c>
      <c r="E923">
        <v>0.25</v>
      </c>
      <c r="F923" t="s">
        <v>1021</v>
      </c>
      <c r="G923">
        <v>4</v>
      </c>
      <c r="H923" t="s">
        <v>13</v>
      </c>
      <c r="I923">
        <v>1755</v>
      </c>
      <c r="J923">
        <f>(p_summary[[#This Row],[UnitsSold]] - AVERAGE(product_summaries[UnitsSold])) / _xlfn.STDEV.P(product_summaries[UnitsSold])</f>
        <v>0.14535469095052739</v>
      </c>
      <c r="K923">
        <f>(p_summary[[#This Row],[Revenue]]-AVERAGE(product_summaries[UnitsSold]))/_xlfn.STDEV.P(product_summaries[UnitsSold])</f>
        <v>3.3278720257009873</v>
      </c>
      <c r="L923">
        <v>714</v>
      </c>
    </row>
    <row r="924" spans="1:12" x14ac:dyDescent="0.3">
      <c r="A924">
        <v>10596</v>
      </c>
      <c r="B924">
        <v>56</v>
      </c>
      <c r="C924">
        <v>38</v>
      </c>
      <c r="D924">
        <v>5</v>
      </c>
      <c r="E924">
        <v>0.20000000298023224</v>
      </c>
      <c r="F924" t="s">
        <v>997</v>
      </c>
      <c r="G924">
        <v>5</v>
      </c>
      <c r="H924" t="s">
        <v>16</v>
      </c>
      <c r="I924">
        <v>151.99999943375587</v>
      </c>
      <c r="J924">
        <f>(p_summary[[#This Row],[UnitsSold]] - AVERAGE(product_summaries[UnitsSold])) / _xlfn.STDEV.P(product_summaries[UnitsSold])</f>
        <v>1.8237427954442857</v>
      </c>
      <c r="K924">
        <f>(p_summary[[#This Row],[Revenue]]-AVERAGE(product_summaries[UnitsSold]))/_xlfn.STDEV.P(product_summaries[UnitsSold])</f>
        <v>-1.5727766672933152</v>
      </c>
      <c r="L924">
        <v>1263</v>
      </c>
    </row>
    <row r="925" spans="1:12" x14ac:dyDescent="0.3">
      <c r="A925">
        <v>10596</v>
      </c>
      <c r="B925">
        <v>63</v>
      </c>
      <c r="C925">
        <v>43.9</v>
      </c>
      <c r="D925">
        <v>24</v>
      </c>
      <c r="E925">
        <v>0.20000000298023224</v>
      </c>
      <c r="F925" t="s">
        <v>1010</v>
      </c>
      <c r="G925">
        <v>2</v>
      </c>
      <c r="H925" t="s">
        <v>7</v>
      </c>
      <c r="I925">
        <v>842.87999686002729</v>
      </c>
      <c r="J925">
        <f>(p_summary[[#This Row],[UnitsSold]] - AVERAGE(product_summaries[UnitsSold])) / _xlfn.STDEV.P(product_summaries[UnitsSold])</f>
        <v>-0.67702490851909192</v>
      </c>
      <c r="K925">
        <f>(p_summary[[#This Row],[Revenue]]-AVERAGE(product_summaries[UnitsSold]))/_xlfn.STDEV.P(product_summaries[UnitsSold])</f>
        <v>0.53936316752076918</v>
      </c>
      <c r="L925">
        <v>445</v>
      </c>
    </row>
    <row r="926" spans="1:12" x14ac:dyDescent="0.3">
      <c r="A926">
        <v>10596</v>
      </c>
      <c r="B926">
        <v>75</v>
      </c>
      <c r="C926">
        <v>7.75</v>
      </c>
      <c r="D926">
        <v>30</v>
      </c>
      <c r="E926">
        <v>0.20000000298023224</v>
      </c>
      <c r="F926" t="s">
        <v>1030</v>
      </c>
      <c r="G926">
        <v>1</v>
      </c>
      <c r="H926" t="s">
        <v>4</v>
      </c>
      <c r="I926">
        <v>185.999999307096</v>
      </c>
      <c r="J926">
        <f>(p_summary[[#This Row],[UnitsSold]] - AVERAGE(product_summaries[UnitsSold])) / _xlfn.STDEV.P(product_summaries[UnitsSold])</f>
        <v>1.4935680863635465</v>
      </c>
      <c r="K926">
        <f>(p_summary[[#This Row],[Revenue]]-AVERAGE(product_summaries[UnitsSold]))/_xlfn.STDEV.P(product_summaries[UnitsSold])</f>
        <v>-1.4688327777847481</v>
      </c>
      <c r="L926">
        <v>1155</v>
      </c>
    </row>
    <row r="927" spans="1:12" x14ac:dyDescent="0.3">
      <c r="A927">
        <v>10597</v>
      </c>
      <c r="B927">
        <v>24</v>
      </c>
      <c r="C927">
        <v>4.5</v>
      </c>
      <c r="D927">
        <v>35</v>
      </c>
      <c r="E927">
        <v>0.20000000298023224</v>
      </c>
      <c r="F927" t="s">
        <v>935</v>
      </c>
      <c r="G927">
        <v>1</v>
      </c>
      <c r="H927" t="s">
        <v>4</v>
      </c>
      <c r="I927">
        <v>125.99999953061342</v>
      </c>
      <c r="J927">
        <f>(p_summary[[#This Row],[UnitsSold]] - AVERAGE(product_summaries[UnitsSold])) / _xlfn.STDEV.P(product_summaries[UnitsSold])</f>
        <v>1.4018528893966744</v>
      </c>
      <c r="K927">
        <f>(p_summary[[#This Row],[Revenue]]-AVERAGE(product_summaries[UnitsSold]))/_xlfn.STDEV.P(product_summaries[UnitsSold])</f>
        <v>-1.6522631710351607</v>
      </c>
      <c r="L927">
        <v>1125</v>
      </c>
    </row>
    <row r="928" spans="1:12" x14ac:dyDescent="0.3">
      <c r="A928">
        <v>10597</v>
      </c>
      <c r="B928">
        <v>57</v>
      </c>
      <c r="C928">
        <v>19.5</v>
      </c>
      <c r="D928">
        <v>20</v>
      </c>
      <c r="E928">
        <v>0</v>
      </c>
      <c r="F928" t="s">
        <v>999</v>
      </c>
      <c r="G928">
        <v>5</v>
      </c>
      <c r="H928" t="s">
        <v>16</v>
      </c>
      <c r="I928">
        <v>390</v>
      </c>
      <c r="J928">
        <f>(p_summary[[#This Row],[UnitsSold]] - AVERAGE(product_summaries[UnitsSold])) / _xlfn.STDEV.P(product_summaries[UnitsSold])</f>
        <v>-0.71065381407361172</v>
      </c>
      <c r="K928">
        <f>(p_summary[[#This Row],[Revenue]]-AVERAGE(product_summaries[UnitsSold]))/_xlfn.STDEV.P(product_summaries[UnitsSold])</f>
        <v>-0.84516943629169072</v>
      </c>
      <c r="L928">
        <v>434</v>
      </c>
    </row>
    <row r="929" spans="1:12" x14ac:dyDescent="0.3">
      <c r="A929">
        <v>10597</v>
      </c>
      <c r="B929">
        <v>65</v>
      </c>
      <c r="C929">
        <v>21.05</v>
      </c>
      <c r="D929">
        <v>12</v>
      </c>
      <c r="E929">
        <v>0.20000000298023224</v>
      </c>
      <c r="F929" t="s">
        <v>1014</v>
      </c>
      <c r="G929">
        <v>2</v>
      </c>
      <c r="H929" t="s">
        <v>7</v>
      </c>
      <c r="I929">
        <v>202.07999924719334</v>
      </c>
      <c r="J929">
        <f>(p_summary[[#This Row],[UnitsSold]] - AVERAGE(product_summaries[UnitsSold])) / _xlfn.STDEV.P(product_summaries[UnitsSold])</f>
        <v>0.24012706114962851</v>
      </c>
      <c r="K929">
        <f>(p_summary[[#This Row],[Revenue]]-AVERAGE(product_summaries[UnitsSold]))/_xlfn.STDEV.P(product_summaries[UnitsSold])</f>
        <v>-1.4196734323936377</v>
      </c>
      <c r="L929">
        <v>745</v>
      </c>
    </row>
    <row r="930" spans="1:12" x14ac:dyDescent="0.3">
      <c r="A930">
        <v>10598</v>
      </c>
      <c r="B930">
        <v>27</v>
      </c>
      <c r="C930">
        <v>43.9</v>
      </c>
      <c r="D930">
        <v>50</v>
      </c>
      <c r="E930">
        <v>0</v>
      </c>
      <c r="F930" t="s">
        <v>941</v>
      </c>
      <c r="G930">
        <v>3</v>
      </c>
      <c r="H930" t="s">
        <v>10</v>
      </c>
      <c r="I930">
        <v>2195</v>
      </c>
      <c r="J930">
        <f>(p_summary[[#This Row],[UnitsSold]] - AVERAGE(product_summaries[UnitsSold])) / _xlfn.STDEV.P(product_summaries[UnitsSold])</f>
        <v>-0.92159876709741739</v>
      </c>
      <c r="K930">
        <f>(p_summary[[#This Row],[Revenue]]-AVERAGE(product_summaries[UnitsSold]))/_xlfn.STDEV.P(product_summaries[UnitsSold])</f>
        <v>4.6730282478817777</v>
      </c>
      <c r="L930">
        <v>365</v>
      </c>
    </row>
    <row r="931" spans="1:12" x14ac:dyDescent="0.3">
      <c r="A931">
        <v>10598</v>
      </c>
      <c r="B931">
        <v>71</v>
      </c>
      <c r="C931">
        <v>21.5</v>
      </c>
      <c r="D931">
        <v>9</v>
      </c>
      <c r="E931">
        <v>0</v>
      </c>
      <c r="F931" t="s">
        <v>1025</v>
      </c>
      <c r="G931">
        <v>4</v>
      </c>
      <c r="H931" t="s">
        <v>13</v>
      </c>
      <c r="I931">
        <v>193.5</v>
      </c>
      <c r="J931">
        <f>(p_summary[[#This Row],[UnitsSold]] - AVERAGE(product_summaries[UnitsSold])) / _xlfn.STDEV.P(product_summaries[UnitsSold])</f>
        <v>1.1939651096050978</v>
      </c>
      <c r="K931">
        <f>(p_summary[[#This Row],[Revenue]]-AVERAGE(product_summaries[UnitsSold]))/_xlfn.STDEV.P(product_summaries[UnitsSold])</f>
        <v>-1.4459039764247026</v>
      </c>
      <c r="L931">
        <v>1057</v>
      </c>
    </row>
    <row r="932" spans="1:12" x14ac:dyDescent="0.3">
      <c r="A932">
        <v>10599</v>
      </c>
      <c r="B932">
        <v>62</v>
      </c>
      <c r="C932">
        <v>49.3</v>
      </c>
      <c r="D932">
        <v>10</v>
      </c>
      <c r="E932">
        <v>0</v>
      </c>
      <c r="F932" t="s">
        <v>1008</v>
      </c>
      <c r="G932">
        <v>3</v>
      </c>
      <c r="H932" t="s">
        <v>10</v>
      </c>
      <c r="I932">
        <v>493</v>
      </c>
      <c r="J932">
        <f>(p_summary[[#This Row],[UnitsSold]] - AVERAGE(product_summaries[UnitsSold])) / _xlfn.STDEV.P(product_summaries[UnitsSold])</f>
        <v>1.2734516136430536</v>
      </c>
      <c r="K932">
        <f>(p_summary[[#This Row],[Revenue]]-AVERAGE(product_summaries[UnitsSold]))/_xlfn.STDEV.P(product_summaries[UnitsSold])</f>
        <v>-0.53028059337209665</v>
      </c>
      <c r="L932">
        <v>1083</v>
      </c>
    </row>
    <row r="933" spans="1:12" x14ac:dyDescent="0.3">
      <c r="A933">
        <v>10600</v>
      </c>
      <c r="B933">
        <v>54</v>
      </c>
      <c r="C933">
        <v>7.45</v>
      </c>
      <c r="D933">
        <v>4</v>
      </c>
      <c r="E933">
        <v>0</v>
      </c>
      <c r="F933" t="s">
        <v>993</v>
      </c>
      <c r="G933">
        <v>6</v>
      </c>
      <c r="H933" t="s">
        <v>19</v>
      </c>
      <c r="I933">
        <v>29.8</v>
      </c>
      <c r="J933">
        <f>(p_summary[[#This Row],[UnitsSold]] - AVERAGE(product_summaries[UnitsSold])) / _xlfn.STDEV.P(product_summaries[UnitsSold])</f>
        <v>0.27069879347191916</v>
      </c>
      <c r="K933">
        <f>(p_summary[[#This Row],[Revenue]]-AVERAGE(product_summaries[UnitsSold]))/_xlfn.STDEV.P(product_summaries[UnitsSold])</f>
        <v>-1.9463632345406012</v>
      </c>
      <c r="L933">
        <v>755</v>
      </c>
    </row>
    <row r="934" spans="1:12" x14ac:dyDescent="0.3">
      <c r="A934">
        <v>10600</v>
      </c>
      <c r="B934">
        <v>73</v>
      </c>
      <c r="C934">
        <v>15</v>
      </c>
      <c r="D934">
        <v>30</v>
      </c>
      <c r="E934">
        <v>0</v>
      </c>
      <c r="F934" t="s">
        <v>1027</v>
      </c>
      <c r="G934">
        <v>8</v>
      </c>
      <c r="H934" t="s">
        <v>25</v>
      </c>
      <c r="I934">
        <v>450</v>
      </c>
      <c r="J934">
        <f>(p_summary[[#This Row],[UnitsSold]] - AVERAGE(product_summaries[UnitsSold])) / _xlfn.STDEV.P(product_summaries[UnitsSold])</f>
        <v>-1.1417152398179102</v>
      </c>
      <c r="K934">
        <f>(p_summary[[#This Row],[Revenue]]-AVERAGE(product_summaries[UnitsSold]))/_xlfn.STDEV.P(product_summaries[UnitsSold])</f>
        <v>-0.66173904235794656</v>
      </c>
      <c r="L934">
        <v>293</v>
      </c>
    </row>
    <row r="935" spans="1:12" x14ac:dyDescent="0.3">
      <c r="A935">
        <v>10601</v>
      </c>
      <c r="B935">
        <v>13</v>
      </c>
      <c r="C935">
        <v>6</v>
      </c>
      <c r="D935">
        <v>60</v>
      </c>
      <c r="E935">
        <v>0</v>
      </c>
      <c r="F935" t="s">
        <v>913</v>
      </c>
      <c r="G935">
        <v>8</v>
      </c>
      <c r="H935" t="s">
        <v>25</v>
      </c>
      <c r="I935">
        <v>360</v>
      </c>
      <c r="J935">
        <f>(p_summary[[#This Row],[UnitsSold]] - AVERAGE(product_summaries[UnitsSold])) / _xlfn.STDEV.P(product_summaries[UnitsSold])</f>
        <v>0.68647435305507243</v>
      </c>
      <c r="K935">
        <f>(p_summary[[#This Row],[Revenue]]-AVERAGE(product_summaries[UnitsSold]))/_xlfn.STDEV.P(product_summaries[UnitsSold])</f>
        <v>-0.93688463325856275</v>
      </c>
      <c r="L935">
        <v>891</v>
      </c>
    </row>
    <row r="936" spans="1:12" x14ac:dyDescent="0.3">
      <c r="A936">
        <v>10601</v>
      </c>
      <c r="B936">
        <v>59</v>
      </c>
      <c r="C936">
        <v>55</v>
      </c>
      <c r="D936">
        <v>35</v>
      </c>
      <c r="E936">
        <v>0</v>
      </c>
      <c r="F936" t="s">
        <v>1002</v>
      </c>
      <c r="G936">
        <v>4</v>
      </c>
      <c r="H936" t="s">
        <v>13</v>
      </c>
      <c r="I936">
        <v>1925</v>
      </c>
      <c r="J936">
        <f>(p_summary[[#This Row],[UnitsSold]] - AVERAGE(product_summaries[UnitsSold])) / _xlfn.STDEV.P(product_summaries[UnitsSold])</f>
        <v>2.5360641585536587</v>
      </c>
      <c r="K936">
        <f>(p_summary[[#This Row],[Revenue]]-AVERAGE(product_summaries[UnitsSold]))/_xlfn.STDEV.P(product_summaries[UnitsSold])</f>
        <v>3.8475914751799287</v>
      </c>
      <c r="L936">
        <v>1496</v>
      </c>
    </row>
    <row r="937" spans="1:12" x14ac:dyDescent="0.3">
      <c r="A937">
        <v>10602</v>
      </c>
      <c r="B937">
        <v>77</v>
      </c>
      <c r="C937">
        <v>13</v>
      </c>
      <c r="D937">
        <v>5</v>
      </c>
      <c r="E937">
        <v>0.25</v>
      </c>
      <c r="F937" t="s">
        <v>1034</v>
      </c>
      <c r="G937">
        <v>2</v>
      </c>
      <c r="H937" t="s">
        <v>7</v>
      </c>
      <c r="I937">
        <v>48.75</v>
      </c>
      <c r="J937">
        <f>(p_summary[[#This Row],[UnitsSold]] - AVERAGE(product_summaries[UnitsSold])) / _xlfn.STDEV.P(product_summaries[UnitsSold])</f>
        <v>0.38075702983216564</v>
      </c>
      <c r="K937">
        <f>(p_summary[[#This Row],[Revenue]]-AVERAGE(product_summaries[UnitsSold]))/_xlfn.STDEV.P(product_summaries[UnitsSold])</f>
        <v>-1.8884298017898602</v>
      </c>
      <c r="L937">
        <v>791</v>
      </c>
    </row>
    <row r="938" spans="1:12" x14ac:dyDescent="0.3">
      <c r="A938">
        <v>10603</v>
      </c>
      <c r="B938">
        <v>22</v>
      </c>
      <c r="C938">
        <v>21</v>
      </c>
      <c r="D938">
        <v>48</v>
      </c>
      <c r="E938">
        <v>0</v>
      </c>
      <c r="F938" t="s">
        <v>931</v>
      </c>
      <c r="G938">
        <v>5</v>
      </c>
      <c r="H938" t="s">
        <v>16</v>
      </c>
      <c r="I938">
        <v>1008</v>
      </c>
      <c r="J938">
        <f>(p_summary[[#This Row],[UnitsSold]] - AVERAGE(product_summaries[UnitsSold])) / _xlfn.STDEV.P(product_summaries[UnitsSold])</f>
        <v>-0.97357071204531154</v>
      </c>
      <c r="K938">
        <f>(p_summary[[#This Row],[Revenue]]-AVERAGE(product_summaries[UnitsSold]))/_xlfn.STDEV.P(product_summaries[UnitsSold])</f>
        <v>1.0441636212258734</v>
      </c>
      <c r="L938">
        <v>348</v>
      </c>
    </row>
    <row r="939" spans="1:12" x14ac:dyDescent="0.3">
      <c r="A939">
        <v>10603</v>
      </c>
      <c r="B939">
        <v>49</v>
      </c>
      <c r="C939">
        <v>20</v>
      </c>
      <c r="D939">
        <v>25</v>
      </c>
      <c r="E939">
        <v>5.000000074505806E-2</v>
      </c>
      <c r="F939" t="s">
        <v>983</v>
      </c>
      <c r="G939">
        <v>3</v>
      </c>
      <c r="H939" t="s">
        <v>10</v>
      </c>
      <c r="I939">
        <v>474.99999962747097</v>
      </c>
      <c r="J939">
        <f>(p_summary[[#This Row],[UnitsSold]] - AVERAGE(product_summaries[UnitsSold])) / _xlfn.STDEV.P(product_summaries[UnitsSold])</f>
        <v>-0.44773691610191185</v>
      </c>
      <c r="K939">
        <f>(p_summary[[#This Row],[Revenue]]-AVERAGE(product_summaries[UnitsSold]))/_xlfn.STDEV.P(product_summaries[UnitsSold])</f>
        <v>-0.58530971269110565</v>
      </c>
      <c r="L939">
        <v>520</v>
      </c>
    </row>
    <row r="940" spans="1:12" x14ac:dyDescent="0.3">
      <c r="A940">
        <v>10604</v>
      </c>
      <c r="B940">
        <v>48</v>
      </c>
      <c r="C940">
        <v>12.75</v>
      </c>
      <c r="D940">
        <v>6</v>
      </c>
      <c r="E940">
        <v>0.10000000149011612</v>
      </c>
      <c r="F940" t="s">
        <v>981</v>
      </c>
      <c r="G940">
        <v>3</v>
      </c>
      <c r="H940" t="s">
        <v>10</v>
      </c>
      <c r="I940">
        <v>68.849999886006117</v>
      </c>
      <c r="J940">
        <f>(p_summary[[#This Row],[UnitsSold]] - AVERAGE(product_summaries[UnitsSold])) / _xlfn.STDEV.P(product_summaries[UnitsSold])</f>
        <v>-1.6155770908134159</v>
      </c>
      <c r="K940">
        <f>(p_summary[[#This Row],[Revenue]]-AVERAGE(product_summaries[UnitsSold]))/_xlfn.STDEV.P(product_summaries[UnitsSold])</f>
        <v>-1.826980620170555</v>
      </c>
      <c r="L940">
        <v>138</v>
      </c>
    </row>
    <row r="941" spans="1:12" x14ac:dyDescent="0.3">
      <c r="A941">
        <v>10604</v>
      </c>
      <c r="B941">
        <v>76</v>
      </c>
      <c r="C941">
        <v>18</v>
      </c>
      <c r="D941">
        <v>10</v>
      </c>
      <c r="E941">
        <v>0.10000000149011612</v>
      </c>
      <c r="F941" t="s">
        <v>1032</v>
      </c>
      <c r="G941">
        <v>1</v>
      </c>
      <c r="H941" t="s">
        <v>4</v>
      </c>
      <c r="I941">
        <v>161.9999997317791</v>
      </c>
      <c r="J941">
        <f>(p_summary[[#This Row],[UnitsSold]] - AVERAGE(product_summaries[UnitsSold])) / _xlfn.STDEV.P(product_summaries[UnitsSold])</f>
        <v>0.96161994395568862</v>
      </c>
      <c r="K941">
        <f>(p_summary[[#This Row],[Revenue]]-AVERAGE(product_summaries[UnitsSold]))/_xlfn.STDEV.P(product_summaries[UnitsSold])</f>
        <v>-1.542204934059916</v>
      </c>
      <c r="L941">
        <v>981</v>
      </c>
    </row>
    <row r="942" spans="1:12" x14ac:dyDescent="0.3">
      <c r="A942">
        <v>10605</v>
      </c>
      <c r="B942">
        <v>16</v>
      </c>
      <c r="C942">
        <v>17.45</v>
      </c>
      <c r="D942">
        <v>30</v>
      </c>
      <c r="E942">
        <v>5.000000074505806E-2</v>
      </c>
      <c r="F942" t="s">
        <v>919</v>
      </c>
      <c r="G942">
        <v>3</v>
      </c>
      <c r="H942" t="s">
        <v>10</v>
      </c>
      <c r="I942">
        <v>497.32499960996211</v>
      </c>
      <c r="J942">
        <f>(p_summary[[#This Row],[UnitsSold]] - AVERAGE(product_summaries[UnitsSold])) / _xlfn.STDEV.P(product_summaries[UnitsSold])</f>
        <v>1.5027396060602336</v>
      </c>
      <c r="K942">
        <f>(p_summary[[#This Row],[Revenue]]-AVERAGE(product_summaries[UnitsSold]))/_xlfn.STDEV.P(product_summaries[UnitsSold])</f>
        <v>-0.51705832033511934</v>
      </c>
      <c r="L942">
        <v>1158</v>
      </c>
    </row>
    <row r="943" spans="1:12" x14ac:dyDescent="0.3">
      <c r="A943">
        <v>10605</v>
      </c>
      <c r="B943">
        <v>59</v>
      </c>
      <c r="C943">
        <v>55</v>
      </c>
      <c r="D943">
        <v>20</v>
      </c>
      <c r="E943">
        <v>5.000000074505806E-2</v>
      </c>
      <c r="F943" t="s">
        <v>1002</v>
      </c>
      <c r="G943">
        <v>4</v>
      </c>
      <c r="H943" t="s">
        <v>13</v>
      </c>
      <c r="I943">
        <v>1044.9999991804361</v>
      </c>
      <c r="J943">
        <f>(p_summary[[#This Row],[UnitsSold]] - AVERAGE(product_summaries[UnitsSold])) / _xlfn.STDEV.P(product_summaries[UnitsSold])</f>
        <v>2.5360641585536587</v>
      </c>
      <c r="K943">
        <f>(p_summary[[#This Row],[Revenue]]-AVERAGE(product_summaries[UnitsSold]))/_xlfn.STDEV.P(product_summaries[UnitsSold])</f>
        <v>1.1572790283128003</v>
      </c>
      <c r="L943">
        <v>1496</v>
      </c>
    </row>
    <row r="944" spans="1:12" x14ac:dyDescent="0.3">
      <c r="A944">
        <v>10605</v>
      </c>
      <c r="B944">
        <v>60</v>
      </c>
      <c r="C944">
        <v>34</v>
      </c>
      <c r="D944">
        <v>70</v>
      </c>
      <c r="E944">
        <v>5.000000074505806E-2</v>
      </c>
      <c r="F944" t="s">
        <v>1004</v>
      </c>
      <c r="G944">
        <v>4</v>
      </c>
      <c r="H944" t="s">
        <v>13</v>
      </c>
      <c r="I944">
        <v>2260.9999982267618</v>
      </c>
      <c r="J944">
        <f>(p_summary[[#This Row],[UnitsSold]] - AVERAGE(product_summaries[UnitsSold])) / _xlfn.STDEV.P(product_summaries[UnitsSold])</f>
        <v>2.7836951903642131</v>
      </c>
      <c r="K944">
        <f>(p_summary[[#This Row],[Revenue]]-AVERAGE(product_summaries[UnitsSold]))/_xlfn.STDEV.P(product_summaries[UnitsSold])</f>
        <v>4.8748016757877997</v>
      </c>
      <c r="L944">
        <v>1577</v>
      </c>
    </row>
    <row r="945" spans="1:12" x14ac:dyDescent="0.3">
      <c r="A945">
        <v>10605</v>
      </c>
      <c r="B945">
        <v>71</v>
      </c>
      <c r="C945">
        <v>21.5</v>
      </c>
      <c r="D945">
        <v>15</v>
      </c>
      <c r="E945">
        <v>5.000000074505806E-2</v>
      </c>
      <c r="F945" t="s">
        <v>1025</v>
      </c>
      <c r="G945">
        <v>4</v>
      </c>
      <c r="H945" t="s">
        <v>13</v>
      </c>
      <c r="I945">
        <v>306.37499975971878</v>
      </c>
      <c r="J945">
        <f>(p_summary[[#This Row],[UnitsSold]] - AVERAGE(product_summaries[UnitsSold])) / _xlfn.STDEV.P(product_summaries[UnitsSold])</f>
        <v>1.1939651096050978</v>
      </c>
      <c r="K945">
        <f>(p_summary[[#This Row],[Revenue]]-AVERAGE(product_summaries[UnitsSold]))/_xlfn.STDEV.P(product_summaries[UnitsSold])</f>
        <v>-1.1008255485714278</v>
      </c>
      <c r="L945">
        <v>1057</v>
      </c>
    </row>
    <row r="946" spans="1:12" x14ac:dyDescent="0.3">
      <c r="A946">
        <v>10606</v>
      </c>
      <c r="B946">
        <v>4</v>
      </c>
      <c r="C946">
        <v>22</v>
      </c>
      <c r="D946">
        <v>20</v>
      </c>
      <c r="E946">
        <v>0.20000000298023224</v>
      </c>
      <c r="F946" t="s">
        <v>895</v>
      </c>
      <c r="G946">
        <v>2</v>
      </c>
      <c r="H946" t="s">
        <v>7</v>
      </c>
      <c r="I946">
        <v>351.99999868869781</v>
      </c>
      <c r="J946">
        <f>(p_summary[[#This Row],[UnitsSold]] - AVERAGE(product_summaries[UnitsSold])) / _xlfn.STDEV.P(product_summaries[UnitsSold])</f>
        <v>-0.65256752266125939</v>
      </c>
      <c r="K946">
        <f>(p_summary[[#This Row],[Revenue]]-AVERAGE(product_summaries[UnitsSold]))/_xlfn.STDEV.P(product_summaries[UnitsSold])</f>
        <v>-0.96134202312527328</v>
      </c>
      <c r="L946">
        <v>453</v>
      </c>
    </row>
    <row r="947" spans="1:12" x14ac:dyDescent="0.3">
      <c r="A947">
        <v>10606</v>
      </c>
      <c r="B947">
        <v>55</v>
      </c>
      <c r="C947">
        <v>24</v>
      </c>
      <c r="D947">
        <v>20</v>
      </c>
      <c r="E947">
        <v>0.20000000298023224</v>
      </c>
      <c r="F947" t="s">
        <v>995</v>
      </c>
      <c r="G947">
        <v>6</v>
      </c>
      <c r="H947" t="s">
        <v>19</v>
      </c>
      <c r="I947">
        <v>383.99999856948853</v>
      </c>
      <c r="J947">
        <f>(p_summary[[#This Row],[UnitsSold]] - AVERAGE(product_summaries[UnitsSold])) / _xlfn.STDEV.P(product_summaries[UnitsSold])</f>
        <v>0.72316043184182122</v>
      </c>
      <c r="K947">
        <f>(p_summary[[#This Row],[Revenue]]-AVERAGE(product_summaries[UnitsSold]))/_xlfn.STDEV.P(product_summaries[UnitsSold])</f>
        <v>-0.86351248005838654</v>
      </c>
      <c r="L947">
        <v>903</v>
      </c>
    </row>
    <row r="948" spans="1:12" x14ac:dyDescent="0.3">
      <c r="A948">
        <v>10606</v>
      </c>
      <c r="B948">
        <v>62</v>
      </c>
      <c r="C948">
        <v>49.3</v>
      </c>
      <c r="D948">
        <v>10</v>
      </c>
      <c r="E948">
        <v>0.20000000298023224</v>
      </c>
      <c r="F948" t="s">
        <v>1008</v>
      </c>
      <c r="G948">
        <v>3</v>
      </c>
      <c r="H948" t="s">
        <v>10</v>
      </c>
      <c r="I948">
        <v>394.39999853074551</v>
      </c>
      <c r="J948">
        <f>(p_summary[[#This Row],[UnitsSold]] - AVERAGE(product_summaries[UnitsSold])) / _xlfn.STDEV.P(product_summaries[UnitsSold])</f>
        <v>1.2734516136430536</v>
      </c>
      <c r="K948">
        <f>(p_summary[[#This Row],[Revenue]]-AVERAGE(product_summaries[UnitsSold]))/_xlfn.STDEV.P(product_summaries[UnitsSold])</f>
        <v>-0.83171787856164836</v>
      </c>
      <c r="L948">
        <v>1083</v>
      </c>
    </row>
    <row r="949" spans="1:12" x14ac:dyDescent="0.3">
      <c r="A949">
        <v>10607</v>
      </c>
      <c r="B949">
        <v>7</v>
      </c>
      <c r="C949">
        <v>30</v>
      </c>
      <c r="D949">
        <v>45</v>
      </c>
      <c r="E949">
        <v>0</v>
      </c>
      <c r="F949" t="s">
        <v>901</v>
      </c>
      <c r="G949">
        <v>7</v>
      </c>
      <c r="H949" t="s">
        <v>22</v>
      </c>
      <c r="I949">
        <v>1350</v>
      </c>
      <c r="J949">
        <f>(p_summary[[#This Row],[UnitsSold]] - AVERAGE(product_summaries[UnitsSold])) / _xlfn.STDEV.P(product_summaries[UnitsSold])</f>
        <v>0.29515617932975174</v>
      </c>
      <c r="K949">
        <f>(p_summary[[#This Row],[Revenue]]-AVERAGE(product_summaries[UnitsSold]))/_xlfn.STDEV.P(product_summaries[UnitsSold])</f>
        <v>2.0897168666482147</v>
      </c>
      <c r="L949">
        <v>763</v>
      </c>
    </row>
    <row r="950" spans="1:12" x14ac:dyDescent="0.3">
      <c r="A950">
        <v>10607</v>
      </c>
      <c r="B950">
        <v>17</v>
      </c>
      <c r="C950">
        <v>39</v>
      </c>
      <c r="D950">
        <v>100</v>
      </c>
      <c r="E950">
        <v>0</v>
      </c>
      <c r="F950" t="s">
        <v>921</v>
      </c>
      <c r="G950">
        <v>6</v>
      </c>
      <c r="H950" t="s">
        <v>19</v>
      </c>
      <c r="I950">
        <v>3900</v>
      </c>
      <c r="J950">
        <f>(p_summary[[#This Row],[UnitsSold]] - AVERAGE(product_summaries[UnitsSold])) / _xlfn.STDEV.P(product_summaries[UnitsSold])</f>
        <v>0.95244842425900134</v>
      </c>
      <c r="K950">
        <f>(p_summary[[#This Row],[Revenue]]-AVERAGE(product_summaries[UnitsSold]))/_xlfn.STDEV.P(product_summaries[UnitsSold])</f>
        <v>9.885508608832339</v>
      </c>
      <c r="L950">
        <v>978</v>
      </c>
    </row>
    <row r="951" spans="1:12" x14ac:dyDescent="0.3">
      <c r="A951">
        <v>10607</v>
      </c>
      <c r="B951">
        <v>33</v>
      </c>
      <c r="C951">
        <v>2.5</v>
      </c>
      <c r="D951">
        <v>14</v>
      </c>
      <c r="E951">
        <v>0</v>
      </c>
      <c r="F951" t="s">
        <v>953</v>
      </c>
      <c r="G951">
        <v>4</v>
      </c>
      <c r="H951" t="s">
        <v>13</v>
      </c>
      <c r="I951">
        <v>35</v>
      </c>
      <c r="J951">
        <f>(p_summary[[#This Row],[UnitsSold]] - AVERAGE(product_summaries[UnitsSold])) / _xlfn.STDEV.P(product_summaries[UnitsSold])</f>
        <v>0.27069879347191916</v>
      </c>
      <c r="K951">
        <f>(p_summary[[#This Row],[Revenue]]-AVERAGE(product_summaries[UnitsSold]))/_xlfn.STDEV.P(product_summaries[UnitsSold])</f>
        <v>-1.9304659337330099</v>
      </c>
      <c r="L951">
        <v>755</v>
      </c>
    </row>
    <row r="952" spans="1:12" x14ac:dyDescent="0.3">
      <c r="A952">
        <v>10607</v>
      </c>
      <c r="B952">
        <v>40</v>
      </c>
      <c r="C952">
        <v>18.399999999999999</v>
      </c>
      <c r="D952">
        <v>42</v>
      </c>
      <c r="E952">
        <v>0</v>
      </c>
      <c r="F952" t="s">
        <v>965</v>
      </c>
      <c r="G952">
        <v>8</v>
      </c>
      <c r="H952" t="s">
        <v>25</v>
      </c>
      <c r="I952">
        <v>772.8</v>
      </c>
      <c r="J952">
        <f>(p_summary[[#This Row],[UnitsSold]] - AVERAGE(product_summaries[UnitsSold])) / _xlfn.STDEV.P(product_summaries[UnitsSold])</f>
        <v>1.3345950782876348</v>
      </c>
      <c r="K952">
        <f>(p_summary[[#This Row],[Revenue]]-AVERAGE(product_summaries[UnitsSold]))/_xlfn.STDEV.P(product_summaries[UnitsSold])</f>
        <v>0.32511647700559648</v>
      </c>
      <c r="L952">
        <v>1103</v>
      </c>
    </row>
    <row r="953" spans="1:12" x14ac:dyDescent="0.3">
      <c r="A953">
        <v>10607</v>
      </c>
      <c r="B953">
        <v>72</v>
      </c>
      <c r="C953">
        <v>34.799999999999997</v>
      </c>
      <c r="D953">
        <v>12</v>
      </c>
      <c r="E953">
        <v>0</v>
      </c>
      <c r="F953" t="s">
        <v>1026</v>
      </c>
      <c r="G953">
        <v>4</v>
      </c>
      <c r="H953" t="s">
        <v>13</v>
      </c>
      <c r="I953">
        <v>417.59999999999997</v>
      </c>
      <c r="J953">
        <f>(p_summary[[#This Row],[UnitsSold]] - AVERAGE(product_summaries[UnitsSold])) / _xlfn.STDEV.P(product_summaries[UnitsSold])</f>
        <v>0.42661462831560165</v>
      </c>
      <c r="K953">
        <f>(p_summary[[#This Row],[Revenue]]-AVERAGE(product_summaries[UnitsSold]))/_xlfn.STDEV.P(product_summaries[UnitsSold])</f>
        <v>-0.7607914550821685</v>
      </c>
      <c r="L953">
        <v>806</v>
      </c>
    </row>
    <row r="954" spans="1:12" x14ac:dyDescent="0.3">
      <c r="A954">
        <v>10608</v>
      </c>
      <c r="B954">
        <v>56</v>
      </c>
      <c r="C954">
        <v>38</v>
      </c>
      <c r="D954">
        <v>28</v>
      </c>
      <c r="E954">
        <v>0</v>
      </c>
      <c r="F954" t="s">
        <v>997</v>
      </c>
      <c r="G954">
        <v>5</v>
      </c>
      <c r="H954" t="s">
        <v>16</v>
      </c>
      <c r="I954">
        <v>1064</v>
      </c>
      <c r="J954">
        <f>(p_summary[[#This Row],[UnitsSold]] - AVERAGE(product_summaries[UnitsSold])) / _xlfn.STDEV.P(product_summaries[UnitsSold])</f>
        <v>1.8237427954442857</v>
      </c>
      <c r="K954">
        <f>(p_summary[[#This Row],[Revenue]]-AVERAGE(product_summaries[UnitsSold]))/_xlfn.STDEV.P(product_summaries[UnitsSold])</f>
        <v>1.2153653222307013</v>
      </c>
      <c r="L954">
        <v>1263</v>
      </c>
    </row>
    <row r="955" spans="1:12" x14ac:dyDescent="0.3">
      <c r="A955">
        <v>10609</v>
      </c>
      <c r="B955">
        <v>1</v>
      </c>
      <c r="C955">
        <v>18</v>
      </c>
      <c r="D955">
        <v>3</v>
      </c>
      <c r="E955">
        <v>0</v>
      </c>
      <c r="F955" t="s">
        <v>889</v>
      </c>
      <c r="G955">
        <v>1</v>
      </c>
      <c r="H955" t="s">
        <v>4</v>
      </c>
      <c r="I955">
        <v>54</v>
      </c>
      <c r="J955">
        <f>(p_summary[[#This Row],[UnitsSold]] - AVERAGE(product_summaries[UnitsSold])) / _xlfn.STDEV.P(product_summaries[UnitsSold])</f>
        <v>0.49387243942464115</v>
      </c>
      <c r="K955">
        <f>(p_summary[[#This Row],[Revenue]]-AVERAGE(product_summaries[UnitsSold]))/_xlfn.STDEV.P(product_summaries[UnitsSold])</f>
        <v>-1.8723796423206576</v>
      </c>
      <c r="L955">
        <v>828</v>
      </c>
    </row>
    <row r="956" spans="1:12" x14ac:dyDescent="0.3">
      <c r="A956">
        <v>10609</v>
      </c>
      <c r="B956">
        <v>10</v>
      </c>
      <c r="C956">
        <v>31</v>
      </c>
      <c r="D956">
        <v>10</v>
      </c>
      <c r="E956">
        <v>0</v>
      </c>
      <c r="F956" t="s">
        <v>907</v>
      </c>
      <c r="G956">
        <v>8</v>
      </c>
      <c r="H956" t="s">
        <v>25</v>
      </c>
      <c r="I956">
        <v>310</v>
      </c>
      <c r="J956">
        <f>(p_summary[[#This Row],[UnitsSold]] - AVERAGE(product_summaries[UnitsSold])) / _xlfn.STDEV.P(product_summaries[UnitsSold])</f>
        <v>0.23095554145294128</v>
      </c>
      <c r="K956">
        <f>(p_summary[[#This Row],[Revenue]]-AVERAGE(product_summaries[UnitsSold]))/_xlfn.STDEV.P(product_summaries[UnitsSold])</f>
        <v>-1.0897432948700161</v>
      </c>
      <c r="L956">
        <v>742</v>
      </c>
    </row>
    <row r="957" spans="1:12" x14ac:dyDescent="0.3">
      <c r="A957">
        <v>10609</v>
      </c>
      <c r="B957">
        <v>21</v>
      </c>
      <c r="C957">
        <v>10</v>
      </c>
      <c r="D957">
        <v>6</v>
      </c>
      <c r="E957">
        <v>0</v>
      </c>
      <c r="F957" t="s">
        <v>929</v>
      </c>
      <c r="G957">
        <v>3</v>
      </c>
      <c r="H957" t="s">
        <v>10</v>
      </c>
      <c r="I957">
        <v>60</v>
      </c>
      <c r="J957">
        <f>(p_summary[[#This Row],[UnitsSold]] - AVERAGE(product_summaries[UnitsSold])) / _xlfn.STDEV.P(product_summaries[UnitsSold])</f>
        <v>1.0686210070837059</v>
      </c>
      <c r="K957">
        <f>(p_summary[[#This Row],[Revenue]]-AVERAGE(product_summaries[UnitsSold]))/_xlfn.STDEV.P(product_summaries[UnitsSold])</f>
        <v>-1.8540366029272832</v>
      </c>
      <c r="L957">
        <v>1016</v>
      </c>
    </row>
    <row r="958" spans="1:12" x14ac:dyDescent="0.3">
      <c r="A958">
        <v>10610</v>
      </c>
      <c r="B958">
        <v>36</v>
      </c>
      <c r="C958">
        <v>19</v>
      </c>
      <c r="D958">
        <v>21</v>
      </c>
      <c r="E958">
        <v>0.25</v>
      </c>
      <c r="F958" t="s">
        <v>957</v>
      </c>
      <c r="G958">
        <v>8</v>
      </c>
      <c r="H958" t="s">
        <v>25</v>
      </c>
      <c r="I958">
        <v>299.25</v>
      </c>
      <c r="J958">
        <f>(p_summary[[#This Row],[UnitsSold]] - AVERAGE(product_summaries[UnitsSold])) / _xlfn.STDEV.P(product_summaries[UnitsSold])</f>
        <v>0.42355745508337261</v>
      </c>
      <c r="K958">
        <f>(p_summary[[#This Row],[Revenue]]-AVERAGE(product_summaries[UnitsSold]))/_xlfn.STDEV.P(product_summaries[UnitsSold])</f>
        <v>-1.1226079071164787</v>
      </c>
      <c r="L958">
        <v>805</v>
      </c>
    </row>
    <row r="959" spans="1:12" x14ac:dyDescent="0.3">
      <c r="A959">
        <v>10611</v>
      </c>
      <c r="B959">
        <v>1</v>
      </c>
      <c r="C959">
        <v>18</v>
      </c>
      <c r="D959">
        <v>6</v>
      </c>
      <c r="E959">
        <v>0</v>
      </c>
      <c r="F959" t="s">
        <v>889</v>
      </c>
      <c r="G959">
        <v>1</v>
      </c>
      <c r="H959" t="s">
        <v>4</v>
      </c>
      <c r="I959">
        <v>108</v>
      </c>
      <c r="J959">
        <f>(p_summary[[#This Row],[UnitsSold]] - AVERAGE(product_summaries[UnitsSold])) / _xlfn.STDEV.P(product_summaries[UnitsSold])</f>
        <v>0.49387243942464115</v>
      </c>
      <c r="K959">
        <f>(p_summary[[#This Row],[Revenue]]-AVERAGE(product_summaries[UnitsSold]))/_xlfn.STDEV.P(product_summaries[UnitsSold])</f>
        <v>-1.7072922877802879</v>
      </c>
      <c r="L959">
        <v>828</v>
      </c>
    </row>
    <row r="960" spans="1:12" x14ac:dyDescent="0.3">
      <c r="A960">
        <v>10611</v>
      </c>
      <c r="B960">
        <v>2</v>
      </c>
      <c r="C960">
        <v>19</v>
      </c>
      <c r="D960">
        <v>10</v>
      </c>
      <c r="E960">
        <v>0</v>
      </c>
      <c r="F960" t="s">
        <v>891</v>
      </c>
      <c r="G960">
        <v>1</v>
      </c>
      <c r="H960" t="s">
        <v>4</v>
      </c>
      <c r="I960">
        <v>190</v>
      </c>
      <c r="J960">
        <f>(p_summary[[#This Row],[UnitsSold]] - AVERAGE(product_summaries[UnitsSold])) / _xlfn.STDEV.P(product_summaries[UnitsSold])</f>
        <v>1.1939651096050978</v>
      </c>
      <c r="K960">
        <f>(p_summary[[#This Row],[Revenue]]-AVERAGE(product_summaries[UnitsSold]))/_xlfn.STDEV.P(product_summaries[UnitsSold])</f>
        <v>-1.4566040827375044</v>
      </c>
      <c r="L960">
        <v>1057</v>
      </c>
    </row>
    <row r="961" spans="1:12" x14ac:dyDescent="0.3">
      <c r="A961">
        <v>10611</v>
      </c>
      <c r="B961">
        <v>60</v>
      </c>
      <c r="C961">
        <v>34</v>
      </c>
      <c r="D961">
        <v>15</v>
      </c>
      <c r="E961">
        <v>0</v>
      </c>
      <c r="F961" t="s">
        <v>1004</v>
      </c>
      <c r="G961">
        <v>4</v>
      </c>
      <c r="H961" t="s">
        <v>13</v>
      </c>
      <c r="I961">
        <v>510</v>
      </c>
      <c r="J961">
        <f>(p_summary[[#This Row],[UnitsSold]] - AVERAGE(product_summaries[UnitsSold])) / _xlfn.STDEV.P(product_summaries[UnitsSold])</f>
        <v>2.7836951903642131</v>
      </c>
      <c r="K961">
        <f>(p_summary[[#This Row],[Revenue]]-AVERAGE(product_summaries[UnitsSold]))/_xlfn.STDEV.P(product_summaries[UnitsSold])</f>
        <v>-0.47830864842420251</v>
      </c>
      <c r="L961">
        <v>1577</v>
      </c>
    </row>
    <row r="962" spans="1:12" x14ac:dyDescent="0.3">
      <c r="A962">
        <v>10612</v>
      </c>
      <c r="B962">
        <v>10</v>
      </c>
      <c r="C962">
        <v>31</v>
      </c>
      <c r="D962">
        <v>70</v>
      </c>
      <c r="E962">
        <v>0</v>
      </c>
      <c r="F962" t="s">
        <v>907</v>
      </c>
      <c r="G962">
        <v>8</v>
      </c>
      <c r="H962" t="s">
        <v>25</v>
      </c>
      <c r="I962">
        <v>2170</v>
      </c>
      <c r="J962">
        <f>(p_summary[[#This Row],[UnitsSold]] - AVERAGE(product_summaries[UnitsSold])) / _xlfn.STDEV.P(product_summaries[UnitsSold])</f>
        <v>0.23095554145294128</v>
      </c>
      <c r="K962">
        <f>(p_summary[[#This Row],[Revenue]]-AVERAGE(product_summaries[UnitsSold]))/_xlfn.STDEV.P(product_summaries[UnitsSold])</f>
        <v>4.5965989170760508</v>
      </c>
      <c r="L962">
        <v>742</v>
      </c>
    </row>
    <row r="963" spans="1:12" x14ac:dyDescent="0.3">
      <c r="A963">
        <v>10612</v>
      </c>
      <c r="B963">
        <v>36</v>
      </c>
      <c r="C963">
        <v>19</v>
      </c>
      <c r="D963">
        <v>55</v>
      </c>
      <c r="E963">
        <v>0</v>
      </c>
      <c r="F963" t="s">
        <v>957</v>
      </c>
      <c r="G963">
        <v>8</v>
      </c>
      <c r="H963" t="s">
        <v>25</v>
      </c>
      <c r="I963">
        <v>1045</v>
      </c>
      <c r="J963">
        <f>(p_summary[[#This Row],[UnitsSold]] - AVERAGE(product_summaries[UnitsSold])) / _xlfn.STDEV.P(product_summaries[UnitsSold])</f>
        <v>0.42355745508337261</v>
      </c>
      <c r="K963">
        <f>(p_summary[[#This Row],[Revenue]]-AVERAGE(product_summaries[UnitsSold]))/_xlfn.STDEV.P(product_summaries[UnitsSold])</f>
        <v>1.1572790308183489</v>
      </c>
      <c r="L963">
        <v>805</v>
      </c>
    </row>
    <row r="964" spans="1:12" x14ac:dyDescent="0.3">
      <c r="A964">
        <v>10612</v>
      </c>
      <c r="B964">
        <v>49</v>
      </c>
      <c r="C964">
        <v>20</v>
      </c>
      <c r="D964">
        <v>18</v>
      </c>
      <c r="E964">
        <v>0</v>
      </c>
      <c r="F964" t="s">
        <v>983</v>
      </c>
      <c r="G964">
        <v>3</v>
      </c>
      <c r="H964" t="s">
        <v>10</v>
      </c>
      <c r="I964">
        <v>360</v>
      </c>
      <c r="J964">
        <f>(p_summary[[#This Row],[UnitsSold]] - AVERAGE(product_summaries[UnitsSold])) / _xlfn.STDEV.P(product_summaries[UnitsSold])</f>
        <v>-0.44773691610191185</v>
      </c>
      <c r="K964">
        <f>(p_summary[[#This Row],[Revenue]]-AVERAGE(product_summaries[UnitsSold]))/_xlfn.STDEV.P(product_summaries[UnitsSold])</f>
        <v>-0.93688463325856275</v>
      </c>
      <c r="L964">
        <v>520</v>
      </c>
    </row>
    <row r="965" spans="1:12" x14ac:dyDescent="0.3">
      <c r="A965">
        <v>10612</v>
      </c>
      <c r="B965">
        <v>60</v>
      </c>
      <c r="C965">
        <v>34</v>
      </c>
      <c r="D965">
        <v>40</v>
      </c>
      <c r="E965">
        <v>0</v>
      </c>
      <c r="F965" t="s">
        <v>1004</v>
      </c>
      <c r="G965">
        <v>4</v>
      </c>
      <c r="H965" t="s">
        <v>13</v>
      </c>
      <c r="I965">
        <v>1360</v>
      </c>
      <c r="J965">
        <f>(p_summary[[#This Row],[UnitsSold]] - AVERAGE(product_summaries[UnitsSold])) / _xlfn.STDEV.P(product_summaries[UnitsSold])</f>
        <v>2.7836951903642131</v>
      </c>
      <c r="K965">
        <f>(p_summary[[#This Row],[Revenue]]-AVERAGE(product_summaries[UnitsSold]))/_xlfn.STDEV.P(product_summaries[UnitsSold])</f>
        <v>2.1202885989705056</v>
      </c>
      <c r="L965">
        <v>1577</v>
      </c>
    </row>
    <row r="966" spans="1:12" x14ac:dyDescent="0.3">
      <c r="A966">
        <v>10612</v>
      </c>
      <c r="B966">
        <v>76</v>
      </c>
      <c r="C966">
        <v>18</v>
      </c>
      <c r="D966">
        <v>80</v>
      </c>
      <c r="E966">
        <v>0</v>
      </c>
      <c r="F966" t="s">
        <v>1032</v>
      </c>
      <c r="G966">
        <v>1</v>
      </c>
      <c r="H966" t="s">
        <v>4</v>
      </c>
      <c r="I966">
        <v>1440</v>
      </c>
      <c r="J966">
        <f>(p_summary[[#This Row],[UnitsSold]] - AVERAGE(product_summaries[UnitsSold])) / _xlfn.STDEV.P(product_summaries[UnitsSold])</f>
        <v>0.96161994395568862</v>
      </c>
      <c r="K966">
        <f>(p_summary[[#This Row],[Revenue]]-AVERAGE(product_summaries[UnitsSold]))/_xlfn.STDEV.P(product_summaries[UnitsSold])</f>
        <v>2.3648624575488308</v>
      </c>
      <c r="L966">
        <v>981</v>
      </c>
    </row>
    <row r="967" spans="1:12" x14ac:dyDescent="0.3">
      <c r="A967">
        <v>10613</v>
      </c>
      <c r="B967">
        <v>13</v>
      </c>
      <c r="C967">
        <v>6</v>
      </c>
      <c r="D967">
        <v>8</v>
      </c>
      <c r="E967">
        <v>0.10000000149011612</v>
      </c>
      <c r="F967" t="s">
        <v>913</v>
      </c>
      <c r="G967">
        <v>8</v>
      </c>
      <c r="H967" t="s">
        <v>25</v>
      </c>
      <c r="I967">
        <v>43.199999928474426</v>
      </c>
      <c r="J967">
        <f>(p_summary[[#This Row],[UnitsSold]] - AVERAGE(product_summaries[UnitsSold])) / _xlfn.STDEV.P(product_summaries[UnitsSold])</f>
        <v>0.68647435305507243</v>
      </c>
      <c r="K967">
        <f>(p_summary[[#This Row],[Revenue]]-AVERAGE(product_summaries[UnitsSold]))/_xlfn.STDEV.P(product_summaries[UnitsSold])</f>
        <v>-1.9053971134473977</v>
      </c>
      <c r="L967">
        <v>891</v>
      </c>
    </row>
    <row r="968" spans="1:12" x14ac:dyDescent="0.3">
      <c r="A968">
        <v>10613</v>
      </c>
      <c r="B968">
        <v>75</v>
      </c>
      <c r="C968">
        <v>7.75</v>
      </c>
      <c r="D968">
        <v>40</v>
      </c>
      <c r="E968">
        <v>0</v>
      </c>
      <c r="F968" t="s">
        <v>1030</v>
      </c>
      <c r="G968">
        <v>1</v>
      </c>
      <c r="H968" t="s">
        <v>4</v>
      </c>
      <c r="I968">
        <v>310</v>
      </c>
      <c r="J968">
        <f>(p_summary[[#This Row],[UnitsSold]] - AVERAGE(product_summaries[UnitsSold])) / _xlfn.STDEV.P(product_summaries[UnitsSold])</f>
        <v>1.4935680863635465</v>
      </c>
      <c r="K968">
        <f>(p_summary[[#This Row],[Revenue]]-AVERAGE(product_summaries[UnitsSold]))/_xlfn.STDEV.P(product_summaries[UnitsSold])</f>
        <v>-1.0897432948700161</v>
      </c>
      <c r="L968">
        <v>1155</v>
      </c>
    </row>
    <row r="969" spans="1:12" x14ac:dyDescent="0.3">
      <c r="A969">
        <v>10614</v>
      </c>
      <c r="B969">
        <v>11</v>
      </c>
      <c r="C969">
        <v>21</v>
      </c>
      <c r="D969">
        <v>14</v>
      </c>
      <c r="E969">
        <v>0</v>
      </c>
      <c r="F969" t="s">
        <v>909</v>
      </c>
      <c r="G969">
        <v>4</v>
      </c>
      <c r="H969" t="s">
        <v>13</v>
      </c>
      <c r="I969">
        <v>294</v>
      </c>
      <c r="J969">
        <f>(p_summary[[#This Row],[UnitsSold]] - AVERAGE(product_summaries[UnitsSold])) / _xlfn.STDEV.P(product_summaries[UnitsSold])</f>
        <v>0.12089730509269485</v>
      </c>
      <c r="K969">
        <f>(p_summary[[#This Row],[Revenue]]-AVERAGE(product_summaries[UnitsSold]))/_xlfn.STDEV.P(product_summaries[UnitsSold])</f>
        <v>-1.1386580665856811</v>
      </c>
      <c r="L969">
        <v>706</v>
      </c>
    </row>
    <row r="970" spans="1:12" x14ac:dyDescent="0.3">
      <c r="A970">
        <v>10614</v>
      </c>
      <c r="B970">
        <v>21</v>
      </c>
      <c r="C970">
        <v>10</v>
      </c>
      <c r="D970">
        <v>8</v>
      </c>
      <c r="E970">
        <v>0</v>
      </c>
      <c r="F970" t="s">
        <v>929</v>
      </c>
      <c r="G970">
        <v>3</v>
      </c>
      <c r="H970" t="s">
        <v>10</v>
      </c>
      <c r="I970">
        <v>80</v>
      </c>
      <c r="J970">
        <f>(p_summary[[#This Row],[UnitsSold]] - AVERAGE(product_summaries[UnitsSold])) / _xlfn.STDEV.P(product_summaries[UnitsSold])</f>
        <v>1.0686210070837059</v>
      </c>
      <c r="K970">
        <f>(p_summary[[#This Row],[Revenue]]-AVERAGE(product_summaries[UnitsSold]))/_xlfn.STDEV.P(product_summaries[UnitsSold])</f>
        <v>-1.7928931382827018</v>
      </c>
      <c r="L970">
        <v>1016</v>
      </c>
    </row>
    <row r="971" spans="1:12" x14ac:dyDescent="0.3">
      <c r="A971">
        <v>10614</v>
      </c>
      <c r="B971">
        <v>39</v>
      </c>
      <c r="C971">
        <v>18</v>
      </c>
      <c r="D971">
        <v>5</v>
      </c>
      <c r="E971">
        <v>0</v>
      </c>
      <c r="F971" t="s">
        <v>963</v>
      </c>
      <c r="G971">
        <v>1</v>
      </c>
      <c r="H971" t="s">
        <v>4</v>
      </c>
      <c r="I971">
        <v>90</v>
      </c>
      <c r="J971">
        <f>(p_summary[[#This Row],[UnitsSold]] - AVERAGE(product_summaries[UnitsSold])) / _xlfn.STDEV.P(product_summaries[UnitsSold])</f>
        <v>0.38687137629662377</v>
      </c>
      <c r="K971">
        <f>(p_summary[[#This Row],[Revenue]]-AVERAGE(product_summaries[UnitsSold]))/_xlfn.STDEV.P(product_summaries[UnitsSold])</f>
        <v>-1.7623214059604111</v>
      </c>
      <c r="L971">
        <v>793</v>
      </c>
    </row>
    <row r="972" spans="1:12" x14ac:dyDescent="0.3">
      <c r="A972">
        <v>10615</v>
      </c>
      <c r="B972">
        <v>55</v>
      </c>
      <c r="C972">
        <v>24</v>
      </c>
      <c r="D972">
        <v>5</v>
      </c>
      <c r="E972">
        <v>0</v>
      </c>
      <c r="F972" t="s">
        <v>995</v>
      </c>
      <c r="G972">
        <v>6</v>
      </c>
      <c r="H972" t="s">
        <v>19</v>
      </c>
      <c r="I972">
        <v>120</v>
      </c>
      <c r="J972">
        <f>(p_summary[[#This Row],[UnitsSold]] - AVERAGE(product_summaries[UnitsSold])) / _xlfn.STDEV.P(product_summaries[UnitsSold])</f>
        <v>0.72316043184182122</v>
      </c>
      <c r="K972">
        <f>(p_summary[[#This Row],[Revenue]]-AVERAGE(product_summaries[UnitsSold]))/_xlfn.STDEV.P(product_summaries[UnitsSold])</f>
        <v>-1.6706062089935392</v>
      </c>
      <c r="L972">
        <v>903</v>
      </c>
    </row>
    <row r="973" spans="1:12" x14ac:dyDescent="0.3">
      <c r="A973">
        <v>10616</v>
      </c>
      <c r="B973">
        <v>38</v>
      </c>
      <c r="C973">
        <v>263.5</v>
      </c>
      <c r="D973">
        <v>15</v>
      </c>
      <c r="E973">
        <v>5.000000074505806E-2</v>
      </c>
      <c r="F973" t="s">
        <v>961</v>
      </c>
      <c r="G973">
        <v>1</v>
      </c>
      <c r="H973" t="s">
        <v>4</v>
      </c>
      <c r="I973">
        <v>3754.874997055158</v>
      </c>
      <c r="J973">
        <f>(p_summary[[#This Row],[UnitsSold]] - AVERAGE(product_summaries[UnitsSold])) / _xlfn.STDEV.P(product_summaries[UnitsSold])</f>
        <v>-0.13284807318231781</v>
      </c>
      <c r="K973">
        <f>(p_summary[[#This Row],[Revenue]]-AVERAGE(product_summaries[UnitsSold]))/_xlfn.STDEV.P(product_summaries[UnitsSold])</f>
        <v>9.4418363345022023</v>
      </c>
      <c r="L973">
        <v>623</v>
      </c>
    </row>
    <row r="974" spans="1:12" x14ac:dyDescent="0.3">
      <c r="A974">
        <v>10616</v>
      </c>
      <c r="B974">
        <v>56</v>
      </c>
      <c r="C974">
        <v>38</v>
      </c>
      <c r="D974">
        <v>14</v>
      </c>
      <c r="E974">
        <v>0</v>
      </c>
      <c r="F974" t="s">
        <v>997</v>
      </c>
      <c r="G974">
        <v>5</v>
      </c>
      <c r="H974" t="s">
        <v>16</v>
      </c>
      <c r="I974">
        <v>532</v>
      </c>
      <c r="J974">
        <f>(p_summary[[#This Row],[UnitsSold]] - AVERAGE(product_summaries[UnitsSold])) / _xlfn.STDEV.P(product_summaries[UnitsSold])</f>
        <v>1.8237427954442857</v>
      </c>
      <c r="K974">
        <f>(p_summary[[#This Row],[Revenue]]-AVERAGE(product_summaries[UnitsSold]))/_xlfn.STDEV.P(product_summaries[UnitsSold])</f>
        <v>-0.41105083731516301</v>
      </c>
      <c r="L974">
        <v>1263</v>
      </c>
    </row>
    <row r="975" spans="1:12" x14ac:dyDescent="0.3">
      <c r="A975">
        <v>10616</v>
      </c>
      <c r="B975">
        <v>70</v>
      </c>
      <c r="C975">
        <v>15</v>
      </c>
      <c r="D975">
        <v>15</v>
      </c>
      <c r="E975">
        <v>5.000000074505806E-2</v>
      </c>
      <c r="F975" t="s">
        <v>1023</v>
      </c>
      <c r="G975">
        <v>1</v>
      </c>
      <c r="H975" t="s">
        <v>4</v>
      </c>
      <c r="I975">
        <v>213.74999983236194</v>
      </c>
      <c r="J975">
        <f>(p_summary[[#This Row],[UnitsSold]] - AVERAGE(product_summaries[UnitsSold])) / _xlfn.STDEV.P(product_summaries[UnitsSold])</f>
        <v>0.4602435338701214</v>
      </c>
      <c r="K975">
        <f>(p_summary[[#This Row],[Revenue]]-AVERAGE(product_summaries[UnitsSold]))/_xlfn.STDEV.P(product_summaries[UnitsSold])</f>
        <v>-1.3839962189845625</v>
      </c>
      <c r="L975">
        <v>817</v>
      </c>
    </row>
    <row r="976" spans="1:12" x14ac:dyDescent="0.3">
      <c r="A976">
        <v>10616</v>
      </c>
      <c r="B976">
        <v>71</v>
      </c>
      <c r="C976">
        <v>21.5</v>
      </c>
      <c r="D976">
        <v>15</v>
      </c>
      <c r="E976">
        <v>5.000000074505806E-2</v>
      </c>
      <c r="F976" t="s">
        <v>1025</v>
      </c>
      <c r="G976">
        <v>4</v>
      </c>
      <c r="H976" t="s">
        <v>13</v>
      </c>
      <c r="I976">
        <v>306.37499975971878</v>
      </c>
      <c r="J976">
        <f>(p_summary[[#This Row],[UnitsSold]] - AVERAGE(product_summaries[UnitsSold])) / _xlfn.STDEV.P(product_summaries[UnitsSold])</f>
        <v>1.1939651096050978</v>
      </c>
      <c r="K976">
        <f>(p_summary[[#This Row],[Revenue]]-AVERAGE(product_summaries[UnitsSold]))/_xlfn.STDEV.P(product_summaries[UnitsSold])</f>
        <v>-1.1008255485714278</v>
      </c>
      <c r="L976">
        <v>1057</v>
      </c>
    </row>
    <row r="977" spans="1:12" x14ac:dyDescent="0.3">
      <c r="A977">
        <v>10617</v>
      </c>
      <c r="B977">
        <v>59</v>
      </c>
      <c r="C977">
        <v>55</v>
      </c>
      <c r="D977">
        <v>30</v>
      </c>
      <c r="E977">
        <v>0.15000000596046448</v>
      </c>
      <c r="F977" t="s">
        <v>1002</v>
      </c>
      <c r="G977">
        <v>4</v>
      </c>
      <c r="H977" t="s">
        <v>13</v>
      </c>
      <c r="I977">
        <v>1402.4999901652336</v>
      </c>
      <c r="J977">
        <f>(p_summary[[#This Row],[UnitsSold]] - AVERAGE(product_summaries[UnitsSold])) / _xlfn.STDEV.P(product_summaries[UnitsSold])</f>
        <v>2.5360641585536587</v>
      </c>
      <c r="K977">
        <f>(p_summary[[#This Row],[Revenue]]-AVERAGE(product_summaries[UnitsSold]))/_xlfn.STDEV.P(product_summaries[UnitsSold])</f>
        <v>2.2502184312736562</v>
      </c>
      <c r="L977">
        <v>1496</v>
      </c>
    </row>
    <row r="978" spans="1:12" x14ac:dyDescent="0.3">
      <c r="A978">
        <v>10618</v>
      </c>
      <c r="B978">
        <v>6</v>
      </c>
      <c r="C978">
        <v>25</v>
      </c>
      <c r="D978">
        <v>70</v>
      </c>
      <c r="E978">
        <v>0</v>
      </c>
      <c r="F978" t="s">
        <v>899</v>
      </c>
      <c r="G978">
        <v>2</v>
      </c>
      <c r="H978" t="s">
        <v>7</v>
      </c>
      <c r="I978">
        <v>1750</v>
      </c>
      <c r="J978">
        <f>(p_summary[[#This Row],[UnitsSold]] - AVERAGE(product_summaries[UnitsSold])) / _xlfn.STDEV.P(product_summaries[UnitsSold])</f>
        <v>-1.1172578539600777</v>
      </c>
      <c r="K978">
        <f>(p_summary[[#This Row],[Revenue]]-AVERAGE(product_summaries[UnitsSold]))/_xlfn.STDEV.P(product_summaries[UnitsSold])</f>
        <v>3.3125861595398418</v>
      </c>
      <c r="L978">
        <v>301</v>
      </c>
    </row>
    <row r="979" spans="1:12" x14ac:dyDescent="0.3">
      <c r="A979">
        <v>10618</v>
      </c>
      <c r="B979">
        <v>56</v>
      </c>
      <c r="C979">
        <v>38</v>
      </c>
      <c r="D979">
        <v>20</v>
      </c>
      <c r="E979">
        <v>0</v>
      </c>
      <c r="F979" t="s">
        <v>997</v>
      </c>
      <c r="G979">
        <v>5</v>
      </c>
      <c r="H979" t="s">
        <v>16</v>
      </c>
      <c r="I979">
        <v>760</v>
      </c>
      <c r="J979">
        <f>(p_summary[[#This Row],[UnitsSold]] - AVERAGE(product_summaries[UnitsSold])) / _xlfn.STDEV.P(product_summaries[UnitsSold])</f>
        <v>1.8237427954442857</v>
      </c>
      <c r="K979">
        <f>(p_summary[[#This Row],[Revenue]]-AVERAGE(product_summaries[UnitsSold]))/_xlfn.STDEV.P(product_summaries[UnitsSold])</f>
        <v>0.28598465963306452</v>
      </c>
      <c r="L979">
        <v>1263</v>
      </c>
    </row>
    <row r="980" spans="1:12" x14ac:dyDescent="0.3">
      <c r="A980">
        <v>10618</v>
      </c>
      <c r="B980">
        <v>68</v>
      </c>
      <c r="C980">
        <v>12.5</v>
      </c>
      <c r="D980">
        <v>15</v>
      </c>
      <c r="E980">
        <v>0</v>
      </c>
      <c r="F980" t="s">
        <v>1019</v>
      </c>
      <c r="G980">
        <v>3</v>
      </c>
      <c r="H980" t="s">
        <v>10</v>
      </c>
      <c r="I980">
        <v>187.5</v>
      </c>
      <c r="J980">
        <f>(p_summary[[#This Row],[UnitsSold]] - AVERAGE(product_summaries[UnitsSold])) / _xlfn.STDEV.P(product_summaries[UnitsSold])</f>
        <v>0.40521441568999816</v>
      </c>
      <c r="K980">
        <f>(p_summary[[#This Row],[Revenue]]-AVERAGE(product_summaries[UnitsSold]))/_xlfn.STDEV.P(product_summaries[UnitsSold])</f>
        <v>-1.4642470158180769</v>
      </c>
      <c r="L980">
        <v>799</v>
      </c>
    </row>
    <row r="981" spans="1:12" x14ac:dyDescent="0.3">
      <c r="A981">
        <v>10619</v>
      </c>
      <c r="B981">
        <v>21</v>
      </c>
      <c r="C981">
        <v>10</v>
      </c>
      <c r="D981">
        <v>42</v>
      </c>
      <c r="E981">
        <v>0</v>
      </c>
      <c r="F981" t="s">
        <v>929</v>
      </c>
      <c r="G981">
        <v>3</v>
      </c>
      <c r="H981" t="s">
        <v>10</v>
      </c>
      <c r="I981">
        <v>420</v>
      </c>
      <c r="J981">
        <f>(p_summary[[#This Row],[UnitsSold]] - AVERAGE(product_summaries[UnitsSold])) / _xlfn.STDEV.P(product_summaries[UnitsSold])</f>
        <v>1.0686210070837059</v>
      </c>
      <c r="K981">
        <f>(p_summary[[#This Row],[Revenue]]-AVERAGE(product_summaries[UnitsSold]))/_xlfn.STDEV.P(product_summaries[UnitsSold])</f>
        <v>-0.7534542393248187</v>
      </c>
      <c r="L981">
        <v>1016</v>
      </c>
    </row>
    <row r="982" spans="1:12" x14ac:dyDescent="0.3">
      <c r="A982">
        <v>10619</v>
      </c>
      <c r="B982">
        <v>22</v>
      </c>
      <c r="C982">
        <v>21</v>
      </c>
      <c r="D982">
        <v>40</v>
      </c>
      <c r="E982">
        <v>0</v>
      </c>
      <c r="F982" t="s">
        <v>931</v>
      </c>
      <c r="G982">
        <v>5</v>
      </c>
      <c r="H982" t="s">
        <v>16</v>
      </c>
      <c r="I982">
        <v>840</v>
      </c>
      <c r="J982">
        <f>(p_summary[[#This Row],[UnitsSold]] - AVERAGE(product_summaries[UnitsSold])) / _xlfn.STDEV.P(product_summaries[UnitsSold])</f>
        <v>-0.97357071204531154</v>
      </c>
      <c r="K982">
        <f>(p_summary[[#This Row],[Revenue]]-AVERAGE(product_summaries[UnitsSold]))/_xlfn.STDEV.P(product_summaries[UnitsSold])</f>
        <v>0.53055851821139</v>
      </c>
      <c r="L982">
        <v>348</v>
      </c>
    </row>
    <row r="983" spans="1:12" x14ac:dyDescent="0.3">
      <c r="A983">
        <v>10620</v>
      </c>
      <c r="B983">
        <v>24</v>
      </c>
      <c r="C983">
        <v>4.5</v>
      </c>
      <c r="D983">
        <v>5</v>
      </c>
      <c r="E983">
        <v>0</v>
      </c>
      <c r="F983" t="s">
        <v>935</v>
      </c>
      <c r="G983">
        <v>1</v>
      </c>
      <c r="H983" t="s">
        <v>4</v>
      </c>
      <c r="I983">
        <v>22.5</v>
      </c>
      <c r="J983">
        <f>(p_summary[[#This Row],[UnitsSold]] - AVERAGE(product_summaries[UnitsSold])) / _xlfn.STDEV.P(product_summaries[UnitsSold])</f>
        <v>1.4018528893966744</v>
      </c>
      <c r="K983">
        <f>(p_summary[[#This Row],[Revenue]]-AVERAGE(product_summaries[UnitsSold]))/_xlfn.STDEV.P(product_summaries[UnitsSold])</f>
        <v>-1.9686805991358733</v>
      </c>
      <c r="L983">
        <v>1125</v>
      </c>
    </row>
    <row r="984" spans="1:12" x14ac:dyDescent="0.3">
      <c r="A984">
        <v>10620</v>
      </c>
      <c r="B984">
        <v>52</v>
      </c>
      <c r="C984">
        <v>7</v>
      </c>
      <c r="D984">
        <v>5</v>
      </c>
      <c r="E984">
        <v>0</v>
      </c>
      <c r="F984" t="s">
        <v>989</v>
      </c>
      <c r="G984">
        <v>5</v>
      </c>
      <c r="H984" t="s">
        <v>16</v>
      </c>
      <c r="I984">
        <v>35</v>
      </c>
      <c r="J984">
        <f>(p_summary[[#This Row],[UnitsSold]] - AVERAGE(product_summaries[UnitsSold])) / _xlfn.STDEV.P(product_summaries[UnitsSold])</f>
        <v>-0.50888038074649322</v>
      </c>
      <c r="K984">
        <f>(p_summary[[#This Row],[Revenue]]-AVERAGE(product_summaries[UnitsSold]))/_xlfn.STDEV.P(product_summaries[UnitsSold])</f>
        <v>-1.9304659337330099</v>
      </c>
      <c r="L984">
        <v>500</v>
      </c>
    </row>
    <row r="985" spans="1:12" x14ac:dyDescent="0.3">
      <c r="A985">
        <v>10621</v>
      </c>
      <c r="B985">
        <v>19</v>
      </c>
      <c r="C985">
        <v>9.1999999999999993</v>
      </c>
      <c r="D985">
        <v>5</v>
      </c>
      <c r="E985">
        <v>0</v>
      </c>
      <c r="F985" t="s">
        <v>925</v>
      </c>
      <c r="G985">
        <v>3</v>
      </c>
      <c r="H985" t="s">
        <v>10</v>
      </c>
      <c r="I985">
        <v>46</v>
      </c>
      <c r="J985">
        <f>(p_summary[[#This Row],[UnitsSold]] - AVERAGE(product_summaries[UnitsSold])) / _xlfn.STDEV.P(product_summaries[UnitsSold])</f>
        <v>0.17286925004058901</v>
      </c>
      <c r="K985">
        <f>(p_summary[[#This Row],[Revenue]]-AVERAGE(product_summaries[UnitsSold]))/_xlfn.STDEV.P(product_summaries[UnitsSold])</f>
        <v>-1.8968370281784901</v>
      </c>
      <c r="L985">
        <v>723</v>
      </c>
    </row>
    <row r="986" spans="1:12" x14ac:dyDescent="0.3">
      <c r="A986">
        <v>10621</v>
      </c>
      <c r="B986">
        <v>23</v>
      </c>
      <c r="C986">
        <v>9</v>
      </c>
      <c r="D986">
        <v>10</v>
      </c>
      <c r="E986">
        <v>0</v>
      </c>
      <c r="F986" t="s">
        <v>933</v>
      </c>
      <c r="G986">
        <v>5</v>
      </c>
      <c r="H986" t="s">
        <v>16</v>
      </c>
      <c r="I986">
        <v>90</v>
      </c>
      <c r="J986">
        <f>(p_summary[[#This Row],[UnitsSold]] - AVERAGE(product_summaries[UnitsSold])) / _xlfn.STDEV.P(product_summaries[UnitsSold])</f>
        <v>-0.26430652216816775</v>
      </c>
      <c r="K986">
        <f>(p_summary[[#This Row],[Revenue]]-AVERAGE(product_summaries[UnitsSold]))/_xlfn.STDEV.P(product_summaries[UnitsSold])</f>
        <v>-1.7623214059604111</v>
      </c>
      <c r="L986">
        <v>580</v>
      </c>
    </row>
    <row r="987" spans="1:12" x14ac:dyDescent="0.3">
      <c r="A987">
        <v>10621</v>
      </c>
      <c r="B987">
        <v>70</v>
      </c>
      <c r="C987">
        <v>15</v>
      </c>
      <c r="D987">
        <v>20</v>
      </c>
      <c r="E987">
        <v>0</v>
      </c>
      <c r="F987" t="s">
        <v>1023</v>
      </c>
      <c r="G987">
        <v>1</v>
      </c>
      <c r="H987" t="s">
        <v>4</v>
      </c>
      <c r="I987">
        <v>300</v>
      </c>
      <c r="J987">
        <f>(p_summary[[#This Row],[UnitsSold]] - AVERAGE(product_summaries[UnitsSold])) / _xlfn.STDEV.P(product_summaries[UnitsSold])</f>
        <v>0.4602435338701214</v>
      </c>
      <c r="K987">
        <f>(p_summary[[#This Row],[Revenue]]-AVERAGE(product_summaries[UnitsSold]))/_xlfn.STDEV.P(product_summaries[UnitsSold])</f>
        <v>-1.1203150271923068</v>
      </c>
      <c r="L987">
        <v>817</v>
      </c>
    </row>
    <row r="988" spans="1:12" x14ac:dyDescent="0.3">
      <c r="A988">
        <v>10621</v>
      </c>
      <c r="B988">
        <v>71</v>
      </c>
      <c r="C988">
        <v>21.5</v>
      </c>
      <c r="D988">
        <v>15</v>
      </c>
      <c r="E988">
        <v>0</v>
      </c>
      <c r="F988" t="s">
        <v>1025</v>
      </c>
      <c r="G988">
        <v>4</v>
      </c>
      <c r="H988" t="s">
        <v>13</v>
      </c>
      <c r="I988">
        <v>322.5</v>
      </c>
      <c r="J988">
        <f>(p_summary[[#This Row],[UnitsSold]] - AVERAGE(product_summaries[UnitsSold])) / _xlfn.STDEV.P(product_summaries[UnitsSold])</f>
        <v>1.1939651096050978</v>
      </c>
      <c r="K988">
        <f>(p_summary[[#This Row],[Revenue]]-AVERAGE(product_summaries[UnitsSold]))/_xlfn.STDEV.P(product_summaries[UnitsSold])</f>
        <v>-1.0515286294671529</v>
      </c>
      <c r="L988">
        <v>1057</v>
      </c>
    </row>
    <row r="989" spans="1:12" x14ac:dyDescent="0.3">
      <c r="A989">
        <v>10622</v>
      </c>
      <c r="B989">
        <v>2</v>
      </c>
      <c r="C989">
        <v>19</v>
      </c>
      <c r="D989">
        <v>20</v>
      </c>
      <c r="E989">
        <v>0</v>
      </c>
      <c r="F989" t="s">
        <v>891</v>
      </c>
      <c r="G989">
        <v>1</v>
      </c>
      <c r="H989" t="s">
        <v>4</v>
      </c>
      <c r="I989">
        <v>380</v>
      </c>
      <c r="J989">
        <f>(p_summary[[#This Row],[UnitsSold]] - AVERAGE(product_summaries[UnitsSold])) / _xlfn.STDEV.P(product_summaries[UnitsSold])</f>
        <v>1.1939651096050978</v>
      </c>
      <c r="K989">
        <f>(p_summary[[#This Row],[Revenue]]-AVERAGE(product_summaries[UnitsSold]))/_xlfn.STDEV.P(product_summaries[UnitsSold])</f>
        <v>-0.87574116861398132</v>
      </c>
      <c r="L989">
        <v>1057</v>
      </c>
    </row>
    <row r="990" spans="1:12" x14ac:dyDescent="0.3">
      <c r="A990">
        <v>10622</v>
      </c>
      <c r="B990">
        <v>68</v>
      </c>
      <c r="C990">
        <v>12.5</v>
      </c>
      <c r="D990">
        <v>18</v>
      </c>
      <c r="E990">
        <v>0.20000000298023224</v>
      </c>
      <c r="F990" t="s">
        <v>1019</v>
      </c>
      <c r="G990">
        <v>3</v>
      </c>
      <c r="H990" t="s">
        <v>10</v>
      </c>
      <c r="I990">
        <v>179.99999932944775</v>
      </c>
      <c r="J990">
        <f>(p_summary[[#This Row],[UnitsSold]] - AVERAGE(product_summaries[UnitsSold])) / _xlfn.STDEV.P(product_summaries[UnitsSold])</f>
        <v>0.40521441568999816</v>
      </c>
      <c r="K990">
        <f>(p_summary[[#This Row],[Revenue]]-AVERAGE(product_summaries[UnitsSold]))/_xlfn.STDEV.P(product_summaries[UnitsSold])</f>
        <v>-1.4871758171097895</v>
      </c>
      <c r="L990">
        <v>799</v>
      </c>
    </row>
    <row r="991" spans="1:12" x14ac:dyDescent="0.3">
      <c r="A991">
        <v>10623</v>
      </c>
      <c r="B991">
        <v>14</v>
      </c>
      <c r="C991">
        <v>23.25</v>
      </c>
      <c r="D991">
        <v>21</v>
      </c>
      <c r="E991">
        <v>0</v>
      </c>
      <c r="F991" t="s">
        <v>915</v>
      </c>
      <c r="G991">
        <v>7</v>
      </c>
      <c r="H991" t="s">
        <v>22</v>
      </c>
      <c r="I991">
        <v>488.25</v>
      </c>
      <c r="J991">
        <f>(p_summary[[#This Row],[UnitsSold]] - AVERAGE(product_summaries[UnitsSold])) / _xlfn.STDEV.P(product_summaries[UnitsSold])</f>
        <v>-0.80236901104048375</v>
      </c>
      <c r="K991">
        <f>(p_summary[[#This Row],[Revenue]]-AVERAGE(product_summaries[UnitsSold]))/_xlfn.STDEV.P(product_summaries[UnitsSold])</f>
        <v>-0.54480216622518474</v>
      </c>
      <c r="L991">
        <v>404</v>
      </c>
    </row>
    <row r="992" spans="1:12" x14ac:dyDescent="0.3">
      <c r="A992">
        <v>10623</v>
      </c>
      <c r="B992">
        <v>19</v>
      </c>
      <c r="C992">
        <v>9.1999999999999993</v>
      </c>
      <c r="D992">
        <v>15</v>
      </c>
      <c r="E992">
        <v>0.10000000149011612</v>
      </c>
      <c r="F992" t="s">
        <v>925</v>
      </c>
      <c r="G992">
        <v>3</v>
      </c>
      <c r="H992" t="s">
        <v>10</v>
      </c>
      <c r="I992">
        <v>124.19999979436398</v>
      </c>
      <c r="J992">
        <f>(p_summary[[#This Row],[UnitsSold]] - AVERAGE(product_summaries[UnitsSold])) / _xlfn.STDEV.P(product_summaries[UnitsSold])</f>
        <v>0.17286925004058901</v>
      </c>
      <c r="K992">
        <f>(p_summary[[#This Row],[Revenue]]-AVERAGE(product_summaries[UnitsSold]))/_xlfn.STDEV.P(product_summaries[UnitsSold])</f>
        <v>-1.6577660820468421</v>
      </c>
      <c r="L992">
        <v>723</v>
      </c>
    </row>
    <row r="993" spans="1:12" x14ac:dyDescent="0.3">
      <c r="A993">
        <v>10623</v>
      </c>
      <c r="B993">
        <v>21</v>
      </c>
      <c r="C993">
        <v>10</v>
      </c>
      <c r="D993">
        <v>25</v>
      </c>
      <c r="E993">
        <v>0.10000000149011612</v>
      </c>
      <c r="F993" t="s">
        <v>929</v>
      </c>
      <c r="G993">
        <v>3</v>
      </c>
      <c r="H993" t="s">
        <v>10</v>
      </c>
      <c r="I993">
        <v>224.99999962747097</v>
      </c>
      <c r="J993">
        <f>(p_summary[[#This Row],[UnitsSold]] - AVERAGE(product_summaries[UnitsSold])) / _xlfn.STDEV.P(product_summaries[UnitsSold])</f>
        <v>1.0686210070837059</v>
      </c>
      <c r="K993">
        <f>(p_summary[[#This Row],[Revenue]]-AVERAGE(product_summaries[UnitsSold]))/_xlfn.STDEV.P(product_summaries[UnitsSold])</f>
        <v>-1.3496030207483727</v>
      </c>
      <c r="L993">
        <v>1016</v>
      </c>
    </row>
    <row r="994" spans="1:12" x14ac:dyDescent="0.3">
      <c r="A994">
        <v>10623</v>
      </c>
      <c r="B994">
        <v>24</v>
      </c>
      <c r="C994">
        <v>4.5</v>
      </c>
      <c r="D994">
        <v>3</v>
      </c>
      <c r="E994">
        <v>0</v>
      </c>
      <c r="F994" t="s">
        <v>935</v>
      </c>
      <c r="G994">
        <v>1</v>
      </c>
      <c r="H994" t="s">
        <v>4</v>
      </c>
      <c r="I994">
        <v>13.5</v>
      </c>
      <c r="J994">
        <f>(p_summary[[#This Row],[UnitsSold]] - AVERAGE(product_summaries[UnitsSold])) / _xlfn.STDEV.P(product_summaries[UnitsSold])</f>
        <v>1.4018528893966744</v>
      </c>
      <c r="K994">
        <f>(p_summary[[#This Row],[Revenue]]-AVERAGE(product_summaries[UnitsSold]))/_xlfn.STDEV.P(product_summaries[UnitsSold])</f>
        <v>-1.996195158225935</v>
      </c>
      <c r="L994">
        <v>1125</v>
      </c>
    </row>
    <row r="995" spans="1:12" x14ac:dyDescent="0.3">
      <c r="A995">
        <v>10623</v>
      </c>
      <c r="B995">
        <v>35</v>
      </c>
      <c r="C995">
        <v>18</v>
      </c>
      <c r="D995">
        <v>30</v>
      </c>
      <c r="E995">
        <v>0.10000000149011612</v>
      </c>
      <c r="F995" t="s">
        <v>956</v>
      </c>
      <c r="G995">
        <v>1</v>
      </c>
      <c r="H995" t="s">
        <v>4</v>
      </c>
      <c r="I995">
        <v>485.9999991953373</v>
      </c>
      <c r="J995">
        <f>(p_summary[[#This Row],[UnitsSold]] - AVERAGE(product_summaries[UnitsSold])) / _xlfn.STDEV.P(product_summaries[UnitsSold])</f>
        <v>0.6620169671972399</v>
      </c>
      <c r="K995">
        <f>(p_summary[[#This Row],[Revenue]]-AVERAGE(product_summaries[UnitsSold]))/_xlfn.STDEV.P(product_summaries[UnitsSold])</f>
        <v>-0.55168080845769341</v>
      </c>
      <c r="L995">
        <v>883</v>
      </c>
    </row>
    <row r="996" spans="1:12" x14ac:dyDescent="0.3">
      <c r="A996">
        <v>10624</v>
      </c>
      <c r="B996">
        <v>28</v>
      </c>
      <c r="C996">
        <v>45.6</v>
      </c>
      <c r="D996">
        <v>10</v>
      </c>
      <c r="E996">
        <v>0</v>
      </c>
      <c r="F996" t="s">
        <v>943</v>
      </c>
      <c r="G996">
        <v>7</v>
      </c>
      <c r="H996" t="s">
        <v>22</v>
      </c>
      <c r="I996">
        <v>456</v>
      </c>
      <c r="J996">
        <f>(p_summary[[#This Row],[UnitsSold]] - AVERAGE(product_summaries[UnitsSold])) / _xlfn.STDEV.P(product_summaries[UnitsSold])</f>
        <v>-8.0876128234423653E-2</v>
      </c>
      <c r="K996">
        <f>(p_summary[[#This Row],[Revenue]]-AVERAGE(product_summaries[UnitsSold]))/_xlfn.STDEV.P(product_summaries[UnitsSold])</f>
        <v>-0.64339600296457222</v>
      </c>
      <c r="L996">
        <v>640</v>
      </c>
    </row>
    <row r="997" spans="1:12" x14ac:dyDescent="0.3">
      <c r="A997">
        <v>10624</v>
      </c>
      <c r="B997">
        <v>29</v>
      </c>
      <c r="C997">
        <v>123.79</v>
      </c>
      <c r="D997">
        <v>6</v>
      </c>
      <c r="E997">
        <v>0</v>
      </c>
      <c r="F997" t="s">
        <v>945</v>
      </c>
      <c r="G997">
        <v>6</v>
      </c>
      <c r="H997" t="s">
        <v>19</v>
      </c>
      <c r="I997">
        <v>742.74</v>
      </c>
      <c r="J997">
        <f>(p_summary[[#This Row],[UnitsSold]] - AVERAGE(product_summaries[UnitsSold])) / _xlfn.STDEV.P(product_summaries[UnitsSold])</f>
        <v>0.24318423438185757</v>
      </c>
      <c r="K997">
        <f>(p_summary[[#This Row],[Revenue]]-AVERAGE(product_summaries[UnitsSold]))/_xlfn.STDEV.P(product_summaries[UnitsSold])</f>
        <v>0.23321784964479084</v>
      </c>
      <c r="L997">
        <v>746</v>
      </c>
    </row>
    <row r="998" spans="1:12" x14ac:dyDescent="0.3">
      <c r="A998">
        <v>10624</v>
      </c>
      <c r="B998">
        <v>44</v>
      </c>
      <c r="C998">
        <v>19.45</v>
      </c>
      <c r="D998">
        <v>10</v>
      </c>
      <c r="E998">
        <v>0</v>
      </c>
      <c r="F998" t="s">
        <v>973</v>
      </c>
      <c r="G998">
        <v>2</v>
      </c>
      <c r="H998" t="s">
        <v>7</v>
      </c>
      <c r="I998">
        <v>194.5</v>
      </c>
      <c r="J998">
        <f>(p_summary[[#This Row],[UnitsSold]] - AVERAGE(product_summaries[UnitsSold])) / _xlfn.STDEV.P(product_summaries[UnitsSold])</f>
        <v>-0.20010588429135731</v>
      </c>
      <c r="K998">
        <f>(p_summary[[#This Row],[Revenue]]-AVERAGE(product_summaries[UnitsSold]))/_xlfn.STDEV.P(product_summaries[UnitsSold])</f>
        <v>-1.4428468031924735</v>
      </c>
      <c r="L998">
        <v>601</v>
      </c>
    </row>
    <row r="999" spans="1:12" x14ac:dyDescent="0.3">
      <c r="A999">
        <v>10625</v>
      </c>
      <c r="B999">
        <v>14</v>
      </c>
      <c r="C999">
        <v>23.25</v>
      </c>
      <c r="D999">
        <v>3</v>
      </c>
      <c r="E999">
        <v>0</v>
      </c>
      <c r="F999" t="s">
        <v>915</v>
      </c>
      <c r="G999">
        <v>7</v>
      </c>
      <c r="H999" t="s">
        <v>22</v>
      </c>
      <c r="I999">
        <v>69.75</v>
      </c>
      <c r="J999">
        <f>(p_summary[[#This Row],[UnitsSold]] - AVERAGE(product_summaries[UnitsSold])) / _xlfn.STDEV.P(product_summaries[UnitsSold])</f>
        <v>-0.80236901104048375</v>
      </c>
      <c r="K999">
        <f>(p_summary[[#This Row],[Revenue]]-AVERAGE(product_summaries[UnitsSold]))/_xlfn.STDEV.P(product_summaries[UnitsSold])</f>
        <v>-1.8242291639130497</v>
      </c>
      <c r="L999">
        <v>404</v>
      </c>
    </row>
    <row r="1000" spans="1:12" x14ac:dyDescent="0.3">
      <c r="A1000">
        <v>10625</v>
      </c>
      <c r="B1000">
        <v>42</v>
      </c>
      <c r="C1000">
        <v>14</v>
      </c>
      <c r="D1000">
        <v>5</v>
      </c>
      <c r="E1000">
        <v>0</v>
      </c>
      <c r="F1000" t="s">
        <v>969</v>
      </c>
      <c r="G1000">
        <v>5</v>
      </c>
      <c r="H1000" t="s">
        <v>16</v>
      </c>
      <c r="I1000">
        <v>70</v>
      </c>
      <c r="J1000">
        <f>(p_summary[[#This Row],[UnitsSold]] - AVERAGE(product_summaries[UnitsSold])) / _xlfn.STDEV.P(product_summaries[UnitsSold])</f>
        <v>9.338274600263323E-2</v>
      </c>
      <c r="K1000">
        <f>(p_summary[[#This Row],[Revenue]]-AVERAGE(product_summaries[UnitsSold]))/_xlfn.STDEV.P(product_summaries[UnitsSold])</f>
        <v>-1.8234648706049925</v>
      </c>
      <c r="L1000">
        <v>697</v>
      </c>
    </row>
    <row r="1001" spans="1:12" x14ac:dyDescent="0.3">
      <c r="A1001">
        <v>10625</v>
      </c>
      <c r="B1001">
        <v>60</v>
      </c>
      <c r="C1001">
        <v>34</v>
      </c>
      <c r="D1001">
        <v>10</v>
      </c>
      <c r="E1001">
        <v>0</v>
      </c>
      <c r="F1001" t="s">
        <v>1004</v>
      </c>
      <c r="G1001">
        <v>4</v>
      </c>
      <c r="H1001" t="s">
        <v>13</v>
      </c>
      <c r="I1001">
        <v>340</v>
      </c>
      <c r="J1001">
        <f>(p_summary[[#This Row],[UnitsSold]] - AVERAGE(product_summaries[UnitsSold])) / _xlfn.STDEV.P(product_summaries[UnitsSold])</f>
        <v>2.7836951903642131</v>
      </c>
      <c r="K1001">
        <f>(p_summary[[#This Row],[Revenue]]-AVERAGE(product_summaries[UnitsSold]))/_xlfn.STDEV.P(product_summaries[UnitsSold])</f>
        <v>-0.99802809790314406</v>
      </c>
      <c r="L1001">
        <v>1577</v>
      </c>
    </row>
    <row r="1002" spans="1:12" x14ac:dyDescent="0.3">
      <c r="A1002">
        <v>10626</v>
      </c>
      <c r="B1002">
        <v>53</v>
      </c>
      <c r="C1002">
        <v>32.799999999999997</v>
      </c>
      <c r="D1002">
        <v>12</v>
      </c>
      <c r="E1002">
        <v>0</v>
      </c>
      <c r="F1002" t="s">
        <v>991</v>
      </c>
      <c r="G1002">
        <v>6</v>
      </c>
      <c r="H1002" t="s">
        <v>19</v>
      </c>
      <c r="I1002">
        <v>393.59999999999997</v>
      </c>
      <c r="J1002">
        <f>(p_summary[[#This Row],[UnitsSold]] - AVERAGE(product_summaries[UnitsSold])) / _xlfn.STDEV.P(product_summaries[UnitsSold])</f>
        <v>0.16981207680835994</v>
      </c>
      <c r="K1002">
        <f>(p_summary[[#This Row],[Revenue]]-AVERAGE(product_summaries[UnitsSold]))/_xlfn.STDEV.P(product_summaries[UnitsSold])</f>
        <v>-0.83416361265566619</v>
      </c>
      <c r="L1002">
        <v>722</v>
      </c>
    </row>
    <row r="1003" spans="1:12" x14ac:dyDescent="0.3">
      <c r="A1003">
        <v>10626</v>
      </c>
      <c r="B1003">
        <v>60</v>
      </c>
      <c r="C1003">
        <v>34</v>
      </c>
      <c r="D1003">
        <v>20</v>
      </c>
      <c r="E1003">
        <v>0</v>
      </c>
      <c r="F1003" t="s">
        <v>1004</v>
      </c>
      <c r="G1003">
        <v>4</v>
      </c>
      <c r="H1003" t="s">
        <v>13</v>
      </c>
      <c r="I1003">
        <v>680</v>
      </c>
      <c r="J1003">
        <f>(p_summary[[#This Row],[UnitsSold]] - AVERAGE(product_summaries[UnitsSold])) / _xlfn.STDEV.P(product_summaries[UnitsSold])</f>
        <v>2.7836951903642131</v>
      </c>
      <c r="K1003">
        <f>(p_summary[[#This Row],[Revenue]]-AVERAGE(product_summaries[UnitsSold]))/_xlfn.STDEV.P(product_summaries[UnitsSold])</f>
        <v>4.1410801054739071E-2</v>
      </c>
      <c r="L1003">
        <v>1577</v>
      </c>
    </row>
    <row r="1004" spans="1:12" x14ac:dyDescent="0.3">
      <c r="A1004">
        <v>10626</v>
      </c>
      <c r="B1004">
        <v>71</v>
      </c>
      <c r="C1004">
        <v>21.5</v>
      </c>
      <c r="D1004">
        <v>20</v>
      </c>
      <c r="E1004">
        <v>0</v>
      </c>
      <c r="F1004" t="s">
        <v>1025</v>
      </c>
      <c r="G1004">
        <v>4</v>
      </c>
      <c r="H1004" t="s">
        <v>13</v>
      </c>
      <c r="I1004">
        <v>430</v>
      </c>
      <c r="J1004">
        <f>(p_summary[[#This Row],[UnitsSold]] - AVERAGE(product_summaries[UnitsSold])) / _xlfn.STDEV.P(product_summaries[UnitsSold])</f>
        <v>1.1939651096050978</v>
      </c>
      <c r="K1004">
        <f>(p_summary[[#This Row],[Revenue]]-AVERAGE(product_summaries[UnitsSold]))/_xlfn.STDEV.P(product_summaries[UnitsSold])</f>
        <v>-0.72288250700252799</v>
      </c>
      <c r="L1004">
        <v>1057</v>
      </c>
    </row>
    <row r="1005" spans="1:12" x14ac:dyDescent="0.3">
      <c r="A1005">
        <v>10627</v>
      </c>
      <c r="B1005">
        <v>62</v>
      </c>
      <c r="C1005">
        <v>49.3</v>
      </c>
      <c r="D1005">
        <v>15</v>
      </c>
      <c r="E1005">
        <v>0</v>
      </c>
      <c r="F1005" t="s">
        <v>1008</v>
      </c>
      <c r="G1005">
        <v>3</v>
      </c>
      <c r="H1005" t="s">
        <v>10</v>
      </c>
      <c r="I1005">
        <v>739.5</v>
      </c>
      <c r="J1005">
        <f>(p_summary[[#This Row],[UnitsSold]] - AVERAGE(product_summaries[UnitsSold])) / _xlfn.STDEV.P(product_summaries[UnitsSold])</f>
        <v>1.2734516136430536</v>
      </c>
      <c r="K1005">
        <f>(p_summary[[#This Row],[Revenue]]-AVERAGE(product_summaries[UnitsSold]))/_xlfn.STDEV.P(product_summaries[UnitsSold])</f>
        <v>0.22331260837236863</v>
      </c>
      <c r="L1005">
        <v>1083</v>
      </c>
    </row>
    <row r="1006" spans="1:12" x14ac:dyDescent="0.3">
      <c r="A1006">
        <v>10627</v>
      </c>
      <c r="B1006">
        <v>73</v>
      </c>
      <c r="C1006">
        <v>15</v>
      </c>
      <c r="D1006">
        <v>35</v>
      </c>
      <c r="E1006">
        <v>0.15000000596046448</v>
      </c>
      <c r="F1006" t="s">
        <v>1027</v>
      </c>
      <c r="G1006">
        <v>8</v>
      </c>
      <c r="H1006" t="s">
        <v>25</v>
      </c>
      <c r="I1006">
        <v>446.24999687075615</v>
      </c>
      <c r="J1006">
        <f>(p_summary[[#This Row],[UnitsSold]] - AVERAGE(product_summaries[UnitsSold])) / _xlfn.STDEV.P(product_summaries[UnitsSold])</f>
        <v>-1.1417152398179102</v>
      </c>
      <c r="K1006">
        <f>(p_summary[[#This Row],[Revenue]]-AVERAGE(product_summaries[UnitsSold]))/_xlfn.STDEV.P(product_summaries[UnitsSold])</f>
        <v>-0.67320345154544614</v>
      </c>
      <c r="L1006">
        <v>293</v>
      </c>
    </row>
    <row r="1007" spans="1:12" x14ac:dyDescent="0.3">
      <c r="A1007">
        <v>10628</v>
      </c>
      <c r="B1007">
        <v>1</v>
      </c>
      <c r="C1007">
        <v>18</v>
      </c>
      <c r="D1007">
        <v>25</v>
      </c>
      <c r="E1007">
        <v>0</v>
      </c>
      <c r="F1007" t="s">
        <v>889</v>
      </c>
      <c r="G1007">
        <v>1</v>
      </c>
      <c r="H1007" t="s">
        <v>4</v>
      </c>
      <c r="I1007">
        <v>450</v>
      </c>
      <c r="J1007">
        <f>(p_summary[[#This Row],[UnitsSold]] - AVERAGE(product_summaries[UnitsSold])) / _xlfn.STDEV.P(product_summaries[UnitsSold])</f>
        <v>0.49387243942464115</v>
      </c>
      <c r="K1007">
        <f>(p_summary[[#This Row],[Revenue]]-AVERAGE(product_summaries[UnitsSold]))/_xlfn.STDEV.P(product_summaries[UnitsSold])</f>
        <v>-0.66173904235794656</v>
      </c>
      <c r="L1007">
        <v>828</v>
      </c>
    </row>
    <row r="1008" spans="1:12" x14ac:dyDescent="0.3">
      <c r="A1008">
        <v>10629</v>
      </c>
      <c r="B1008">
        <v>29</v>
      </c>
      <c r="C1008">
        <v>123.79</v>
      </c>
      <c r="D1008">
        <v>20</v>
      </c>
      <c r="E1008">
        <v>0</v>
      </c>
      <c r="F1008" t="s">
        <v>945</v>
      </c>
      <c r="G1008">
        <v>6</v>
      </c>
      <c r="H1008" t="s">
        <v>19</v>
      </c>
      <c r="I1008">
        <v>2475.8000000000002</v>
      </c>
      <c r="J1008">
        <f>(p_summary[[#This Row],[UnitsSold]] - AVERAGE(product_summaries[UnitsSold])) / _xlfn.STDEV.P(product_summaries[UnitsSold])</f>
        <v>0.24318423438185757</v>
      </c>
      <c r="K1008">
        <f>(p_summary[[#This Row],[Revenue]]-AVERAGE(product_summaries[UnitsSold]))/_xlfn.STDEV.P(product_summaries[UnitsSold])</f>
        <v>5.5314824914917002</v>
      </c>
      <c r="L1008">
        <v>746</v>
      </c>
    </row>
    <row r="1009" spans="1:12" x14ac:dyDescent="0.3">
      <c r="A1009">
        <v>10629</v>
      </c>
      <c r="B1009">
        <v>64</v>
      </c>
      <c r="C1009">
        <v>33.25</v>
      </c>
      <c r="D1009">
        <v>9</v>
      </c>
      <c r="E1009">
        <v>0</v>
      </c>
      <c r="F1009" t="s">
        <v>1012</v>
      </c>
      <c r="G1009">
        <v>5</v>
      </c>
      <c r="H1009" t="s">
        <v>16</v>
      </c>
      <c r="I1009">
        <v>299.25</v>
      </c>
      <c r="J1009">
        <f>(p_summary[[#This Row],[UnitsSold]] - AVERAGE(product_summaries[UnitsSold])) / _xlfn.STDEV.P(product_summaries[UnitsSold])</f>
        <v>0.22484119498848315</v>
      </c>
      <c r="K1009">
        <f>(p_summary[[#This Row],[Revenue]]-AVERAGE(product_summaries[UnitsSold]))/_xlfn.STDEV.P(product_summaries[UnitsSold])</f>
        <v>-1.1226079071164787</v>
      </c>
      <c r="L1009">
        <v>740</v>
      </c>
    </row>
    <row r="1010" spans="1:12" x14ac:dyDescent="0.3">
      <c r="A1010">
        <v>10630</v>
      </c>
      <c r="B1010">
        <v>55</v>
      </c>
      <c r="C1010">
        <v>24</v>
      </c>
      <c r="D1010">
        <v>12</v>
      </c>
      <c r="E1010">
        <v>5.000000074505806E-2</v>
      </c>
      <c r="F1010" t="s">
        <v>995</v>
      </c>
      <c r="G1010">
        <v>6</v>
      </c>
      <c r="H1010" t="s">
        <v>19</v>
      </c>
      <c r="I1010">
        <v>273.59999978542328</v>
      </c>
      <c r="J1010">
        <f>(p_summary[[#This Row],[UnitsSold]] - AVERAGE(product_summaries[UnitsSold])) / _xlfn.STDEV.P(product_summaries[UnitsSold])</f>
        <v>0.72316043184182122</v>
      </c>
      <c r="K1010">
        <f>(p_summary[[#This Row],[Revenue]]-AVERAGE(product_summaries[UnitsSold]))/_xlfn.STDEV.P(product_summaries[UnitsSold])</f>
        <v>-1.2010244011791524</v>
      </c>
      <c r="L1010">
        <v>903</v>
      </c>
    </row>
    <row r="1011" spans="1:12" x14ac:dyDescent="0.3">
      <c r="A1011">
        <v>10630</v>
      </c>
      <c r="B1011">
        <v>76</v>
      </c>
      <c r="C1011">
        <v>18</v>
      </c>
      <c r="D1011">
        <v>35</v>
      </c>
      <c r="E1011">
        <v>0</v>
      </c>
      <c r="F1011" t="s">
        <v>1032</v>
      </c>
      <c r="G1011">
        <v>1</v>
      </c>
      <c r="H1011" t="s">
        <v>4</v>
      </c>
      <c r="I1011">
        <v>630</v>
      </c>
      <c r="J1011">
        <f>(p_summary[[#This Row],[UnitsSold]] - AVERAGE(product_summaries[UnitsSold])) / _xlfn.STDEV.P(product_summaries[UnitsSold])</f>
        <v>0.96161994395568862</v>
      </c>
      <c r="K1011">
        <f>(p_summary[[#This Row],[Revenue]]-AVERAGE(product_summaries[UnitsSold]))/_xlfn.STDEV.P(product_summaries[UnitsSold])</f>
        <v>-0.11144786055671434</v>
      </c>
      <c r="L1011">
        <v>981</v>
      </c>
    </row>
    <row r="1012" spans="1:12" x14ac:dyDescent="0.3">
      <c r="A1012">
        <v>10631</v>
      </c>
      <c r="B1012">
        <v>75</v>
      </c>
      <c r="C1012">
        <v>7.75</v>
      </c>
      <c r="D1012">
        <v>8</v>
      </c>
      <c r="E1012">
        <v>0.10000000149011612</v>
      </c>
      <c r="F1012" t="s">
        <v>1030</v>
      </c>
      <c r="G1012">
        <v>1</v>
      </c>
      <c r="H1012" t="s">
        <v>4</v>
      </c>
      <c r="I1012">
        <v>55.799999907612801</v>
      </c>
      <c r="J1012">
        <f>(p_summary[[#This Row],[UnitsSold]] - AVERAGE(product_summaries[UnitsSold])) / _xlfn.STDEV.P(product_summaries[UnitsSold])</f>
        <v>1.4935680863635465</v>
      </c>
      <c r="K1012">
        <f>(p_summary[[#This Row],[Revenue]]-AVERAGE(product_summaries[UnitsSold]))/_xlfn.STDEV.P(product_summaries[UnitsSold])</f>
        <v>-1.8668767307850889</v>
      </c>
      <c r="L1012">
        <v>1155</v>
      </c>
    </row>
    <row r="1013" spans="1:12" x14ac:dyDescent="0.3">
      <c r="A1013">
        <v>10632</v>
      </c>
      <c r="B1013">
        <v>2</v>
      </c>
      <c r="C1013">
        <v>19</v>
      </c>
      <c r="D1013">
        <v>30</v>
      </c>
      <c r="E1013">
        <v>5.000000074505806E-2</v>
      </c>
      <c r="F1013" t="s">
        <v>891</v>
      </c>
      <c r="G1013">
        <v>1</v>
      </c>
      <c r="H1013" t="s">
        <v>4</v>
      </c>
      <c r="I1013">
        <v>541.49999957531691</v>
      </c>
      <c r="J1013">
        <f>(p_summary[[#This Row],[UnitsSold]] - AVERAGE(product_summaries[UnitsSold])) / _xlfn.STDEV.P(product_summaries[UnitsSold])</f>
        <v>1.1939651096050978</v>
      </c>
      <c r="K1013">
        <f>(p_summary[[#This Row],[Revenue]]-AVERAGE(product_summaries[UnitsSold]))/_xlfn.STDEV.P(product_summaries[UnitsSold])</f>
        <v>-0.38200769290731668</v>
      </c>
      <c r="L1013">
        <v>1057</v>
      </c>
    </row>
    <row r="1014" spans="1:12" x14ac:dyDescent="0.3">
      <c r="A1014">
        <v>10632</v>
      </c>
      <c r="B1014">
        <v>33</v>
      </c>
      <c r="C1014">
        <v>2.5</v>
      </c>
      <c r="D1014">
        <v>20</v>
      </c>
      <c r="E1014">
        <v>5.000000074505806E-2</v>
      </c>
      <c r="F1014" t="s">
        <v>953</v>
      </c>
      <c r="G1014">
        <v>4</v>
      </c>
      <c r="H1014" t="s">
        <v>13</v>
      </c>
      <c r="I1014">
        <v>47.499999962747097</v>
      </c>
      <c r="J1014">
        <f>(p_summary[[#This Row],[UnitsSold]] - AVERAGE(product_summaries[UnitsSold])) / _xlfn.STDEV.P(product_summaries[UnitsSold])</f>
        <v>0.27069879347191916</v>
      </c>
      <c r="K1014">
        <f>(p_summary[[#This Row],[Revenue]]-AVERAGE(product_summaries[UnitsSold]))/_xlfn.STDEV.P(product_summaries[UnitsSold])</f>
        <v>-1.8922512684440351</v>
      </c>
      <c r="L1014">
        <v>755</v>
      </c>
    </row>
    <row r="1015" spans="1:12" x14ac:dyDescent="0.3">
      <c r="A1015">
        <v>10633</v>
      </c>
      <c r="B1015">
        <v>12</v>
      </c>
      <c r="C1015">
        <v>38</v>
      </c>
      <c r="D1015">
        <v>36</v>
      </c>
      <c r="E1015">
        <v>0.15000000596046448</v>
      </c>
      <c r="F1015" t="s">
        <v>911</v>
      </c>
      <c r="G1015">
        <v>4</v>
      </c>
      <c r="H1015" t="s">
        <v>13</v>
      </c>
      <c r="I1015">
        <v>1162.7999918460846</v>
      </c>
      <c r="J1015">
        <f>(p_summary[[#This Row],[UnitsSold]] - AVERAGE(product_summaries[UnitsSold])) / _xlfn.STDEV.P(product_summaries[UnitsSold])</f>
        <v>-0.9857994049742278</v>
      </c>
      <c r="K1015">
        <f>(p_summary[[#This Row],[Revenue]]-AVERAGE(product_summaries[UnitsSold]))/_xlfn.STDEV.P(product_summaries[UnitsSold])</f>
        <v>1.5174140126470013</v>
      </c>
      <c r="L1015">
        <v>344</v>
      </c>
    </row>
    <row r="1016" spans="1:12" x14ac:dyDescent="0.3">
      <c r="A1016">
        <v>10633</v>
      </c>
      <c r="B1016">
        <v>13</v>
      </c>
      <c r="C1016">
        <v>6</v>
      </c>
      <c r="D1016">
        <v>13</v>
      </c>
      <c r="E1016">
        <v>0.15000000596046448</v>
      </c>
      <c r="F1016" t="s">
        <v>913</v>
      </c>
      <c r="G1016">
        <v>8</v>
      </c>
      <c r="H1016" t="s">
        <v>25</v>
      </c>
      <c r="I1016">
        <v>66.299999535083771</v>
      </c>
      <c r="J1016">
        <f>(p_summary[[#This Row],[UnitsSold]] - AVERAGE(product_summaries[UnitsSold])) / _xlfn.STDEV.P(product_summaries[UnitsSold])</f>
        <v>0.68647435305507243</v>
      </c>
      <c r="K1016">
        <f>(p_summary[[#This Row],[Revenue]]-AVERAGE(product_summaries[UnitsSold]))/_xlfn.STDEV.P(product_summaries[UnitsSold])</f>
        <v>-1.8347764129855695</v>
      </c>
      <c r="L1016">
        <v>891</v>
      </c>
    </row>
    <row r="1017" spans="1:12" x14ac:dyDescent="0.3">
      <c r="A1017">
        <v>10633</v>
      </c>
      <c r="B1017">
        <v>26</v>
      </c>
      <c r="C1017">
        <v>31.23</v>
      </c>
      <c r="D1017">
        <v>35</v>
      </c>
      <c r="E1017">
        <v>0.15000000596046448</v>
      </c>
      <c r="F1017" t="s">
        <v>939</v>
      </c>
      <c r="G1017">
        <v>3</v>
      </c>
      <c r="H1017" t="s">
        <v>10</v>
      </c>
      <c r="I1017">
        <v>929.09249348491426</v>
      </c>
      <c r="J1017">
        <f>(p_summary[[#This Row],[UnitsSold]] - AVERAGE(product_summaries[UnitsSold])) / _xlfn.STDEV.P(product_summaries[UnitsSold])</f>
        <v>0.26458444700746103</v>
      </c>
      <c r="K1017">
        <f>(p_summary[[#This Row],[Revenue]]-AVERAGE(product_summaries[UnitsSold]))/_xlfn.STDEV.P(product_summaries[UnitsSold])</f>
        <v>0.80292970448601253</v>
      </c>
      <c r="L1017">
        <v>753</v>
      </c>
    </row>
    <row r="1018" spans="1:12" x14ac:dyDescent="0.3">
      <c r="A1018">
        <v>10633</v>
      </c>
      <c r="B1018">
        <v>62</v>
      </c>
      <c r="C1018">
        <v>49.3</v>
      </c>
      <c r="D1018">
        <v>80</v>
      </c>
      <c r="E1018">
        <v>0.15000000596046448</v>
      </c>
      <c r="F1018" t="s">
        <v>1008</v>
      </c>
      <c r="G1018">
        <v>3</v>
      </c>
      <c r="H1018" t="s">
        <v>10</v>
      </c>
      <c r="I1018">
        <v>3352.3999764919281</v>
      </c>
      <c r="J1018">
        <f>(p_summary[[#This Row],[UnitsSold]] - AVERAGE(product_summaries[UnitsSold])) / _xlfn.STDEV.P(product_summaries[UnitsSold])</f>
        <v>1.2734516136430536</v>
      </c>
      <c r="K1018">
        <f>(p_summary[[#This Row],[Revenue]]-AVERAGE(product_summaries[UnitsSold]))/_xlfn.STDEV.P(product_summaries[UnitsSold])</f>
        <v>8.2114004749954521</v>
      </c>
      <c r="L1018">
        <v>1083</v>
      </c>
    </row>
    <row r="1019" spans="1:12" x14ac:dyDescent="0.3">
      <c r="A1019">
        <v>10634</v>
      </c>
      <c r="B1019">
        <v>7</v>
      </c>
      <c r="C1019">
        <v>30</v>
      </c>
      <c r="D1019">
        <v>35</v>
      </c>
      <c r="E1019">
        <v>0</v>
      </c>
      <c r="F1019" t="s">
        <v>901</v>
      </c>
      <c r="G1019">
        <v>7</v>
      </c>
      <c r="H1019" t="s">
        <v>22</v>
      </c>
      <c r="I1019">
        <v>1050</v>
      </c>
      <c r="J1019">
        <f>(p_summary[[#This Row],[UnitsSold]] - AVERAGE(product_summaries[UnitsSold])) / _xlfn.STDEV.P(product_summaries[UnitsSold])</f>
        <v>0.29515617932975174</v>
      </c>
      <c r="K1019">
        <f>(p_summary[[#This Row],[Revenue]]-AVERAGE(product_summaries[UnitsSold]))/_xlfn.STDEV.P(product_summaries[UnitsSold])</f>
        <v>1.1725648969794944</v>
      </c>
      <c r="L1019">
        <v>763</v>
      </c>
    </row>
    <row r="1020" spans="1:12" x14ac:dyDescent="0.3">
      <c r="A1020">
        <v>10634</v>
      </c>
      <c r="B1020">
        <v>18</v>
      </c>
      <c r="C1020">
        <v>62.5</v>
      </c>
      <c r="D1020">
        <v>50</v>
      </c>
      <c r="E1020">
        <v>0</v>
      </c>
      <c r="F1020" t="s">
        <v>923</v>
      </c>
      <c r="G1020">
        <v>8</v>
      </c>
      <c r="H1020" t="s">
        <v>25</v>
      </c>
      <c r="I1020">
        <v>3125</v>
      </c>
      <c r="J1020">
        <f>(p_summary[[#This Row],[UnitsSold]] - AVERAGE(product_summaries[UnitsSold])) / _xlfn.STDEV.P(product_summaries[UnitsSold])</f>
        <v>-0.38965062468955952</v>
      </c>
      <c r="K1020">
        <f>(p_summary[[#This Row],[Revenue]]-AVERAGE(product_summaries[UnitsSold]))/_xlfn.STDEV.P(product_summaries[UnitsSold])</f>
        <v>7.5161993538548106</v>
      </c>
      <c r="L1020">
        <v>539</v>
      </c>
    </row>
    <row r="1021" spans="1:12" x14ac:dyDescent="0.3">
      <c r="A1021">
        <v>10634</v>
      </c>
      <c r="B1021">
        <v>51</v>
      </c>
      <c r="C1021">
        <v>53</v>
      </c>
      <c r="D1021">
        <v>15</v>
      </c>
      <c r="E1021">
        <v>0</v>
      </c>
      <c r="F1021" t="s">
        <v>987</v>
      </c>
      <c r="G1021">
        <v>7</v>
      </c>
      <c r="H1021" t="s">
        <v>22</v>
      </c>
      <c r="I1021">
        <v>795</v>
      </c>
      <c r="J1021">
        <f>(p_summary[[#This Row],[UnitsSold]] - AVERAGE(product_summaries[UnitsSold])) / _xlfn.STDEV.P(product_summaries[UnitsSold])</f>
        <v>0.67118848689392707</v>
      </c>
      <c r="K1021">
        <f>(p_summary[[#This Row],[Revenue]]-AVERAGE(product_summaries[UnitsSold]))/_xlfn.STDEV.P(product_summaries[UnitsSold])</f>
        <v>0.3929857227610819</v>
      </c>
      <c r="L1021">
        <v>886</v>
      </c>
    </row>
    <row r="1022" spans="1:12" x14ac:dyDescent="0.3">
      <c r="A1022">
        <v>10634</v>
      </c>
      <c r="B1022">
        <v>75</v>
      </c>
      <c r="C1022">
        <v>7.75</v>
      </c>
      <c r="D1022">
        <v>2</v>
      </c>
      <c r="E1022">
        <v>0</v>
      </c>
      <c r="F1022" t="s">
        <v>1030</v>
      </c>
      <c r="G1022">
        <v>1</v>
      </c>
      <c r="H1022" t="s">
        <v>4</v>
      </c>
      <c r="I1022">
        <v>15.5</v>
      </c>
      <c r="J1022">
        <f>(p_summary[[#This Row],[UnitsSold]] - AVERAGE(product_summaries[UnitsSold])) / _xlfn.STDEV.P(product_summaries[UnitsSold])</f>
        <v>1.4935680863635465</v>
      </c>
      <c r="K1022">
        <f>(p_summary[[#This Row],[Revenue]]-AVERAGE(product_summaries[UnitsSold]))/_xlfn.STDEV.P(product_summaries[UnitsSold])</f>
        <v>-1.9900808117614768</v>
      </c>
      <c r="L1022">
        <v>1155</v>
      </c>
    </row>
    <row r="1023" spans="1:12" x14ac:dyDescent="0.3">
      <c r="A1023">
        <v>10635</v>
      </c>
      <c r="B1023">
        <v>4</v>
      </c>
      <c r="C1023">
        <v>22</v>
      </c>
      <c r="D1023">
        <v>10</v>
      </c>
      <c r="E1023">
        <v>0.10000000149011612</v>
      </c>
      <c r="F1023" t="s">
        <v>895</v>
      </c>
      <c r="G1023">
        <v>2</v>
      </c>
      <c r="H1023" t="s">
        <v>7</v>
      </c>
      <c r="I1023">
        <v>197.99999967217445</v>
      </c>
      <c r="J1023">
        <f>(p_summary[[#This Row],[UnitsSold]] - AVERAGE(product_summaries[UnitsSold])) / _xlfn.STDEV.P(product_summaries[UnitsSold])</f>
        <v>-0.65256752266125939</v>
      </c>
      <c r="K1023">
        <f>(p_summary[[#This Row],[Revenue]]-AVERAGE(product_summaries[UnitsSold]))/_xlfn.STDEV.P(product_summaries[UnitsSold])</f>
        <v>-1.4321466978818913</v>
      </c>
      <c r="L1023">
        <v>453</v>
      </c>
    </row>
    <row r="1024" spans="1:12" x14ac:dyDescent="0.3">
      <c r="A1024">
        <v>10635</v>
      </c>
      <c r="B1024">
        <v>5</v>
      </c>
      <c r="C1024">
        <v>21.35</v>
      </c>
      <c r="D1024">
        <v>15</v>
      </c>
      <c r="E1024">
        <v>0.10000000149011612</v>
      </c>
      <c r="F1024" t="s">
        <v>897</v>
      </c>
      <c r="G1024">
        <v>2</v>
      </c>
      <c r="H1024" t="s">
        <v>7</v>
      </c>
      <c r="I1024">
        <v>288.22499952279031</v>
      </c>
      <c r="J1024">
        <f>(p_summary[[#This Row],[UnitsSold]] - AVERAGE(product_summaries[UnitsSold])) / _xlfn.STDEV.P(product_summaries[UnitsSold])</f>
        <v>-1.126429373656765</v>
      </c>
      <c r="K1024">
        <f>(p_summary[[#This Row],[Revenue]]-AVERAGE(product_summaries[UnitsSold]))/_xlfn.STDEV.P(product_summaries[UnitsSold])</f>
        <v>-1.1563132434607168</v>
      </c>
      <c r="L1024">
        <v>298</v>
      </c>
    </row>
    <row r="1025" spans="1:12" x14ac:dyDescent="0.3">
      <c r="A1025">
        <v>10635</v>
      </c>
      <c r="B1025">
        <v>22</v>
      </c>
      <c r="C1025">
        <v>21</v>
      </c>
      <c r="D1025">
        <v>40</v>
      </c>
      <c r="E1025">
        <v>0</v>
      </c>
      <c r="F1025" t="s">
        <v>931</v>
      </c>
      <c r="G1025">
        <v>5</v>
      </c>
      <c r="H1025" t="s">
        <v>16</v>
      </c>
      <c r="I1025">
        <v>840</v>
      </c>
      <c r="J1025">
        <f>(p_summary[[#This Row],[UnitsSold]] - AVERAGE(product_summaries[UnitsSold])) / _xlfn.STDEV.P(product_summaries[UnitsSold])</f>
        <v>-0.97357071204531154</v>
      </c>
      <c r="K1025">
        <f>(p_summary[[#This Row],[Revenue]]-AVERAGE(product_summaries[UnitsSold]))/_xlfn.STDEV.P(product_summaries[UnitsSold])</f>
        <v>0.53055851821139</v>
      </c>
      <c r="L1025">
        <v>348</v>
      </c>
    </row>
    <row r="1026" spans="1:12" x14ac:dyDescent="0.3">
      <c r="A1026">
        <v>10636</v>
      </c>
      <c r="B1026">
        <v>4</v>
      </c>
      <c r="C1026">
        <v>22</v>
      </c>
      <c r="D1026">
        <v>25</v>
      </c>
      <c r="E1026">
        <v>0</v>
      </c>
      <c r="F1026" t="s">
        <v>895</v>
      </c>
      <c r="G1026">
        <v>2</v>
      </c>
      <c r="H1026" t="s">
        <v>7</v>
      </c>
      <c r="I1026">
        <v>550</v>
      </c>
      <c r="J1026">
        <f>(p_summary[[#This Row],[UnitsSold]] - AVERAGE(product_summaries[UnitsSold])) / _xlfn.STDEV.P(product_summaries[UnitsSold])</f>
        <v>-0.65256752266125939</v>
      </c>
      <c r="K1026">
        <f>(p_summary[[#This Row],[Revenue]]-AVERAGE(product_summaries[UnitsSold]))/_xlfn.STDEV.P(product_summaries[UnitsSold])</f>
        <v>-0.35602171913503977</v>
      </c>
      <c r="L1026">
        <v>453</v>
      </c>
    </row>
    <row r="1027" spans="1:12" x14ac:dyDescent="0.3">
      <c r="A1027">
        <v>10636</v>
      </c>
      <c r="B1027">
        <v>58</v>
      </c>
      <c r="C1027">
        <v>13.25</v>
      </c>
      <c r="D1027">
        <v>6</v>
      </c>
      <c r="E1027">
        <v>0</v>
      </c>
      <c r="F1027" t="s">
        <v>1000</v>
      </c>
      <c r="G1027">
        <v>8</v>
      </c>
      <c r="H1027" t="s">
        <v>25</v>
      </c>
      <c r="I1027">
        <v>79.5</v>
      </c>
      <c r="J1027">
        <f>(p_summary[[#This Row],[UnitsSold]] - AVERAGE(product_summaries[UnitsSold])) / _xlfn.STDEV.P(product_summaries[UnitsSold])</f>
        <v>-0.40493649085070488</v>
      </c>
      <c r="K1027">
        <f>(p_summary[[#This Row],[Revenue]]-AVERAGE(product_summaries[UnitsSold]))/_xlfn.STDEV.P(product_summaries[UnitsSold])</f>
        <v>-1.7944217248988164</v>
      </c>
      <c r="L1027">
        <v>534</v>
      </c>
    </row>
    <row r="1028" spans="1:12" x14ac:dyDescent="0.3">
      <c r="A1028">
        <v>10637</v>
      </c>
      <c r="B1028">
        <v>11</v>
      </c>
      <c r="C1028">
        <v>21</v>
      </c>
      <c r="D1028">
        <v>10</v>
      </c>
      <c r="E1028">
        <v>0</v>
      </c>
      <c r="F1028" t="s">
        <v>909</v>
      </c>
      <c r="G1028">
        <v>4</v>
      </c>
      <c r="H1028" t="s">
        <v>13</v>
      </c>
      <c r="I1028">
        <v>210</v>
      </c>
      <c r="J1028">
        <f>(p_summary[[#This Row],[UnitsSold]] - AVERAGE(product_summaries[UnitsSold])) / _xlfn.STDEV.P(product_summaries[UnitsSold])</f>
        <v>0.12089730509269485</v>
      </c>
      <c r="K1028">
        <f>(p_summary[[#This Row],[Revenue]]-AVERAGE(product_summaries[UnitsSold]))/_xlfn.STDEV.P(product_summaries[UnitsSold])</f>
        <v>-1.395460618092923</v>
      </c>
      <c r="L1028">
        <v>706</v>
      </c>
    </row>
    <row r="1029" spans="1:12" x14ac:dyDescent="0.3">
      <c r="A1029">
        <v>10637</v>
      </c>
      <c r="B1029">
        <v>50</v>
      </c>
      <c r="C1029">
        <v>16.25</v>
      </c>
      <c r="D1029">
        <v>25</v>
      </c>
      <c r="E1029">
        <v>5.000000074505806E-2</v>
      </c>
      <c r="F1029" t="s">
        <v>985</v>
      </c>
      <c r="G1029">
        <v>3</v>
      </c>
      <c r="H1029" t="s">
        <v>10</v>
      </c>
      <c r="I1029">
        <v>385.93749969732016</v>
      </c>
      <c r="J1029">
        <f>(p_summary[[#This Row],[UnitsSold]] - AVERAGE(product_summaries[UnitsSold])) / _xlfn.STDEV.P(product_summaries[UnitsSold])</f>
        <v>-1.3190312872871963</v>
      </c>
      <c r="K1029">
        <f>(p_summary[[#This Row],[Revenue]]-AVERAGE(product_summaries[UnitsSold]))/_xlfn.STDEV.P(product_summaries[UnitsSold])</f>
        <v>-0.85758920347296597</v>
      </c>
      <c r="L1029">
        <v>235</v>
      </c>
    </row>
    <row r="1030" spans="1:12" x14ac:dyDescent="0.3">
      <c r="A1030">
        <v>10637</v>
      </c>
      <c r="B1030">
        <v>56</v>
      </c>
      <c r="C1030">
        <v>38</v>
      </c>
      <c r="D1030">
        <v>60</v>
      </c>
      <c r="E1030">
        <v>5.000000074505806E-2</v>
      </c>
      <c r="F1030" t="s">
        <v>997</v>
      </c>
      <c r="G1030">
        <v>5</v>
      </c>
      <c r="H1030" t="s">
        <v>16</v>
      </c>
      <c r="I1030">
        <v>2165.9999983012676</v>
      </c>
      <c r="J1030">
        <f>(p_summary[[#This Row],[UnitsSold]] - AVERAGE(product_summaries[UnitsSold])) / _xlfn.STDEV.P(product_summaries[UnitsSold])</f>
        <v>1.8237427954442857</v>
      </c>
      <c r="K1030">
        <f>(p_summary[[#This Row],[Revenue]]-AVERAGE(product_summaries[UnitsSold]))/_xlfn.STDEV.P(product_summaries[UnitsSold])</f>
        <v>4.5843702189538149</v>
      </c>
      <c r="L1030">
        <v>1263</v>
      </c>
    </row>
    <row r="1031" spans="1:12" x14ac:dyDescent="0.3">
      <c r="A1031">
        <v>10638</v>
      </c>
      <c r="B1031">
        <v>45</v>
      </c>
      <c r="C1031">
        <v>9.5</v>
      </c>
      <c r="D1031">
        <v>20</v>
      </c>
      <c r="E1031">
        <v>0</v>
      </c>
      <c r="F1031" t="s">
        <v>975</v>
      </c>
      <c r="G1031">
        <v>8</v>
      </c>
      <c r="H1031" t="s">
        <v>25</v>
      </c>
      <c r="I1031">
        <v>190</v>
      </c>
      <c r="J1031">
        <f>(p_summary[[#This Row],[UnitsSold]] - AVERAGE(product_summaries[UnitsSold])) / _xlfn.STDEV.P(product_summaries[UnitsSold])</f>
        <v>-0.48442299488866064</v>
      </c>
      <c r="K1031">
        <f>(p_summary[[#This Row],[Revenue]]-AVERAGE(product_summaries[UnitsSold]))/_xlfn.STDEV.P(product_summaries[UnitsSold])</f>
        <v>-1.4566040827375044</v>
      </c>
      <c r="L1031">
        <v>508</v>
      </c>
    </row>
    <row r="1032" spans="1:12" x14ac:dyDescent="0.3">
      <c r="A1032">
        <v>10638</v>
      </c>
      <c r="B1032">
        <v>65</v>
      </c>
      <c r="C1032">
        <v>21.05</v>
      </c>
      <c r="D1032">
        <v>21</v>
      </c>
      <c r="E1032">
        <v>0</v>
      </c>
      <c r="F1032" t="s">
        <v>1014</v>
      </c>
      <c r="G1032">
        <v>2</v>
      </c>
      <c r="H1032" t="s">
        <v>7</v>
      </c>
      <c r="I1032">
        <v>442.05</v>
      </c>
      <c r="J1032">
        <f>(p_summary[[#This Row],[UnitsSold]] - AVERAGE(product_summaries[UnitsSold])) / _xlfn.STDEV.P(product_summaries[UnitsSold])</f>
        <v>0.24012706114962851</v>
      </c>
      <c r="K1032">
        <f>(p_summary[[#This Row],[Revenue]]-AVERAGE(product_summaries[UnitsSold]))/_xlfn.STDEV.P(product_summaries[UnitsSold])</f>
        <v>-0.68604356955416768</v>
      </c>
      <c r="L1032">
        <v>745</v>
      </c>
    </row>
    <row r="1033" spans="1:12" x14ac:dyDescent="0.3">
      <c r="A1033">
        <v>10638</v>
      </c>
      <c r="B1033">
        <v>72</v>
      </c>
      <c r="C1033">
        <v>34.799999999999997</v>
      </c>
      <c r="D1033">
        <v>60</v>
      </c>
      <c r="E1033">
        <v>0</v>
      </c>
      <c r="F1033" t="s">
        <v>1026</v>
      </c>
      <c r="G1033">
        <v>4</v>
      </c>
      <c r="H1033" t="s">
        <v>13</v>
      </c>
      <c r="I1033">
        <v>2088</v>
      </c>
      <c r="J1033">
        <f>(p_summary[[#This Row],[UnitsSold]] - AVERAGE(product_summaries[UnitsSold])) / _xlfn.STDEV.P(product_summaries[UnitsSold])</f>
        <v>0.42661462831560165</v>
      </c>
      <c r="K1033">
        <f>(p_summary[[#This Row],[Revenue]]-AVERAGE(product_summaries[UnitsSold]))/_xlfn.STDEV.P(product_summaries[UnitsSold])</f>
        <v>4.345910712033267</v>
      </c>
      <c r="L1033">
        <v>806</v>
      </c>
    </row>
    <row r="1034" spans="1:12" x14ac:dyDescent="0.3">
      <c r="A1034">
        <v>10639</v>
      </c>
      <c r="B1034">
        <v>18</v>
      </c>
      <c r="C1034">
        <v>62.5</v>
      </c>
      <c r="D1034">
        <v>8</v>
      </c>
      <c r="E1034">
        <v>0</v>
      </c>
      <c r="F1034" t="s">
        <v>923</v>
      </c>
      <c r="G1034">
        <v>8</v>
      </c>
      <c r="H1034" t="s">
        <v>25</v>
      </c>
      <c r="I1034">
        <v>500</v>
      </c>
      <c r="J1034">
        <f>(p_summary[[#This Row],[UnitsSold]] - AVERAGE(product_summaries[UnitsSold])) / _xlfn.STDEV.P(product_summaries[UnitsSold])</f>
        <v>-0.38965062468955952</v>
      </c>
      <c r="K1034">
        <f>(p_summary[[#This Row],[Revenue]]-AVERAGE(product_summaries[UnitsSold]))/_xlfn.STDEV.P(product_summaries[UnitsSold])</f>
        <v>-0.50888038074649322</v>
      </c>
      <c r="L1034">
        <v>539</v>
      </c>
    </row>
    <row r="1035" spans="1:12" x14ac:dyDescent="0.3">
      <c r="A1035">
        <v>10640</v>
      </c>
      <c r="B1035">
        <v>69</v>
      </c>
      <c r="C1035">
        <v>36</v>
      </c>
      <c r="D1035">
        <v>20</v>
      </c>
      <c r="E1035">
        <v>0.25</v>
      </c>
      <c r="F1035" t="s">
        <v>1021</v>
      </c>
      <c r="G1035">
        <v>4</v>
      </c>
      <c r="H1035" t="s">
        <v>13</v>
      </c>
      <c r="I1035">
        <v>540</v>
      </c>
      <c r="J1035">
        <f>(p_summary[[#This Row],[UnitsSold]] - AVERAGE(product_summaries[UnitsSold])) / _xlfn.STDEV.P(product_summaries[UnitsSold])</f>
        <v>0.14535469095052739</v>
      </c>
      <c r="K1035">
        <f>(p_summary[[#This Row],[Revenue]]-AVERAGE(product_summaries[UnitsSold]))/_xlfn.STDEV.P(product_summaries[UnitsSold])</f>
        <v>-0.38659345145733048</v>
      </c>
      <c r="L1035">
        <v>714</v>
      </c>
    </row>
    <row r="1036" spans="1:12" x14ac:dyDescent="0.3">
      <c r="A1036">
        <v>10640</v>
      </c>
      <c r="B1036">
        <v>70</v>
      </c>
      <c r="C1036">
        <v>15</v>
      </c>
      <c r="D1036">
        <v>15</v>
      </c>
      <c r="E1036">
        <v>0.25</v>
      </c>
      <c r="F1036" t="s">
        <v>1023</v>
      </c>
      <c r="G1036">
        <v>1</v>
      </c>
      <c r="H1036" t="s">
        <v>4</v>
      </c>
      <c r="I1036">
        <v>168.75</v>
      </c>
      <c r="J1036">
        <f>(p_summary[[#This Row],[UnitsSold]] - AVERAGE(product_summaries[UnitsSold])) / _xlfn.STDEV.P(product_summaries[UnitsSold])</f>
        <v>0.4602435338701214</v>
      </c>
      <c r="K1036">
        <f>(p_summary[[#This Row],[Revenue]]-AVERAGE(product_summaries[UnitsSold]))/_xlfn.STDEV.P(product_summaries[UnitsSold])</f>
        <v>-1.5215690139223721</v>
      </c>
      <c r="L1036">
        <v>817</v>
      </c>
    </row>
    <row r="1037" spans="1:12" x14ac:dyDescent="0.3">
      <c r="A1037">
        <v>10641</v>
      </c>
      <c r="B1037">
        <v>2</v>
      </c>
      <c r="C1037">
        <v>19</v>
      </c>
      <c r="D1037">
        <v>50</v>
      </c>
      <c r="E1037">
        <v>0</v>
      </c>
      <c r="F1037" t="s">
        <v>891</v>
      </c>
      <c r="G1037">
        <v>1</v>
      </c>
      <c r="H1037" t="s">
        <v>4</v>
      </c>
      <c r="I1037">
        <v>950</v>
      </c>
      <c r="J1037">
        <f>(p_summary[[#This Row],[UnitsSold]] - AVERAGE(product_summaries[UnitsSold])) / _xlfn.STDEV.P(product_summaries[UnitsSold])</f>
        <v>1.1939651096050978</v>
      </c>
      <c r="K1037">
        <f>(p_summary[[#This Row],[Revenue]]-AVERAGE(product_summaries[UnitsSold]))/_xlfn.STDEV.P(product_summaries[UnitsSold])</f>
        <v>0.8668475737565875</v>
      </c>
      <c r="L1037">
        <v>1057</v>
      </c>
    </row>
    <row r="1038" spans="1:12" x14ac:dyDescent="0.3">
      <c r="A1038">
        <v>10641</v>
      </c>
      <c r="B1038">
        <v>40</v>
      </c>
      <c r="C1038">
        <v>18.399999999999999</v>
      </c>
      <c r="D1038">
        <v>60</v>
      </c>
      <c r="E1038">
        <v>0</v>
      </c>
      <c r="F1038" t="s">
        <v>965</v>
      </c>
      <c r="G1038">
        <v>8</v>
      </c>
      <c r="H1038" t="s">
        <v>25</v>
      </c>
      <c r="I1038">
        <v>1104</v>
      </c>
      <c r="J1038">
        <f>(p_summary[[#This Row],[UnitsSold]] - AVERAGE(product_summaries[UnitsSold])) / _xlfn.STDEV.P(product_summaries[UnitsSold])</f>
        <v>1.3345950782876348</v>
      </c>
      <c r="K1038">
        <f>(p_summary[[#This Row],[Revenue]]-AVERAGE(product_summaries[UnitsSold]))/_xlfn.STDEV.P(product_summaries[UnitsSold])</f>
        <v>1.3376522515198639</v>
      </c>
      <c r="L1038">
        <v>1103</v>
      </c>
    </row>
    <row r="1039" spans="1:12" x14ac:dyDescent="0.3">
      <c r="A1039">
        <v>10642</v>
      </c>
      <c r="B1039">
        <v>21</v>
      </c>
      <c r="C1039">
        <v>10</v>
      </c>
      <c r="D1039">
        <v>30</v>
      </c>
      <c r="E1039">
        <v>0.20000000298023224</v>
      </c>
      <c r="F1039" t="s">
        <v>929</v>
      </c>
      <c r="G1039">
        <v>3</v>
      </c>
      <c r="H1039" t="s">
        <v>10</v>
      </c>
      <c r="I1039">
        <v>239.99999910593033</v>
      </c>
      <c r="J1039">
        <f>(p_summary[[#This Row],[UnitsSold]] - AVERAGE(product_summaries[UnitsSold])) / _xlfn.STDEV.P(product_summaries[UnitsSold])</f>
        <v>1.0686210070837059</v>
      </c>
      <c r="K1039">
        <f>(p_summary[[#This Row],[Revenue]]-AVERAGE(product_summaries[UnitsSold]))/_xlfn.STDEV.P(product_summaries[UnitsSold])</f>
        <v>-1.3037454238593769</v>
      </c>
      <c r="L1039">
        <v>1016</v>
      </c>
    </row>
    <row r="1040" spans="1:12" x14ac:dyDescent="0.3">
      <c r="A1040">
        <v>10642</v>
      </c>
      <c r="B1040">
        <v>61</v>
      </c>
      <c r="C1040">
        <v>28.5</v>
      </c>
      <c r="D1040">
        <v>20</v>
      </c>
      <c r="E1040">
        <v>0.20000000298023224</v>
      </c>
      <c r="F1040" t="s">
        <v>1006</v>
      </c>
      <c r="G1040">
        <v>2</v>
      </c>
      <c r="H1040" t="s">
        <v>7</v>
      </c>
      <c r="I1040">
        <v>455.99999830126762</v>
      </c>
      <c r="J1040">
        <f>(p_summary[[#This Row],[UnitsSold]] - AVERAGE(product_summaries[UnitsSold])) / _xlfn.STDEV.P(product_summaries[UnitsSold])</f>
        <v>-0.19399153782689918</v>
      </c>
      <c r="K1040">
        <f>(p_summary[[#This Row],[Revenue]]-AVERAGE(product_summaries[UnitsSold]))/_xlfn.STDEV.P(product_summaries[UnitsSold])</f>
        <v>-0.64339600815789133</v>
      </c>
      <c r="L1040">
        <v>603</v>
      </c>
    </row>
    <row r="1041" spans="1:12" x14ac:dyDescent="0.3">
      <c r="A1041">
        <v>10643</v>
      </c>
      <c r="B1041">
        <v>28</v>
      </c>
      <c r="C1041">
        <v>45.6</v>
      </c>
      <c r="D1041">
        <v>15</v>
      </c>
      <c r="E1041">
        <v>0.25</v>
      </c>
      <c r="F1041" t="s">
        <v>943</v>
      </c>
      <c r="G1041">
        <v>7</v>
      </c>
      <c r="H1041" t="s">
        <v>22</v>
      </c>
      <c r="I1041">
        <v>513</v>
      </c>
      <c r="J1041">
        <f>(p_summary[[#This Row],[UnitsSold]] - AVERAGE(product_summaries[UnitsSold])) / _xlfn.STDEV.P(product_summaries[UnitsSold])</f>
        <v>-8.0876128234423653E-2</v>
      </c>
      <c r="K1041">
        <f>(p_summary[[#This Row],[Revenue]]-AVERAGE(product_summaries[UnitsSold]))/_xlfn.STDEV.P(product_summaries[UnitsSold])</f>
        <v>-0.46913712872751534</v>
      </c>
      <c r="L1041">
        <v>640</v>
      </c>
    </row>
    <row r="1042" spans="1:12" x14ac:dyDescent="0.3">
      <c r="A1042">
        <v>10643</v>
      </c>
      <c r="B1042">
        <v>39</v>
      </c>
      <c r="C1042">
        <v>18</v>
      </c>
      <c r="D1042">
        <v>21</v>
      </c>
      <c r="E1042">
        <v>0.25</v>
      </c>
      <c r="F1042" t="s">
        <v>963</v>
      </c>
      <c r="G1042">
        <v>1</v>
      </c>
      <c r="H1042" t="s">
        <v>4</v>
      </c>
      <c r="I1042">
        <v>283.5</v>
      </c>
      <c r="J1042">
        <f>(p_summary[[#This Row],[UnitsSold]] - AVERAGE(product_summaries[UnitsSold])) / _xlfn.STDEV.P(product_summaries[UnitsSold])</f>
        <v>0.38687137629662377</v>
      </c>
      <c r="K1042">
        <f>(p_summary[[#This Row],[Revenue]]-AVERAGE(product_summaries[UnitsSold]))/_xlfn.STDEV.P(product_summaries[UnitsSold])</f>
        <v>-1.1707583855240864</v>
      </c>
      <c r="L1042">
        <v>793</v>
      </c>
    </row>
    <row r="1043" spans="1:12" x14ac:dyDescent="0.3">
      <c r="A1043">
        <v>10643</v>
      </c>
      <c r="B1043">
        <v>46</v>
      </c>
      <c r="C1043">
        <v>12</v>
      </c>
      <c r="D1043">
        <v>2</v>
      </c>
      <c r="E1043">
        <v>0.25</v>
      </c>
      <c r="F1043" t="s">
        <v>977</v>
      </c>
      <c r="G1043">
        <v>8</v>
      </c>
      <c r="H1043" t="s">
        <v>25</v>
      </c>
      <c r="I1043">
        <v>18</v>
      </c>
      <c r="J1043">
        <f>(p_summary[[#This Row],[UnitsSold]] - AVERAGE(product_summaries[UnitsSold])) / _xlfn.STDEV.P(product_summaries[UnitsSold])</f>
        <v>-0.3621360655994979</v>
      </c>
      <c r="K1043">
        <f>(p_summary[[#This Row],[Revenue]]-AVERAGE(product_summaries[UnitsSold]))/_xlfn.STDEV.P(product_summaries[UnitsSold])</f>
        <v>-1.982437878680904</v>
      </c>
      <c r="L1043">
        <v>548</v>
      </c>
    </row>
    <row r="1044" spans="1:12" x14ac:dyDescent="0.3">
      <c r="A1044">
        <v>10644</v>
      </c>
      <c r="B1044">
        <v>18</v>
      </c>
      <c r="C1044">
        <v>62.5</v>
      </c>
      <c r="D1044">
        <v>4</v>
      </c>
      <c r="E1044">
        <v>0.10000000149011612</v>
      </c>
      <c r="F1044" t="s">
        <v>923</v>
      </c>
      <c r="G1044">
        <v>8</v>
      </c>
      <c r="H1044" t="s">
        <v>25</v>
      </c>
      <c r="I1044">
        <v>224.99999962747097</v>
      </c>
      <c r="J1044">
        <f>(p_summary[[#This Row],[UnitsSold]] - AVERAGE(product_summaries[UnitsSold])) / _xlfn.STDEV.P(product_summaries[UnitsSold])</f>
        <v>-0.38965062468955952</v>
      </c>
      <c r="K1044">
        <f>(p_summary[[#This Row],[Revenue]]-AVERAGE(product_summaries[UnitsSold]))/_xlfn.STDEV.P(product_summaries[UnitsSold])</f>
        <v>-1.3496030207483727</v>
      </c>
      <c r="L1044">
        <v>539</v>
      </c>
    </row>
    <row r="1045" spans="1:12" x14ac:dyDescent="0.3">
      <c r="A1045">
        <v>10644</v>
      </c>
      <c r="B1045">
        <v>43</v>
      </c>
      <c r="C1045">
        <v>46</v>
      </c>
      <c r="D1045">
        <v>20</v>
      </c>
      <c r="E1045">
        <v>0</v>
      </c>
      <c r="F1045" t="s">
        <v>971</v>
      </c>
      <c r="G1045">
        <v>1</v>
      </c>
      <c r="H1045" t="s">
        <v>4</v>
      </c>
      <c r="I1045">
        <v>920</v>
      </c>
      <c r="J1045">
        <f>(p_summary[[#This Row],[UnitsSold]] - AVERAGE(product_summaries[UnitsSold])) / _xlfn.STDEV.P(product_summaries[UnitsSold])</f>
        <v>-0.26430652216816775</v>
      </c>
      <c r="K1045">
        <f>(p_summary[[#This Row],[Revenue]]-AVERAGE(product_summaries[UnitsSold]))/_xlfn.STDEV.P(product_summaries[UnitsSold])</f>
        <v>0.77513237678971547</v>
      </c>
      <c r="L1045">
        <v>580</v>
      </c>
    </row>
    <row r="1046" spans="1:12" x14ac:dyDescent="0.3">
      <c r="A1046">
        <v>10644</v>
      </c>
      <c r="B1046">
        <v>46</v>
      </c>
      <c r="C1046">
        <v>12</v>
      </c>
      <c r="D1046">
        <v>21</v>
      </c>
      <c r="E1046">
        <v>0.10000000149011612</v>
      </c>
      <c r="F1046" t="s">
        <v>977</v>
      </c>
      <c r="G1046">
        <v>8</v>
      </c>
      <c r="H1046" t="s">
        <v>25</v>
      </c>
      <c r="I1046">
        <v>226.79999962449074</v>
      </c>
      <c r="J1046">
        <f>(p_summary[[#This Row],[UnitsSold]] - AVERAGE(product_summaries[UnitsSold])) / _xlfn.STDEV.P(product_summaries[UnitsSold])</f>
        <v>-0.3621360655994979</v>
      </c>
      <c r="K1046">
        <f>(p_summary[[#This Row],[Revenue]]-AVERAGE(product_summaries[UnitsSold]))/_xlfn.STDEV.P(product_summaries[UnitsSold])</f>
        <v>-1.3441001089394715</v>
      </c>
      <c r="L1046">
        <v>548</v>
      </c>
    </row>
    <row r="1047" spans="1:12" x14ac:dyDescent="0.3">
      <c r="A1047">
        <v>10645</v>
      </c>
      <c r="B1047">
        <v>18</v>
      </c>
      <c r="C1047">
        <v>62.5</v>
      </c>
      <c r="D1047">
        <v>20</v>
      </c>
      <c r="E1047">
        <v>0</v>
      </c>
      <c r="F1047" t="s">
        <v>923</v>
      </c>
      <c r="G1047">
        <v>8</v>
      </c>
      <c r="H1047" t="s">
        <v>25</v>
      </c>
      <c r="I1047">
        <v>1250</v>
      </c>
      <c r="J1047">
        <f>(p_summary[[#This Row],[UnitsSold]] - AVERAGE(product_summaries[UnitsSold])) / _xlfn.STDEV.P(product_summaries[UnitsSold])</f>
        <v>-0.38965062468955952</v>
      </c>
      <c r="K1047">
        <f>(p_summary[[#This Row],[Revenue]]-AVERAGE(product_summaries[UnitsSold]))/_xlfn.STDEV.P(product_summaries[UnitsSold])</f>
        <v>1.783999543425308</v>
      </c>
      <c r="L1047">
        <v>539</v>
      </c>
    </row>
    <row r="1048" spans="1:12" x14ac:dyDescent="0.3">
      <c r="A1048">
        <v>10645</v>
      </c>
      <c r="B1048">
        <v>36</v>
      </c>
      <c r="C1048">
        <v>19</v>
      </c>
      <c r="D1048">
        <v>15</v>
      </c>
      <c r="E1048">
        <v>0</v>
      </c>
      <c r="F1048" t="s">
        <v>957</v>
      </c>
      <c r="G1048">
        <v>8</v>
      </c>
      <c r="H1048" t="s">
        <v>25</v>
      </c>
      <c r="I1048">
        <v>285</v>
      </c>
      <c r="J1048">
        <f>(p_summary[[#This Row],[UnitsSold]] - AVERAGE(product_summaries[UnitsSold])) / _xlfn.STDEV.P(product_summaries[UnitsSold])</f>
        <v>0.42355745508337261</v>
      </c>
      <c r="K1048">
        <f>(p_summary[[#This Row],[Revenue]]-AVERAGE(product_summaries[UnitsSold]))/_xlfn.STDEV.P(product_summaries[UnitsSold])</f>
        <v>-1.1661726256757428</v>
      </c>
      <c r="L1048">
        <v>805</v>
      </c>
    </row>
    <row r="1049" spans="1:12" x14ac:dyDescent="0.3">
      <c r="A1049">
        <v>10646</v>
      </c>
      <c r="B1049">
        <v>1</v>
      </c>
      <c r="C1049">
        <v>18</v>
      </c>
      <c r="D1049">
        <v>15</v>
      </c>
      <c r="E1049">
        <v>0.25</v>
      </c>
      <c r="F1049" t="s">
        <v>889</v>
      </c>
      <c r="G1049">
        <v>1</v>
      </c>
      <c r="H1049" t="s">
        <v>4</v>
      </c>
      <c r="I1049">
        <v>202.5</v>
      </c>
      <c r="J1049">
        <f>(p_summary[[#This Row],[UnitsSold]] - AVERAGE(product_summaries[UnitsSold])) / _xlfn.STDEV.P(product_summaries[UnitsSold])</f>
        <v>0.49387243942464115</v>
      </c>
      <c r="K1049">
        <f>(p_summary[[#This Row],[Revenue]]-AVERAGE(product_summaries[UnitsSold]))/_xlfn.STDEV.P(product_summaries[UnitsSold])</f>
        <v>-1.418389417334641</v>
      </c>
      <c r="L1049">
        <v>828</v>
      </c>
    </row>
    <row r="1050" spans="1:12" x14ac:dyDescent="0.3">
      <c r="A1050">
        <v>10646</v>
      </c>
      <c r="B1050">
        <v>10</v>
      </c>
      <c r="C1050">
        <v>31</v>
      </c>
      <c r="D1050">
        <v>18</v>
      </c>
      <c r="E1050">
        <v>0.25</v>
      </c>
      <c r="F1050" t="s">
        <v>907</v>
      </c>
      <c r="G1050">
        <v>8</v>
      </c>
      <c r="H1050" t="s">
        <v>25</v>
      </c>
      <c r="I1050">
        <v>418.5</v>
      </c>
      <c r="J1050">
        <f>(p_summary[[#This Row],[UnitsSold]] - AVERAGE(product_summaries[UnitsSold])) / _xlfn.STDEV.P(product_summaries[UnitsSold])</f>
        <v>0.23095554145294128</v>
      </c>
      <c r="K1050">
        <f>(p_summary[[#This Row],[Revenue]]-AVERAGE(product_summaries[UnitsSold]))/_xlfn.STDEV.P(product_summaries[UnitsSold])</f>
        <v>-0.75803999917316223</v>
      </c>
      <c r="L1050">
        <v>742</v>
      </c>
    </row>
    <row r="1051" spans="1:12" x14ac:dyDescent="0.3">
      <c r="A1051">
        <v>10646</v>
      </c>
      <c r="B1051">
        <v>71</v>
      </c>
      <c r="C1051">
        <v>21.5</v>
      </c>
      <c r="D1051">
        <v>30</v>
      </c>
      <c r="E1051">
        <v>0.25</v>
      </c>
      <c r="F1051" t="s">
        <v>1025</v>
      </c>
      <c r="G1051">
        <v>4</v>
      </c>
      <c r="H1051" t="s">
        <v>13</v>
      </c>
      <c r="I1051">
        <v>483.75</v>
      </c>
      <c r="J1051">
        <f>(p_summary[[#This Row],[UnitsSold]] - AVERAGE(product_summaries[UnitsSold])) / _xlfn.STDEV.P(product_summaries[UnitsSold])</f>
        <v>1.1939651096050978</v>
      </c>
      <c r="K1051">
        <f>(p_summary[[#This Row],[Revenue]]-AVERAGE(product_summaries[UnitsSold]))/_xlfn.STDEV.P(product_summaries[UnitsSold])</f>
        <v>-0.55855944577021555</v>
      </c>
      <c r="L1051">
        <v>1057</v>
      </c>
    </row>
    <row r="1052" spans="1:12" x14ac:dyDescent="0.3">
      <c r="A1052">
        <v>10646</v>
      </c>
      <c r="B1052">
        <v>77</v>
      </c>
      <c r="C1052">
        <v>13</v>
      </c>
      <c r="D1052">
        <v>35</v>
      </c>
      <c r="E1052">
        <v>0.25</v>
      </c>
      <c r="F1052" t="s">
        <v>1034</v>
      </c>
      <c r="G1052">
        <v>2</v>
      </c>
      <c r="H1052" t="s">
        <v>7</v>
      </c>
      <c r="I1052">
        <v>341.25</v>
      </c>
      <c r="J1052">
        <f>(p_summary[[#This Row],[UnitsSold]] - AVERAGE(product_summaries[UnitsSold])) / _xlfn.STDEV.P(product_summaries[UnitsSold])</f>
        <v>0.38075702983216564</v>
      </c>
      <c r="K1052">
        <f>(p_summary[[#This Row],[Revenue]]-AVERAGE(product_summaries[UnitsSold]))/_xlfn.STDEV.P(product_summaries[UnitsSold])</f>
        <v>-0.99420663136285781</v>
      </c>
      <c r="L1052">
        <v>791</v>
      </c>
    </row>
    <row r="1053" spans="1:12" x14ac:dyDescent="0.3">
      <c r="A1053">
        <v>10647</v>
      </c>
      <c r="B1053">
        <v>19</v>
      </c>
      <c r="C1053">
        <v>9.1999999999999993</v>
      </c>
      <c r="D1053">
        <v>30</v>
      </c>
      <c r="E1053">
        <v>0</v>
      </c>
      <c r="F1053" t="s">
        <v>925</v>
      </c>
      <c r="G1053">
        <v>3</v>
      </c>
      <c r="H1053" t="s">
        <v>10</v>
      </c>
      <c r="I1053">
        <v>276</v>
      </c>
      <c r="J1053">
        <f>(p_summary[[#This Row],[UnitsSold]] - AVERAGE(product_summaries[UnitsSold])) / _xlfn.STDEV.P(product_summaries[UnitsSold])</f>
        <v>0.17286925004058901</v>
      </c>
      <c r="K1053">
        <f>(p_summary[[#This Row],[Revenue]]-AVERAGE(product_summaries[UnitsSold]))/_xlfn.STDEV.P(product_summaries[UnitsSold])</f>
        <v>-1.1936871847658044</v>
      </c>
      <c r="L1053">
        <v>723</v>
      </c>
    </row>
    <row r="1054" spans="1:12" x14ac:dyDescent="0.3">
      <c r="A1054">
        <v>10647</v>
      </c>
      <c r="B1054">
        <v>39</v>
      </c>
      <c r="C1054">
        <v>18</v>
      </c>
      <c r="D1054">
        <v>20</v>
      </c>
      <c r="E1054">
        <v>0</v>
      </c>
      <c r="F1054" t="s">
        <v>963</v>
      </c>
      <c r="G1054">
        <v>1</v>
      </c>
      <c r="H1054" t="s">
        <v>4</v>
      </c>
      <c r="I1054">
        <v>360</v>
      </c>
      <c r="J1054">
        <f>(p_summary[[#This Row],[UnitsSold]] - AVERAGE(product_summaries[UnitsSold])) / _xlfn.STDEV.P(product_summaries[UnitsSold])</f>
        <v>0.38687137629662377</v>
      </c>
      <c r="K1054">
        <f>(p_summary[[#This Row],[Revenue]]-AVERAGE(product_summaries[UnitsSold]))/_xlfn.STDEV.P(product_summaries[UnitsSold])</f>
        <v>-0.93688463325856275</v>
      </c>
      <c r="L1054">
        <v>793</v>
      </c>
    </row>
    <row r="1055" spans="1:12" x14ac:dyDescent="0.3">
      <c r="A1055">
        <v>10648</v>
      </c>
      <c r="B1055">
        <v>22</v>
      </c>
      <c r="C1055">
        <v>21</v>
      </c>
      <c r="D1055">
        <v>15</v>
      </c>
      <c r="E1055">
        <v>0</v>
      </c>
      <c r="F1055" t="s">
        <v>931</v>
      </c>
      <c r="G1055">
        <v>5</v>
      </c>
      <c r="H1055" t="s">
        <v>16</v>
      </c>
      <c r="I1055">
        <v>315</v>
      </c>
      <c r="J1055">
        <f>(p_summary[[#This Row],[UnitsSold]] - AVERAGE(product_summaries[UnitsSold])) / _xlfn.STDEV.P(product_summaries[UnitsSold])</f>
        <v>-0.97357071204531154</v>
      </c>
      <c r="K1055">
        <f>(p_summary[[#This Row],[Revenue]]-AVERAGE(product_summaries[UnitsSold]))/_xlfn.STDEV.P(product_summaries[UnitsSold])</f>
        <v>-1.0744574287088708</v>
      </c>
      <c r="L1055">
        <v>348</v>
      </c>
    </row>
    <row r="1056" spans="1:12" x14ac:dyDescent="0.3">
      <c r="A1056">
        <v>10648</v>
      </c>
      <c r="B1056">
        <v>24</v>
      </c>
      <c r="C1056">
        <v>4.5</v>
      </c>
      <c r="D1056">
        <v>15</v>
      </c>
      <c r="E1056">
        <v>0.15000000596046448</v>
      </c>
      <c r="F1056" t="s">
        <v>935</v>
      </c>
      <c r="G1056">
        <v>1</v>
      </c>
      <c r="H1056" t="s">
        <v>4</v>
      </c>
      <c r="I1056">
        <v>57.374999597668648</v>
      </c>
      <c r="J1056">
        <f>(p_summary[[#This Row],[UnitsSold]] - AVERAGE(product_summaries[UnitsSold])) / _xlfn.STDEV.P(product_summaries[UnitsSold])</f>
        <v>1.4018528893966744</v>
      </c>
      <c r="K1056">
        <f>(p_summary[[#This Row],[Revenue]]-AVERAGE(product_summaries[UnitsSold]))/_xlfn.STDEV.P(product_summaries[UnitsSold])</f>
        <v>-1.8620616838918811</v>
      </c>
      <c r="L1056">
        <v>1125</v>
      </c>
    </row>
    <row r="1057" spans="1:12" x14ac:dyDescent="0.3">
      <c r="A1057">
        <v>10649</v>
      </c>
      <c r="B1057">
        <v>28</v>
      </c>
      <c r="C1057">
        <v>45.6</v>
      </c>
      <c r="D1057">
        <v>20</v>
      </c>
      <c r="E1057">
        <v>0</v>
      </c>
      <c r="F1057" t="s">
        <v>943</v>
      </c>
      <c r="G1057">
        <v>7</v>
      </c>
      <c r="H1057" t="s">
        <v>22</v>
      </c>
      <c r="I1057">
        <v>912</v>
      </c>
      <c r="J1057">
        <f>(p_summary[[#This Row],[UnitsSold]] - AVERAGE(product_summaries[UnitsSold])) / _xlfn.STDEV.P(product_summaries[UnitsSold])</f>
        <v>-8.0876128234423653E-2</v>
      </c>
      <c r="K1057">
        <f>(p_summary[[#This Row],[Revenue]]-AVERAGE(product_summaries[UnitsSold]))/_xlfn.STDEV.P(product_summaries[UnitsSold])</f>
        <v>0.75067499093188284</v>
      </c>
      <c r="L1057">
        <v>640</v>
      </c>
    </row>
    <row r="1058" spans="1:12" x14ac:dyDescent="0.3">
      <c r="A1058">
        <v>10649</v>
      </c>
      <c r="B1058">
        <v>72</v>
      </c>
      <c r="C1058">
        <v>34.799999999999997</v>
      </c>
      <c r="D1058">
        <v>15</v>
      </c>
      <c r="E1058">
        <v>0</v>
      </c>
      <c r="F1058" t="s">
        <v>1026</v>
      </c>
      <c r="G1058">
        <v>4</v>
      </c>
      <c r="H1058" t="s">
        <v>13</v>
      </c>
      <c r="I1058">
        <v>522</v>
      </c>
      <c r="J1058">
        <f>(p_summary[[#This Row],[UnitsSold]] - AVERAGE(product_summaries[UnitsSold])) / _xlfn.STDEV.P(product_summaries[UnitsSold])</f>
        <v>0.42661462831560165</v>
      </c>
      <c r="K1058">
        <f>(p_summary[[#This Row],[Revenue]]-AVERAGE(product_summaries[UnitsSold]))/_xlfn.STDEV.P(product_summaries[UnitsSold])</f>
        <v>-0.44162256963745372</v>
      </c>
      <c r="L1058">
        <v>806</v>
      </c>
    </row>
    <row r="1059" spans="1:12" x14ac:dyDescent="0.3">
      <c r="A1059">
        <v>10650</v>
      </c>
      <c r="B1059">
        <v>30</v>
      </c>
      <c r="C1059">
        <v>25.89</v>
      </c>
      <c r="D1059">
        <v>30</v>
      </c>
      <c r="E1059">
        <v>0</v>
      </c>
      <c r="F1059" t="s">
        <v>947</v>
      </c>
      <c r="G1059">
        <v>8</v>
      </c>
      <c r="H1059" t="s">
        <v>25</v>
      </c>
      <c r="I1059">
        <v>776.7</v>
      </c>
      <c r="J1059">
        <f>(p_summary[[#This Row],[UnitsSold]] - AVERAGE(product_summaries[UnitsSold])) / _xlfn.STDEV.P(product_summaries[UnitsSold])</f>
        <v>-0.16647697873683756</v>
      </c>
      <c r="K1059">
        <f>(p_summary[[#This Row],[Revenue]]-AVERAGE(product_summaries[UnitsSold]))/_xlfn.STDEV.P(product_summaries[UnitsSold])</f>
        <v>0.33703945261129009</v>
      </c>
      <c r="L1059">
        <v>612</v>
      </c>
    </row>
    <row r="1060" spans="1:12" x14ac:dyDescent="0.3">
      <c r="A1060">
        <v>10650</v>
      </c>
      <c r="B1060">
        <v>53</v>
      </c>
      <c r="C1060">
        <v>32.799999999999997</v>
      </c>
      <c r="D1060">
        <v>25</v>
      </c>
      <c r="E1060">
        <v>5.000000074505806E-2</v>
      </c>
      <c r="F1060" t="s">
        <v>991</v>
      </c>
      <c r="G1060">
        <v>6</v>
      </c>
      <c r="H1060" t="s">
        <v>19</v>
      </c>
      <c r="I1060">
        <v>778.99999938905228</v>
      </c>
      <c r="J1060">
        <f>(p_summary[[#This Row],[UnitsSold]] - AVERAGE(product_summaries[UnitsSold])) / _xlfn.STDEV.P(product_summaries[UnitsSold])</f>
        <v>0.16981207680835994</v>
      </c>
      <c r="K1060">
        <f>(p_summary[[#This Row],[Revenue]]-AVERAGE(product_summaries[UnitsSold]))/_xlfn.STDEV.P(product_summaries[UnitsSold])</f>
        <v>0.3440709491776438</v>
      </c>
      <c r="L1060">
        <v>722</v>
      </c>
    </row>
    <row r="1061" spans="1:12" x14ac:dyDescent="0.3">
      <c r="A1061">
        <v>10650</v>
      </c>
      <c r="B1061">
        <v>54</v>
      </c>
      <c r="C1061">
        <v>7.45</v>
      </c>
      <c r="D1061">
        <v>30</v>
      </c>
      <c r="E1061">
        <v>0</v>
      </c>
      <c r="F1061" t="s">
        <v>993</v>
      </c>
      <c r="G1061">
        <v>6</v>
      </c>
      <c r="H1061" t="s">
        <v>19</v>
      </c>
      <c r="I1061">
        <v>223.5</v>
      </c>
      <c r="J1061">
        <f>(p_summary[[#This Row],[UnitsSold]] - AVERAGE(product_summaries[UnitsSold])) / _xlfn.STDEV.P(product_summaries[UnitsSold])</f>
        <v>0.27069879347191916</v>
      </c>
      <c r="K1061">
        <f>(p_summary[[#This Row],[Revenue]]-AVERAGE(product_summaries[UnitsSold]))/_xlfn.STDEV.P(product_summaries[UnitsSold])</f>
        <v>-1.3541887794578304</v>
      </c>
      <c r="L1061">
        <v>755</v>
      </c>
    </row>
    <row r="1062" spans="1:12" x14ac:dyDescent="0.3">
      <c r="A1062">
        <v>10651</v>
      </c>
      <c r="B1062">
        <v>19</v>
      </c>
      <c r="C1062">
        <v>9.1999999999999993</v>
      </c>
      <c r="D1062">
        <v>12</v>
      </c>
      <c r="E1062">
        <v>0.25</v>
      </c>
      <c r="F1062" t="s">
        <v>925</v>
      </c>
      <c r="G1062">
        <v>3</v>
      </c>
      <c r="H1062" t="s">
        <v>10</v>
      </c>
      <c r="I1062">
        <v>82.8</v>
      </c>
      <c r="J1062">
        <f>(p_summary[[#This Row],[UnitsSold]] - AVERAGE(product_summaries[UnitsSold])) / _xlfn.STDEV.P(product_summaries[UnitsSold])</f>
        <v>0.17286925004058901</v>
      </c>
      <c r="K1062">
        <f>(p_summary[[#This Row],[Revenue]]-AVERAGE(product_summaries[UnitsSold]))/_xlfn.STDEV.P(product_summaries[UnitsSold])</f>
        <v>-1.7843330532324606</v>
      </c>
      <c r="L1062">
        <v>723</v>
      </c>
    </row>
    <row r="1063" spans="1:12" x14ac:dyDescent="0.3">
      <c r="A1063">
        <v>10651</v>
      </c>
      <c r="B1063">
        <v>22</v>
      </c>
      <c r="C1063">
        <v>21</v>
      </c>
      <c r="D1063">
        <v>20</v>
      </c>
      <c r="E1063">
        <v>0.25</v>
      </c>
      <c r="F1063" t="s">
        <v>931</v>
      </c>
      <c r="G1063">
        <v>5</v>
      </c>
      <c r="H1063" t="s">
        <v>16</v>
      </c>
      <c r="I1063">
        <v>315</v>
      </c>
      <c r="J1063">
        <f>(p_summary[[#This Row],[UnitsSold]] - AVERAGE(product_summaries[UnitsSold])) / _xlfn.STDEV.P(product_summaries[UnitsSold])</f>
        <v>-0.97357071204531154</v>
      </c>
      <c r="K1063">
        <f>(p_summary[[#This Row],[Revenue]]-AVERAGE(product_summaries[UnitsSold]))/_xlfn.STDEV.P(product_summaries[UnitsSold])</f>
        <v>-1.0744574287088708</v>
      </c>
      <c r="L1063">
        <v>348</v>
      </c>
    </row>
    <row r="1064" spans="1:12" x14ac:dyDescent="0.3">
      <c r="A1064">
        <v>10652</v>
      </c>
      <c r="B1064">
        <v>30</v>
      </c>
      <c r="C1064">
        <v>25.89</v>
      </c>
      <c r="D1064">
        <v>2</v>
      </c>
      <c r="E1064">
        <v>0.25</v>
      </c>
      <c r="F1064" t="s">
        <v>947</v>
      </c>
      <c r="G1064">
        <v>8</v>
      </c>
      <c r="H1064" t="s">
        <v>25</v>
      </c>
      <c r="I1064">
        <v>38.835000000000001</v>
      </c>
      <c r="J1064">
        <f>(p_summary[[#This Row],[UnitsSold]] - AVERAGE(product_summaries[UnitsSold])) / _xlfn.STDEV.P(product_summaries[UnitsSold])</f>
        <v>-0.16647697873683756</v>
      </c>
      <c r="K1064">
        <f>(p_summary[[#This Row],[Revenue]]-AVERAGE(product_summaries[UnitsSold]))/_xlfn.STDEV.P(product_summaries[UnitsSold])</f>
        <v>-1.9187416743874113</v>
      </c>
      <c r="L1064">
        <v>612</v>
      </c>
    </row>
    <row r="1065" spans="1:12" x14ac:dyDescent="0.3">
      <c r="A1065">
        <v>10652</v>
      </c>
      <c r="B1065">
        <v>42</v>
      </c>
      <c r="C1065">
        <v>14</v>
      </c>
      <c r="D1065">
        <v>20</v>
      </c>
      <c r="E1065">
        <v>0</v>
      </c>
      <c r="F1065" t="s">
        <v>969</v>
      </c>
      <c r="G1065">
        <v>5</v>
      </c>
      <c r="H1065" t="s">
        <v>16</v>
      </c>
      <c r="I1065">
        <v>280</v>
      </c>
      <c r="J1065">
        <f>(p_summary[[#This Row],[UnitsSold]] - AVERAGE(product_summaries[UnitsSold])) / _xlfn.STDEV.P(product_summaries[UnitsSold])</f>
        <v>9.338274600263323E-2</v>
      </c>
      <c r="K1065">
        <f>(p_summary[[#This Row],[Revenue]]-AVERAGE(product_summaries[UnitsSold]))/_xlfn.STDEV.P(product_summaries[UnitsSold])</f>
        <v>-1.1814584918368882</v>
      </c>
      <c r="L1065">
        <v>697</v>
      </c>
    </row>
    <row r="1066" spans="1:12" x14ac:dyDescent="0.3">
      <c r="A1066">
        <v>10653</v>
      </c>
      <c r="B1066">
        <v>16</v>
      </c>
      <c r="C1066">
        <v>17.45</v>
      </c>
      <c r="D1066">
        <v>30</v>
      </c>
      <c r="E1066">
        <v>0.10000000149011612</v>
      </c>
      <c r="F1066" t="s">
        <v>919</v>
      </c>
      <c r="G1066">
        <v>3</v>
      </c>
      <c r="H1066" t="s">
        <v>10</v>
      </c>
      <c r="I1066">
        <v>471.14999921992421</v>
      </c>
      <c r="J1066">
        <f>(p_summary[[#This Row],[UnitsSold]] - AVERAGE(product_summaries[UnitsSold])) / _xlfn.STDEV.P(product_summaries[UnitsSold])</f>
        <v>1.5027396060602336</v>
      </c>
      <c r="K1066">
        <f>(p_summary[[#This Row],[Revenue]]-AVERAGE(product_summaries[UnitsSold]))/_xlfn.STDEV.P(product_summaries[UnitsSold])</f>
        <v>-0.59707983088112859</v>
      </c>
      <c r="L1066">
        <v>1158</v>
      </c>
    </row>
    <row r="1067" spans="1:12" x14ac:dyDescent="0.3">
      <c r="A1067">
        <v>10653</v>
      </c>
      <c r="B1067">
        <v>60</v>
      </c>
      <c r="C1067">
        <v>34</v>
      </c>
      <c r="D1067">
        <v>20</v>
      </c>
      <c r="E1067">
        <v>0.10000000149011612</v>
      </c>
      <c r="F1067" t="s">
        <v>1004</v>
      </c>
      <c r="G1067">
        <v>4</v>
      </c>
      <c r="H1067" t="s">
        <v>13</v>
      </c>
      <c r="I1067">
        <v>611.99999898672104</v>
      </c>
      <c r="J1067">
        <f>(p_summary[[#This Row],[UnitsSold]] - AVERAGE(product_summaries[UnitsSold])) / _xlfn.STDEV.P(product_summaries[UnitsSold])</f>
        <v>2.7836951903642131</v>
      </c>
      <c r="K1067">
        <f>(p_summary[[#This Row],[Revenue]]-AVERAGE(product_summaries[UnitsSold]))/_xlfn.STDEV.P(product_summaries[UnitsSold])</f>
        <v>-0.16647698183460688</v>
      </c>
      <c r="L1067">
        <v>1577</v>
      </c>
    </row>
    <row r="1068" spans="1:12" x14ac:dyDescent="0.3">
      <c r="A1068">
        <v>10654</v>
      </c>
      <c r="B1068">
        <v>4</v>
      </c>
      <c r="C1068">
        <v>22</v>
      </c>
      <c r="D1068">
        <v>12</v>
      </c>
      <c r="E1068">
        <v>0.10000000149011612</v>
      </c>
      <c r="F1068" t="s">
        <v>895</v>
      </c>
      <c r="G1068">
        <v>2</v>
      </c>
      <c r="H1068" t="s">
        <v>7</v>
      </c>
      <c r="I1068">
        <v>237.59999960660934</v>
      </c>
      <c r="J1068">
        <f>(p_summary[[#This Row],[UnitsSold]] - AVERAGE(product_summaries[UnitsSold])) / _xlfn.STDEV.P(product_summaries[UnitsSold])</f>
        <v>-0.65256752266125939</v>
      </c>
      <c r="K1068">
        <f>(p_summary[[#This Row],[Revenue]]-AVERAGE(product_summaries[UnitsSold]))/_xlfn.STDEV.P(product_summaries[UnitsSold])</f>
        <v>-1.3110826380860641</v>
      </c>
      <c r="L1068">
        <v>453</v>
      </c>
    </row>
    <row r="1069" spans="1:12" x14ac:dyDescent="0.3">
      <c r="A1069">
        <v>10654</v>
      </c>
      <c r="B1069">
        <v>39</v>
      </c>
      <c r="C1069">
        <v>18</v>
      </c>
      <c r="D1069">
        <v>20</v>
      </c>
      <c r="E1069">
        <v>0.10000000149011612</v>
      </c>
      <c r="F1069" t="s">
        <v>963</v>
      </c>
      <c r="G1069">
        <v>1</v>
      </c>
      <c r="H1069" t="s">
        <v>4</v>
      </c>
      <c r="I1069">
        <v>323.9999994635582</v>
      </c>
      <c r="J1069">
        <f>(p_summary[[#This Row],[UnitsSold]] - AVERAGE(product_summaries[UnitsSold])) / _xlfn.STDEV.P(product_summaries[UnitsSold])</f>
        <v>0.38687137629662377</v>
      </c>
      <c r="K1069">
        <f>(p_summary[[#This Row],[Revenue]]-AVERAGE(product_summaries[UnitsSold]))/_xlfn.STDEV.P(product_summaries[UnitsSold])</f>
        <v>-1.0469428712588047</v>
      </c>
      <c r="L1069">
        <v>793</v>
      </c>
    </row>
    <row r="1070" spans="1:12" x14ac:dyDescent="0.3">
      <c r="A1070">
        <v>10654</v>
      </c>
      <c r="B1070">
        <v>54</v>
      </c>
      <c r="C1070">
        <v>7.45</v>
      </c>
      <c r="D1070">
        <v>6</v>
      </c>
      <c r="E1070">
        <v>0.10000000149011612</v>
      </c>
      <c r="F1070" t="s">
        <v>993</v>
      </c>
      <c r="G1070">
        <v>6</v>
      </c>
      <c r="H1070" t="s">
        <v>19</v>
      </c>
      <c r="I1070">
        <v>40.229999933391809</v>
      </c>
      <c r="J1070">
        <f>(p_summary[[#This Row],[UnitsSold]] - AVERAGE(product_summaries[UnitsSold])) / _xlfn.STDEV.P(product_summaries[UnitsSold])</f>
        <v>0.27069879347191916</v>
      </c>
      <c r="K1070">
        <f>(p_summary[[#This Row],[Revenue]]-AVERAGE(product_summaries[UnitsSold]))/_xlfn.STDEV.P(product_summaries[UnitsSold])</f>
        <v>-1.9144769179320846</v>
      </c>
      <c r="L1070">
        <v>755</v>
      </c>
    </row>
    <row r="1071" spans="1:12" x14ac:dyDescent="0.3">
      <c r="A1071">
        <v>10655</v>
      </c>
      <c r="B1071">
        <v>41</v>
      </c>
      <c r="C1071">
        <v>9.65</v>
      </c>
      <c r="D1071">
        <v>20</v>
      </c>
      <c r="E1071">
        <v>0.20000000298023224</v>
      </c>
      <c r="F1071" t="s">
        <v>967</v>
      </c>
      <c r="G1071">
        <v>8</v>
      </c>
      <c r="H1071" t="s">
        <v>25</v>
      </c>
      <c r="I1071">
        <v>154.39999942481518</v>
      </c>
      <c r="J1071">
        <f>(p_summary[[#This Row],[UnitsSold]] - AVERAGE(product_summaries[UnitsSold])) / _xlfn.STDEV.P(product_summaries[UnitsSold])</f>
        <v>0.96161994395568862</v>
      </c>
      <c r="K1071">
        <f>(p_summary[[#This Row],[Revenue]]-AVERAGE(product_summaries[UnitsSold]))/_xlfn.STDEV.P(product_summaries[UnitsSold])</f>
        <v>-1.5654394515632988</v>
      </c>
      <c r="L1071">
        <v>981</v>
      </c>
    </row>
    <row r="1072" spans="1:12" x14ac:dyDescent="0.3">
      <c r="A1072">
        <v>10656</v>
      </c>
      <c r="B1072">
        <v>14</v>
      </c>
      <c r="C1072">
        <v>23.25</v>
      </c>
      <c r="D1072">
        <v>3</v>
      </c>
      <c r="E1072">
        <v>0.10000000149011612</v>
      </c>
      <c r="F1072" t="s">
        <v>915</v>
      </c>
      <c r="G1072">
        <v>7</v>
      </c>
      <c r="H1072" t="s">
        <v>22</v>
      </c>
      <c r="I1072">
        <v>62.774999896064401</v>
      </c>
      <c r="J1072">
        <f>(p_summary[[#This Row],[UnitsSold]] - AVERAGE(product_summaries[UnitsSold])) / _xlfn.STDEV.P(product_summaries[UnitsSold])</f>
        <v>-0.80236901104048375</v>
      </c>
      <c r="K1072">
        <f>(p_summary[[#This Row],[Revenue]]-AVERAGE(product_summaries[UnitsSold]))/_xlfn.STDEV.P(product_summaries[UnitsSold])</f>
        <v>-1.8455529475255967</v>
      </c>
      <c r="L1072">
        <v>404</v>
      </c>
    </row>
    <row r="1073" spans="1:12" x14ac:dyDescent="0.3">
      <c r="A1073">
        <v>10656</v>
      </c>
      <c r="B1073">
        <v>44</v>
      </c>
      <c r="C1073">
        <v>19.45</v>
      </c>
      <c r="D1073">
        <v>28</v>
      </c>
      <c r="E1073">
        <v>0.10000000149011612</v>
      </c>
      <c r="F1073" t="s">
        <v>973</v>
      </c>
      <c r="G1073">
        <v>2</v>
      </c>
      <c r="H1073" t="s">
        <v>7</v>
      </c>
      <c r="I1073">
        <v>490.13999918848276</v>
      </c>
      <c r="J1073">
        <f>(p_summary[[#This Row],[UnitsSold]] - AVERAGE(product_summaries[UnitsSold])) / _xlfn.STDEV.P(product_summaries[UnitsSold])</f>
        <v>-0.20010588429135731</v>
      </c>
      <c r="K1073">
        <f>(p_summary[[#This Row],[Revenue]]-AVERAGE(product_summaries[UnitsSold]))/_xlfn.STDEV.P(product_summaries[UnitsSold])</f>
        <v>-0.53902411129722061</v>
      </c>
      <c r="L1073">
        <v>601</v>
      </c>
    </row>
    <row r="1074" spans="1:12" x14ac:dyDescent="0.3">
      <c r="A1074">
        <v>10656</v>
      </c>
      <c r="B1074">
        <v>47</v>
      </c>
      <c r="C1074">
        <v>9.5</v>
      </c>
      <c r="D1074">
        <v>6</v>
      </c>
      <c r="E1074">
        <v>0.10000000149011612</v>
      </c>
      <c r="F1074" t="s">
        <v>979</v>
      </c>
      <c r="G1074">
        <v>3</v>
      </c>
      <c r="H1074" t="s">
        <v>10</v>
      </c>
      <c r="I1074">
        <v>51.299999915063381</v>
      </c>
      <c r="J1074">
        <f>(p_summary[[#This Row],[UnitsSold]] - AVERAGE(product_summaries[UnitsSold])) / _xlfn.STDEV.P(product_summaries[UnitsSold])</f>
        <v>-0.55473797922992918</v>
      </c>
      <c r="K1074">
        <f>(p_summary[[#This Row],[Revenue]]-AVERAGE(product_summaries[UnitsSold]))/_xlfn.STDEV.P(product_summaries[UnitsSold])</f>
        <v>-1.880634010307342</v>
      </c>
      <c r="L1074">
        <v>485</v>
      </c>
    </row>
    <row r="1075" spans="1:12" x14ac:dyDescent="0.3">
      <c r="A1075">
        <v>10657</v>
      </c>
      <c r="B1075">
        <v>15</v>
      </c>
      <c r="C1075">
        <v>15.5</v>
      </c>
      <c r="D1075">
        <v>50</v>
      </c>
      <c r="E1075">
        <v>0</v>
      </c>
      <c r="F1075" t="s">
        <v>917</v>
      </c>
      <c r="G1075">
        <v>2</v>
      </c>
      <c r="H1075" t="s">
        <v>7</v>
      </c>
      <c r="I1075">
        <v>775</v>
      </c>
      <c r="J1075">
        <f>(p_summary[[#This Row],[UnitsSold]] - AVERAGE(product_summaries[UnitsSold])) / _xlfn.STDEV.P(product_summaries[UnitsSold])</f>
        <v>-1.664491862529081</v>
      </c>
      <c r="K1075">
        <f>(p_summary[[#This Row],[Revenue]]-AVERAGE(product_summaries[UnitsSold]))/_xlfn.STDEV.P(product_summaries[UnitsSold])</f>
        <v>0.33184225811650053</v>
      </c>
      <c r="L1075">
        <v>122</v>
      </c>
    </row>
    <row r="1076" spans="1:12" x14ac:dyDescent="0.3">
      <c r="A1076">
        <v>10657</v>
      </c>
      <c r="B1076">
        <v>41</v>
      </c>
      <c r="C1076">
        <v>9.65</v>
      </c>
      <c r="D1076">
        <v>24</v>
      </c>
      <c r="E1076">
        <v>0</v>
      </c>
      <c r="F1076" t="s">
        <v>967</v>
      </c>
      <c r="G1076">
        <v>8</v>
      </c>
      <c r="H1076" t="s">
        <v>25</v>
      </c>
      <c r="I1076">
        <v>231.60000000000002</v>
      </c>
      <c r="J1076">
        <f>(p_summary[[#This Row],[UnitsSold]] - AVERAGE(product_summaries[UnitsSold])) / _xlfn.STDEV.P(product_summaries[UnitsSold])</f>
        <v>0.96161994395568862</v>
      </c>
      <c r="K1076">
        <f>(p_summary[[#This Row],[Revenue]]-AVERAGE(product_summaries[UnitsSold]))/_xlfn.STDEV.P(product_summaries[UnitsSold])</f>
        <v>-1.3294256762767751</v>
      </c>
      <c r="L1076">
        <v>981</v>
      </c>
    </row>
    <row r="1077" spans="1:12" x14ac:dyDescent="0.3">
      <c r="A1077">
        <v>10657</v>
      </c>
      <c r="B1077">
        <v>46</v>
      </c>
      <c r="C1077">
        <v>12</v>
      </c>
      <c r="D1077">
        <v>45</v>
      </c>
      <c r="E1077">
        <v>0</v>
      </c>
      <c r="F1077" t="s">
        <v>977</v>
      </c>
      <c r="G1077">
        <v>8</v>
      </c>
      <c r="H1077" t="s">
        <v>25</v>
      </c>
      <c r="I1077">
        <v>540</v>
      </c>
      <c r="J1077">
        <f>(p_summary[[#This Row],[UnitsSold]] - AVERAGE(product_summaries[UnitsSold])) / _xlfn.STDEV.P(product_summaries[UnitsSold])</f>
        <v>-0.3621360655994979</v>
      </c>
      <c r="K1077">
        <f>(p_summary[[#This Row],[Revenue]]-AVERAGE(product_summaries[UnitsSold]))/_xlfn.STDEV.P(product_summaries[UnitsSold])</f>
        <v>-0.38659345145733048</v>
      </c>
      <c r="L1077">
        <v>548</v>
      </c>
    </row>
    <row r="1078" spans="1:12" x14ac:dyDescent="0.3">
      <c r="A1078">
        <v>10657</v>
      </c>
      <c r="B1078">
        <v>47</v>
      </c>
      <c r="C1078">
        <v>9.5</v>
      </c>
      <c r="D1078">
        <v>10</v>
      </c>
      <c r="E1078">
        <v>0</v>
      </c>
      <c r="F1078" t="s">
        <v>979</v>
      </c>
      <c r="G1078">
        <v>3</v>
      </c>
      <c r="H1078" t="s">
        <v>10</v>
      </c>
      <c r="I1078">
        <v>95</v>
      </c>
      <c r="J1078">
        <f>(p_summary[[#This Row],[UnitsSold]] - AVERAGE(product_summaries[UnitsSold])) / _xlfn.STDEV.P(product_summaries[UnitsSold])</f>
        <v>-0.55473797922992918</v>
      </c>
      <c r="K1078">
        <f>(p_summary[[#This Row],[Revenue]]-AVERAGE(product_summaries[UnitsSold]))/_xlfn.STDEV.P(product_summaries[UnitsSold])</f>
        <v>-1.7470355397992658</v>
      </c>
      <c r="L1078">
        <v>485</v>
      </c>
    </row>
    <row r="1079" spans="1:12" x14ac:dyDescent="0.3">
      <c r="A1079">
        <v>10657</v>
      </c>
      <c r="B1079">
        <v>56</v>
      </c>
      <c r="C1079">
        <v>38</v>
      </c>
      <c r="D1079">
        <v>45</v>
      </c>
      <c r="E1079">
        <v>0</v>
      </c>
      <c r="F1079" t="s">
        <v>997</v>
      </c>
      <c r="G1079">
        <v>5</v>
      </c>
      <c r="H1079" t="s">
        <v>16</v>
      </c>
      <c r="I1079">
        <v>1710</v>
      </c>
      <c r="J1079">
        <f>(p_summary[[#This Row],[UnitsSold]] - AVERAGE(product_summaries[UnitsSold])) / _xlfn.STDEV.P(product_summaries[UnitsSold])</f>
        <v>1.8237427954442857</v>
      </c>
      <c r="K1079">
        <f>(p_summary[[#This Row],[Revenue]]-AVERAGE(product_summaries[UnitsSold]))/_xlfn.STDEV.P(product_summaries[UnitsSold])</f>
        <v>3.1902992302506794</v>
      </c>
      <c r="L1079">
        <v>1263</v>
      </c>
    </row>
    <row r="1080" spans="1:12" x14ac:dyDescent="0.3">
      <c r="A1080">
        <v>10657</v>
      </c>
      <c r="B1080">
        <v>60</v>
      </c>
      <c r="C1080">
        <v>34</v>
      </c>
      <c r="D1080">
        <v>30</v>
      </c>
      <c r="E1080">
        <v>0</v>
      </c>
      <c r="F1080" t="s">
        <v>1004</v>
      </c>
      <c r="G1080">
        <v>4</v>
      </c>
      <c r="H1080" t="s">
        <v>13</v>
      </c>
      <c r="I1080">
        <v>1020</v>
      </c>
      <c r="J1080">
        <f>(p_summary[[#This Row],[UnitsSold]] - AVERAGE(product_summaries[UnitsSold])) / _xlfn.STDEV.P(product_summaries[UnitsSold])</f>
        <v>2.7836951903642131</v>
      </c>
      <c r="K1080">
        <f>(p_summary[[#This Row],[Revenue]]-AVERAGE(product_summaries[UnitsSold]))/_xlfn.STDEV.P(product_summaries[UnitsSold])</f>
        <v>1.0808497000126223</v>
      </c>
      <c r="L1080">
        <v>1577</v>
      </c>
    </row>
    <row r="1081" spans="1:12" x14ac:dyDescent="0.3">
      <c r="A1081">
        <v>10658</v>
      </c>
      <c r="B1081">
        <v>21</v>
      </c>
      <c r="C1081">
        <v>10</v>
      </c>
      <c r="D1081">
        <v>60</v>
      </c>
      <c r="E1081">
        <v>0</v>
      </c>
      <c r="F1081" t="s">
        <v>929</v>
      </c>
      <c r="G1081">
        <v>3</v>
      </c>
      <c r="H1081" t="s">
        <v>10</v>
      </c>
      <c r="I1081">
        <v>600</v>
      </c>
      <c r="J1081">
        <f>(p_summary[[#This Row],[UnitsSold]] - AVERAGE(product_summaries[UnitsSold])) / _xlfn.STDEV.P(product_summaries[UnitsSold])</f>
        <v>1.0686210070837059</v>
      </c>
      <c r="K1081">
        <f>(p_summary[[#This Row],[Revenue]]-AVERAGE(product_summaries[UnitsSold]))/_xlfn.STDEV.P(product_summaries[UnitsSold])</f>
        <v>-0.20316305752358638</v>
      </c>
      <c r="L1081">
        <v>1016</v>
      </c>
    </row>
    <row r="1082" spans="1:12" x14ac:dyDescent="0.3">
      <c r="A1082">
        <v>10658</v>
      </c>
      <c r="B1082">
        <v>40</v>
      </c>
      <c r="C1082">
        <v>18.399999999999999</v>
      </c>
      <c r="D1082">
        <v>70</v>
      </c>
      <c r="E1082">
        <v>5.000000074505806E-2</v>
      </c>
      <c r="F1082" t="s">
        <v>965</v>
      </c>
      <c r="G1082">
        <v>8</v>
      </c>
      <c r="H1082" t="s">
        <v>25</v>
      </c>
      <c r="I1082">
        <v>1223.5999990403652</v>
      </c>
      <c r="J1082">
        <f>(p_summary[[#This Row],[UnitsSold]] - AVERAGE(product_summaries[UnitsSold])) / _xlfn.STDEV.P(product_summaries[UnitsSold])</f>
        <v>1.3345950782876348</v>
      </c>
      <c r="K1082">
        <f>(p_summary[[#This Row],[Revenue]]-AVERAGE(product_summaries[UnitsSold]))/_xlfn.STDEV.P(product_summaries[UnitsSold])</f>
        <v>1.7032901671606908</v>
      </c>
      <c r="L1082">
        <v>1103</v>
      </c>
    </row>
    <row r="1083" spans="1:12" x14ac:dyDescent="0.3">
      <c r="A1083">
        <v>10658</v>
      </c>
      <c r="B1083">
        <v>60</v>
      </c>
      <c r="C1083">
        <v>34</v>
      </c>
      <c r="D1083">
        <v>55</v>
      </c>
      <c r="E1083">
        <v>5.000000074505806E-2</v>
      </c>
      <c r="F1083" t="s">
        <v>1004</v>
      </c>
      <c r="G1083">
        <v>4</v>
      </c>
      <c r="H1083" t="s">
        <v>13</v>
      </c>
      <c r="I1083">
        <v>1776.4999986067414</v>
      </c>
      <c r="J1083">
        <f>(p_summary[[#This Row],[UnitsSold]] - AVERAGE(product_summaries[UnitsSold])) / _xlfn.STDEV.P(product_summaries[UnitsSold])</f>
        <v>2.7836951903642131</v>
      </c>
      <c r="K1083">
        <f>(p_summary[[#This Row],[Revenue]]-AVERAGE(product_summaries[UnitsSold]))/_xlfn.STDEV.P(product_summaries[UnitsSold])</f>
        <v>3.3936012459344793</v>
      </c>
      <c r="L1083">
        <v>1577</v>
      </c>
    </row>
    <row r="1084" spans="1:12" x14ac:dyDescent="0.3">
      <c r="A1084">
        <v>10658</v>
      </c>
      <c r="B1084">
        <v>77</v>
      </c>
      <c r="C1084">
        <v>13</v>
      </c>
      <c r="D1084">
        <v>70</v>
      </c>
      <c r="E1084">
        <v>5.000000074505806E-2</v>
      </c>
      <c r="F1084" t="s">
        <v>1034</v>
      </c>
      <c r="G1084">
        <v>2</v>
      </c>
      <c r="H1084" t="s">
        <v>7</v>
      </c>
      <c r="I1084">
        <v>864.49999932199717</v>
      </c>
      <c r="J1084">
        <f>(p_summary[[#This Row],[UnitsSold]] - AVERAGE(product_summaries[UnitsSold])) / _xlfn.STDEV.P(product_summaries[UnitsSold])</f>
        <v>0.38075702983216564</v>
      </c>
      <c r="K1084">
        <f>(p_summary[[#This Row],[Revenue]]-AVERAGE(product_summaries[UnitsSold]))/_xlfn.STDEV.P(product_summaries[UnitsSold])</f>
        <v>0.60545926032823005</v>
      </c>
      <c r="L1084">
        <v>791</v>
      </c>
    </row>
    <row r="1085" spans="1:12" x14ac:dyDescent="0.3">
      <c r="A1085">
        <v>10659</v>
      </c>
      <c r="B1085">
        <v>31</v>
      </c>
      <c r="C1085">
        <v>12.5</v>
      </c>
      <c r="D1085">
        <v>20</v>
      </c>
      <c r="E1085">
        <v>5.000000074505806E-2</v>
      </c>
      <c r="F1085" t="s">
        <v>949</v>
      </c>
      <c r="G1085">
        <v>4</v>
      </c>
      <c r="H1085" t="s">
        <v>13</v>
      </c>
      <c r="I1085">
        <v>237.49999981373549</v>
      </c>
      <c r="J1085">
        <f>(p_summary[[#This Row],[UnitsSold]] - AVERAGE(product_summaries[UnitsSold])) / _xlfn.STDEV.P(product_summaries[UnitsSold])</f>
        <v>2.2334040085629812</v>
      </c>
      <c r="K1085">
        <f>(p_summary[[#This Row],[Revenue]]-AVERAGE(product_summaries[UnitsSold]))/_xlfn.STDEV.P(product_summaries[UnitsSold])</f>
        <v>-1.3113883547760665</v>
      </c>
      <c r="L1085">
        <v>1397</v>
      </c>
    </row>
    <row r="1086" spans="1:12" x14ac:dyDescent="0.3">
      <c r="A1086">
        <v>10659</v>
      </c>
      <c r="B1086">
        <v>40</v>
      </c>
      <c r="C1086">
        <v>18.399999999999999</v>
      </c>
      <c r="D1086">
        <v>24</v>
      </c>
      <c r="E1086">
        <v>5.000000074505806E-2</v>
      </c>
      <c r="F1086" t="s">
        <v>965</v>
      </c>
      <c r="G1086">
        <v>8</v>
      </c>
      <c r="H1086" t="s">
        <v>25</v>
      </c>
      <c r="I1086">
        <v>419.51999967098232</v>
      </c>
      <c r="J1086">
        <f>(p_summary[[#This Row],[UnitsSold]] - AVERAGE(product_summaries[UnitsSold])) / _xlfn.STDEV.P(product_summaries[UnitsSold])</f>
        <v>1.3345950782876348</v>
      </c>
      <c r="K1086">
        <f>(p_summary[[#This Row],[Revenue]]-AVERAGE(product_summaries[UnitsSold]))/_xlfn.STDEV.P(product_summaries[UnitsSold])</f>
        <v>-0.75492168348215272</v>
      </c>
      <c r="L1086">
        <v>1103</v>
      </c>
    </row>
    <row r="1087" spans="1:12" x14ac:dyDescent="0.3">
      <c r="A1087">
        <v>10659</v>
      </c>
      <c r="B1087">
        <v>70</v>
      </c>
      <c r="C1087">
        <v>15</v>
      </c>
      <c r="D1087">
        <v>40</v>
      </c>
      <c r="E1087">
        <v>5.000000074505806E-2</v>
      </c>
      <c r="F1087" t="s">
        <v>1023</v>
      </c>
      <c r="G1087">
        <v>1</v>
      </c>
      <c r="H1087" t="s">
        <v>4</v>
      </c>
      <c r="I1087">
        <v>569.99999955296516</v>
      </c>
      <c r="J1087">
        <f>(p_summary[[#This Row],[UnitsSold]] - AVERAGE(product_summaries[UnitsSold])) / _xlfn.STDEV.P(product_summaries[UnitsSold])</f>
        <v>0.4602435338701214</v>
      </c>
      <c r="K1087">
        <f>(p_summary[[#This Row],[Revenue]]-AVERAGE(product_summaries[UnitsSold]))/_xlfn.STDEV.P(product_summaries[UnitsSold])</f>
        <v>-0.29487825585712135</v>
      </c>
      <c r="L1087">
        <v>817</v>
      </c>
    </row>
    <row r="1088" spans="1:12" x14ac:dyDescent="0.3">
      <c r="A1088">
        <v>10660</v>
      </c>
      <c r="B1088">
        <v>20</v>
      </c>
      <c r="C1088">
        <v>81</v>
      </c>
      <c r="D1088">
        <v>21</v>
      </c>
      <c r="E1088">
        <v>0</v>
      </c>
      <c r="F1088" t="s">
        <v>927</v>
      </c>
      <c r="G1088">
        <v>3</v>
      </c>
      <c r="H1088" t="s">
        <v>10</v>
      </c>
      <c r="I1088">
        <v>1701</v>
      </c>
      <c r="J1088">
        <f>(p_summary[[#This Row],[UnitsSold]] - AVERAGE(product_summaries[UnitsSold])) / _xlfn.STDEV.P(product_summaries[UnitsSold])</f>
        <v>-1.080571775173329</v>
      </c>
      <c r="K1088">
        <f>(p_summary[[#This Row],[Revenue]]-AVERAGE(product_summaries[UnitsSold]))/_xlfn.STDEV.P(product_summaries[UnitsSold])</f>
        <v>3.1627846711606176</v>
      </c>
      <c r="L1088">
        <v>313</v>
      </c>
    </row>
    <row r="1089" spans="1:12" x14ac:dyDescent="0.3">
      <c r="A1089">
        <v>10661</v>
      </c>
      <c r="B1089">
        <v>39</v>
      </c>
      <c r="C1089">
        <v>18</v>
      </c>
      <c r="D1089">
        <v>3</v>
      </c>
      <c r="E1089">
        <v>0.20000000298023224</v>
      </c>
      <c r="F1089" t="s">
        <v>963</v>
      </c>
      <c r="G1089">
        <v>1</v>
      </c>
      <c r="H1089" t="s">
        <v>4</v>
      </c>
      <c r="I1089">
        <v>43.199999839067459</v>
      </c>
      <c r="J1089">
        <f>(p_summary[[#This Row],[UnitsSold]] - AVERAGE(product_summaries[UnitsSold])) / _xlfn.STDEV.P(product_summaries[UnitsSold])</f>
        <v>0.38687137629662377</v>
      </c>
      <c r="K1089">
        <f>(p_summary[[#This Row],[Revenue]]-AVERAGE(product_summaries[UnitsSold]))/_xlfn.STDEV.P(product_summaries[UnitsSold])</f>
        <v>-1.9053971137207302</v>
      </c>
      <c r="L1089">
        <v>793</v>
      </c>
    </row>
    <row r="1090" spans="1:12" x14ac:dyDescent="0.3">
      <c r="A1090">
        <v>10661</v>
      </c>
      <c r="B1090">
        <v>58</v>
      </c>
      <c r="C1090">
        <v>13.25</v>
      </c>
      <c r="D1090">
        <v>49</v>
      </c>
      <c r="E1090">
        <v>0.20000000298023224</v>
      </c>
      <c r="F1090" t="s">
        <v>1000</v>
      </c>
      <c r="G1090">
        <v>8</v>
      </c>
      <c r="H1090" t="s">
        <v>25</v>
      </c>
      <c r="I1090">
        <v>519.39999806508422</v>
      </c>
      <c r="J1090">
        <f>(p_summary[[#This Row],[UnitsSold]] - AVERAGE(product_summaries[UnitsSold])) / _xlfn.STDEV.P(product_summaries[UnitsSold])</f>
        <v>-0.40493649085070488</v>
      </c>
      <c r="K1090">
        <f>(p_summary[[#This Row],[Revenue]]-AVERAGE(product_summaries[UnitsSold]))/_xlfn.STDEV.P(product_summaries[UnitsSold])</f>
        <v>-0.44957122595662202</v>
      </c>
      <c r="L1090">
        <v>534</v>
      </c>
    </row>
    <row r="1091" spans="1:12" x14ac:dyDescent="0.3">
      <c r="A1091">
        <v>10662</v>
      </c>
      <c r="B1091">
        <v>68</v>
      </c>
      <c r="C1091">
        <v>12.5</v>
      </c>
      <c r="D1091">
        <v>10</v>
      </c>
      <c r="E1091">
        <v>0</v>
      </c>
      <c r="F1091" t="s">
        <v>1019</v>
      </c>
      <c r="G1091">
        <v>3</v>
      </c>
      <c r="H1091" t="s">
        <v>10</v>
      </c>
      <c r="I1091">
        <v>125</v>
      </c>
      <c r="J1091">
        <f>(p_summary[[#This Row],[UnitsSold]] - AVERAGE(product_summaries[UnitsSold])) / _xlfn.STDEV.P(product_summaries[UnitsSold])</f>
        <v>0.40521441568999816</v>
      </c>
      <c r="K1091">
        <f>(p_summary[[#This Row],[Revenue]]-AVERAGE(product_summaries[UnitsSold]))/_xlfn.STDEV.P(product_summaries[UnitsSold])</f>
        <v>-1.6553203428323937</v>
      </c>
      <c r="L1091">
        <v>799</v>
      </c>
    </row>
    <row r="1092" spans="1:12" x14ac:dyDescent="0.3">
      <c r="A1092">
        <v>10663</v>
      </c>
      <c r="B1092">
        <v>40</v>
      </c>
      <c r="C1092">
        <v>18.399999999999999</v>
      </c>
      <c r="D1092">
        <v>30</v>
      </c>
      <c r="E1092">
        <v>5.000000074505806E-2</v>
      </c>
      <c r="F1092" t="s">
        <v>965</v>
      </c>
      <c r="G1092">
        <v>8</v>
      </c>
      <c r="H1092" t="s">
        <v>25</v>
      </c>
      <c r="I1092">
        <v>524.39999958872795</v>
      </c>
      <c r="J1092">
        <f>(p_summary[[#This Row],[UnitsSold]] - AVERAGE(product_summaries[UnitsSold])) / _xlfn.STDEV.P(product_summaries[UnitsSold])</f>
        <v>1.3345950782876348</v>
      </c>
      <c r="K1092">
        <f>(p_summary[[#This Row],[Revenue]]-AVERAGE(product_summaries[UnitsSold]))/_xlfn.STDEV.P(product_summaries[UnitsSold])</f>
        <v>-0.43428535513743383</v>
      </c>
      <c r="L1092">
        <v>1103</v>
      </c>
    </row>
    <row r="1093" spans="1:12" x14ac:dyDescent="0.3">
      <c r="A1093">
        <v>10663</v>
      </c>
      <c r="B1093">
        <v>42</v>
      </c>
      <c r="C1093">
        <v>14</v>
      </c>
      <c r="D1093">
        <v>30</v>
      </c>
      <c r="E1093">
        <v>5.000000074505806E-2</v>
      </c>
      <c r="F1093" t="s">
        <v>969</v>
      </c>
      <c r="G1093">
        <v>5</v>
      </c>
      <c r="H1093" t="s">
        <v>16</v>
      </c>
      <c r="I1093">
        <v>398.99999968707561</v>
      </c>
      <c r="J1093">
        <f>(p_summary[[#This Row],[UnitsSold]] - AVERAGE(product_summaries[UnitsSold])) / _xlfn.STDEV.P(product_summaries[UnitsSold])</f>
        <v>9.338274600263323E-2</v>
      </c>
      <c r="K1093">
        <f>(p_summary[[#This Row],[Revenue]]-AVERAGE(product_summaries[UnitsSold]))/_xlfn.STDEV.P(product_summaries[UnitsSold])</f>
        <v>-0.81765487815829319</v>
      </c>
      <c r="L1093">
        <v>697</v>
      </c>
    </row>
    <row r="1094" spans="1:12" x14ac:dyDescent="0.3">
      <c r="A1094">
        <v>10663</v>
      </c>
      <c r="B1094">
        <v>51</v>
      </c>
      <c r="C1094">
        <v>53</v>
      </c>
      <c r="D1094">
        <v>20</v>
      </c>
      <c r="E1094">
        <v>5.000000074505806E-2</v>
      </c>
      <c r="F1094" t="s">
        <v>987</v>
      </c>
      <c r="G1094">
        <v>7</v>
      </c>
      <c r="H1094" t="s">
        <v>22</v>
      </c>
      <c r="I1094">
        <v>1006.9999992102385</v>
      </c>
      <c r="J1094">
        <f>(p_summary[[#This Row],[UnitsSold]] - AVERAGE(product_summaries[UnitsSold])) / _xlfn.STDEV.P(product_summaries[UnitsSold])</f>
        <v>0.67118848689392707</v>
      </c>
      <c r="K1094">
        <f>(p_summary[[#This Row],[Revenue]]-AVERAGE(product_summaries[UnitsSold]))/_xlfn.STDEV.P(product_summaries[UnitsSold])</f>
        <v>1.0411064455792065</v>
      </c>
      <c r="L1094">
        <v>886</v>
      </c>
    </row>
    <row r="1095" spans="1:12" x14ac:dyDescent="0.3">
      <c r="A1095">
        <v>10664</v>
      </c>
      <c r="B1095">
        <v>10</v>
      </c>
      <c r="C1095">
        <v>31</v>
      </c>
      <c r="D1095">
        <v>24</v>
      </c>
      <c r="E1095">
        <v>0.15000000596046448</v>
      </c>
      <c r="F1095" t="s">
        <v>907</v>
      </c>
      <c r="G1095">
        <v>8</v>
      </c>
      <c r="H1095" t="s">
        <v>25</v>
      </c>
      <c r="I1095">
        <v>632.39999556541443</v>
      </c>
      <c r="J1095">
        <f>(p_summary[[#This Row],[UnitsSold]] - AVERAGE(product_summaries[UnitsSold])) / _xlfn.STDEV.P(product_summaries[UnitsSold])</f>
        <v>0.23095554145294128</v>
      </c>
      <c r="K1095">
        <f>(p_summary[[#This Row],[Revenue]]-AVERAGE(product_summaries[UnitsSold]))/_xlfn.STDEV.P(product_summaries[UnitsSold])</f>
        <v>-0.10411065835666088</v>
      </c>
      <c r="L1095">
        <v>742</v>
      </c>
    </row>
    <row r="1096" spans="1:12" x14ac:dyDescent="0.3">
      <c r="A1096">
        <v>10664</v>
      </c>
      <c r="B1096">
        <v>56</v>
      </c>
      <c r="C1096">
        <v>38</v>
      </c>
      <c r="D1096">
        <v>12</v>
      </c>
      <c r="E1096">
        <v>0.15000000596046448</v>
      </c>
      <c r="F1096" t="s">
        <v>997</v>
      </c>
      <c r="G1096">
        <v>5</v>
      </c>
      <c r="H1096" t="s">
        <v>16</v>
      </c>
      <c r="I1096">
        <v>387.5999972820282</v>
      </c>
      <c r="J1096">
        <f>(p_summary[[#This Row],[UnitsSold]] - AVERAGE(product_summaries[UnitsSold])) / _xlfn.STDEV.P(product_summaries[UnitsSold])</f>
        <v>1.8237427954442857</v>
      </c>
      <c r="K1096">
        <f>(p_summary[[#This Row],[Revenue]]-AVERAGE(product_summaries[UnitsSold]))/_xlfn.STDEV.P(product_summaries[UnitsSold])</f>
        <v>-0.8525066603583511</v>
      </c>
      <c r="L1096">
        <v>1263</v>
      </c>
    </row>
    <row r="1097" spans="1:12" x14ac:dyDescent="0.3">
      <c r="A1097">
        <v>10664</v>
      </c>
      <c r="B1097">
        <v>65</v>
      </c>
      <c r="C1097">
        <v>21.05</v>
      </c>
      <c r="D1097">
        <v>15</v>
      </c>
      <c r="E1097">
        <v>0.15000000596046448</v>
      </c>
      <c r="F1097" t="s">
        <v>1014</v>
      </c>
      <c r="G1097">
        <v>2</v>
      </c>
      <c r="H1097" t="s">
        <v>7</v>
      </c>
      <c r="I1097">
        <v>268.38749811798334</v>
      </c>
      <c r="J1097">
        <f>(p_summary[[#This Row],[UnitsSold]] - AVERAGE(product_summaries[UnitsSold])) / _xlfn.STDEV.P(product_summaries[UnitsSold])</f>
        <v>0.24012706114962851</v>
      </c>
      <c r="K1097">
        <f>(p_summary[[#This Row],[Revenue]]-AVERAGE(product_summaries[UnitsSold]))/_xlfn.STDEV.P(product_summaries[UnitsSold])</f>
        <v>-1.2169599217497993</v>
      </c>
      <c r="L1097">
        <v>745</v>
      </c>
    </row>
    <row r="1098" spans="1:12" x14ac:dyDescent="0.3">
      <c r="A1098">
        <v>10665</v>
      </c>
      <c r="B1098">
        <v>51</v>
      </c>
      <c r="C1098">
        <v>53</v>
      </c>
      <c r="D1098">
        <v>20</v>
      </c>
      <c r="E1098">
        <v>0</v>
      </c>
      <c r="F1098" t="s">
        <v>987</v>
      </c>
      <c r="G1098">
        <v>7</v>
      </c>
      <c r="H1098" t="s">
        <v>22</v>
      </c>
      <c r="I1098">
        <v>1060</v>
      </c>
      <c r="J1098">
        <f>(p_summary[[#This Row],[UnitsSold]] - AVERAGE(product_summaries[UnitsSold])) / _xlfn.STDEV.P(product_summaries[UnitsSold])</f>
        <v>0.67118848689392707</v>
      </c>
      <c r="K1098">
        <f>(p_summary[[#This Row],[Revenue]]-AVERAGE(product_summaries[UnitsSold]))/_xlfn.STDEV.P(product_summaries[UnitsSold])</f>
        <v>1.2031366293017849</v>
      </c>
      <c r="L1098">
        <v>886</v>
      </c>
    </row>
    <row r="1099" spans="1:12" x14ac:dyDescent="0.3">
      <c r="A1099">
        <v>10665</v>
      </c>
      <c r="B1099">
        <v>59</v>
      </c>
      <c r="C1099">
        <v>55</v>
      </c>
      <c r="D1099">
        <v>1</v>
      </c>
      <c r="E1099">
        <v>0</v>
      </c>
      <c r="F1099" t="s">
        <v>1002</v>
      </c>
      <c r="G1099">
        <v>4</v>
      </c>
      <c r="H1099" t="s">
        <v>13</v>
      </c>
      <c r="I1099">
        <v>55</v>
      </c>
      <c r="J1099">
        <f>(p_summary[[#This Row],[UnitsSold]] - AVERAGE(product_summaries[UnitsSold])) / _xlfn.STDEV.P(product_summaries[UnitsSold])</f>
        <v>2.5360641585536587</v>
      </c>
      <c r="K1099">
        <f>(p_summary[[#This Row],[Revenue]]-AVERAGE(product_summaries[UnitsSold]))/_xlfn.STDEV.P(product_summaries[UnitsSold])</f>
        <v>-1.8693224690884285</v>
      </c>
      <c r="L1099">
        <v>1496</v>
      </c>
    </row>
    <row r="1100" spans="1:12" x14ac:dyDescent="0.3">
      <c r="A1100">
        <v>10665</v>
      </c>
      <c r="B1100">
        <v>76</v>
      </c>
      <c r="C1100">
        <v>18</v>
      </c>
      <c r="D1100">
        <v>10</v>
      </c>
      <c r="E1100">
        <v>0</v>
      </c>
      <c r="F1100" t="s">
        <v>1032</v>
      </c>
      <c r="G1100">
        <v>1</v>
      </c>
      <c r="H1100" t="s">
        <v>4</v>
      </c>
      <c r="I1100">
        <v>180</v>
      </c>
      <c r="J1100">
        <f>(p_summary[[#This Row],[UnitsSold]] - AVERAGE(product_summaries[UnitsSold])) / _xlfn.STDEV.P(product_summaries[UnitsSold])</f>
        <v>0.96161994395568862</v>
      </c>
      <c r="K1100">
        <f>(p_summary[[#This Row],[Revenue]]-AVERAGE(product_summaries[UnitsSold]))/_xlfn.STDEV.P(product_summaries[UnitsSold])</f>
        <v>-1.4871758150597949</v>
      </c>
      <c r="L1100">
        <v>981</v>
      </c>
    </row>
    <row r="1101" spans="1:12" x14ac:dyDescent="0.3">
      <c r="A1101">
        <v>10666</v>
      </c>
      <c r="B1101">
        <v>29</v>
      </c>
      <c r="C1101">
        <v>123.79</v>
      </c>
      <c r="D1101">
        <v>36</v>
      </c>
      <c r="E1101">
        <v>0</v>
      </c>
      <c r="F1101" t="s">
        <v>945</v>
      </c>
      <c r="G1101">
        <v>6</v>
      </c>
      <c r="H1101" t="s">
        <v>19</v>
      </c>
      <c r="I1101">
        <v>4456.4400000000005</v>
      </c>
      <c r="J1101">
        <f>(p_summary[[#This Row],[UnitsSold]] - AVERAGE(product_summaries[UnitsSold])) / _xlfn.STDEV.P(product_summaries[UnitsSold])</f>
        <v>0.24318423438185757</v>
      </c>
      <c r="K1101">
        <f>(p_summary[[#This Row],[Revenue]]-AVERAGE(product_summaries[UnitsSold]))/_xlfn.STDEV.P(product_summaries[UnitsSold])</f>
        <v>11.586642082173883</v>
      </c>
      <c r="L1101">
        <v>746</v>
      </c>
    </row>
    <row r="1102" spans="1:12" x14ac:dyDescent="0.3">
      <c r="A1102">
        <v>10666</v>
      </c>
      <c r="B1102">
        <v>65</v>
      </c>
      <c r="C1102">
        <v>21.05</v>
      </c>
      <c r="D1102">
        <v>10</v>
      </c>
      <c r="E1102">
        <v>0</v>
      </c>
      <c r="F1102" t="s">
        <v>1014</v>
      </c>
      <c r="G1102">
        <v>2</v>
      </c>
      <c r="H1102" t="s">
        <v>7</v>
      </c>
      <c r="I1102">
        <v>210.5</v>
      </c>
      <c r="J1102">
        <f>(p_summary[[#This Row],[UnitsSold]] - AVERAGE(product_summaries[UnitsSold])) / _xlfn.STDEV.P(product_summaries[UnitsSold])</f>
        <v>0.24012706114962851</v>
      </c>
      <c r="K1102">
        <f>(p_summary[[#This Row],[Revenue]]-AVERAGE(product_summaries[UnitsSold]))/_xlfn.STDEV.P(product_summaries[UnitsSold])</f>
        <v>-1.3939320314768084</v>
      </c>
      <c r="L1102">
        <v>745</v>
      </c>
    </row>
    <row r="1103" spans="1:12" x14ac:dyDescent="0.3">
      <c r="A1103">
        <v>10667</v>
      </c>
      <c r="B1103">
        <v>69</v>
      </c>
      <c r="C1103">
        <v>36</v>
      </c>
      <c r="D1103">
        <v>45</v>
      </c>
      <c r="E1103">
        <v>0.20000000298023224</v>
      </c>
      <c r="F1103" t="s">
        <v>1021</v>
      </c>
      <c r="G1103">
        <v>4</v>
      </c>
      <c r="H1103" t="s">
        <v>13</v>
      </c>
      <c r="I1103">
        <v>1295.9999951720238</v>
      </c>
      <c r="J1103">
        <f>(p_summary[[#This Row],[UnitsSold]] - AVERAGE(product_summaries[UnitsSold])) / _xlfn.STDEV.P(product_summaries[UnitsSold])</f>
        <v>0.14535469095052739</v>
      </c>
      <c r="K1103">
        <f>(p_summary[[#This Row],[Revenue]]-AVERAGE(product_summaries[UnitsSold]))/_xlfn.STDEV.P(product_summaries[UnitsSold])</f>
        <v>1.9246294973478855</v>
      </c>
      <c r="L1103">
        <v>714</v>
      </c>
    </row>
    <row r="1104" spans="1:12" x14ac:dyDescent="0.3">
      <c r="A1104">
        <v>10667</v>
      </c>
      <c r="B1104">
        <v>71</v>
      </c>
      <c r="C1104">
        <v>21.5</v>
      </c>
      <c r="D1104">
        <v>14</v>
      </c>
      <c r="E1104">
        <v>0.20000000298023224</v>
      </c>
      <c r="F1104" t="s">
        <v>1025</v>
      </c>
      <c r="G1104">
        <v>4</v>
      </c>
      <c r="H1104" t="s">
        <v>13</v>
      </c>
      <c r="I1104">
        <v>240.7999991029501</v>
      </c>
      <c r="J1104">
        <f>(p_summary[[#This Row],[UnitsSold]] - AVERAGE(product_summaries[UnitsSold])) / _xlfn.STDEV.P(product_summaries[UnitsSold])</f>
        <v>1.1939651096050978</v>
      </c>
      <c r="K1104">
        <f>(p_summary[[#This Row],[Revenue]]-AVERAGE(product_summaries[UnitsSold]))/_xlfn.STDEV.P(product_summaries[UnitsSold])</f>
        <v>-1.3012996852827046</v>
      </c>
      <c r="L1104">
        <v>1057</v>
      </c>
    </row>
    <row r="1105" spans="1:12" x14ac:dyDescent="0.3">
      <c r="A1105">
        <v>10668</v>
      </c>
      <c r="B1105">
        <v>31</v>
      </c>
      <c r="C1105">
        <v>12.5</v>
      </c>
      <c r="D1105">
        <v>8</v>
      </c>
      <c r="E1105">
        <v>0.10000000149011612</v>
      </c>
      <c r="F1105" t="s">
        <v>949</v>
      </c>
      <c r="G1105">
        <v>4</v>
      </c>
      <c r="H1105" t="s">
        <v>13</v>
      </c>
      <c r="I1105">
        <v>89.999999850988388</v>
      </c>
      <c r="J1105">
        <f>(p_summary[[#This Row],[UnitsSold]] - AVERAGE(product_summaries[UnitsSold])) / _xlfn.STDEV.P(product_summaries[UnitsSold])</f>
        <v>2.2334040085629812</v>
      </c>
      <c r="K1105">
        <f>(p_summary[[#This Row],[Revenue]]-AVERAGE(product_summaries[UnitsSold]))/_xlfn.STDEV.P(product_summaries[UnitsSold])</f>
        <v>-1.7623214064159654</v>
      </c>
      <c r="L1105">
        <v>1397</v>
      </c>
    </row>
    <row r="1106" spans="1:12" x14ac:dyDescent="0.3">
      <c r="A1106">
        <v>10668</v>
      </c>
      <c r="B1106">
        <v>55</v>
      </c>
      <c r="C1106">
        <v>24</v>
      </c>
      <c r="D1106">
        <v>4</v>
      </c>
      <c r="E1106">
        <v>0.10000000149011612</v>
      </c>
      <c r="F1106" t="s">
        <v>995</v>
      </c>
      <c r="G1106">
        <v>6</v>
      </c>
      <c r="H1106" t="s">
        <v>19</v>
      </c>
      <c r="I1106">
        <v>86.399999856948853</v>
      </c>
      <c r="J1106">
        <f>(p_summary[[#This Row],[UnitsSold]] - AVERAGE(product_summaries[UnitsSold])) / _xlfn.STDEV.P(product_summaries[UnitsSold])</f>
        <v>0.72316043184182122</v>
      </c>
      <c r="K1106">
        <f>(p_summary[[#This Row],[Revenue]]-AVERAGE(product_summaries[UnitsSold]))/_xlfn.STDEV.P(product_summaries[UnitsSold])</f>
        <v>-1.7733272300337679</v>
      </c>
      <c r="L1106">
        <v>903</v>
      </c>
    </row>
    <row r="1107" spans="1:12" x14ac:dyDescent="0.3">
      <c r="A1107">
        <v>10668</v>
      </c>
      <c r="B1107">
        <v>64</v>
      </c>
      <c r="C1107">
        <v>33.25</v>
      </c>
      <c r="D1107">
        <v>15</v>
      </c>
      <c r="E1107">
        <v>0.10000000149011612</v>
      </c>
      <c r="F1107" t="s">
        <v>1012</v>
      </c>
      <c r="G1107">
        <v>5</v>
      </c>
      <c r="H1107" t="s">
        <v>16</v>
      </c>
      <c r="I1107">
        <v>448.87499925680459</v>
      </c>
      <c r="J1107">
        <f>(p_summary[[#This Row],[UnitsSold]] - AVERAGE(product_summaries[UnitsSold])) / _xlfn.STDEV.P(product_summaries[UnitsSold])</f>
        <v>0.22484119498848315</v>
      </c>
      <c r="K1107">
        <f>(p_summary[[#This Row],[Revenue]]-AVERAGE(product_summaries[UnitsSold]))/_xlfn.STDEV.P(product_summaries[UnitsSold])</f>
        <v>-0.66517836451628143</v>
      </c>
      <c r="L1107">
        <v>740</v>
      </c>
    </row>
    <row r="1108" spans="1:12" x14ac:dyDescent="0.3">
      <c r="A1108">
        <v>10669</v>
      </c>
      <c r="B1108">
        <v>36</v>
      </c>
      <c r="C1108">
        <v>19</v>
      </c>
      <c r="D1108">
        <v>30</v>
      </c>
      <c r="E1108">
        <v>0</v>
      </c>
      <c r="F1108" t="s">
        <v>957</v>
      </c>
      <c r="G1108">
        <v>8</v>
      </c>
      <c r="H1108" t="s">
        <v>25</v>
      </c>
      <c r="I1108">
        <v>570</v>
      </c>
      <c r="J1108">
        <f>(p_summary[[#This Row],[UnitsSold]] - AVERAGE(product_summaries[UnitsSold])) / _xlfn.STDEV.P(product_summaries[UnitsSold])</f>
        <v>0.42355745508337261</v>
      </c>
      <c r="K1108">
        <f>(p_summary[[#This Row],[Revenue]]-AVERAGE(product_summaries[UnitsSold]))/_xlfn.STDEV.P(product_summaries[UnitsSold])</f>
        <v>-0.2948782544904584</v>
      </c>
      <c r="L1108">
        <v>805</v>
      </c>
    </row>
    <row r="1109" spans="1:12" x14ac:dyDescent="0.3">
      <c r="A1109">
        <v>10670</v>
      </c>
      <c r="B1109">
        <v>23</v>
      </c>
      <c r="C1109">
        <v>9</v>
      </c>
      <c r="D1109">
        <v>32</v>
      </c>
      <c r="E1109">
        <v>0</v>
      </c>
      <c r="F1109" t="s">
        <v>933</v>
      </c>
      <c r="G1109">
        <v>5</v>
      </c>
      <c r="H1109" t="s">
        <v>16</v>
      </c>
      <c r="I1109">
        <v>288</v>
      </c>
      <c r="J1109">
        <f>(p_summary[[#This Row],[UnitsSold]] - AVERAGE(product_summaries[UnitsSold])) / _xlfn.STDEV.P(product_summaries[UnitsSold])</f>
        <v>-0.26430652216816775</v>
      </c>
      <c r="K1109">
        <f>(p_summary[[#This Row],[Revenue]]-AVERAGE(product_summaries[UnitsSold]))/_xlfn.STDEV.P(product_summaries[UnitsSold])</f>
        <v>-1.1570011059790557</v>
      </c>
      <c r="L1109">
        <v>580</v>
      </c>
    </row>
    <row r="1110" spans="1:12" x14ac:dyDescent="0.3">
      <c r="A1110">
        <v>10670</v>
      </c>
      <c r="B1110">
        <v>46</v>
      </c>
      <c r="C1110">
        <v>12</v>
      </c>
      <c r="D1110">
        <v>60</v>
      </c>
      <c r="E1110">
        <v>0</v>
      </c>
      <c r="F1110" t="s">
        <v>977</v>
      </c>
      <c r="G1110">
        <v>8</v>
      </c>
      <c r="H1110" t="s">
        <v>25</v>
      </c>
      <c r="I1110">
        <v>720</v>
      </c>
      <c r="J1110">
        <f>(p_summary[[#This Row],[UnitsSold]] - AVERAGE(product_summaries[UnitsSold])) / _xlfn.STDEV.P(product_summaries[UnitsSold])</f>
        <v>-0.3621360655994979</v>
      </c>
      <c r="K1110">
        <f>(p_summary[[#This Row],[Revenue]]-AVERAGE(product_summaries[UnitsSold]))/_xlfn.STDEV.P(product_summaries[UnitsSold])</f>
        <v>0.16369773034390181</v>
      </c>
      <c r="L1110">
        <v>548</v>
      </c>
    </row>
    <row r="1111" spans="1:12" x14ac:dyDescent="0.3">
      <c r="A1111">
        <v>10670</v>
      </c>
      <c r="B1111">
        <v>67</v>
      </c>
      <c r="C1111">
        <v>14</v>
      </c>
      <c r="D1111">
        <v>25</v>
      </c>
      <c r="E1111">
        <v>0</v>
      </c>
      <c r="F1111" t="s">
        <v>1018</v>
      </c>
      <c r="G1111">
        <v>1</v>
      </c>
      <c r="H1111" t="s">
        <v>4</v>
      </c>
      <c r="I1111">
        <v>350</v>
      </c>
      <c r="J1111">
        <f>(p_summary[[#This Row],[UnitsSold]] - AVERAGE(product_summaries[UnitsSold])) / _xlfn.STDEV.P(product_summaries[UnitsSold])</f>
        <v>-1.4749471221308788</v>
      </c>
      <c r="K1111">
        <f>(p_summary[[#This Row],[Revenue]]-AVERAGE(product_summaries[UnitsSold]))/_xlfn.STDEV.P(product_summaries[UnitsSold])</f>
        <v>-0.96745636558085346</v>
      </c>
      <c r="L1111">
        <v>184</v>
      </c>
    </row>
    <row r="1112" spans="1:12" x14ac:dyDescent="0.3">
      <c r="A1112">
        <v>10670</v>
      </c>
      <c r="B1112">
        <v>73</v>
      </c>
      <c r="C1112">
        <v>15</v>
      </c>
      <c r="D1112">
        <v>50</v>
      </c>
      <c r="E1112">
        <v>0</v>
      </c>
      <c r="F1112" t="s">
        <v>1027</v>
      </c>
      <c r="G1112">
        <v>8</v>
      </c>
      <c r="H1112" t="s">
        <v>25</v>
      </c>
      <c r="I1112">
        <v>750</v>
      </c>
      <c r="J1112">
        <f>(p_summary[[#This Row],[UnitsSold]] - AVERAGE(product_summaries[UnitsSold])) / _xlfn.STDEV.P(product_summaries[UnitsSold])</f>
        <v>-1.1417152398179102</v>
      </c>
      <c r="K1112">
        <f>(p_summary[[#This Row],[Revenue]]-AVERAGE(product_summaries[UnitsSold]))/_xlfn.STDEV.P(product_summaries[UnitsSold])</f>
        <v>0.25541292731077386</v>
      </c>
      <c r="L1112">
        <v>293</v>
      </c>
    </row>
    <row r="1113" spans="1:12" x14ac:dyDescent="0.3">
      <c r="A1113">
        <v>10670</v>
      </c>
      <c r="B1113">
        <v>75</v>
      </c>
      <c r="C1113">
        <v>7.75</v>
      </c>
      <c r="D1113">
        <v>25</v>
      </c>
      <c r="E1113">
        <v>0</v>
      </c>
      <c r="F1113" t="s">
        <v>1030</v>
      </c>
      <c r="G1113">
        <v>1</v>
      </c>
      <c r="H1113" t="s">
        <v>4</v>
      </c>
      <c r="I1113">
        <v>193.75</v>
      </c>
      <c r="J1113">
        <f>(p_summary[[#This Row],[UnitsSold]] - AVERAGE(product_summaries[UnitsSold])) / _xlfn.STDEV.P(product_summaries[UnitsSold])</f>
        <v>1.4935680863635465</v>
      </c>
      <c r="K1113">
        <f>(p_summary[[#This Row],[Revenue]]-AVERAGE(product_summaries[UnitsSold]))/_xlfn.STDEV.P(product_summaries[UnitsSold])</f>
        <v>-1.4451396831166454</v>
      </c>
      <c r="L1113">
        <v>1155</v>
      </c>
    </row>
    <row r="1114" spans="1:12" x14ac:dyDescent="0.3">
      <c r="A1114">
        <v>10671</v>
      </c>
      <c r="B1114">
        <v>16</v>
      </c>
      <c r="C1114">
        <v>17.45</v>
      </c>
      <c r="D1114">
        <v>10</v>
      </c>
      <c r="E1114">
        <v>0</v>
      </c>
      <c r="F1114" t="s">
        <v>919</v>
      </c>
      <c r="G1114">
        <v>3</v>
      </c>
      <c r="H1114" t="s">
        <v>10</v>
      </c>
      <c r="I1114">
        <v>174.5</v>
      </c>
      <c r="J1114">
        <f>(p_summary[[#This Row],[UnitsSold]] - AVERAGE(product_summaries[UnitsSold])) / _xlfn.STDEV.P(product_summaries[UnitsSold])</f>
        <v>1.5027396060602336</v>
      </c>
      <c r="K1114">
        <f>(p_summary[[#This Row],[Revenue]]-AVERAGE(product_summaries[UnitsSold]))/_xlfn.STDEV.P(product_summaries[UnitsSold])</f>
        <v>-1.5039902678370549</v>
      </c>
      <c r="L1114">
        <v>1158</v>
      </c>
    </row>
    <row r="1115" spans="1:12" x14ac:dyDescent="0.3">
      <c r="A1115">
        <v>10671</v>
      </c>
      <c r="B1115">
        <v>62</v>
      </c>
      <c r="C1115">
        <v>49.3</v>
      </c>
      <c r="D1115">
        <v>10</v>
      </c>
      <c r="E1115">
        <v>0</v>
      </c>
      <c r="F1115" t="s">
        <v>1008</v>
      </c>
      <c r="G1115">
        <v>3</v>
      </c>
      <c r="H1115" t="s">
        <v>10</v>
      </c>
      <c r="I1115">
        <v>493</v>
      </c>
      <c r="J1115">
        <f>(p_summary[[#This Row],[UnitsSold]] - AVERAGE(product_summaries[UnitsSold])) / _xlfn.STDEV.P(product_summaries[UnitsSold])</f>
        <v>1.2734516136430536</v>
      </c>
      <c r="K1115">
        <f>(p_summary[[#This Row],[Revenue]]-AVERAGE(product_summaries[UnitsSold]))/_xlfn.STDEV.P(product_summaries[UnitsSold])</f>
        <v>-0.53028059337209665</v>
      </c>
      <c r="L1115">
        <v>1083</v>
      </c>
    </row>
    <row r="1116" spans="1:12" x14ac:dyDescent="0.3">
      <c r="A1116">
        <v>10671</v>
      </c>
      <c r="B1116">
        <v>65</v>
      </c>
      <c r="C1116">
        <v>21.05</v>
      </c>
      <c r="D1116">
        <v>12</v>
      </c>
      <c r="E1116">
        <v>0</v>
      </c>
      <c r="F1116" t="s">
        <v>1014</v>
      </c>
      <c r="G1116">
        <v>2</v>
      </c>
      <c r="H1116" t="s">
        <v>7</v>
      </c>
      <c r="I1116">
        <v>252.60000000000002</v>
      </c>
      <c r="J1116">
        <f>(p_summary[[#This Row],[UnitsSold]] - AVERAGE(product_summaries[UnitsSold])) / _xlfn.STDEV.P(product_summaries[UnitsSold])</f>
        <v>0.24012706114962851</v>
      </c>
      <c r="K1116">
        <f>(p_summary[[#This Row],[Revenue]]-AVERAGE(product_summaries[UnitsSold]))/_xlfn.STDEV.P(product_summaries[UnitsSold])</f>
        <v>-1.2652250383999646</v>
      </c>
      <c r="L1116">
        <v>745</v>
      </c>
    </row>
    <row r="1117" spans="1:12" x14ac:dyDescent="0.3">
      <c r="A1117">
        <v>10672</v>
      </c>
      <c r="B1117">
        <v>38</v>
      </c>
      <c r="C1117">
        <v>263.5</v>
      </c>
      <c r="D1117">
        <v>15</v>
      </c>
      <c r="E1117">
        <v>0.10000000149011612</v>
      </c>
      <c r="F1117" t="s">
        <v>961</v>
      </c>
      <c r="G1117">
        <v>1</v>
      </c>
      <c r="H1117" t="s">
        <v>4</v>
      </c>
      <c r="I1117">
        <v>3557.249994110316</v>
      </c>
      <c r="J1117">
        <f>(p_summary[[#This Row],[UnitsSold]] - AVERAGE(product_summaries[UnitsSold])) / _xlfn.STDEV.P(product_summaries[UnitsSold])</f>
        <v>-0.13284807318231781</v>
      </c>
      <c r="K1117">
        <f>(p_summary[[#This Row],[Revenue]]-AVERAGE(product_summaries[UnitsSold]))/_xlfn.STDEV.P(product_summaries[UnitsSold])</f>
        <v>8.837662465480042</v>
      </c>
      <c r="L1117">
        <v>623</v>
      </c>
    </row>
    <row r="1118" spans="1:12" x14ac:dyDescent="0.3">
      <c r="A1118">
        <v>10672</v>
      </c>
      <c r="B1118">
        <v>71</v>
      </c>
      <c r="C1118">
        <v>21.5</v>
      </c>
      <c r="D1118">
        <v>12</v>
      </c>
      <c r="E1118">
        <v>0</v>
      </c>
      <c r="F1118" t="s">
        <v>1025</v>
      </c>
      <c r="G1118">
        <v>4</v>
      </c>
      <c r="H1118" t="s">
        <v>13</v>
      </c>
      <c r="I1118">
        <v>258</v>
      </c>
      <c r="J1118">
        <f>(p_summary[[#This Row],[UnitsSold]] - AVERAGE(product_summaries[UnitsSold])) / _xlfn.STDEV.P(product_summaries[UnitsSold])</f>
        <v>1.1939651096050978</v>
      </c>
      <c r="K1118">
        <f>(p_summary[[#This Row],[Revenue]]-AVERAGE(product_summaries[UnitsSold]))/_xlfn.STDEV.P(product_summaries[UnitsSold])</f>
        <v>-1.2487163029459276</v>
      </c>
      <c r="L1118">
        <v>1057</v>
      </c>
    </row>
    <row r="1119" spans="1:12" x14ac:dyDescent="0.3">
      <c r="A1119">
        <v>10673</v>
      </c>
      <c r="B1119">
        <v>16</v>
      </c>
      <c r="C1119">
        <v>17.45</v>
      </c>
      <c r="D1119">
        <v>3</v>
      </c>
      <c r="E1119">
        <v>0</v>
      </c>
      <c r="F1119" t="s">
        <v>919</v>
      </c>
      <c r="G1119">
        <v>3</v>
      </c>
      <c r="H1119" t="s">
        <v>10</v>
      </c>
      <c r="I1119">
        <v>52.349999999999994</v>
      </c>
      <c r="J1119">
        <f>(p_summary[[#This Row],[UnitsSold]] - AVERAGE(product_summaries[UnitsSold])) / _xlfn.STDEV.P(product_summaries[UnitsSold])</f>
        <v>1.5027396060602336</v>
      </c>
      <c r="K1119">
        <f>(p_summary[[#This Row],[Revenue]]-AVERAGE(product_summaries[UnitsSold]))/_xlfn.STDEV.P(product_summaries[UnitsSold])</f>
        <v>-1.8774239781538355</v>
      </c>
      <c r="L1119">
        <v>1158</v>
      </c>
    </row>
    <row r="1120" spans="1:12" x14ac:dyDescent="0.3">
      <c r="A1120">
        <v>10673</v>
      </c>
      <c r="B1120">
        <v>42</v>
      </c>
      <c r="C1120">
        <v>14</v>
      </c>
      <c r="D1120">
        <v>6</v>
      </c>
      <c r="E1120">
        <v>0</v>
      </c>
      <c r="F1120" t="s">
        <v>969</v>
      </c>
      <c r="G1120">
        <v>5</v>
      </c>
      <c r="H1120" t="s">
        <v>16</v>
      </c>
      <c r="I1120">
        <v>84</v>
      </c>
      <c r="J1120">
        <f>(p_summary[[#This Row],[UnitsSold]] - AVERAGE(product_summaries[UnitsSold])) / _xlfn.STDEV.P(product_summaries[UnitsSold])</f>
        <v>9.338274600263323E-2</v>
      </c>
      <c r="K1120">
        <f>(p_summary[[#This Row],[Revenue]]-AVERAGE(product_summaries[UnitsSold]))/_xlfn.STDEV.P(product_summaries[UnitsSold])</f>
        <v>-1.7806644453537857</v>
      </c>
      <c r="L1120">
        <v>697</v>
      </c>
    </row>
    <row r="1121" spans="1:12" x14ac:dyDescent="0.3">
      <c r="A1121">
        <v>10673</v>
      </c>
      <c r="B1121">
        <v>43</v>
      </c>
      <c r="C1121">
        <v>46</v>
      </c>
      <c r="D1121">
        <v>6</v>
      </c>
      <c r="E1121">
        <v>0</v>
      </c>
      <c r="F1121" t="s">
        <v>971</v>
      </c>
      <c r="G1121">
        <v>1</v>
      </c>
      <c r="H1121" t="s">
        <v>4</v>
      </c>
      <c r="I1121">
        <v>276</v>
      </c>
      <c r="J1121">
        <f>(p_summary[[#This Row],[UnitsSold]] - AVERAGE(product_summaries[UnitsSold])) / _xlfn.STDEV.P(product_summaries[UnitsSold])</f>
        <v>-0.26430652216816775</v>
      </c>
      <c r="K1121">
        <f>(p_summary[[#This Row],[Revenue]]-AVERAGE(product_summaries[UnitsSold]))/_xlfn.STDEV.P(product_summaries[UnitsSold])</f>
        <v>-1.1936871847658044</v>
      </c>
      <c r="L1121">
        <v>580</v>
      </c>
    </row>
    <row r="1122" spans="1:12" x14ac:dyDescent="0.3">
      <c r="A1122">
        <v>10674</v>
      </c>
      <c r="B1122">
        <v>23</v>
      </c>
      <c r="C1122">
        <v>9</v>
      </c>
      <c r="D1122">
        <v>5</v>
      </c>
      <c r="E1122">
        <v>0</v>
      </c>
      <c r="F1122" t="s">
        <v>933</v>
      </c>
      <c r="G1122">
        <v>5</v>
      </c>
      <c r="H1122" t="s">
        <v>16</v>
      </c>
      <c r="I1122">
        <v>45</v>
      </c>
      <c r="J1122">
        <f>(p_summary[[#This Row],[UnitsSold]] - AVERAGE(product_summaries[UnitsSold])) / _xlfn.STDEV.P(product_summaries[UnitsSold])</f>
        <v>-0.26430652216816775</v>
      </c>
      <c r="K1122">
        <f>(p_summary[[#This Row],[Revenue]]-AVERAGE(product_summaries[UnitsSold]))/_xlfn.STDEV.P(product_summaries[UnitsSold])</f>
        <v>-1.8998942014107192</v>
      </c>
      <c r="L1122">
        <v>580</v>
      </c>
    </row>
    <row r="1123" spans="1:12" x14ac:dyDescent="0.3">
      <c r="A1123">
        <v>10675</v>
      </c>
      <c r="B1123">
        <v>14</v>
      </c>
      <c r="C1123">
        <v>23.25</v>
      </c>
      <c r="D1123">
        <v>30</v>
      </c>
      <c r="E1123">
        <v>0</v>
      </c>
      <c r="F1123" t="s">
        <v>915</v>
      </c>
      <c r="G1123">
        <v>7</v>
      </c>
      <c r="H1123" t="s">
        <v>22</v>
      </c>
      <c r="I1123">
        <v>697.5</v>
      </c>
      <c r="J1123">
        <f>(p_summary[[#This Row],[UnitsSold]] - AVERAGE(product_summaries[UnitsSold])) / _xlfn.STDEV.P(product_summaries[UnitsSold])</f>
        <v>-0.80236901104048375</v>
      </c>
      <c r="K1123">
        <f>(p_summary[[#This Row],[Revenue]]-AVERAGE(product_summaries[UnitsSold]))/_xlfn.STDEV.P(product_summaries[UnitsSold])</f>
        <v>9.4911332618747762E-2</v>
      </c>
      <c r="L1123">
        <v>404</v>
      </c>
    </row>
    <row r="1124" spans="1:12" x14ac:dyDescent="0.3">
      <c r="A1124">
        <v>10675</v>
      </c>
      <c r="B1124">
        <v>53</v>
      </c>
      <c r="C1124">
        <v>32.799999999999997</v>
      </c>
      <c r="D1124">
        <v>10</v>
      </c>
      <c r="E1124">
        <v>0</v>
      </c>
      <c r="F1124" t="s">
        <v>991</v>
      </c>
      <c r="G1124">
        <v>6</v>
      </c>
      <c r="H1124" t="s">
        <v>19</v>
      </c>
      <c r="I1124">
        <v>328</v>
      </c>
      <c r="J1124">
        <f>(p_summary[[#This Row],[UnitsSold]] - AVERAGE(product_summaries[UnitsSold])) / _xlfn.STDEV.P(product_summaries[UnitsSold])</f>
        <v>0.16981207680835994</v>
      </c>
      <c r="K1124">
        <f>(p_summary[[#This Row],[Revenue]]-AVERAGE(product_summaries[UnitsSold]))/_xlfn.STDEV.P(product_summaries[UnitsSold])</f>
        <v>-1.0347141766898929</v>
      </c>
      <c r="L1124">
        <v>722</v>
      </c>
    </row>
    <row r="1125" spans="1:12" x14ac:dyDescent="0.3">
      <c r="A1125">
        <v>10675</v>
      </c>
      <c r="B1125">
        <v>58</v>
      </c>
      <c r="C1125">
        <v>13.25</v>
      </c>
      <c r="D1125">
        <v>30</v>
      </c>
      <c r="E1125">
        <v>0</v>
      </c>
      <c r="F1125" t="s">
        <v>1000</v>
      </c>
      <c r="G1125">
        <v>8</v>
      </c>
      <c r="H1125" t="s">
        <v>25</v>
      </c>
      <c r="I1125">
        <v>397.5</v>
      </c>
      <c r="J1125">
        <f>(p_summary[[#This Row],[UnitsSold]] - AVERAGE(product_summaries[UnitsSold])) / _xlfn.STDEV.P(product_summaries[UnitsSold])</f>
        <v>-0.40493649085070488</v>
      </c>
      <c r="K1125">
        <f>(p_summary[[#This Row],[Revenue]]-AVERAGE(product_summaries[UnitsSold]))/_xlfn.STDEV.P(product_summaries[UnitsSold])</f>
        <v>-0.82224063704997263</v>
      </c>
      <c r="L1125">
        <v>534</v>
      </c>
    </row>
    <row r="1126" spans="1:12" x14ac:dyDescent="0.3">
      <c r="A1126">
        <v>10676</v>
      </c>
      <c r="B1126">
        <v>10</v>
      </c>
      <c r="C1126">
        <v>31</v>
      </c>
      <c r="D1126">
        <v>2</v>
      </c>
      <c r="E1126">
        <v>0</v>
      </c>
      <c r="F1126" t="s">
        <v>907</v>
      </c>
      <c r="G1126">
        <v>8</v>
      </c>
      <c r="H1126" t="s">
        <v>25</v>
      </c>
      <c r="I1126">
        <v>62</v>
      </c>
      <c r="J1126">
        <f>(p_summary[[#This Row],[UnitsSold]] - AVERAGE(product_summaries[UnitsSold])) / _xlfn.STDEV.P(product_summaries[UnitsSold])</f>
        <v>0.23095554145294128</v>
      </c>
      <c r="K1126">
        <f>(p_summary[[#This Row],[Revenue]]-AVERAGE(product_summaries[UnitsSold]))/_xlfn.STDEV.P(product_summaries[UnitsSold])</f>
        <v>-1.847922256462825</v>
      </c>
      <c r="L1126">
        <v>742</v>
      </c>
    </row>
    <row r="1127" spans="1:12" x14ac:dyDescent="0.3">
      <c r="A1127">
        <v>10676</v>
      </c>
      <c r="B1127">
        <v>19</v>
      </c>
      <c r="C1127">
        <v>9.1999999999999993</v>
      </c>
      <c r="D1127">
        <v>7</v>
      </c>
      <c r="E1127">
        <v>0</v>
      </c>
      <c r="F1127" t="s">
        <v>925</v>
      </c>
      <c r="G1127">
        <v>3</v>
      </c>
      <c r="H1127" t="s">
        <v>10</v>
      </c>
      <c r="I1127">
        <v>64.399999999999991</v>
      </c>
      <c r="J1127">
        <f>(p_summary[[#This Row],[UnitsSold]] - AVERAGE(product_summaries[UnitsSold])) / _xlfn.STDEV.P(product_summaries[UnitsSold])</f>
        <v>0.17286925004058901</v>
      </c>
      <c r="K1127">
        <f>(p_summary[[#This Row],[Revenue]]-AVERAGE(product_summaries[UnitsSold]))/_xlfn.STDEV.P(product_summaries[UnitsSold])</f>
        <v>-1.8405850407054754</v>
      </c>
      <c r="L1127">
        <v>723</v>
      </c>
    </row>
    <row r="1128" spans="1:12" x14ac:dyDescent="0.3">
      <c r="A1128">
        <v>10676</v>
      </c>
      <c r="B1128">
        <v>44</v>
      </c>
      <c r="C1128">
        <v>19.45</v>
      </c>
      <c r="D1128">
        <v>21</v>
      </c>
      <c r="E1128">
        <v>0</v>
      </c>
      <c r="F1128" t="s">
        <v>973</v>
      </c>
      <c r="G1128">
        <v>2</v>
      </c>
      <c r="H1128" t="s">
        <v>7</v>
      </c>
      <c r="I1128">
        <v>408.45</v>
      </c>
      <c r="J1128">
        <f>(p_summary[[#This Row],[UnitsSold]] - AVERAGE(product_summaries[UnitsSold])) / _xlfn.STDEV.P(product_summaries[UnitsSold])</f>
        <v>-0.20010588429135731</v>
      </c>
      <c r="K1128">
        <f>(p_summary[[#This Row],[Revenue]]-AVERAGE(product_summaries[UnitsSold]))/_xlfn.STDEV.P(product_summaries[UnitsSold])</f>
        <v>-0.78876459015706446</v>
      </c>
      <c r="L1128">
        <v>601</v>
      </c>
    </row>
    <row r="1129" spans="1:12" x14ac:dyDescent="0.3">
      <c r="A1129">
        <v>10677</v>
      </c>
      <c r="B1129">
        <v>26</v>
      </c>
      <c r="C1129">
        <v>31.23</v>
      </c>
      <c r="D1129">
        <v>30</v>
      </c>
      <c r="E1129">
        <v>0.15000000596046448</v>
      </c>
      <c r="F1129" t="s">
        <v>939</v>
      </c>
      <c r="G1129">
        <v>3</v>
      </c>
      <c r="H1129" t="s">
        <v>10</v>
      </c>
      <c r="I1129">
        <v>796.36499441564081</v>
      </c>
      <c r="J1129">
        <f>(p_summary[[#This Row],[UnitsSold]] - AVERAGE(product_summaries[UnitsSold])) / _xlfn.STDEV.P(product_summaries[UnitsSold])</f>
        <v>0.26458444700746103</v>
      </c>
      <c r="K1129">
        <f>(p_summary[[#This Row],[Revenue]]-AVERAGE(product_summaries[UnitsSold]))/_xlfn.STDEV.P(product_summaries[UnitsSold])</f>
        <v>0.39715874715072114</v>
      </c>
      <c r="L1129">
        <v>753</v>
      </c>
    </row>
    <row r="1130" spans="1:12" x14ac:dyDescent="0.3">
      <c r="A1130">
        <v>10677</v>
      </c>
      <c r="B1130">
        <v>33</v>
      </c>
      <c r="C1130">
        <v>2.5</v>
      </c>
      <c r="D1130">
        <v>8</v>
      </c>
      <c r="E1130">
        <v>0.15000000596046448</v>
      </c>
      <c r="F1130" t="s">
        <v>953</v>
      </c>
      <c r="G1130">
        <v>4</v>
      </c>
      <c r="H1130" t="s">
        <v>13</v>
      </c>
      <c r="I1130">
        <v>16.99999988079071</v>
      </c>
      <c r="J1130">
        <f>(p_summary[[#This Row],[UnitsSold]] - AVERAGE(product_summaries[UnitsSold])) / _xlfn.STDEV.P(product_summaries[UnitsSold])</f>
        <v>0.27069879347191916</v>
      </c>
      <c r="K1130">
        <f>(p_summary[[#This Row],[Revenue]]-AVERAGE(product_summaries[UnitsSold]))/_xlfn.STDEV.P(product_summaries[UnitsSold])</f>
        <v>-1.9854950522775765</v>
      </c>
      <c r="L1130">
        <v>755</v>
      </c>
    </row>
    <row r="1131" spans="1:12" x14ac:dyDescent="0.3">
      <c r="A1131">
        <v>10678</v>
      </c>
      <c r="B1131">
        <v>12</v>
      </c>
      <c r="C1131">
        <v>38</v>
      </c>
      <c r="D1131">
        <v>100</v>
      </c>
      <c r="E1131">
        <v>0</v>
      </c>
      <c r="F1131" t="s">
        <v>911</v>
      </c>
      <c r="G1131">
        <v>4</v>
      </c>
      <c r="H1131" t="s">
        <v>13</v>
      </c>
      <c r="I1131">
        <v>3800</v>
      </c>
      <c r="J1131">
        <f>(p_summary[[#This Row],[UnitsSold]] - AVERAGE(product_summaries[UnitsSold])) / _xlfn.STDEV.P(product_summaries[UnitsSold])</f>
        <v>-0.9857994049742278</v>
      </c>
      <c r="K1131">
        <f>(p_summary[[#This Row],[Revenue]]-AVERAGE(product_summaries[UnitsSold]))/_xlfn.STDEV.P(product_summaries[UnitsSold])</f>
        <v>9.5797912856094314</v>
      </c>
      <c r="L1131">
        <v>344</v>
      </c>
    </row>
    <row r="1132" spans="1:12" x14ac:dyDescent="0.3">
      <c r="A1132">
        <v>10678</v>
      </c>
      <c r="B1132">
        <v>33</v>
      </c>
      <c r="C1132">
        <v>2.5</v>
      </c>
      <c r="D1132">
        <v>30</v>
      </c>
      <c r="E1132">
        <v>0</v>
      </c>
      <c r="F1132" t="s">
        <v>953</v>
      </c>
      <c r="G1132">
        <v>4</v>
      </c>
      <c r="H1132" t="s">
        <v>13</v>
      </c>
      <c r="I1132">
        <v>75</v>
      </c>
      <c r="J1132">
        <f>(p_summary[[#This Row],[UnitsSold]] - AVERAGE(product_summaries[UnitsSold])) / _xlfn.STDEV.P(product_summaries[UnitsSold])</f>
        <v>0.27069879347191916</v>
      </c>
      <c r="K1132">
        <f>(p_summary[[#This Row],[Revenue]]-AVERAGE(product_summaries[UnitsSold]))/_xlfn.STDEV.P(product_summaries[UnitsSold])</f>
        <v>-1.8081790044438473</v>
      </c>
      <c r="L1132">
        <v>755</v>
      </c>
    </row>
    <row r="1133" spans="1:12" x14ac:dyDescent="0.3">
      <c r="A1133">
        <v>10678</v>
      </c>
      <c r="B1133">
        <v>41</v>
      </c>
      <c r="C1133">
        <v>9.65</v>
      </c>
      <c r="D1133">
        <v>120</v>
      </c>
      <c r="E1133">
        <v>0</v>
      </c>
      <c r="F1133" t="s">
        <v>967</v>
      </c>
      <c r="G1133">
        <v>8</v>
      </c>
      <c r="H1133" t="s">
        <v>25</v>
      </c>
      <c r="I1133">
        <v>1158</v>
      </c>
      <c r="J1133">
        <f>(p_summary[[#This Row],[UnitsSold]] - AVERAGE(product_summaries[UnitsSold])) / _xlfn.STDEV.P(product_summaries[UnitsSold])</f>
        <v>0.96161994395568862</v>
      </c>
      <c r="K1133">
        <f>(p_summary[[#This Row],[Revenue]]-AVERAGE(product_summaries[UnitsSold]))/_xlfn.STDEV.P(product_summaries[UnitsSold])</f>
        <v>1.5027396060602336</v>
      </c>
      <c r="L1133">
        <v>981</v>
      </c>
    </row>
    <row r="1134" spans="1:12" x14ac:dyDescent="0.3">
      <c r="A1134">
        <v>10678</v>
      </c>
      <c r="B1134">
        <v>54</v>
      </c>
      <c r="C1134">
        <v>7.45</v>
      </c>
      <c r="D1134">
        <v>30</v>
      </c>
      <c r="E1134">
        <v>0</v>
      </c>
      <c r="F1134" t="s">
        <v>993</v>
      </c>
      <c r="G1134">
        <v>6</v>
      </c>
      <c r="H1134" t="s">
        <v>19</v>
      </c>
      <c r="I1134">
        <v>223.5</v>
      </c>
      <c r="J1134">
        <f>(p_summary[[#This Row],[UnitsSold]] - AVERAGE(product_summaries[UnitsSold])) / _xlfn.STDEV.P(product_summaries[UnitsSold])</f>
        <v>0.27069879347191916</v>
      </c>
      <c r="K1134">
        <f>(p_summary[[#This Row],[Revenue]]-AVERAGE(product_summaries[UnitsSold]))/_xlfn.STDEV.P(product_summaries[UnitsSold])</f>
        <v>-1.3541887794578304</v>
      </c>
      <c r="L1134">
        <v>755</v>
      </c>
    </row>
    <row r="1135" spans="1:12" x14ac:dyDescent="0.3">
      <c r="A1135">
        <v>10679</v>
      </c>
      <c r="B1135">
        <v>59</v>
      </c>
      <c r="C1135">
        <v>55</v>
      </c>
      <c r="D1135">
        <v>12</v>
      </c>
      <c r="E1135">
        <v>0</v>
      </c>
      <c r="F1135" t="s">
        <v>1002</v>
      </c>
      <c r="G1135">
        <v>4</v>
      </c>
      <c r="H1135" t="s">
        <v>13</v>
      </c>
      <c r="I1135">
        <v>660</v>
      </c>
      <c r="J1135">
        <f>(p_summary[[#This Row],[UnitsSold]] - AVERAGE(product_summaries[UnitsSold])) / _xlfn.STDEV.P(product_summaries[UnitsSold])</f>
        <v>2.5360641585536587</v>
      </c>
      <c r="K1135">
        <f>(p_summary[[#This Row],[Revenue]]-AVERAGE(product_summaries[UnitsSold]))/_xlfn.STDEV.P(product_summaries[UnitsSold])</f>
        <v>-1.9732663589842294E-2</v>
      </c>
      <c r="L1135">
        <v>1496</v>
      </c>
    </row>
    <row r="1136" spans="1:12" x14ac:dyDescent="0.3">
      <c r="A1136">
        <v>10680</v>
      </c>
      <c r="B1136">
        <v>16</v>
      </c>
      <c r="C1136">
        <v>17.45</v>
      </c>
      <c r="D1136">
        <v>50</v>
      </c>
      <c r="E1136">
        <v>0.25</v>
      </c>
      <c r="F1136" t="s">
        <v>919</v>
      </c>
      <c r="G1136">
        <v>3</v>
      </c>
      <c r="H1136" t="s">
        <v>10</v>
      </c>
      <c r="I1136">
        <v>654.375</v>
      </c>
      <c r="J1136">
        <f>(p_summary[[#This Row],[UnitsSold]] - AVERAGE(product_summaries[UnitsSold])) / _xlfn.STDEV.P(product_summaries[UnitsSold])</f>
        <v>1.5027396060602336</v>
      </c>
      <c r="K1136">
        <f>(p_summary[[#This Row],[Revenue]]-AVERAGE(product_summaries[UnitsSold]))/_xlfn.STDEV.P(product_summaries[UnitsSold])</f>
        <v>-3.6929263021130802E-2</v>
      </c>
      <c r="L1136">
        <v>1158</v>
      </c>
    </row>
    <row r="1137" spans="1:12" x14ac:dyDescent="0.3">
      <c r="A1137">
        <v>10680</v>
      </c>
      <c r="B1137">
        <v>31</v>
      </c>
      <c r="C1137">
        <v>12.5</v>
      </c>
      <c r="D1137">
        <v>20</v>
      </c>
      <c r="E1137">
        <v>0.25</v>
      </c>
      <c r="F1137" t="s">
        <v>949</v>
      </c>
      <c r="G1137">
        <v>4</v>
      </c>
      <c r="H1137" t="s">
        <v>13</v>
      </c>
      <c r="I1137">
        <v>187.5</v>
      </c>
      <c r="J1137">
        <f>(p_summary[[#This Row],[UnitsSold]] - AVERAGE(product_summaries[UnitsSold])) / _xlfn.STDEV.P(product_summaries[UnitsSold])</f>
        <v>2.2334040085629812</v>
      </c>
      <c r="K1137">
        <f>(p_summary[[#This Row],[Revenue]]-AVERAGE(product_summaries[UnitsSold]))/_xlfn.STDEV.P(product_summaries[UnitsSold])</f>
        <v>-1.4642470158180769</v>
      </c>
      <c r="L1137">
        <v>1397</v>
      </c>
    </row>
    <row r="1138" spans="1:12" x14ac:dyDescent="0.3">
      <c r="A1138">
        <v>10680</v>
      </c>
      <c r="B1138">
        <v>42</v>
      </c>
      <c r="C1138">
        <v>14</v>
      </c>
      <c r="D1138">
        <v>40</v>
      </c>
      <c r="E1138">
        <v>0.25</v>
      </c>
      <c r="F1138" t="s">
        <v>969</v>
      </c>
      <c r="G1138">
        <v>5</v>
      </c>
      <c r="H1138" t="s">
        <v>16</v>
      </c>
      <c r="I1138">
        <v>420</v>
      </c>
      <c r="J1138">
        <f>(p_summary[[#This Row],[UnitsSold]] - AVERAGE(product_summaries[UnitsSold])) / _xlfn.STDEV.P(product_summaries[UnitsSold])</f>
        <v>9.338274600263323E-2</v>
      </c>
      <c r="K1138">
        <f>(p_summary[[#This Row],[Revenue]]-AVERAGE(product_summaries[UnitsSold]))/_xlfn.STDEV.P(product_summaries[UnitsSold])</f>
        <v>-0.7534542393248187</v>
      </c>
      <c r="L1138">
        <v>697</v>
      </c>
    </row>
    <row r="1139" spans="1:12" x14ac:dyDescent="0.3">
      <c r="A1139">
        <v>10681</v>
      </c>
      <c r="B1139">
        <v>19</v>
      </c>
      <c r="C1139">
        <v>9.1999999999999993</v>
      </c>
      <c r="D1139">
        <v>30</v>
      </c>
      <c r="E1139">
        <v>0.10000000149011612</v>
      </c>
      <c r="F1139" t="s">
        <v>925</v>
      </c>
      <c r="G1139">
        <v>3</v>
      </c>
      <c r="H1139" t="s">
        <v>10</v>
      </c>
      <c r="I1139">
        <v>248.39999958872795</v>
      </c>
      <c r="J1139">
        <f>(p_summary[[#This Row],[UnitsSold]] - AVERAGE(product_summaries[UnitsSold])) / _xlfn.STDEV.P(product_summaries[UnitsSold])</f>
        <v>0.17286925004058901</v>
      </c>
      <c r="K1139">
        <f>(p_summary[[#This Row],[Revenue]]-AVERAGE(product_summaries[UnitsSold]))/_xlfn.STDEV.P(product_summaries[UnitsSold])</f>
        <v>-1.2780651672326566</v>
      </c>
      <c r="L1139">
        <v>723</v>
      </c>
    </row>
    <row r="1140" spans="1:12" x14ac:dyDescent="0.3">
      <c r="A1140">
        <v>10681</v>
      </c>
      <c r="B1140">
        <v>21</v>
      </c>
      <c r="C1140">
        <v>10</v>
      </c>
      <c r="D1140">
        <v>12</v>
      </c>
      <c r="E1140">
        <v>0.10000000149011612</v>
      </c>
      <c r="F1140" t="s">
        <v>929</v>
      </c>
      <c r="G1140">
        <v>3</v>
      </c>
      <c r="H1140" t="s">
        <v>10</v>
      </c>
      <c r="I1140">
        <v>107.99999982118607</v>
      </c>
      <c r="J1140">
        <f>(p_summary[[#This Row],[UnitsSold]] - AVERAGE(product_summaries[UnitsSold])) / _xlfn.STDEV.P(product_summaries[UnitsSold])</f>
        <v>1.0686210070837059</v>
      </c>
      <c r="K1140">
        <f>(p_summary[[#This Row],[Revenue]]-AVERAGE(product_summaries[UnitsSold]))/_xlfn.STDEV.P(product_summaries[UnitsSold])</f>
        <v>-1.707292288326953</v>
      </c>
      <c r="L1140">
        <v>1016</v>
      </c>
    </row>
    <row r="1141" spans="1:12" x14ac:dyDescent="0.3">
      <c r="A1141">
        <v>10681</v>
      </c>
      <c r="B1141">
        <v>64</v>
      </c>
      <c r="C1141">
        <v>33.25</v>
      </c>
      <c r="D1141">
        <v>28</v>
      </c>
      <c r="E1141">
        <v>0</v>
      </c>
      <c r="F1141" t="s">
        <v>1012</v>
      </c>
      <c r="G1141">
        <v>5</v>
      </c>
      <c r="H1141" t="s">
        <v>16</v>
      </c>
      <c r="I1141">
        <v>931</v>
      </c>
      <c r="J1141">
        <f>(p_summary[[#This Row],[UnitsSold]] - AVERAGE(product_summaries[UnitsSold])) / _xlfn.STDEV.P(product_summaries[UnitsSold])</f>
        <v>0.22484119498848315</v>
      </c>
      <c r="K1141">
        <f>(p_summary[[#This Row],[Revenue]]-AVERAGE(product_summaries[UnitsSold]))/_xlfn.STDEV.P(product_summaries[UnitsSold])</f>
        <v>0.80876128234423517</v>
      </c>
      <c r="L1141">
        <v>740</v>
      </c>
    </row>
    <row r="1142" spans="1:12" x14ac:dyDescent="0.3">
      <c r="A1142">
        <v>10682</v>
      </c>
      <c r="B1142">
        <v>33</v>
      </c>
      <c r="C1142">
        <v>2.5</v>
      </c>
      <c r="D1142">
        <v>30</v>
      </c>
      <c r="E1142">
        <v>0</v>
      </c>
      <c r="F1142" t="s">
        <v>953</v>
      </c>
      <c r="G1142">
        <v>4</v>
      </c>
      <c r="H1142" t="s">
        <v>13</v>
      </c>
      <c r="I1142">
        <v>75</v>
      </c>
      <c r="J1142">
        <f>(p_summary[[#This Row],[UnitsSold]] - AVERAGE(product_summaries[UnitsSold])) / _xlfn.STDEV.P(product_summaries[UnitsSold])</f>
        <v>0.27069879347191916</v>
      </c>
      <c r="K1142">
        <f>(p_summary[[#This Row],[Revenue]]-AVERAGE(product_summaries[UnitsSold]))/_xlfn.STDEV.P(product_summaries[UnitsSold])</f>
        <v>-1.8081790044438473</v>
      </c>
      <c r="L1142">
        <v>755</v>
      </c>
    </row>
    <row r="1143" spans="1:12" x14ac:dyDescent="0.3">
      <c r="A1143">
        <v>10682</v>
      </c>
      <c r="B1143">
        <v>66</v>
      </c>
      <c r="C1143">
        <v>17</v>
      </c>
      <c r="D1143">
        <v>4</v>
      </c>
      <c r="E1143">
        <v>0</v>
      </c>
      <c r="F1143" t="s">
        <v>1016</v>
      </c>
      <c r="G1143">
        <v>2</v>
      </c>
      <c r="H1143" t="s">
        <v>7</v>
      </c>
      <c r="I1143">
        <v>68</v>
      </c>
      <c r="J1143">
        <f>(p_summary[[#This Row],[UnitsSold]] - AVERAGE(product_summaries[UnitsSold])) / _xlfn.STDEV.P(product_summaries[UnitsSold])</f>
        <v>-1.3068025943582799</v>
      </c>
      <c r="K1143">
        <f>(p_summary[[#This Row],[Revenue]]-AVERAGE(product_summaries[UnitsSold]))/_xlfn.STDEV.P(product_summaries[UnitsSold])</f>
        <v>-1.8295792170694507</v>
      </c>
      <c r="L1143">
        <v>239</v>
      </c>
    </row>
    <row r="1144" spans="1:12" x14ac:dyDescent="0.3">
      <c r="A1144">
        <v>10682</v>
      </c>
      <c r="B1144">
        <v>75</v>
      </c>
      <c r="C1144">
        <v>7.75</v>
      </c>
      <c r="D1144">
        <v>30</v>
      </c>
      <c r="E1144">
        <v>0</v>
      </c>
      <c r="F1144" t="s">
        <v>1030</v>
      </c>
      <c r="G1144">
        <v>1</v>
      </c>
      <c r="H1144" t="s">
        <v>4</v>
      </c>
      <c r="I1144">
        <v>232.5</v>
      </c>
      <c r="J1144">
        <f>(p_summary[[#This Row],[UnitsSold]] - AVERAGE(product_summaries[UnitsSold])) / _xlfn.STDEV.P(product_summaries[UnitsSold])</f>
        <v>1.4935680863635465</v>
      </c>
      <c r="K1144">
        <f>(p_summary[[#This Row],[Revenue]]-AVERAGE(product_summaries[UnitsSold]))/_xlfn.STDEV.P(product_summaries[UnitsSold])</f>
        <v>-1.3266742203677688</v>
      </c>
      <c r="L1144">
        <v>1155</v>
      </c>
    </row>
    <row r="1145" spans="1:12" x14ac:dyDescent="0.3">
      <c r="A1145">
        <v>10683</v>
      </c>
      <c r="B1145">
        <v>52</v>
      </c>
      <c r="C1145">
        <v>7</v>
      </c>
      <c r="D1145">
        <v>9</v>
      </c>
      <c r="E1145">
        <v>0</v>
      </c>
      <c r="F1145" t="s">
        <v>989</v>
      </c>
      <c r="G1145">
        <v>5</v>
      </c>
      <c r="H1145" t="s">
        <v>16</v>
      </c>
      <c r="I1145">
        <v>63</v>
      </c>
      <c r="J1145">
        <f>(p_summary[[#This Row],[UnitsSold]] - AVERAGE(product_summaries[UnitsSold])) / _xlfn.STDEV.P(product_summaries[UnitsSold])</f>
        <v>-0.50888038074649322</v>
      </c>
      <c r="K1145">
        <f>(p_summary[[#This Row],[Revenue]]-AVERAGE(product_summaries[UnitsSold]))/_xlfn.STDEV.P(product_summaries[UnitsSold])</f>
        <v>-1.8448650832305959</v>
      </c>
      <c r="L1145">
        <v>500</v>
      </c>
    </row>
    <row r="1146" spans="1:12" x14ac:dyDescent="0.3">
      <c r="A1146">
        <v>10684</v>
      </c>
      <c r="B1146">
        <v>40</v>
      </c>
      <c r="C1146">
        <v>18.399999999999999</v>
      </c>
      <c r="D1146">
        <v>20</v>
      </c>
      <c r="E1146">
        <v>0</v>
      </c>
      <c r="F1146" t="s">
        <v>965</v>
      </c>
      <c r="G1146">
        <v>8</v>
      </c>
      <c r="H1146" t="s">
        <v>25</v>
      </c>
      <c r="I1146">
        <v>368</v>
      </c>
      <c r="J1146">
        <f>(p_summary[[#This Row],[UnitsSold]] - AVERAGE(product_summaries[UnitsSold])) / _xlfn.STDEV.P(product_summaries[UnitsSold])</f>
        <v>1.3345950782876348</v>
      </c>
      <c r="K1146">
        <f>(p_summary[[#This Row],[Revenue]]-AVERAGE(product_summaries[UnitsSold]))/_xlfn.STDEV.P(product_summaries[UnitsSold])</f>
        <v>-0.91242724740073022</v>
      </c>
      <c r="L1146">
        <v>1103</v>
      </c>
    </row>
    <row r="1147" spans="1:12" x14ac:dyDescent="0.3">
      <c r="A1147">
        <v>10684</v>
      </c>
      <c r="B1147">
        <v>47</v>
      </c>
      <c r="C1147">
        <v>9.5</v>
      </c>
      <c r="D1147">
        <v>40</v>
      </c>
      <c r="E1147">
        <v>0</v>
      </c>
      <c r="F1147" t="s">
        <v>979</v>
      </c>
      <c r="G1147">
        <v>3</v>
      </c>
      <c r="H1147" t="s">
        <v>10</v>
      </c>
      <c r="I1147">
        <v>380</v>
      </c>
      <c r="J1147">
        <f>(p_summary[[#This Row],[UnitsSold]] - AVERAGE(product_summaries[UnitsSold])) / _xlfn.STDEV.P(product_summaries[UnitsSold])</f>
        <v>-0.55473797922992918</v>
      </c>
      <c r="K1147">
        <f>(p_summary[[#This Row],[Revenue]]-AVERAGE(product_summaries[UnitsSold]))/_xlfn.STDEV.P(product_summaries[UnitsSold])</f>
        <v>-0.87574116861398132</v>
      </c>
      <c r="L1147">
        <v>485</v>
      </c>
    </row>
    <row r="1148" spans="1:12" x14ac:dyDescent="0.3">
      <c r="A1148">
        <v>10684</v>
      </c>
      <c r="B1148">
        <v>60</v>
      </c>
      <c r="C1148">
        <v>34</v>
      </c>
      <c r="D1148">
        <v>30</v>
      </c>
      <c r="E1148">
        <v>0</v>
      </c>
      <c r="F1148" t="s">
        <v>1004</v>
      </c>
      <c r="G1148">
        <v>4</v>
      </c>
      <c r="H1148" t="s">
        <v>13</v>
      </c>
      <c r="I1148">
        <v>1020</v>
      </c>
      <c r="J1148">
        <f>(p_summary[[#This Row],[UnitsSold]] - AVERAGE(product_summaries[UnitsSold])) / _xlfn.STDEV.P(product_summaries[UnitsSold])</f>
        <v>2.7836951903642131</v>
      </c>
      <c r="K1148">
        <f>(p_summary[[#This Row],[Revenue]]-AVERAGE(product_summaries[UnitsSold]))/_xlfn.STDEV.P(product_summaries[UnitsSold])</f>
        <v>1.0808497000126223</v>
      </c>
      <c r="L1148">
        <v>1577</v>
      </c>
    </row>
    <row r="1149" spans="1:12" x14ac:dyDescent="0.3">
      <c r="A1149">
        <v>10685</v>
      </c>
      <c r="B1149">
        <v>10</v>
      </c>
      <c r="C1149">
        <v>31</v>
      </c>
      <c r="D1149">
        <v>20</v>
      </c>
      <c r="E1149">
        <v>0</v>
      </c>
      <c r="F1149" t="s">
        <v>907</v>
      </c>
      <c r="G1149">
        <v>8</v>
      </c>
      <c r="H1149" t="s">
        <v>25</v>
      </c>
      <c r="I1149">
        <v>620</v>
      </c>
      <c r="J1149">
        <f>(p_summary[[#This Row],[UnitsSold]] - AVERAGE(product_summaries[UnitsSold])) / _xlfn.STDEV.P(product_summaries[UnitsSold])</f>
        <v>0.23095554145294128</v>
      </c>
      <c r="K1149">
        <f>(p_summary[[#This Row],[Revenue]]-AVERAGE(product_summaries[UnitsSold]))/_xlfn.STDEV.P(product_summaries[UnitsSold])</f>
        <v>-0.14201959287900501</v>
      </c>
      <c r="L1149">
        <v>742</v>
      </c>
    </row>
    <row r="1150" spans="1:12" x14ac:dyDescent="0.3">
      <c r="A1150">
        <v>10685</v>
      </c>
      <c r="B1150">
        <v>41</v>
      </c>
      <c r="C1150">
        <v>9.65</v>
      </c>
      <c r="D1150">
        <v>4</v>
      </c>
      <c r="E1150">
        <v>0</v>
      </c>
      <c r="F1150" t="s">
        <v>967</v>
      </c>
      <c r="G1150">
        <v>8</v>
      </c>
      <c r="H1150" t="s">
        <v>25</v>
      </c>
      <c r="I1150">
        <v>38.6</v>
      </c>
      <c r="J1150">
        <f>(p_summary[[#This Row],[UnitsSold]] - AVERAGE(product_summaries[UnitsSold])) / _xlfn.STDEV.P(product_summaries[UnitsSold])</f>
        <v>0.96161994395568862</v>
      </c>
      <c r="K1150">
        <f>(p_summary[[#This Row],[Revenue]]-AVERAGE(product_summaries[UnitsSold]))/_xlfn.STDEV.P(product_summaries[UnitsSold])</f>
        <v>-1.9194601100969853</v>
      </c>
      <c r="L1150">
        <v>981</v>
      </c>
    </row>
    <row r="1151" spans="1:12" x14ac:dyDescent="0.3">
      <c r="A1151">
        <v>10685</v>
      </c>
      <c r="B1151">
        <v>47</v>
      </c>
      <c r="C1151">
        <v>9.5</v>
      </c>
      <c r="D1151">
        <v>15</v>
      </c>
      <c r="E1151">
        <v>0</v>
      </c>
      <c r="F1151" t="s">
        <v>979</v>
      </c>
      <c r="G1151">
        <v>3</v>
      </c>
      <c r="H1151" t="s">
        <v>10</v>
      </c>
      <c r="I1151">
        <v>142.5</v>
      </c>
      <c r="J1151">
        <f>(p_summary[[#This Row],[UnitsSold]] - AVERAGE(product_summaries[UnitsSold])) / _xlfn.STDEV.P(product_summaries[UnitsSold])</f>
        <v>-0.55473797922992918</v>
      </c>
      <c r="K1151">
        <f>(p_summary[[#This Row],[Revenue]]-AVERAGE(product_summaries[UnitsSold]))/_xlfn.STDEV.P(product_summaries[UnitsSold])</f>
        <v>-1.601819811268385</v>
      </c>
      <c r="L1151">
        <v>485</v>
      </c>
    </row>
    <row r="1152" spans="1:12" x14ac:dyDescent="0.3">
      <c r="A1152">
        <v>10686</v>
      </c>
      <c r="B1152">
        <v>17</v>
      </c>
      <c r="C1152">
        <v>39</v>
      </c>
      <c r="D1152">
        <v>30</v>
      </c>
      <c r="E1152">
        <v>0.20000000298023224</v>
      </c>
      <c r="F1152" t="s">
        <v>921</v>
      </c>
      <c r="G1152">
        <v>6</v>
      </c>
      <c r="H1152" t="s">
        <v>19</v>
      </c>
      <c r="I1152">
        <v>935.99999651312828</v>
      </c>
      <c r="J1152">
        <f>(p_summary[[#This Row],[UnitsSold]] - AVERAGE(product_summaries[UnitsSold])) / _xlfn.STDEV.P(product_summaries[UnitsSold])</f>
        <v>0.95244842425900134</v>
      </c>
      <c r="K1152">
        <f>(p_summary[[#This Row],[Revenue]]-AVERAGE(product_summaries[UnitsSold]))/_xlfn.STDEV.P(product_summaries[UnitsSold])</f>
        <v>0.82404713784540962</v>
      </c>
      <c r="L1152">
        <v>978</v>
      </c>
    </row>
    <row r="1153" spans="1:12" x14ac:dyDescent="0.3">
      <c r="A1153">
        <v>10686</v>
      </c>
      <c r="B1153">
        <v>26</v>
      </c>
      <c r="C1153">
        <v>31.23</v>
      </c>
      <c r="D1153">
        <v>15</v>
      </c>
      <c r="E1153">
        <v>0</v>
      </c>
      <c r="F1153" t="s">
        <v>939</v>
      </c>
      <c r="G1153">
        <v>3</v>
      </c>
      <c r="H1153" t="s">
        <v>10</v>
      </c>
      <c r="I1153">
        <v>468.45</v>
      </c>
      <c r="J1153">
        <f>(p_summary[[#This Row],[UnitsSold]] - AVERAGE(product_summaries[UnitsSold])) / _xlfn.STDEV.P(product_summaries[UnitsSold])</f>
        <v>0.26458444700746103</v>
      </c>
      <c r="K1153">
        <f>(p_summary[[#This Row],[Revenue]]-AVERAGE(product_summaries[UnitsSold]))/_xlfn.STDEV.P(product_summaries[UnitsSold])</f>
        <v>-0.6053341962233203</v>
      </c>
      <c r="L1153">
        <v>753</v>
      </c>
    </row>
    <row r="1154" spans="1:12" x14ac:dyDescent="0.3">
      <c r="A1154">
        <v>10687</v>
      </c>
      <c r="B1154">
        <v>9</v>
      </c>
      <c r="C1154">
        <v>97</v>
      </c>
      <c r="D1154">
        <v>50</v>
      </c>
      <c r="E1154">
        <v>0.25</v>
      </c>
      <c r="F1154" t="s">
        <v>905</v>
      </c>
      <c r="G1154">
        <v>6</v>
      </c>
      <c r="H1154" t="s">
        <v>19</v>
      </c>
      <c r="I1154">
        <v>3637.5</v>
      </c>
      <c r="J1154">
        <f>(p_summary[[#This Row],[UnitsSold]] - AVERAGE(product_summaries[UnitsSold])) / _xlfn.STDEV.P(product_summaries[UnitsSold])</f>
        <v>-1.7470355397992658</v>
      </c>
      <c r="K1154">
        <f>(p_summary[[#This Row],[Revenue]]-AVERAGE(product_summaries[UnitsSold]))/_xlfn.STDEV.P(product_summaries[UnitsSold])</f>
        <v>9.0830006353722084</v>
      </c>
      <c r="L1154">
        <v>95</v>
      </c>
    </row>
    <row r="1155" spans="1:12" x14ac:dyDescent="0.3">
      <c r="A1155">
        <v>10687</v>
      </c>
      <c r="B1155">
        <v>29</v>
      </c>
      <c r="C1155">
        <v>123.79</v>
      </c>
      <c r="D1155">
        <v>10</v>
      </c>
      <c r="E1155">
        <v>0</v>
      </c>
      <c r="F1155" t="s">
        <v>945</v>
      </c>
      <c r="G1155">
        <v>6</v>
      </c>
      <c r="H1155" t="s">
        <v>19</v>
      </c>
      <c r="I1155">
        <v>1237.9000000000001</v>
      </c>
      <c r="J1155">
        <f>(p_summary[[#This Row],[UnitsSold]] - AVERAGE(product_summaries[UnitsSold])) / _xlfn.STDEV.P(product_summaries[UnitsSold])</f>
        <v>0.24318423438185757</v>
      </c>
      <c r="K1155">
        <f>(p_summary[[#This Row],[Revenue]]-AVERAGE(product_summaries[UnitsSold]))/_xlfn.STDEV.P(product_summaries[UnitsSold])</f>
        <v>1.7470077473153365</v>
      </c>
      <c r="L1155">
        <v>746</v>
      </c>
    </row>
    <row r="1156" spans="1:12" x14ac:dyDescent="0.3">
      <c r="A1156">
        <v>10687</v>
      </c>
      <c r="B1156">
        <v>36</v>
      </c>
      <c r="C1156">
        <v>19</v>
      </c>
      <c r="D1156">
        <v>6</v>
      </c>
      <c r="E1156">
        <v>0.25</v>
      </c>
      <c r="F1156" t="s">
        <v>957</v>
      </c>
      <c r="G1156">
        <v>8</v>
      </c>
      <c r="H1156" t="s">
        <v>25</v>
      </c>
      <c r="I1156">
        <v>85.5</v>
      </c>
      <c r="J1156">
        <f>(p_summary[[#This Row],[UnitsSold]] - AVERAGE(product_summaries[UnitsSold])) / _xlfn.STDEV.P(product_summaries[UnitsSold])</f>
        <v>0.42355745508337261</v>
      </c>
      <c r="K1156">
        <f>(p_summary[[#This Row],[Revenue]]-AVERAGE(product_summaries[UnitsSold]))/_xlfn.STDEV.P(product_summaries[UnitsSold])</f>
        <v>-1.776078685505442</v>
      </c>
      <c r="L1156">
        <v>805</v>
      </c>
    </row>
    <row r="1157" spans="1:12" x14ac:dyDescent="0.3">
      <c r="A1157">
        <v>10688</v>
      </c>
      <c r="B1157">
        <v>10</v>
      </c>
      <c r="C1157">
        <v>31</v>
      </c>
      <c r="D1157">
        <v>18</v>
      </c>
      <c r="E1157">
        <v>0.10000000149011612</v>
      </c>
      <c r="F1157" t="s">
        <v>907</v>
      </c>
      <c r="G1157">
        <v>8</v>
      </c>
      <c r="H1157" t="s">
        <v>25</v>
      </c>
      <c r="I1157">
        <v>502.19999916851521</v>
      </c>
      <c r="J1157">
        <f>(p_summary[[#This Row],[UnitsSold]] - AVERAGE(product_summaries[UnitsSold])) / _xlfn.STDEV.P(product_summaries[UnitsSold])</f>
        <v>0.23095554145294128</v>
      </c>
      <c r="K1157">
        <f>(p_summary[[#This Row],[Revenue]]-AVERAGE(product_summaries[UnitsSold]))/_xlfn.STDEV.P(product_summaries[UnitsSold])</f>
        <v>-0.50215460217758234</v>
      </c>
      <c r="L1157">
        <v>742</v>
      </c>
    </row>
    <row r="1158" spans="1:12" x14ac:dyDescent="0.3">
      <c r="A1158">
        <v>10688</v>
      </c>
      <c r="B1158">
        <v>28</v>
      </c>
      <c r="C1158">
        <v>45.6</v>
      </c>
      <c r="D1158">
        <v>60</v>
      </c>
      <c r="E1158">
        <v>0.10000000149011612</v>
      </c>
      <c r="F1158" t="s">
        <v>943</v>
      </c>
      <c r="G1158">
        <v>7</v>
      </c>
      <c r="H1158" t="s">
        <v>22</v>
      </c>
      <c r="I1158">
        <v>2462.3999959230423</v>
      </c>
      <c r="J1158">
        <f>(p_summary[[#This Row],[UnitsSold]] - AVERAGE(product_summaries[UnitsSold])) / _xlfn.STDEV.P(product_summaries[UnitsSold])</f>
        <v>-8.0876128234423653E-2</v>
      </c>
      <c r="K1158">
        <f>(p_summary[[#This Row],[Revenue]]-AVERAGE(product_summaries[UnitsSold]))/_xlfn.STDEV.P(product_summaries[UnitsSold])</f>
        <v>5.4905163577158644</v>
      </c>
      <c r="L1158">
        <v>640</v>
      </c>
    </row>
    <row r="1159" spans="1:12" x14ac:dyDescent="0.3">
      <c r="A1159">
        <v>10688</v>
      </c>
      <c r="B1159">
        <v>34</v>
      </c>
      <c r="C1159">
        <v>14</v>
      </c>
      <c r="D1159">
        <v>14</v>
      </c>
      <c r="E1159">
        <v>0</v>
      </c>
      <c r="F1159" t="s">
        <v>955</v>
      </c>
      <c r="G1159">
        <v>1</v>
      </c>
      <c r="H1159" t="s">
        <v>4</v>
      </c>
      <c r="I1159">
        <v>196</v>
      </c>
      <c r="J1159">
        <f>(p_summary[[#This Row],[UnitsSold]] - AVERAGE(product_summaries[UnitsSold])) / _xlfn.STDEV.P(product_summaries[UnitsSold])</f>
        <v>-0.49053734135311877</v>
      </c>
      <c r="K1159">
        <f>(p_summary[[#This Row],[Revenue]]-AVERAGE(product_summaries[UnitsSold]))/_xlfn.STDEV.P(product_summaries[UnitsSold])</f>
        <v>-1.4382610433441299</v>
      </c>
      <c r="L1159">
        <v>506</v>
      </c>
    </row>
    <row r="1160" spans="1:12" x14ac:dyDescent="0.3">
      <c r="A1160">
        <v>10689</v>
      </c>
      <c r="B1160">
        <v>1</v>
      </c>
      <c r="C1160">
        <v>18</v>
      </c>
      <c r="D1160">
        <v>35</v>
      </c>
      <c r="E1160">
        <v>0.25</v>
      </c>
      <c r="F1160" t="s">
        <v>889</v>
      </c>
      <c r="G1160">
        <v>1</v>
      </c>
      <c r="H1160" t="s">
        <v>4</v>
      </c>
      <c r="I1160">
        <v>472.5</v>
      </c>
      <c r="J1160">
        <f>(p_summary[[#This Row],[UnitsSold]] - AVERAGE(product_summaries[UnitsSold])) / _xlfn.STDEV.P(product_summaries[UnitsSold])</f>
        <v>0.49387243942464115</v>
      </c>
      <c r="K1160">
        <f>(p_summary[[#This Row],[Revenue]]-AVERAGE(product_summaries[UnitsSold]))/_xlfn.STDEV.P(product_summaries[UnitsSold])</f>
        <v>-0.59295264463279262</v>
      </c>
      <c r="L1160">
        <v>828</v>
      </c>
    </row>
    <row r="1161" spans="1:12" x14ac:dyDescent="0.3">
      <c r="A1161">
        <v>10690</v>
      </c>
      <c r="B1161">
        <v>56</v>
      </c>
      <c r="C1161">
        <v>38</v>
      </c>
      <c r="D1161">
        <v>20</v>
      </c>
      <c r="E1161">
        <v>0.25</v>
      </c>
      <c r="F1161" t="s">
        <v>997</v>
      </c>
      <c r="G1161">
        <v>5</v>
      </c>
      <c r="H1161" t="s">
        <v>16</v>
      </c>
      <c r="I1161">
        <v>570</v>
      </c>
      <c r="J1161">
        <f>(p_summary[[#This Row],[UnitsSold]] - AVERAGE(product_summaries[UnitsSold])) / _xlfn.STDEV.P(product_summaries[UnitsSold])</f>
        <v>1.8237427954442857</v>
      </c>
      <c r="K1161">
        <f>(p_summary[[#This Row],[Revenue]]-AVERAGE(product_summaries[UnitsSold]))/_xlfn.STDEV.P(product_summaries[UnitsSold])</f>
        <v>-0.2948782544904584</v>
      </c>
      <c r="L1161">
        <v>1263</v>
      </c>
    </row>
    <row r="1162" spans="1:12" x14ac:dyDescent="0.3">
      <c r="A1162">
        <v>10690</v>
      </c>
      <c r="B1162">
        <v>77</v>
      </c>
      <c r="C1162">
        <v>13</v>
      </c>
      <c r="D1162">
        <v>30</v>
      </c>
      <c r="E1162">
        <v>0.25</v>
      </c>
      <c r="F1162" t="s">
        <v>1034</v>
      </c>
      <c r="G1162">
        <v>2</v>
      </c>
      <c r="H1162" t="s">
        <v>7</v>
      </c>
      <c r="I1162">
        <v>292.5</v>
      </c>
      <c r="J1162">
        <f>(p_summary[[#This Row],[UnitsSold]] - AVERAGE(product_summaries[UnitsSold])) / _xlfn.STDEV.P(product_summaries[UnitsSold])</f>
        <v>0.38075702983216564</v>
      </c>
      <c r="K1162">
        <f>(p_summary[[#This Row],[Revenue]]-AVERAGE(product_summaries[UnitsSold]))/_xlfn.STDEV.P(product_summaries[UnitsSold])</f>
        <v>-1.1432438264340248</v>
      </c>
      <c r="L1162">
        <v>791</v>
      </c>
    </row>
    <row r="1163" spans="1:12" x14ac:dyDescent="0.3">
      <c r="A1163">
        <v>10691</v>
      </c>
      <c r="B1163">
        <v>1</v>
      </c>
      <c r="C1163">
        <v>18</v>
      </c>
      <c r="D1163">
        <v>30</v>
      </c>
      <c r="E1163">
        <v>0</v>
      </c>
      <c r="F1163" t="s">
        <v>889</v>
      </c>
      <c r="G1163">
        <v>1</v>
      </c>
      <c r="H1163" t="s">
        <v>4</v>
      </c>
      <c r="I1163">
        <v>540</v>
      </c>
      <c r="J1163">
        <f>(p_summary[[#This Row],[UnitsSold]] - AVERAGE(product_summaries[UnitsSold])) / _xlfn.STDEV.P(product_summaries[UnitsSold])</f>
        <v>0.49387243942464115</v>
      </c>
      <c r="K1163">
        <f>(p_summary[[#This Row],[Revenue]]-AVERAGE(product_summaries[UnitsSold]))/_xlfn.STDEV.P(product_summaries[UnitsSold])</f>
        <v>-0.38659345145733048</v>
      </c>
      <c r="L1163">
        <v>828</v>
      </c>
    </row>
    <row r="1164" spans="1:12" x14ac:dyDescent="0.3">
      <c r="A1164">
        <v>10691</v>
      </c>
      <c r="B1164">
        <v>29</v>
      </c>
      <c r="C1164">
        <v>123.79</v>
      </c>
      <c r="D1164">
        <v>40</v>
      </c>
      <c r="E1164">
        <v>0</v>
      </c>
      <c r="F1164" t="s">
        <v>945</v>
      </c>
      <c r="G1164">
        <v>6</v>
      </c>
      <c r="H1164" t="s">
        <v>19</v>
      </c>
      <c r="I1164">
        <v>4951.6000000000004</v>
      </c>
      <c r="J1164">
        <f>(p_summary[[#This Row],[UnitsSold]] - AVERAGE(product_summaries[UnitsSold])) / _xlfn.STDEV.P(product_summaries[UnitsSold])</f>
        <v>0.24318423438185757</v>
      </c>
      <c r="K1164">
        <f>(p_summary[[#This Row],[Revenue]]-AVERAGE(product_summaries[UnitsSold]))/_xlfn.STDEV.P(product_summaries[UnitsSold])</f>
        <v>13.100431979844426</v>
      </c>
      <c r="L1164">
        <v>746</v>
      </c>
    </row>
    <row r="1165" spans="1:12" x14ac:dyDescent="0.3">
      <c r="A1165">
        <v>10691</v>
      </c>
      <c r="B1165">
        <v>43</v>
      </c>
      <c r="C1165">
        <v>46</v>
      </c>
      <c r="D1165">
        <v>40</v>
      </c>
      <c r="E1165">
        <v>0</v>
      </c>
      <c r="F1165" t="s">
        <v>971</v>
      </c>
      <c r="G1165">
        <v>1</v>
      </c>
      <c r="H1165" t="s">
        <v>4</v>
      </c>
      <c r="I1165">
        <v>1840</v>
      </c>
      <c r="J1165">
        <f>(p_summary[[#This Row],[UnitsSold]] - AVERAGE(product_summaries[UnitsSold])) / _xlfn.STDEV.P(product_summaries[UnitsSold])</f>
        <v>-0.26430652216816775</v>
      </c>
      <c r="K1165">
        <f>(p_summary[[#This Row],[Revenue]]-AVERAGE(product_summaries[UnitsSold]))/_xlfn.STDEV.P(product_summaries[UnitsSold])</f>
        <v>3.587731750440458</v>
      </c>
      <c r="L1165">
        <v>580</v>
      </c>
    </row>
    <row r="1166" spans="1:12" x14ac:dyDescent="0.3">
      <c r="A1166">
        <v>10691</v>
      </c>
      <c r="B1166">
        <v>44</v>
      </c>
      <c r="C1166">
        <v>19.45</v>
      </c>
      <c r="D1166">
        <v>24</v>
      </c>
      <c r="E1166">
        <v>0</v>
      </c>
      <c r="F1166" t="s">
        <v>973</v>
      </c>
      <c r="G1166">
        <v>2</v>
      </c>
      <c r="H1166" t="s">
        <v>7</v>
      </c>
      <c r="I1166">
        <v>466.79999999999995</v>
      </c>
      <c r="J1166">
        <f>(p_summary[[#This Row],[UnitsSold]] - AVERAGE(product_summaries[UnitsSold])) / _xlfn.STDEV.P(product_summaries[UnitsSold])</f>
        <v>-0.20010588429135731</v>
      </c>
      <c r="K1166">
        <f>(p_summary[[#This Row],[Revenue]]-AVERAGE(product_summaries[UnitsSold]))/_xlfn.STDEV.P(product_summaries[UnitsSold])</f>
        <v>-0.61037853205649839</v>
      </c>
      <c r="L1166">
        <v>601</v>
      </c>
    </row>
    <row r="1167" spans="1:12" x14ac:dyDescent="0.3">
      <c r="A1167">
        <v>10691</v>
      </c>
      <c r="B1167">
        <v>62</v>
      </c>
      <c r="C1167">
        <v>49.3</v>
      </c>
      <c r="D1167">
        <v>48</v>
      </c>
      <c r="E1167">
        <v>0</v>
      </c>
      <c r="F1167" t="s">
        <v>1008</v>
      </c>
      <c r="G1167">
        <v>3</v>
      </c>
      <c r="H1167" t="s">
        <v>10</v>
      </c>
      <c r="I1167">
        <v>2366.3999999999996</v>
      </c>
      <c r="J1167">
        <f>(p_summary[[#This Row],[UnitsSold]] - AVERAGE(product_summaries[UnitsSold])) / _xlfn.STDEV.P(product_summaries[UnitsSold])</f>
        <v>1.2734516136430536</v>
      </c>
      <c r="K1167">
        <f>(p_summary[[#This Row],[Revenue]]-AVERAGE(product_summaries[UnitsSold]))/_xlfn.STDEV.P(product_summaries[UnitsSold])</f>
        <v>5.1970277398858382</v>
      </c>
      <c r="L1167">
        <v>1083</v>
      </c>
    </row>
    <row r="1168" spans="1:12" x14ac:dyDescent="0.3">
      <c r="A1168">
        <v>10692</v>
      </c>
      <c r="B1168">
        <v>63</v>
      </c>
      <c r="C1168">
        <v>43.9</v>
      </c>
      <c r="D1168">
        <v>20</v>
      </c>
      <c r="E1168">
        <v>0</v>
      </c>
      <c r="F1168" t="s">
        <v>1010</v>
      </c>
      <c r="G1168">
        <v>2</v>
      </c>
      <c r="H1168" t="s">
        <v>7</v>
      </c>
      <c r="I1168">
        <v>878</v>
      </c>
      <c r="J1168">
        <f>(p_summary[[#This Row],[UnitsSold]] - AVERAGE(product_summaries[UnitsSold])) / _xlfn.STDEV.P(product_summaries[UnitsSold])</f>
        <v>-0.67702490851909192</v>
      </c>
      <c r="K1168">
        <f>(p_summary[[#This Row],[Revenue]]-AVERAGE(product_summaries[UnitsSold]))/_xlfn.STDEV.P(product_summaries[UnitsSold])</f>
        <v>0.64673110103609455</v>
      </c>
      <c r="L1168">
        <v>445</v>
      </c>
    </row>
    <row r="1169" spans="1:12" x14ac:dyDescent="0.3">
      <c r="A1169">
        <v>10693</v>
      </c>
      <c r="B1169">
        <v>9</v>
      </c>
      <c r="C1169">
        <v>97</v>
      </c>
      <c r="D1169">
        <v>6</v>
      </c>
      <c r="E1169">
        <v>0</v>
      </c>
      <c r="F1169" t="s">
        <v>905</v>
      </c>
      <c r="G1169">
        <v>6</v>
      </c>
      <c r="H1169" t="s">
        <v>19</v>
      </c>
      <c r="I1169">
        <v>582</v>
      </c>
      <c r="J1169">
        <f>(p_summary[[#This Row],[UnitsSold]] - AVERAGE(product_summaries[UnitsSold])) / _xlfn.STDEV.P(product_summaries[UnitsSold])</f>
        <v>-1.7470355397992658</v>
      </c>
      <c r="K1169">
        <f>(p_summary[[#This Row],[Revenue]]-AVERAGE(product_summaries[UnitsSold]))/_xlfn.STDEV.P(product_summaries[UnitsSold])</f>
        <v>-0.25819217570370961</v>
      </c>
      <c r="L1169">
        <v>95</v>
      </c>
    </row>
    <row r="1170" spans="1:12" x14ac:dyDescent="0.3">
      <c r="A1170">
        <v>10693</v>
      </c>
      <c r="B1170">
        <v>54</v>
      </c>
      <c r="C1170">
        <v>7.45</v>
      </c>
      <c r="D1170">
        <v>60</v>
      </c>
      <c r="E1170">
        <v>0.15000000596046448</v>
      </c>
      <c r="F1170" t="s">
        <v>993</v>
      </c>
      <c r="G1170">
        <v>6</v>
      </c>
      <c r="H1170" t="s">
        <v>19</v>
      </c>
      <c r="I1170">
        <v>379.94999733567238</v>
      </c>
      <c r="J1170">
        <f>(p_summary[[#This Row],[UnitsSold]] - AVERAGE(product_summaries[UnitsSold])) / _xlfn.STDEV.P(product_summaries[UnitsSold])</f>
        <v>0.27069879347191916</v>
      </c>
      <c r="K1170">
        <f>(p_summary[[#This Row],[Revenue]]-AVERAGE(product_summaries[UnitsSold]))/_xlfn.STDEV.P(product_summaries[UnitsSold])</f>
        <v>-0.87589403542090394</v>
      </c>
      <c r="L1170">
        <v>755</v>
      </c>
    </row>
    <row r="1171" spans="1:12" x14ac:dyDescent="0.3">
      <c r="A1171">
        <v>10693</v>
      </c>
      <c r="B1171">
        <v>69</v>
      </c>
      <c r="C1171">
        <v>36</v>
      </c>
      <c r="D1171">
        <v>30</v>
      </c>
      <c r="E1171">
        <v>0.15000000596046448</v>
      </c>
      <c r="F1171" t="s">
        <v>1021</v>
      </c>
      <c r="G1171">
        <v>4</v>
      </c>
      <c r="H1171" t="s">
        <v>13</v>
      </c>
      <c r="I1171">
        <v>917.99999356269836</v>
      </c>
      <c r="J1171">
        <f>(p_summary[[#This Row],[UnitsSold]] - AVERAGE(product_summaries[UnitsSold])) / _xlfn.STDEV.P(product_summaries[UnitsSold])</f>
        <v>0.14535469095052739</v>
      </c>
      <c r="K1171">
        <f>(p_summary[[#This Row],[Revenue]]-AVERAGE(product_summaries[UnitsSold]))/_xlfn.STDEV.P(product_summaries[UnitsSold])</f>
        <v>0.76901801064531106</v>
      </c>
      <c r="L1171">
        <v>714</v>
      </c>
    </row>
    <row r="1172" spans="1:12" x14ac:dyDescent="0.3">
      <c r="A1172">
        <v>10693</v>
      </c>
      <c r="B1172">
        <v>73</v>
      </c>
      <c r="C1172">
        <v>15</v>
      </c>
      <c r="D1172">
        <v>15</v>
      </c>
      <c r="E1172">
        <v>0.15000000596046448</v>
      </c>
      <c r="F1172" t="s">
        <v>1027</v>
      </c>
      <c r="G1172">
        <v>8</v>
      </c>
      <c r="H1172" t="s">
        <v>25</v>
      </c>
      <c r="I1172">
        <v>191.24999865889549</v>
      </c>
      <c r="J1172">
        <f>(p_summary[[#This Row],[UnitsSold]] - AVERAGE(product_summaries[UnitsSold])) / _xlfn.STDEV.P(product_summaries[UnitsSold])</f>
        <v>-1.1417152398179102</v>
      </c>
      <c r="K1172">
        <f>(p_summary[[#This Row],[Revenue]]-AVERAGE(product_summaries[UnitsSold]))/_xlfn.STDEV.P(product_summaries[UnitsSold])</f>
        <v>-1.4527826202972067</v>
      </c>
      <c r="L1172">
        <v>293</v>
      </c>
    </row>
    <row r="1173" spans="1:12" x14ac:dyDescent="0.3">
      <c r="A1173">
        <v>10694</v>
      </c>
      <c r="B1173">
        <v>7</v>
      </c>
      <c r="C1173">
        <v>30</v>
      </c>
      <c r="D1173">
        <v>90</v>
      </c>
      <c r="E1173">
        <v>0</v>
      </c>
      <c r="F1173" t="s">
        <v>901</v>
      </c>
      <c r="G1173">
        <v>7</v>
      </c>
      <c r="H1173" t="s">
        <v>22</v>
      </c>
      <c r="I1173">
        <v>2700</v>
      </c>
      <c r="J1173">
        <f>(p_summary[[#This Row],[UnitsSold]] - AVERAGE(product_summaries[UnitsSold])) / _xlfn.STDEV.P(product_summaries[UnitsSold])</f>
        <v>0.29515617932975174</v>
      </c>
      <c r="K1173">
        <f>(p_summary[[#This Row],[Revenue]]-AVERAGE(product_summaries[UnitsSold]))/_xlfn.STDEV.P(product_summaries[UnitsSold])</f>
        <v>6.216900730157457</v>
      </c>
      <c r="L1173">
        <v>763</v>
      </c>
    </row>
    <row r="1174" spans="1:12" x14ac:dyDescent="0.3">
      <c r="A1174">
        <v>10694</v>
      </c>
      <c r="B1174">
        <v>59</v>
      </c>
      <c r="C1174">
        <v>55</v>
      </c>
      <c r="D1174">
        <v>25</v>
      </c>
      <c r="E1174">
        <v>0</v>
      </c>
      <c r="F1174" t="s">
        <v>1002</v>
      </c>
      <c r="G1174">
        <v>4</v>
      </c>
      <c r="H1174" t="s">
        <v>13</v>
      </c>
      <c r="I1174">
        <v>1375</v>
      </c>
      <c r="J1174">
        <f>(p_summary[[#This Row],[UnitsSold]] - AVERAGE(product_summaries[UnitsSold])) / _xlfn.STDEV.P(product_summaries[UnitsSold])</f>
        <v>2.5360641585536587</v>
      </c>
      <c r="K1174">
        <f>(p_summary[[#This Row],[Revenue]]-AVERAGE(product_summaries[UnitsSold]))/_xlfn.STDEV.P(product_summaries[UnitsSold])</f>
        <v>2.1661461974539415</v>
      </c>
      <c r="L1174">
        <v>1496</v>
      </c>
    </row>
    <row r="1175" spans="1:12" x14ac:dyDescent="0.3">
      <c r="A1175">
        <v>10694</v>
      </c>
      <c r="B1175">
        <v>70</v>
      </c>
      <c r="C1175">
        <v>15</v>
      </c>
      <c r="D1175">
        <v>50</v>
      </c>
      <c r="E1175">
        <v>0</v>
      </c>
      <c r="F1175" t="s">
        <v>1023</v>
      </c>
      <c r="G1175">
        <v>1</v>
      </c>
      <c r="H1175" t="s">
        <v>4</v>
      </c>
      <c r="I1175">
        <v>750</v>
      </c>
      <c r="J1175">
        <f>(p_summary[[#This Row],[UnitsSold]] - AVERAGE(product_summaries[UnitsSold])) / _xlfn.STDEV.P(product_summaries[UnitsSold])</f>
        <v>0.4602435338701214</v>
      </c>
      <c r="K1175">
        <f>(p_summary[[#This Row],[Revenue]]-AVERAGE(product_summaries[UnitsSold]))/_xlfn.STDEV.P(product_summaries[UnitsSold])</f>
        <v>0.25541292731077386</v>
      </c>
      <c r="L1175">
        <v>817</v>
      </c>
    </row>
    <row r="1176" spans="1:12" x14ac:dyDescent="0.3">
      <c r="A1176">
        <v>10695</v>
      </c>
      <c r="B1176">
        <v>8</v>
      </c>
      <c r="C1176">
        <v>40</v>
      </c>
      <c r="D1176">
        <v>10</v>
      </c>
      <c r="E1176">
        <v>0</v>
      </c>
      <c r="F1176" t="s">
        <v>903</v>
      </c>
      <c r="G1176">
        <v>2</v>
      </c>
      <c r="H1176" t="s">
        <v>7</v>
      </c>
      <c r="I1176">
        <v>400</v>
      </c>
      <c r="J1176">
        <f>(p_summary[[#This Row],[UnitsSold]] - AVERAGE(product_summaries[UnitsSold])) / _xlfn.STDEV.P(product_summaries[UnitsSold])</f>
        <v>-0.90019855447181396</v>
      </c>
      <c r="K1176">
        <f>(p_summary[[#This Row],[Revenue]]-AVERAGE(product_summaries[UnitsSold]))/_xlfn.STDEV.P(product_summaries[UnitsSold])</f>
        <v>-0.81459770396940001</v>
      </c>
      <c r="L1176">
        <v>372</v>
      </c>
    </row>
    <row r="1177" spans="1:12" x14ac:dyDescent="0.3">
      <c r="A1177">
        <v>10695</v>
      </c>
      <c r="B1177">
        <v>12</v>
      </c>
      <c r="C1177">
        <v>38</v>
      </c>
      <c r="D1177">
        <v>4</v>
      </c>
      <c r="E1177">
        <v>0</v>
      </c>
      <c r="F1177" t="s">
        <v>911</v>
      </c>
      <c r="G1177">
        <v>4</v>
      </c>
      <c r="H1177" t="s">
        <v>13</v>
      </c>
      <c r="I1177">
        <v>152</v>
      </c>
      <c r="J1177">
        <f>(p_summary[[#This Row],[UnitsSold]] - AVERAGE(product_summaries[UnitsSold])) / _xlfn.STDEV.P(product_summaries[UnitsSold])</f>
        <v>-0.9857994049742278</v>
      </c>
      <c r="K1177">
        <f>(p_summary[[#This Row],[Revenue]]-AVERAGE(product_summaries[UnitsSold]))/_xlfn.STDEV.P(product_summaries[UnitsSold])</f>
        <v>-1.5727766655622089</v>
      </c>
      <c r="L1177">
        <v>344</v>
      </c>
    </row>
    <row r="1178" spans="1:12" x14ac:dyDescent="0.3">
      <c r="A1178">
        <v>10695</v>
      </c>
      <c r="B1178">
        <v>24</v>
      </c>
      <c r="C1178">
        <v>4.5</v>
      </c>
      <c r="D1178">
        <v>20</v>
      </c>
      <c r="E1178">
        <v>0</v>
      </c>
      <c r="F1178" t="s">
        <v>935</v>
      </c>
      <c r="G1178">
        <v>1</v>
      </c>
      <c r="H1178" t="s">
        <v>4</v>
      </c>
      <c r="I1178">
        <v>90</v>
      </c>
      <c r="J1178">
        <f>(p_summary[[#This Row],[UnitsSold]] - AVERAGE(product_summaries[UnitsSold])) / _xlfn.STDEV.P(product_summaries[UnitsSold])</f>
        <v>1.4018528893966744</v>
      </c>
      <c r="K1178">
        <f>(p_summary[[#This Row],[Revenue]]-AVERAGE(product_summaries[UnitsSold]))/_xlfn.STDEV.P(product_summaries[UnitsSold])</f>
        <v>-1.7623214059604111</v>
      </c>
      <c r="L1178">
        <v>1125</v>
      </c>
    </row>
    <row r="1179" spans="1:12" x14ac:dyDescent="0.3">
      <c r="A1179">
        <v>10696</v>
      </c>
      <c r="B1179">
        <v>17</v>
      </c>
      <c r="C1179">
        <v>39</v>
      </c>
      <c r="D1179">
        <v>20</v>
      </c>
      <c r="E1179">
        <v>0</v>
      </c>
      <c r="F1179" t="s">
        <v>921</v>
      </c>
      <c r="G1179">
        <v>6</v>
      </c>
      <c r="H1179" t="s">
        <v>19</v>
      </c>
      <c r="I1179">
        <v>780</v>
      </c>
      <c r="J1179">
        <f>(p_summary[[#This Row],[UnitsSold]] - AVERAGE(product_summaries[UnitsSold])) / _xlfn.STDEV.P(product_summaries[UnitsSold])</f>
        <v>0.95244842425900134</v>
      </c>
      <c r="K1179">
        <f>(p_summary[[#This Row],[Revenue]]-AVERAGE(product_summaries[UnitsSold]))/_xlfn.STDEV.P(product_summaries[UnitsSold])</f>
        <v>0.34712812427764589</v>
      </c>
      <c r="L1179">
        <v>978</v>
      </c>
    </row>
    <row r="1180" spans="1:12" x14ac:dyDescent="0.3">
      <c r="A1180">
        <v>10696</v>
      </c>
      <c r="B1180">
        <v>46</v>
      </c>
      <c r="C1180">
        <v>12</v>
      </c>
      <c r="D1180">
        <v>18</v>
      </c>
      <c r="E1180">
        <v>0</v>
      </c>
      <c r="F1180" t="s">
        <v>977</v>
      </c>
      <c r="G1180">
        <v>8</v>
      </c>
      <c r="H1180" t="s">
        <v>25</v>
      </c>
      <c r="I1180">
        <v>216</v>
      </c>
      <c r="J1180">
        <f>(p_summary[[#This Row],[UnitsSold]] - AVERAGE(product_summaries[UnitsSold])) / _xlfn.STDEV.P(product_summaries[UnitsSold])</f>
        <v>-0.3621360655994979</v>
      </c>
      <c r="K1180">
        <f>(p_summary[[#This Row],[Revenue]]-AVERAGE(product_summaries[UnitsSold]))/_xlfn.STDEV.P(product_summaries[UnitsSold])</f>
        <v>-1.3771175786995487</v>
      </c>
      <c r="L1180">
        <v>548</v>
      </c>
    </row>
    <row r="1181" spans="1:12" x14ac:dyDescent="0.3">
      <c r="A1181">
        <v>10697</v>
      </c>
      <c r="B1181">
        <v>19</v>
      </c>
      <c r="C1181">
        <v>9.1999999999999993</v>
      </c>
      <c r="D1181">
        <v>7</v>
      </c>
      <c r="E1181">
        <v>0.25</v>
      </c>
      <c r="F1181" t="s">
        <v>925</v>
      </c>
      <c r="G1181">
        <v>3</v>
      </c>
      <c r="H1181" t="s">
        <v>10</v>
      </c>
      <c r="I1181">
        <v>48.3</v>
      </c>
      <c r="J1181">
        <f>(p_summary[[#This Row],[UnitsSold]] - AVERAGE(product_summaries[UnitsSold])) / _xlfn.STDEV.P(product_summaries[UnitsSold])</f>
        <v>0.17286925004058901</v>
      </c>
      <c r="K1181">
        <f>(p_summary[[#This Row],[Revenue]]-AVERAGE(product_summaries[UnitsSold]))/_xlfn.STDEV.P(product_summaries[UnitsSold])</f>
        <v>-1.8898055297443634</v>
      </c>
      <c r="L1181">
        <v>723</v>
      </c>
    </row>
    <row r="1182" spans="1:12" x14ac:dyDescent="0.3">
      <c r="A1182">
        <v>10697</v>
      </c>
      <c r="B1182">
        <v>35</v>
      </c>
      <c r="C1182">
        <v>18</v>
      </c>
      <c r="D1182">
        <v>9</v>
      </c>
      <c r="E1182">
        <v>0.25</v>
      </c>
      <c r="F1182" t="s">
        <v>956</v>
      </c>
      <c r="G1182">
        <v>1</v>
      </c>
      <c r="H1182" t="s">
        <v>4</v>
      </c>
      <c r="I1182">
        <v>121.5</v>
      </c>
      <c r="J1182">
        <f>(p_summary[[#This Row],[UnitsSold]] - AVERAGE(product_summaries[UnitsSold])) / _xlfn.STDEV.P(product_summaries[UnitsSold])</f>
        <v>0.6620169671972399</v>
      </c>
      <c r="K1182">
        <f>(p_summary[[#This Row],[Revenue]]-AVERAGE(product_summaries[UnitsSold]))/_xlfn.STDEV.P(product_summaries[UnitsSold])</f>
        <v>-1.6660204491451955</v>
      </c>
      <c r="L1182">
        <v>883</v>
      </c>
    </row>
    <row r="1183" spans="1:12" x14ac:dyDescent="0.3">
      <c r="A1183">
        <v>10697</v>
      </c>
      <c r="B1183">
        <v>58</v>
      </c>
      <c r="C1183">
        <v>13.25</v>
      </c>
      <c r="D1183">
        <v>30</v>
      </c>
      <c r="E1183">
        <v>0.25</v>
      </c>
      <c r="F1183" t="s">
        <v>1000</v>
      </c>
      <c r="G1183">
        <v>8</v>
      </c>
      <c r="H1183" t="s">
        <v>25</v>
      </c>
      <c r="I1183">
        <v>298.125</v>
      </c>
      <c r="J1183">
        <f>(p_summary[[#This Row],[UnitsSold]] - AVERAGE(product_summaries[UnitsSold])) / _xlfn.STDEV.P(product_summaries[UnitsSold])</f>
        <v>-0.40493649085070488</v>
      </c>
      <c r="K1183">
        <f>(p_summary[[#This Row],[Revenue]]-AVERAGE(product_summaries[UnitsSold]))/_xlfn.STDEV.P(product_summaries[UnitsSold])</f>
        <v>-1.1260472270027364</v>
      </c>
      <c r="L1183">
        <v>534</v>
      </c>
    </row>
    <row r="1184" spans="1:12" x14ac:dyDescent="0.3">
      <c r="A1184">
        <v>10697</v>
      </c>
      <c r="B1184">
        <v>70</v>
      </c>
      <c r="C1184">
        <v>15</v>
      </c>
      <c r="D1184">
        <v>30</v>
      </c>
      <c r="E1184">
        <v>0.25</v>
      </c>
      <c r="F1184" t="s">
        <v>1023</v>
      </c>
      <c r="G1184">
        <v>1</v>
      </c>
      <c r="H1184" t="s">
        <v>4</v>
      </c>
      <c r="I1184">
        <v>337.5</v>
      </c>
      <c r="J1184">
        <f>(p_summary[[#This Row],[UnitsSold]] - AVERAGE(product_summaries[UnitsSold])) / _xlfn.STDEV.P(product_summaries[UnitsSold])</f>
        <v>0.4602435338701214</v>
      </c>
      <c r="K1184">
        <f>(p_summary[[#This Row],[Revenue]]-AVERAGE(product_summaries[UnitsSold]))/_xlfn.STDEV.P(product_summaries[UnitsSold])</f>
        <v>-1.0056710309837167</v>
      </c>
      <c r="L1184">
        <v>817</v>
      </c>
    </row>
    <row r="1185" spans="1:12" x14ac:dyDescent="0.3">
      <c r="A1185">
        <v>10698</v>
      </c>
      <c r="B1185">
        <v>11</v>
      </c>
      <c r="C1185">
        <v>21</v>
      </c>
      <c r="D1185">
        <v>15</v>
      </c>
      <c r="E1185">
        <v>0</v>
      </c>
      <c r="F1185" t="s">
        <v>909</v>
      </c>
      <c r="G1185">
        <v>4</v>
      </c>
      <c r="H1185" t="s">
        <v>13</v>
      </c>
      <c r="I1185">
        <v>315</v>
      </c>
      <c r="J1185">
        <f>(p_summary[[#This Row],[UnitsSold]] - AVERAGE(product_summaries[UnitsSold])) / _xlfn.STDEV.P(product_summaries[UnitsSold])</f>
        <v>0.12089730509269485</v>
      </c>
      <c r="K1185">
        <f>(p_summary[[#This Row],[Revenue]]-AVERAGE(product_summaries[UnitsSold]))/_xlfn.STDEV.P(product_summaries[UnitsSold])</f>
        <v>-1.0744574287088708</v>
      </c>
      <c r="L1185">
        <v>706</v>
      </c>
    </row>
    <row r="1186" spans="1:12" x14ac:dyDescent="0.3">
      <c r="A1186">
        <v>10698</v>
      </c>
      <c r="B1186">
        <v>17</v>
      </c>
      <c r="C1186">
        <v>39</v>
      </c>
      <c r="D1186">
        <v>8</v>
      </c>
      <c r="E1186">
        <v>5.000000074505806E-2</v>
      </c>
      <c r="F1186" t="s">
        <v>921</v>
      </c>
      <c r="G1186">
        <v>6</v>
      </c>
      <c r="H1186" t="s">
        <v>19</v>
      </c>
      <c r="I1186">
        <v>296.39999976754189</v>
      </c>
      <c r="J1186">
        <f>(p_summary[[#This Row],[UnitsSold]] - AVERAGE(product_summaries[UnitsSold])) / _xlfn.STDEV.P(product_summaries[UnitsSold])</f>
        <v>0.95244842425900134</v>
      </c>
      <c r="K1186">
        <f>(p_summary[[#This Row],[Revenue]]-AVERAGE(product_summaries[UnitsSold]))/_xlfn.STDEV.P(product_summaries[UnitsSold])</f>
        <v>-1.1313208515389963</v>
      </c>
      <c r="L1186">
        <v>978</v>
      </c>
    </row>
    <row r="1187" spans="1:12" x14ac:dyDescent="0.3">
      <c r="A1187">
        <v>10698</v>
      </c>
      <c r="B1187">
        <v>29</v>
      </c>
      <c r="C1187">
        <v>123.79</v>
      </c>
      <c r="D1187">
        <v>12</v>
      </c>
      <c r="E1187">
        <v>5.000000074505806E-2</v>
      </c>
      <c r="F1187" t="s">
        <v>945</v>
      </c>
      <c r="G1187">
        <v>6</v>
      </c>
      <c r="H1187" t="s">
        <v>19</v>
      </c>
      <c r="I1187">
        <v>1411.2059988932313</v>
      </c>
      <c r="J1187">
        <f>(p_summary[[#This Row],[UnitsSold]] - AVERAGE(product_summaries[UnitsSold])) / _xlfn.STDEV.P(product_summaries[UnitsSold])</f>
        <v>0.24318423438185757</v>
      </c>
      <c r="K1187">
        <f>(p_summary[[#This Row],[Revenue]]-AVERAGE(product_summaries[UnitsSold]))/_xlfn.STDEV.P(product_summaries[UnitsSold])</f>
        <v>2.2768342081164432</v>
      </c>
      <c r="L1187">
        <v>746</v>
      </c>
    </row>
    <row r="1188" spans="1:12" x14ac:dyDescent="0.3">
      <c r="A1188">
        <v>10698</v>
      </c>
      <c r="B1188">
        <v>65</v>
      </c>
      <c r="C1188">
        <v>21.05</v>
      </c>
      <c r="D1188">
        <v>65</v>
      </c>
      <c r="E1188">
        <v>5.000000074505806E-2</v>
      </c>
      <c r="F1188" t="s">
        <v>1014</v>
      </c>
      <c r="G1188">
        <v>2</v>
      </c>
      <c r="H1188" t="s">
        <v>7</v>
      </c>
      <c r="I1188">
        <v>1299.8374989805743</v>
      </c>
      <c r="J1188">
        <f>(p_summary[[#This Row],[UnitsSold]] - AVERAGE(product_summaries[UnitsSold])) / _xlfn.STDEV.P(product_summaries[UnitsSold])</f>
        <v>0.24012706114962851</v>
      </c>
      <c r="K1188">
        <f>(p_summary[[#This Row],[Revenue]]-AVERAGE(product_summaries[UnitsSold]))/_xlfn.STDEV.P(product_summaries[UnitsSold])</f>
        <v>1.9363614112699632</v>
      </c>
      <c r="L1188">
        <v>745</v>
      </c>
    </row>
    <row r="1189" spans="1:12" x14ac:dyDescent="0.3">
      <c r="A1189">
        <v>10698</v>
      </c>
      <c r="B1189">
        <v>70</v>
      </c>
      <c r="C1189">
        <v>15</v>
      </c>
      <c r="D1189">
        <v>8</v>
      </c>
      <c r="E1189">
        <v>5.000000074505806E-2</v>
      </c>
      <c r="F1189" t="s">
        <v>1023</v>
      </c>
      <c r="G1189">
        <v>1</v>
      </c>
      <c r="H1189" t="s">
        <v>4</v>
      </c>
      <c r="I1189">
        <v>113.99999991059303</v>
      </c>
      <c r="J1189">
        <f>(p_summary[[#This Row],[UnitsSold]] - AVERAGE(product_summaries[UnitsSold])) / _xlfn.STDEV.P(product_summaries[UnitsSold])</f>
        <v>0.4602435338701214</v>
      </c>
      <c r="K1189">
        <f>(p_summary[[#This Row],[Revenue]]-AVERAGE(product_summaries[UnitsSold]))/_xlfn.STDEV.P(product_summaries[UnitsSold])</f>
        <v>-1.6889492486602462</v>
      </c>
      <c r="L1189">
        <v>817</v>
      </c>
    </row>
    <row r="1190" spans="1:12" x14ac:dyDescent="0.3">
      <c r="A1190">
        <v>10699</v>
      </c>
      <c r="B1190">
        <v>47</v>
      </c>
      <c r="C1190">
        <v>9.5</v>
      </c>
      <c r="D1190">
        <v>12</v>
      </c>
      <c r="E1190">
        <v>0</v>
      </c>
      <c r="F1190" t="s">
        <v>979</v>
      </c>
      <c r="G1190">
        <v>3</v>
      </c>
      <c r="H1190" t="s">
        <v>10</v>
      </c>
      <c r="I1190">
        <v>114</v>
      </c>
      <c r="J1190">
        <f>(p_summary[[#This Row],[UnitsSold]] - AVERAGE(product_summaries[UnitsSold])) / _xlfn.STDEV.P(product_summaries[UnitsSold])</f>
        <v>-0.55473797922992918</v>
      </c>
      <c r="K1190">
        <f>(p_summary[[#This Row],[Revenue]]-AVERAGE(product_summaries[UnitsSold]))/_xlfn.STDEV.P(product_summaries[UnitsSold])</f>
        <v>-1.6889492483869135</v>
      </c>
      <c r="L1190">
        <v>485</v>
      </c>
    </row>
    <row r="1191" spans="1:12" x14ac:dyDescent="0.3">
      <c r="A1191">
        <v>10700</v>
      </c>
      <c r="B1191">
        <v>1</v>
      </c>
      <c r="C1191">
        <v>18</v>
      </c>
      <c r="D1191">
        <v>5</v>
      </c>
      <c r="E1191">
        <v>0.20000000298023224</v>
      </c>
      <c r="F1191" t="s">
        <v>889</v>
      </c>
      <c r="G1191">
        <v>1</v>
      </c>
      <c r="H1191" t="s">
        <v>4</v>
      </c>
      <c r="I1191">
        <v>71.999999731779099</v>
      </c>
      <c r="J1191">
        <f>(p_summary[[#This Row],[UnitsSold]] - AVERAGE(product_summaries[UnitsSold])) / _xlfn.STDEV.P(product_summaries[UnitsSold])</f>
        <v>0.49387243942464115</v>
      </c>
      <c r="K1191">
        <f>(p_summary[[#This Row],[Revenue]]-AVERAGE(product_summaries[UnitsSold]))/_xlfn.STDEV.P(product_summaries[UnitsSold])</f>
        <v>-1.8173505249605322</v>
      </c>
      <c r="L1191">
        <v>828</v>
      </c>
    </row>
    <row r="1192" spans="1:12" x14ac:dyDescent="0.3">
      <c r="A1192">
        <v>10700</v>
      </c>
      <c r="B1192">
        <v>34</v>
      </c>
      <c r="C1192">
        <v>14</v>
      </c>
      <c r="D1192">
        <v>12</v>
      </c>
      <c r="E1192">
        <v>0.20000000298023224</v>
      </c>
      <c r="F1192" t="s">
        <v>955</v>
      </c>
      <c r="G1192">
        <v>1</v>
      </c>
      <c r="H1192" t="s">
        <v>4</v>
      </c>
      <c r="I1192">
        <v>134.39999949932098</v>
      </c>
      <c r="J1192">
        <f>(p_summary[[#This Row],[UnitsSold]] - AVERAGE(product_summaries[UnitsSold])) / _xlfn.STDEV.P(product_summaries[UnitsSold])</f>
        <v>-0.49053734135311877</v>
      </c>
      <c r="K1192">
        <f>(p_summary[[#This Row],[Revenue]]-AVERAGE(product_summaries[UnitsSold]))/_xlfn.STDEV.P(product_summaries[UnitsSold])</f>
        <v>-1.6265829159801031</v>
      </c>
      <c r="L1192">
        <v>506</v>
      </c>
    </row>
    <row r="1193" spans="1:12" x14ac:dyDescent="0.3">
      <c r="A1193">
        <v>10700</v>
      </c>
      <c r="B1193">
        <v>68</v>
      </c>
      <c r="C1193">
        <v>12.5</v>
      </c>
      <c r="D1193">
        <v>40</v>
      </c>
      <c r="E1193">
        <v>0.20000000298023224</v>
      </c>
      <c r="F1193" t="s">
        <v>1019</v>
      </c>
      <c r="G1193">
        <v>3</v>
      </c>
      <c r="H1193" t="s">
        <v>10</v>
      </c>
      <c r="I1193">
        <v>399.99999850988388</v>
      </c>
      <c r="J1193">
        <f>(p_summary[[#This Row],[UnitsSold]] - AVERAGE(product_summaries[UnitsSold])) / _xlfn.STDEV.P(product_summaries[UnitsSold])</f>
        <v>0.40521441568999816</v>
      </c>
      <c r="K1193">
        <f>(p_summary[[#This Row],[Revenue]]-AVERAGE(product_summaries[UnitsSold]))/_xlfn.STDEV.P(product_summaries[UnitsSold])</f>
        <v>-0.81459770852494318</v>
      </c>
      <c r="L1193">
        <v>799</v>
      </c>
    </row>
    <row r="1194" spans="1:12" x14ac:dyDescent="0.3">
      <c r="A1194">
        <v>10700</v>
      </c>
      <c r="B1194">
        <v>71</v>
      </c>
      <c r="C1194">
        <v>21.5</v>
      </c>
      <c r="D1194">
        <v>60</v>
      </c>
      <c r="E1194">
        <v>0.20000000298023224</v>
      </c>
      <c r="F1194" t="s">
        <v>1025</v>
      </c>
      <c r="G1194">
        <v>4</v>
      </c>
      <c r="H1194" t="s">
        <v>13</v>
      </c>
      <c r="I1194">
        <v>1031.9999961555004</v>
      </c>
      <c r="J1194">
        <f>(p_summary[[#This Row],[UnitsSold]] - AVERAGE(product_summaries[UnitsSold])) / _xlfn.STDEV.P(product_summaries[UnitsSold])</f>
        <v>1.1939651096050978</v>
      </c>
      <c r="K1194">
        <f>(p_summary[[#This Row],[Revenue]]-AVERAGE(product_summaries[UnitsSold]))/_xlfn.STDEV.P(product_summaries[UnitsSold])</f>
        <v>1.1175357670460699</v>
      </c>
      <c r="L1194">
        <v>1057</v>
      </c>
    </row>
    <row r="1195" spans="1:12" x14ac:dyDescent="0.3">
      <c r="A1195">
        <v>10701</v>
      </c>
      <c r="B1195">
        <v>59</v>
      </c>
      <c r="C1195">
        <v>55</v>
      </c>
      <c r="D1195">
        <v>42</v>
      </c>
      <c r="E1195">
        <v>0.15000000596046448</v>
      </c>
      <c r="F1195" t="s">
        <v>1002</v>
      </c>
      <c r="G1195">
        <v>4</v>
      </c>
      <c r="H1195" t="s">
        <v>13</v>
      </c>
      <c r="I1195">
        <v>1963.4999862313271</v>
      </c>
      <c r="J1195">
        <f>(p_summary[[#This Row],[UnitsSold]] - AVERAGE(product_summaries[UnitsSold])) / _xlfn.STDEV.P(product_summaries[UnitsSold])</f>
        <v>2.5360641585536587</v>
      </c>
      <c r="K1195">
        <f>(p_summary[[#This Row],[Revenue]]-AVERAGE(product_summaries[UnitsSold]))/_xlfn.STDEV.P(product_summaries[UnitsSold])</f>
        <v>3.9652926025275299</v>
      </c>
      <c r="L1195">
        <v>1496</v>
      </c>
    </row>
    <row r="1196" spans="1:12" x14ac:dyDescent="0.3">
      <c r="A1196">
        <v>10701</v>
      </c>
      <c r="B1196">
        <v>71</v>
      </c>
      <c r="C1196">
        <v>21.5</v>
      </c>
      <c r="D1196">
        <v>20</v>
      </c>
      <c r="E1196">
        <v>0.15000000596046448</v>
      </c>
      <c r="F1196" t="s">
        <v>1025</v>
      </c>
      <c r="G1196">
        <v>4</v>
      </c>
      <c r="H1196" t="s">
        <v>13</v>
      </c>
      <c r="I1196">
        <v>365.49999743700027</v>
      </c>
      <c r="J1196">
        <f>(p_summary[[#This Row],[UnitsSold]] - AVERAGE(product_summaries[UnitsSold])) / _xlfn.STDEV.P(product_summaries[UnitsSold])</f>
        <v>1.1939651096050978</v>
      </c>
      <c r="K1196">
        <f>(p_summary[[#This Row],[Revenue]]-AVERAGE(product_summaries[UnitsSold]))/_xlfn.STDEV.P(product_summaries[UnitsSold])</f>
        <v>-0.92007018831683707</v>
      </c>
      <c r="L1196">
        <v>1057</v>
      </c>
    </row>
    <row r="1197" spans="1:12" x14ac:dyDescent="0.3">
      <c r="A1197">
        <v>10701</v>
      </c>
      <c r="B1197">
        <v>76</v>
      </c>
      <c r="C1197">
        <v>18</v>
      </c>
      <c r="D1197">
        <v>35</v>
      </c>
      <c r="E1197">
        <v>0.15000000596046448</v>
      </c>
      <c r="F1197" t="s">
        <v>1032</v>
      </c>
      <c r="G1197">
        <v>1</v>
      </c>
      <c r="H1197" t="s">
        <v>4</v>
      </c>
      <c r="I1197">
        <v>535.49999624490738</v>
      </c>
      <c r="J1197">
        <f>(p_summary[[#This Row],[UnitsSold]] - AVERAGE(product_summaries[UnitsSold])) / _xlfn.STDEV.P(product_summaries[UnitsSold])</f>
        <v>0.96161994395568862</v>
      </c>
      <c r="K1197">
        <f>(p_summary[[#This Row],[Revenue]]-AVERAGE(product_summaries[UnitsSold]))/_xlfn.STDEV.P(product_summaries[UnitsSold])</f>
        <v>-0.40035074248232994</v>
      </c>
      <c r="L1197">
        <v>981</v>
      </c>
    </row>
    <row r="1198" spans="1:12" x14ac:dyDescent="0.3">
      <c r="A1198">
        <v>10702</v>
      </c>
      <c r="B1198">
        <v>3</v>
      </c>
      <c r="C1198">
        <v>10</v>
      </c>
      <c r="D1198">
        <v>6</v>
      </c>
      <c r="E1198">
        <v>0</v>
      </c>
      <c r="F1198" t="s">
        <v>893</v>
      </c>
      <c r="G1198">
        <v>2</v>
      </c>
      <c r="H1198" t="s">
        <v>7</v>
      </c>
      <c r="I1198">
        <v>60</v>
      </c>
      <c r="J1198">
        <f>(p_summary[[#This Row],[UnitsSold]] - AVERAGE(product_summaries[UnitsSold])) / _xlfn.STDEV.P(product_summaries[UnitsSold])</f>
        <v>-1.0347141766898929</v>
      </c>
      <c r="K1198">
        <f>(p_summary[[#This Row],[Revenue]]-AVERAGE(product_summaries[UnitsSold]))/_xlfn.STDEV.P(product_summaries[UnitsSold])</f>
        <v>-1.8540366029272832</v>
      </c>
      <c r="L1198">
        <v>328</v>
      </c>
    </row>
    <row r="1199" spans="1:12" x14ac:dyDescent="0.3">
      <c r="A1199">
        <v>10702</v>
      </c>
      <c r="B1199">
        <v>76</v>
      </c>
      <c r="C1199">
        <v>18</v>
      </c>
      <c r="D1199">
        <v>15</v>
      </c>
      <c r="E1199">
        <v>0</v>
      </c>
      <c r="F1199" t="s">
        <v>1032</v>
      </c>
      <c r="G1199">
        <v>1</v>
      </c>
      <c r="H1199" t="s">
        <v>4</v>
      </c>
      <c r="I1199">
        <v>270</v>
      </c>
      <c r="J1199">
        <f>(p_summary[[#This Row],[UnitsSold]] - AVERAGE(product_summaries[UnitsSold])) / _xlfn.STDEV.P(product_summaries[UnitsSold])</f>
        <v>0.96161994395568862</v>
      </c>
      <c r="K1199">
        <f>(p_summary[[#This Row],[Revenue]]-AVERAGE(product_summaries[UnitsSold]))/_xlfn.STDEV.P(product_summaries[UnitsSold])</f>
        <v>-1.2120302241591789</v>
      </c>
      <c r="L1199">
        <v>981</v>
      </c>
    </row>
    <row r="1200" spans="1:12" x14ac:dyDescent="0.3">
      <c r="A1200">
        <v>10703</v>
      </c>
      <c r="B1200">
        <v>2</v>
      </c>
      <c r="C1200">
        <v>19</v>
      </c>
      <c r="D1200">
        <v>5</v>
      </c>
      <c r="E1200">
        <v>0</v>
      </c>
      <c r="F1200" t="s">
        <v>891</v>
      </c>
      <c r="G1200">
        <v>1</v>
      </c>
      <c r="H1200" t="s">
        <v>4</v>
      </c>
      <c r="I1200">
        <v>95</v>
      </c>
      <c r="J1200">
        <f>(p_summary[[#This Row],[UnitsSold]] - AVERAGE(product_summaries[UnitsSold])) / _xlfn.STDEV.P(product_summaries[UnitsSold])</f>
        <v>1.1939651096050978</v>
      </c>
      <c r="K1200">
        <f>(p_summary[[#This Row],[Revenue]]-AVERAGE(product_summaries[UnitsSold]))/_xlfn.STDEV.P(product_summaries[UnitsSold])</f>
        <v>-1.7470355397992658</v>
      </c>
      <c r="L1200">
        <v>1057</v>
      </c>
    </row>
    <row r="1201" spans="1:12" x14ac:dyDescent="0.3">
      <c r="A1201">
        <v>10703</v>
      </c>
      <c r="B1201">
        <v>59</v>
      </c>
      <c r="C1201">
        <v>55</v>
      </c>
      <c r="D1201">
        <v>35</v>
      </c>
      <c r="E1201">
        <v>0</v>
      </c>
      <c r="F1201" t="s">
        <v>1002</v>
      </c>
      <c r="G1201">
        <v>4</v>
      </c>
      <c r="H1201" t="s">
        <v>13</v>
      </c>
      <c r="I1201">
        <v>1925</v>
      </c>
      <c r="J1201">
        <f>(p_summary[[#This Row],[UnitsSold]] - AVERAGE(product_summaries[UnitsSold])) / _xlfn.STDEV.P(product_summaries[UnitsSold])</f>
        <v>2.5360641585536587</v>
      </c>
      <c r="K1201">
        <f>(p_summary[[#This Row],[Revenue]]-AVERAGE(product_summaries[UnitsSold]))/_xlfn.STDEV.P(product_summaries[UnitsSold])</f>
        <v>3.8475914751799287</v>
      </c>
      <c r="L1201">
        <v>1496</v>
      </c>
    </row>
    <row r="1202" spans="1:12" x14ac:dyDescent="0.3">
      <c r="A1202">
        <v>10703</v>
      </c>
      <c r="B1202">
        <v>73</v>
      </c>
      <c r="C1202">
        <v>15</v>
      </c>
      <c r="D1202">
        <v>35</v>
      </c>
      <c r="E1202">
        <v>0</v>
      </c>
      <c r="F1202" t="s">
        <v>1027</v>
      </c>
      <c r="G1202">
        <v>8</v>
      </c>
      <c r="H1202" t="s">
        <v>25</v>
      </c>
      <c r="I1202">
        <v>525</v>
      </c>
      <c r="J1202">
        <f>(p_summary[[#This Row],[UnitsSold]] - AVERAGE(product_summaries[UnitsSold])) / _xlfn.STDEV.P(product_summaries[UnitsSold])</f>
        <v>-1.1417152398179102</v>
      </c>
      <c r="K1202">
        <f>(p_summary[[#This Row],[Revenue]]-AVERAGE(product_summaries[UnitsSold]))/_xlfn.STDEV.P(product_summaries[UnitsSold])</f>
        <v>-0.4324510499407665</v>
      </c>
      <c r="L1202">
        <v>293</v>
      </c>
    </row>
    <row r="1203" spans="1:12" x14ac:dyDescent="0.3">
      <c r="A1203">
        <v>10704</v>
      </c>
      <c r="B1203">
        <v>4</v>
      </c>
      <c r="C1203">
        <v>22</v>
      </c>
      <c r="D1203">
        <v>6</v>
      </c>
      <c r="E1203">
        <v>0</v>
      </c>
      <c r="F1203" t="s">
        <v>895</v>
      </c>
      <c r="G1203">
        <v>2</v>
      </c>
      <c r="H1203" t="s">
        <v>7</v>
      </c>
      <c r="I1203">
        <v>132</v>
      </c>
      <c r="J1203">
        <f>(p_summary[[#This Row],[UnitsSold]] - AVERAGE(product_summaries[UnitsSold])) / _xlfn.STDEV.P(product_summaries[UnitsSold])</f>
        <v>-0.65256752266125939</v>
      </c>
      <c r="K1203">
        <f>(p_summary[[#This Row],[Revenue]]-AVERAGE(product_summaries[UnitsSold]))/_xlfn.STDEV.P(product_summaries[UnitsSold])</f>
        <v>-1.6339201302067903</v>
      </c>
      <c r="L1203">
        <v>453</v>
      </c>
    </row>
    <row r="1204" spans="1:12" x14ac:dyDescent="0.3">
      <c r="A1204">
        <v>10704</v>
      </c>
      <c r="B1204">
        <v>24</v>
      </c>
      <c r="C1204">
        <v>4.5</v>
      </c>
      <c r="D1204">
        <v>35</v>
      </c>
      <c r="E1204">
        <v>0</v>
      </c>
      <c r="F1204" t="s">
        <v>935</v>
      </c>
      <c r="G1204">
        <v>1</v>
      </c>
      <c r="H1204" t="s">
        <v>4</v>
      </c>
      <c r="I1204">
        <v>157.5</v>
      </c>
      <c r="J1204">
        <f>(p_summary[[#This Row],[UnitsSold]] - AVERAGE(product_summaries[UnitsSold])) / _xlfn.STDEV.P(product_summaries[UnitsSold])</f>
        <v>1.4018528893966744</v>
      </c>
      <c r="K1204">
        <f>(p_summary[[#This Row],[Revenue]]-AVERAGE(product_summaries[UnitsSold]))/_xlfn.STDEV.P(product_summaries[UnitsSold])</f>
        <v>-1.5559622127849491</v>
      </c>
      <c r="L1204">
        <v>1125</v>
      </c>
    </row>
    <row r="1205" spans="1:12" x14ac:dyDescent="0.3">
      <c r="A1205">
        <v>10704</v>
      </c>
      <c r="B1205">
        <v>48</v>
      </c>
      <c r="C1205">
        <v>12.75</v>
      </c>
      <c r="D1205">
        <v>24</v>
      </c>
      <c r="E1205">
        <v>0</v>
      </c>
      <c r="F1205" t="s">
        <v>981</v>
      </c>
      <c r="G1205">
        <v>3</v>
      </c>
      <c r="H1205" t="s">
        <v>10</v>
      </c>
      <c r="I1205">
        <v>306</v>
      </c>
      <c r="J1205">
        <f>(p_summary[[#This Row],[UnitsSold]] - AVERAGE(product_summaries[UnitsSold])) / _xlfn.STDEV.P(product_summaries[UnitsSold])</f>
        <v>-1.6155770908134159</v>
      </c>
      <c r="K1205">
        <f>(p_summary[[#This Row],[Revenue]]-AVERAGE(product_summaries[UnitsSold]))/_xlfn.STDEV.P(product_summaries[UnitsSold])</f>
        <v>-1.1019719877989325</v>
      </c>
      <c r="L1205">
        <v>138</v>
      </c>
    </row>
    <row r="1206" spans="1:12" x14ac:dyDescent="0.3">
      <c r="A1206">
        <v>10705</v>
      </c>
      <c r="B1206">
        <v>31</v>
      </c>
      <c r="C1206">
        <v>12.5</v>
      </c>
      <c r="D1206">
        <v>20</v>
      </c>
      <c r="E1206">
        <v>0</v>
      </c>
      <c r="F1206" t="s">
        <v>949</v>
      </c>
      <c r="G1206">
        <v>4</v>
      </c>
      <c r="H1206" t="s">
        <v>13</v>
      </c>
      <c r="I1206">
        <v>250</v>
      </c>
      <c r="J1206">
        <f>(p_summary[[#This Row],[UnitsSold]] - AVERAGE(product_summaries[UnitsSold])) / _xlfn.STDEV.P(product_summaries[UnitsSold])</f>
        <v>2.2334040085629812</v>
      </c>
      <c r="K1206">
        <f>(p_summary[[#This Row],[Revenue]]-AVERAGE(product_summaries[UnitsSold]))/_xlfn.STDEV.P(product_summaries[UnitsSold])</f>
        <v>-1.2731736888037601</v>
      </c>
      <c r="L1206">
        <v>1397</v>
      </c>
    </row>
    <row r="1207" spans="1:12" x14ac:dyDescent="0.3">
      <c r="A1207">
        <v>10705</v>
      </c>
      <c r="B1207">
        <v>32</v>
      </c>
      <c r="C1207">
        <v>32</v>
      </c>
      <c r="D1207">
        <v>4</v>
      </c>
      <c r="E1207">
        <v>0</v>
      </c>
      <c r="F1207" t="s">
        <v>951</v>
      </c>
      <c r="G1207">
        <v>4</v>
      </c>
      <c r="H1207" t="s">
        <v>13</v>
      </c>
      <c r="I1207">
        <v>128</v>
      </c>
      <c r="J1207">
        <f>(p_summary[[#This Row],[UnitsSold]] - AVERAGE(product_summaries[UnitsSold])) / _xlfn.STDEV.P(product_summaries[UnitsSold])</f>
        <v>-1.1294865468889941</v>
      </c>
      <c r="K1207">
        <f>(p_summary[[#This Row],[Revenue]]-AVERAGE(product_summaries[UnitsSold]))/_xlfn.STDEV.P(product_summaries[UnitsSold])</f>
        <v>-1.6461488231357067</v>
      </c>
      <c r="L1207">
        <v>297</v>
      </c>
    </row>
    <row r="1208" spans="1:12" x14ac:dyDescent="0.3">
      <c r="A1208">
        <v>10706</v>
      </c>
      <c r="B1208">
        <v>16</v>
      </c>
      <c r="C1208">
        <v>17.45</v>
      </c>
      <c r="D1208">
        <v>20</v>
      </c>
      <c r="E1208">
        <v>0</v>
      </c>
      <c r="F1208" t="s">
        <v>919</v>
      </c>
      <c r="G1208">
        <v>3</v>
      </c>
      <c r="H1208" t="s">
        <v>10</v>
      </c>
      <c r="I1208">
        <v>349</v>
      </c>
      <c r="J1208">
        <f>(p_summary[[#This Row],[UnitsSold]] - AVERAGE(product_summaries[UnitsSold])) / _xlfn.STDEV.P(product_summaries[UnitsSold])</f>
        <v>1.5027396060602336</v>
      </c>
      <c r="K1208">
        <f>(p_summary[[#This Row],[Revenue]]-AVERAGE(product_summaries[UnitsSold]))/_xlfn.STDEV.P(product_summaries[UnitsSold])</f>
        <v>-0.97051353881308244</v>
      </c>
      <c r="L1208">
        <v>1158</v>
      </c>
    </row>
    <row r="1209" spans="1:12" x14ac:dyDescent="0.3">
      <c r="A1209">
        <v>10706</v>
      </c>
      <c r="B1209">
        <v>43</v>
      </c>
      <c r="C1209">
        <v>46</v>
      </c>
      <c r="D1209">
        <v>24</v>
      </c>
      <c r="E1209">
        <v>0</v>
      </c>
      <c r="F1209" t="s">
        <v>971</v>
      </c>
      <c r="G1209">
        <v>1</v>
      </c>
      <c r="H1209" t="s">
        <v>4</v>
      </c>
      <c r="I1209">
        <v>1104</v>
      </c>
      <c r="J1209">
        <f>(p_summary[[#This Row],[UnitsSold]] - AVERAGE(product_summaries[UnitsSold])) / _xlfn.STDEV.P(product_summaries[UnitsSold])</f>
        <v>-0.26430652216816775</v>
      </c>
      <c r="K1209">
        <f>(p_summary[[#This Row],[Revenue]]-AVERAGE(product_summaries[UnitsSold]))/_xlfn.STDEV.P(product_summaries[UnitsSold])</f>
        <v>1.3376522515198639</v>
      </c>
      <c r="L1209">
        <v>580</v>
      </c>
    </row>
    <row r="1210" spans="1:12" x14ac:dyDescent="0.3">
      <c r="A1210">
        <v>10706</v>
      </c>
      <c r="B1210">
        <v>59</v>
      </c>
      <c r="C1210">
        <v>55</v>
      </c>
      <c r="D1210">
        <v>8</v>
      </c>
      <c r="E1210">
        <v>0</v>
      </c>
      <c r="F1210" t="s">
        <v>1002</v>
      </c>
      <c r="G1210">
        <v>4</v>
      </c>
      <c r="H1210" t="s">
        <v>13</v>
      </c>
      <c r="I1210">
        <v>440</v>
      </c>
      <c r="J1210">
        <f>(p_summary[[#This Row],[UnitsSold]] - AVERAGE(product_summaries[UnitsSold])) / _xlfn.STDEV.P(product_summaries[UnitsSold])</f>
        <v>2.5360641585536587</v>
      </c>
      <c r="K1210">
        <f>(p_summary[[#This Row],[Revenue]]-AVERAGE(product_summaries[UnitsSold]))/_xlfn.STDEV.P(product_summaries[UnitsSold])</f>
        <v>-0.69231077468023727</v>
      </c>
      <c r="L1210">
        <v>1496</v>
      </c>
    </row>
    <row r="1211" spans="1:12" x14ac:dyDescent="0.3">
      <c r="A1211">
        <v>10707</v>
      </c>
      <c r="B1211">
        <v>55</v>
      </c>
      <c r="C1211">
        <v>24</v>
      </c>
      <c r="D1211">
        <v>21</v>
      </c>
      <c r="E1211">
        <v>0</v>
      </c>
      <c r="F1211" t="s">
        <v>995</v>
      </c>
      <c r="G1211">
        <v>6</v>
      </c>
      <c r="H1211" t="s">
        <v>19</v>
      </c>
      <c r="I1211">
        <v>504</v>
      </c>
      <c r="J1211">
        <f>(p_summary[[#This Row],[UnitsSold]] - AVERAGE(product_summaries[UnitsSold])) / _xlfn.STDEV.P(product_summaries[UnitsSold])</f>
        <v>0.72316043184182122</v>
      </c>
      <c r="K1211">
        <f>(p_summary[[#This Row],[Revenue]]-AVERAGE(product_summaries[UnitsSold]))/_xlfn.STDEV.P(product_summaries[UnitsSold])</f>
        <v>-0.4966516878175769</v>
      </c>
      <c r="L1211">
        <v>903</v>
      </c>
    </row>
    <row r="1212" spans="1:12" x14ac:dyDescent="0.3">
      <c r="A1212">
        <v>10707</v>
      </c>
      <c r="B1212">
        <v>57</v>
      </c>
      <c r="C1212">
        <v>19.5</v>
      </c>
      <c r="D1212">
        <v>40</v>
      </c>
      <c r="E1212">
        <v>0</v>
      </c>
      <c r="F1212" t="s">
        <v>999</v>
      </c>
      <c r="G1212">
        <v>5</v>
      </c>
      <c r="H1212" t="s">
        <v>16</v>
      </c>
      <c r="I1212">
        <v>780</v>
      </c>
      <c r="J1212">
        <f>(p_summary[[#This Row],[UnitsSold]] - AVERAGE(product_summaries[UnitsSold])) / _xlfn.STDEV.P(product_summaries[UnitsSold])</f>
        <v>-0.71065381407361172</v>
      </c>
      <c r="K1212">
        <f>(p_summary[[#This Row],[Revenue]]-AVERAGE(product_summaries[UnitsSold]))/_xlfn.STDEV.P(product_summaries[UnitsSold])</f>
        <v>0.34712812427764589</v>
      </c>
      <c r="L1212">
        <v>434</v>
      </c>
    </row>
    <row r="1213" spans="1:12" x14ac:dyDescent="0.3">
      <c r="A1213">
        <v>10707</v>
      </c>
      <c r="B1213">
        <v>70</v>
      </c>
      <c r="C1213">
        <v>15</v>
      </c>
      <c r="D1213">
        <v>28</v>
      </c>
      <c r="E1213">
        <v>0.15000000596046448</v>
      </c>
      <c r="F1213" t="s">
        <v>1023</v>
      </c>
      <c r="G1213">
        <v>1</v>
      </c>
      <c r="H1213" t="s">
        <v>4</v>
      </c>
      <c r="I1213">
        <v>356.99999749660492</v>
      </c>
      <c r="J1213">
        <f>(p_summary[[#This Row],[UnitsSold]] - AVERAGE(product_summaries[UnitsSold])) / _xlfn.STDEV.P(product_summaries[UnitsSold])</f>
        <v>0.4602435338701214</v>
      </c>
      <c r="K1213">
        <f>(p_summary[[#This Row],[Revenue]]-AVERAGE(product_summaries[UnitsSold]))/_xlfn.STDEV.P(product_summaries[UnitsSold])</f>
        <v>-0.94605616060856235</v>
      </c>
      <c r="L1213">
        <v>817</v>
      </c>
    </row>
    <row r="1214" spans="1:12" x14ac:dyDescent="0.3">
      <c r="A1214">
        <v>10708</v>
      </c>
      <c r="B1214">
        <v>5</v>
      </c>
      <c r="C1214">
        <v>21.35</v>
      </c>
      <c r="D1214">
        <v>4</v>
      </c>
      <c r="E1214">
        <v>0</v>
      </c>
      <c r="F1214" t="s">
        <v>897</v>
      </c>
      <c r="G1214">
        <v>2</v>
      </c>
      <c r="H1214" t="s">
        <v>7</v>
      </c>
      <c r="I1214">
        <v>85.4</v>
      </c>
      <c r="J1214">
        <f>(p_summary[[#This Row],[UnitsSold]] - AVERAGE(product_summaries[UnitsSold])) / _xlfn.STDEV.P(product_summaries[UnitsSold])</f>
        <v>-1.126429373656765</v>
      </c>
      <c r="K1214">
        <f>(p_summary[[#This Row],[Revenue]]-AVERAGE(product_summaries[UnitsSold]))/_xlfn.STDEV.P(product_summaries[UnitsSold])</f>
        <v>-1.7763844028286648</v>
      </c>
      <c r="L1214">
        <v>298</v>
      </c>
    </row>
    <row r="1215" spans="1:12" x14ac:dyDescent="0.3">
      <c r="A1215">
        <v>10708</v>
      </c>
      <c r="B1215">
        <v>36</v>
      </c>
      <c r="C1215">
        <v>19</v>
      </c>
      <c r="D1215">
        <v>5</v>
      </c>
      <c r="E1215">
        <v>0</v>
      </c>
      <c r="F1215" t="s">
        <v>957</v>
      </c>
      <c r="G1215">
        <v>8</v>
      </c>
      <c r="H1215" t="s">
        <v>25</v>
      </c>
      <c r="I1215">
        <v>95</v>
      </c>
      <c r="J1215">
        <f>(p_summary[[#This Row],[UnitsSold]] - AVERAGE(product_summaries[UnitsSold])) / _xlfn.STDEV.P(product_summaries[UnitsSold])</f>
        <v>0.42355745508337261</v>
      </c>
      <c r="K1215">
        <f>(p_summary[[#This Row],[Revenue]]-AVERAGE(product_summaries[UnitsSold]))/_xlfn.STDEV.P(product_summaries[UnitsSold])</f>
        <v>-1.7470355397992658</v>
      </c>
      <c r="L1215">
        <v>805</v>
      </c>
    </row>
    <row r="1216" spans="1:12" x14ac:dyDescent="0.3">
      <c r="A1216">
        <v>10709</v>
      </c>
      <c r="B1216">
        <v>8</v>
      </c>
      <c r="C1216">
        <v>40</v>
      </c>
      <c r="D1216">
        <v>40</v>
      </c>
      <c r="E1216">
        <v>0</v>
      </c>
      <c r="F1216" t="s">
        <v>903</v>
      </c>
      <c r="G1216">
        <v>2</v>
      </c>
      <c r="H1216" t="s">
        <v>7</v>
      </c>
      <c r="I1216">
        <v>1600</v>
      </c>
      <c r="J1216">
        <f>(p_summary[[#This Row],[UnitsSold]] - AVERAGE(product_summaries[UnitsSold])) / _xlfn.STDEV.P(product_summaries[UnitsSold])</f>
        <v>-0.90019855447181396</v>
      </c>
      <c r="K1216">
        <f>(p_summary[[#This Row],[Revenue]]-AVERAGE(product_summaries[UnitsSold]))/_xlfn.STDEV.P(product_summaries[UnitsSold])</f>
        <v>2.8540101747054818</v>
      </c>
      <c r="L1216">
        <v>372</v>
      </c>
    </row>
    <row r="1217" spans="1:12" x14ac:dyDescent="0.3">
      <c r="A1217">
        <v>10709</v>
      </c>
      <c r="B1217">
        <v>51</v>
      </c>
      <c r="C1217">
        <v>53</v>
      </c>
      <c r="D1217">
        <v>28</v>
      </c>
      <c r="E1217">
        <v>0</v>
      </c>
      <c r="F1217" t="s">
        <v>987</v>
      </c>
      <c r="G1217">
        <v>7</v>
      </c>
      <c r="H1217" t="s">
        <v>22</v>
      </c>
      <c r="I1217">
        <v>1484</v>
      </c>
      <c r="J1217">
        <f>(p_summary[[#This Row],[UnitsSold]] - AVERAGE(product_summaries[UnitsSold])) / _xlfn.STDEV.P(product_summaries[UnitsSold])</f>
        <v>0.67118848689392707</v>
      </c>
      <c r="K1217">
        <f>(p_summary[[#This Row],[Revenue]]-AVERAGE(product_summaries[UnitsSold]))/_xlfn.STDEV.P(product_summaries[UnitsSold])</f>
        <v>2.4993780797669101</v>
      </c>
      <c r="L1217">
        <v>886</v>
      </c>
    </row>
    <row r="1218" spans="1:12" x14ac:dyDescent="0.3">
      <c r="A1218">
        <v>10709</v>
      </c>
      <c r="B1218">
        <v>60</v>
      </c>
      <c r="C1218">
        <v>34</v>
      </c>
      <c r="D1218">
        <v>10</v>
      </c>
      <c r="E1218">
        <v>0</v>
      </c>
      <c r="F1218" t="s">
        <v>1004</v>
      </c>
      <c r="G1218">
        <v>4</v>
      </c>
      <c r="H1218" t="s">
        <v>13</v>
      </c>
      <c r="I1218">
        <v>340</v>
      </c>
      <c r="J1218">
        <f>(p_summary[[#This Row],[UnitsSold]] - AVERAGE(product_summaries[UnitsSold])) / _xlfn.STDEV.P(product_summaries[UnitsSold])</f>
        <v>2.7836951903642131</v>
      </c>
      <c r="K1218">
        <f>(p_summary[[#This Row],[Revenue]]-AVERAGE(product_summaries[UnitsSold]))/_xlfn.STDEV.P(product_summaries[UnitsSold])</f>
        <v>-0.99802809790314406</v>
      </c>
      <c r="L1218">
        <v>1577</v>
      </c>
    </row>
    <row r="1219" spans="1:12" x14ac:dyDescent="0.3">
      <c r="A1219">
        <v>10710</v>
      </c>
      <c r="B1219">
        <v>19</v>
      </c>
      <c r="C1219">
        <v>9.1999999999999993</v>
      </c>
      <c r="D1219">
        <v>5</v>
      </c>
      <c r="E1219">
        <v>0</v>
      </c>
      <c r="F1219" t="s">
        <v>925</v>
      </c>
      <c r="G1219">
        <v>3</v>
      </c>
      <c r="H1219" t="s">
        <v>10</v>
      </c>
      <c r="I1219">
        <v>46</v>
      </c>
      <c r="J1219">
        <f>(p_summary[[#This Row],[UnitsSold]] - AVERAGE(product_summaries[UnitsSold])) / _xlfn.STDEV.P(product_summaries[UnitsSold])</f>
        <v>0.17286925004058901</v>
      </c>
      <c r="K1219">
        <f>(p_summary[[#This Row],[Revenue]]-AVERAGE(product_summaries[UnitsSold]))/_xlfn.STDEV.P(product_summaries[UnitsSold])</f>
        <v>-1.8968370281784901</v>
      </c>
      <c r="L1219">
        <v>723</v>
      </c>
    </row>
    <row r="1220" spans="1:12" x14ac:dyDescent="0.3">
      <c r="A1220">
        <v>10710</v>
      </c>
      <c r="B1220">
        <v>47</v>
      </c>
      <c r="C1220">
        <v>9.5</v>
      </c>
      <c r="D1220">
        <v>5</v>
      </c>
      <c r="E1220">
        <v>0</v>
      </c>
      <c r="F1220" t="s">
        <v>979</v>
      </c>
      <c r="G1220">
        <v>3</v>
      </c>
      <c r="H1220" t="s">
        <v>10</v>
      </c>
      <c r="I1220">
        <v>47.5</v>
      </c>
      <c r="J1220">
        <f>(p_summary[[#This Row],[UnitsSold]] - AVERAGE(product_summaries[UnitsSold])) / _xlfn.STDEV.P(product_summaries[UnitsSold])</f>
        <v>-0.55473797922992918</v>
      </c>
      <c r="K1220">
        <f>(p_summary[[#This Row],[Revenue]]-AVERAGE(product_summaries[UnitsSold]))/_xlfn.STDEV.P(product_summaries[UnitsSold])</f>
        <v>-1.8922512683301465</v>
      </c>
      <c r="L1220">
        <v>485</v>
      </c>
    </row>
    <row r="1221" spans="1:12" x14ac:dyDescent="0.3">
      <c r="A1221">
        <v>10711</v>
      </c>
      <c r="B1221">
        <v>19</v>
      </c>
      <c r="C1221">
        <v>9.1999999999999993</v>
      </c>
      <c r="D1221">
        <v>12</v>
      </c>
      <c r="E1221">
        <v>0</v>
      </c>
      <c r="F1221" t="s">
        <v>925</v>
      </c>
      <c r="G1221">
        <v>3</v>
      </c>
      <c r="H1221" t="s">
        <v>10</v>
      </c>
      <c r="I1221">
        <v>110.39999999999999</v>
      </c>
      <c r="J1221">
        <f>(p_summary[[#This Row],[UnitsSold]] - AVERAGE(product_summaries[UnitsSold])) / _xlfn.STDEV.P(product_summaries[UnitsSold])</f>
        <v>0.17286925004058901</v>
      </c>
      <c r="K1221">
        <f>(p_summary[[#This Row],[Revenue]]-AVERAGE(product_summaries[UnitsSold]))/_xlfn.STDEV.P(product_summaries[UnitsSold])</f>
        <v>-1.6999550720229382</v>
      </c>
      <c r="L1221">
        <v>723</v>
      </c>
    </row>
    <row r="1222" spans="1:12" x14ac:dyDescent="0.3">
      <c r="A1222">
        <v>10711</v>
      </c>
      <c r="B1222">
        <v>41</v>
      </c>
      <c r="C1222">
        <v>9.65</v>
      </c>
      <c r="D1222">
        <v>42</v>
      </c>
      <c r="E1222">
        <v>0</v>
      </c>
      <c r="F1222" t="s">
        <v>967</v>
      </c>
      <c r="G1222">
        <v>8</v>
      </c>
      <c r="H1222" t="s">
        <v>25</v>
      </c>
      <c r="I1222">
        <v>405.3</v>
      </c>
      <c r="J1222">
        <f>(p_summary[[#This Row],[UnitsSold]] - AVERAGE(product_summaries[UnitsSold])) / _xlfn.STDEV.P(product_summaries[UnitsSold])</f>
        <v>0.96161994395568862</v>
      </c>
      <c r="K1222">
        <f>(p_summary[[#This Row],[Revenue]]-AVERAGE(product_summaries[UnitsSold]))/_xlfn.STDEV.P(product_summaries[UnitsSold])</f>
        <v>-0.79839468583858597</v>
      </c>
      <c r="L1222">
        <v>981</v>
      </c>
    </row>
    <row r="1223" spans="1:12" x14ac:dyDescent="0.3">
      <c r="A1223">
        <v>10711</v>
      </c>
      <c r="B1223">
        <v>53</v>
      </c>
      <c r="C1223">
        <v>32.799999999999997</v>
      </c>
      <c r="D1223">
        <v>120</v>
      </c>
      <c r="E1223">
        <v>0</v>
      </c>
      <c r="F1223" t="s">
        <v>991</v>
      </c>
      <c r="G1223">
        <v>6</v>
      </c>
      <c r="H1223" t="s">
        <v>19</v>
      </c>
      <c r="I1223">
        <v>3935.9999999999995</v>
      </c>
      <c r="J1223">
        <f>(p_summary[[#This Row],[UnitsSold]] - AVERAGE(product_summaries[UnitsSold])) / _xlfn.STDEV.P(product_summaries[UnitsSold])</f>
        <v>0.16981207680835994</v>
      </c>
      <c r="K1223">
        <f>(p_summary[[#This Row],[Revenue]]-AVERAGE(product_summaries[UnitsSold]))/_xlfn.STDEV.P(product_summaries[UnitsSold])</f>
        <v>9.9955668451925828</v>
      </c>
      <c r="L1223">
        <v>722</v>
      </c>
    </row>
    <row r="1224" spans="1:12" x14ac:dyDescent="0.3">
      <c r="A1224">
        <v>10712</v>
      </c>
      <c r="B1224">
        <v>53</v>
      </c>
      <c r="C1224">
        <v>32.799999999999997</v>
      </c>
      <c r="D1224">
        <v>3</v>
      </c>
      <c r="E1224">
        <v>5.000000074505806E-2</v>
      </c>
      <c r="F1224" t="s">
        <v>991</v>
      </c>
      <c r="G1224">
        <v>6</v>
      </c>
      <c r="H1224" t="s">
        <v>19</v>
      </c>
      <c r="I1224">
        <v>93.479999926686276</v>
      </c>
      <c r="J1224">
        <f>(p_summary[[#This Row],[UnitsSold]] - AVERAGE(product_summaries[UnitsSold])) / _xlfn.STDEV.P(product_summaries[UnitsSold])</f>
        <v>0.16981207680835994</v>
      </c>
      <c r="K1224">
        <f>(p_summary[[#This Row],[Revenue]]-AVERAGE(product_summaries[UnitsSold]))/_xlfn.STDEV.P(product_summaries[UnitsSold])</f>
        <v>-1.7516824433363867</v>
      </c>
      <c r="L1224">
        <v>722</v>
      </c>
    </row>
    <row r="1225" spans="1:12" x14ac:dyDescent="0.3">
      <c r="A1225">
        <v>10712</v>
      </c>
      <c r="B1225">
        <v>56</v>
      </c>
      <c r="C1225">
        <v>38</v>
      </c>
      <c r="D1225">
        <v>30</v>
      </c>
      <c r="E1225">
        <v>0</v>
      </c>
      <c r="F1225" t="s">
        <v>997</v>
      </c>
      <c r="G1225">
        <v>5</v>
      </c>
      <c r="H1225" t="s">
        <v>16</v>
      </c>
      <c r="I1225">
        <v>1140</v>
      </c>
      <c r="J1225">
        <f>(p_summary[[#This Row],[UnitsSold]] - AVERAGE(product_summaries[UnitsSold])) / _xlfn.STDEV.P(product_summaries[UnitsSold])</f>
        <v>1.8237427954442857</v>
      </c>
      <c r="K1225">
        <f>(p_summary[[#This Row],[Revenue]]-AVERAGE(product_summaries[UnitsSold]))/_xlfn.STDEV.P(product_summaries[UnitsSold])</f>
        <v>1.4477104878801104</v>
      </c>
      <c r="L1225">
        <v>1263</v>
      </c>
    </row>
    <row r="1226" spans="1:12" x14ac:dyDescent="0.3">
      <c r="A1226">
        <v>10713</v>
      </c>
      <c r="B1226">
        <v>10</v>
      </c>
      <c r="C1226">
        <v>31</v>
      </c>
      <c r="D1226">
        <v>18</v>
      </c>
      <c r="E1226">
        <v>0</v>
      </c>
      <c r="F1226" t="s">
        <v>907</v>
      </c>
      <c r="G1226">
        <v>8</v>
      </c>
      <c r="H1226" t="s">
        <v>25</v>
      </c>
      <c r="I1226">
        <v>558</v>
      </c>
      <c r="J1226">
        <f>(p_summary[[#This Row],[UnitsSold]] - AVERAGE(product_summaries[UnitsSold])) / _xlfn.STDEV.P(product_summaries[UnitsSold])</f>
        <v>0.23095554145294128</v>
      </c>
      <c r="K1226">
        <f>(p_summary[[#This Row],[Revenue]]-AVERAGE(product_summaries[UnitsSold]))/_xlfn.STDEV.P(product_summaries[UnitsSold])</f>
        <v>-0.33156433327720725</v>
      </c>
      <c r="L1226">
        <v>742</v>
      </c>
    </row>
    <row r="1227" spans="1:12" x14ac:dyDescent="0.3">
      <c r="A1227">
        <v>10713</v>
      </c>
      <c r="B1227">
        <v>26</v>
      </c>
      <c r="C1227">
        <v>31.23</v>
      </c>
      <c r="D1227">
        <v>30</v>
      </c>
      <c r="E1227">
        <v>0</v>
      </c>
      <c r="F1227" t="s">
        <v>939</v>
      </c>
      <c r="G1227">
        <v>3</v>
      </c>
      <c r="H1227" t="s">
        <v>10</v>
      </c>
      <c r="I1227">
        <v>936.9</v>
      </c>
      <c r="J1227">
        <f>(p_summary[[#This Row],[UnitsSold]] - AVERAGE(product_summaries[UnitsSold])) / _xlfn.STDEV.P(product_summaries[UnitsSold])</f>
        <v>0.26458444700746103</v>
      </c>
      <c r="K1227">
        <f>(p_summary[[#This Row],[Revenue]]-AVERAGE(product_summaries[UnitsSold]))/_xlfn.STDEV.P(product_summaries[UnitsSold])</f>
        <v>0.82679860441438657</v>
      </c>
      <c r="L1227">
        <v>753</v>
      </c>
    </row>
    <row r="1228" spans="1:12" x14ac:dyDescent="0.3">
      <c r="A1228">
        <v>10713</v>
      </c>
      <c r="B1228">
        <v>45</v>
      </c>
      <c r="C1228">
        <v>9.5</v>
      </c>
      <c r="D1228">
        <v>110</v>
      </c>
      <c r="E1228">
        <v>0</v>
      </c>
      <c r="F1228" t="s">
        <v>975</v>
      </c>
      <c r="G1228">
        <v>8</v>
      </c>
      <c r="H1228" t="s">
        <v>25</v>
      </c>
      <c r="I1228">
        <v>1045</v>
      </c>
      <c r="J1228">
        <f>(p_summary[[#This Row],[UnitsSold]] - AVERAGE(product_summaries[UnitsSold])) / _xlfn.STDEV.P(product_summaries[UnitsSold])</f>
        <v>-0.48442299488866064</v>
      </c>
      <c r="K1228">
        <f>(p_summary[[#This Row],[Revenue]]-AVERAGE(product_summaries[UnitsSold]))/_xlfn.STDEV.P(product_summaries[UnitsSold])</f>
        <v>1.1572790308183489</v>
      </c>
      <c r="L1228">
        <v>508</v>
      </c>
    </row>
    <row r="1229" spans="1:12" x14ac:dyDescent="0.3">
      <c r="A1229">
        <v>10713</v>
      </c>
      <c r="B1229">
        <v>46</v>
      </c>
      <c r="C1229">
        <v>12</v>
      </c>
      <c r="D1229">
        <v>24</v>
      </c>
      <c r="E1229">
        <v>0</v>
      </c>
      <c r="F1229" t="s">
        <v>977</v>
      </c>
      <c r="G1229">
        <v>8</v>
      </c>
      <c r="H1229" t="s">
        <v>25</v>
      </c>
      <c r="I1229">
        <v>288</v>
      </c>
      <c r="J1229">
        <f>(p_summary[[#This Row],[UnitsSold]] - AVERAGE(product_summaries[UnitsSold])) / _xlfn.STDEV.P(product_summaries[UnitsSold])</f>
        <v>-0.3621360655994979</v>
      </c>
      <c r="K1229">
        <f>(p_summary[[#This Row],[Revenue]]-AVERAGE(product_summaries[UnitsSold]))/_xlfn.STDEV.P(product_summaries[UnitsSold])</f>
        <v>-1.1570011059790557</v>
      </c>
      <c r="L1229">
        <v>548</v>
      </c>
    </row>
    <row r="1230" spans="1:12" x14ac:dyDescent="0.3">
      <c r="A1230">
        <v>10714</v>
      </c>
      <c r="B1230">
        <v>2</v>
      </c>
      <c r="C1230">
        <v>19</v>
      </c>
      <c r="D1230">
        <v>30</v>
      </c>
      <c r="E1230">
        <v>0.25</v>
      </c>
      <c r="F1230" t="s">
        <v>891</v>
      </c>
      <c r="G1230">
        <v>1</v>
      </c>
      <c r="H1230" t="s">
        <v>4</v>
      </c>
      <c r="I1230">
        <v>427.5</v>
      </c>
      <c r="J1230">
        <f>(p_summary[[#This Row],[UnitsSold]] - AVERAGE(product_summaries[UnitsSold])) / _xlfn.STDEV.P(product_summaries[UnitsSold])</f>
        <v>1.1939651096050978</v>
      </c>
      <c r="K1230">
        <f>(p_summary[[#This Row],[Revenue]]-AVERAGE(product_summaries[UnitsSold]))/_xlfn.STDEV.P(product_summaries[UnitsSold])</f>
        <v>-0.73052544008310061</v>
      </c>
      <c r="L1230">
        <v>1057</v>
      </c>
    </row>
    <row r="1231" spans="1:12" x14ac:dyDescent="0.3">
      <c r="A1231">
        <v>10714</v>
      </c>
      <c r="B1231">
        <v>17</v>
      </c>
      <c r="C1231">
        <v>39</v>
      </c>
      <c r="D1231">
        <v>27</v>
      </c>
      <c r="E1231">
        <v>0.25</v>
      </c>
      <c r="F1231" t="s">
        <v>921</v>
      </c>
      <c r="G1231">
        <v>6</v>
      </c>
      <c r="H1231" t="s">
        <v>19</v>
      </c>
      <c r="I1231">
        <v>789.75</v>
      </c>
      <c r="J1231">
        <f>(p_summary[[#This Row],[UnitsSold]] - AVERAGE(product_summaries[UnitsSold])) / _xlfn.STDEV.P(product_summaries[UnitsSold])</f>
        <v>0.95244842425900134</v>
      </c>
      <c r="K1231">
        <f>(p_summary[[#This Row],[Revenue]]-AVERAGE(product_summaries[UnitsSold]))/_xlfn.STDEV.P(product_summaries[UnitsSold])</f>
        <v>0.37693556329187933</v>
      </c>
      <c r="L1231">
        <v>978</v>
      </c>
    </row>
    <row r="1232" spans="1:12" x14ac:dyDescent="0.3">
      <c r="A1232">
        <v>10714</v>
      </c>
      <c r="B1232">
        <v>47</v>
      </c>
      <c r="C1232">
        <v>9.5</v>
      </c>
      <c r="D1232">
        <v>50</v>
      </c>
      <c r="E1232">
        <v>0.25</v>
      </c>
      <c r="F1232" t="s">
        <v>979</v>
      </c>
      <c r="G1232">
        <v>3</v>
      </c>
      <c r="H1232" t="s">
        <v>10</v>
      </c>
      <c r="I1232">
        <v>356.25</v>
      </c>
      <c r="J1232">
        <f>(p_summary[[#This Row],[UnitsSold]] - AVERAGE(product_summaries[UnitsSold])) / _xlfn.STDEV.P(product_summaries[UnitsSold])</f>
        <v>-0.55473797922992918</v>
      </c>
      <c r="K1232">
        <f>(p_summary[[#This Row],[Revenue]]-AVERAGE(product_summaries[UnitsSold]))/_xlfn.STDEV.P(product_summaries[UnitsSold])</f>
        <v>-0.94834903287942174</v>
      </c>
      <c r="L1232">
        <v>485</v>
      </c>
    </row>
    <row r="1233" spans="1:12" x14ac:dyDescent="0.3">
      <c r="A1233">
        <v>10714</v>
      </c>
      <c r="B1233">
        <v>56</v>
      </c>
      <c r="C1233">
        <v>38</v>
      </c>
      <c r="D1233">
        <v>18</v>
      </c>
      <c r="E1233">
        <v>0.25</v>
      </c>
      <c r="F1233" t="s">
        <v>997</v>
      </c>
      <c r="G1233">
        <v>5</v>
      </c>
      <c r="H1233" t="s">
        <v>16</v>
      </c>
      <c r="I1233">
        <v>513</v>
      </c>
      <c r="J1233">
        <f>(p_summary[[#This Row],[UnitsSold]] - AVERAGE(product_summaries[UnitsSold])) / _xlfn.STDEV.P(product_summaries[UnitsSold])</f>
        <v>1.8237427954442857</v>
      </c>
      <c r="K1233">
        <f>(p_summary[[#This Row],[Revenue]]-AVERAGE(product_summaries[UnitsSold]))/_xlfn.STDEV.P(product_summaries[UnitsSold])</f>
        <v>-0.46913712872751534</v>
      </c>
      <c r="L1233">
        <v>1263</v>
      </c>
    </row>
    <row r="1234" spans="1:12" x14ac:dyDescent="0.3">
      <c r="A1234">
        <v>10714</v>
      </c>
      <c r="B1234">
        <v>58</v>
      </c>
      <c r="C1234">
        <v>13.25</v>
      </c>
      <c r="D1234">
        <v>12</v>
      </c>
      <c r="E1234">
        <v>0.25</v>
      </c>
      <c r="F1234" t="s">
        <v>1000</v>
      </c>
      <c r="G1234">
        <v>8</v>
      </c>
      <c r="H1234" t="s">
        <v>25</v>
      </c>
      <c r="I1234">
        <v>119.25</v>
      </c>
      <c r="J1234">
        <f>(p_summary[[#This Row],[UnitsSold]] - AVERAGE(product_summaries[UnitsSold])) / _xlfn.STDEV.P(product_summaries[UnitsSold])</f>
        <v>-0.40493649085070488</v>
      </c>
      <c r="K1234">
        <f>(p_summary[[#This Row],[Revenue]]-AVERAGE(product_summaries[UnitsSold]))/_xlfn.STDEV.P(product_summaries[UnitsSold])</f>
        <v>-1.6728990889177109</v>
      </c>
      <c r="L1234">
        <v>534</v>
      </c>
    </row>
    <row r="1235" spans="1:12" x14ac:dyDescent="0.3">
      <c r="A1235">
        <v>10715</v>
      </c>
      <c r="B1235">
        <v>10</v>
      </c>
      <c r="C1235">
        <v>31</v>
      </c>
      <c r="D1235">
        <v>21</v>
      </c>
      <c r="E1235">
        <v>0</v>
      </c>
      <c r="F1235" t="s">
        <v>907</v>
      </c>
      <c r="G1235">
        <v>8</v>
      </c>
      <c r="H1235" t="s">
        <v>25</v>
      </c>
      <c r="I1235">
        <v>651</v>
      </c>
      <c r="J1235">
        <f>(p_summary[[#This Row],[UnitsSold]] - AVERAGE(product_summaries[UnitsSold])) / _xlfn.STDEV.P(product_summaries[UnitsSold])</f>
        <v>0.23095554145294128</v>
      </c>
      <c r="K1235">
        <f>(p_summary[[#This Row],[Revenue]]-AVERAGE(product_summaries[UnitsSold]))/_xlfn.STDEV.P(product_summaries[UnitsSold])</f>
        <v>-4.7247222679903909E-2</v>
      </c>
      <c r="L1235">
        <v>742</v>
      </c>
    </row>
    <row r="1236" spans="1:12" x14ac:dyDescent="0.3">
      <c r="A1236">
        <v>10715</v>
      </c>
      <c r="B1236">
        <v>71</v>
      </c>
      <c r="C1236">
        <v>21.5</v>
      </c>
      <c r="D1236">
        <v>30</v>
      </c>
      <c r="E1236">
        <v>0</v>
      </c>
      <c r="F1236" t="s">
        <v>1025</v>
      </c>
      <c r="G1236">
        <v>4</v>
      </c>
      <c r="H1236" t="s">
        <v>13</v>
      </c>
      <c r="I1236">
        <v>645</v>
      </c>
      <c r="J1236">
        <f>(p_summary[[#This Row],[UnitsSold]] - AVERAGE(product_summaries[UnitsSold])) / _xlfn.STDEV.P(product_summaries[UnitsSold])</f>
        <v>1.1939651096050978</v>
      </c>
      <c r="K1236">
        <f>(p_summary[[#This Row],[Revenue]]-AVERAGE(product_summaries[UnitsSold]))/_xlfn.STDEV.P(product_summaries[UnitsSold])</f>
        <v>-6.559026207327831E-2</v>
      </c>
      <c r="L1236">
        <v>1057</v>
      </c>
    </row>
    <row r="1237" spans="1:12" x14ac:dyDescent="0.3">
      <c r="A1237">
        <v>10716</v>
      </c>
      <c r="B1237">
        <v>21</v>
      </c>
      <c r="C1237">
        <v>10</v>
      </c>
      <c r="D1237">
        <v>5</v>
      </c>
      <c r="E1237">
        <v>0</v>
      </c>
      <c r="F1237" t="s">
        <v>929</v>
      </c>
      <c r="G1237">
        <v>3</v>
      </c>
      <c r="H1237" t="s">
        <v>10</v>
      </c>
      <c r="I1237">
        <v>50</v>
      </c>
      <c r="J1237">
        <f>(p_summary[[#This Row],[UnitsSold]] - AVERAGE(product_summaries[UnitsSold])) / _xlfn.STDEV.P(product_summaries[UnitsSold])</f>
        <v>1.0686210070837059</v>
      </c>
      <c r="K1237">
        <f>(p_summary[[#This Row],[Revenue]]-AVERAGE(product_summaries[UnitsSold]))/_xlfn.STDEV.P(product_summaries[UnitsSold])</f>
        <v>-1.8846083352495739</v>
      </c>
      <c r="L1237">
        <v>1016</v>
      </c>
    </row>
    <row r="1238" spans="1:12" x14ac:dyDescent="0.3">
      <c r="A1238">
        <v>10716</v>
      </c>
      <c r="B1238">
        <v>51</v>
      </c>
      <c r="C1238">
        <v>53</v>
      </c>
      <c r="D1238">
        <v>7</v>
      </c>
      <c r="E1238">
        <v>0</v>
      </c>
      <c r="F1238" t="s">
        <v>987</v>
      </c>
      <c r="G1238">
        <v>7</v>
      </c>
      <c r="H1238" t="s">
        <v>22</v>
      </c>
      <c r="I1238">
        <v>371</v>
      </c>
      <c r="J1238">
        <f>(p_summary[[#This Row],[UnitsSold]] - AVERAGE(product_summaries[UnitsSold])) / _xlfn.STDEV.P(product_summaries[UnitsSold])</f>
        <v>0.67118848689392707</v>
      </c>
      <c r="K1238">
        <f>(p_summary[[#This Row],[Revenue]]-AVERAGE(product_summaries[UnitsSold]))/_xlfn.STDEV.P(product_summaries[UnitsSold])</f>
        <v>-0.90325572770404294</v>
      </c>
      <c r="L1238">
        <v>886</v>
      </c>
    </row>
    <row r="1239" spans="1:12" x14ac:dyDescent="0.3">
      <c r="A1239">
        <v>10716</v>
      </c>
      <c r="B1239">
        <v>61</v>
      </c>
      <c r="C1239">
        <v>28.5</v>
      </c>
      <c r="D1239">
        <v>10</v>
      </c>
      <c r="E1239">
        <v>0</v>
      </c>
      <c r="F1239" t="s">
        <v>1006</v>
      </c>
      <c r="G1239">
        <v>2</v>
      </c>
      <c r="H1239" t="s">
        <v>7</v>
      </c>
      <c r="I1239">
        <v>285</v>
      </c>
      <c r="J1239">
        <f>(p_summary[[#This Row],[UnitsSold]] - AVERAGE(product_summaries[UnitsSold])) / _xlfn.STDEV.P(product_summaries[UnitsSold])</f>
        <v>-0.19399153782689918</v>
      </c>
      <c r="K1239">
        <f>(p_summary[[#This Row],[Revenue]]-AVERAGE(product_summaries[UnitsSold]))/_xlfn.STDEV.P(product_summaries[UnitsSold])</f>
        <v>-1.1661726256757428</v>
      </c>
      <c r="L1239">
        <v>603</v>
      </c>
    </row>
    <row r="1240" spans="1:12" x14ac:dyDescent="0.3">
      <c r="A1240">
        <v>10717</v>
      </c>
      <c r="B1240">
        <v>21</v>
      </c>
      <c r="C1240">
        <v>10</v>
      </c>
      <c r="D1240">
        <v>32</v>
      </c>
      <c r="E1240">
        <v>5.000000074505806E-2</v>
      </c>
      <c r="F1240" t="s">
        <v>929</v>
      </c>
      <c r="G1240">
        <v>3</v>
      </c>
      <c r="H1240" t="s">
        <v>10</v>
      </c>
      <c r="I1240">
        <v>303.99999976158142</v>
      </c>
      <c r="J1240">
        <f>(p_summary[[#This Row],[UnitsSold]] - AVERAGE(product_summaries[UnitsSold])) / _xlfn.STDEV.P(product_summaries[UnitsSold])</f>
        <v>1.0686210070837059</v>
      </c>
      <c r="K1240">
        <f>(p_summary[[#This Row],[Revenue]]-AVERAGE(product_summaries[UnitsSold]))/_xlfn.STDEV.P(product_summaries[UnitsSold])</f>
        <v>-1.1080863349922774</v>
      </c>
      <c r="L1240">
        <v>1016</v>
      </c>
    </row>
    <row r="1241" spans="1:12" x14ac:dyDescent="0.3">
      <c r="A1241">
        <v>10717</v>
      </c>
      <c r="B1241">
        <v>54</v>
      </c>
      <c r="C1241">
        <v>7.45</v>
      </c>
      <c r="D1241">
        <v>15</v>
      </c>
      <c r="E1241">
        <v>0</v>
      </c>
      <c r="F1241" t="s">
        <v>993</v>
      </c>
      <c r="G1241">
        <v>6</v>
      </c>
      <c r="H1241" t="s">
        <v>19</v>
      </c>
      <c r="I1241">
        <v>111.75</v>
      </c>
      <c r="J1241">
        <f>(p_summary[[#This Row],[UnitsSold]] - AVERAGE(product_summaries[UnitsSold])) / _xlfn.STDEV.P(product_summaries[UnitsSold])</f>
        <v>0.27069879347191916</v>
      </c>
      <c r="K1241">
        <f>(p_summary[[#This Row],[Revenue]]-AVERAGE(product_summaries[UnitsSold]))/_xlfn.STDEV.P(product_summaries[UnitsSold])</f>
        <v>-1.6958278881594289</v>
      </c>
      <c r="L1241">
        <v>755</v>
      </c>
    </row>
    <row r="1242" spans="1:12" x14ac:dyDescent="0.3">
      <c r="A1242">
        <v>10717</v>
      </c>
      <c r="B1242">
        <v>69</v>
      </c>
      <c r="C1242">
        <v>36</v>
      </c>
      <c r="D1242">
        <v>25</v>
      </c>
      <c r="E1242">
        <v>5.000000074505806E-2</v>
      </c>
      <c r="F1242" t="s">
        <v>1021</v>
      </c>
      <c r="G1242">
        <v>4</v>
      </c>
      <c r="H1242" t="s">
        <v>13</v>
      </c>
      <c r="I1242">
        <v>854.99999932944775</v>
      </c>
      <c r="J1242">
        <f>(p_summary[[#This Row],[UnitsSold]] - AVERAGE(product_summaries[UnitsSold])) / _xlfn.STDEV.P(product_summaries[UnitsSold])</f>
        <v>0.14535469095052739</v>
      </c>
      <c r="K1242">
        <f>(p_summary[[#This Row],[Revenue]]-AVERAGE(product_summaries[UnitsSold]))/_xlfn.STDEV.P(product_summaries[UnitsSold])</f>
        <v>0.57641611464483156</v>
      </c>
      <c r="L1242">
        <v>714</v>
      </c>
    </row>
    <row r="1243" spans="1:12" x14ac:dyDescent="0.3">
      <c r="A1243">
        <v>10718</v>
      </c>
      <c r="B1243">
        <v>12</v>
      </c>
      <c r="C1243">
        <v>38</v>
      </c>
      <c r="D1243">
        <v>36</v>
      </c>
      <c r="E1243">
        <v>0</v>
      </c>
      <c r="F1243" t="s">
        <v>911</v>
      </c>
      <c r="G1243">
        <v>4</v>
      </c>
      <c r="H1243" t="s">
        <v>13</v>
      </c>
      <c r="I1243">
        <v>1368</v>
      </c>
      <c r="J1243">
        <f>(p_summary[[#This Row],[UnitsSold]] - AVERAGE(product_summaries[UnitsSold])) / _xlfn.STDEV.P(product_summaries[UnitsSold])</f>
        <v>-0.9857994049742278</v>
      </c>
      <c r="K1243">
        <f>(p_summary[[#This Row],[Revenue]]-AVERAGE(product_summaries[UnitsSold]))/_xlfn.STDEV.P(product_summaries[UnitsSold])</f>
        <v>2.1447459848283379</v>
      </c>
      <c r="L1243">
        <v>344</v>
      </c>
    </row>
    <row r="1244" spans="1:12" x14ac:dyDescent="0.3">
      <c r="A1244">
        <v>10718</v>
      </c>
      <c r="B1244">
        <v>16</v>
      </c>
      <c r="C1244">
        <v>17.45</v>
      </c>
      <c r="D1244">
        <v>20</v>
      </c>
      <c r="E1244">
        <v>0</v>
      </c>
      <c r="F1244" t="s">
        <v>919</v>
      </c>
      <c r="G1244">
        <v>3</v>
      </c>
      <c r="H1244" t="s">
        <v>10</v>
      </c>
      <c r="I1244">
        <v>349</v>
      </c>
      <c r="J1244">
        <f>(p_summary[[#This Row],[UnitsSold]] - AVERAGE(product_summaries[UnitsSold])) / _xlfn.STDEV.P(product_summaries[UnitsSold])</f>
        <v>1.5027396060602336</v>
      </c>
      <c r="K1244">
        <f>(p_summary[[#This Row],[Revenue]]-AVERAGE(product_summaries[UnitsSold]))/_xlfn.STDEV.P(product_summaries[UnitsSold])</f>
        <v>-0.97051353881308244</v>
      </c>
      <c r="L1244">
        <v>1158</v>
      </c>
    </row>
    <row r="1245" spans="1:12" x14ac:dyDescent="0.3">
      <c r="A1245">
        <v>10718</v>
      </c>
      <c r="B1245">
        <v>36</v>
      </c>
      <c r="C1245">
        <v>19</v>
      </c>
      <c r="D1245">
        <v>40</v>
      </c>
      <c r="E1245">
        <v>0</v>
      </c>
      <c r="F1245" t="s">
        <v>957</v>
      </c>
      <c r="G1245">
        <v>8</v>
      </c>
      <c r="H1245" t="s">
        <v>25</v>
      </c>
      <c r="I1245">
        <v>760</v>
      </c>
      <c r="J1245">
        <f>(p_summary[[#This Row],[UnitsSold]] - AVERAGE(product_summaries[UnitsSold])) / _xlfn.STDEV.P(product_summaries[UnitsSold])</f>
        <v>0.42355745508337261</v>
      </c>
      <c r="K1245">
        <f>(p_summary[[#This Row],[Revenue]]-AVERAGE(product_summaries[UnitsSold]))/_xlfn.STDEV.P(product_summaries[UnitsSold])</f>
        <v>0.28598465963306452</v>
      </c>
      <c r="L1245">
        <v>805</v>
      </c>
    </row>
    <row r="1246" spans="1:12" x14ac:dyDescent="0.3">
      <c r="A1246">
        <v>10718</v>
      </c>
      <c r="B1246">
        <v>62</v>
      </c>
      <c r="C1246">
        <v>49.3</v>
      </c>
      <c r="D1246">
        <v>20</v>
      </c>
      <c r="E1246">
        <v>0</v>
      </c>
      <c r="F1246" t="s">
        <v>1008</v>
      </c>
      <c r="G1246">
        <v>3</v>
      </c>
      <c r="H1246" t="s">
        <v>10</v>
      </c>
      <c r="I1246">
        <v>986</v>
      </c>
      <c r="J1246">
        <f>(p_summary[[#This Row],[UnitsSold]] - AVERAGE(product_summaries[UnitsSold])) / _xlfn.STDEV.P(product_summaries[UnitsSold])</f>
        <v>1.2734516136430536</v>
      </c>
      <c r="K1246">
        <f>(p_summary[[#This Row],[Revenue]]-AVERAGE(product_summaries[UnitsSold]))/_xlfn.STDEV.P(product_summaries[UnitsSold])</f>
        <v>0.97690581011683397</v>
      </c>
      <c r="L1246">
        <v>1083</v>
      </c>
    </row>
    <row r="1247" spans="1:12" x14ac:dyDescent="0.3">
      <c r="A1247">
        <v>10719</v>
      </c>
      <c r="B1247">
        <v>18</v>
      </c>
      <c r="C1247">
        <v>62.5</v>
      </c>
      <c r="D1247">
        <v>12</v>
      </c>
      <c r="E1247">
        <v>0.25</v>
      </c>
      <c r="F1247" t="s">
        <v>923</v>
      </c>
      <c r="G1247">
        <v>8</v>
      </c>
      <c r="H1247" t="s">
        <v>25</v>
      </c>
      <c r="I1247">
        <v>562.5</v>
      </c>
      <c r="J1247">
        <f>(p_summary[[#This Row],[UnitsSold]] - AVERAGE(product_summaries[UnitsSold])) / _xlfn.STDEV.P(product_summaries[UnitsSold])</f>
        <v>-0.38965062468955952</v>
      </c>
      <c r="K1247">
        <f>(p_summary[[#This Row],[Revenue]]-AVERAGE(product_summaries[UnitsSold]))/_xlfn.STDEV.P(product_summaries[UnitsSold])</f>
        <v>-0.31780705373217644</v>
      </c>
      <c r="L1247">
        <v>539</v>
      </c>
    </row>
    <row r="1248" spans="1:12" x14ac:dyDescent="0.3">
      <c r="A1248">
        <v>10719</v>
      </c>
      <c r="B1248">
        <v>30</v>
      </c>
      <c r="C1248">
        <v>25.89</v>
      </c>
      <c r="D1248">
        <v>3</v>
      </c>
      <c r="E1248">
        <v>0.25</v>
      </c>
      <c r="F1248" t="s">
        <v>947</v>
      </c>
      <c r="G1248">
        <v>8</v>
      </c>
      <c r="H1248" t="s">
        <v>25</v>
      </c>
      <c r="I1248">
        <v>58.252499999999998</v>
      </c>
      <c r="J1248">
        <f>(p_summary[[#This Row],[UnitsSold]] - AVERAGE(product_summaries[UnitsSold])) / _xlfn.STDEV.P(product_summaries[UnitsSold])</f>
        <v>-0.16647697873683756</v>
      </c>
      <c r="K1248">
        <f>(p_summary[[#This Row],[Revenue]]-AVERAGE(product_summaries[UnitsSold]))/_xlfn.STDEV.P(product_summaries[UnitsSold])</f>
        <v>-1.8593790131506034</v>
      </c>
      <c r="L1248">
        <v>612</v>
      </c>
    </row>
    <row r="1249" spans="1:12" x14ac:dyDescent="0.3">
      <c r="A1249">
        <v>10719</v>
      </c>
      <c r="B1249">
        <v>54</v>
      </c>
      <c r="C1249">
        <v>7.45</v>
      </c>
      <c r="D1249">
        <v>40</v>
      </c>
      <c r="E1249">
        <v>0.25</v>
      </c>
      <c r="F1249" t="s">
        <v>993</v>
      </c>
      <c r="G1249">
        <v>6</v>
      </c>
      <c r="H1249" t="s">
        <v>19</v>
      </c>
      <c r="I1249">
        <v>223.5</v>
      </c>
      <c r="J1249">
        <f>(p_summary[[#This Row],[UnitsSold]] - AVERAGE(product_summaries[UnitsSold])) / _xlfn.STDEV.P(product_summaries[UnitsSold])</f>
        <v>0.27069879347191916</v>
      </c>
      <c r="K1249">
        <f>(p_summary[[#This Row],[Revenue]]-AVERAGE(product_summaries[UnitsSold]))/_xlfn.STDEV.P(product_summaries[UnitsSold])</f>
        <v>-1.3541887794578304</v>
      </c>
      <c r="L1249">
        <v>755</v>
      </c>
    </row>
    <row r="1250" spans="1:12" x14ac:dyDescent="0.3">
      <c r="A1250">
        <v>10720</v>
      </c>
      <c r="B1250">
        <v>35</v>
      </c>
      <c r="C1250">
        <v>18</v>
      </c>
      <c r="D1250">
        <v>21</v>
      </c>
      <c r="E1250">
        <v>0</v>
      </c>
      <c r="F1250" t="s">
        <v>956</v>
      </c>
      <c r="G1250">
        <v>1</v>
      </c>
      <c r="H1250" t="s">
        <v>4</v>
      </c>
      <c r="I1250">
        <v>378</v>
      </c>
      <c r="J1250">
        <f>(p_summary[[#This Row],[UnitsSold]] - AVERAGE(product_summaries[UnitsSold])) / _xlfn.STDEV.P(product_summaries[UnitsSold])</f>
        <v>0.6620169671972399</v>
      </c>
      <c r="K1250">
        <f>(p_summary[[#This Row],[Revenue]]-AVERAGE(product_summaries[UnitsSold]))/_xlfn.STDEV.P(product_summaries[UnitsSold])</f>
        <v>-0.88185551507843951</v>
      </c>
      <c r="L1250">
        <v>883</v>
      </c>
    </row>
    <row r="1251" spans="1:12" x14ac:dyDescent="0.3">
      <c r="A1251">
        <v>10720</v>
      </c>
      <c r="B1251">
        <v>71</v>
      </c>
      <c r="C1251">
        <v>21.5</v>
      </c>
      <c r="D1251">
        <v>8</v>
      </c>
      <c r="E1251">
        <v>0</v>
      </c>
      <c r="F1251" t="s">
        <v>1025</v>
      </c>
      <c r="G1251">
        <v>4</v>
      </c>
      <c r="H1251" t="s">
        <v>13</v>
      </c>
      <c r="I1251">
        <v>172</v>
      </c>
      <c r="J1251">
        <f>(p_summary[[#This Row],[UnitsSold]] - AVERAGE(product_summaries[UnitsSold])) / _xlfn.STDEV.P(product_summaries[UnitsSold])</f>
        <v>1.1939651096050978</v>
      </c>
      <c r="K1251">
        <f>(p_summary[[#This Row],[Revenue]]-AVERAGE(product_summaries[UnitsSold]))/_xlfn.STDEV.P(product_summaries[UnitsSold])</f>
        <v>-1.5116332009176277</v>
      </c>
      <c r="L1251">
        <v>1057</v>
      </c>
    </row>
    <row r="1252" spans="1:12" x14ac:dyDescent="0.3">
      <c r="A1252">
        <v>10721</v>
      </c>
      <c r="B1252">
        <v>44</v>
      </c>
      <c r="C1252">
        <v>19.45</v>
      </c>
      <c r="D1252">
        <v>50</v>
      </c>
      <c r="E1252">
        <v>5.000000074505806E-2</v>
      </c>
      <c r="F1252" t="s">
        <v>973</v>
      </c>
      <c r="G1252">
        <v>2</v>
      </c>
      <c r="H1252" t="s">
        <v>7</v>
      </c>
      <c r="I1252">
        <v>923.87499927543104</v>
      </c>
      <c r="J1252">
        <f>(p_summary[[#This Row],[UnitsSold]] - AVERAGE(product_summaries[UnitsSold])) / _xlfn.STDEV.P(product_summaries[UnitsSold])</f>
        <v>-0.20010588429135731</v>
      </c>
      <c r="K1252">
        <f>(p_summary[[#This Row],[Revenue]]-AVERAGE(product_summaries[UnitsSold]))/_xlfn.STDEV.P(product_summaries[UnitsSold])</f>
        <v>0.78697892084947019</v>
      </c>
      <c r="L1252">
        <v>601</v>
      </c>
    </row>
    <row r="1253" spans="1:12" x14ac:dyDescent="0.3">
      <c r="A1253">
        <v>10722</v>
      </c>
      <c r="B1253">
        <v>2</v>
      </c>
      <c r="C1253">
        <v>19</v>
      </c>
      <c r="D1253">
        <v>3</v>
      </c>
      <c r="E1253">
        <v>0</v>
      </c>
      <c r="F1253" t="s">
        <v>891</v>
      </c>
      <c r="G1253">
        <v>1</v>
      </c>
      <c r="H1253" t="s">
        <v>4</v>
      </c>
      <c r="I1253">
        <v>57</v>
      </c>
      <c r="J1253">
        <f>(p_summary[[#This Row],[UnitsSold]] - AVERAGE(product_summaries[UnitsSold])) / _xlfn.STDEV.P(product_summaries[UnitsSold])</f>
        <v>1.1939651096050978</v>
      </c>
      <c r="K1253">
        <f>(p_summary[[#This Row],[Revenue]]-AVERAGE(product_summaries[UnitsSold]))/_xlfn.STDEV.P(product_summaries[UnitsSold])</f>
        <v>-1.8632081226239703</v>
      </c>
      <c r="L1253">
        <v>1057</v>
      </c>
    </row>
    <row r="1254" spans="1:12" x14ac:dyDescent="0.3">
      <c r="A1254">
        <v>10722</v>
      </c>
      <c r="B1254">
        <v>31</v>
      </c>
      <c r="C1254">
        <v>12.5</v>
      </c>
      <c r="D1254">
        <v>50</v>
      </c>
      <c r="E1254">
        <v>0</v>
      </c>
      <c r="F1254" t="s">
        <v>949</v>
      </c>
      <c r="G1254">
        <v>4</v>
      </c>
      <c r="H1254" t="s">
        <v>13</v>
      </c>
      <c r="I1254">
        <v>625</v>
      </c>
      <c r="J1254">
        <f>(p_summary[[#This Row],[UnitsSold]] - AVERAGE(product_summaries[UnitsSold])) / _xlfn.STDEV.P(product_summaries[UnitsSold])</f>
        <v>2.2334040085629812</v>
      </c>
      <c r="K1254">
        <f>(p_summary[[#This Row],[Revenue]]-AVERAGE(product_summaries[UnitsSold]))/_xlfn.STDEV.P(product_summaries[UnitsSold])</f>
        <v>-0.12673372671785968</v>
      </c>
      <c r="L1254">
        <v>1397</v>
      </c>
    </row>
    <row r="1255" spans="1:12" x14ac:dyDescent="0.3">
      <c r="A1255">
        <v>10722</v>
      </c>
      <c r="B1255">
        <v>68</v>
      </c>
      <c r="C1255">
        <v>12.5</v>
      </c>
      <c r="D1255">
        <v>45</v>
      </c>
      <c r="E1255">
        <v>0</v>
      </c>
      <c r="F1255" t="s">
        <v>1019</v>
      </c>
      <c r="G1255">
        <v>3</v>
      </c>
      <c r="H1255" t="s">
        <v>10</v>
      </c>
      <c r="I1255">
        <v>562.5</v>
      </c>
      <c r="J1255">
        <f>(p_summary[[#This Row],[UnitsSold]] - AVERAGE(product_summaries[UnitsSold])) / _xlfn.STDEV.P(product_summaries[UnitsSold])</f>
        <v>0.40521441568999816</v>
      </c>
      <c r="K1255">
        <f>(p_summary[[#This Row],[Revenue]]-AVERAGE(product_summaries[UnitsSold]))/_xlfn.STDEV.P(product_summaries[UnitsSold])</f>
        <v>-0.31780705373217644</v>
      </c>
      <c r="L1255">
        <v>799</v>
      </c>
    </row>
    <row r="1256" spans="1:12" x14ac:dyDescent="0.3">
      <c r="A1256">
        <v>10722</v>
      </c>
      <c r="B1256">
        <v>75</v>
      </c>
      <c r="C1256">
        <v>7.75</v>
      </c>
      <c r="D1256">
        <v>42</v>
      </c>
      <c r="E1256">
        <v>0</v>
      </c>
      <c r="F1256" t="s">
        <v>1030</v>
      </c>
      <c r="G1256">
        <v>1</v>
      </c>
      <c r="H1256" t="s">
        <v>4</v>
      </c>
      <c r="I1256">
        <v>325.5</v>
      </c>
      <c r="J1256">
        <f>(p_summary[[#This Row],[UnitsSold]] - AVERAGE(product_summaries[UnitsSold])) / _xlfn.STDEV.P(product_summaries[UnitsSold])</f>
        <v>1.4935680863635465</v>
      </c>
      <c r="K1256">
        <f>(p_summary[[#This Row],[Revenue]]-AVERAGE(product_summaries[UnitsSold]))/_xlfn.STDEV.P(product_summaries[UnitsSold])</f>
        <v>-1.0423571097704656</v>
      </c>
      <c r="L1256">
        <v>1155</v>
      </c>
    </row>
    <row r="1257" spans="1:12" x14ac:dyDescent="0.3">
      <c r="A1257">
        <v>10723</v>
      </c>
      <c r="B1257">
        <v>26</v>
      </c>
      <c r="C1257">
        <v>31.23</v>
      </c>
      <c r="D1257">
        <v>15</v>
      </c>
      <c r="E1257">
        <v>0</v>
      </c>
      <c r="F1257" t="s">
        <v>939</v>
      </c>
      <c r="G1257">
        <v>3</v>
      </c>
      <c r="H1257" t="s">
        <v>10</v>
      </c>
      <c r="I1257">
        <v>468.45</v>
      </c>
      <c r="J1257">
        <f>(p_summary[[#This Row],[UnitsSold]] - AVERAGE(product_summaries[UnitsSold])) / _xlfn.STDEV.P(product_summaries[UnitsSold])</f>
        <v>0.26458444700746103</v>
      </c>
      <c r="K1257">
        <f>(p_summary[[#This Row],[Revenue]]-AVERAGE(product_summaries[UnitsSold]))/_xlfn.STDEV.P(product_summaries[UnitsSold])</f>
        <v>-0.6053341962233203</v>
      </c>
      <c r="L1257">
        <v>753</v>
      </c>
    </row>
    <row r="1258" spans="1:12" x14ac:dyDescent="0.3">
      <c r="A1258">
        <v>10724</v>
      </c>
      <c r="B1258">
        <v>10</v>
      </c>
      <c r="C1258">
        <v>31</v>
      </c>
      <c r="D1258">
        <v>16</v>
      </c>
      <c r="E1258">
        <v>0</v>
      </c>
      <c r="F1258" t="s">
        <v>907</v>
      </c>
      <c r="G1258">
        <v>8</v>
      </c>
      <c r="H1258" t="s">
        <v>25</v>
      </c>
      <c r="I1258">
        <v>496</v>
      </c>
      <c r="J1258">
        <f>(p_summary[[#This Row],[UnitsSold]] - AVERAGE(product_summaries[UnitsSold])) / _xlfn.STDEV.P(product_summaries[UnitsSold])</f>
        <v>0.23095554145294128</v>
      </c>
      <c r="K1258">
        <f>(p_summary[[#This Row],[Revenue]]-AVERAGE(product_summaries[UnitsSold]))/_xlfn.STDEV.P(product_summaries[UnitsSold])</f>
        <v>-0.52110907367540948</v>
      </c>
      <c r="L1258">
        <v>742</v>
      </c>
    </row>
    <row r="1259" spans="1:12" x14ac:dyDescent="0.3">
      <c r="A1259">
        <v>10724</v>
      </c>
      <c r="B1259">
        <v>61</v>
      </c>
      <c r="C1259">
        <v>28.5</v>
      </c>
      <c r="D1259">
        <v>5</v>
      </c>
      <c r="E1259">
        <v>0</v>
      </c>
      <c r="F1259" t="s">
        <v>1006</v>
      </c>
      <c r="G1259">
        <v>2</v>
      </c>
      <c r="H1259" t="s">
        <v>7</v>
      </c>
      <c r="I1259">
        <v>142.5</v>
      </c>
      <c r="J1259">
        <f>(p_summary[[#This Row],[UnitsSold]] - AVERAGE(product_summaries[UnitsSold])) / _xlfn.STDEV.P(product_summaries[UnitsSold])</f>
        <v>-0.19399153782689918</v>
      </c>
      <c r="K1259">
        <f>(p_summary[[#This Row],[Revenue]]-AVERAGE(product_summaries[UnitsSold]))/_xlfn.STDEV.P(product_summaries[UnitsSold])</f>
        <v>-1.601819811268385</v>
      </c>
      <c r="L1259">
        <v>603</v>
      </c>
    </row>
    <row r="1260" spans="1:12" x14ac:dyDescent="0.3">
      <c r="A1260">
        <v>10725</v>
      </c>
      <c r="B1260">
        <v>41</v>
      </c>
      <c r="C1260">
        <v>9.65</v>
      </c>
      <c r="D1260">
        <v>12</v>
      </c>
      <c r="E1260">
        <v>0</v>
      </c>
      <c r="F1260" t="s">
        <v>967</v>
      </c>
      <c r="G1260">
        <v>8</v>
      </c>
      <c r="H1260" t="s">
        <v>25</v>
      </c>
      <c r="I1260">
        <v>115.80000000000001</v>
      </c>
      <c r="J1260">
        <f>(p_summary[[#This Row],[UnitsSold]] - AVERAGE(product_summaries[UnitsSold])) / _xlfn.STDEV.P(product_summaries[UnitsSold])</f>
        <v>0.96161994395568862</v>
      </c>
      <c r="K1260">
        <f>(p_summary[[#This Row],[Revenue]]-AVERAGE(product_summaries[UnitsSold]))/_xlfn.STDEV.P(product_summaries[UnitsSold])</f>
        <v>-1.6834463365689014</v>
      </c>
      <c r="L1260">
        <v>981</v>
      </c>
    </row>
    <row r="1261" spans="1:12" x14ac:dyDescent="0.3">
      <c r="A1261">
        <v>10725</v>
      </c>
      <c r="B1261">
        <v>52</v>
      </c>
      <c r="C1261">
        <v>7</v>
      </c>
      <c r="D1261">
        <v>4</v>
      </c>
      <c r="E1261">
        <v>0</v>
      </c>
      <c r="F1261" t="s">
        <v>989</v>
      </c>
      <c r="G1261">
        <v>5</v>
      </c>
      <c r="H1261" t="s">
        <v>16</v>
      </c>
      <c r="I1261">
        <v>28</v>
      </c>
      <c r="J1261">
        <f>(p_summary[[#This Row],[UnitsSold]] - AVERAGE(product_summaries[UnitsSold])) / _xlfn.STDEV.P(product_summaries[UnitsSold])</f>
        <v>-0.50888038074649322</v>
      </c>
      <c r="K1261">
        <f>(p_summary[[#This Row],[Revenue]]-AVERAGE(product_summaries[UnitsSold]))/_xlfn.STDEV.P(product_summaries[UnitsSold])</f>
        <v>-1.9518661463586133</v>
      </c>
      <c r="L1261">
        <v>500</v>
      </c>
    </row>
    <row r="1262" spans="1:12" x14ac:dyDescent="0.3">
      <c r="A1262">
        <v>10725</v>
      </c>
      <c r="B1262">
        <v>55</v>
      </c>
      <c r="C1262">
        <v>24</v>
      </c>
      <c r="D1262">
        <v>6</v>
      </c>
      <c r="E1262">
        <v>0</v>
      </c>
      <c r="F1262" t="s">
        <v>995</v>
      </c>
      <c r="G1262">
        <v>6</v>
      </c>
      <c r="H1262" t="s">
        <v>19</v>
      </c>
      <c r="I1262">
        <v>144</v>
      </c>
      <c r="J1262">
        <f>(p_summary[[#This Row],[UnitsSold]] - AVERAGE(product_summaries[UnitsSold])) / _xlfn.STDEV.P(product_summaries[UnitsSold])</f>
        <v>0.72316043184182122</v>
      </c>
      <c r="K1262">
        <f>(p_summary[[#This Row],[Revenue]]-AVERAGE(product_summaries[UnitsSold]))/_xlfn.STDEV.P(product_summaries[UnitsSold])</f>
        <v>-1.5972340514200414</v>
      </c>
      <c r="L1262">
        <v>903</v>
      </c>
    </row>
    <row r="1263" spans="1:12" x14ac:dyDescent="0.3">
      <c r="A1263">
        <v>10726</v>
      </c>
      <c r="B1263">
        <v>4</v>
      </c>
      <c r="C1263">
        <v>22</v>
      </c>
      <c r="D1263">
        <v>25</v>
      </c>
      <c r="E1263">
        <v>0</v>
      </c>
      <c r="F1263" t="s">
        <v>895</v>
      </c>
      <c r="G1263">
        <v>2</v>
      </c>
      <c r="H1263" t="s">
        <v>7</v>
      </c>
      <c r="I1263">
        <v>550</v>
      </c>
      <c r="J1263">
        <f>(p_summary[[#This Row],[UnitsSold]] - AVERAGE(product_summaries[UnitsSold])) / _xlfn.STDEV.P(product_summaries[UnitsSold])</f>
        <v>-0.65256752266125939</v>
      </c>
      <c r="K1263">
        <f>(p_summary[[#This Row],[Revenue]]-AVERAGE(product_summaries[UnitsSold]))/_xlfn.STDEV.P(product_summaries[UnitsSold])</f>
        <v>-0.35602171913503977</v>
      </c>
      <c r="L1263">
        <v>453</v>
      </c>
    </row>
    <row r="1264" spans="1:12" x14ac:dyDescent="0.3">
      <c r="A1264">
        <v>10726</v>
      </c>
      <c r="B1264">
        <v>11</v>
      </c>
      <c r="C1264">
        <v>21</v>
      </c>
      <c r="D1264">
        <v>5</v>
      </c>
      <c r="E1264">
        <v>0</v>
      </c>
      <c r="F1264" t="s">
        <v>909</v>
      </c>
      <c r="G1264">
        <v>4</v>
      </c>
      <c r="H1264" t="s">
        <v>13</v>
      </c>
      <c r="I1264">
        <v>105</v>
      </c>
      <c r="J1264">
        <f>(p_summary[[#This Row],[UnitsSold]] - AVERAGE(product_summaries[UnitsSold])) / _xlfn.STDEV.P(product_summaries[UnitsSold])</f>
        <v>0.12089730509269485</v>
      </c>
      <c r="K1264">
        <f>(p_summary[[#This Row],[Revenue]]-AVERAGE(product_summaries[UnitsSold]))/_xlfn.STDEV.P(product_summaries[UnitsSold])</f>
        <v>-1.7164638074769751</v>
      </c>
      <c r="L1264">
        <v>706</v>
      </c>
    </row>
    <row r="1265" spans="1:12" x14ac:dyDescent="0.3">
      <c r="A1265">
        <v>10727</v>
      </c>
      <c r="B1265">
        <v>17</v>
      </c>
      <c r="C1265">
        <v>39</v>
      </c>
      <c r="D1265">
        <v>20</v>
      </c>
      <c r="E1265">
        <v>5.000000074505806E-2</v>
      </c>
      <c r="F1265" t="s">
        <v>921</v>
      </c>
      <c r="G1265">
        <v>6</v>
      </c>
      <c r="H1265" t="s">
        <v>19</v>
      </c>
      <c r="I1265">
        <v>740.99999941885471</v>
      </c>
      <c r="J1265">
        <f>(p_summary[[#This Row],[UnitsSold]] - AVERAGE(product_summaries[UnitsSold])) / _xlfn.STDEV.P(product_summaries[UnitsSold])</f>
        <v>0.95244842425900134</v>
      </c>
      <c r="K1265">
        <f>(p_summary[[#This Row],[Revenue]]-AVERAGE(product_summaries[UnitsSold]))/_xlfn.STDEV.P(product_summaries[UnitsSold])</f>
        <v>0.22789836644405043</v>
      </c>
      <c r="L1265">
        <v>978</v>
      </c>
    </row>
    <row r="1266" spans="1:12" x14ac:dyDescent="0.3">
      <c r="A1266">
        <v>10727</v>
      </c>
      <c r="B1266">
        <v>56</v>
      </c>
      <c r="C1266">
        <v>38</v>
      </c>
      <c r="D1266">
        <v>10</v>
      </c>
      <c r="E1266">
        <v>5.000000074505806E-2</v>
      </c>
      <c r="F1266" t="s">
        <v>997</v>
      </c>
      <c r="G1266">
        <v>5</v>
      </c>
      <c r="H1266" t="s">
        <v>16</v>
      </c>
      <c r="I1266">
        <v>360.99999971687794</v>
      </c>
      <c r="J1266">
        <f>(p_summary[[#This Row],[UnitsSold]] - AVERAGE(product_summaries[UnitsSold])) / _xlfn.STDEV.P(product_summaries[UnitsSold])</f>
        <v>1.8237427954442857</v>
      </c>
      <c r="K1266">
        <f>(p_summary[[#This Row],[Revenue]]-AVERAGE(product_summaries[UnitsSold]))/_xlfn.STDEV.P(product_summaries[UnitsSold])</f>
        <v>-0.93382746089188684</v>
      </c>
      <c r="L1266">
        <v>1263</v>
      </c>
    </row>
    <row r="1267" spans="1:12" x14ac:dyDescent="0.3">
      <c r="A1267">
        <v>10727</v>
      </c>
      <c r="B1267">
        <v>59</v>
      </c>
      <c r="C1267">
        <v>55</v>
      </c>
      <c r="D1267">
        <v>10</v>
      </c>
      <c r="E1267">
        <v>5.000000074505806E-2</v>
      </c>
      <c r="F1267" t="s">
        <v>1002</v>
      </c>
      <c r="G1267">
        <v>4</v>
      </c>
      <c r="H1267" t="s">
        <v>13</v>
      </c>
      <c r="I1267">
        <v>522.49999959021807</v>
      </c>
      <c r="J1267">
        <f>(p_summary[[#This Row],[UnitsSold]] - AVERAGE(product_summaries[UnitsSold])) / _xlfn.STDEV.P(product_summaries[UnitsSold])</f>
        <v>2.5360641585536587</v>
      </c>
      <c r="K1267">
        <f>(p_summary[[#This Row],[Revenue]]-AVERAGE(product_summaries[UnitsSold]))/_xlfn.STDEV.P(product_summaries[UnitsSold])</f>
        <v>-0.4400939842741135</v>
      </c>
      <c r="L1267">
        <v>1496</v>
      </c>
    </row>
    <row r="1268" spans="1:12" x14ac:dyDescent="0.3">
      <c r="A1268">
        <v>10728</v>
      </c>
      <c r="B1268">
        <v>30</v>
      </c>
      <c r="C1268">
        <v>25.89</v>
      </c>
      <c r="D1268">
        <v>15</v>
      </c>
      <c r="E1268">
        <v>0</v>
      </c>
      <c r="F1268" t="s">
        <v>947</v>
      </c>
      <c r="G1268">
        <v>8</v>
      </c>
      <c r="H1268" t="s">
        <v>25</v>
      </c>
      <c r="I1268">
        <v>388.35</v>
      </c>
      <c r="J1268">
        <f>(p_summary[[#This Row],[UnitsSold]] - AVERAGE(product_summaries[UnitsSold])) / _xlfn.STDEV.P(product_summaries[UnitsSold])</f>
        <v>-0.16647697873683756</v>
      </c>
      <c r="K1268">
        <f>(p_summary[[#This Row],[Revenue]]-AVERAGE(product_summaries[UnitsSold]))/_xlfn.STDEV.P(product_summaries[UnitsSold])</f>
        <v>-0.85021377212486859</v>
      </c>
      <c r="L1268">
        <v>612</v>
      </c>
    </row>
    <row r="1269" spans="1:12" x14ac:dyDescent="0.3">
      <c r="A1269">
        <v>10728</v>
      </c>
      <c r="B1269">
        <v>40</v>
      </c>
      <c r="C1269">
        <v>18.399999999999999</v>
      </c>
      <c r="D1269">
        <v>6</v>
      </c>
      <c r="E1269">
        <v>0</v>
      </c>
      <c r="F1269" t="s">
        <v>965</v>
      </c>
      <c r="G1269">
        <v>8</v>
      </c>
      <c r="H1269" t="s">
        <v>25</v>
      </c>
      <c r="I1269">
        <v>110.39999999999999</v>
      </c>
      <c r="J1269">
        <f>(p_summary[[#This Row],[UnitsSold]] - AVERAGE(product_summaries[UnitsSold])) / _xlfn.STDEV.P(product_summaries[UnitsSold])</f>
        <v>1.3345950782876348</v>
      </c>
      <c r="K1269">
        <f>(p_summary[[#This Row],[Revenue]]-AVERAGE(product_summaries[UnitsSold]))/_xlfn.STDEV.P(product_summaries[UnitsSold])</f>
        <v>-1.6999550720229382</v>
      </c>
      <c r="L1269">
        <v>1103</v>
      </c>
    </row>
    <row r="1270" spans="1:12" x14ac:dyDescent="0.3">
      <c r="A1270">
        <v>10728</v>
      </c>
      <c r="B1270">
        <v>55</v>
      </c>
      <c r="C1270">
        <v>24</v>
      </c>
      <c r="D1270">
        <v>12</v>
      </c>
      <c r="E1270">
        <v>0</v>
      </c>
      <c r="F1270" t="s">
        <v>995</v>
      </c>
      <c r="G1270">
        <v>6</v>
      </c>
      <c r="H1270" t="s">
        <v>19</v>
      </c>
      <c r="I1270">
        <v>288</v>
      </c>
      <c r="J1270">
        <f>(p_summary[[#This Row],[UnitsSold]] - AVERAGE(product_summaries[UnitsSold])) / _xlfn.STDEV.P(product_summaries[UnitsSold])</f>
        <v>0.72316043184182122</v>
      </c>
      <c r="K1270">
        <f>(p_summary[[#This Row],[Revenue]]-AVERAGE(product_summaries[UnitsSold]))/_xlfn.STDEV.P(product_summaries[UnitsSold])</f>
        <v>-1.1570011059790557</v>
      </c>
      <c r="L1270">
        <v>903</v>
      </c>
    </row>
    <row r="1271" spans="1:12" x14ac:dyDescent="0.3">
      <c r="A1271">
        <v>10728</v>
      </c>
      <c r="B1271">
        <v>60</v>
      </c>
      <c r="C1271">
        <v>34</v>
      </c>
      <c r="D1271">
        <v>15</v>
      </c>
      <c r="E1271">
        <v>0</v>
      </c>
      <c r="F1271" t="s">
        <v>1004</v>
      </c>
      <c r="G1271">
        <v>4</v>
      </c>
      <c r="H1271" t="s">
        <v>13</v>
      </c>
      <c r="I1271">
        <v>510</v>
      </c>
      <c r="J1271">
        <f>(p_summary[[#This Row],[UnitsSold]] - AVERAGE(product_summaries[UnitsSold])) / _xlfn.STDEV.P(product_summaries[UnitsSold])</f>
        <v>2.7836951903642131</v>
      </c>
      <c r="K1271">
        <f>(p_summary[[#This Row],[Revenue]]-AVERAGE(product_summaries[UnitsSold]))/_xlfn.STDEV.P(product_summaries[UnitsSold])</f>
        <v>-0.47830864842420251</v>
      </c>
      <c r="L1271">
        <v>1577</v>
      </c>
    </row>
    <row r="1272" spans="1:12" x14ac:dyDescent="0.3">
      <c r="A1272">
        <v>10729</v>
      </c>
      <c r="B1272">
        <v>1</v>
      </c>
      <c r="C1272">
        <v>18</v>
      </c>
      <c r="D1272">
        <v>50</v>
      </c>
      <c r="E1272">
        <v>0</v>
      </c>
      <c r="F1272" t="s">
        <v>889</v>
      </c>
      <c r="G1272">
        <v>1</v>
      </c>
      <c r="H1272" t="s">
        <v>4</v>
      </c>
      <c r="I1272">
        <v>900</v>
      </c>
      <c r="J1272">
        <f>(p_summary[[#This Row],[UnitsSold]] - AVERAGE(product_summaries[UnitsSold])) / _xlfn.STDEV.P(product_summaries[UnitsSold])</f>
        <v>0.49387243942464115</v>
      </c>
      <c r="K1272">
        <f>(p_summary[[#This Row],[Revenue]]-AVERAGE(product_summaries[UnitsSold]))/_xlfn.STDEV.P(product_summaries[UnitsSold])</f>
        <v>0.71398891214513405</v>
      </c>
      <c r="L1272">
        <v>828</v>
      </c>
    </row>
    <row r="1273" spans="1:12" x14ac:dyDescent="0.3">
      <c r="A1273">
        <v>10729</v>
      </c>
      <c r="B1273">
        <v>21</v>
      </c>
      <c r="C1273">
        <v>10</v>
      </c>
      <c r="D1273">
        <v>30</v>
      </c>
      <c r="E1273">
        <v>0</v>
      </c>
      <c r="F1273" t="s">
        <v>929</v>
      </c>
      <c r="G1273">
        <v>3</v>
      </c>
      <c r="H1273" t="s">
        <v>10</v>
      </c>
      <c r="I1273">
        <v>300</v>
      </c>
      <c r="J1273">
        <f>(p_summary[[#This Row],[UnitsSold]] - AVERAGE(product_summaries[UnitsSold])) / _xlfn.STDEV.P(product_summaries[UnitsSold])</f>
        <v>1.0686210070837059</v>
      </c>
      <c r="K1273">
        <f>(p_summary[[#This Row],[Revenue]]-AVERAGE(product_summaries[UnitsSold]))/_xlfn.STDEV.P(product_summaries[UnitsSold])</f>
        <v>-1.1203150271923068</v>
      </c>
      <c r="L1273">
        <v>1016</v>
      </c>
    </row>
    <row r="1274" spans="1:12" x14ac:dyDescent="0.3">
      <c r="A1274">
        <v>10729</v>
      </c>
      <c r="B1274">
        <v>50</v>
      </c>
      <c r="C1274">
        <v>16.25</v>
      </c>
      <c r="D1274">
        <v>40</v>
      </c>
      <c r="E1274">
        <v>0</v>
      </c>
      <c r="F1274" t="s">
        <v>985</v>
      </c>
      <c r="G1274">
        <v>3</v>
      </c>
      <c r="H1274" t="s">
        <v>10</v>
      </c>
      <c r="I1274">
        <v>650</v>
      </c>
      <c r="J1274">
        <f>(p_summary[[#This Row],[UnitsSold]] - AVERAGE(product_summaries[UnitsSold])) / _xlfn.STDEV.P(product_summaries[UnitsSold])</f>
        <v>-1.3190312872871963</v>
      </c>
      <c r="K1274">
        <f>(p_summary[[#This Row],[Revenue]]-AVERAGE(product_summaries[UnitsSold]))/_xlfn.STDEV.P(product_summaries[UnitsSold])</f>
        <v>-5.0304395912132975E-2</v>
      </c>
      <c r="L1274">
        <v>235</v>
      </c>
    </row>
    <row r="1275" spans="1:12" x14ac:dyDescent="0.3">
      <c r="A1275">
        <v>10730</v>
      </c>
      <c r="B1275">
        <v>16</v>
      </c>
      <c r="C1275">
        <v>17.45</v>
      </c>
      <c r="D1275">
        <v>15</v>
      </c>
      <c r="E1275">
        <v>5.000000074505806E-2</v>
      </c>
      <c r="F1275" t="s">
        <v>919</v>
      </c>
      <c r="G1275">
        <v>3</v>
      </c>
      <c r="H1275" t="s">
        <v>10</v>
      </c>
      <c r="I1275">
        <v>248.66249980498105</v>
      </c>
      <c r="J1275">
        <f>(p_summary[[#This Row],[UnitsSold]] - AVERAGE(product_summaries[UnitsSold])) / _xlfn.STDEV.P(product_summaries[UnitsSold])</f>
        <v>1.5027396060602336</v>
      </c>
      <c r="K1275">
        <f>(p_summary[[#This Row],[Revenue]]-AVERAGE(product_summaries[UnitsSold]))/_xlfn.STDEV.P(product_summaries[UnitsSold])</f>
        <v>-1.2772626585980733</v>
      </c>
      <c r="L1275">
        <v>1158</v>
      </c>
    </row>
    <row r="1276" spans="1:12" x14ac:dyDescent="0.3">
      <c r="A1276">
        <v>10730</v>
      </c>
      <c r="B1276">
        <v>31</v>
      </c>
      <c r="C1276">
        <v>12.5</v>
      </c>
      <c r="D1276">
        <v>3</v>
      </c>
      <c r="E1276">
        <v>5.000000074505806E-2</v>
      </c>
      <c r="F1276" t="s">
        <v>949</v>
      </c>
      <c r="G1276">
        <v>4</v>
      </c>
      <c r="H1276" t="s">
        <v>13</v>
      </c>
      <c r="I1276">
        <v>35.624999972060323</v>
      </c>
      <c r="J1276">
        <f>(p_summary[[#This Row],[UnitsSold]] - AVERAGE(product_summaries[UnitsSold])) / _xlfn.STDEV.P(product_summaries[UnitsSold])</f>
        <v>2.2334040085629812</v>
      </c>
      <c r="K1276">
        <f>(p_summary[[#This Row],[Revenue]]-AVERAGE(product_summaries[UnitsSold]))/_xlfn.STDEV.P(product_summaries[UnitsSold])</f>
        <v>-1.9285552005482831</v>
      </c>
      <c r="L1276">
        <v>1397</v>
      </c>
    </row>
    <row r="1277" spans="1:12" x14ac:dyDescent="0.3">
      <c r="A1277">
        <v>10730</v>
      </c>
      <c r="B1277">
        <v>65</v>
      </c>
      <c r="C1277">
        <v>21.05</v>
      </c>
      <c r="D1277">
        <v>10</v>
      </c>
      <c r="E1277">
        <v>5.000000074505806E-2</v>
      </c>
      <c r="F1277" t="s">
        <v>1014</v>
      </c>
      <c r="G1277">
        <v>2</v>
      </c>
      <c r="H1277" t="s">
        <v>7</v>
      </c>
      <c r="I1277">
        <v>199.97499984316528</v>
      </c>
      <c r="J1277">
        <f>(p_summary[[#This Row],[UnitsSold]] - AVERAGE(product_summaries[UnitsSold])) / _xlfn.STDEV.P(product_summaries[UnitsSold])</f>
        <v>0.24012706114962851</v>
      </c>
      <c r="K1277">
        <f>(p_summary[[#This Row],[Revenue]]-AVERAGE(product_summaries[UnitsSold]))/_xlfn.STDEV.P(product_summaries[UnitsSold])</f>
        <v>-1.4261087802254904</v>
      </c>
      <c r="L1277">
        <v>745</v>
      </c>
    </row>
    <row r="1278" spans="1:12" x14ac:dyDescent="0.3">
      <c r="A1278">
        <v>10731</v>
      </c>
      <c r="B1278">
        <v>21</v>
      </c>
      <c r="C1278">
        <v>10</v>
      </c>
      <c r="D1278">
        <v>40</v>
      </c>
      <c r="E1278">
        <v>5.000000074505806E-2</v>
      </c>
      <c r="F1278" t="s">
        <v>929</v>
      </c>
      <c r="G1278">
        <v>3</v>
      </c>
      <c r="H1278" t="s">
        <v>10</v>
      </c>
      <c r="I1278">
        <v>379.99999970197678</v>
      </c>
      <c r="J1278">
        <f>(p_summary[[#This Row],[UnitsSold]] - AVERAGE(product_summaries[UnitsSold])) / _xlfn.STDEV.P(product_summaries[UnitsSold])</f>
        <v>1.0686210070837059</v>
      </c>
      <c r="K1278">
        <f>(p_summary[[#This Row],[Revenue]]-AVERAGE(product_summaries[UnitsSold]))/_xlfn.STDEV.P(product_summaries[UnitsSold])</f>
        <v>-0.87574116952508996</v>
      </c>
      <c r="L1278">
        <v>1016</v>
      </c>
    </row>
    <row r="1279" spans="1:12" x14ac:dyDescent="0.3">
      <c r="A1279">
        <v>10731</v>
      </c>
      <c r="B1279">
        <v>51</v>
      </c>
      <c r="C1279">
        <v>53</v>
      </c>
      <c r="D1279">
        <v>30</v>
      </c>
      <c r="E1279">
        <v>5.000000074505806E-2</v>
      </c>
      <c r="F1279" t="s">
        <v>987</v>
      </c>
      <c r="G1279">
        <v>7</v>
      </c>
      <c r="H1279" t="s">
        <v>22</v>
      </c>
      <c r="I1279">
        <v>1510.4999988153577</v>
      </c>
      <c r="J1279">
        <f>(p_summary[[#This Row],[UnitsSold]] - AVERAGE(product_summaries[UnitsSold])) / _xlfn.STDEV.P(product_summaries[UnitsSold])</f>
        <v>0.67118848689392707</v>
      </c>
      <c r="K1279">
        <f>(p_summary[[#This Row],[Revenue]]-AVERAGE(product_summaries[UnitsSold]))/_xlfn.STDEV.P(product_summaries[UnitsSold])</f>
        <v>2.5803931667993236</v>
      </c>
      <c r="L1279">
        <v>886</v>
      </c>
    </row>
    <row r="1280" spans="1:12" x14ac:dyDescent="0.3">
      <c r="A1280">
        <v>10732</v>
      </c>
      <c r="B1280">
        <v>76</v>
      </c>
      <c r="C1280">
        <v>18</v>
      </c>
      <c r="D1280">
        <v>20</v>
      </c>
      <c r="E1280">
        <v>0</v>
      </c>
      <c r="F1280" t="s">
        <v>1032</v>
      </c>
      <c r="G1280">
        <v>1</v>
      </c>
      <c r="H1280" t="s">
        <v>4</v>
      </c>
      <c r="I1280">
        <v>360</v>
      </c>
      <c r="J1280">
        <f>(p_summary[[#This Row],[UnitsSold]] - AVERAGE(product_summaries[UnitsSold])) / _xlfn.STDEV.P(product_summaries[UnitsSold])</f>
        <v>0.96161994395568862</v>
      </c>
      <c r="K1280">
        <f>(p_summary[[#This Row],[Revenue]]-AVERAGE(product_summaries[UnitsSold]))/_xlfn.STDEV.P(product_summaries[UnitsSold])</f>
        <v>-0.93688463325856275</v>
      </c>
      <c r="L1280">
        <v>981</v>
      </c>
    </row>
    <row r="1281" spans="1:12" x14ac:dyDescent="0.3">
      <c r="A1281">
        <v>10733</v>
      </c>
      <c r="B1281">
        <v>14</v>
      </c>
      <c r="C1281">
        <v>23.25</v>
      </c>
      <c r="D1281">
        <v>16</v>
      </c>
      <c r="E1281">
        <v>0</v>
      </c>
      <c r="F1281" t="s">
        <v>915</v>
      </c>
      <c r="G1281">
        <v>7</v>
      </c>
      <c r="H1281" t="s">
        <v>22</v>
      </c>
      <c r="I1281">
        <v>372</v>
      </c>
      <c r="J1281">
        <f>(p_summary[[#This Row],[UnitsSold]] - AVERAGE(product_summaries[UnitsSold])) / _xlfn.STDEV.P(product_summaries[UnitsSold])</f>
        <v>-0.80236901104048375</v>
      </c>
      <c r="K1281">
        <f>(p_summary[[#This Row],[Revenue]]-AVERAGE(product_summaries[UnitsSold]))/_xlfn.STDEV.P(product_summaries[UnitsSold])</f>
        <v>-0.90019855447181396</v>
      </c>
      <c r="L1281">
        <v>404</v>
      </c>
    </row>
    <row r="1282" spans="1:12" x14ac:dyDescent="0.3">
      <c r="A1282">
        <v>10733</v>
      </c>
      <c r="B1282">
        <v>28</v>
      </c>
      <c r="C1282">
        <v>45.6</v>
      </c>
      <c r="D1282">
        <v>20</v>
      </c>
      <c r="E1282">
        <v>0</v>
      </c>
      <c r="F1282" t="s">
        <v>943</v>
      </c>
      <c r="G1282">
        <v>7</v>
      </c>
      <c r="H1282" t="s">
        <v>22</v>
      </c>
      <c r="I1282">
        <v>912</v>
      </c>
      <c r="J1282">
        <f>(p_summary[[#This Row],[UnitsSold]] - AVERAGE(product_summaries[UnitsSold])) / _xlfn.STDEV.P(product_summaries[UnitsSold])</f>
        <v>-8.0876128234423653E-2</v>
      </c>
      <c r="K1282">
        <f>(p_summary[[#This Row],[Revenue]]-AVERAGE(product_summaries[UnitsSold]))/_xlfn.STDEV.P(product_summaries[UnitsSold])</f>
        <v>0.75067499093188284</v>
      </c>
      <c r="L1282">
        <v>640</v>
      </c>
    </row>
    <row r="1283" spans="1:12" x14ac:dyDescent="0.3">
      <c r="A1283">
        <v>10733</v>
      </c>
      <c r="B1283">
        <v>52</v>
      </c>
      <c r="C1283">
        <v>7</v>
      </c>
      <c r="D1283">
        <v>25</v>
      </c>
      <c r="E1283">
        <v>0</v>
      </c>
      <c r="F1283" t="s">
        <v>989</v>
      </c>
      <c r="G1283">
        <v>5</v>
      </c>
      <c r="H1283" t="s">
        <v>16</v>
      </c>
      <c r="I1283">
        <v>175</v>
      </c>
      <c r="J1283">
        <f>(p_summary[[#This Row],[UnitsSold]] - AVERAGE(product_summaries[UnitsSold])) / _xlfn.STDEV.P(product_summaries[UnitsSold])</f>
        <v>-0.50888038074649322</v>
      </c>
      <c r="K1283">
        <f>(p_summary[[#This Row],[Revenue]]-AVERAGE(product_summaries[UnitsSold]))/_xlfn.STDEV.P(product_summaries[UnitsSold])</f>
        <v>-1.5024616812209404</v>
      </c>
      <c r="L1283">
        <v>500</v>
      </c>
    </row>
    <row r="1284" spans="1:12" x14ac:dyDescent="0.3">
      <c r="A1284">
        <v>10734</v>
      </c>
      <c r="B1284">
        <v>6</v>
      </c>
      <c r="C1284">
        <v>25</v>
      </c>
      <c r="D1284">
        <v>30</v>
      </c>
      <c r="E1284">
        <v>0</v>
      </c>
      <c r="F1284" t="s">
        <v>899</v>
      </c>
      <c r="G1284">
        <v>2</v>
      </c>
      <c r="H1284" t="s">
        <v>7</v>
      </c>
      <c r="I1284">
        <v>750</v>
      </c>
      <c r="J1284">
        <f>(p_summary[[#This Row],[UnitsSold]] - AVERAGE(product_summaries[UnitsSold])) / _xlfn.STDEV.P(product_summaries[UnitsSold])</f>
        <v>-1.1172578539600777</v>
      </c>
      <c r="K1284">
        <f>(p_summary[[#This Row],[Revenue]]-AVERAGE(product_summaries[UnitsSold]))/_xlfn.STDEV.P(product_summaries[UnitsSold])</f>
        <v>0.25541292731077386</v>
      </c>
      <c r="L1284">
        <v>301</v>
      </c>
    </row>
    <row r="1285" spans="1:12" x14ac:dyDescent="0.3">
      <c r="A1285">
        <v>10734</v>
      </c>
      <c r="B1285">
        <v>30</v>
      </c>
      <c r="C1285">
        <v>25.89</v>
      </c>
      <c r="D1285">
        <v>15</v>
      </c>
      <c r="E1285">
        <v>0</v>
      </c>
      <c r="F1285" t="s">
        <v>947</v>
      </c>
      <c r="G1285">
        <v>8</v>
      </c>
      <c r="H1285" t="s">
        <v>25</v>
      </c>
      <c r="I1285">
        <v>388.35</v>
      </c>
      <c r="J1285">
        <f>(p_summary[[#This Row],[UnitsSold]] - AVERAGE(product_summaries[UnitsSold])) / _xlfn.STDEV.P(product_summaries[UnitsSold])</f>
        <v>-0.16647697873683756</v>
      </c>
      <c r="K1285">
        <f>(p_summary[[#This Row],[Revenue]]-AVERAGE(product_summaries[UnitsSold]))/_xlfn.STDEV.P(product_summaries[UnitsSold])</f>
        <v>-0.85021377212486859</v>
      </c>
      <c r="L1285">
        <v>612</v>
      </c>
    </row>
    <row r="1286" spans="1:12" x14ac:dyDescent="0.3">
      <c r="A1286">
        <v>10734</v>
      </c>
      <c r="B1286">
        <v>76</v>
      </c>
      <c r="C1286">
        <v>18</v>
      </c>
      <c r="D1286">
        <v>20</v>
      </c>
      <c r="E1286">
        <v>0</v>
      </c>
      <c r="F1286" t="s">
        <v>1032</v>
      </c>
      <c r="G1286">
        <v>1</v>
      </c>
      <c r="H1286" t="s">
        <v>4</v>
      </c>
      <c r="I1286">
        <v>360</v>
      </c>
      <c r="J1286">
        <f>(p_summary[[#This Row],[UnitsSold]] - AVERAGE(product_summaries[UnitsSold])) / _xlfn.STDEV.P(product_summaries[UnitsSold])</f>
        <v>0.96161994395568862</v>
      </c>
      <c r="K1286">
        <f>(p_summary[[#This Row],[Revenue]]-AVERAGE(product_summaries[UnitsSold]))/_xlfn.STDEV.P(product_summaries[UnitsSold])</f>
        <v>-0.93688463325856275</v>
      </c>
      <c r="L1286">
        <v>981</v>
      </c>
    </row>
    <row r="1287" spans="1:12" x14ac:dyDescent="0.3">
      <c r="A1287">
        <v>10735</v>
      </c>
      <c r="B1287">
        <v>61</v>
      </c>
      <c r="C1287">
        <v>28.5</v>
      </c>
      <c r="D1287">
        <v>20</v>
      </c>
      <c r="E1287">
        <v>0.10000000149011612</v>
      </c>
      <c r="F1287" t="s">
        <v>1006</v>
      </c>
      <c r="G1287">
        <v>2</v>
      </c>
      <c r="H1287" t="s">
        <v>7</v>
      </c>
      <c r="I1287">
        <v>512.99999915063381</v>
      </c>
      <c r="J1287">
        <f>(p_summary[[#This Row],[UnitsSold]] - AVERAGE(product_summaries[UnitsSold])) / _xlfn.STDEV.P(product_summaries[UnitsSold])</f>
        <v>-0.19399153782689918</v>
      </c>
      <c r="K1287">
        <f>(p_summary[[#This Row],[Revenue]]-AVERAGE(product_summaries[UnitsSold]))/_xlfn.STDEV.P(product_summaries[UnitsSold])</f>
        <v>-0.46913713132417489</v>
      </c>
      <c r="L1287">
        <v>603</v>
      </c>
    </row>
    <row r="1288" spans="1:12" x14ac:dyDescent="0.3">
      <c r="A1288">
        <v>10735</v>
      </c>
      <c r="B1288">
        <v>77</v>
      </c>
      <c r="C1288">
        <v>13</v>
      </c>
      <c r="D1288">
        <v>2</v>
      </c>
      <c r="E1288">
        <v>0.10000000149011612</v>
      </c>
      <c r="F1288" t="s">
        <v>1034</v>
      </c>
      <c r="G1288">
        <v>2</v>
      </c>
      <c r="H1288" t="s">
        <v>7</v>
      </c>
      <c r="I1288">
        <v>23.399999961256981</v>
      </c>
      <c r="J1288">
        <f>(p_summary[[#This Row],[UnitsSold]] - AVERAGE(product_summaries[UnitsSold])) / _xlfn.STDEV.P(product_summaries[UnitsSold])</f>
        <v>0.38075702983216564</v>
      </c>
      <c r="K1288">
        <f>(p_summary[[#This Row],[Revenue]]-AVERAGE(product_summaries[UnitsSold]))/_xlfn.STDEV.P(product_summaries[UnitsSold])</f>
        <v>-1.9659291433453112</v>
      </c>
      <c r="L1288">
        <v>791</v>
      </c>
    </row>
    <row r="1289" spans="1:12" x14ac:dyDescent="0.3">
      <c r="A1289">
        <v>10736</v>
      </c>
      <c r="B1289">
        <v>65</v>
      </c>
      <c r="C1289">
        <v>21.05</v>
      </c>
      <c r="D1289">
        <v>40</v>
      </c>
      <c r="E1289">
        <v>0</v>
      </c>
      <c r="F1289" t="s">
        <v>1014</v>
      </c>
      <c r="G1289">
        <v>2</v>
      </c>
      <c r="H1289" t="s">
        <v>7</v>
      </c>
      <c r="I1289">
        <v>842</v>
      </c>
      <c r="J1289">
        <f>(p_summary[[#This Row],[UnitsSold]] - AVERAGE(product_summaries[UnitsSold])) / _xlfn.STDEV.P(product_summaries[UnitsSold])</f>
        <v>0.24012706114962851</v>
      </c>
      <c r="K1289">
        <f>(p_summary[[#This Row],[Revenue]]-AVERAGE(product_summaries[UnitsSold]))/_xlfn.STDEV.P(product_summaries[UnitsSold])</f>
        <v>0.53667286467584807</v>
      </c>
      <c r="L1289">
        <v>745</v>
      </c>
    </row>
    <row r="1290" spans="1:12" x14ac:dyDescent="0.3">
      <c r="A1290">
        <v>10736</v>
      </c>
      <c r="B1290">
        <v>75</v>
      </c>
      <c r="C1290">
        <v>7.75</v>
      </c>
      <c r="D1290">
        <v>20</v>
      </c>
      <c r="E1290">
        <v>0</v>
      </c>
      <c r="F1290" t="s">
        <v>1030</v>
      </c>
      <c r="G1290">
        <v>1</v>
      </c>
      <c r="H1290" t="s">
        <v>4</v>
      </c>
      <c r="I1290">
        <v>155</v>
      </c>
      <c r="J1290">
        <f>(p_summary[[#This Row],[UnitsSold]] - AVERAGE(product_summaries[UnitsSold])) / _xlfn.STDEV.P(product_summaries[UnitsSold])</f>
        <v>1.4935680863635465</v>
      </c>
      <c r="K1290">
        <f>(p_summary[[#This Row],[Revenue]]-AVERAGE(product_summaries[UnitsSold]))/_xlfn.STDEV.P(product_summaries[UnitsSold])</f>
        <v>-1.5636051458655218</v>
      </c>
      <c r="L1290">
        <v>1155</v>
      </c>
    </row>
    <row r="1291" spans="1:12" x14ac:dyDescent="0.3">
      <c r="A1291">
        <v>10737</v>
      </c>
      <c r="B1291">
        <v>13</v>
      </c>
      <c r="C1291">
        <v>6</v>
      </c>
      <c r="D1291">
        <v>4</v>
      </c>
      <c r="E1291">
        <v>0</v>
      </c>
      <c r="F1291" t="s">
        <v>913</v>
      </c>
      <c r="G1291">
        <v>8</v>
      </c>
      <c r="H1291" t="s">
        <v>25</v>
      </c>
      <c r="I1291">
        <v>24</v>
      </c>
      <c r="J1291">
        <f>(p_summary[[#This Row],[UnitsSold]] - AVERAGE(product_summaries[UnitsSold])) / _xlfn.STDEV.P(product_summaries[UnitsSold])</f>
        <v>0.68647435305507243</v>
      </c>
      <c r="K1291">
        <f>(p_summary[[#This Row],[Revenue]]-AVERAGE(product_summaries[UnitsSold]))/_xlfn.STDEV.P(product_summaries[UnitsSold])</f>
        <v>-1.9640948392875297</v>
      </c>
      <c r="L1291">
        <v>891</v>
      </c>
    </row>
    <row r="1292" spans="1:12" x14ac:dyDescent="0.3">
      <c r="A1292">
        <v>10737</v>
      </c>
      <c r="B1292">
        <v>41</v>
      </c>
      <c r="C1292">
        <v>9.65</v>
      </c>
      <c r="D1292">
        <v>12</v>
      </c>
      <c r="E1292">
        <v>0</v>
      </c>
      <c r="F1292" t="s">
        <v>967</v>
      </c>
      <c r="G1292">
        <v>8</v>
      </c>
      <c r="H1292" t="s">
        <v>25</v>
      </c>
      <c r="I1292">
        <v>115.80000000000001</v>
      </c>
      <c r="J1292">
        <f>(p_summary[[#This Row],[UnitsSold]] - AVERAGE(product_summaries[UnitsSold])) / _xlfn.STDEV.P(product_summaries[UnitsSold])</f>
        <v>0.96161994395568862</v>
      </c>
      <c r="K1292">
        <f>(p_summary[[#This Row],[Revenue]]-AVERAGE(product_summaries[UnitsSold]))/_xlfn.STDEV.P(product_summaries[UnitsSold])</f>
        <v>-1.6834463365689014</v>
      </c>
      <c r="L1292">
        <v>981</v>
      </c>
    </row>
    <row r="1293" spans="1:12" x14ac:dyDescent="0.3">
      <c r="A1293">
        <v>10738</v>
      </c>
      <c r="B1293">
        <v>16</v>
      </c>
      <c r="C1293">
        <v>17.45</v>
      </c>
      <c r="D1293">
        <v>3</v>
      </c>
      <c r="E1293">
        <v>0</v>
      </c>
      <c r="F1293" t="s">
        <v>919</v>
      </c>
      <c r="G1293">
        <v>3</v>
      </c>
      <c r="H1293" t="s">
        <v>10</v>
      </c>
      <c r="I1293">
        <v>52.349999999999994</v>
      </c>
      <c r="J1293">
        <f>(p_summary[[#This Row],[UnitsSold]] - AVERAGE(product_summaries[UnitsSold])) / _xlfn.STDEV.P(product_summaries[UnitsSold])</f>
        <v>1.5027396060602336</v>
      </c>
      <c r="K1293">
        <f>(p_summary[[#This Row],[Revenue]]-AVERAGE(product_summaries[UnitsSold]))/_xlfn.STDEV.P(product_summaries[UnitsSold])</f>
        <v>-1.8774239781538355</v>
      </c>
      <c r="L1293">
        <v>1158</v>
      </c>
    </row>
    <row r="1294" spans="1:12" x14ac:dyDescent="0.3">
      <c r="A1294">
        <v>10739</v>
      </c>
      <c r="B1294">
        <v>36</v>
      </c>
      <c r="C1294">
        <v>19</v>
      </c>
      <c r="D1294">
        <v>6</v>
      </c>
      <c r="E1294">
        <v>0</v>
      </c>
      <c r="F1294" t="s">
        <v>957</v>
      </c>
      <c r="G1294">
        <v>8</v>
      </c>
      <c r="H1294" t="s">
        <v>25</v>
      </c>
      <c r="I1294">
        <v>114</v>
      </c>
      <c r="J1294">
        <f>(p_summary[[#This Row],[UnitsSold]] - AVERAGE(product_summaries[UnitsSold])) / _xlfn.STDEV.P(product_summaries[UnitsSold])</f>
        <v>0.42355745508337261</v>
      </c>
      <c r="K1294">
        <f>(p_summary[[#This Row],[Revenue]]-AVERAGE(product_summaries[UnitsSold]))/_xlfn.STDEV.P(product_summaries[UnitsSold])</f>
        <v>-1.6889492483869135</v>
      </c>
      <c r="L1294">
        <v>805</v>
      </c>
    </row>
    <row r="1295" spans="1:12" x14ac:dyDescent="0.3">
      <c r="A1295">
        <v>10739</v>
      </c>
      <c r="B1295">
        <v>52</v>
      </c>
      <c r="C1295">
        <v>7</v>
      </c>
      <c r="D1295">
        <v>18</v>
      </c>
      <c r="E1295">
        <v>0</v>
      </c>
      <c r="F1295" t="s">
        <v>989</v>
      </c>
      <c r="G1295">
        <v>5</v>
      </c>
      <c r="H1295" t="s">
        <v>16</v>
      </c>
      <c r="I1295">
        <v>126</v>
      </c>
      <c r="J1295">
        <f>(p_summary[[#This Row],[UnitsSold]] - AVERAGE(product_summaries[UnitsSold])) / _xlfn.STDEV.P(product_summaries[UnitsSold])</f>
        <v>-0.50888038074649322</v>
      </c>
      <c r="K1295">
        <f>(p_summary[[#This Row],[Revenue]]-AVERAGE(product_summaries[UnitsSold]))/_xlfn.STDEV.P(product_summaries[UnitsSold])</f>
        <v>-1.6522631696001646</v>
      </c>
      <c r="L1295">
        <v>500</v>
      </c>
    </row>
    <row r="1296" spans="1:12" x14ac:dyDescent="0.3">
      <c r="A1296">
        <v>10740</v>
      </c>
      <c r="B1296">
        <v>28</v>
      </c>
      <c r="C1296">
        <v>45.6</v>
      </c>
      <c r="D1296">
        <v>5</v>
      </c>
      <c r="E1296">
        <v>0.20000000298023224</v>
      </c>
      <c r="F1296" t="s">
        <v>943</v>
      </c>
      <c r="G1296">
        <v>7</v>
      </c>
      <c r="H1296" t="s">
        <v>22</v>
      </c>
      <c r="I1296">
        <v>182.39999932050705</v>
      </c>
      <c r="J1296">
        <f>(p_summary[[#This Row],[UnitsSold]] - AVERAGE(product_summaries[UnitsSold])) / _xlfn.STDEV.P(product_summaries[UnitsSold])</f>
        <v>-8.0876128234423653E-2</v>
      </c>
      <c r="K1296">
        <f>(p_summary[[#This Row],[Revenue]]-AVERAGE(product_summaries[UnitsSold]))/_xlfn.STDEV.P(product_summaries[UnitsSold])</f>
        <v>-1.4798386013797729</v>
      </c>
      <c r="L1296">
        <v>640</v>
      </c>
    </row>
    <row r="1297" spans="1:12" x14ac:dyDescent="0.3">
      <c r="A1297">
        <v>10740</v>
      </c>
      <c r="B1297">
        <v>35</v>
      </c>
      <c r="C1297">
        <v>18</v>
      </c>
      <c r="D1297">
        <v>35</v>
      </c>
      <c r="E1297">
        <v>0.20000000298023224</v>
      </c>
      <c r="F1297" t="s">
        <v>956</v>
      </c>
      <c r="G1297">
        <v>1</v>
      </c>
      <c r="H1297" t="s">
        <v>4</v>
      </c>
      <c r="I1297">
        <v>503.99999812245369</v>
      </c>
      <c r="J1297">
        <f>(p_summary[[#This Row],[UnitsSold]] - AVERAGE(product_summaries[UnitsSold])) / _xlfn.STDEV.P(product_summaries[UnitsSold])</f>
        <v>0.6620169671972399</v>
      </c>
      <c r="K1297">
        <f>(p_summary[[#This Row],[Revenue]]-AVERAGE(product_summaries[UnitsSold]))/_xlfn.STDEV.P(product_summaries[UnitsSold])</f>
        <v>-0.49665169355756122</v>
      </c>
      <c r="L1297">
        <v>883</v>
      </c>
    </row>
    <row r="1298" spans="1:12" x14ac:dyDescent="0.3">
      <c r="A1298">
        <v>10740</v>
      </c>
      <c r="B1298">
        <v>45</v>
      </c>
      <c r="C1298">
        <v>9.5</v>
      </c>
      <c r="D1298">
        <v>40</v>
      </c>
      <c r="E1298">
        <v>0.20000000298023224</v>
      </c>
      <c r="F1298" t="s">
        <v>975</v>
      </c>
      <c r="G1298">
        <v>8</v>
      </c>
      <c r="H1298" t="s">
        <v>25</v>
      </c>
      <c r="I1298">
        <v>303.99999886751175</v>
      </c>
      <c r="J1298">
        <f>(p_summary[[#This Row],[UnitsSold]] - AVERAGE(product_summaries[UnitsSold])) / _xlfn.STDEV.P(product_summaries[UnitsSold])</f>
        <v>-0.48442299488866064</v>
      </c>
      <c r="K1298">
        <f>(p_summary[[#This Row],[Revenue]]-AVERAGE(product_summaries[UnitsSold]))/_xlfn.STDEV.P(product_summaries[UnitsSold])</f>
        <v>-1.1080863377256034</v>
      </c>
      <c r="L1298">
        <v>508</v>
      </c>
    </row>
    <row r="1299" spans="1:12" x14ac:dyDescent="0.3">
      <c r="A1299">
        <v>10740</v>
      </c>
      <c r="B1299">
        <v>56</v>
      </c>
      <c r="C1299">
        <v>38</v>
      </c>
      <c r="D1299">
        <v>14</v>
      </c>
      <c r="E1299">
        <v>0.20000000298023224</v>
      </c>
      <c r="F1299" t="s">
        <v>997</v>
      </c>
      <c r="G1299">
        <v>5</v>
      </c>
      <c r="H1299" t="s">
        <v>16</v>
      </c>
      <c r="I1299">
        <v>425.59999841451645</v>
      </c>
      <c r="J1299">
        <f>(p_summary[[#This Row],[UnitsSold]] - AVERAGE(product_summaries[UnitsSold])) / _xlfn.STDEV.P(product_summaries[UnitsSold])</f>
        <v>1.8237427954442857</v>
      </c>
      <c r="K1299">
        <f>(p_summary[[#This Row],[Revenue]]-AVERAGE(product_summaries[UnitsSold]))/_xlfn.STDEV.P(product_summaries[UnitsSold])</f>
        <v>-0.7363340740714337</v>
      </c>
      <c r="L1299">
        <v>1263</v>
      </c>
    </row>
    <row r="1300" spans="1:12" x14ac:dyDescent="0.3">
      <c r="A1300">
        <v>10741</v>
      </c>
      <c r="B1300">
        <v>2</v>
      </c>
      <c r="C1300">
        <v>19</v>
      </c>
      <c r="D1300">
        <v>15</v>
      </c>
      <c r="E1300">
        <v>0.20000000298023224</v>
      </c>
      <c r="F1300" t="s">
        <v>891</v>
      </c>
      <c r="G1300">
        <v>1</v>
      </c>
      <c r="H1300" t="s">
        <v>4</v>
      </c>
      <c r="I1300">
        <v>227.99999915063381</v>
      </c>
      <c r="J1300">
        <f>(p_summary[[#This Row],[UnitsSold]] - AVERAGE(product_summaries[UnitsSold])) / _xlfn.STDEV.P(product_summaries[UnitsSold])</f>
        <v>1.1939651096050978</v>
      </c>
      <c r="K1300">
        <f>(p_summary[[#This Row],[Revenue]]-AVERAGE(product_summaries[UnitsSold]))/_xlfn.STDEV.P(product_summaries[UnitsSold])</f>
        <v>-1.3404315025094593</v>
      </c>
      <c r="L1300">
        <v>1057</v>
      </c>
    </row>
    <row r="1301" spans="1:12" x14ac:dyDescent="0.3">
      <c r="A1301">
        <v>10742</v>
      </c>
      <c r="B1301">
        <v>3</v>
      </c>
      <c r="C1301">
        <v>10</v>
      </c>
      <c r="D1301">
        <v>20</v>
      </c>
      <c r="E1301">
        <v>0</v>
      </c>
      <c r="F1301" t="s">
        <v>893</v>
      </c>
      <c r="G1301">
        <v>2</v>
      </c>
      <c r="H1301" t="s">
        <v>7</v>
      </c>
      <c r="I1301">
        <v>200</v>
      </c>
      <c r="J1301">
        <f>(p_summary[[#This Row],[UnitsSold]] - AVERAGE(product_summaries[UnitsSold])) / _xlfn.STDEV.P(product_summaries[UnitsSold])</f>
        <v>-1.0347141766898929</v>
      </c>
      <c r="K1301">
        <f>(p_summary[[#This Row],[Revenue]]-AVERAGE(product_summaries[UnitsSold]))/_xlfn.STDEV.P(product_summaries[UnitsSold])</f>
        <v>-1.4260323504152137</v>
      </c>
      <c r="L1301">
        <v>328</v>
      </c>
    </row>
    <row r="1302" spans="1:12" x14ac:dyDescent="0.3">
      <c r="A1302">
        <v>10742</v>
      </c>
      <c r="B1302">
        <v>60</v>
      </c>
      <c r="C1302">
        <v>34</v>
      </c>
      <c r="D1302">
        <v>50</v>
      </c>
      <c r="E1302">
        <v>0</v>
      </c>
      <c r="F1302" t="s">
        <v>1004</v>
      </c>
      <c r="G1302">
        <v>4</v>
      </c>
      <c r="H1302" t="s">
        <v>13</v>
      </c>
      <c r="I1302">
        <v>1700</v>
      </c>
      <c r="J1302">
        <f>(p_summary[[#This Row],[UnitsSold]] - AVERAGE(product_summaries[UnitsSold])) / _xlfn.STDEV.P(product_summaries[UnitsSold])</f>
        <v>2.7836951903642131</v>
      </c>
      <c r="K1302">
        <f>(p_summary[[#This Row],[Revenue]]-AVERAGE(product_summaries[UnitsSold]))/_xlfn.STDEV.P(product_summaries[UnitsSold])</f>
        <v>3.1597274979283885</v>
      </c>
      <c r="L1302">
        <v>1577</v>
      </c>
    </row>
    <row r="1303" spans="1:12" x14ac:dyDescent="0.3">
      <c r="A1303">
        <v>10742</v>
      </c>
      <c r="B1303">
        <v>72</v>
      </c>
      <c r="C1303">
        <v>34.799999999999997</v>
      </c>
      <c r="D1303">
        <v>35</v>
      </c>
      <c r="E1303">
        <v>0</v>
      </c>
      <c r="F1303" t="s">
        <v>1026</v>
      </c>
      <c r="G1303">
        <v>4</v>
      </c>
      <c r="H1303" t="s">
        <v>13</v>
      </c>
      <c r="I1303">
        <v>1218</v>
      </c>
      <c r="J1303">
        <f>(p_summary[[#This Row],[UnitsSold]] - AVERAGE(product_summaries[UnitsSold])) / _xlfn.STDEV.P(product_summaries[UnitsSold])</f>
        <v>0.42661462831560165</v>
      </c>
      <c r="K1303">
        <f>(p_summary[[#This Row],[Revenue]]-AVERAGE(product_summaries[UnitsSold]))/_xlfn.STDEV.P(product_summaries[UnitsSold])</f>
        <v>1.6861699999939777</v>
      </c>
      <c r="L1303">
        <v>806</v>
      </c>
    </row>
    <row r="1304" spans="1:12" x14ac:dyDescent="0.3">
      <c r="A1304">
        <v>10743</v>
      </c>
      <c r="B1304">
        <v>46</v>
      </c>
      <c r="C1304">
        <v>12</v>
      </c>
      <c r="D1304">
        <v>28</v>
      </c>
      <c r="E1304">
        <v>5.000000074505806E-2</v>
      </c>
      <c r="F1304" t="s">
        <v>977</v>
      </c>
      <c r="G1304">
        <v>8</v>
      </c>
      <c r="H1304" t="s">
        <v>25</v>
      </c>
      <c r="I1304">
        <v>319.19999974966049</v>
      </c>
      <c r="J1304">
        <f>(p_summary[[#This Row],[UnitsSold]] - AVERAGE(product_summaries[UnitsSold])) / _xlfn.STDEV.P(product_summaries[UnitsSold])</f>
        <v>-0.3621360655994979</v>
      </c>
      <c r="K1304">
        <f>(p_summary[[#This Row],[Revenue]]-AVERAGE(product_summaries[UnitsSold]))/_xlfn.STDEV.P(product_summaries[UnitsSold])</f>
        <v>-1.06161730189884</v>
      </c>
      <c r="L1304">
        <v>548</v>
      </c>
    </row>
    <row r="1305" spans="1:12" x14ac:dyDescent="0.3">
      <c r="A1305">
        <v>10744</v>
      </c>
      <c r="B1305">
        <v>40</v>
      </c>
      <c r="C1305">
        <v>18.399999999999999</v>
      </c>
      <c r="D1305">
        <v>50</v>
      </c>
      <c r="E1305">
        <v>0.20000000298023224</v>
      </c>
      <c r="F1305" t="s">
        <v>965</v>
      </c>
      <c r="G1305">
        <v>8</v>
      </c>
      <c r="H1305" t="s">
        <v>25</v>
      </c>
      <c r="I1305">
        <v>735.99999725818623</v>
      </c>
      <c r="J1305">
        <f>(p_summary[[#This Row],[UnitsSold]] - AVERAGE(product_summaries[UnitsSold])) / _xlfn.STDEV.P(product_summaries[UnitsSold])</f>
        <v>1.3345950782876348</v>
      </c>
      <c r="K1305">
        <f>(p_summary[[#This Row],[Revenue]]-AVERAGE(product_summaries[UnitsSold]))/_xlfn.STDEV.P(product_summaries[UnitsSold])</f>
        <v>0.2126124936773672</v>
      </c>
      <c r="L1305">
        <v>1103</v>
      </c>
    </row>
    <row r="1306" spans="1:12" x14ac:dyDescent="0.3">
      <c r="A1306">
        <v>10745</v>
      </c>
      <c r="B1306">
        <v>18</v>
      </c>
      <c r="C1306">
        <v>62.5</v>
      </c>
      <c r="D1306">
        <v>24</v>
      </c>
      <c r="E1306">
        <v>0</v>
      </c>
      <c r="F1306" t="s">
        <v>923</v>
      </c>
      <c r="G1306">
        <v>8</v>
      </c>
      <c r="H1306" t="s">
        <v>25</v>
      </c>
      <c r="I1306">
        <v>1500</v>
      </c>
      <c r="J1306">
        <f>(p_summary[[#This Row],[UnitsSold]] - AVERAGE(product_summaries[UnitsSold])) / _xlfn.STDEV.P(product_summaries[UnitsSold])</f>
        <v>-0.38965062468955952</v>
      </c>
      <c r="K1306">
        <f>(p_summary[[#This Row],[Revenue]]-AVERAGE(product_summaries[UnitsSold]))/_xlfn.STDEV.P(product_summaries[UnitsSold])</f>
        <v>2.5482928514825751</v>
      </c>
      <c r="L1306">
        <v>539</v>
      </c>
    </row>
    <row r="1307" spans="1:12" x14ac:dyDescent="0.3">
      <c r="A1307">
        <v>10745</v>
      </c>
      <c r="B1307">
        <v>44</v>
      </c>
      <c r="C1307">
        <v>19.45</v>
      </c>
      <c r="D1307">
        <v>16</v>
      </c>
      <c r="E1307">
        <v>0</v>
      </c>
      <c r="F1307" t="s">
        <v>973</v>
      </c>
      <c r="G1307">
        <v>2</v>
      </c>
      <c r="H1307" t="s">
        <v>7</v>
      </c>
      <c r="I1307">
        <v>311.2</v>
      </c>
      <c r="J1307">
        <f>(p_summary[[#This Row],[UnitsSold]] - AVERAGE(product_summaries[UnitsSold])) / _xlfn.STDEV.P(product_summaries[UnitsSold])</f>
        <v>-0.20010588429135731</v>
      </c>
      <c r="K1307">
        <f>(p_summary[[#This Row],[Revenue]]-AVERAGE(product_summaries[UnitsSold]))/_xlfn.STDEV.P(product_summaries[UnitsSold])</f>
        <v>-1.0860746869913414</v>
      </c>
      <c r="L1307">
        <v>601</v>
      </c>
    </row>
    <row r="1308" spans="1:12" x14ac:dyDescent="0.3">
      <c r="A1308">
        <v>10745</v>
      </c>
      <c r="B1308">
        <v>59</v>
      </c>
      <c r="C1308">
        <v>55</v>
      </c>
      <c r="D1308">
        <v>45</v>
      </c>
      <c r="E1308">
        <v>0</v>
      </c>
      <c r="F1308" t="s">
        <v>1002</v>
      </c>
      <c r="G1308">
        <v>4</v>
      </c>
      <c r="H1308" t="s">
        <v>13</v>
      </c>
      <c r="I1308">
        <v>2475</v>
      </c>
      <c r="J1308">
        <f>(p_summary[[#This Row],[UnitsSold]] - AVERAGE(product_summaries[UnitsSold])) / _xlfn.STDEV.P(product_summaries[UnitsSold])</f>
        <v>2.5360641585536587</v>
      </c>
      <c r="K1308">
        <f>(p_summary[[#This Row],[Revenue]]-AVERAGE(product_summaries[UnitsSold]))/_xlfn.STDEV.P(product_summaries[UnitsSold])</f>
        <v>5.5290367529059168</v>
      </c>
      <c r="L1308">
        <v>1496</v>
      </c>
    </row>
    <row r="1309" spans="1:12" x14ac:dyDescent="0.3">
      <c r="A1309">
        <v>10745</v>
      </c>
      <c r="B1309">
        <v>72</v>
      </c>
      <c r="C1309">
        <v>34.799999999999997</v>
      </c>
      <c r="D1309">
        <v>7</v>
      </c>
      <c r="E1309">
        <v>0</v>
      </c>
      <c r="F1309" t="s">
        <v>1026</v>
      </c>
      <c r="G1309">
        <v>4</v>
      </c>
      <c r="H1309" t="s">
        <v>13</v>
      </c>
      <c r="I1309">
        <v>243.59999999999997</v>
      </c>
      <c r="J1309">
        <f>(p_summary[[#This Row],[UnitsSold]] - AVERAGE(product_summaries[UnitsSold])) / _xlfn.STDEV.P(product_summaries[UnitsSold])</f>
        <v>0.42661462831560165</v>
      </c>
      <c r="K1309">
        <f>(p_summary[[#This Row],[Revenue]]-AVERAGE(product_summaries[UnitsSold]))/_xlfn.STDEV.P(product_summaries[UnitsSold])</f>
        <v>-1.2927395974900264</v>
      </c>
      <c r="L1309">
        <v>806</v>
      </c>
    </row>
    <row r="1310" spans="1:12" x14ac:dyDescent="0.3">
      <c r="A1310">
        <v>10746</v>
      </c>
      <c r="B1310">
        <v>13</v>
      </c>
      <c r="C1310">
        <v>6</v>
      </c>
      <c r="D1310">
        <v>6</v>
      </c>
      <c r="E1310">
        <v>0</v>
      </c>
      <c r="F1310" t="s">
        <v>913</v>
      </c>
      <c r="G1310">
        <v>8</v>
      </c>
      <c r="H1310" t="s">
        <v>25</v>
      </c>
      <c r="I1310">
        <v>36</v>
      </c>
      <c r="J1310">
        <f>(p_summary[[#This Row],[UnitsSold]] - AVERAGE(product_summaries[UnitsSold])) / _xlfn.STDEV.P(product_summaries[UnitsSold])</f>
        <v>0.68647435305507243</v>
      </c>
      <c r="K1310">
        <f>(p_summary[[#This Row],[Revenue]]-AVERAGE(product_summaries[UnitsSold]))/_xlfn.STDEV.P(product_summaries[UnitsSold])</f>
        <v>-1.9274087605007808</v>
      </c>
      <c r="L1310">
        <v>891</v>
      </c>
    </row>
    <row r="1311" spans="1:12" x14ac:dyDescent="0.3">
      <c r="A1311">
        <v>10746</v>
      </c>
      <c r="B1311">
        <v>42</v>
      </c>
      <c r="C1311">
        <v>14</v>
      </c>
      <c r="D1311">
        <v>28</v>
      </c>
      <c r="E1311">
        <v>0</v>
      </c>
      <c r="F1311" t="s">
        <v>969</v>
      </c>
      <c r="G1311">
        <v>5</v>
      </c>
      <c r="H1311" t="s">
        <v>16</v>
      </c>
      <c r="I1311">
        <v>392</v>
      </c>
      <c r="J1311">
        <f>(p_summary[[#This Row],[UnitsSold]] - AVERAGE(product_summaries[UnitsSold])) / _xlfn.STDEV.P(product_summaries[UnitsSold])</f>
        <v>9.338274600263323E-2</v>
      </c>
      <c r="K1311">
        <f>(p_summary[[#This Row],[Revenue]]-AVERAGE(product_summaries[UnitsSold]))/_xlfn.STDEV.P(product_summaries[UnitsSold])</f>
        <v>-0.83905508982723254</v>
      </c>
      <c r="L1311">
        <v>697</v>
      </c>
    </row>
    <row r="1312" spans="1:12" x14ac:dyDescent="0.3">
      <c r="A1312">
        <v>10746</v>
      </c>
      <c r="B1312">
        <v>62</v>
      </c>
      <c r="C1312">
        <v>49.3</v>
      </c>
      <c r="D1312">
        <v>9</v>
      </c>
      <c r="E1312">
        <v>0</v>
      </c>
      <c r="F1312" t="s">
        <v>1008</v>
      </c>
      <c r="G1312">
        <v>3</v>
      </c>
      <c r="H1312" t="s">
        <v>10</v>
      </c>
      <c r="I1312">
        <v>443.7</v>
      </c>
      <c r="J1312">
        <f>(p_summary[[#This Row],[UnitsSold]] - AVERAGE(product_summaries[UnitsSold])) / _xlfn.STDEV.P(product_summaries[UnitsSold])</f>
        <v>1.2734516136430536</v>
      </c>
      <c r="K1312">
        <f>(p_summary[[#This Row],[Revenue]]-AVERAGE(product_summaries[UnitsSold]))/_xlfn.STDEV.P(product_summaries[UnitsSold])</f>
        <v>-0.68099923372098981</v>
      </c>
      <c r="L1312">
        <v>1083</v>
      </c>
    </row>
    <row r="1313" spans="1:12" x14ac:dyDescent="0.3">
      <c r="A1313">
        <v>10746</v>
      </c>
      <c r="B1313">
        <v>69</v>
      </c>
      <c r="C1313">
        <v>36</v>
      </c>
      <c r="D1313">
        <v>40</v>
      </c>
      <c r="E1313">
        <v>0</v>
      </c>
      <c r="F1313" t="s">
        <v>1021</v>
      </c>
      <c r="G1313">
        <v>4</v>
      </c>
      <c r="H1313" t="s">
        <v>13</v>
      </c>
      <c r="I1313">
        <v>1440</v>
      </c>
      <c r="J1313">
        <f>(p_summary[[#This Row],[UnitsSold]] - AVERAGE(product_summaries[UnitsSold])) / _xlfn.STDEV.P(product_summaries[UnitsSold])</f>
        <v>0.14535469095052739</v>
      </c>
      <c r="K1313">
        <f>(p_summary[[#This Row],[Revenue]]-AVERAGE(product_summaries[UnitsSold]))/_xlfn.STDEV.P(product_summaries[UnitsSold])</f>
        <v>2.3648624575488308</v>
      </c>
      <c r="L1313">
        <v>714</v>
      </c>
    </row>
    <row r="1314" spans="1:12" x14ac:dyDescent="0.3">
      <c r="A1314">
        <v>10747</v>
      </c>
      <c r="B1314">
        <v>31</v>
      </c>
      <c r="C1314">
        <v>12.5</v>
      </c>
      <c r="D1314">
        <v>8</v>
      </c>
      <c r="E1314">
        <v>0</v>
      </c>
      <c r="F1314" t="s">
        <v>949</v>
      </c>
      <c r="G1314">
        <v>4</v>
      </c>
      <c r="H1314" t="s">
        <v>13</v>
      </c>
      <c r="I1314">
        <v>100</v>
      </c>
      <c r="J1314">
        <f>(p_summary[[#This Row],[UnitsSold]] - AVERAGE(product_summaries[UnitsSold])) / _xlfn.STDEV.P(product_summaries[UnitsSold])</f>
        <v>2.2334040085629812</v>
      </c>
      <c r="K1314">
        <f>(p_summary[[#This Row],[Revenue]]-AVERAGE(product_summaries[UnitsSold]))/_xlfn.STDEV.P(product_summaries[UnitsSold])</f>
        <v>-1.7317496736381204</v>
      </c>
      <c r="L1314">
        <v>1397</v>
      </c>
    </row>
    <row r="1315" spans="1:12" x14ac:dyDescent="0.3">
      <c r="A1315">
        <v>10747</v>
      </c>
      <c r="B1315">
        <v>41</v>
      </c>
      <c r="C1315">
        <v>9.65</v>
      </c>
      <c r="D1315">
        <v>35</v>
      </c>
      <c r="E1315">
        <v>0</v>
      </c>
      <c r="F1315" t="s">
        <v>967</v>
      </c>
      <c r="G1315">
        <v>8</v>
      </c>
      <c r="H1315" t="s">
        <v>25</v>
      </c>
      <c r="I1315">
        <v>337.75</v>
      </c>
      <c r="J1315">
        <f>(p_summary[[#This Row],[UnitsSold]] - AVERAGE(product_summaries[UnitsSold])) / _xlfn.STDEV.P(product_summaries[UnitsSold])</f>
        <v>0.96161994395568862</v>
      </c>
      <c r="K1315">
        <f>(p_summary[[#This Row],[Revenue]]-AVERAGE(product_summaries[UnitsSold]))/_xlfn.STDEV.P(product_summaries[UnitsSold])</f>
        <v>-1.0049067376756595</v>
      </c>
      <c r="L1315">
        <v>981</v>
      </c>
    </row>
    <row r="1316" spans="1:12" x14ac:dyDescent="0.3">
      <c r="A1316">
        <v>10747</v>
      </c>
      <c r="B1316">
        <v>63</v>
      </c>
      <c r="C1316">
        <v>43.9</v>
      </c>
      <c r="D1316">
        <v>9</v>
      </c>
      <c r="E1316">
        <v>0</v>
      </c>
      <c r="F1316" t="s">
        <v>1010</v>
      </c>
      <c r="G1316">
        <v>2</v>
      </c>
      <c r="H1316" t="s">
        <v>7</v>
      </c>
      <c r="I1316">
        <v>395.09999999999997</v>
      </c>
      <c r="J1316">
        <f>(p_summary[[#This Row],[UnitsSold]] - AVERAGE(product_summaries[UnitsSold])) / _xlfn.STDEV.P(product_summaries[UnitsSold])</f>
        <v>-0.67702490851909192</v>
      </c>
      <c r="K1316">
        <f>(p_summary[[#This Row],[Revenue]]-AVERAGE(product_summaries[UnitsSold]))/_xlfn.STDEV.P(product_summaries[UnitsSold])</f>
        <v>-0.82957785280732255</v>
      </c>
      <c r="L1316">
        <v>445</v>
      </c>
    </row>
    <row r="1317" spans="1:12" x14ac:dyDescent="0.3">
      <c r="A1317">
        <v>10747</v>
      </c>
      <c r="B1317">
        <v>69</v>
      </c>
      <c r="C1317">
        <v>36</v>
      </c>
      <c r="D1317">
        <v>30</v>
      </c>
      <c r="E1317">
        <v>0</v>
      </c>
      <c r="F1317" t="s">
        <v>1021</v>
      </c>
      <c r="G1317">
        <v>4</v>
      </c>
      <c r="H1317" t="s">
        <v>13</v>
      </c>
      <c r="I1317">
        <v>1080</v>
      </c>
      <c r="J1317">
        <f>(p_summary[[#This Row],[UnitsSold]] - AVERAGE(product_summaries[UnitsSold])) / _xlfn.STDEV.P(product_summaries[UnitsSold])</f>
        <v>0.14535469095052739</v>
      </c>
      <c r="K1317">
        <f>(p_summary[[#This Row],[Revenue]]-AVERAGE(product_summaries[UnitsSold]))/_xlfn.STDEV.P(product_summaries[UnitsSold])</f>
        <v>1.2642800939463663</v>
      </c>
      <c r="L1317">
        <v>714</v>
      </c>
    </row>
    <row r="1318" spans="1:12" x14ac:dyDescent="0.3">
      <c r="A1318">
        <v>10748</v>
      </c>
      <c r="B1318">
        <v>23</v>
      </c>
      <c r="C1318">
        <v>9</v>
      </c>
      <c r="D1318">
        <v>44</v>
      </c>
      <c r="E1318">
        <v>0</v>
      </c>
      <c r="F1318" t="s">
        <v>933</v>
      </c>
      <c r="G1318">
        <v>5</v>
      </c>
      <c r="H1318" t="s">
        <v>16</v>
      </c>
      <c r="I1318">
        <v>396</v>
      </c>
      <c r="J1318">
        <f>(p_summary[[#This Row],[UnitsSold]] - AVERAGE(product_summaries[UnitsSold])) / _xlfn.STDEV.P(product_summaries[UnitsSold])</f>
        <v>-0.26430652216816775</v>
      </c>
      <c r="K1318">
        <f>(p_summary[[#This Row],[Revenue]]-AVERAGE(product_summaries[UnitsSold]))/_xlfn.STDEV.P(product_summaries[UnitsSold])</f>
        <v>-0.82682639689831627</v>
      </c>
      <c r="L1318">
        <v>580</v>
      </c>
    </row>
    <row r="1319" spans="1:12" x14ac:dyDescent="0.3">
      <c r="A1319">
        <v>10748</v>
      </c>
      <c r="B1319">
        <v>40</v>
      </c>
      <c r="C1319">
        <v>18.399999999999999</v>
      </c>
      <c r="D1319">
        <v>40</v>
      </c>
      <c r="E1319">
        <v>0</v>
      </c>
      <c r="F1319" t="s">
        <v>965</v>
      </c>
      <c r="G1319">
        <v>8</v>
      </c>
      <c r="H1319" t="s">
        <v>25</v>
      </c>
      <c r="I1319">
        <v>736</v>
      </c>
      <c r="J1319">
        <f>(p_summary[[#This Row],[UnitsSold]] - AVERAGE(product_summaries[UnitsSold])) / _xlfn.STDEV.P(product_summaries[UnitsSold])</f>
        <v>1.3345950782876348</v>
      </c>
      <c r="K1319">
        <f>(p_summary[[#This Row],[Revenue]]-AVERAGE(product_summaries[UnitsSold]))/_xlfn.STDEV.P(product_summaries[UnitsSold])</f>
        <v>0.21261250205956689</v>
      </c>
      <c r="L1319">
        <v>1103</v>
      </c>
    </row>
    <row r="1320" spans="1:12" x14ac:dyDescent="0.3">
      <c r="A1320">
        <v>10748</v>
      </c>
      <c r="B1320">
        <v>56</v>
      </c>
      <c r="C1320">
        <v>38</v>
      </c>
      <c r="D1320">
        <v>28</v>
      </c>
      <c r="E1320">
        <v>0</v>
      </c>
      <c r="F1320" t="s">
        <v>997</v>
      </c>
      <c r="G1320">
        <v>5</v>
      </c>
      <c r="H1320" t="s">
        <v>16</v>
      </c>
      <c r="I1320">
        <v>1064</v>
      </c>
      <c r="J1320">
        <f>(p_summary[[#This Row],[UnitsSold]] - AVERAGE(product_summaries[UnitsSold])) / _xlfn.STDEV.P(product_summaries[UnitsSold])</f>
        <v>1.8237427954442857</v>
      </c>
      <c r="K1320">
        <f>(p_summary[[#This Row],[Revenue]]-AVERAGE(product_summaries[UnitsSold]))/_xlfn.STDEV.P(product_summaries[UnitsSold])</f>
        <v>1.2153653222307013</v>
      </c>
      <c r="L1320">
        <v>1263</v>
      </c>
    </row>
    <row r="1321" spans="1:12" x14ac:dyDescent="0.3">
      <c r="A1321">
        <v>10749</v>
      </c>
      <c r="B1321">
        <v>56</v>
      </c>
      <c r="C1321">
        <v>38</v>
      </c>
      <c r="D1321">
        <v>15</v>
      </c>
      <c r="E1321">
        <v>0</v>
      </c>
      <c r="F1321" t="s">
        <v>997</v>
      </c>
      <c r="G1321">
        <v>5</v>
      </c>
      <c r="H1321" t="s">
        <v>16</v>
      </c>
      <c r="I1321">
        <v>570</v>
      </c>
      <c r="J1321">
        <f>(p_summary[[#This Row],[UnitsSold]] - AVERAGE(product_summaries[UnitsSold])) / _xlfn.STDEV.P(product_summaries[UnitsSold])</f>
        <v>1.8237427954442857</v>
      </c>
      <c r="K1321">
        <f>(p_summary[[#This Row],[Revenue]]-AVERAGE(product_summaries[UnitsSold]))/_xlfn.STDEV.P(product_summaries[UnitsSold])</f>
        <v>-0.2948782544904584</v>
      </c>
      <c r="L1321">
        <v>1263</v>
      </c>
    </row>
    <row r="1322" spans="1:12" x14ac:dyDescent="0.3">
      <c r="A1322">
        <v>10749</v>
      </c>
      <c r="B1322">
        <v>59</v>
      </c>
      <c r="C1322">
        <v>55</v>
      </c>
      <c r="D1322">
        <v>6</v>
      </c>
      <c r="E1322">
        <v>0</v>
      </c>
      <c r="F1322" t="s">
        <v>1002</v>
      </c>
      <c r="G1322">
        <v>4</v>
      </c>
      <c r="H1322" t="s">
        <v>13</v>
      </c>
      <c r="I1322">
        <v>330</v>
      </c>
      <c r="J1322">
        <f>(p_summary[[#This Row],[UnitsSold]] - AVERAGE(product_summaries[UnitsSold])) / _xlfn.STDEV.P(product_summaries[UnitsSold])</f>
        <v>2.5360641585536587</v>
      </c>
      <c r="K1322">
        <f>(p_summary[[#This Row],[Revenue]]-AVERAGE(product_summaries[UnitsSold]))/_xlfn.STDEV.P(product_summaries[UnitsSold])</f>
        <v>-1.0285998302254349</v>
      </c>
      <c r="L1322">
        <v>1496</v>
      </c>
    </row>
    <row r="1323" spans="1:12" x14ac:dyDescent="0.3">
      <c r="A1323">
        <v>10749</v>
      </c>
      <c r="B1323">
        <v>76</v>
      </c>
      <c r="C1323">
        <v>18</v>
      </c>
      <c r="D1323">
        <v>10</v>
      </c>
      <c r="E1323">
        <v>0</v>
      </c>
      <c r="F1323" t="s">
        <v>1032</v>
      </c>
      <c r="G1323">
        <v>1</v>
      </c>
      <c r="H1323" t="s">
        <v>4</v>
      </c>
      <c r="I1323">
        <v>180</v>
      </c>
      <c r="J1323">
        <f>(p_summary[[#This Row],[UnitsSold]] - AVERAGE(product_summaries[UnitsSold])) / _xlfn.STDEV.P(product_summaries[UnitsSold])</f>
        <v>0.96161994395568862</v>
      </c>
      <c r="K1323">
        <f>(p_summary[[#This Row],[Revenue]]-AVERAGE(product_summaries[UnitsSold]))/_xlfn.STDEV.P(product_summaries[UnitsSold])</f>
        <v>-1.4871758150597949</v>
      </c>
      <c r="L1323">
        <v>981</v>
      </c>
    </row>
    <row r="1324" spans="1:12" x14ac:dyDescent="0.3">
      <c r="A1324">
        <v>10750</v>
      </c>
      <c r="B1324">
        <v>14</v>
      </c>
      <c r="C1324">
        <v>23.25</v>
      </c>
      <c r="D1324">
        <v>5</v>
      </c>
      <c r="E1324">
        <v>0.15000000596046448</v>
      </c>
      <c r="F1324" t="s">
        <v>915</v>
      </c>
      <c r="G1324">
        <v>7</v>
      </c>
      <c r="H1324" t="s">
        <v>22</v>
      </c>
      <c r="I1324">
        <v>98.812499307096004</v>
      </c>
      <c r="J1324">
        <f>(p_summary[[#This Row],[UnitsSold]] - AVERAGE(product_summaries[UnitsSold])) / _xlfn.STDEV.P(product_summaries[UnitsSold])</f>
        <v>-0.80236901104048375</v>
      </c>
      <c r="K1324">
        <f>(p_summary[[#This Row],[Revenue]]-AVERAGE(product_summaries[UnitsSold]))/_xlfn.STDEV.P(product_summaries[UnitsSold])</f>
        <v>-1.7353800689697201</v>
      </c>
      <c r="L1324">
        <v>404</v>
      </c>
    </row>
    <row r="1325" spans="1:12" x14ac:dyDescent="0.3">
      <c r="A1325">
        <v>10750</v>
      </c>
      <c r="B1325">
        <v>45</v>
      </c>
      <c r="C1325">
        <v>9.5</v>
      </c>
      <c r="D1325">
        <v>40</v>
      </c>
      <c r="E1325">
        <v>0.15000000596046448</v>
      </c>
      <c r="F1325" t="s">
        <v>975</v>
      </c>
      <c r="G1325">
        <v>8</v>
      </c>
      <c r="H1325" t="s">
        <v>25</v>
      </c>
      <c r="I1325">
        <v>322.9999977350235</v>
      </c>
      <c r="J1325">
        <f>(p_summary[[#This Row],[UnitsSold]] - AVERAGE(product_summaries[UnitsSold])) / _xlfn.STDEV.P(product_summaries[UnitsSold])</f>
        <v>-0.48442299488866064</v>
      </c>
      <c r="K1325">
        <f>(p_summary[[#This Row],[Revenue]]-AVERAGE(product_summaries[UnitsSold]))/_xlfn.STDEV.P(product_summaries[UnitsSold])</f>
        <v>-1.0500000497754638</v>
      </c>
      <c r="L1325">
        <v>508</v>
      </c>
    </row>
    <row r="1326" spans="1:12" x14ac:dyDescent="0.3">
      <c r="A1326">
        <v>10750</v>
      </c>
      <c r="B1326">
        <v>59</v>
      </c>
      <c r="C1326">
        <v>55</v>
      </c>
      <c r="D1326">
        <v>25</v>
      </c>
      <c r="E1326">
        <v>0.15000000596046448</v>
      </c>
      <c r="F1326" t="s">
        <v>1002</v>
      </c>
      <c r="G1326">
        <v>4</v>
      </c>
      <c r="H1326" t="s">
        <v>13</v>
      </c>
      <c r="I1326">
        <v>1168.7499918043613</v>
      </c>
      <c r="J1326">
        <f>(p_summary[[#This Row],[UnitsSold]] - AVERAGE(product_summaries[UnitsSold])) / _xlfn.STDEV.P(product_summaries[UnitsSold])</f>
        <v>2.5360641585536587</v>
      </c>
      <c r="K1326">
        <f>(p_summary[[#This Row],[Revenue]]-AVERAGE(product_summaries[UnitsSold]))/_xlfn.STDEV.P(product_summaries[UnitsSold])</f>
        <v>1.535604193251209</v>
      </c>
      <c r="L1326">
        <v>1496</v>
      </c>
    </row>
    <row r="1327" spans="1:12" x14ac:dyDescent="0.3">
      <c r="A1327">
        <v>10751</v>
      </c>
      <c r="B1327">
        <v>26</v>
      </c>
      <c r="C1327">
        <v>31.23</v>
      </c>
      <c r="D1327">
        <v>12</v>
      </c>
      <c r="E1327">
        <v>0.10000000149011612</v>
      </c>
      <c r="F1327" t="s">
        <v>939</v>
      </c>
      <c r="G1327">
        <v>3</v>
      </c>
      <c r="H1327" t="s">
        <v>10</v>
      </c>
      <c r="I1327">
        <v>337.28399944156405</v>
      </c>
      <c r="J1327">
        <f>(p_summary[[#This Row],[UnitsSold]] - AVERAGE(product_summaries[UnitsSold])) / _xlfn.STDEV.P(product_summaries[UnitsSold])</f>
        <v>0.26458444700746103</v>
      </c>
      <c r="K1327">
        <f>(p_summary[[#This Row],[Revenue]]-AVERAGE(product_summaries[UnitsSold]))/_xlfn.STDEV.P(product_summaries[UnitsSold])</f>
        <v>-1.0063313821091138</v>
      </c>
      <c r="L1327">
        <v>753</v>
      </c>
    </row>
    <row r="1328" spans="1:12" x14ac:dyDescent="0.3">
      <c r="A1328">
        <v>10751</v>
      </c>
      <c r="B1328">
        <v>30</v>
      </c>
      <c r="C1328">
        <v>25.89</v>
      </c>
      <c r="D1328">
        <v>30</v>
      </c>
      <c r="E1328">
        <v>0</v>
      </c>
      <c r="F1328" t="s">
        <v>947</v>
      </c>
      <c r="G1328">
        <v>8</v>
      </c>
      <c r="H1328" t="s">
        <v>25</v>
      </c>
      <c r="I1328">
        <v>776.7</v>
      </c>
      <c r="J1328">
        <f>(p_summary[[#This Row],[UnitsSold]] - AVERAGE(product_summaries[UnitsSold])) / _xlfn.STDEV.P(product_summaries[UnitsSold])</f>
        <v>-0.16647697873683756</v>
      </c>
      <c r="K1328">
        <f>(p_summary[[#This Row],[Revenue]]-AVERAGE(product_summaries[UnitsSold]))/_xlfn.STDEV.P(product_summaries[UnitsSold])</f>
        <v>0.33703945261129009</v>
      </c>
      <c r="L1328">
        <v>612</v>
      </c>
    </row>
    <row r="1329" spans="1:12" x14ac:dyDescent="0.3">
      <c r="A1329">
        <v>10751</v>
      </c>
      <c r="B1329">
        <v>50</v>
      </c>
      <c r="C1329">
        <v>16.25</v>
      </c>
      <c r="D1329">
        <v>20</v>
      </c>
      <c r="E1329">
        <v>0.10000000149011612</v>
      </c>
      <c r="F1329" t="s">
        <v>985</v>
      </c>
      <c r="G1329">
        <v>3</v>
      </c>
      <c r="H1329" t="s">
        <v>10</v>
      </c>
      <c r="I1329">
        <v>292.49999951571226</v>
      </c>
      <c r="J1329">
        <f>(p_summary[[#This Row],[UnitsSold]] - AVERAGE(product_summaries[UnitsSold])) / _xlfn.STDEV.P(product_summaries[UnitsSold])</f>
        <v>-1.3190312872871963</v>
      </c>
      <c r="K1329">
        <f>(p_summary[[#This Row],[Revenue]]-AVERAGE(product_summaries[UnitsSold]))/_xlfn.STDEV.P(product_summaries[UnitsSold])</f>
        <v>-1.1432438279145765</v>
      </c>
      <c r="L1329">
        <v>235</v>
      </c>
    </row>
    <row r="1330" spans="1:12" x14ac:dyDescent="0.3">
      <c r="A1330">
        <v>10751</v>
      </c>
      <c r="B1330">
        <v>73</v>
      </c>
      <c r="C1330">
        <v>15</v>
      </c>
      <c r="D1330">
        <v>15</v>
      </c>
      <c r="E1330">
        <v>0</v>
      </c>
      <c r="F1330" t="s">
        <v>1027</v>
      </c>
      <c r="G1330">
        <v>8</v>
      </c>
      <c r="H1330" t="s">
        <v>25</v>
      </c>
      <c r="I1330">
        <v>225</v>
      </c>
      <c r="J1330">
        <f>(p_summary[[#This Row],[UnitsSold]] - AVERAGE(product_summaries[UnitsSold])) / _xlfn.STDEV.P(product_summaries[UnitsSold])</f>
        <v>-1.1417152398179102</v>
      </c>
      <c r="K1330">
        <f>(p_summary[[#This Row],[Revenue]]-AVERAGE(product_summaries[UnitsSold]))/_xlfn.STDEV.P(product_summaries[UnitsSold])</f>
        <v>-1.349603019609487</v>
      </c>
      <c r="L1330">
        <v>293</v>
      </c>
    </row>
    <row r="1331" spans="1:12" x14ac:dyDescent="0.3">
      <c r="A1331">
        <v>10752</v>
      </c>
      <c r="B1331">
        <v>1</v>
      </c>
      <c r="C1331">
        <v>18</v>
      </c>
      <c r="D1331">
        <v>8</v>
      </c>
      <c r="E1331">
        <v>0</v>
      </c>
      <c r="F1331" t="s">
        <v>889</v>
      </c>
      <c r="G1331">
        <v>1</v>
      </c>
      <c r="H1331" t="s">
        <v>4</v>
      </c>
      <c r="I1331">
        <v>144</v>
      </c>
      <c r="J1331">
        <f>(p_summary[[#This Row],[UnitsSold]] - AVERAGE(product_summaries[UnitsSold])) / _xlfn.STDEV.P(product_summaries[UnitsSold])</f>
        <v>0.49387243942464115</v>
      </c>
      <c r="K1331">
        <f>(p_summary[[#This Row],[Revenue]]-AVERAGE(product_summaries[UnitsSold]))/_xlfn.STDEV.P(product_summaries[UnitsSold])</f>
        <v>-1.5972340514200414</v>
      </c>
      <c r="L1331">
        <v>828</v>
      </c>
    </row>
    <row r="1332" spans="1:12" x14ac:dyDescent="0.3">
      <c r="A1332">
        <v>10752</v>
      </c>
      <c r="B1332">
        <v>69</v>
      </c>
      <c r="C1332">
        <v>36</v>
      </c>
      <c r="D1332">
        <v>3</v>
      </c>
      <c r="E1332">
        <v>0</v>
      </c>
      <c r="F1332" t="s">
        <v>1021</v>
      </c>
      <c r="G1332">
        <v>4</v>
      </c>
      <c r="H1332" t="s">
        <v>13</v>
      </c>
      <c r="I1332">
        <v>108</v>
      </c>
      <c r="J1332">
        <f>(p_summary[[#This Row],[UnitsSold]] - AVERAGE(product_summaries[UnitsSold])) / _xlfn.STDEV.P(product_summaries[UnitsSold])</f>
        <v>0.14535469095052739</v>
      </c>
      <c r="K1332">
        <f>(p_summary[[#This Row],[Revenue]]-AVERAGE(product_summaries[UnitsSold]))/_xlfn.STDEV.P(product_summaries[UnitsSold])</f>
        <v>-1.7072922877802879</v>
      </c>
      <c r="L1332">
        <v>714</v>
      </c>
    </row>
    <row r="1333" spans="1:12" x14ac:dyDescent="0.3">
      <c r="A1333">
        <v>10753</v>
      </c>
      <c r="B1333">
        <v>45</v>
      </c>
      <c r="C1333">
        <v>9.5</v>
      </c>
      <c r="D1333">
        <v>4</v>
      </c>
      <c r="E1333">
        <v>0</v>
      </c>
      <c r="F1333" t="s">
        <v>975</v>
      </c>
      <c r="G1333">
        <v>8</v>
      </c>
      <c r="H1333" t="s">
        <v>25</v>
      </c>
      <c r="I1333">
        <v>38</v>
      </c>
      <c r="J1333">
        <f>(p_summary[[#This Row],[UnitsSold]] - AVERAGE(product_summaries[UnitsSold])) / _xlfn.STDEV.P(product_summaries[UnitsSold])</f>
        <v>-0.48442299488866064</v>
      </c>
      <c r="K1333">
        <f>(p_summary[[#This Row],[Revenue]]-AVERAGE(product_summaries[UnitsSold]))/_xlfn.STDEV.P(product_summaries[UnitsSold])</f>
        <v>-1.9212944140363226</v>
      </c>
      <c r="L1333">
        <v>508</v>
      </c>
    </row>
    <row r="1334" spans="1:12" x14ac:dyDescent="0.3">
      <c r="A1334">
        <v>10753</v>
      </c>
      <c r="B1334">
        <v>74</v>
      </c>
      <c r="C1334">
        <v>10</v>
      </c>
      <c r="D1334">
        <v>5</v>
      </c>
      <c r="E1334">
        <v>0</v>
      </c>
      <c r="F1334" t="s">
        <v>1029</v>
      </c>
      <c r="G1334">
        <v>7</v>
      </c>
      <c r="H1334" t="s">
        <v>22</v>
      </c>
      <c r="I1334">
        <v>50</v>
      </c>
      <c r="J1334">
        <f>(p_summary[[#This Row],[UnitsSold]] - AVERAGE(product_summaries[UnitsSold])) / _xlfn.STDEV.P(product_summaries[UnitsSold])</f>
        <v>-1.1294865468889941</v>
      </c>
      <c r="K1334">
        <f>(p_summary[[#This Row],[Revenue]]-AVERAGE(product_summaries[UnitsSold]))/_xlfn.STDEV.P(product_summaries[UnitsSold])</f>
        <v>-1.8846083352495739</v>
      </c>
      <c r="L1334">
        <v>297</v>
      </c>
    </row>
    <row r="1335" spans="1:12" x14ac:dyDescent="0.3">
      <c r="A1335">
        <v>10754</v>
      </c>
      <c r="B1335">
        <v>40</v>
      </c>
      <c r="C1335">
        <v>18.399999999999999</v>
      </c>
      <c r="D1335">
        <v>3</v>
      </c>
      <c r="E1335">
        <v>0</v>
      </c>
      <c r="F1335" t="s">
        <v>965</v>
      </c>
      <c r="G1335">
        <v>8</v>
      </c>
      <c r="H1335" t="s">
        <v>25</v>
      </c>
      <c r="I1335">
        <v>55.199999999999996</v>
      </c>
      <c r="J1335">
        <f>(p_summary[[#This Row],[UnitsSold]] - AVERAGE(product_summaries[UnitsSold])) / _xlfn.STDEV.P(product_summaries[UnitsSold])</f>
        <v>1.3345950782876348</v>
      </c>
      <c r="K1335">
        <f>(p_summary[[#This Row],[Revenue]]-AVERAGE(product_summaries[UnitsSold]))/_xlfn.STDEV.P(product_summaries[UnitsSold])</f>
        <v>-1.8687110344419826</v>
      </c>
      <c r="L1335">
        <v>1103</v>
      </c>
    </row>
    <row r="1336" spans="1:12" x14ac:dyDescent="0.3">
      <c r="A1336">
        <v>10755</v>
      </c>
      <c r="B1336">
        <v>47</v>
      </c>
      <c r="C1336">
        <v>9.5</v>
      </c>
      <c r="D1336">
        <v>30</v>
      </c>
      <c r="E1336">
        <v>0.25</v>
      </c>
      <c r="F1336" t="s">
        <v>979</v>
      </c>
      <c r="G1336">
        <v>3</v>
      </c>
      <c r="H1336" t="s">
        <v>10</v>
      </c>
      <c r="I1336">
        <v>213.75</v>
      </c>
      <c r="J1336">
        <f>(p_summary[[#This Row],[UnitsSold]] - AVERAGE(product_summaries[UnitsSold])) / _xlfn.STDEV.P(product_summaries[UnitsSold])</f>
        <v>-0.55473797922992918</v>
      </c>
      <c r="K1336">
        <f>(p_summary[[#This Row],[Revenue]]-AVERAGE(product_summaries[UnitsSold]))/_xlfn.STDEV.P(product_summaries[UnitsSold])</f>
        <v>-1.383996218472064</v>
      </c>
      <c r="L1336">
        <v>485</v>
      </c>
    </row>
    <row r="1337" spans="1:12" x14ac:dyDescent="0.3">
      <c r="A1337">
        <v>10755</v>
      </c>
      <c r="B1337">
        <v>56</v>
      </c>
      <c r="C1337">
        <v>38</v>
      </c>
      <c r="D1337">
        <v>30</v>
      </c>
      <c r="E1337">
        <v>0.25</v>
      </c>
      <c r="F1337" t="s">
        <v>997</v>
      </c>
      <c r="G1337">
        <v>5</v>
      </c>
      <c r="H1337" t="s">
        <v>16</v>
      </c>
      <c r="I1337">
        <v>855</v>
      </c>
      <c r="J1337">
        <f>(p_summary[[#This Row],[UnitsSold]] - AVERAGE(product_summaries[UnitsSold])) / _xlfn.STDEV.P(product_summaries[UnitsSold])</f>
        <v>1.8237427954442857</v>
      </c>
      <c r="K1337">
        <f>(p_summary[[#This Row],[Revenue]]-AVERAGE(product_summaries[UnitsSold]))/_xlfn.STDEV.P(product_summaries[UnitsSold])</f>
        <v>0.57641611669482595</v>
      </c>
      <c r="L1337">
        <v>1263</v>
      </c>
    </row>
    <row r="1338" spans="1:12" x14ac:dyDescent="0.3">
      <c r="A1338">
        <v>10755</v>
      </c>
      <c r="B1338">
        <v>57</v>
      </c>
      <c r="C1338">
        <v>19.5</v>
      </c>
      <c r="D1338">
        <v>14</v>
      </c>
      <c r="E1338">
        <v>0.25</v>
      </c>
      <c r="F1338" t="s">
        <v>999</v>
      </c>
      <c r="G1338">
        <v>5</v>
      </c>
      <c r="H1338" t="s">
        <v>16</v>
      </c>
      <c r="I1338">
        <v>204.75</v>
      </c>
      <c r="J1338">
        <f>(p_summary[[#This Row],[UnitsSold]] - AVERAGE(product_summaries[UnitsSold])) / _xlfn.STDEV.P(product_summaries[UnitsSold])</f>
        <v>-0.71065381407361172</v>
      </c>
      <c r="K1338">
        <f>(p_summary[[#This Row],[Revenue]]-AVERAGE(product_summaries[UnitsSold]))/_xlfn.STDEV.P(product_summaries[UnitsSold])</f>
        <v>-1.4115107775621256</v>
      </c>
      <c r="L1338">
        <v>434</v>
      </c>
    </row>
    <row r="1339" spans="1:12" x14ac:dyDescent="0.3">
      <c r="A1339">
        <v>10755</v>
      </c>
      <c r="B1339">
        <v>69</v>
      </c>
      <c r="C1339">
        <v>36</v>
      </c>
      <c r="D1339">
        <v>25</v>
      </c>
      <c r="E1339">
        <v>0.25</v>
      </c>
      <c r="F1339" t="s">
        <v>1021</v>
      </c>
      <c r="G1339">
        <v>4</v>
      </c>
      <c r="H1339" t="s">
        <v>13</v>
      </c>
      <c r="I1339">
        <v>675</v>
      </c>
      <c r="J1339">
        <f>(p_summary[[#This Row],[UnitsSold]] - AVERAGE(product_summaries[UnitsSold])) / _xlfn.STDEV.P(product_summaries[UnitsSold])</f>
        <v>0.14535469095052739</v>
      </c>
      <c r="K1339">
        <f>(p_summary[[#This Row],[Revenue]]-AVERAGE(product_summaries[UnitsSold]))/_xlfn.STDEV.P(product_summaries[UnitsSold])</f>
        <v>2.6124934893593729E-2</v>
      </c>
      <c r="L1339">
        <v>714</v>
      </c>
    </row>
    <row r="1340" spans="1:12" x14ac:dyDescent="0.3">
      <c r="A1340">
        <v>10756</v>
      </c>
      <c r="B1340">
        <v>18</v>
      </c>
      <c r="C1340">
        <v>62.5</v>
      </c>
      <c r="D1340">
        <v>21</v>
      </c>
      <c r="E1340">
        <v>0.20000000298023224</v>
      </c>
      <c r="F1340" t="s">
        <v>923</v>
      </c>
      <c r="G1340">
        <v>8</v>
      </c>
      <c r="H1340" t="s">
        <v>25</v>
      </c>
      <c r="I1340">
        <v>1049.9999960884452</v>
      </c>
      <c r="J1340">
        <f>(p_summary[[#This Row],[UnitsSold]] - AVERAGE(product_summaries[UnitsSold])) / _xlfn.STDEV.P(product_summaries[UnitsSold])</f>
        <v>-0.38965062468955952</v>
      </c>
      <c r="K1340">
        <f>(p_summary[[#This Row],[Revenue]]-AVERAGE(product_summaries[UnitsSold]))/_xlfn.STDEV.P(product_summaries[UnitsSold])</f>
        <v>1.1725648850211936</v>
      </c>
      <c r="L1340">
        <v>539</v>
      </c>
    </row>
    <row r="1341" spans="1:12" x14ac:dyDescent="0.3">
      <c r="A1341">
        <v>10756</v>
      </c>
      <c r="B1341">
        <v>36</v>
      </c>
      <c r="C1341">
        <v>19</v>
      </c>
      <c r="D1341">
        <v>20</v>
      </c>
      <c r="E1341">
        <v>0.20000000298023224</v>
      </c>
      <c r="F1341" t="s">
        <v>957</v>
      </c>
      <c r="G1341">
        <v>8</v>
      </c>
      <c r="H1341" t="s">
        <v>25</v>
      </c>
      <c r="I1341">
        <v>303.99999886751175</v>
      </c>
      <c r="J1341">
        <f>(p_summary[[#This Row],[UnitsSold]] - AVERAGE(product_summaries[UnitsSold])) / _xlfn.STDEV.P(product_summaries[UnitsSold])</f>
        <v>0.42355745508337261</v>
      </c>
      <c r="K1341">
        <f>(p_summary[[#This Row],[Revenue]]-AVERAGE(product_summaries[UnitsSold]))/_xlfn.STDEV.P(product_summaries[UnitsSold])</f>
        <v>-1.1080863377256034</v>
      </c>
      <c r="L1341">
        <v>805</v>
      </c>
    </row>
    <row r="1342" spans="1:12" x14ac:dyDescent="0.3">
      <c r="A1342">
        <v>10756</v>
      </c>
      <c r="B1342">
        <v>68</v>
      </c>
      <c r="C1342">
        <v>12.5</v>
      </c>
      <c r="D1342">
        <v>6</v>
      </c>
      <c r="E1342">
        <v>0.20000000298023224</v>
      </c>
      <c r="F1342" t="s">
        <v>1019</v>
      </c>
      <c r="G1342">
        <v>3</v>
      </c>
      <c r="H1342" t="s">
        <v>10</v>
      </c>
      <c r="I1342">
        <v>59.999999776482582</v>
      </c>
      <c r="J1342">
        <f>(p_summary[[#This Row],[UnitsSold]] - AVERAGE(product_summaries[UnitsSold])) / _xlfn.STDEV.P(product_summaries[UnitsSold])</f>
        <v>0.40521441568999816</v>
      </c>
      <c r="K1342">
        <f>(p_summary[[#This Row],[Revenue]]-AVERAGE(product_summaries[UnitsSold]))/_xlfn.STDEV.P(product_summaries[UnitsSold])</f>
        <v>-1.8540366036106146</v>
      </c>
      <c r="L1342">
        <v>799</v>
      </c>
    </row>
    <row r="1343" spans="1:12" x14ac:dyDescent="0.3">
      <c r="A1343">
        <v>10756</v>
      </c>
      <c r="B1343">
        <v>69</v>
      </c>
      <c r="C1343">
        <v>36</v>
      </c>
      <c r="D1343">
        <v>20</v>
      </c>
      <c r="E1343">
        <v>0.20000000298023224</v>
      </c>
      <c r="F1343" t="s">
        <v>1021</v>
      </c>
      <c r="G1343">
        <v>4</v>
      </c>
      <c r="H1343" t="s">
        <v>13</v>
      </c>
      <c r="I1343">
        <v>575.99999785423279</v>
      </c>
      <c r="J1343">
        <f>(p_summary[[#This Row],[UnitsSold]] - AVERAGE(product_summaries[UnitsSold])) / _xlfn.STDEV.P(product_summaries[UnitsSold])</f>
        <v>0.14535469095052739</v>
      </c>
      <c r="K1343">
        <f>(p_summary[[#This Row],[Revenue]]-AVERAGE(product_summaries[UnitsSold]))/_xlfn.STDEV.P(product_summaries[UnitsSold])</f>
        <v>-0.27653522165706612</v>
      </c>
      <c r="L1343">
        <v>714</v>
      </c>
    </row>
    <row r="1344" spans="1:12" x14ac:dyDescent="0.3">
      <c r="A1344">
        <v>10757</v>
      </c>
      <c r="B1344">
        <v>34</v>
      </c>
      <c r="C1344">
        <v>14</v>
      </c>
      <c r="D1344">
        <v>30</v>
      </c>
      <c r="E1344">
        <v>0</v>
      </c>
      <c r="F1344" t="s">
        <v>955</v>
      </c>
      <c r="G1344">
        <v>1</v>
      </c>
      <c r="H1344" t="s">
        <v>4</v>
      </c>
      <c r="I1344">
        <v>420</v>
      </c>
      <c r="J1344">
        <f>(p_summary[[#This Row],[UnitsSold]] - AVERAGE(product_summaries[UnitsSold])) / _xlfn.STDEV.P(product_summaries[UnitsSold])</f>
        <v>-0.49053734135311877</v>
      </c>
      <c r="K1344">
        <f>(p_summary[[#This Row],[Revenue]]-AVERAGE(product_summaries[UnitsSold]))/_xlfn.STDEV.P(product_summaries[UnitsSold])</f>
        <v>-0.7534542393248187</v>
      </c>
      <c r="L1344">
        <v>506</v>
      </c>
    </row>
    <row r="1345" spans="1:12" x14ac:dyDescent="0.3">
      <c r="A1345">
        <v>10757</v>
      </c>
      <c r="B1345">
        <v>59</v>
      </c>
      <c r="C1345">
        <v>55</v>
      </c>
      <c r="D1345">
        <v>7</v>
      </c>
      <c r="E1345">
        <v>0</v>
      </c>
      <c r="F1345" t="s">
        <v>1002</v>
      </c>
      <c r="G1345">
        <v>4</v>
      </c>
      <c r="H1345" t="s">
        <v>13</v>
      </c>
      <c r="I1345">
        <v>385</v>
      </c>
      <c r="J1345">
        <f>(p_summary[[#This Row],[UnitsSold]] - AVERAGE(product_summaries[UnitsSold])) / _xlfn.STDEV.P(product_summaries[UnitsSold])</f>
        <v>2.5360641585536587</v>
      </c>
      <c r="K1345">
        <f>(p_summary[[#This Row],[Revenue]]-AVERAGE(product_summaries[UnitsSold]))/_xlfn.STDEV.P(product_summaries[UnitsSold])</f>
        <v>-0.86045530245283608</v>
      </c>
      <c r="L1345">
        <v>1496</v>
      </c>
    </row>
    <row r="1346" spans="1:12" x14ac:dyDescent="0.3">
      <c r="A1346">
        <v>10757</v>
      </c>
      <c r="B1346">
        <v>62</v>
      </c>
      <c r="C1346">
        <v>49.3</v>
      </c>
      <c r="D1346">
        <v>30</v>
      </c>
      <c r="E1346">
        <v>0</v>
      </c>
      <c r="F1346" t="s">
        <v>1008</v>
      </c>
      <c r="G1346">
        <v>3</v>
      </c>
      <c r="H1346" t="s">
        <v>10</v>
      </c>
      <c r="I1346">
        <v>1479</v>
      </c>
      <c r="J1346">
        <f>(p_summary[[#This Row],[UnitsSold]] - AVERAGE(product_summaries[UnitsSold])) / _xlfn.STDEV.P(product_summaries[UnitsSold])</f>
        <v>1.2734516136430536</v>
      </c>
      <c r="K1346">
        <f>(p_summary[[#This Row],[Revenue]]-AVERAGE(product_summaries[UnitsSold]))/_xlfn.STDEV.P(product_summaries[UnitsSold])</f>
        <v>2.4840922136057646</v>
      </c>
      <c r="L1346">
        <v>1083</v>
      </c>
    </row>
    <row r="1347" spans="1:12" x14ac:dyDescent="0.3">
      <c r="A1347">
        <v>10757</v>
      </c>
      <c r="B1347">
        <v>64</v>
      </c>
      <c r="C1347">
        <v>33.25</v>
      </c>
      <c r="D1347">
        <v>24</v>
      </c>
      <c r="E1347">
        <v>0</v>
      </c>
      <c r="F1347" t="s">
        <v>1012</v>
      </c>
      <c r="G1347">
        <v>5</v>
      </c>
      <c r="H1347" t="s">
        <v>16</v>
      </c>
      <c r="I1347">
        <v>798</v>
      </c>
      <c r="J1347">
        <f>(p_summary[[#This Row],[UnitsSold]] - AVERAGE(product_summaries[UnitsSold])) / _xlfn.STDEV.P(product_summaries[UnitsSold])</f>
        <v>0.22484119498848315</v>
      </c>
      <c r="K1347">
        <f>(p_summary[[#This Row],[Revenue]]-AVERAGE(product_summaries[UnitsSold]))/_xlfn.STDEV.P(product_summaries[UnitsSold])</f>
        <v>0.40215724245776913</v>
      </c>
      <c r="L1347">
        <v>740</v>
      </c>
    </row>
    <row r="1348" spans="1:12" x14ac:dyDescent="0.3">
      <c r="A1348">
        <v>10758</v>
      </c>
      <c r="B1348">
        <v>26</v>
      </c>
      <c r="C1348">
        <v>31.23</v>
      </c>
      <c r="D1348">
        <v>20</v>
      </c>
      <c r="E1348">
        <v>0</v>
      </c>
      <c r="F1348" t="s">
        <v>939</v>
      </c>
      <c r="G1348">
        <v>3</v>
      </c>
      <c r="H1348" t="s">
        <v>10</v>
      </c>
      <c r="I1348">
        <v>624.6</v>
      </c>
      <c r="J1348">
        <f>(p_summary[[#This Row],[UnitsSold]] - AVERAGE(product_summaries[UnitsSold])) / _xlfn.STDEV.P(product_summaries[UnitsSold])</f>
        <v>0.26458444700746103</v>
      </c>
      <c r="K1348">
        <f>(p_summary[[#This Row],[Revenue]]-AVERAGE(product_summaries[UnitsSold]))/_xlfn.STDEV.P(product_summaries[UnitsSold])</f>
        <v>-0.12795659601075124</v>
      </c>
      <c r="L1348">
        <v>753</v>
      </c>
    </row>
    <row r="1349" spans="1:12" x14ac:dyDescent="0.3">
      <c r="A1349">
        <v>10758</v>
      </c>
      <c r="B1349">
        <v>52</v>
      </c>
      <c r="C1349">
        <v>7</v>
      </c>
      <c r="D1349">
        <v>60</v>
      </c>
      <c r="E1349">
        <v>0</v>
      </c>
      <c r="F1349" t="s">
        <v>989</v>
      </c>
      <c r="G1349">
        <v>5</v>
      </c>
      <c r="H1349" t="s">
        <v>16</v>
      </c>
      <c r="I1349">
        <v>420</v>
      </c>
      <c r="J1349">
        <f>(p_summary[[#This Row],[UnitsSold]] - AVERAGE(product_summaries[UnitsSold])) / _xlfn.STDEV.P(product_summaries[UnitsSold])</f>
        <v>-0.50888038074649322</v>
      </c>
      <c r="K1349">
        <f>(p_summary[[#This Row],[Revenue]]-AVERAGE(product_summaries[UnitsSold]))/_xlfn.STDEV.P(product_summaries[UnitsSold])</f>
        <v>-0.7534542393248187</v>
      </c>
      <c r="L1349">
        <v>500</v>
      </c>
    </row>
    <row r="1350" spans="1:12" x14ac:dyDescent="0.3">
      <c r="A1350">
        <v>10758</v>
      </c>
      <c r="B1350">
        <v>70</v>
      </c>
      <c r="C1350">
        <v>15</v>
      </c>
      <c r="D1350">
        <v>40</v>
      </c>
      <c r="E1350">
        <v>0</v>
      </c>
      <c r="F1350" t="s">
        <v>1023</v>
      </c>
      <c r="G1350">
        <v>1</v>
      </c>
      <c r="H1350" t="s">
        <v>4</v>
      </c>
      <c r="I1350">
        <v>600</v>
      </c>
      <c r="J1350">
        <f>(p_summary[[#This Row],[UnitsSold]] - AVERAGE(product_summaries[UnitsSold])) / _xlfn.STDEV.P(product_summaries[UnitsSold])</f>
        <v>0.4602435338701214</v>
      </c>
      <c r="K1350">
        <f>(p_summary[[#This Row],[Revenue]]-AVERAGE(product_summaries[UnitsSold]))/_xlfn.STDEV.P(product_summaries[UnitsSold])</f>
        <v>-0.20316305752358638</v>
      </c>
      <c r="L1350">
        <v>817</v>
      </c>
    </row>
    <row r="1351" spans="1:12" x14ac:dyDescent="0.3">
      <c r="A1351">
        <v>10759</v>
      </c>
      <c r="B1351">
        <v>32</v>
      </c>
      <c r="C1351">
        <v>32</v>
      </c>
      <c r="D1351">
        <v>10</v>
      </c>
      <c r="E1351">
        <v>0</v>
      </c>
      <c r="F1351" t="s">
        <v>951</v>
      </c>
      <c r="G1351">
        <v>4</v>
      </c>
      <c r="H1351" t="s">
        <v>13</v>
      </c>
      <c r="I1351">
        <v>320</v>
      </c>
      <c r="J1351">
        <f>(p_summary[[#This Row],[UnitsSold]] - AVERAGE(product_summaries[UnitsSold])) / _xlfn.STDEV.P(product_summaries[UnitsSold])</f>
        <v>-1.1294865468889941</v>
      </c>
      <c r="K1351">
        <f>(p_summary[[#This Row],[Revenue]]-AVERAGE(product_summaries[UnitsSold]))/_xlfn.STDEV.P(product_summaries[UnitsSold])</f>
        <v>-1.0591715625477254</v>
      </c>
      <c r="L1351">
        <v>297</v>
      </c>
    </row>
    <row r="1352" spans="1:12" x14ac:dyDescent="0.3">
      <c r="A1352">
        <v>10760</v>
      </c>
      <c r="B1352">
        <v>25</v>
      </c>
      <c r="C1352">
        <v>14</v>
      </c>
      <c r="D1352">
        <v>12</v>
      </c>
      <c r="E1352">
        <v>0.25</v>
      </c>
      <c r="F1352" t="s">
        <v>937</v>
      </c>
      <c r="G1352">
        <v>3</v>
      </c>
      <c r="H1352" t="s">
        <v>10</v>
      </c>
      <c r="I1352">
        <v>126</v>
      </c>
      <c r="J1352">
        <f>(p_summary[[#This Row],[UnitsSold]] - AVERAGE(product_summaries[UnitsSold])) / _xlfn.STDEV.P(product_summaries[UnitsSold])</f>
        <v>-1.0652859090121836</v>
      </c>
      <c r="K1352">
        <f>(p_summary[[#This Row],[Revenue]]-AVERAGE(product_summaries[UnitsSold]))/_xlfn.STDEV.P(product_summaries[UnitsSold])</f>
        <v>-1.6522631696001646</v>
      </c>
      <c r="L1352">
        <v>318</v>
      </c>
    </row>
    <row r="1353" spans="1:12" x14ac:dyDescent="0.3">
      <c r="A1353">
        <v>10760</v>
      </c>
      <c r="B1353">
        <v>27</v>
      </c>
      <c r="C1353">
        <v>43.9</v>
      </c>
      <c r="D1353">
        <v>40</v>
      </c>
      <c r="E1353">
        <v>0</v>
      </c>
      <c r="F1353" t="s">
        <v>941</v>
      </c>
      <c r="G1353">
        <v>3</v>
      </c>
      <c r="H1353" t="s">
        <v>10</v>
      </c>
      <c r="I1353">
        <v>1756</v>
      </c>
      <c r="J1353">
        <f>(p_summary[[#This Row],[UnitsSold]] - AVERAGE(product_summaries[UnitsSold])) / _xlfn.STDEV.P(product_summaries[UnitsSold])</f>
        <v>-0.92159876709741739</v>
      </c>
      <c r="K1353">
        <f>(p_summary[[#This Row],[Revenue]]-AVERAGE(product_summaries[UnitsSold]))/_xlfn.STDEV.P(product_summaries[UnitsSold])</f>
        <v>3.3309291989332164</v>
      </c>
      <c r="L1353">
        <v>365</v>
      </c>
    </row>
    <row r="1354" spans="1:12" x14ac:dyDescent="0.3">
      <c r="A1354">
        <v>10760</v>
      </c>
      <c r="B1354">
        <v>43</v>
      </c>
      <c r="C1354">
        <v>46</v>
      </c>
      <c r="D1354">
        <v>30</v>
      </c>
      <c r="E1354">
        <v>0.25</v>
      </c>
      <c r="F1354" t="s">
        <v>971</v>
      </c>
      <c r="G1354">
        <v>1</v>
      </c>
      <c r="H1354" t="s">
        <v>4</v>
      </c>
      <c r="I1354">
        <v>1035</v>
      </c>
      <c r="J1354">
        <f>(p_summary[[#This Row],[UnitsSold]] - AVERAGE(product_summaries[UnitsSold])) / _xlfn.STDEV.P(product_summaries[UnitsSold])</f>
        <v>-0.26430652216816775</v>
      </c>
      <c r="K1354">
        <f>(p_summary[[#This Row],[Revenue]]-AVERAGE(product_summaries[UnitsSold]))/_xlfn.STDEV.P(product_summaries[UnitsSold])</f>
        <v>1.1267072984960582</v>
      </c>
      <c r="L1354">
        <v>580</v>
      </c>
    </row>
    <row r="1355" spans="1:12" x14ac:dyDescent="0.3">
      <c r="A1355">
        <v>10761</v>
      </c>
      <c r="B1355">
        <v>25</v>
      </c>
      <c r="C1355">
        <v>14</v>
      </c>
      <c r="D1355">
        <v>35</v>
      </c>
      <c r="E1355">
        <v>0.25</v>
      </c>
      <c r="F1355" t="s">
        <v>937</v>
      </c>
      <c r="G1355">
        <v>3</v>
      </c>
      <c r="H1355" t="s">
        <v>10</v>
      </c>
      <c r="I1355">
        <v>367.5</v>
      </c>
      <c r="J1355">
        <f>(p_summary[[#This Row],[UnitsSold]] - AVERAGE(product_summaries[UnitsSold])) / _xlfn.STDEV.P(product_summaries[UnitsSold])</f>
        <v>-1.0652859090121836</v>
      </c>
      <c r="K1355">
        <f>(p_summary[[#This Row],[Revenue]]-AVERAGE(product_summaries[UnitsSold]))/_xlfn.STDEV.P(product_summaries[UnitsSold])</f>
        <v>-0.91395583401684477</v>
      </c>
      <c r="L1355">
        <v>318</v>
      </c>
    </row>
    <row r="1356" spans="1:12" x14ac:dyDescent="0.3">
      <c r="A1356">
        <v>10761</v>
      </c>
      <c r="B1356">
        <v>75</v>
      </c>
      <c r="C1356">
        <v>7.75</v>
      </c>
      <c r="D1356">
        <v>18</v>
      </c>
      <c r="E1356">
        <v>0</v>
      </c>
      <c r="F1356" t="s">
        <v>1030</v>
      </c>
      <c r="G1356">
        <v>1</v>
      </c>
      <c r="H1356" t="s">
        <v>4</v>
      </c>
      <c r="I1356">
        <v>139.5</v>
      </c>
      <c r="J1356">
        <f>(p_summary[[#This Row],[UnitsSold]] - AVERAGE(product_summaries[UnitsSold])) / _xlfn.STDEV.P(product_summaries[UnitsSold])</f>
        <v>1.4935680863635465</v>
      </c>
      <c r="K1356">
        <f>(p_summary[[#This Row],[Revenue]]-AVERAGE(product_summaries[UnitsSold]))/_xlfn.STDEV.P(product_summaries[UnitsSold])</f>
        <v>-1.6109913309650723</v>
      </c>
      <c r="L1356">
        <v>1155</v>
      </c>
    </row>
    <row r="1357" spans="1:12" x14ac:dyDescent="0.3">
      <c r="A1357">
        <v>10762</v>
      </c>
      <c r="B1357">
        <v>39</v>
      </c>
      <c r="C1357">
        <v>18</v>
      </c>
      <c r="D1357">
        <v>16</v>
      </c>
      <c r="E1357">
        <v>0</v>
      </c>
      <c r="F1357" t="s">
        <v>963</v>
      </c>
      <c r="G1357">
        <v>1</v>
      </c>
      <c r="H1357" t="s">
        <v>4</v>
      </c>
      <c r="I1357">
        <v>288</v>
      </c>
      <c r="J1357">
        <f>(p_summary[[#This Row],[UnitsSold]] - AVERAGE(product_summaries[UnitsSold])) / _xlfn.STDEV.P(product_summaries[UnitsSold])</f>
        <v>0.38687137629662377</v>
      </c>
      <c r="K1357">
        <f>(p_summary[[#This Row],[Revenue]]-AVERAGE(product_summaries[UnitsSold]))/_xlfn.STDEV.P(product_summaries[UnitsSold])</f>
        <v>-1.1570011059790557</v>
      </c>
      <c r="L1357">
        <v>793</v>
      </c>
    </row>
    <row r="1358" spans="1:12" x14ac:dyDescent="0.3">
      <c r="A1358">
        <v>10762</v>
      </c>
      <c r="B1358">
        <v>47</v>
      </c>
      <c r="C1358">
        <v>9.5</v>
      </c>
      <c r="D1358">
        <v>30</v>
      </c>
      <c r="E1358">
        <v>0</v>
      </c>
      <c r="F1358" t="s">
        <v>979</v>
      </c>
      <c r="G1358">
        <v>3</v>
      </c>
      <c r="H1358" t="s">
        <v>10</v>
      </c>
      <c r="I1358">
        <v>285</v>
      </c>
      <c r="J1358">
        <f>(p_summary[[#This Row],[UnitsSold]] - AVERAGE(product_summaries[UnitsSold])) / _xlfn.STDEV.P(product_summaries[UnitsSold])</f>
        <v>-0.55473797922992918</v>
      </c>
      <c r="K1358">
        <f>(p_summary[[#This Row],[Revenue]]-AVERAGE(product_summaries[UnitsSold]))/_xlfn.STDEV.P(product_summaries[UnitsSold])</f>
        <v>-1.1661726256757428</v>
      </c>
      <c r="L1358">
        <v>485</v>
      </c>
    </row>
    <row r="1359" spans="1:12" x14ac:dyDescent="0.3">
      <c r="A1359">
        <v>10762</v>
      </c>
      <c r="B1359">
        <v>51</v>
      </c>
      <c r="C1359">
        <v>53</v>
      </c>
      <c r="D1359">
        <v>28</v>
      </c>
      <c r="E1359">
        <v>0</v>
      </c>
      <c r="F1359" t="s">
        <v>987</v>
      </c>
      <c r="G1359">
        <v>7</v>
      </c>
      <c r="H1359" t="s">
        <v>22</v>
      </c>
      <c r="I1359">
        <v>1484</v>
      </c>
      <c r="J1359">
        <f>(p_summary[[#This Row],[UnitsSold]] - AVERAGE(product_summaries[UnitsSold])) / _xlfn.STDEV.P(product_summaries[UnitsSold])</f>
        <v>0.67118848689392707</v>
      </c>
      <c r="K1359">
        <f>(p_summary[[#This Row],[Revenue]]-AVERAGE(product_summaries[UnitsSold]))/_xlfn.STDEV.P(product_summaries[UnitsSold])</f>
        <v>2.4993780797669101</v>
      </c>
      <c r="L1359">
        <v>886</v>
      </c>
    </row>
    <row r="1360" spans="1:12" x14ac:dyDescent="0.3">
      <c r="A1360">
        <v>10762</v>
      </c>
      <c r="B1360">
        <v>56</v>
      </c>
      <c r="C1360">
        <v>38</v>
      </c>
      <c r="D1360">
        <v>60</v>
      </c>
      <c r="E1360">
        <v>0</v>
      </c>
      <c r="F1360" t="s">
        <v>997</v>
      </c>
      <c r="G1360">
        <v>5</v>
      </c>
      <c r="H1360" t="s">
        <v>16</v>
      </c>
      <c r="I1360">
        <v>2280</v>
      </c>
      <c r="J1360">
        <f>(p_summary[[#This Row],[UnitsSold]] - AVERAGE(product_summaries[UnitsSold])) / _xlfn.STDEV.P(product_summaries[UnitsSold])</f>
        <v>1.8237427954442857</v>
      </c>
      <c r="K1360">
        <f>(p_summary[[#This Row],[Revenue]]-AVERAGE(product_summaries[UnitsSold]))/_xlfn.STDEV.P(product_summaries[UnitsSold])</f>
        <v>4.9328879726212485</v>
      </c>
      <c r="L1360">
        <v>1263</v>
      </c>
    </row>
    <row r="1361" spans="1:12" x14ac:dyDescent="0.3">
      <c r="A1361">
        <v>10763</v>
      </c>
      <c r="B1361">
        <v>21</v>
      </c>
      <c r="C1361">
        <v>10</v>
      </c>
      <c r="D1361">
        <v>40</v>
      </c>
      <c r="E1361">
        <v>0</v>
      </c>
      <c r="F1361" t="s">
        <v>929</v>
      </c>
      <c r="G1361">
        <v>3</v>
      </c>
      <c r="H1361" t="s">
        <v>10</v>
      </c>
      <c r="I1361">
        <v>400</v>
      </c>
      <c r="J1361">
        <f>(p_summary[[#This Row],[UnitsSold]] - AVERAGE(product_summaries[UnitsSold])) / _xlfn.STDEV.P(product_summaries[UnitsSold])</f>
        <v>1.0686210070837059</v>
      </c>
      <c r="K1361">
        <f>(p_summary[[#This Row],[Revenue]]-AVERAGE(product_summaries[UnitsSold]))/_xlfn.STDEV.P(product_summaries[UnitsSold])</f>
        <v>-0.81459770396940001</v>
      </c>
      <c r="L1361">
        <v>1016</v>
      </c>
    </row>
    <row r="1362" spans="1:12" x14ac:dyDescent="0.3">
      <c r="A1362">
        <v>10763</v>
      </c>
      <c r="B1362">
        <v>22</v>
      </c>
      <c r="C1362">
        <v>21</v>
      </c>
      <c r="D1362">
        <v>6</v>
      </c>
      <c r="E1362">
        <v>0</v>
      </c>
      <c r="F1362" t="s">
        <v>931</v>
      </c>
      <c r="G1362">
        <v>5</v>
      </c>
      <c r="H1362" t="s">
        <v>16</v>
      </c>
      <c r="I1362">
        <v>126</v>
      </c>
      <c r="J1362">
        <f>(p_summary[[#This Row],[UnitsSold]] - AVERAGE(product_summaries[UnitsSold])) / _xlfn.STDEV.P(product_summaries[UnitsSold])</f>
        <v>-0.97357071204531154</v>
      </c>
      <c r="K1362">
        <f>(p_summary[[#This Row],[Revenue]]-AVERAGE(product_summaries[UnitsSold]))/_xlfn.STDEV.P(product_summaries[UnitsSold])</f>
        <v>-1.6522631696001646</v>
      </c>
      <c r="L1362">
        <v>348</v>
      </c>
    </row>
    <row r="1363" spans="1:12" x14ac:dyDescent="0.3">
      <c r="A1363">
        <v>10763</v>
      </c>
      <c r="B1363">
        <v>24</v>
      </c>
      <c r="C1363">
        <v>4.5</v>
      </c>
      <c r="D1363">
        <v>20</v>
      </c>
      <c r="E1363">
        <v>0</v>
      </c>
      <c r="F1363" t="s">
        <v>935</v>
      </c>
      <c r="G1363">
        <v>1</v>
      </c>
      <c r="H1363" t="s">
        <v>4</v>
      </c>
      <c r="I1363">
        <v>90</v>
      </c>
      <c r="J1363">
        <f>(p_summary[[#This Row],[UnitsSold]] - AVERAGE(product_summaries[UnitsSold])) / _xlfn.STDEV.P(product_summaries[UnitsSold])</f>
        <v>1.4018528893966744</v>
      </c>
      <c r="K1363">
        <f>(p_summary[[#This Row],[Revenue]]-AVERAGE(product_summaries[UnitsSold]))/_xlfn.STDEV.P(product_summaries[UnitsSold])</f>
        <v>-1.7623214059604111</v>
      </c>
      <c r="L1363">
        <v>1125</v>
      </c>
    </row>
    <row r="1364" spans="1:12" x14ac:dyDescent="0.3">
      <c r="A1364">
        <v>10764</v>
      </c>
      <c r="B1364">
        <v>3</v>
      </c>
      <c r="C1364">
        <v>10</v>
      </c>
      <c r="D1364">
        <v>20</v>
      </c>
      <c r="E1364">
        <v>0.10000000149011612</v>
      </c>
      <c r="F1364" t="s">
        <v>893</v>
      </c>
      <c r="G1364">
        <v>2</v>
      </c>
      <c r="H1364" t="s">
        <v>7</v>
      </c>
      <c r="I1364">
        <v>179.99999970197678</v>
      </c>
      <c r="J1364">
        <f>(p_summary[[#This Row],[UnitsSold]] - AVERAGE(product_summaries[UnitsSold])) / _xlfn.STDEV.P(product_summaries[UnitsSold])</f>
        <v>-1.0347141766898929</v>
      </c>
      <c r="K1364">
        <f>(p_summary[[#This Row],[Revenue]]-AVERAGE(product_summaries[UnitsSold]))/_xlfn.STDEV.P(product_summaries[UnitsSold])</f>
        <v>-1.4871758159709036</v>
      </c>
      <c r="L1364">
        <v>328</v>
      </c>
    </row>
    <row r="1365" spans="1:12" x14ac:dyDescent="0.3">
      <c r="A1365">
        <v>10764</v>
      </c>
      <c r="B1365">
        <v>39</v>
      </c>
      <c r="C1365">
        <v>18</v>
      </c>
      <c r="D1365">
        <v>130</v>
      </c>
      <c r="E1365">
        <v>0.10000000149011612</v>
      </c>
      <c r="F1365" t="s">
        <v>963</v>
      </c>
      <c r="G1365">
        <v>1</v>
      </c>
      <c r="H1365" t="s">
        <v>4</v>
      </c>
      <c r="I1365">
        <v>2105.9999965131283</v>
      </c>
      <c r="J1365">
        <f>(p_summary[[#This Row],[UnitsSold]] - AVERAGE(product_summaries[UnitsSold])) / _xlfn.STDEV.P(product_summaries[UnitsSold])</f>
        <v>0.38687137629662377</v>
      </c>
      <c r="K1365">
        <f>(p_summary[[#This Row],[Revenue]]-AVERAGE(product_summaries[UnitsSold]))/_xlfn.STDEV.P(product_summaries[UnitsSold])</f>
        <v>4.4009398195534191</v>
      </c>
      <c r="L1365">
        <v>793</v>
      </c>
    </row>
    <row r="1366" spans="1:12" x14ac:dyDescent="0.3">
      <c r="A1366">
        <v>10765</v>
      </c>
      <c r="B1366">
        <v>65</v>
      </c>
      <c r="C1366">
        <v>21.05</v>
      </c>
      <c r="D1366">
        <v>80</v>
      </c>
      <c r="E1366">
        <v>0.10000000149011612</v>
      </c>
      <c r="F1366" t="s">
        <v>1014</v>
      </c>
      <c r="G1366">
        <v>2</v>
      </c>
      <c r="H1366" t="s">
        <v>7</v>
      </c>
      <c r="I1366">
        <v>1515.5999974906445</v>
      </c>
      <c r="J1366">
        <f>(p_summary[[#This Row],[UnitsSold]] - AVERAGE(product_summaries[UnitsSold])) / _xlfn.STDEV.P(product_summaries[UnitsSold])</f>
        <v>0.24012706114962851</v>
      </c>
      <c r="K1366">
        <f>(p_summary[[#This Row],[Revenue]]-AVERAGE(product_summaries[UnitsSold]))/_xlfn.STDEV.P(product_summaries[UnitsSold])</f>
        <v>2.5959847462338139</v>
      </c>
      <c r="L1366">
        <v>745</v>
      </c>
    </row>
    <row r="1367" spans="1:12" x14ac:dyDescent="0.3">
      <c r="A1367">
        <v>10766</v>
      </c>
      <c r="B1367">
        <v>2</v>
      </c>
      <c r="C1367">
        <v>19</v>
      </c>
      <c r="D1367">
        <v>40</v>
      </c>
      <c r="E1367">
        <v>0</v>
      </c>
      <c r="F1367" t="s">
        <v>891</v>
      </c>
      <c r="G1367">
        <v>1</v>
      </c>
      <c r="H1367" t="s">
        <v>4</v>
      </c>
      <c r="I1367">
        <v>760</v>
      </c>
      <c r="J1367">
        <f>(p_summary[[#This Row],[UnitsSold]] - AVERAGE(product_summaries[UnitsSold])) / _xlfn.STDEV.P(product_summaries[UnitsSold])</f>
        <v>1.1939651096050978</v>
      </c>
      <c r="K1367">
        <f>(p_summary[[#This Row],[Revenue]]-AVERAGE(product_summaries[UnitsSold]))/_xlfn.STDEV.P(product_summaries[UnitsSold])</f>
        <v>0.28598465963306452</v>
      </c>
      <c r="L1367">
        <v>1057</v>
      </c>
    </row>
    <row r="1368" spans="1:12" x14ac:dyDescent="0.3">
      <c r="A1368">
        <v>10766</v>
      </c>
      <c r="B1368">
        <v>7</v>
      </c>
      <c r="C1368">
        <v>30</v>
      </c>
      <c r="D1368">
        <v>35</v>
      </c>
      <c r="E1368">
        <v>0</v>
      </c>
      <c r="F1368" t="s">
        <v>901</v>
      </c>
      <c r="G1368">
        <v>7</v>
      </c>
      <c r="H1368" t="s">
        <v>22</v>
      </c>
      <c r="I1368">
        <v>1050</v>
      </c>
      <c r="J1368">
        <f>(p_summary[[#This Row],[UnitsSold]] - AVERAGE(product_summaries[UnitsSold])) / _xlfn.STDEV.P(product_summaries[UnitsSold])</f>
        <v>0.29515617932975174</v>
      </c>
      <c r="K1368">
        <f>(p_summary[[#This Row],[Revenue]]-AVERAGE(product_summaries[UnitsSold]))/_xlfn.STDEV.P(product_summaries[UnitsSold])</f>
        <v>1.1725648969794944</v>
      </c>
      <c r="L1368">
        <v>763</v>
      </c>
    </row>
    <row r="1369" spans="1:12" x14ac:dyDescent="0.3">
      <c r="A1369">
        <v>10766</v>
      </c>
      <c r="B1369">
        <v>68</v>
      </c>
      <c r="C1369">
        <v>12.5</v>
      </c>
      <c r="D1369">
        <v>40</v>
      </c>
      <c r="E1369">
        <v>0</v>
      </c>
      <c r="F1369" t="s">
        <v>1019</v>
      </c>
      <c r="G1369">
        <v>3</v>
      </c>
      <c r="H1369" t="s">
        <v>10</v>
      </c>
      <c r="I1369">
        <v>500</v>
      </c>
      <c r="J1369">
        <f>(p_summary[[#This Row],[UnitsSold]] - AVERAGE(product_summaries[UnitsSold])) / _xlfn.STDEV.P(product_summaries[UnitsSold])</f>
        <v>0.40521441568999816</v>
      </c>
      <c r="K1369">
        <f>(p_summary[[#This Row],[Revenue]]-AVERAGE(product_summaries[UnitsSold]))/_xlfn.STDEV.P(product_summaries[UnitsSold])</f>
        <v>-0.50888038074649322</v>
      </c>
      <c r="L1369">
        <v>799</v>
      </c>
    </row>
    <row r="1370" spans="1:12" x14ac:dyDescent="0.3">
      <c r="A1370">
        <v>10767</v>
      </c>
      <c r="B1370">
        <v>42</v>
      </c>
      <c r="C1370">
        <v>14</v>
      </c>
      <c r="D1370">
        <v>2</v>
      </c>
      <c r="E1370">
        <v>0</v>
      </c>
      <c r="F1370" t="s">
        <v>969</v>
      </c>
      <c r="G1370">
        <v>5</v>
      </c>
      <c r="H1370" t="s">
        <v>16</v>
      </c>
      <c r="I1370">
        <v>28</v>
      </c>
      <c r="J1370">
        <f>(p_summary[[#This Row],[UnitsSold]] - AVERAGE(product_summaries[UnitsSold])) / _xlfn.STDEV.P(product_summaries[UnitsSold])</f>
        <v>9.338274600263323E-2</v>
      </c>
      <c r="K1370">
        <f>(p_summary[[#This Row],[Revenue]]-AVERAGE(product_summaries[UnitsSold]))/_xlfn.STDEV.P(product_summaries[UnitsSold])</f>
        <v>-1.9518661463586133</v>
      </c>
      <c r="L1370">
        <v>697</v>
      </c>
    </row>
    <row r="1371" spans="1:12" x14ac:dyDescent="0.3">
      <c r="A1371">
        <v>10768</v>
      </c>
      <c r="B1371">
        <v>22</v>
      </c>
      <c r="C1371">
        <v>21</v>
      </c>
      <c r="D1371">
        <v>4</v>
      </c>
      <c r="E1371">
        <v>0</v>
      </c>
      <c r="F1371" t="s">
        <v>931</v>
      </c>
      <c r="G1371">
        <v>5</v>
      </c>
      <c r="H1371" t="s">
        <v>16</v>
      </c>
      <c r="I1371">
        <v>84</v>
      </c>
      <c r="J1371">
        <f>(p_summary[[#This Row],[UnitsSold]] - AVERAGE(product_summaries[UnitsSold])) / _xlfn.STDEV.P(product_summaries[UnitsSold])</f>
        <v>-0.97357071204531154</v>
      </c>
      <c r="K1371">
        <f>(p_summary[[#This Row],[Revenue]]-AVERAGE(product_summaries[UnitsSold]))/_xlfn.STDEV.P(product_summaries[UnitsSold])</f>
        <v>-1.7806644453537857</v>
      </c>
      <c r="L1371">
        <v>348</v>
      </c>
    </row>
    <row r="1372" spans="1:12" x14ac:dyDescent="0.3">
      <c r="A1372">
        <v>10768</v>
      </c>
      <c r="B1372">
        <v>31</v>
      </c>
      <c r="C1372">
        <v>12.5</v>
      </c>
      <c r="D1372">
        <v>50</v>
      </c>
      <c r="E1372">
        <v>0</v>
      </c>
      <c r="F1372" t="s">
        <v>949</v>
      </c>
      <c r="G1372">
        <v>4</v>
      </c>
      <c r="H1372" t="s">
        <v>13</v>
      </c>
      <c r="I1372">
        <v>625</v>
      </c>
      <c r="J1372">
        <f>(p_summary[[#This Row],[UnitsSold]] - AVERAGE(product_summaries[UnitsSold])) / _xlfn.STDEV.P(product_summaries[UnitsSold])</f>
        <v>2.2334040085629812</v>
      </c>
      <c r="K1372">
        <f>(p_summary[[#This Row],[Revenue]]-AVERAGE(product_summaries[UnitsSold]))/_xlfn.STDEV.P(product_summaries[UnitsSold])</f>
        <v>-0.12673372671785968</v>
      </c>
      <c r="L1372">
        <v>1397</v>
      </c>
    </row>
    <row r="1373" spans="1:12" x14ac:dyDescent="0.3">
      <c r="A1373">
        <v>10768</v>
      </c>
      <c r="B1373">
        <v>60</v>
      </c>
      <c r="C1373">
        <v>34</v>
      </c>
      <c r="D1373">
        <v>15</v>
      </c>
      <c r="E1373">
        <v>0</v>
      </c>
      <c r="F1373" t="s">
        <v>1004</v>
      </c>
      <c r="G1373">
        <v>4</v>
      </c>
      <c r="H1373" t="s">
        <v>13</v>
      </c>
      <c r="I1373">
        <v>510</v>
      </c>
      <c r="J1373">
        <f>(p_summary[[#This Row],[UnitsSold]] - AVERAGE(product_summaries[UnitsSold])) / _xlfn.STDEV.P(product_summaries[UnitsSold])</f>
        <v>2.7836951903642131</v>
      </c>
      <c r="K1373">
        <f>(p_summary[[#This Row],[Revenue]]-AVERAGE(product_summaries[UnitsSold]))/_xlfn.STDEV.P(product_summaries[UnitsSold])</f>
        <v>-0.47830864842420251</v>
      </c>
      <c r="L1373">
        <v>1577</v>
      </c>
    </row>
    <row r="1374" spans="1:12" x14ac:dyDescent="0.3">
      <c r="A1374">
        <v>10768</v>
      </c>
      <c r="B1374">
        <v>71</v>
      </c>
      <c r="C1374">
        <v>21.5</v>
      </c>
      <c r="D1374">
        <v>12</v>
      </c>
      <c r="E1374">
        <v>0</v>
      </c>
      <c r="F1374" t="s">
        <v>1025</v>
      </c>
      <c r="G1374">
        <v>4</v>
      </c>
      <c r="H1374" t="s">
        <v>13</v>
      </c>
      <c r="I1374">
        <v>258</v>
      </c>
      <c r="J1374">
        <f>(p_summary[[#This Row],[UnitsSold]] - AVERAGE(product_summaries[UnitsSold])) / _xlfn.STDEV.P(product_summaries[UnitsSold])</f>
        <v>1.1939651096050978</v>
      </c>
      <c r="K1374">
        <f>(p_summary[[#This Row],[Revenue]]-AVERAGE(product_summaries[UnitsSold]))/_xlfn.STDEV.P(product_summaries[UnitsSold])</f>
        <v>-1.2487163029459276</v>
      </c>
      <c r="L1374">
        <v>1057</v>
      </c>
    </row>
    <row r="1375" spans="1:12" x14ac:dyDescent="0.3">
      <c r="A1375">
        <v>10769</v>
      </c>
      <c r="B1375">
        <v>41</v>
      </c>
      <c r="C1375">
        <v>9.65</v>
      </c>
      <c r="D1375">
        <v>30</v>
      </c>
      <c r="E1375">
        <v>5.000000074505806E-2</v>
      </c>
      <c r="F1375" t="s">
        <v>967</v>
      </c>
      <c r="G1375">
        <v>8</v>
      </c>
      <c r="H1375" t="s">
        <v>25</v>
      </c>
      <c r="I1375">
        <v>275.02499978430569</v>
      </c>
      <c r="J1375">
        <f>(p_summary[[#This Row],[UnitsSold]] - AVERAGE(product_summaries[UnitsSold])) / _xlfn.STDEV.P(product_summaries[UnitsSold])</f>
        <v>0.96161994395568862</v>
      </c>
      <c r="K1375">
        <f>(p_summary[[#This Row],[Revenue]]-AVERAGE(product_summaries[UnitsSold]))/_xlfn.STDEV.P(product_summaries[UnitsSold])</f>
        <v>-1.1966679293266427</v>
      </c>
      <c r="L1375">
        <v>981</v>
      </c>
    </row>
    <row r="1376" spans="1:12" x14ac:dyDescent="0.3">
      <c r="A1376">
        <v>10769</v>
      </c>
      <c r="B1376">
        <v>52</v>
      </c>
      <c r="C1376">
        <v>7</v>
      </c>
      <c r="D1376">
        <v>15</v>
      </c>
      <c r="E1376">
        <v>5.000000074505806E-2</v>
      </c>
      <c r="F1376" t="s">
        <v>989</v>
      </c>
      <c r="G1376">
        <v>5</v>
      </c>
      <c r="H1376" t="s">
        <v>16</v>
      </c>
      <c r="I1376">
        <v>99.749999921768904</v>
      </c>
      <c r="J1376">
        <f>(p_summary[[#This Row],[UnitsSold]] - AVERAGE(product_summaries[UnitsSold])) / _xlfn.STDEV.P(product_summaries[UnitsSold])</f>
        <v>-0.50888038074649322</v>
      </c>
      <c r="K1376">
        <f>(p_summary[[#This Row],[Revenue]]-AVERAGE(product_summaries[UnitsSold]))/_xlfn.STDEV.P(product_summaries[UnitsSold])</f>
        <v>-1.7325139671853438</v>
      </c>
      <c r="L1376">
        <v>500</v>
      </c>
    </row>
    <row r="1377" spans="1:12" x14ac:dyDescent="0.3">
      <c r="A1377">
        <v>10769</v>
      </c>
      <c r="B1377">
        <v>61</v>
      </c>
      <c r="C1377">
        <v>28.5</v>
      </c>
      <c r="D1377">
        <v>20</v>
      </c>
      <c r="E1377">
        <v>0</v>
      </c>
      <c r="F1377" t="s">
        <v>1006</v>
      </c>
      <c r="G1377">
        <v>2</v>
      </c>
      <c r="H1377" t="s">
        <v>7</v>
      </c>
      <c r="I1377">
        <v>570</v>
      </c>
      <c r="J1377">
        <f>(p_summary[[#This Row],[UnitsSold]] - AVERAGE(product_summaries[UnitsSold])) / _xlfn.STDEV.P(product_summaries[UnitsSold])</f>
        <v>-0.19399153782689918</v>
      </c>
      <c r="K1377">
        <f>(p_summary[[#This Row],[Revenue]]-AVERAGE(product_summaries[UnitsSold]))/_xlfn.STDEV.P(product_summaries[UnitsSold])</f>
        <v>-0.2948782544904584</v>
      </c>
      <c r="L1377">
        <v>603</v>
      </c>
    </row>
    <row r="1378" spans="1:12" x14ac:dyDescent="0.3">
      <c r="A1378">
        <v>10769</v>
      </c>
      <c r="B1378">
        <v>62</v>
      </c>
      <c r="C1378">
        <v>49.3</v>
      </c>
      <c r="D1378">
        <v>15</v>
      </c>
      <c r="E1378">
        <v>0</v>
      </c>
      <c r="F1378" t="s">
        <v>1008</v>
      </c>
      <c r="G1378">
        <v>3</v>
      </c>
      <c r="H1378" t="s">
        <v>10</v>
      </c>
      <c r="I1378">
        <v>739.5</v>
      </c>
      <c r="J1378">
        <f>(p_summary[[#This Row],[UnitsSold]] - AVERAGE(product_summaries[UnitsSold])) / _xlfn.STDEV.P(product_summaries[UnitsSold])</f>
        <v>1.2734516136430536</v>
      </c>
      <c r="K1378">
        <f>(p_summary[[#This Row],[Revenue]]-AVERAGE(product_summaries[UnitsSold]))/_xlfn.STDEV.P(product_summaries[UnitsSold])</f>
        <v>0.22331260837236863</v>
      </c>
      <c r="L1378">
        <v>1083</v>
      </c>
    </row>
    <row r="1379" spans="1:12" x14ac:dyDescent="0.3">
      <c r="A1379">
        <v>10770</v>
      </c>
      <c r="B1379">
        <v>11</v>
      </c>
      <c r="C1379">
        <v>21</v>
      </c>
      <c r="D1379">
        <v>15</v>
      </c>
      <c r="E1379">
        <v>0.25</v>
      </c>
      <c r="F1379" t="s">
        <v>909</v>
      </c>
      <c r="G1379">
        <v>4</v>
      </c>
      <c r="H1379" t="s">
        <v>13</v>
      </c>
      <c r="I1379">
        <v>236.25</v>
      </c>
      <c r="J1379">
        <f>(p_summary[[#This Row],[UnitsSold]] - AVERAGE(product_summaries[UnitsSold])) / _xlfn.STDEV.P(product_summaries[UnitsSold])</f>
        <v>0.12089730509269485</v>
      </c>
      <c r="K1379">
        <f>(p_summary[[#This Row],[Revenue]]-AVERAGE(product_summaries[UnitsSold]))/_xlfn.STDEV.P(product_summaries[UnitsSold])</f>
        <v>-1.3152098207469098</v>
      </c>
      <c r="L1379">
        <v>706</v>
      </c>
    </row>
    <row r="1380" spans="1:12" x14ac:dyDescent="0.3">
      <c r="A1380">
        <v>10771</v>
      </c>
      <c r="B1380">
        <v>71</v>
      </c>
      <c r="C1380">
        <v>21.5</v>
      </c>
      <c r="D1380">
        <v>16</v>
      </c>
      <c r="E1380">
        <v>0</v>
      </c>
      <c r="F1380" t="s">
        <v>1025</v>
      </c>
      <c r="G1380">
        <v>4</v>
      </c>
      <c r="H1380" t="s">
        <v>13</v>
      </c>
      <c r="I1380">
        <v>344</v>
      </c>
      <c r="J1380">
        <f>(p_summary[[#This Row],[UnitsSold]] - AVERAGE(product_summaries[UnitsSold])) / _xlfn.STDEV.P(product_summaries[UnitsSold])</f>
        <v>1.1939651096050978</v>
      </c>
      <c r="K1380">
        <f>(p_summary[[#This Row],[Revenue]]-AVERAGE(product_summaries[UnitsSold]))/_xlfn.STDEV.P(product_summaries[UnitsSold])</f>
        <v>-0.9857994049742278</v>
      </c>
      <c r="L1380">
        <v>1057</v>
      </c>
    </row>
    <row r="1381" spans="1:12" x14ac:dyDescent="0.3">
      <c r="A1381">
        <v>10772</v>
      </c>
      <c r="B1381">
        <v>29</v>
      </c>
      <c r="C1381">
        <v>123.79</v>
      </c>
      <c r="D1381">
        <v>18</v>
      </c>
      <c r="E1381">
        <v>0</v>
      </c>
      <c r="F1381" t="s">
        <v>945</v>
      </c>
      <c r="G1381">
        <v>6</v>
      </c>
      <c r="H1381" t="s">
        <v>19</v>
      </c>
      <c r="I1381">
        <v>2228.2200000000003</v>
      </c>
      <c r="J1381">
        <f>(p_summary[[#This Row],[UnitsSold]] - AVERAGE(product_summaries[UnitsSold])) / _xlfn.STDEV.P(product_summaries[UnitsSold])</f>
        <v>0.24318423438185757</v>
      </c>
      <c r="K1381">
        <f>(p_summary[[#This Row],[Revenue]]-AVERAGE(product_summaries[UnitsSold]))/_xlfn.STDEV.P(product_summaries[UnitsSold])</f>
        <v>4.7745875426564277</v>
      </c>
      <c r="L1381">
        <v>746</v>
      </c>
    </row>
    <row r="1382" spans="1:12" x14ac:dyDescent="0.3">
      <c r="A1382">
        <v>10772</v>
      </c>
      <c r="B1382">
        <v>59</v>
      </c>
      <c r="C1382">
        <v>55</v>
      </c>
      <c r="D1382">
        <v>25</v>
      </c>
      <c r="E1382">
        <v>0</v>
      </c>
      <c r="F1382" t="s">
        <v>1002</v>
      </c>
      <c r="G1382">
        <v>4</v>
      </c>
      <c r="H1382" t="s">
        <v>13</v>
      </c>
      <c r="I1382">
        <v>1375</v>
      </c>
      <c r="J1382">
        <f>(p_summary[[#This Row],[UnitsSold]] - AVERAGE(product_summaries[UnitsSold])) / _xlfn.STDEV.P(product_summaries[UnitsSold])</f>
        <v>2.5360641585536587</v>
      </c>
      <c r="K1382">
        <f>(p_summary[[#This Row],[Revenue]]-AVERAGE(product_summaries[UnitsSold]))/_xlfn.STDEV.P(product_summaries[UnitsSold])</f>
        <v>2.1661461974539415</v>
      </c>
      <c r="L1382">
        <v>1496</v>
      </c>
    </row>
    <row r="1383" spans="1:12" x14ac:dyDescent="0.3">
      <c r="A1383">
        <v>10773</v>
      </c>
      <c r="B1383">
        <v>17</v>
      </c>
      <c r="C1383">
        <v>39</v>
      </c>
      <c r="D1383">
        <v>33</v>
      </c>
      <c r="E1383">
        <v>0</v>
      </c>
      <c r="F1383" t="s">
        <v>921</v>
      </c>
      <c r="G1383">
        <v>6</v>
      </c>
      <c r="H1383" t="s">
        <v>19</v>
      </c>
      <c r="I1383">
        <v>1287</v>
      </c>
      <c r="J1383">
        <f>(p_summary[[#This Row],[UnitsSold]] - AVERAGE(product_summaries[UnitsSold])) / _xlfn.STDEV.P(product_summaries[UnitsSold])</f>
        <v>0.95244842425900134</v>
      </c>
      <c r="K1383">
        <f>(p_summary[[#This Row],[Revenue]]-AVERAGE(product_summaries[UnitsSold]))/_xlfn.STDEV.P(product_summaries[UnitsSold])</f>
        <v>1.8971149530177835</v>
      </c>
      <c r="L1383">
        <v>978</v>
      </c>
    </row>
    <row r="1384" spans="1:12" x14ac:dyDescent="0.3">
      <c r="A1384">
        <v>10773</v>
      </c>
      <c r="B1384">
        <v>31</v>
      </c>
      <c r="C1384">
        <v>12.5</v>
      </c>
      <c r="D1384">
        <v>70</v>
      </c>
      <c r="E1384">
        <v>0.20000000298023224</v>
      </c>
      <c r="F1384" t="s">
        <v>949</v>
      </c>
      <c r="G1384">
        <v>4</v>
      </c>
      <c r="H1384" t="s">
        <v>13</v>
      </c>
      <c r="I1384">
        <v>699.99999739229679</v>
      </c>
      <c r="J1384">
        <f>(p_summary[[#This Row],[UnitsSold]] - AVERAGE(product_summaries[UnitsSold])) / _xlfn.STDEV.P(product_summaries[UnitsSold])</f>
        <v>2.2334040085629812</v>
      </c>
      <c r="K1384">
        <f>(p_summary[[#This Row],[Revenue]]-AVERAGE(product_summaries[UnitsSold]))/_xlfn.STDEV.P(product_summaries[UnitsSold])</f>
        <v>0.10255425772711999</v>
      </c>
      <c r="L1384">
        <v>1397</v>
      </c>
    </row>
    <row r="1385" spans="1:12" x14ac:dyDescent="0.3">
      <c r="A1385">
        <v>10773</v>
      </c>
      <c r="B1385">
        <v>75</v>
      </c>
      <c r="C1385">
        <v>7.75</v>
      </c>
      <c r="D1385">
        <v>7</v>
      </c>
      <c r="E1385">
        <v>0.20000000298023224</v>
      </c>
      <c r="F1385" t="s">
        <v>1030</v>
      </c>
      <c r="G1385">
        <v>1</v>
      </c>
      <c r="H1385" t="s">
        <v>4</v>
      </c>
      <c r="I1385">
        <v>43.399999838322401</v>
      </c>
      <c r="J1385">
        <f>(p_summary[[#This Row],[UnitsSold]] - AVERAGE(product_summaries[UnitsSold])) / _xlfn.STDEV.P(product_summaries[UnitsSold])</f>
        <v>1.4935680863635465</v>
      </c>
      <c r="K1385">
        <f>(p_summary[[#This Row],[Revenue]]-AVERAGE(product_summaries[UnitsSold]))/_xlfn.STDEV.P(product_summaries[UnitsSold])</f>
        <v>-1.904785679076562</v>
      </c>
      <c r="L1385">
        <v>1155</v>
      </c>
    </row>
    <row r="1386" spans="1:12" x14ac:dyDescent="0.3">
      <c r="A1386">
        <v>10774</v>
      </c>
      <c r="B1386">
        <v>31</v>
      </c>
      <c r="C1386">
        <v>12.5</v>
      </c>
      <c r="D1386">
        <v>2</v>
      </c>
      <c r="E1386">
        <v>0.25</v>
      </c>
      <c r="F1386" t="s">
        <v>949</v>
      </c>
      <c r="G1386">
        <v>4</v>
      </c>
      <c r="H1386" t="s">
        <v>13</v>
      </c>
      <c r="I1386">
        <v>18.75</v>
      </c>
      <c r="J1386">
        <f>(p_summary[[#This Row],[UnitsSold]] - AVERAGE(product_summaries[UnitsSold])) / _xlfn.STDEV.P(product_summaries[UnitsSold])</f>
        <v>2.2334040085629812</v>
      </c>
      <c r="K1386">
        <f>(p_summary[[#This Row],[Revenue]]-AVERAGE(product_summaries[UnitsSold]))/_xlfn.STDEV.P(product_summaries[UnitsSold])</f>
        <v>-1.9801449987567323</v>
      </c>
      <c r="L1386">
        <v>1397</v>
      </c>
    </row>
    <row r="1387" spans="1:12" x14ac:dyDescent="0.3">
      <c r="A1387">
        <v>10774</v>
      </c>
      <c r="B1387">
        <v>66</v>
      </c>
      <c r="C1387">
        <v>17</v>
      </c>
      <c r="D1387">
        <v>50</v>
      </c>
      <c r="E1387">
        <v>0</v>
      </c>
      <c r="F1387" t="s">
        <v>1016</v>
      </c>
      <c r="G1387">
        <v>2</v>
      </c>
      <c r="H1387" t="s">
        <v>7</v>
      </c>
      <c r="I1387">
        <v>850</v>
      </c>
      <c r="J1387">
        <f>(p_summary[[#This Row],[UnitsSold]] - AVERAGE(product_summaries[UnitsSold])) / _xlfn.STDEV.P(product_summaries[UnitsSold])</f>
        <v>-1.3068025943582799</v>
      </c>
      <c r="K1387">
        <f>(p_summary[[#This Row],[Revenue]]-AVERAGE(product_summaries[UnitsSold]))/_xlfn.STDEV.P(product_summaries[UnitsSold])</f>
        <v>0.56113025053368071</v>
      </c>
      <c r="L1387">
        <v>239</v>
      </c>
    </row>
    <row r="1388" spans="1:12" x14ac:dyDescent="0.3">
      <c r="A1388">
        <v>10775</v>
      </c>
      <c r="B1388">
        <v>10</v>
      </c>
      <c r="C1388">
        <v>31</v>
      </c>
      <c r="D1388">
        <v>6</v>
      </c>
      <c r="E1388">
        <v>0</v>
      </c>
      <c r="F1388" t="s">
        <v>907</v>
      </c>
      <c r="G1388">
        <v>8</v>
      </c>
      <c r="H1388" t="s">
        <v>25</v>
      </c>
      <c r="I1388">
        <v>186</v>
      </c>
      <c r="J1388">
        <f>(p_summary[[#This Row],[UnitsSold]] - AVERAGE(product_summaries[UnitsSold])) / _xlfn.STDEV.P(product_summaries[UnitsSold])</f>
        <v>0.23095554145294128</v>
      </c>
      <c r="K1388">
        <f>(p_summary[[#This Row],[Revenue]]-AVERAGE(product_summaries[UnitsSold]))/_xlfn.STDEV.P(product_summaries[UnitsSold])</f>
        <v>-1.4688327756664206</v>
      </c>
      <c r="L1388">
        <v>742</v>
      </c>
    </row>
    <row r="1389" spans="1:12" x14ac:dyDescent="0.3">
      <c r="A1389">
        <v>10775</v>
      </c>
      <c r="B1389">
        <v>67</v>
      </c>
      <c r="C1389">
        <v>14</v>
      </c>
      <c r="D1389">
        <v>3</v>
      </c>
      <c r="E1389">
        <v>0</v>
      </c>
      <c r="F1389" t="s">
        <v>1018</v>
      </c>
      <c r="G1389">
        <v>1</v>
      </c>
      <c r="H1389" t="s">
        <v>4</v>
      </c>
      <c r="I1389">
        <v>42</v>
      </c>
      <c r="J1389">
        <f>(p_summary[[#This Row],[UnitsSold]] - AVERAGE(product_summaries[UnitsSold])) / _xlfn.STDEV.P(product_summaries[UnitsSold])</f>
        <v>-1.4749471221308788</v>
      </c>
      <c r="K1389">
        <f>(p_summary[[#This Row],[Revenue]]-AVERAGE(product_summaries[UnitsSold]))/_xlfn.STDEV.P(product_summaries[UnitsSold])</f>
        <v>-1.9090657211074065</v>
      </c>
      <c r="L1389">
        <v>184</v>
      </c>
    </row>
    <row r="1390" spans="1:12" x14ac:dyDescent="0.3">
      <c r="A1390">
        <v>10776</v>
      </c>
      <c r="B1390">
        <v>31</v>
      </c>
      <c r="C1390">
        <v>12.5</v>
      </c>
      <c r="D1390">
        <v>16</v>
      </c>
      <c r="E1390">
        <v>5.000000074505806E-2</v>
      </c>
      <c r="F1390" t="s">
        <v>949</v>
      </c>
      <c r="G1390">
        <v>4</v>
      </c>
      <c r="H1390" t="s">
        <v>13</v>
      </c>
      <c r="I1390">
        <v>189.99999985098839</v>
      </c>
      <c r="J1390">
        <f>(p_summary[[#This Row],[UnitsSold]] - AVERAGE(product_summaries[UnitsSold])) / _xlfn.STDEV.P(product_summaries[UnitsSold])</f>
        <v>2.2334040085629812</v>
      </c>
      <c r="K1390">
        <f>(p_summary[[#This Row],[Revenue]]-AVERAGE(product_summaries[UnitsSold]))/_xlfn.STDEV.P(product_summaries[UnitsSold])</f>
        <v>-1.4566040831930587</v>
      </c>
      <c r="L1390">
        <v>1397</v>
      </c>
    </row>
    <row r="1391" spans="1:12" x14ac:dyDescent="0.3">
      <c r="A1391">
        <v>10776</v>
      </c>
      <c r="B1391">
        <v>42</v>
      </c>
      <c r="C1391">
        <v>14</v>
      </c>
      <c r="D1391">
        <v>12</v>
      </c>
      <c r="E1391">
        <v>5.000000074505806E-2</v>
      </c>
      <c r="F1391" t="s">
        <v>969</v>
      </c>
      <c r="G1391">
        <v>5</v>
      </c>
      <c r="H1391" t="s">
        <v>16</v>
      </c>
      <c r="I1391">
        <v>159.59999987483025</v>
      </c>
      <c r="J1391">
        <f>(p_summary[[#This Row],[UnitsSold]] - AVERAGE(product_summaries[UnitsSold])) / _xlfn.STDEV.P(product_summaries[UnitsSold])</f>
        <v>9.338274600263323E-2</v>
      </c>
      <c r="K1391">
        <f>(p_summary[[#This Row],[Revenue]]-AVERAGE(product_summaries[UnitsSold]))/_xlfn.STDEV.P(product_summaries[UnitsSold])</f>
        <v>-1.5495421493799337</v>
      </c>
      <c r="L1391">
        <v>697</v>
      </c>
    </row>
    <row r="1392" spans="1:12" x14ac:dyDescent="0.3">
      <c r="A1392">
        <v>10776</v>
      </c>
      <c r="B1392">
        <v>45</v>
      </c>
      <c r="C1392">
        <v>9.5</v>
      </c>
      <c r="D1392">
        <v>27</v>
      </c>
      <c r="E1392">
        <v>5.000000074505806E-2</v>
      </c>
      <c r="F1392" t="s">
        <v>975</v>
      </c>
      <c r="G1392">
        <v>8</v>
      </c>
      <c r="H1392" t="s">
        <v>25</v>
      </c>
      <c r="I1392">
        <v>243.67499980889261</v>
      </c>
      <c r="J1392">
        <f>(p_summary[[#This Row],[UnitsSold]] - AVERAGE(product_summaries[UnitsSold])) / _xlfn.STDEV.P(product_summaries[UnitsSold])</f>
        <v>-0.48442299488866064</v>
      </c>
      <c r="K1392">
        <f>(p_summary[[#This Row],[Revenue]]-AVERAGE(product_summaries[UnitsSold]))/_xlfn.STDEV.P(product_summaries[UnitsSold])</f>
        <v>-1.2925103100818576</v>
      </c>
      <c r="L1392">
        <v>508</v>
      </c>
    </row>
    <row r="1393" spans="1:12" x14ac:dyDescent="0.3">
      <c r="A1393">
        <v>10776</v>
      </c>
      <c r="B1393">
        <v>51</v>
      </c>
      <c r="C1393">
        <v>53</v>
      </c>
      <c r="D1393">
        <v>120</v>
      </c>
      <c r="E1393">
        <v>5.000000074505806E-2</v>
      </c>
      <c r="F1393" t="s">
        <v>987</v>
      </c>
      <c r="G1393">
        <v>7</v>
      </c>
      <c r="H1393" t="s">
        <v>22</v>
      </c>
      <c r="I1393">
        <v>6041.9999952614307</v>
      </c>
      <c r="J1393">
        <f>(p_summary[[#This Row],[UnitsSold]] - AVERAGE(product_summaries[UnitsSold])) / _xlfn.STDEV.P(product_summaries[UnitsSold])</f>
        <v>0.67118848689392707</v>
      </c>
      <c r="K1393">
        <f>(p_summary[[#This Row],[Revenue]]-AVERAGE(product_summaries[UnitsSold]))/_xlfn.STDEV.P(product_summaries[UnitsSold])</f>
        <v>16.433973657780374</v>
      </c>
      <c r="L1393">
        <v>886</v>
      </c>
    </row>
    <row r="1394" spans="1:12" x14ac:dyDescent="0.3">
      <c r="A1394">
        <v>10777</v>
      </c>
      <c r="B1394">
        <v>42</v>
      </c>
      <c r="C1394">
        <v>14</v>
      </c>
      <c r="D1394">
        <v>20</v>
      </c>
      <c r="E1394">
        <v>0.20000000298023224</v>
      </c>
      <c r="F1394" t="s">
        <v>969</v>
      </c>
      <c r="G1394">
        <v>5</v>
      </c>
      <c r="H1394" t="s">
        <v>16</v>
      </c>
      <c r="I1394">
        <v>223.99999916553497</v>
      </c>
      <c r="J1394">
        <f>(p_summary[[#This Row],[UnitsSold]] - AVERAGE(product_summaries[UnitsSold])) / _xlfn.STDEV.P(product_summaries[UnitsSold])</f>
        <v>9.338274600263323E-2</v>
      </c>
      <c r="K1394">
        <f>(p_summary[[#This Row],[Revenue]]-AVERAGE(product_summaries[UnitsSold]))/_xlfn.STDEV.P(product_summaries[UnitsSold])</f>
        <v>-1.3526601953928201</v>
      </c>
      <c r="L1394">
        <v>697</v>
      </c>
    </row>
    <row r="1395" spans="1:12" x14ac:dyDescent="0.3">
      <c r="A1395">
        <v>10778</v>
      </c>
      <c r="B1395">
        <v>41</v>
      </c>
      <c r="C1395">
        <v>9.65</v>
      </c>
      <c r="D1395">
        <v>10</v>
      </c>
      <c r="E1395">
        <v>0</v>
      </c>
      <c r="F1395" t="s">
        <v>967</v>
      </c>
      <c r="G1395">
        <v>8</v>
      </c>
      <c r="H1395" t="s">
        <v>25</v>
      </c>
      <c r="I1395">
        <v>96.5</v>
      </c>
      <c r="J1395">
        <f>(p_summary[[#This Row],[UnitsSold]] - AVERAGE(product_summaries[UnitsSold])) / _xlfn.STDEV.P(product_summaries[UnitsSold])</f>
        <v>0.96161994395568862</v>
      </c>
      <c r="K1395">
        <f>(p_summary[[#This Row],[Revenue]]-AVERAGE(product_summaries[UnitsSold]))/_xlfn.STDEV.P(product_summaries[UnitsSold])</f>
        <v>-1.7424497799509222</v>
      </c>
      <c r="L1395">
        <v>981</v>
      </c>
    </row>
    <row r="1396" spans="1:12" x14ac:dyDescent="0.3">
      <c r="A1396">
        <v>10779</v>
      </c>
      <c r="B1396">
        <v>16</v>
      </c>
      <c r="C1396">
        <v>17.45</v>
      </c>
      <c r="D1396">
        <v>20</v>
      </c>
      <c r="E1396">
        <v>0</v>
      </c>
      <c r="F1396" t="s">
        <v>919</v>
      </c>
      <c r="G1396">
        <v>3</v>
      </c>
      <c r="H1396" t="s">
        <v>10</v>
      </c>
      <c r="I1396">
        <v>349</v>
      </c>
      <c r="J1396">
        <f>(p_summary[[#This Row],[UnitsSold]] - AVERAGE(product_summaries[UnitsSold])) / _xlfn.STDEV.P(product_summaries[UnitsSold])</f>
        <v>1.5027396060602336</v>
      </c>
      <c r="K1396">
        <f>(p_summary[[#This Row],[Revenue]]-AVERAGE(product_summaries[UnitsSold]))/_xlfn.STDEV.P(product_summaries[UnitsSold])</f>
        <v>-0.97051353881308244</v>
      </c>
      <c r="L1396">
        <v>1158</v>
      </c>
    </row>
    <row r="1397" spans="1:12" x14ac:dyDescent="0.3">
      <c r="A1397">
        <v>10779</v>
      </c>
      <c r="B1397">
        <v>62</v>
      </c>
      <c r="C1397">
        <v>49.3</v>
      </c>
      <c r="D1397">
        <v>20</v>
      </c>
      <c r="E1397">
        <v>0</v>
      </c>
      <c r="F1397" t="s">
        <v>1008</v>
      </c>
      <c r="G1397">
        <v>3</v>
      </c>
      <c r="H1397" t="s">
        <v>10</v>
      </c>
      <c r="I1397">
        <v>986</v>
      </c>
      <c r="J1397">
        <f>(p_summary[[#This Row],[UnitsSold]] - AVERAGE(product_summaries[UnitsSold])) / _xlfn.STDEV.P(product_summaries[UnitsSold])</f>
        <v>1.2734516136430536</v>
      </c>
      <c r="K1397">
        <f>(p_summary[[#This Row],[Revenue]]-AVERAGE(product_summaries[UnitsSold]))/_xlfn.STDEV.P(product_summaries[UnitsSold])</f>
        <v>0.97690581011683397</v>
      </c>
      <c r="L1397">
        <v>1083</v>
      </c>
    </row>
    <row r="1398" spans="1:12" x14ac:dyDescent="0.3">
      <c r="A1398">
        <v>10780</v>
      </c>
      <c r="B1398">
        <v>70</v>
      </c>
      <c r="C1398">
        <v>15</v>
      </c>
      <c r="D1398">
        <v>35</v>
      </c>
      <c r="E1398">
        <v>0</v>
      </c>
      <c r="F1398" t="s">
        <v>1023</v>
      </c>
      <c r="G1398">
        <v>1</v>
      </c>
      <c r="H1398" t="s">
        <v>4</v>
      </c>
      <c r="I1398">
        <v>525</v>
      </c>
      <c r="J1398">
        <f>(p_summary[[#This Row],[UnitsSold]] - AVERAGE(product_summaries[UnitsSold])) / _xlfn.STDEV.P(product_summaries[UnitsSold])</f>
        <v>0.4602435338701214</v>
      </c>
      <c r="K1398">
        <f>(p_summary[[#This Row],[Revenue]]-AVERAGE(product_summaries[UnitsSold]))/_xlfn.STDEV.P(product_summaries[UnitsSold])</f>
        <v>-0.4324510499407665</v>
      </c>
      <c r="L1398">
        <v>817</v>
      </c>
    </row>
    <row r="1399" spans="1:12" x14ac:dyDescent="0.3">
      <c r="A1399">
        <v>10780</v>
      </c>
      <c r="B1399">
        <v>77</v>
      </c>
      <c r="C1399">
        <v>13</v>
      </c>
      <c r="D1399">
        <v>15</v>
      </c>
      <c r="E1399">
        <v>0</v>
      </c>
      <c r="F1399" t="s">
        <v>1034</v>
      </c>
      <c r="G1399">
        <v>2</v>
      </c>
      <c r="H1399" t="s">
        <v>7</v>
      </c>
      <c r="I1399">
        <v>195</v>
      </c>
      <c r="J1399">
        <f>(p_summary[[#This Row],[UnitsSold]] - AVERAGE(product_summaries[UnitsSold])) / _xlfn.STDEV.P(product_summaries[UnitsSold])</f>
        <v>0.38075702983216564</v>
      </c>
      <c r="K1399">
        <f>(p_summary[[#This Row],[Revenue]]-AVERAGE(product_summaries[UnitsSold]))/_xlfn.STDEV.P(product_summaries[UnitsSold])</f>
        <v>-1.4413182165763589</v>
      </c>
      <c r="L1399">
        <v>791</v>
      </c>
    </row>
    <row r="1400" spans="1:12" x14ac:dyDescent="0.3">
      <c r="A1400">
        <v>10781</v>
      </c>
      <c r="B1400">
        <v>54</v>
      </c>
      <c r="C1400">
        <v>7.45</v>
      </c>
      <c r="D1400">
        <v>3</v>
      </c>
      <c r="E1400">
        <v>0.20000000298023224</v>
      </c>
      <c r="F1400" t="s">
        <v>993</v>
      </c>
      <c r="G1400">
        <v>6</v>
      </c>
      <c r="H1400" t="s">
        <v>19</v>
      </c>
      <c r="I1400">
        <v>17.879999933391812</v>
      </c>
      <c r="J1400">
        <f>(p_summary[[#This Row],[UnitsSold]] - AVERAGE(product_summaries[UnitsSold])) / _xlfn.STDEV.P(product_summaries[UnitsSold])</f>
        <v>0.27069879347191916</v>
      </c>
      <c r="K1400">
        <f>(p_summary[[#This Row],[Revenue]]-AVERAGE(product_summaries[UnitsSold]))/_xlfn.STDEV.P(product_summaries[UnitsSold])</f>
        <v>-1.9828047396724044</v>
      </c>
      <c r="L1400">
        <v>755</v>
      </c>
    </row>
    <row r="1401" spans="1:12" x14ac:dyDescent="0.3">
      <c r="A1401">
        <v>10781</v>
      </c>
      <c r="B1401">
        <v>56</v>
      </c>
      <c r="C1401">
        <v>38</v>
      </c>
      <c r="D1401">
        <v>20</v>
      </c>
      <c r="E1401">
        <v>0.20000000298023224</v>
      </c>
      <c r="F1401" t="s">
        <v>997</v>
      </c>
      <c r="G1401">
        <v>5</v>
      </c>
      <c r="H1401" t="s">
        <v>16</v>
      </c>
      <c r="I1401">
        <v>607.9999977350235</v>
      </c>
      <c r="J1401">
        <f>(p_summary[[#This Row],[UnitsSold]] - AVERAGE(product_summaries[UnitsSold])) / _xlfn.STDEV.P(product_summaries[UnitsSold])</f>
        <v>1.8237427954442857</v>
      </c>
      <c r="K1401">
        <f>(p_summary[[#This Row],[Revenue]]-AVERAGE(product_summaries[UnitsSold]))/_xlfn.STDEV.P(product_summaries[UnitsSold])</f>
        <v>-0.17870567859017936</v>
      </c>
      <c r="L1401">
        <v>1263</v>
      </c>
    </row>
    <row r="1402" spans="1:12" x14ac:dyDescent="0.3">
      <c r="A1402">
        <v>10781</v>
      </c>
      <c r="B1402">
        <v>74</v>
      </c>
      <c r="C1402">
        <v>10</v>
      </c>
      <c r="D1402">
        <v>35</v>
      </c>
      <c r="E1402">
        <v>0</v>
      </c>
      <c r="F1402" t="s">
        <v>1029</v>
      </c>
      <c r="G1402">
        <v>7</v>
      </c>
      <c r="H1402" t="s">
        <v>22</v>
      </c>
      <c r="I1402">
        <v>350</v>
      </c>
      <c r="J1402">
        <f>(p_summary[[#This Row],[UnitsSold]] - AVERAGE(product_summaries[UnitsSold])) / _xlfn.STDEV.P(product_summaries[UnitsSold])</f>
        <v>-1.1294865468889941</v>
      </c>
      <c r="K1402">
        <f>(p_summary[[#This Row],[Revenue]]-AVERAGE(product_summaries[UnitsSold]))/_xlfn.STDEV.P(product_summaries[UnitsSold])</f>
        <v>-0.96745636558085346</v>
      </c>
      <c r="L1402">
        <v>297</v>
      </c>
    </row>
    <row r="1403" spans="1:12" x14ac:dyDescent="0.3">
      <c r="A1403">
        <v>10782</v>
      </c>
      <c r="B1403">
        <v>31</v>
      </c>
      <c r="C1403">
        <v>12.5</v>
      </c>
      <c r="D1403">
        <v>1</v>
      </c>
      <c r="E1403">
        <v>0</v>
      </c>
      <c r="F1403" t="s">
        <v>949</v>
      </c>
      <c r="G1403">
        <v>4</v>
      </c>
      <c r="H1403" t="s">
        <v>13</v>
      </c>
      <c r="I1403">
        <v>12.5</v>
      </c>
      <c r="J1403">
        <f>(p_summary[[#This Row],[UnitsSold]] - AVERAGE(product_summaries[UnitsSold])) / _xlfn.STDEV.P(product_summaries[UnitsSold])</f>
        <v>2.2334040085629812</v>
      </c>
      <c r="K1403">
        <f>(p_summary[[#This Row],[Revenue]]-AVERAGE(product_summaries[UnitsSold]))/_xlfn.STDEV.P(product_summaries[UnitsSold])</f>
        <v>-1.9992523314581638</v>
      </c>
      <c r="L1403">
        <v>1397</v>
      </c>
    </row>
    <row r="1404" spans="1:12" x14ac:dyDescent="0.3">
      <c r="A1404">
        <v>10783</v>
      </c>
      <c r="B1404">
        <v>31</v>
      </c>
      <c r="C1404">
        <v>12.5</v>
      </c>
      <c r="D1404">
        <v>10</v>
      </c>
      <c r="E1404">
        <v>0</v>
      </c>
      <c r="F1404" t="s">
        <v>949</v>
      </c>
      <c r="G1404">
        <v>4</v>
      </c>
      <c r="H1404" t="s">
        <v>13</v>
      </c>
      <c r="I1404">
        <v>125</v>
      </c>
      <c r="J1404">
        <f>(p_summary[[#This Row],[UnitsSold]] - AVERAGE(product_summaries[UnitsSold])) / _xlfn.STDEV.P(product_summaries[UnitsSold])</f>
        <v>2.2334040085629812</v>
      </c>
      <c r="K1404">
        <f>(p_summary[[#This Row],[Revenue]]-AVERAGE(product_summaries[UnitsSold]))/_xlfn.STDEV.P(product_summaries[UnitsSold])</f>
        <v>-1.6553203428323937</v>
      </c>
      <c r="L1404">
        <v>1397</v>
      </c>
    </row>
    <row r="1405" spans="1:12" x14ac:dyDescent="0.3">
      <c r="A1405">
        <v>10783</v>
      </c>
      <c r="B1405">
        <v>38</v>
      </c>
      <c r="C1405">
        <v>263.5</v>
      </c>
      <c r="D1405">
        <v>5</v>
      </c>
      <c r="E1405">
        <v>0</v>
      </c>
      <c r="F1405" t="s">
        <v>961</v>
      </c>
      <c r="G1405">
        <v>1</v>
      </c>
      <c r="H1405" t="s">
        <v>4</v>
      </c>
      <c r="I1405">
        <v>1317.5</v>
      </c>
      <c r="J1405">
        <f>(p_summary[[#This Row],[UnitsSold]] - AVERAGE(product_summaries[UnitsSold])) / _xlfn.STDEV.P(product_summaries[UnitsSold])</f>
        <v>-0.13284807318231781</v>
      </c>
      <c r="K1405">
        <f>(p_summary[[#This Row],[Revenue]]-AVERAGE(product_summaries[UnitsSold]))/_xlfn.STDEV.P(product_summaries[UnitsSold])</f>
        <v>1.99035873660077</v>
      </c>
      <c r="L1405">
        <v>623</v>
      </c>
    </row>
    <row r="1406" spans="1:12" x14ac:dyDescent="0.3">
      <c r="A1406">
        <v>10784</v>
      </c>
      <c r="B1406">
        <v>36</v>
      </c>
      <c r="C1406">
        <v>19</v>
      </c>
      <c r="D1406">
        <v>30</v>
      </c>
      <c r="E1406">
        <v>0</v>
      </c>
      <c r="F1406" t="s">
        <v>957</v>
      </c>
      <c r="G1406">
        <v>8</v>
      </c>
      <c r="H1406" t="s">
        <v>25</v>
      </c>
      <c r="I1406">
        <v>570</v>
      </c>
      <c r="J1406">
        <f>(p_summary[[#This Row],[UnitsSold]] - AVERAGE(product_summaries[UnitsSold])) / _xlfn.STDEV.P(product_summaries[UnitsSold])</f>
        <v>0.42355745508337261</v>
      </c>
      <c r="K1406">
        <f>(p_summary[[#This Row],[Revenue]]-AVERAGE(product_summaries[UnitsSold]))/_xlfn.STDEV.P(product_summaries[UnitsSold])</f>
        <v>-0.2948782544904584</v>
      </c>
      <c r="L1406">
        <v>805</v>
      </c>
    </row>
    <row r="1407" spans="1:12" x14ac:dyDescent="0.3">
      <c r="A1407">
        <v>10784</v>
      </c>
      <c r="B1407">
        <v>39</v>
      </c>
      <c r="C1407">
        <v>18</v>
      </c>
      <c r="D1407">
        <v>2</v>
      </c>
      <c r="E1407">
        <v>0.15000000596046448</v>
      </c>
      <c r="F1407" t="s">
        <v>963</v>
      </c>
      <c r="G1407">
        <v>1</v>
      </c>
      <c r="H1407" t="s">
        <v>4</v>
      </c>
      <c r="I1407">
        <v>30.599999785423279</v>
      </c>
      <c r="J1407">
        <f>(p_summary[[#This Row],[UnitsSold]] - AVERAGE(product_summaries[UnitsSold])) / _xlfn.STDEV.P(product_summaries[UnitsSold])</f>
        <v>0.38687137629662377</v>
      </c>
      <c r="K1407">
        <f>(p_summary[[#This Row],[Revenue]]-AVERAGE(product_summaries[UnitsSold]))/_xlfn.STDEV.P(product_summaries[UnitsSold])</f>
        <v>-1.9439174966108159</v>
      </c>
      <c r="L1407">
        <v>793</v>
      </c>
    </row>
    <row r="1408" spans="1:12" x14ac:dyDescent="0.3">
      <c r="A1408">
        <v>10784</v>
      </c>
      <c r="B1408">
        <v>72</v>
      </c>
      <c r="C1408">
        <v>34.799999999999997</v>
      </c>
      <c r="D1408">
        <v>30</v>
      </c>
      <c r="E1408">
        <v>0.15000000596046448</v>
      </c>
      <c r="F1408" t="s">
        <v>1026</v>
      </c>
      <c r="G1408">
        <v>4</v>
      </c>
      <c r="H1408" t="s">
        <v>13</v>
      </c>
      <c r="I1408">
        <v>887.39999377727509</v>
      </c>
      <c r="J1408">
        <f>(p_summary[[#This Row],[UnitsSold]] - AVERAGE(product_summaries[UnitsSold])) / _xlfn.STDEV.P(product_summaries[UnitsSold])</f>
        <v>0.42661462831560165</v>
      </c>
      <c r="K1408">
        <f>(p_summary[[#This Row],[Revenue]]-AVERAGE(product_summaries[UnitsSold]))/_xlfn.STDEV.P(product_summaries[UnitsSold])</f>
        <v>0.67546851039509981</v>
      </c>
      <c r="L1408">
        <v>806</v>
      </c>
    </row>
    <row r="1409" spans="1:12" x14ac:dyDescent="0.3">
      <c r="A1409">
        <v>10785</v>
      </c>
      <c r="B1409">
        <v>10</v>
      </c>
      <c r="C1409">
        <v>31</v>
      </c>
      <c r="D1409">
        <v>10</v>
      </c>
      <c r="E1409">
        <v>0</v>
      </c>
      <c r="F1409" t="s">
        <v>907</v>
      </c>
      <c r="G1409">
        <v>8</v>
      </c>
      <c r="H1409" t="s">
        <v>25</v>
      </c>
      <c r="I1409">
        <v>310</v>
      </c>
      <c r="J1409">
        <f>(p_summary[[#This Row],[UnitsSold]] - AVERAGE(product_summaries[UnitsSold])) / _xlfn.STDEV.P(product_summaries[UnitsSold])</f>
        <v>0.23095554145294128</v>
      </c>
      <c r="K1409">
        <f>(p_summary[[#This Row],[Revenue]]-AVERAGE(product_summaries[UnitsSold]))/_xlfn.STDEV.P(product_summaries[UnitsSold])</f>
        <v>-1.0897432948700161</v>
      </c>
      <c r="L1409">
        <v>742</v>
      </c>
    </row>
    <row r="1410" spans="1:12" x14ac:dyDescent="0.3">
      <c r="A1410">
        <v>10785</v>
      </c>
      <c r="B1410">
        <v>75</v>
      </c>
      <c r="C1410">
        <v>7.75</v>
      </c>
      <c r="D1410">
        <v>10</v>
      </c>
      <c r="E1410">
        <v>0</v>
      </c>
      <c r="F1410" t="s">
        <v>1030</v>
      </c>
      <c r="G1410">
        <v>1</v>
      </c>
      <c r="H1410" t="s">
        <v>4</v>
      </c>
      <c r="I1410">
        <v>77.5</v>
      </c>
      <c r="J1410">
        <f>(p_summary[[#This Row],[UnitsSold]] - AVERAGE(product_summaries[UnitsSold])) / _xlfn.STDEV.P(product_summaries[UnitsSold])</f>
        <v>1.4935680863635465</v>
      </c>
      <c r="K1410">
        <f>(p_summary[[#This Row],[Revenue]]-AVERAGE(product_summaries[UnitsSold]))/_xlfn.STDEV.P(product_summaries[UnitsSold])</f>
        <v>-1.8005360713632745</v>
      </c>
      <c r="L1410">
        <v>1155</v>
      </c>
    </row>
    <row r="1411" spans="1:12" x14ac:dyDescent="0.3">
      <c r="A1411">
        <v>10786</v>
      </c>
      <c r="B1411">
        <v>8</v>
      </c>
      <c r="C1411">
        <v>40</v>
      </c>
      <c r="D1411">
        <v>30</v>
      </c>
      <c r="E1411">
        <v>0.20000000298023224</v>
      </c>
      <c r="F1411" t="s">
        <v>903</v>
      </c>
      <c r="G1411">
        <v>2</v>
      </c>
      <c r="H1411" t="s">
        <v>7</v>
      </c>
      <c r="I1411">
        <v>959.99999642372131</v>
      </c>
      <c r="J1411">
        <f>(p_summary[[#This Row],[UnitsSold]] - AVERAGE(product_summaries[UnitsSold])) / _xlfn.STDEV.P(product_summaries[UnitsSold])</f>
        <v>-0.90019855447181396</v>
      </c>
      <c r="K1411">
        <f>(p_summary[[#This Row],[Revenue]]-AVERAGE(product_summaries[UnitsSold]))/_xlfn.STDEV.P(product_summaries[UnitsSold])</f>
        <v>0.89741929514557472</v>
      </c>
      <c r="L1411">
        <v>372</v>
      </c>
    </row>
    <row r="1412" spans="1:12" x14ac:dyDescent="0.3">
      <c r="A1412">
        <v>10786</v>
      </c>
      <c r="B1412">
        <v>30</v>
      </c>
      <c r="C1412">
        <v>25.89</v>
      </c>
      <c r="D1412">
        <v>15</v>
      </c>
      <c r="E1412">
        <v>0.20000000298023224</v>
      </c>
      <c r="F1412" t="s">
        <v>947</v>
      </c>
      <c r="G1412">
        <v>8</v>
      </c>
      <c r="H1412" t="s">
        <v>25</v>
      </c>
      <c r="I1412">
        <v>310.67999884262684</v>
      </c>
      <c r="J1412">
        <f>(p_summary[[#This Row],[UnitsSold]] - AVERAGE(product_summaries[UnitsSold])) / _xlfn.STDEV.P(product_summaries[UnitsSold])</f>
        <v>-0.16647697873683756</v>
      </c>
      <c r="K1412">
        <f>(p_summary[[#This Row],[Revenue]]-AVERAGE(product_summaries[UnitsSold]))/_xlfn.STDEV.P(product_summaries[UnitsSold])</f>
        <v>-1.0876644206103907</v>
      </c>
      <c r="L1412">
        <v>612</v>
      </c>
    </row>
    <row r="1413" spans="1:12" x14ac:dyDescent="0.3">
      <c r="A1413">
        <v>10786</v>
      </c>
      <c r="B1413">
        <v>75</v>
      </c>
      <c r="C1413">
        <v>7.75</v>
      </c>
      <c r="D1413">
        <v>42</v>
      </c>
      <c r="E1413">
        <v>0.20000000298023224</v>
      </c>
      <c r="F1413" t="s">
        <v>1030</v>
      </c>
      <c r="G1413">
        <v>1</v>
      </c>
      <c r="H1413" t="s">
        <v>4</v>
      </c>
      <c r="I1413">
        <v>260.39999902993441</v>
      </c>
      <c r="J1413">
        <f>(p_summary[[#This Row],[UnitsSold]] - AVERAGE(product_summaries[UnitsSold])) / _xlfn.STDEV.P(product_summaries[UnitsSold])</f>
        <v>1.4935680863635465</v>
      </c>
      <c r="K1413">
        <f>(p_summary[[#This Row],[Revenue]]-AVERAGE(product_summaries[UnitsSold]))/_xlfn.STDEV.P(product_summaries[UnitsSold])</f>
        <v>-1.2413790901542365</v>
      </c>
      <c r="L1413">
        <v>1155</v>
      </c>
    </row>
    <row r="1414" spans="1:12" x14ac:dyDescent="0.3">
      <c r="A1414">
        <v>10787</v>
      </c>
      <c r="B1414">
        <v>2</v>
      </c>
      <c r="C1414">
        <v>19</v>
      </c>
      <c r="D1414">
        <v>15</v>
      </c>
      <c r="E1414">
        <v>5.000000074505806E-2</v>
      </c>
      <c r="F1414" t="s">
        <v>891</v>
      </c>
      <c r="G1414">
        <v>1</v>
      </c>
      <c r="H1414" t="s">
        <v>4</v>
      </c>
      <c r="I1414">
        <v>270.74999978765845</v>
      </c>
      <c r="J1414">
        <f>(p_summary[[#This Row],[UnitsSold]] - AVERAGE(product_summaries[UnitsSold])) / _xlfn.STDEV.P(product_summaries[UnitsSold])</f>
        <v>1.1939651096050978</v>
      </c>
      <c r="K1414">
        <f>(p_summary[[#This Row],[Revenue]]-AVERAGE(product_summaries[UnitsSold]))/_xlfn.STDEV.P(product_summaries[UnitsSold])</f>
        <v>-1.209737344884172</v>
      </c>
      <c r="L1414">
        <v>1057</v>
      </c>
    </row>
    <row r="1415" spans="1:12" x14ac:dyDescent="0.3">
      <c r="A1415">
        <v>10787</v>
      </c>
      <c r="B1415">
        <v>29</v>
      </c>
      <c r="C1415">
        <v>123.79</v>
      </c>
      <c r="D1415">
        <v>20</v>
      </c>
      <c r="E1415">
        <v>5.000000074505806E-2</v>
      </c>
      <c r="F1415" t="s">
        <v>945</v>
      </c>
      <c r="G1415">
        <v>6</v>
      </c>
      <c r="H1415" t="s">
        <v>19</v>
      </c>
      <c r="I1415">
        <v>2352.0099981553853</v>
      </c>
      <c r="J1415">
        <f>(p_summary[[#This Row],[UnitsSold]] - AVERAGE(product_summaries[UnitsSold])) / _xlfn.STDEV.P(product_summaries[UnitsSold])</f>
        <v>0.24318423438185757</v>
      </c>
      <c r="K1415">
        <f>(p_summary[[#This Row],[Revenue]]-AVERAGE(product_summaries[UnitsSold]))/_xlfn.STDEV.P(product_summaries[UnitsSold])</f>
        <v>5.1530350114347572</v>
      </c>
      <c r="L1415">
        <v>746</v>
      </c>
    </row>
    <row r="1416" spans="1:12" x14ac:dyDescent="0.3">
      <c r="A1416">
        <v>10788</v>
      </c>
      <c r="B1416">
        <v>19</v>
      </c>
      <c r="C1416">
        <v>9.1999999999999993</v>
      </c>
      <c r="D1416">
        <v>50</v>
      </c>
      <c r="E1416">
        <v>5.000000074505806E-2</v>
      </c>
      <c r="F1416" t="s">
        <v>925</v>
      </c>
      <c r="G1416">
        <v>3</v>
      </c>
      <c r="H1416" t="s">
        <v>10</v>
      </c>
      <c r="I1416">
        <v>436.99999965727324</v>
      </c>
      <c r="J1416">
        <f>(p_summary[[#This Row],[UnitsSold]] - AVERAGE(product_summaries[UnitsSold])) / _xlfn.STDEV.P(product_summaries[UnitsSold])</f>
        <v>0.17286925004058901</v>
      </c>
      <c r="K1416">
        <f>(p_summary[[#This Row],[Revenue]]-AVERAGE(product_summaries[UnitsSold]))/_xlfn.STDEV.P(product_summaries[UnitsSold])</f>
        <v>-0.70148229542469953</v>
      </c>
      <c r="L1416">
        <v>723</v>
      </c>
    </row>
    <row r="1417" spans="1:12" x14ac:dyDescent="0.3">
      <c r="A1417">
        <v>10788</v>
      </c>
      <c r="B1417">
        <v>75</v>
      </c>
      <c r="C1417">
        <v>7.75</v>
      </c>
      <c r="D1417">
        <v>40</v>
      </c>
      <c r="E1417">
        <v>5.000000074505806E-2</v>
      </c>
      <c r="F1417" t="s">
        <v>1030</v>
      </c>
      <c r="G1417">
        <v>1</v>
      </c>
      <c r="H1417" t="s">
        <v>4</v>
      </c>
      <c r="I1417">
        <v>294.499999769032</v>
      </c>
      <c r="J1417">
        <f>(p_summary[[#This Row],[UnitsSold]] - AVERAGE(product_summaries[UnitsSold])) / _xlfn.STDEV.P(product_summaries[UnitsSold])</f>
        <v>1.4935680863635465</v>
      </c>
      <c r="K1417">
        <f>(p_summary[[#This Row],[Revenue]]-AVERAGE(product_summaries[UnitsSold]))/_xlfn.STDEV.P(product_summaries[UnitsSold])</f>
        <v>-1.137129480675676</v>
      </c>
      <c r="L1417">
        <v>1155</v>
      </c>
    </row>
    <row r="1418" spans="1:12" x14ac:dyDescent="0.3">
      <c r="A1418">
        <v>10789</v>
      </c>
      <c r="B1418">
        <v>18</v>
      </c>
      <c r="C1418">
        <v>62.5</v>
      </c>
      <c r="D1418">
        <v>30</v>
      </c>
      <c r="E1418">
        <v>0</v>
      </c>
      <c r="F1418" t="s">
        <v>923</v>
      </c>
      <c r="G1418">
        <v>8</v>
      </c>
      <c r="H1418" t="s">
        <v>25</v>
      </c>
      <c r="I1418">
        <v>1875</v>
      </c>
      <c r="J1418">
        <f>(p_summary[[#This Row],[UnitsSold]] - AVERAGE(product_summaries[UnitsSold])) / _xlfn.STDEV.P(product_summaries[UnitsSold])</f>
        <v>-0.38965062468955952</v>
      </c>
      <c r="K1418">
        <f>(p_summary[[#This Row],[Revenue]]-AVERAGE(product_summaries[UnitsSold]))/_xlfn.STDEV.P(product_summaries[UnitsSold])</f>
        <v>3.6947328135684754</v>
      </c>
      <c r="L1418">
        <v>539</v>
      </c>
    </row>
    <row r="1419" spans="1:12" x14ac:dyDescent="0.3">
      <c r="A1419">
        <v>10789</v>
      </c>
      <c r="B1419">
        <v>35</v>
      </c>
      <c r="C1419">
        <v>18</v>
      </c>
      <c r="D1419">
        <v>15</v>
      </c>
      <c r="E1419">
        <v>0</v>
      </c>
      <c r="F1419" t="s">
        <v>956</v>
      </c>
      <c r="G1419">
        <v>1</v>
      </c>
      <c r="H1419" t="s">
        <v>4</v>
      </c>
      <c r="I1419">
        <v>270</v>
      </c>
      <c r="J1419">
        <f>(p_summary[[#This Row],[UnitsSold]] - AVERAGE(product_summaries[UnitsSold])) / _xlfn.STDEV.P(product_summaries[UnitsSold])</f>
        <v>0.6620169671972399</v>
      </c>
      <c r="K1419">
        <f>(p_summary[[#This Row],[Revenue]]-AVERAGE(product_summaries[UnitsSold]))/_xlfn.STDEV.P(product_summaries[UnitsSold])</f>
        <v>-1.2120302241591789</v>
      </c>
      <c r="L1419">
        <v>883</v>
      </c>
    </row>
    <row r="1420" spans="1:12" x14ac:dyDescent="0.3">
      <c r="A1420">
        <v>10789</v>
      </c>
      <c r="B1420">
        <v>63</v>
      </c>
      <c r="C1420">
        <v>43.9</v>
      </c>
      <c r="D1420">
        <v>30</v>
      </c>
      <c r="E1420">
        <v>0</v>
      </c>
      <c r="F1420" t="s">
        <v>1010</v>
      </c>
      <c r="G1420">
        <v>2</v>
      </c>
      <c r="H1420" t="s">
        <v>7</v>
      </c>
      <c r="I1420">
        <v>1317</v>
      </c>
      <c r="J1420">
        <f>(p_summary[[#This Row],[UnitsSold]] - AVERAGE(product_summaries[UnitsSold])) / _xlfn.STDEV.P(product_summaries[UnitsSold])</f>
        <v>-0.67702490851909192</v>
      </c>
      <c r="K1420">
        <f>(p_summary[[#This Row],[Revenue]]-AVERAGE(product_summaries[UnitsSold]))/_xlfn.STDEV.P(product_summaries[UnitsSold])</f>
        <v>1.9888301499846555</v>
      </c>
      <c r="L1420">
        <v>445</v>
      </c>
    </row>
    <row r="1421" spans="1:12" x14ac:dyDescent="0.3">
      <c r="A1421">
        <v>10789</v>
      </c>
      <c r="B1421">
        <v>68</v>
      </c>
      <c r="C1421">
        <v>12.5</v>
      </c>
      <c r="D1421">
        <v>18</v>
      </c>
      <c r="E1421">
        <v>0</v>
      </c>
      <c r="F1421" t="s">
        <v>1019</v>
      </c>
      <c r="G1421">
        <v>3</v>
      </c>
      <c r="H1421" t="s">
        <v>10</v>
      </c>
      <c r="I1421">
        <v>225</v>
      </c>
      <c r="J1421">
        <f>(p_summary[[#This Row],[UnitsSold]] - AVERAGE(product_summaries[UnitsSold])) / _xlfn.STDEV.P(product_summaries[UnitsSold])</f>
        <v>0.40521441568999816</v>
      </c>
      <c r="K1421">
        <f>(p_summary[[#This Row],[Revenue]]-AVERAGE(product_summaries[UnitsSold]))/_xlfn.STDEV.P(product_summaries[UnitsSold])</f>
        <v>-1.349603019609487</v>
      </c>
      <c r="L1421">
        <v>799</v>
      </c>
    </row>
    <row r="1422" spans="1:12" x14ac:dyDescent="0.3">
      <c r="A1422">
        <v>10790</v>
      </c>
      <c r="B1422">
        <v>7</v>
      </c>
      <c r="C1422">
        <v>30</v>
      </c>
      <c r="D1422">
        <v>3</v>
      </c>
      <c r="E1422">
        <v>0.15000000596046448</v>
      </c>
      <c r="F1422" t="s">
        <v>901</v>
      </c>
      <c r="G1422">
        <v>7</v>
      </c>
      <c r="H1422" t="s">
        <v>22</v>
      </c>
      <c r="I1422">
        <v>76.499999463558197</v>
      </c>
      <c r="J1422">
        <f>(p_summary[[#This Row],[UnitsSold]] - AVERAGE(product_summaries[UnitsSold])) / _xlfn.STDEV.P(product_summaries[UnitsSold])</f>
        <v>0.29515617932975174</v>
      </c>
      <c r="K1422">
        <f>(p_summary[[#This Row],[Revenue]]-AVERAGE(product_summaries[UnitsSold]))/_xlfn.STDEV.P(product_summaries[UnitsSold])</f>
        <v>-1.8035932462354991</v>
      </c>
      <c r="L1422">
        <v>763</v>
      </c>
    </row>
    <row r="1423" spans="1:12" x14ac:dyDescent="0.3">
      <c r="A1423">
        <v>10790</v>
      </c>
      <c r="B1423">
        <v>56</v>
      </c>
      <c r="C1423">
        <v>38</v>
      </c>
      <c r="D1423">
        <v>20</v>
      </c>
      <c r="E1423">
        <v>0.15000000596046448</v>
      </c>
      <c r="F1423" t="s">
        <v>997</v>
      </c>
      <c r="G1423">
        <v>5</v>
      </c>
      <c r="H1423" t="s">
        <v>16</v>
      </c>
      <c r="I1423">
        <v>645.999995470047</v>
      </c>
      <c r="J1423">
        <f>(p_summary[[#This Row],[UnitsSold]] - AVERAGE(product_summaries[UnitsSold])) / _xlfn.STDEV.P(product_summaries[UnitsSold])</f>
        <v>1.8237427954442857</v>
      </c>
      <c r="K1423">
        <f>(p_summary[[#This Row],[Revenue]]-AVERAGE(product_summaries[UnitsSold]))/_xlfn.STDEV.P(product_summaries[UnitsSold])</f>
        <v>-6.2533102689900311E-2</v>
      </c>
      <c r="L1423">
        <v>1263</v>
      </c>
    </row>
    <row r="1424" spans="1:12" x14ac:dyDescent="0.3">
      <c r="A1424">
        <v>10791</v>
      </c>
      <c r="B1424">
        <v>29</v>
      </c>
      <c r="C1424">
        <v>123.79</v>
      </c>
      <c r="D1424">
        <v>14</v>
      </c>
      <c r="E1424">
        <v>5.000000074505806E-2</v>
      </c>
      <c r="F1424" t="s">
        <v>945</v>
      </c>
      <c r="G1424">
        <v>6</v>
      </c>
      <c r="H1424" t="s">
        <v>19</v>
      </c>
      <c r="I1424">
        <v>1646.4069987087698</v>
      </c>
      <c r="J1424">
        <f>(p_summary[[#This Row],[UnitsSold]] - AVERAGE(product_summaries[UnitsSold])) / _xlfn.STDEV.P(product_summaries[UnitsSold])</f>
        <v>0.24318423438185757</v>
      </c>
      <c r="K1424">
        <f>(p_summary[[#This Row],[Revenue]]-AVERAGE(product_summaries[UnitsSold]))/_xlfn.STDEV.P(product_summaries[UnitsSold])</f>
        <v>2.9958844089460217</v>
      </c>
      <c r="L1424">
        <v>746</v>
      </c>
    </row>
    <row r="1425" spans="1:12" x14ac:dyDescent="0.3">
      <c r="A1425">
        <v>10791</v>
      </c>
      <c r="B1425">
        <v>41</v>
      </c>
      <c r="C1425">
        <v>9.65</v>
      </c>
      <c r="D1425">
        <v>20</v>
      </c>
      <c r="E1425">
        <v>5.000000074505806E-2</v>
      </c>
      <c r="F1425" t="s">
        <v>967</v>
      </c>
      <c r="G1425">
        <v>8</v>
      </c>
      <c r="H1425" t="s">
        <v>25</v>
      </c>
      <c r="I1425">
        <v>183.34999985620379</v>
      </c>
      <c r="J1425">
        <f>(p_summary[[#This Row],[UnitsSold]] - AVERAGE(product_summaries[UnitsSold])) / _xlfn.STDEV.P(product_summaries[UnitsSold])</f>
        <v>0.96161994395568862</v>
      </c>
      <c r="K1425">
        <f>(p_summary[[#This Row],[Revenue]]-AVERAGE(product_summaries[UnitsSold]))/_xlfn.STDEV.P(product_summaries[UnitsSold])</f>
        <v>-1.4769342851714375</v>
      </c>
      <c r="L1425">
        <v>981</v>
      </c>
    </row>
    <row r="1426" spans="1:12" x14ac:dyDescent="0.3">
      <c r="A1426">
        <v>10792</v>
      </c>
      <c r="B1426">
        <v>2</v>
      </c>
      <c r="C1426">
        <v>19</v>
      </c>
      <c r="D1426">
        <v>10</v>
      </c>
      <c r="E1426">
        <v>0</v>
      </c>
      <c r="F1426" t="s">
        <v>891</v>
      </c>
      <c r="G1426">
        <v>1</v>
      </c>
      <c r="H1426" t="s">
        <v>4</v>
      </c>
      <c r="I1426">
        <v>190</v>
      </c>
      <c r="J1426">
        <f>(p_summary[[#This Row],[UnitsSold]] - AVERAGE(product_summaries[UnitsSold])) / _xlfn.STDEV.P(product_summaries[UnitsSold])</f>
        <v>1.1939651096050978</v>
      </c>
      <c r="K1426">
        <f>(p_summary[[#This Row],[Revenue]]-AVERAGE(product_summaries[UnitsSold]))/_xlfn.STDEV.P(product_summaries[UnitsSold])</f>
        <v>-1.4566040827375044</v>
      </c>
      <c r="L1426">
        <v>1057</v>
      </c>
    </row>
    <row r="1427" spans="1:12" x14ac:dyDescent="0.3">
      <c r="A1427">
        <v>10792</v>
      </c>
      <c r="B1427">
        <v>54</v>
      </c>
      <c r="C1427">
        <v>7.45</v>
      </c>
      <c r="D1427">
        <v>3</v>
      </c>
      <c r="E1427">
        <v>0</v>
      </c>
      <c r="F1427" t="s">
        <v>993</v>
      </c>
      <c r="G1427">
        <v>6</v>
      </c>
      <c r="H1427" t="s">
        <v>19</v>
      </c>
      <c r="I1427">
        <v>22.35</v>
      </c>
      <c r="J1427">
        <f>(p_summary[[#This Row],[UnitsSold]] - AVERAGE(product_summaries[UnitsSold])) / _xlfn.STDEV.P(product_summaries[UnitsSold])</f>
        <v>0.27069879347191916</v>
      </c>
      <c r="K1427">
        <f>(p_summary[[#This Row],[Revenue]]-AVERAGE(product_summaries[UnitsSold]))/_xlfn.STDEV.P(product_summaries[UnitsSold])</f>
        <v>-1.9691391751207075</v>
      </c>
      <c r="L1427">
        <v>755</v>
      </c>
    </row>
    <row r="1428" spans="1:12" x14ac:dyDescent="0.3">
      <c r="A1428">
        <v>10792</v>
      </c>
      <c r="B1428">
        <v>68</v>
      </c>
      <c r="C1428">
        <v>12.5</v>
      </c>
      <c r="D1428">
        <v>15</v>
      </c>
      <c r="E1428">
        <v>0</v>
      </c>
      <c r="F1428" t="s">
        <v>1019</v>
      </c>
      <c r="G1428">
        <v>3</v>
      </c>
      <c r="H1428" t="s">
        <v>10</v>
      </c>
      <c r="I1428">
        <v>187.5</v>
      </c>
      <c r="J1428">
        <f>(p_summary[[#This Row],[UnitsSold]] - AVERAGE(product_summaries[UnitsSold])) / _xlfn.STDEV.P(product_summaries[UnitsSold])</f>
        <v>0.40521441568999816</v>
      </c>
      <c r="K1428">
        <f>(p_summary[[#This Row],[Revenue]]-AVERAGE(product_summaries[UnitsSold]))/_xlfn.STDEV.P(product_summaries[UnitsSold])</f>
        <v>-1.4642470158180769</v>
      </c>
      <c r="L1428">
        <v>799</v>
      </c>
    </row>
    <row r="1429" spans="1:12" x14ac:dyDescent="0.3">
      <c r="A1429">
        <v>10793</v>
      </c>
      <c r="B1429">
        <v>41</v>
      </c>
      <c r="C1429">
        <v>9.65</v>
      </c>
      <c r="D1429">
        <v>14</v>
      </c>
      <c r="E1429">
        <v>0</v>
      </c>
      <c r="F1429" t="s">
        <v>967</v>
      </c>
      <c r="G1429">
        <v>8</v>
      </c>
      <c r="H1429" t="s">
        <v>25</v>
      </c>
      <c r="I1429">
        <v>135.1</v>
      </c>
      <c r="J1429">
        <f>(p_summary[[#This Row],[UnitsSold]] - AVERAGE(product_summaries[UnitsSold])) / _xlfn.STDEV.P(product_summaries[UnitsSold])</f>
        <v>0.96161994395568862</v>
      </c>
      <c r="K1429">
        <f>(p_summary[[#This Row],[Revenue]]-AVERAGE(product_summaries[UnitsSold]))/_xlfn.STDEV.P(product_summaries[UnitsSold])</f>
        <v>-1.6244428931868802</v>
      </c>
      <c r="L1429">
        <v>981</v>
      </c>
    </row>
    <row r="1430" spans="1:12" x14ac:dyDescent="0.3">
      <c r="A1430">
        <v>10793</v>
      </c>
      <c r="B1430">
        <v>52</v>
      </c>
      <c r="C1430">
        <v>7</v>
      </c>
      <c r="D1430">
        <v>8</v>
      </c>
      <c r="E1430">
        <v>0</v>
      </c>
      <c r="F1430" t="s">
        <v>989</v>
      </c>
      <c r="G1430">
        <v>5</v>
      </c>
      <c r="H1430" t="s">
        <v>16</v>
      </c>
      <c r="I1430">
        <v>56</v>
      </c>
      <c r="J1430">
        <f>(p_summary[[#This Row],[UnitsSold]] - AVERAGE(product_summaries[UnitsSold])) / _xlfn.STDEV.P(product_summaries[UnitsSold])</f>
        <v>-0.50888038074649322</v>
      </c>
      <c r="K1430">
        <f>(p_summary[[#This Row],[Revenue]]-AVERAGE(product_summaries[UnitsSold]))/_xlfn.STDEV.P(product_summaries[UnitsSold])</f>
        <v>-1.8662652958561994</v>
      </c>
      <c r="L1430">
        <v>500</v>
      </c>
    </row>
    <row r="1431" spans="1:12" x14ac:dyDescent="0.3">
      <c r="A1431">
        <v>10794</v>
      </c>
      <c r="B1431">
        <v>14</v>
      </c>
      <c r="C1431">
        <v>23.25</v>
      </c>
      <c r="D1431">
        <v>15</v>
      </c>
      <c r="E1431">
        <v>0.20000000298023224</v>
      </c>
      <c r="F1431" t="s">
        <v>915</v>
      </c>
      <c r="G1431">
        <v>7</v>
      </c>
      <c r="H1431" t="s">
        <v>22</v>
      </c>
      <c r="I1431">
        <v>278.99999896064401</v>
      </c>
      <c r="J1431">
        <f>(p_summary[[#This Row],[UnitsSold]] - AVERAGE(product_summaries[UnitsSold])) / _xlfn.STDEV.P(product_summaries[UnitsSold])</f>
        <v>-0.80236901104048375</v>
      </c>
      <c r="K1431">
        <f>(p_summary[[#This Row],[Revenue]]-AVERAGE(product_summaries[UnitsSold]))/_xlfn.STDEV.P(product_summaries[UnitsSold])</f>
        <v>-1.1845156682466085</v>
      </c>
      <c r="L1431">
        <v>404</v>
      </c>
    </row>
    <row r="1432" spans="1:12" x14ac:dyDescent="0.3">
      <c r="A1432">
        <v>10794</v>
      </c>
      <c r="B1432">
        <v>54</v>
      </c>
      <c r="C1432">
        <v>7.45</v>
      </c>
      <c r="D1432">
        <v>6</v>
      </c>
      <c r="E1432">
        <v>0.20000000298023224</v>
      </c>
      <c r="F1432" t="s">
        <v>993</v>
      </c>
      <c r="G1432">
        <v>6</v>
      </c>
      <c r="H1432" t="s">
        <v>19</v>
      </c>
      <c r="I1432">
        <v>35.759999866783623</v>
      </c>
      <c r="J1432">
        <f>(p_summary[[#This Row],[UnitsSold]] - AVERAGE(product_summaries[UnitsSold])) / _xlfn.STDEV.P(product_summaries[UnitsSold])</f>
        <v>0.27069879347191916</v>
      </c>
      <c r="K1432">
        <f>(p_summary[[#This Row],[Revenue]]-AVERAGE(product_summaries[UnitsSold]))/_xlfn.STDEV.P(product_summaries[UnitsSold])</f>
        <v>-1.9281424824837814</v>
      </c>
      <c r="L1432">
        <v>755</v>
      </c>
    </row>
    <row r="1433" spans="1:12" x14ac:dyDescent="0.3">
      <c r="A1433">
        <v>10795</v>
      </c>
      <c r="B1433">
        <v>16</v>
      </c>
      <c r="C1433">
        <v>17.45</v>
      </c>
      <c r="D1433">
        <v>65</v>
      </c>
      <c r="E1433">
        <v>0</v>
      </c>
      <c r="F1433" t="s">
        <v>919</v>
      </c>
      <c r="G1433">
        <v>3</v>
      </c>
      <c r="H1433" t="s">
        <v>10</v>
      </c>
      <c r="I1433">
        <v>1134.25</v>
      </c>
      <c r="J1433">
        <f>(p_summary[[#This Row],[UnitsSold]] - AVERAGE(product_summaries[UnitsSold])) / _xlfn.STDEV.P(product_summaries[UnitsSold])</f>
        <v>1.5027396060602336</v>
      </c>
      <c r="K1433">
        <f>(p_summary[[#This Row],[Revenue]]-AVERAGE(product_summaries[UnitsSold]))/_xlfn.STDEV.P(product_summaries[UnitsSold])</f>
        <v>1.4301317417947932</v>
      </c>
      <c r="L1433">
        <v>1158</v>
      </c>
    </row>
    <row r="1434" spans="1:12" x14ac:dyDescent="0.3">
      <c r="A1434">
        <v>10795</v>
      </c>
      <c r="B1434">
        <v>17</v>
      </c>
      <c r="C1434">
        <v>39</v>
      </c>
      <c r="D1434">
        <v>35</v>
      </c>
      <c r="E1434">
        <v>0.25</v>
      </c>
      <c r="F1434" t="s">
        <v>921</v>
      </c>
      <c r="G1434">
        <v>6</v>
      </c>
      <c r="H1434" t="s">
        <v>19</v>
      </c>
      <c r="I1434">
        <v>1023.75</v>
      </c>
      <c r="J1434">
        <f>(p_summary[[#This Row],[UnitsSold]] - AVERAGE(product_summaries[UnitsSold])) / _xlfn.STDEV.P(product_summaries[UnitsSold])</f>
        <v>0.95244842425900134</v>
      </c>
      <c r="K1434">
        <f>(p_summary[[#This Row],[Revenue]]-AVERAGE(product_summaries[UnitsSold]))/_xlfn.STDEV.P(product_summaries[UnitsSold])</f>
        <v>1.0923140996334813</v>
      </c>
      <c r="L1434">
        <v>978</v>
      </c>
    </row>
    <row r="1435" spans="1:12" x14ac:dyDescent="0.3">
      <c r="A1435">
        <v>10796</v>
      </c>
      <c r="B1435">
        <v>26</v>
      </c>
      <c r="C1435">
        <v>31.23</v>
      </c>
      <c r="D1435">
        <v>21</v>
      </c>
      <c r="E1435">
        <v>0.20000000298023224</v>
      </c>
      <c r="F1435" t="s">
        <v>939</v>
      </c>
      <c r="G1435">
        <v>3</v>
      </c>
      <c r="H1435" t="s">
        <v>10</v>
      </c>
      <c r="I1435">
        <v>524.66399804547427</v>
      </c>
      <c r="J1435">
        <f>(p_summary[[#This Row],[UnitsSold]] - AVERAGE(product_summaries[UnitsSold])) / _xlfn.STDEV.P(product_summaries[UnitsSold])</f>
        <v>0.26458444700746103</v>
      </c>
      <c r="K1435">
        <f>(p_summary[[#This Row],[Revenue]]-AVERAGE(product_summaries[UnitsSold]))/_xlfn.STDEV.P(product_summaries[UnitsSold])</f>
        <v>-0.4334782661221192</v>
      </c>
      <c r="L1435">
        <v>753</v>
      </c>
    </row>
    <row r="1436" spans="1:12" x14ac:dyDescent="0.3">
      <c r="A1436">
        <v>10796</v>
      </c>
      <c r="B1436">
        <v>44</v>
      </c>
      <c r="C1436">
        <v>19.45</v>
      </c>
      <c r="D1436">
        <v>10</v>
      </c>
      <c r="E1436">
        <v>0</v>
      </c>
      <c r="F1436" t="s">
        <v>973</v>
      </c>
      <c r="G1436">
        <v>2</v>
      </c>
      <c r="H1436" t="s">
        <v>7</v>
      </c>
      <c r="I1436">
        <v>194.5</v>
      </c>
      <c r="J1436">
        <f>(p_summary[[#This Row],[UnitsSold]] - AVERAGE(product_summaries[UnitsSold])) / _xlfn.STDEV.P(product_summaries[UnitsSold])</f>
        <v>-0.20010588429135731</v>
      </c>
      <c r="K1436">
        <f>(p_summary[[#This Row],[Revenue]]-AVERAGE(product_summaries[UnitsSold]))/_xlfn.STDEV.P(product_summaries[UnitsSold])</f>
        <v>-1.4428468031924735</v>
      </c>
      <c r="L1436">
        <v>601</v>
      </c>
    </row>
    <row r="1437" spans="1:12" x14ac:dyDescent="0.3">
      <c r="A1437">
        <v>10796</v>
      </c>
      <c r="B1437">
        <v>64</v>
      </c>
      <c r="C1437">
        <v>33.25</v>
      </c>
      <c r="D1437">
        <v>35</v>
      </c>
      <c r="E1437">
        <v>0.20000000298023224</v>
      </c>
      <c r="F1437" t="s">
        <v>1012</v>
      </c>
      <c r="G1437">
        <v>5</v>
      </c>
      <c r="H1437" t="s">
        <v>16</v>
      </c>
      <c r="I1437">
        <v>930.99999653175473</v>
      </c>
      <c r="J1437">
        <f>(p_summary[[#This Row],[UnitsSold]] - AVERAGE(product_summaries[UnitsSold])) / _xlfn.STDEV.P(product_summaries[UnitsSold])</f>
        <v>0.22484119498848315</v>
      </c>
      <c r="K1437">
        <f>(p_summary[[#This Row],[Revenue]]-AVERAGE(product_summaries[UnitsSold]))/_xlfn.STDEV.P(product_summaries[UnitsSold])</f>
        <v>0.8087612717412086</v>
      </c>
      <c r="L1437">
        <v>740</v>
      </c>
    </row>
    <row r="1438" spans="1:12" x14ac:dyDescent="0.3">
      <c r="A1438">
        <v>10796</v>
      </c>
      <c r="B1438">
        <v>69</v>
      </c>
      <c r="C1438">
        <v>36</v>
      </c>
      <c r="D1438">
        <v>24</v>
      </c>
      <c r="E1438">
        <v>0.20000000298023224</v>
      </c>
      <c r="F1438" t="s">
        <v>1021</v>
      </c>
      <c r="G1438">
        <v>4</v>
      </c>
      <c r="H1438" t="s">
        <v>13</v>
      </c>
      <c r="I1438">
        <v>691.19999742507935</v>
      </c>
      <c r="J1438">
        <f>(p_summary[[#This Row],[UnitsSold]] - AVERAGE(product_summaries[UnitsSold])) / _xlfn.STDEV.P(product_summaries[UnitsSold])</f>
        <v>0.14535469095052739</v>
      </c>
      <c r="K1438">
        <f>(p_summary[[#This Row],[Revenue]]-AVERAGE(product_summaries[UnitsSold]))/_xlfn.STDEV.P(product_summaries[UnitsSold])</f>
        <v>7.565113338372613E-2</v>
      </c>
      <c r="L1438">
        <v>714</v>
      </c>
    </row>
    <row r="1439" spans="1:12" x14ac:dyDescent="0.3">
      <c r="A1439">
        <v>10797</v>
      </c>
      <c r="B1439">
        <v>11</v>
      </c>
      <c r="C1439">
        <v>21</v>
      </c>
      <c r="D1439">
        <v>20</v>
      </c>
      <c r="E1439">
        <v>0</v>
      </c>
      <c r="F1439" t="s">
        <v>909</v>
      </c>
      <c r="G1439">
        <v>4</v>
      </c>
      <c r="H1439" t="s">
        <v>13</v>
      </c>
      <c r="I1439">
        <v>420</v>
      </c>
      <c r="J1439">
        <f>(p_summary[[#This Row],[UnitsSold]] - AVERAGE(product_summaries[UnitsSold])) / _xlfn.STDEV.P(product_summaries[UnitsSold])</f>
        <v>0.12089730509269485</v>
      </c>
      <c r="K1439">
        <f>(p_summary[[#This Row],[Revenue]]-AVERAGE(product_summaries[UnitsSold]))/_xlfn.STDEV.P(product_summaries[UnitsSold])</f>
        <v>-0.7534542393248187</v>
      </c>
      <c r="L1439">
        <v>706</v>
      </c>
    </row>
    <row r="1440" spans="1:12" x14ac:dyDescent="0.3">
      <c r="A1440">
        <v>10798</v>
      </c>
      <c r="B1440">
        <v>62</v>
      </c>
      <c r="C1440">
        <v>49.3</v>
      </c>
      <c r="D1440">
        <v>2</v>
      </c>
      <c r="E1440">
        <v>0</v>
      </c>
      <c r="F1440" t="s">
        <v>1008</v>
      </c>
      <c r="G1440">
        <v>3</v>
      </c>
      <c r="H1440" t="s">
        <v>10</v>
      </c>
      <c r="I1440">
        <v>98.6</v>
      </c>
      <c r="J1440">
        <f>(p_summary[[#This Row],[UnitsSold]] - AVERAGE(product_summaries[UnitsSold])) / _xlfn.STDEV.P(product_summaries[UnitsSold])</f>
        <v>1.2734516136430536</v>
      </c>
      <c r="K1440">
        <f>(p_summary[[#This Row],[Revenue]]-AVERAGE(product_summaries[UnitsSold]))/_xlfn.STDEV.P(product_summaries[UnitsSold])</f>
        <v>-1.7360297161632412</v>
      </c>
      <c r="L1440">
        <v>1083</v>
      </c>
    </row>
    <row r="1441" spans="1:12" x14ac:dyDescent="0.3">
      <c r="A1441">
        <v>10798</v>
      </c>
      <c r="B1441">
        <v>72</v>
      </c>
      <c r="C1441">
        <v>34.799999999999997</v>
      </c>
      <c r="D1441">
        <v>10</v>
      </c>
      <c r="E1441">
        <v>0</v>
      </c>
      <c r="F1441" t="s">
        <v>1026</v>
      </c>
      <c r="G1441">
        <v>4</v>
      </c>
      <c r="H1441" t="s">
        <v>13</v>
      </c>
      <c r="I1441">
        <v>348</v>
      </c>
      <c r="J1441">
        <f>(p_summary[[#This Row],[UnitsSold]] - AVERAGE(product_summaries[UnitsSold])) / _xlfn.STDEV.P(product_summaries[UnitsSold])</f>
        <v>0.42661462831560165</v>
      </c>
      <c r="K1441">
        <f>(p_summary[[#This Row],[Revenue]]-AVERAGE(product_summaries[UnitsSold]))/_xlfn.STDEV.P(product_summaries[UnitsSold])</f>
        <v>-0.97357071204531154</v>
      </c>
      <c r="L1441">
        <v>806</v>
      </c>
    </row>
    <row r="1442" spans="1:12" x14ac:dyDescent="0.3">
      <c r="A1442">
        <v>10799</v>
      </c>
      <c r="B1442">
        <v>13</v>
      </c>
      <c r="C1442">
        <v>6</v>
      </c>
      <c r="D1442">
        <v>20</v>
      </c>
      <c r="E1442">
        <v>0.15000000596046448</v>
      </c>
      <c r="F1442" t="s">
        <v>913</v>
      </c>
      <c r="G1442">
        <v>8</v>
      </c>
      <c r="H1442" t="s">
        <v>25</v>
      </c>
      <c r="I1442">
        <v>101.99999928474426</v>
      </c>
      <c r="J1442">
        <f>(p_summary[[#This Row],[UnitsSold]] - AVERAGE(product_summaries[UnitsSold])) / _xlfn.STDEV.P(product_summaries[UnitsSold])</f>
        <v>0.68647435305507243</v>
      </c>
      <c r="K1442">
        <f>(p_summary[[#This Row],[Revenue]]-AVERAGE(product_summaries[UnitsSold]))/_xlfn.STDEV.P(product_summaries[UnitsSold])</f>
        <v>-1.725635329360323</v>
      </c>
      <c r="L1442">
        <v>891</v>
      </c>
    </row>
    <row r="1443" spans="1:12" x14ac:dyDescent="0.3">
      <c r="A1443">
        <v>10799</v>
      </c>
      <c r="B1443">
        <v>24</v>
      </c>
      <c r="C1443">
        <v>4.5</v>
      </c>
      <c r="D1443">
        <v>20</v>
      </c>
      <c r="E1443">
        <v>0.15000000596046448</v>
      </c>
      <c r="F1443" t="s">
        <v>935</v>
      </c>
      <c r="G1443">
        <v>1</v>
      </c>
      <c r="H1443" t="s">
        <v>4</v>
      </c>
      <c r="I1443">
        <v>76.499999463558197</v>
      </c>
      <c r="J1443">
        <f>(p_summary[[#This Row],[UnitsSold]] - AVERAGE(product_summaries[UnitsSold])) / _xlfn.STDEV.P(product_summaries[UnitsSold])</f>
        <v>1.4018528893966744</v>
      </c>
      <c r="K1443">
        <f>(p_summary[[#This Row],[Revenue]]-AVERAGE(product_summaries[UnitsSold]))/_xlfn.STDEV.P(product_summaries[UnitsSold])</f>
        <v>-1.8035932462354991</v>
      </c>
      <c r="L1443">
        <v>1125</v>
      </c>
    </row>
    <row r="1444" spans="1:12" x14ac:dyDescent="0.3">
      <c r="A1444">
        <v>10799</v>
      </c>
      <c r="B1444">
        <v>59</v>
      </c>
      <c r="C1444">
        <v>55</v>
      </c>
      <c r="D1444">
        <v>25</v>
      </c>
      <c r="E1444">
        <v>0</v>
      </c>
      <c r="F1444" t="s">
        <v>1002</v>
      </c>
      <c r="G1444">
        <v>4</v>
      </c>
      <c r="H1444" t="s">
        <v>13</v>
      </c>
      <c r="I1444">
        <v>1375</v>
      </c>
      <c r="J1444">
        <f>(p_summary[[#This Row],[UnitsSold]] - AVERAGE(product_summaries[UnitsSold])) / _xlfn.STDEV.P(product_summaries[UnitsSold])</f>
        <v>2.5360641585536587</v>
      </c>
      <c r="K1444">
        <f>(p_summary[[#This Row],[Revenue]]-AVERAGE(product_summaries[UnitsSold]))/_xlfn.STDEV.P(product_summaries[UnitsSold])</f>
        <v>2.1661461974539415</v>
      </c>
      <c r="L1444">
        <v>1496</v>
      </c>
    </row>
    <row r="1445" spans="1:12" x14ac:dyDescent="0.3">
      <c r="A1445">
        <v>10800</v>
      </c>
      <c r="B1445">
        <v>11</v>
      </c>
      <c r="C1445">
        <v>21</v>
      </c>
      <c r="D1445">
        <v>50</v>
      </c>
      <c r="E1445">
        <v>0.10000000149011612</v>
      </c>
      <c r="F1445" t="s">
        <v>909</v>
      </c>
      <c r="G1445">
        <v>4</v>
      </c>
      <c r="H1445" t="s">
        <v>13</v>
      </c>
      <c r="I1445">
        <v>944.99999843537807</v>
      </c>
      <c r="J1445">
        <f>(p_summary[[#This Row],[UnitsSold]] - AVERAGE(product_summaries[UnitsSold])) / _xlfn.STDEV.P(product_summaries[UnitsSold])</f>
        <v>0.12089730509269485</v>
      </c>
      <c r="K1445">
        <f>(p_summary[[#This Row],[Revenue]]-AVERAGE(product_summaries[UnitsSold]))/_xlfn.STDEV.P(product_summaries[UnitsSold])</f>
        <v>0.85156170281212185</v>
      </c>
      <c r="L1445">
        <v>706</v>
      </c>
    </row>
    <row r="1446" spans="1:12" x14ac:dyDescent="0.3">
      <c r="A1446">
        <v>10800</v>
      </c>
      <c r="B1446">
        <v>51</v>
      </c>
      <c r="C1446">
        <v>53</v>
      </c>
      <c r="D1446">
        <v>10</v>
      </c>
      <c r="E1446">
        <v>0.10000000149011612</v>
      </c>
      <c r="F1446" t="s">
        <v>987</v>
      </c>
      <c r="G1446">
        <v>7</v>
      </c>
      <c r="H1446" t="s">
        <v>22</v>
      </c>
      <c r="I1446">
        <v>476.99999921023846</v>
      </c>
      <c r="J1446">
        <f>(p_summary[[#This Row],[UnitsSold]] - AVERAGE(product_summaries[UnitsSold])) / _xlfn.STDEV.P(product_summaries[UnitsSold])</f>
        <v>0.67118848689392707</v>
      </c>
      <c r="K1446">
        <f>(p_summary[[#This Row],[Revenue]]-AVERAGE(product_summaries[UnitsSold]))/_xlfn.STDEV.P(product_summaries[UnitsSold])</f>
        <v>-0.57919536750219958</v>
      </c>
      <c r="L1446">
        <v>886</v>
      </c>
    </row>
    <row r="1447" spans="1:12" x14ac:dyDescent="0.3">
      <c r="A1447">
        <v>10800</v>
      </c>
      <c r="B1447">
        <v>54</v>
      </c>
      <c r="C1447">
        <v>7.45</v>
      </c>
      <c r="D1447">
        <v>7</v>
      </c>
      <c r="E1447">
        <v>0.10000000149011612</v>
      </c>
      <c r="F1447" t="s">
        <v>993</v>
      </c>
      <c r="G1447">
        <v>6</v>
      </c>
      <c r="H1447" t="s">
        <v>19</v>
      </c>
      <c r="I1447">
        <v>46.934999922290444</v>
      </c>
      <c r="J1447">
        <f>(p_summary[[#This Row],[UnitsSold]] - AVERAGE(product_summaries[UnitsSold])) / _xlfn.STDEV.P(product_summaries[UnitsSold])</f>
        <v>0.27069879347191916</v>
      </c>
      <c r="K1447">
        <f>(p_summary[[#This Row],[Revenue]]-AVERAGE(product_summaries[UnitsSold]))/_xlfn.STDEV.P(product_summaries[UnitsSold])</f>
        <v>-1.8939785714439274</v>
      </c>
      <c r="L1447">
        <v>755</v>
      </c>
    </row>
    <row r="1448" spans="1:12" x14ac:dyDescent="0.3">
      <c r="A1448">
        <v>10801</v>
      </c>
      <c r="B1448">
        <v>17</v>
      </c>
      <c r="C1448">
        <v>39</v>
      </c>
      <c r="D1448">
        <v>40</v>
      </c>
      <c r="E1448">
        <v>0.25</v>
      </c>
      <c r="F1448" t="s">
        <v>921</v>
      </c>
      <c r="G1448">
        <v>6</v>
      </c>
      <c r="H1448" t="s">
        <v>19</v>
      </c>
      <c r="I1448">
        <v>1170</v>
      </c>
      <c r="J1448">
        <f>(p_summary[[#This Row],[UnitsSold]] - AVERAGE(product_summaries[UnitsSold])) / _xlfn.STDEV.P(product_summaries[UnitsSold])</f>
        <v>0.95244842425900134</v>
      </c>
      <c r="K1448">
        <f>(p_summary[[#This Row],[Revenue]]-AVERAGE(product_summaries[UnitsSold]))/_xlfn.STDEV.P(product_summaries[UnitsSold])</f>
        <v>1.5394256848469825</v>
      </c>
      <c r="L1448">
        <v>978</v>
      </c>
    </row>
    <row r="1449" spans="1:12" x14ac:dyDescent="0.3">
      <c r="A1449">
        <v>10801</v>
      </c>
      <c r="B1449">
        <v>29</v>
      </c>
      <c r="C1449">
        <v>123.79</v>
      </c>
      <c r="D1449">
        <v>20</v>
      </c>
      <c r="E1449">
        <v>0.25</v>
      </c>
      <c r="F1449" t="s">
        <v>945</v>
      </c>
      <c r="G1449">
        <v>6</v>
      </c>
      <c r="H1449" t="s">
        <v>19</v>
      </c>
      <c r="I1449">
        <v>1856.8500000000001</v>
      </c>
      <c r="J1449">
        <f>(p_summary[[#This Row],[UnitsSold]] - AVERAGE(product_summaries[UnitsSold])) / _xlfn.STDEV.P(product_summaries[UnitsSold])</f>
        <v>0.24318423438185757</v>
      </c>
      <c r="K1449">
        <f>(p_summary[[#This Row],[Revenue]]-AVERAGE(product_summaries[UnitsSold]))/_xlfn.STDEV.P(product_summaries[UnitsSold])</f>
        <v>3.6392451194035185</v>
      </c>
      <c r="L1449">
        <v>746</v>
      </c>
    </row>
    <row r="1450" spans="1:12" x14ac:dyDescent="0.3">
      <c r="A1450">
        <v>10802</v>
      </c>
      <c r="B1450">
        <v>30</v>
      </c>
      <c r="C1450">
        <v>25.89</v>
      </c>
      <c r="D1450">
        <v>25</v>
      </c>
      <c r="E1450">
        <v>0.25</v>
      </c>
      <c r="F1450" t="s">
        <v>947</v>
      </c>
      <c r="G1450">
        <v>8</v>
      </c>
      <c r="H1450" t="s">
        <v>25</v>
      </c>
      <c r="I1450">
        <v>485.4375</v>
      </c>
      <c r="J1450">
        <f>(p_summary[[#This Row],[UnitsSold]] - AVERAGE(product_summaries[UnitsSold])) / _xlfn.STDEV.P(product_summaries[UnitsSold])</f>
        <v>-0.16647697873683756</v>
      </c>
      <c r="K1450">
        <f>(p_summary[[#This Row],[Revenue]]-AVERAGE(product_summaries[UnitsSold]))/_xlfn.STDEV.P(product_summaries[UnitsSold])</f>
        <v>-0.55340046594082903</v>
      </c>
      <c r="L1450">
        <v>612</v>
      </c>
    </row>
    <row r="1451" spans="1:12" x14ac:dyDescent="0.3">
      <c r="A1451">
        <v>10802</v>
      </c>
      <c r="B1451">
        <v>51</v>
      </c>
      <c r="C1451">
        <v>53</v>
      </c>
      <c r="D1451">
        <v>30</v>
      </c>
      <c r="E1451">
        <v>0.25</v>
      </c>
      <c r="F1451" t="s">
        <v>987</v>
      </c>
      <c r="G1451">
        <v>7</v>
      </c>
      <c r="H1451" t="s">
        <v>22</v>
      </c>
      <c r="I1451">
        <v>1192.5</v>
      </c>
      <c r="J1451">
        <f>(p_summary[[#This Row],[UnitsSold]] - AVERAGE(product_summaries[UnitsSold])) / _xlfn.STDEV.P(product_summaries[UnitsSold])</f>
        <v>0.67118848689392707</v>
      </c>
      <c r="K1451">
        <f>(p_summary[[#This Row],[Revenue]]-AVERAGE(product_summaries[UnitsSold]))/_xlfn.STDEV.P(product_summaries[UnitsSold])</f>
        <v>1.6082120825721364</v>
      </c>
      <c r="L1451">
        <v>886</v>
      </c>
    </row>
    <row r="1452" spans="1:12" x14ac:dyDescent="0.3">
      <c r="A1452">
        <v>10802</v>
      </c>
      <c r="B1452">
        <v>55</v>
      </c>
      <c r="C1452">
        <v>24</v>
      </c>
      <c r="D1452">
        <v>60</v>
      </c>
      <c r="E1452">
        <v>0.25</v>
      </c>
      <c r="F1452" t="s">
        <v>995</v>
      </c>
      <c r="G1452">
        <v>6</v>
      </c>
      <c r="H1452" t="s">
        <v>19</v>
      </c>
      <c r="I1452">
        <v>1080</v>
      </c>
      <c r="J1452">
        <f>(p_summary[[#This Row],[UnitsSold]] - AVERAGE(product_summaries[UnitsSold])) / _xlfn.STDEV.P(product_summaries[UnitsSold])</f>
        <v>0.72316043184182122</v>
      </c>
      <c r="K1452">
        <f>(p_summary[[#This Row],[Revenue]]-AVERAGE(product_summaries[UnitsSold]))/_xlfn.STDEV.P(product_summaries[UnitsSold])</f>
        <v>1.2642800939463663</v>
      </c>
      <c r="L1452">
        <v>903</v>
      </c>
    </row>
    <row r="1453" spans="1:12" x14ac:dyDescent="0.3">
      <c r="A1453">
        <v>10802</v>
      </c>
      <c r="B1453">
        <v>62</v>
      </c>
      <c r="C1453">
        <v>49.3</v>
      </c>
      <c r="D1453">
        <v>5</v>
      </c>
      <c r="E1453">
        <v>0.25</v>
      </c>
      <c r="F1453" t="s">
        <v>1008</v>
      </c>
      <c r="G1453">
        <v>3</v>
      </c>
      <c r="H1453" t="s">
        <v>10</v>
      </c>
      <c r="I1453">
        <v>184.875</v>
      </c>
      <c r="J1453">
        <f>(p_summary[[#This Row],[UnitsSold]] - AVERAGE(product_summaries[UnitsSold])) / _xlfn.STDEV.P(product_summaries[UnitsSold])</f>
        <v>1.2734516136430536</v>
      </c>
      <c r="K1453">
        <f>(p_summary[[#This Row],[Revenue]]-AVERAGE(product_summaries[UnitsSold]))/_xlfn.STDEV.P(product_summaries[UnitsSold])</f>
        <v>-1.4722720955526782</v>
      </c>
      <c r="L1453">
        <v>1083</v>
      </c>
    </row>
    <row r="1454" spans="1:12" x14ac:dyDescent="0.3">
      <c r="A1454">
        <v>10803</v>
      </c>
      <c r="B1454">
        <v>19</v>
      </c>
      <c r="C1454">
        <v>9.1999999999999993</v>
      </c>
      <c r="D1454">
        <v>24</v>
      </c>
      <c r="E1454">
        <v>5.000000074505806E-2</v>
      </c>
      <c r="F1454" t="s">
        <v>925</v>
      </c>
      <c r="G1454">
        <v>3</v>
      </c>
      <c r="H1454" t="s">
        <v>10</v>
      </c>
      <c r="I1454">
        <v>209.75999983549116</v>
      </c>
      <c r="J1454">
        <f>(p_summary[[#This Row],[UnitsSold]] - AVERAGE(product_summaries[UnitsSold])) / _xlfn.STDEV.P(product_summaries[UnitsSold])</f>
        <v>0.17286925004058901</v>
      </c>
      <c r="K1454">
        <f>(p_summary[[#This Row],[Revenue]]-AVERAGE(product_summaries[UnitsSold]))/_xlfn.STDEV.P(product_summaries[UnitsSold])</f>
        <v>-1.3961943401715899</v>
      </c>
      <c r="L1454">
        <v>723</v>
      </c>
    </row>
    <row r="1455" spans="1:12" x14ac:dyDescent="0.3">
      <c r="A1455">
        <v>10803</v>
      </c>
      <c r="B1455">
        <v>25</v>
      </c>
      <c r="C1455">
        <v>14</v>
      </c>
      <c r="D1455">
        <v>15</v>
      </c>
      <c r="E1455">
        <v>5.000000074505806E-2</v>
      </c>
      <c r="F1455" t="s">
        <v>937</v>
      </c>
      <c r="G1455">
        <v>3</v>
      </c>
      <c r="H1455" t="s">
        <v>10</v>
      </c>
      <c r="I1455">
        <v>199.49999984353781</v>
      </c>
      <c r="J1455">
        <f>(p_summary[[#This Row],[UnitsSold]] - AVERAGE(product_summaries[UnitsSold])) / _xlfn.STDEV.P(product_summaries[UnitsSold])</f>
        <v>-1.0652859090121836</v>
      </c>
      <c r="K1455">
        <f>(p_summary[[#This Row],[Revenue]]-AVERAGE(product_summaries[UnitsSold]))/_xlfn.STDEV.P(product_summaries[UnitsSold])</f>
        <v>-1.4275609375096603</v>
      </c>
      <c r="L1455">
        <v>318</v>
      </c>
    </row>
    <row r="1456" spans="1:12" x14ac:dyDescent="0.3">
      <c r="A1456">
        <v>10803</v>
      </c>
      <c r="B1456">
        <v>59</v>
      </c>
      <c r="C1456">
        <v>55</v>
      </c>
      <c r="D1456">
        <v>15</v>
      </c>
      <c r="E1456">
        <v>5.000000074505806E-2</v>
      </c>
      <c r="F1456" t="s">
        <v>1002</v>
      </c>
      <c r="G1456">
        <v>4</v>
      </c>
      <c r="H1456" t="s">
        <v>13</v>
      </c>
      <c r="I1456">
        <v>783.7499993853271</v>
      </c>
      <c r="J1456">
        <f>(p_summary[[#This Row],[UnitsSold]] - AVERAGE(product_summaries[UnitsSold])) / _xlfn.STDEV.P(product_summaries[UnitsSold])</f>
        <v>2.5360641585536587</v>
      </c>
      <c r="K1456">
        <f>(p_summary[[#This Row],[Revenue]]-AVERAGE(product_summaries[UnitsSold]))/_xlfn.STDEV.P(product_summaries[UnitsSold])</f>
        <v>0.35859252201934338</v>
      </c>
      <c r="L1456">
        <v>1496</v>
      </c>
    </row>
    <row r="1457" spans="1:12" x14ac:dyDescent="0.3">
      <c r="A1457">
        <v>10804</v>
      </c>
      <c r="B1457">
        <v>10</v>
      </c>
      <c r="C1457">
        <v>31</v>
      </c>
      <c r="D1457">
        <v>36</v>
      </c>
      <c r="E1457">
        <v>0</v>
      </c>
      <c r="F1457" t="s">
        <v>907</v>
      </c>
      <c r="G1457">
        <v>8</v>
      </c>
      <c r="H1457" t="s">
        <v>25</v>
      </c>
      <c r="I1457">
        <v>1116</v>
      </c>
      <c r="J1457">
        <f>(p_summary[[#This Row],[UnitsSold]] - AVERAGE(product_summaries[UnitsSold])) / _xlfn.STDEV.P(product_summaries[UnitsSold])</f>
        <v>0.23095554145294128</v>
      </c>
      <c r="K1457">
        <f>(p_summary[[#This Row],[Revenue]]-AVERAGE(product_summaries[UnitsSold]))/_xlfn.STDEV.P(product_summaries[UnitsSold])</f>
        <v>1.3743383303066128</v>
      </c>
      <c r="L1457">
        <v>742</v>
      </c>
    </row>
    <row r="1458" spans="1:12" x14ac:dyDescent="0.3">
      <c r="A1458">
        <v>10804</v>
      </c>
      <c r="B1458">
        <v>28</v>
      </c>
      <c r="C1458">
        <v>45.6</v>
      </c>
      <c r="D1458">
        <v>24</v>
      </c>
      <c r="E1458">
        <v>0</v>
      </c>
      <c r="F1458" t="s">
        <v>943</v>
      </c>
      <c r="G1458">
        <v>7</v>
      </c>
      <c r="H1458" t="s">
        <v>22</v>
      </c>
      <c r="I1458">
        <v>1094.4000000000001</v>
      </c>
      <c r="J1458">
        <f>(p_summary[[#This Row],[UnitsSold]] - AVERAGE(product_summaries[UnitsSold])) / _xlfn.STDEV.P(product_summaries[UnitsSold])</f>
        <v>-8.0876128234423653E-2</v>
      </c>
      <c r="K1458">
        <f>(p_summary[[#This Row],[Revenue]]-AVERAGE(product_summaries[UnitsSold]))/_xlfn.STDEV.P(product_summaries[UnitsSold])</f>
        <v>1.3083033884904651</v>
      </c>
      <c r="L1458">
        <v>640</v>
      </c>
    </row>
    <row r="1459" spans="1:12" x14ac:dyDescent="0.3">
      <c r="A1459">
        <v>10804</v>
      </c>
      <c r="B1459">
        <v>49</v>
      </c>
      <c r="C1459">
        <v>20</v>
      </c>
      <c r="D1459">
        <v>4</v>
      </c>
      <c r="E1459">
        <v>0.15000000596046448</v>
      </c>
      <c r="F1459" t="s">
        <v>983</v>
      </c>
      <c r="G1459">
        <v>3</v>
      </c>
      <c r="H1459" t="s">
        <v>10</v>
      </c>
      <c r="I1459">
        <v>67.999999523162842</v>
      </c>
      <c r="J1459">
        <f>(p_summary[[#This Row],[UnitsSold]] - AVERAGE(product_summaries[UnitsSold])) / _xlfn.STDEV.P(product_summaries[UnitsSold])</f>
        <v>-0.44773691610191185</v>
      </c>
      <c r="K1459">
        <f>(p_summary[[#This Row],[Revenue]]-AVERAGE(product_summaries[UnitsSold]))/_xlfn.STDEV.P(product_summaries[UnitsSold])</f>
        <v>-1.8295792185272244</v>
      </c>
      <c r="L1459">
        <v>520</v>
      </c>
    </row>
    <row r="1460" spans="1:12" x14ac:dyDescent="0.3">
      <c r="A1460">
        <v>10805</v>
      </c>
      <c r="B1460">
        <v>34</v>
      </c>
      <c r="C1460">
        <v>14</v>
      </c>
      <c r="D1460">
        <v>10</v>
      </c>
      <c r="E1460">
        <v>0</v>
      </c>
      <c r="F1460" t="s">
        <v>955</v>
      </c>
      <c r="G1460">
        <v>1</v>
      </c>
      <c r="H1460" t="s">
        <v>4</v>
      </c>
      <c r="I1460">
        <v>140</v>
      </c>
      <c r="J1460">
        <f>(p_summary[[#This Row],[UnitsSold]] - AVERAGE(product_summaries[UnitsSold])) / _xlfn.STDEV.P(product_summaries[UnitsSold])</f>
        <v>-0.49053734135311877</v>
      </c>
      <c r="K1460">
        <f>(p_summary[[#This Row],[Revenue]]-AVERAGE(product_summaries[UnitsSold]))/_xlfn.STDEV.P(product_summaries[UnitsSold])</f>
        <v>-1.6094627443489578</v>
      </c>
      <c r="L1460">
        <v>506</v>
      </c>
    </row>
    <row r="1461" spans="1:12" x14ac:dyDescent="0.3">
      <c r="A1461">
        <v>10805</v>
      </c>
      <c r="B1461">
        <v>38</v>
      </c>
      <c r="C1461">
        <v>263.5</v>
      </c>
      <c r="D1461">
        <v>10</v>
      </c>
      <c r="E1461">
        <v>0</v>
      </c>
      <c r="F1461" t="s">
        <v>961</v>
      </c>
      <c r="G1461">
        <v>1</v>
      </c>
      <c r="H1461" t="s">
        <v>4</v>
      </c>
      <c r="I1461">
        <v>2635</v>
      </c>
      <c r="J1461">
        <f>(p_summary[[#This Row],[UnitsSold]] - AVERAGE(product_summaries[UnitsSold])) / _xlfn.STDEV.P(product_summaries[UnitsSold])</f>
        <v>-0.13284807318231781</v>
      </c>
      <c r="K1461">
        <f>(p_summary[[#This Row],[Revenue]]-AVERAGE(product_summaries[UnitsSold]))/_xlfn.STDEV.P(product_summaries[UnitsSold])</f>
        <v>6.0181844700625673</v>
      </c>
      <c r="L1461">
        <v>623</v>
      </c>
    </row>
    <row r="1462" spans="1:12" x14ac:dyDescent="0.3">
      <c r="A1462">
        <v>10806</v>
      </c>
      <c r="B1462">
        <v>2</v>
      </c>
      <c r="C1462">
        <v>19</v>
      </c>
      <c r="D1462">
        <v>20</v>
      </c>
      <c r="E1462">
        <v>0.25</v>
      </c>
      <c r="F1462" t="s">
        <v>891</v>
      </c>
      <c r="G1462">
        <v>1</v>
      </c>
      <c r="H1462" t="s">
        <v>4</v>
      </c>
      <c r="I1462">
        <v>285</v>
      </c>
      <c r="J1462">
        <f>(p_summary[[#This Row],[UnitsSold]] - AVERAGE(product_summaries[UnitsSold])) / _xlfn.STDEV.P(product_summaries[UnitsSold])</f>
        <v>1.1939651096050978</v>
      </c>
      <c r="K1462">
        <f>(p_summary[[#This Row],[Revenue]]-AVERAGE(product_summaries[UnitsSold]))/_xlfn.STDEV.P(product_summaries[UnitsSold])</f>
        <v>-1.1661726256757428</v>
      </c>
      <c r="L1462">
        <v>1057</v>
      </c>
    </row>
    <row r="1463" spans="1:12" x14ac:dyDescent="0.3">
      <c r="A1463">
        <v>10806</v>
      </c>
      <c r="B1463">
        <v>65</v>
      </c>
      <c r="C1463">
        <v>21.05</v>
      </c>
      <c r="D1463">
        <v>2</v>
      </c>
      <c r="E1463">
        <v>0</v>
      </c>
      <c r="F1463" t="s">
        <v>1014</v>
      </c>
      <c r="G1463">
        <v>2</v>
      </c>
      <c r="H1463" t="s">
        <v>7</v>
      </c>
      <c r="I1463">
        <v>42.1</v>
      </c>
      <c r="J1463">
        <f>(p_summary[[#This Row],[UnitsSold]] - AVERAGE(product_summaries[UnitsSold])) / _xlfn.STDEV.P(product_summaries[UnitsSold])</f>
        <v>0.24012706114962851</v>
      </c>
      <c r="K1463">
        <f>(p_summary[[#This Row],[Revenue]]-AVERAGE(product_summaries[UnitsSold]))/_xlfn.STDEV.P(product_summaries[UnitsSold])</f>
        <v>-1.9087600037841834</v>
      </c>
      <c r="L1463">
        <v>745</v>
      </c>
    </row>
    <row r="1464" spans="1:12" x14ac:dyDescent="0.3">
      <c r="A1464">
        <v>10806</v>
      </c>
      <c r="B1464">
        <v>74</v>
      </c>
      <c r="C1464">
        <v>10</v>
      </c>
      <c r="D1464">
        <v>15</v>
      </c>
      <c r="E1464">
        <v>0.25</v>
      </c>
      <c r="F1464" t="s">
        <v>1029</v>
      </c>
      <c r="G1464">
        <v>7</v>
      </c>
      <c r="H1464" t="s">
        <v>22</v>
      </c>
      <c r="I1464">
        <v>112.5</v>
      </c>
      <c r="J1464">
        <f>(p_summary[[#This Row],[UnitsSold]] - AVERAGE(product_summaries[UnitsSold])) / _xlfn.STDEV.P(product_summaries[UnitsSold])</f>
        <v>-1.1294865468889941</v>
      </c>
      <c r="K1464">
        <f>(p_summary[[#This Row],[Revenue]]-AVERAGE(product_summaries[UnitsSold]))/_xlfn.STDEV.P(product_summaries[UnitsSold])</f>
        <v>-1.6935350082352572</v>
      </c>
      <c r="L1464">
        <v>297</v>
      </c>
    </row>
    <row r="1465" spans="1:12" x14ac:dyDescent="0.3">
      <c r="A1465">
        <v>10807</v>
      </c>
      <c r="B1465">
        <v>40</v>
      </c>
      <c r="C1465">
        <v>18.399999999999999</v>
      </c>
      <c r="D1465">
        <v>1</v>
      </c>
      <c r="E1465">
        <v>0</v>
      </c>
      <c r="F1465" t="s">
        <v>965</v>
      </c>
      <c r="G1465">
        <v>8</v>
      </c>
      <c r="H1465" t="s">
        <v>25</v>
      </c>
      <c r="I1465">
        <v>18.399999999999999</v>
      </c>
      <c r="J1465">
        <f>(p_summary[[#This Row],[UnitsSold]] - AVERAGE(product_summaries[UnitsSold])) / _xlfn.STDEV.P(product_summaries[UnitsSold])</f>
        <v>1.3345950782876348</v>
      </c>
      <c r="K1465">
        <f>(p_summary[[#This Row],[Revenue]]-AVERAGE(product_summaries[UnitsSold]))/_xlfn.STDEV.P(product_summaries[UnitsSold])</f>
        <v>-1.9812150093880125</v>
      </c>
      <c r="L1465">
        <v>1103</v>
      </c>
    </row>
    <row r="1466" spans="1:12" x14ac:dyDescent="0.3">
      <c r="A1466">
        <v>10808</v>
      </c>
      <c r="B1466">
        <v>56</v>
      </c>
      <c r="C1466">
        <v>38</v>
      </c>
      <c r="D1466">
        <v>20</v>
      </c>
      <c r="E1466">
        <v>0.15000000596046448</v>
      </c>
      <c r="F1466" t="s">
        <v>997</v>
      </c>
      <c r="G1466">
        <v>5</v>
      </c>
      <c r="H1466" t="s">
        <v>16</v>
      </c>
      <c r="I1466">
        <v>645.999995470047</v>
      </c>
      <c r="J1466">
        <f>(p_summary[[#This Row],[UnitsSold]] - AVERAGE(product_summaries[UnitsSold])) / _xlfn.STDEV.P(product_summaries[UnitsSold])</f>
        <v>1.8237427954442857</v>
      </c>
      <c r="K1466">
        <f>(p_summary[[#This Row],[Revenue]]-AVERAGE(product_summaries[UnitsSold]))/_xlfn.STDEV.P(product_summaries[UnitsSold])</f>
        <v>-6.2533102689900311E-2</v>
      </c>
      <c r="L1466">
        <v>1263</v>
      </c>
    </row>
    <row r="1467" spans="1:12" x14ac:dyDescent="0.3">
      <c r="A1467">
        <v>10808</v>
      </c>
      <c r="B1467">
        <v>76</v>
      </c>
      <c r="C1467">
        <v>18</v>
      </c>
      <c r="D1467">
        <v>50</v>
      </c>
      <c r="E1467">
        <v>0.15000000596046448</v>
      </c>
      <c r="F1467" t="s">
        <v>1032</v>
      </c>
      <c r="G1467">
        <v>1</v>
      </c>
      <c r="H1467" t="s">
        <v>4</v>
      </c>
      <c r="I1467">
        <v>764.99999463558197</v>
      </c>
      <c r="J1467">
        <f>(p_summary[[#This Row],[UnitsSold]] - AVERAGE(product_summaries[UnitsSold])) / _xlfn.STDEV.P(product_summaries[UnitsSold])</f>
        <v>0.96161994395568862</v>
      </c>
      <c r="K1467">
        <f>(p_summary[[#This Row],[Revenue]]-AVERAGE(product_summaries[UnitsSold]))/_xlfn.STDEV.P(product_summaries[UnitsSold])</f>
        <v>0.30127050939425465</v>
      </c>
      <c r="L1467">
        <v>981</v>
      </c>
    </row>
    <row r="1468" spans="1:12" x14ac:dyDescent="0.3">
      <c r="A1468">
        <v>10809</v>
      </c>
      <c r="B1468">
        <v>52</v>
      </c>
      <c r="C1468">
        <v>7</v>
      </c>
      <c r="D1468">
        <v>20</v>
      </c>
      <c r="E1468">
        <v>0</v>
      </c>
      <c r="F1468" t="s">
        <v>989</v>
      </c>
      <c r="G1468">
        <v>5</v>
      </c>
      <c r="H1468" t="s">
        <v>16</v>
      </c>
      <c r="I1468">
        <v>140</v>
      </c>
      <c r="J1468">
        <f>(p_summary[[#This Row],[UnitsSold]] - AVERAGE(product_summaries[UnitsSold])) / _xlfn.STDEV.P(product_summaries[UnitsSold])</f>
        <v>-0.50888038074649322</v>
      </c>
      <c r="K1468">
        <f>(p_summary[[#This Row],[Revenue]]-AVERAGE(product_summaries[UnitsSold]))/_xlfn.STDEV.P(product_summaries[UnitsSold])</f>
        <v>-1.6094627443489578</v>
      </c>
      <c r="L1468">
        <v>500</v>
      </c>
    </row>
    <row r="1469" spans="1:12" x14ac:dyDescent="0.3">
      <c r="A1469">
        <v>10810</v>
      </c>
      <c r="B1469">
        <v>13</v>
      </c>
      <c r="C1469">
        <v>6</v>
      </c>
      <c r="D1469">
        <v>7</v>
      </c>
      <c r="E1469">
        <v>0</v>
      </c>
      <c r="F1469" t="s">
        <v>913</v>
      </c>
      <c r="G1469">
        <v>8</v>
      </c>
      <c r="H1469" t="s">
        <v>25</v>
      </c>
      <c r="I1469">
        <v>42</v>
      </c>
      <c r="J1469">
        <f>(p_summary[[#This Row],[UnitsSold]] - AVERAGE(product_summaries[UnitsSold])) / _xlfn.STDEV.P(product_summaries[UnitsSold])</f>
        <v>0.68647435305507243</v>
      </c>
      <c r="K1469">
        <f>(p_summary[[#This Row],[Revenue]]-AVERAGE(product_summaries[UnitsSold]))/_xlfn.STDEV.P(product_summaries[UnitsSold])</f>
        <v>-1.9090657211074065</v>
      </c>
      <c r="L1469">
        <v>891</v>
      </c>
    </row>
    <row r="1470" spans="1:12" x14ac:dyDescent="0.3">
      <c r="A1470">
        <v>10810</v>
      </c>
      <c r="B1470">
        <v>25</v>
      </c>
      <c r="C1470">
        <v>14</v>
      </c>
      <c r="D1470">
        <v>5</v>
      </c>
      <c r="E1470">
        <v>0</v>
      </c>
      <c r="F1470" t="s">
        <v>937</v>
      </c>
      <c r="G1470">
        <v>3</v>
      </c>
      <c r="H1470" t="s">
        <v>10</v>
      </c>
      <c r="I1470">
        <v>70</v>
      </c>
      <c r="J1470">
        <f>(p_summary[[#This Row],[UnitsSold]] - AVERAGE(product_summaries[UnitsSold])) / _xlfn.STDEV.P(product_summaries[UnitsSold])</f>
        <v>-1.0652859090121836</v>
      </c>
      <c r="K1470">
        <f>(p_summary[[#This Row],[Revenue]]-AVERAGE(product_summaries[UnitsSold]))/_xlfn.STDEV.P(product_summaries[UnitsSold])</f>
        <v>-1.8234648706049925</v>
      </c>
      <c r="L1470">
        <v>318</v>
      </c>
    </row>
    <row r="1471" spans="1:12" x14ac:dyDescent="0.3">
      <c r="A1471">
        <v>10810</v>
      </c>
      <c r="B1471">
        <v>70</v>
      </c>
      <c r="C1471">
        <v>15</v>
      </c>
      <c r="D1471">
        <v>5</v>
      </c>
      <c r="E1471">
        <v>0</v>
      </c>
      <c r="F1471" t="s">
        <v>1023</v>
      </c>
      <c r="G1471">
        <v>1</v>
      </c>
      <c r="H1471" t="s">
        <v>4</v>
      </c>
      <c r="I1471">
        <v>75</v>
      </c>
      <c r="J1471">
        <f>(p_summary[[#This Row],[UnitsSold]] - AVERAGE(product_summaries[UnitsSold])) / _xlfn.STDEV.P(product_summaries[UnitsSold])</f>
        <v>0.4602435338701214</v>
      </c>
      <c r="K1471">
        <f>(p_summary[[#This Row],[Revenue]]-AVERAGE(product_summaries[UnitsSold]))/_xlfn.STDEV.P(product_summaries[UnitsSold])</f>
        <v>-1.8081790044438473</v>
      </c>
      <c r="L1471">
        <v>817</v>
      </c>
    </row>
    <row r="1472" spans="1:12" x14ac:dyDescent="0.3">
      <c r="A1472">
        <v>10811</v>
      </c>
      <c r="B1472">
        <v>19</v>
      </c>
      <c r="C1472">
        <v>9.1999999999999993</v>
      </c>
      <c r="D1472">
        <v>15</v>
      </c>
      <c r="E1472">
        <v>0</v>
      </c>
      <c r="F1472" t="s">
        <v>925</v>
      </c>
      <c r="G1472">
        <v>3</v>
      </c>
      <c r="H1472" t="s">
        <v>10</v>
      </c>
      <c r="I1472">
        <v>138</v>
      </c>
      <c r="J1472">
        <f>(p_summary[[#This Row],[UnitsSold]] - AVERAGE(product_summaries[UnitsSold])) / _xlfn.STDEV.P(product_summaries[UnitsSold])</f>
        <v>0.17286925004058901</v>
      </c>
      <c r="K1472">
        <f>(p_summary[[#This Row],[Revenue]]-AVERAGE(product_summaries[UnitsSold]))/_xlfn.STDEV.P(product_summaries[UnitsSold])</f>
        <v>-1.6155770908134159</v>
      </c>
      <c r="L1472">
        <v>723</v>
      </c>
    </row>
    <row r="1473" spans="1:12" x14ac:dyDescent="0.3">
      <c r="A1473">
        <v>10811</v>
      </c>
      <c r="B1473">
        <v>23</v>
      </c>
      <c r="C1473">
        <v>9</v>
      </c>
      <c r="D1473">
        <v>18</v>
      </c>
      <c r="E1473">
        <v>0</v>
      </c>
      <c r="F1473" t="s">
        <v>933</v>
      </c>
      <c r="G1473">
        <v>5</v>
      </c>
      <c r="H1473" t="s">
        <v>16</v>
      </c>
      <c r="I1473">
        <v>162</v>
      </c>
      <c r="J1473">
        <f>(p_summary[[#This Row],[UnitsSold]] - AVERAGE(product_summaries[UnitsSold])) / _xlfn.STDEV.P(product_summaries[UnitsSold])</f>
        <v>-0.26430652216816775</v>
      </c>
      <c r="K1473">
        <f>(p_summary[[#This Row],[Revenue]]-AVERAGE(product_summaries[UnitsSold]))/_xlfn.STDEV.P(product_summaries[UnitsSold])</f>
        <v>-1.5422049332399181</v>
      </c>
      <c r="L1473">
        <v>580</v>
      </c>
    </row>
    <row r="1474" spans="1:12" x14ac:dyDescent="0.3">
      <c r="A1474">
        <v>10811</v>
      </c>
      <c r="B1474">
        <v>40</v>
      </c>
      <c r="C1474">
        <v>18.399999999999999</v>
      </c>
      <c r="D1474">
        <v>30</v>
      </c>
      <c r="E1474">
        <v>0</v>
      </c>
      <c r="F1474" t="s">
        <v>965</v>
      </c>
      <c r="G1474">
        <v>8</v>
      </c>
      <c r="H1474" t="s">
        <v>25</v>
      </c>
      <c r="I1474">
        <v>552</v>
      </c>
      <c r="J1474">
        <f>(p_summary[[#This Row],[UnitsSold]] - AVERAGE(product_summaries[UnitsSold])) / _xlfn.STDEV.P(product_summaries[UnitsSold])</f>
        <v>1.3345950782876348</v>
      </c>
      <c r="K1474">
        <f>(p_summary[[#This Row],[Revenue]]-AVERAGE(product_summaries[UnitsSold]))/_xlfn.STDEV.P(product_summaries[UnitsSold])</f>
        <v>-0.34990737267058164</v>
      </c>
      <c r="L1474">
        <v>1103</v>
      </c>
    </row>
    <row r="1475" spans="1:12" x14ac:dyDescent="0.3">
      <c r="A1475">
        <v>10812</v>
      </c>
      <c r="B1475">
        <v>31</v>
      </c>
      <c r="C1475">
        <v>12.5</v>
      </c>
      <c r="D1475">
        <v>16</v>
      </c>
      <c r="E1475">
        <v>0.10000000149011612</v>
      </c>
      <c r="F1475" t="s">
        <v>949</v>
      </c>
      <c r="G1475">
        <v>4</v>
      </c>
      <c r="H1475" t="s">
        <v>13</v>
      </c>
      <c r="I1475">
        <v>179.99999970197678</v>
      </c>
      <c r="J1475">
        <f>(p_summary[[#This Row],[UnitsSold]] - AVERAGE(product_summaries[UnitsSold])) / _xlfn.STDEV.P(product_summaries[UnitsSold])</f>
        <v>2.2334040085629812</v>
      </c>
      <c r="K1475">
        <f>(p_summary[[#This Row],[Revenue]]-AVERAGE(product_summaries[UnitsSold]))/_xlfn.STDEV.P(product_summaries[UnitsSold])</f>
        <v>-1.4871758159709036</v>
      </c>
      <c r="L1475">
        <v>1397</v>
      </c>
    </row>
    <row r="1476" spans="1:12" x14ac:dyDescent="0.3">
      <c r="A1476">
        <v>10812</v>
      </c>
      <c r="B1476">
        <v>72</v>
      </c>
      <c r="C1476">
        <v>34.799999999999997</v>
      </c>
      <c r="D1476">
        <v>40</v>
      </c>
      <c r="E1476">
        <v>0.10000000149011612</v>
      </c>
      <c r="F1476" t="s">
        <v>1026</v>
      </c>
      <c r="G1476">
        <v>4</v>
      </c>
      <c r="H1476" t="s">
        <v>13</v>
      </c>
      <c r="I1476">
        <v>1252.7999979257584</v>
      </c>
      <c r="J1476">
        <f>(p_summary[[#This Row],[UnitsSold]] - AVERAGE(product_summaries[UnitsSold])) / _xlfn.STDEV.P(product_summaries[UnitsSold])</f>
        <v>0.42661462831560165</v>
      </c>
      <c r="K1476">
        <f>(p_summary[[#This Row],[Revenue]]-AVERAGE(product_summaries[UnitsSold]))/_xlfn.STDEV.P(product_summaries[UnitsSold])</f>
        <v>1.7925596221342333</v>
      </c>
      <c r="L1476">
        <v>806</v>
      </c>
    </row>
    <row r="1477" spans="1:12" x14ac:dyDescent="0.3">
      <c r="A1477">
        <v>10812</v>
      </c>
      <c r="B1477">
        <v>77</v>
      </c>
      <c r="C1477">
        <v>13</v>
      </c>
      <c r="D1477">
        <v>20</v>
      </c>
      <c r="E1477">
        <v>0</v>
      </c>
      <c r="F1477" t="s">
        <v>1034</v>
      </c>
      <c r="G1477">
        <v>2</v>
      </c>
      <c r="H1477" t="s">
        <v>7</v>
      </c>
      <c r="I1477">
        <v>260</v>
      </c>
      <c r="J1477">
        <f>(p_summary[[#This Row],[UnitsSold]] - AVERAGE(product_summaries[UnitsSold])) / _xlfn.STDEV.P(product_summaries[UnitsSold])</f>
        <v>0.38075702983216564</v>
      </c>
      <c r="K1477">
        <f>(p_summary[[#This Row],[Revenue]]-AVERAGE(product_summaries[UnitsSold]))/_xlfn.STDEV.P(product_summaries[UnitsSold])</f>
        <v>-1.2426019564814696</v>
      </c>
      <c r="L1477">
        <v>791</v>
      </c>
    </row>
    <row r="1478" spans="1:12" x14ac:dyDescent="0.3">
      <c r="A1478">
        <v>10813</v>
      </c>
      <c r="B1478">
        <v>2</v>
      </c>
      <c r="C1478">
        <v>19</v>
      </c>
      <c r="D1478">
        <v>12</v>
      </c>
      <c r="E1478">
        <v>0.20000000298023224</v>
      </c>
      <c r="F1478" t="s">
        <v>891</v>
      </c>
      <c r="G1478">
        <v>1</v>
      </c>
      <c r="H1478" t="s">
        <v>4</v>
      </c>
      <c r="I1478">
        <v>182.39999932050705</v>
      </c>
      <c r="J1478">
        <f>(p_summary[[#This Row],[UnitsSold]] - AVERAGE(product_summaries[UnitsSold])) / _xlfn.STDEV.P(product_summaries[UnitsSold])</f>
        <v>1.1939651096050978</v>
      </c>
      <c r="K1478">
        <f>(p_summary[[#This Row],[Revenue]]-AVERAGE(product_summaries[UnitsSold]))/_xlfn.STDEV.P(product_summaries[UnitsSold])</f>
        <v>-1.4798386013797729</v>
      </c>
      <c r="L1478">
        <v>1057</v>
      </c>
    </row>
    <row r="1479" spans="1:12" x14ac:dyDescent="0.3">
      <c r="A1479">
        <v>10813</v>
      </c>
      <c r="B1479">
        <v>46</v>
      </c>
      <c r="C1479">
        <v>12</v>
      </c>
      <c r="D1479">
        <v>35</v>
      </c>
      <c r="E1479">
        <v>0</v>
      </c>
      <c r="F1479" t="s">
        <v>977</v>
      </c>
      <c r="G1479">
        <v>8</v>
      </c>
      <c r="H1479" t="s">
        <v>25</v>
      </c>
      <c r="I1479">
        <v>420</v>
      </c>
      <c r="J1479">
        <f>(p_summary[[#This Row],[UnitsSold]] - AVERAGE(product_summaries[UnitsSold])) / _xlfn.STDEV.P(product_summaries[UnitsSold])</f>
        <v>-0.3621360655994979</v>
      </c>
      <c r="K1479">
        <f>(p_summary[[#This Row],[Revenue]]-AVERAGE(product_summaries[UnitsSold]))/_xlfn.STDEV.P(product_summaries[UnitsSold])</f>
        <v>-0.7534542393248187</v>
      </c>
      <c r="L1479">
        <v>548</v>
      </c>
    </row>
    <row r="1480" spans="1:12" x14ac:dyDescent="0.3">
      <c r="A1480">
        <v>10814</v>
      </c>
      <c r="B1480">
        <v>41</v>
      </c>
      <c r="C1480">
        <v>9.65</v>
      </c>
      <c r="D1480">
        <v>20</v>
      </c>
      <c r="E1480">
        <v>0</v>
      </c>
      <c r="F1480" t="s">
        <v>967</v>
      </c>
      <c r="G1480">
        <v>8</v>
      </c>
      <c r="H1480" t="s">
        <v>25</v>
      </c>
      <c r="I1480">
        <v>193</v>
      </c>
      <c r="J1480">
        <f>(p_summary[[#This Row],[UnitsSold]] - AVERAGE(product_summaries[UnitsSold])) / _xlfn.STDEV.P(product_summaries[UnitsSold])</f>
        <v>0.96161994395568862</v>
      </c>
      <c r="K1480">
        <f>(p_summary[[#This Row],[Revenue]]-AVERAGE(product_summaries[UnitsSold]))/_xlfn.STDEV.P(product_summaries[UnitsSold])</f>
        <v>-1.4474325630408171</v>
      </c>
      <c r="L1480">
        <v>981</v>
      </c>
    </row>
    <row r="1481" spans="1:12" x14ac:dyDescent="0.3">
      <c r="A1481">
        <v>10814</v>
      </c>
      <c r="B1481">
        <v>43</v>
      </c>
      <c r="C1481">
        <v>46</v>
      </c>
      <c r="D1481">
        <v>20</v>
      </c>
      <c r="E1481">
        <v>0.15000000596046448</v>
      </c>
      <c r="F1481" t="s">
        <v>971</v>
      </c>
      <c r="G1481">
        <v>1</v>
      </c>
      <c r="H1481" t="s">
        <v>4</v>
      </c>
      <c r="I1481">
        <v>781.99999451637268</v>
      </c>
      <c r="J1481">
        <f>(p_summary[[#This Row],[UnitsSold]] - AVERAGE(product_summaries[UnitsSold])) / _xlfn.STDEV.P(product_summaries[UnitsSold])</f>
        <v>-0.26430652216816775</v>
      </c>
      <c r="K1481">
        <f>(p_summary[[#This Row],[Revenue]]-AVERAGE(product_summaries[UnitsSold]))/_xlfn.STDEV.P(product_summaries[UnitsSold])</f>
        <v>0.35324245397770537</v>
      </c>
      <c r="L1481">
        <v>580</v>
      </c>
    </row>
    <row r="1482" spans="1:12" x14ac:dyDescent="0.3">
      <c r="A1482">
        <v>10814</v>
      </c>
      <c r="B1482">
        <v>48</v>
      </c>
      <c r="C1482">
        <v>12.75</v>
      </c>
      <c r="D1482">
        <v>8</v>
      </c>
      <c r="E1482">
        <v>0.15000000596046448</v>
      </c>
      <c r="F1482" t="s">
        <v>981</v>
      </c>
      <c r="G1482">
        <v>3</v>
      </c>
      <c r="H1482" t="s">
        <v>10</v>
      </c>
      <c r="I1482">
        <v>86.699999392032623</v>
      </c>
      <c r="J1482">
        <f>(p_summary[[#This Row],[UnitsSold]] - AVERAGE(product_summaries[UnitsSold])) / _xlfn.STDEV.P(product_summaries[UnitsSold])</f>
        <v>-1.6155770908134159</v>
      </c>
      <c r="K1482">
        <f>(p_summary[[#This Row],[Revenue]]-AVERAGE(product_summaries[UnitsSold]))/_xlfn.STDEV.P(product_summaries[UnitsSold])</f>
        <v>-1.7724100794854287</v>
      </c>
      <c r="L1482">
        <v>138</v>
      </c>
    </row>
    <row r="1483" spans="1:12" x14ac:dyDescent="0.3">
      <c r="A1483">
        <v>10814</v>
      </c>
      <c r="B1483">
        <v>61</v>
      </c>
      <c r="C1483">
        <v>28.5</v>
      </c>
      <c r="D1483">
        <v>30</v>
      </c>
      <c r="E1483">
        <v>0.15000000596046448</v>
      </c>
      <c r="F1483" t="s">
        <v>1006</v>
      </c>
      <c r="G1483">
        <v>2</v>
      </c>
      <c r="H1483" t="s">
        <v>7</v>
      </c>
      <c r="I1483">
        <v>726.74999490380287</v>
      </c>
      <c r="J1483">
        <f>(p_summary[[#This Row],[UnitsSold]] - AVERAGE(product_summaries[UnitsSold])) / _xlfn.STDEV.P(product_summaries[UnitsSold])</f>
        <v>-0.19399153782689918</v>
      </c>
      <c r="K1483">
        <f>(p_summary[[#This Row],[Revenue]]-AVERAGE(product_summaries[UnitsSold]))/_xlfn.STDEV.P(product_summaries[UnitsSold])</f>
        <v>0.18433363408149056</v>
      </c>
      <c r="L1483">
        <v>603</v>
      </c>
    </row>
    <row r="1484" spans="1:12" x14ac:dyDescent="0.3">
      <c r="A1484">
        <v>10815</v>
      </c>
      <c r="B1484">
        <v>33</v>
      </c>
      <c r="C1484">
        <v>2.5</v>
      </c>
      <c r="D1484">
        <v>16</v>
      </c>
      <c r="E1484">
        <v>0</v>
      </c>
      <c r="F1484" t="s">
        <v>953</v>
      </c>
      <c r="G1484">
        <v>4</v>
      </c>
      <c r="H1484" t="s">
        <v>13</v>
      </c>
      <c r="I1484">
        <v>40</v>
      </c>
      <c r="J1484">
        <f>(p_summary[[#This Row],[UnitsSold]] - AVERAGE(product_summaries[UnitsSold])) / _xlfn.STDEV.P(product_summaries[UnitsSold])</f>
        <v>0.27069879347191916</v>
      </c>
      <c r="K1484">
        <f>(p_summary[[#This Row],[Revenue]]-AVERAGE(product_summaries[UnitsSold]))/_xlfn.STDEV.P(product_summaries[UnitsSold])</f>
        <v>-1.9151800675718647</v>
      </c>
      <c r="L1484">
        <v>755</v>
      </c>
    </row>
    <row r="1485" spans="1:12" x14ac:dyDescent="0.3">
      <c r="A1485">
        <v>10816</v>
      </c>
      <c r="B1485">
        <v>38</v>
      </c>
      <c r="C1485">
        <v>263.5</v>
      </c>
      <c r="D1485">
        <v>30</v>
      </c>
      <c r="E1485">
        <v>5.000000074505806E-2</v>
      </c>
      <c r="F1485" t="s">
        <v>961</v>
      </c>
      <c r="G1485">
        <v>1</v>
      </c>
      <c r="H1485" t="s">
        <v>4</v>
      </c>
      <c r="I1485">
        <v>7509.749994110316</v>
      </c>
      <c r="J1485">
        <f>(p_summary[[#This Row],[UnitsSold]] - AVERAGE(product_summaries[UnitsSold])) / _xlfn.STDEV.P(product_summaries[UnitsSold])</f>
        <v>-0.13284807318231781</v>
      </c>
      <c r="K1485">
        <f>(p_summary[[#This Row],[Revenue]]-AVERAGE(product_summaries[UnitsSold]))/_xlfn.STDEV.P(product_summaries[UnitsSold])</f>
        <v>20.921139665865432</v>
      </c>
      <c r="L1485">
        <v>623</v>
      </c>
    </row>
    <row r="1486" spans="1:12" x14ac:dyDescent="0.3">
      <c r="A1486">
        <v>10816</v>
      </c>
      <c r="B1486">
        <v>62</v>
      </c>
      <c r="C1486">
        <v>49.3</v>
      </c>
      <c r="D1486">
        <v>20</v>
      </c>
      <c r="E1486">
        <v>5.000000074505806E-2</v>
      </c>
      <c r="F1486" t="s">
        <v>1008</v>
      </c>
      <c r="G1486">
        <v>3</v>
      </c>
      <c r="H1486" t="s">
        <v>10</v>
      </c>
      <c r="I1486">
        <v>936.69999926537275</v>
      </c>
      <c r="J1486">
        <f>(p_summary[[#This Row],[UnitsSold]] - AVERAGE(product_summaries[UnitsSold])) / _xlfn.STDEV.P(product_summaries[UnitsSold])</f>
        <v>1.2734516136430536</v>
      </c>
      <c r="K1486">
        <f>(p_summary[[#This Row],[Revenue]]-AVERAGE(product_summaries[UnitsSold]))/_xlfn.STDEV.P(product_summaries[UnitsSold])</f>
        <v>0.82618716752205812</v>
      </c>
      <c r="L1486">
        <v>1083</v>
      </c>
    </row>
    <row r="1487" spans="1:12" x14ac:dyDescent="0.3">
      <c r="A1487">
        <v>10817</v>
      </c>
      <c r="B1487">
        <v>26</v>
      </c>
      <c r="C1487">
        <v>31.23</v>
      </c>
      <c r="D1487">
        <v>40</v>
      </c>
      <c r="E1487">
        <v>0.15000000596046448</v>
      </c>
      <c r="F1487" t="s">
        <v>939</v>
      </c>
      <c r="G1487">
        <v>3</v>
      </c>
      <c r="H1487" t="s">
        <v>10</v>
      </c>
      <c r="I1487">
        <v>1061.8199925541878</v>
      </c>
      <c r="J1487">
        <f>(p_summary[[#This Row],[UnitsSold]] - AVERAGE(product_summaries[UnitsSold])) / _xlfn.STDEV.P(product_summaries[UnitsSold])</f>
        <v>0.26458444700746103</v>
      </c>
      <c r="K1487">
        <f>(p_summary[[#This Row],[Revenue]]-AVERAGE(product_summaries[UnitsSold]))/_xlfn.STDEV.P(product_summaries[UnitsSold])</f>
        <v>1.2087006618213041</v>
      </c>
      <c r="L1487">
        <v>753</v>
      </c>
    </row>
    <row r="1488" spans="1:12" x14ac:dyDescent="0.3">
      <c r="A1488">
        <v>10817</v>
      </c>
      <c r="B1488">
        <v>38</v>
      </c>
      <c r="C1488">
        <v>263.5</v>
      </c>
      <c r="D1488">
        <v>30</v>
      </c>
      <c r="E1488">
        <v>0</v>
      </c>
      <c r="F1488" t="s">
        <v>961</v>
      </c>
      <c r="G1488">
        <v>1</v>
      </c>
      <c r="H1488" t="s">
        <v>4</v>
      </c>
      <c r="I1488">
        <v>7905</v>
      </c>
      <c r="J1488">
        <f>(p_summary[[#This Row],[UnitsSold]] - AVERAGE(product_summaries[UnitsSold])) / _xlfn.STDEV.P(product_summaries[UnitsSold])</f>
        <v>-0.13284807318231781</v>
      </c>
      <c r="K1488">
        <f>(p_summary[[#This Row],[Revenue]]-AVERAGE(product_summaries[UnitsSold]))/_xlfn.STDEV.P(product_summaries[UnitsSold])</f>
        <v>22.129487403909756</v>
      </c>
      <c r="L1488">
        <v>623</v>
      </c>
    </row>
    <row r="1489" spans="1:12" x14ac:dyDescent="0.3">
      <c r="A1489">
        <v>10817</v>
      </c>
      <c r="B1489">
        <v>40</v>
      </c>
      <c r="C1489">
        <v>18.399999999999999</v>
      </c>
      <c r="D1489">
        <v>60</v>
      </c>
      <c r="E1489">
        <v>0.15000000596046448</v>
      </c>
      <c r="F1489" t="s">
        <v>965</v>
      </c>
      <c r="G1489">
        <v>8</v>
      </c>
      <c r="H1489" t="s">
        <v>25</v>
      </c>
      <c r="I1489">
        <v>938.39999341964722</v>
      </c>
      <c r="J1489">
        <f>(p_summary[[#This Row],[UnitsSold]] - AVERAGE(product_summaries[UnitsSold])) / _xlfn.STDEV.P(product_summaries[UnitsSold])</f>
        <v>1.3345950782876348</v>
      </c>
      <c r="K1489">
        <f>(p_summary[[#This Row],[Revenue]]-AVERAGE(product_summaries[UnitsSold]))/_xlfn.STDEV.P(product_summaries[UnitsSold])</f>
        <v>0.83138434414545193</v>
      </c>
      <c r="L1489">
        <v>1103</v>
      </c>
    </row>
    <row r="1490" spans="1:12" x14ac:dyDescent="0.3">
      <c r="A1490">
        <v>10817</v>
      </c>
      <c r="B1490">
        <v>62</v>
      </c>
      <c r="C1490">
        <v>49.3</v>
      </c>
      <c r="D1490">
        <v>25</v>
      </c>
      <c r="E1490">
        <v>0.15000000596046448</v>
      </c>
      <c r="F1490" t="s">
        <v>1008</v>
      </c>
      <c r="G1490">
        <v>3</v>
      </c>
      <c r="H1490" t="s">
        <v>10</v>
      </c>
      <c r="I1490">
        <v>1047.6249926537275</v>
      </c>
      <c r="J1490">
        <f>(p_summary[[#This Row],[UnitsSold]] - AVERAGE(product_summaries[UnitsSold])) / _xlfn.STDEV.P(product_summaries[UnitsSold])</f>
        <v>1.2734516136430536</v>
      </c>
      <c r="K1490">
        <f>(p_summary[[#This Row],[Revenue]]-AVERAGE(product_summaries[UnitsSold]))/_xlfn.STDEV.P(product_summaries[UnitsSold])</f>
        <v>1.1653040880941228</v>
      </c>
      <c r="L1490">
        <v>1083</v>
      </c>
    </row>
    <row r="1491" spans="1:12" x14ac:dyDescent="0.3">
      <c r="A1491">
        <v>10818</v>
      </c>
      <c r="B1491">
        <v>32</v>
      </c>
      <c r="C1491">
        <v>32</v>
      </c>
      <c r="D1491">
        <v>20</v>
      </c>
      <c r="E1491">
        <v>0</v>
      </c>
      <c r="F1491" t="s">
        <v>951</v>
      </c>
      <c r="G1491">
        <v>4</v>
      </c>
      <c r="H1491" t="s">
        <v>13</v>
      </c>
      <c r="I1491">
        <v>640</v>
      </c>
      <c r="J1491">
        <f>(p_summary[[#This Row],[UnitsSold]] - AVERAGE(product_summaries[UnitsSold])) / _xlfn.STDEV.P(product_summaries[UnitsSold])</f>
        <v>-1.1294865468889941</v>
      </c>
      <c r="K1491">
        <f>(p_summary[[#This Row],[Revenue]]-AVERAGE(product_summaries[UnitsSold]))/_xlfn.STDEV.P(product_summaries[UnitsSold])</f>
        <v>-8.0876128234423653E-2</v>
      </c>
      <c r="L1491">
        <v>297</v>
      </c>
    </row>
    <row r="1492" spans="1:12" x14ac:dyDescent="0.3">
      <c r="A1492">
        <v>10818</v>
      </c>
      <c r="B1492">
        <v>41</v>
      </c>
      <c r="C1492">
        <v>9.65</v>
      </c>
      <c r="D1492">
        <v>20</v>
      </c>
      <c r="E1492">
        <v>0</v>
      </c>
      <c r="F1492" t="s">
        <v>967</v>
      </c>
      <c r="G1492">
        <v>8</v>
      </c>
      <c r="H1492" t="s">
        <v>25</v>
      </c>
      <c r="I1492">
        <v>193</v>
      </c>
      <c r="J1492">
        <f>(p_summary[[#This Row],[UnitsSold]] - AVERAGE(product_summaries[UnitsSold])) / _xlfn.STDEV.P(product_summaries[UnitsSold])</f>
        <v>0.96161994395568862</v>
      </c>
      <c r="K1492">
        <f>(p_summary[[#This Row],[Revenue]]-AVERAGE(product_summaries[UnitsSold]))/_xlfn.STDEV.P(product_summaries[UnitsSold])</f>
        <v>-1.4474325630408171</v>
      </c>
      <c r="L1492">
        <v>981</v>
      </c>
    </row>
    <row r="1493" spans="1:12" x14ac:dyDescent="0.3">
      <c r="A1493">
        <v>10819</v>
      </c>
      <c r="B1493">
        <v>43</v>
      </c>
      <c r="C1493">
        <v>46</v>
      </c>
      <c r="D1493">
        <v>7</v>
      </c>
      <c r="E1493">
        <v>0</v>
      </c>
      <c r="F1493" t="s">
        <v>971</v>
      </c>
      <c r="G1493">
        <v>1</v>
      </c>
      <c r="H1493" t="s">
        <v>4</v>
      </c>
      <c r="I1493">
        <v>322</v>
      </c>
      <c r="J1493">
        <f>(p_summary[[#This Row],[UnitsSold]] - AVERAGE(product_summaries[UnitsSold])) / _xlfn.STDEV.P(product_summaries[UnitsSold])</f>
        <v>-0.26430652216816775</v>
      </c>
      <c r="K1493">
        <f>(p_summary[[#This Row],[Revenue]]-AVERAGE(product_summaries[UnitsSold]))/_xlfn.STDEV.P(product_summaries[UnitsSold])</f>
        <v>-1.0530572160832674</v>
      </c>
      <c r="L1493">
        <v>580</v>
      </c>
    </row>
    <row r="1494" spans="1:12" x14ac:dyDescent="0.3">
      <c r="A1494">
        <v>10819</v>
      </c>
      <c r="B1494">
        <v>75</v>
      </c>
      <c r="C1494">
        <v>7.75</v>
      </c>
      <c r="D1494">
        <v>20</v>
      </c>
      <c r="E1494">
        <v>0</v>
      </c>
      <c r="F1494" t="s">
        <v>1030</v>
      </c>
      <c r="G1494">
        <v>1</v>
      </c>
      <c r="H1494" t="s">
        <v>4</v>
      </c>
      <c r="I1494">
        <v>155</v>
      </c>
      <c r="J1494">
        <f>(p_summary[[#This Row],[UnitsSold]] - AVERAGE(product_summaries[UnitsSold])) / _xlfn.STDEV.P(product_summaries[UnitsSold])</f>
        <v>1.4935680863635465</v>
      </c>
      <c r="K1494">
        <f>(p_summary[[#This Row],[Revenue]]-AVERAGE(product_summaries[UnitsSold]))/_xlfn.STDEV.P(product_summaries[UnitsSold])</f>
        <v>-1.5636051458655218</v>
      </c>
      <c r="L1494">
        <v>1155</v>
      </c>
    </row>
    <row r="1495" spans="1:12" x14ac:dyDescent="0.3">
      <c r="A1495">
        <v>10820</v>
      </c>
      <c r="B1495">
        <v>56</v>
      </c>
      <c r="C1495">
        <v>38</v>
      </c>
      <c r="D1495">
        <v>30</v>
      </c>
      <c r="E1495">
        <v>0</v>
      </c>
      <c r="F1495" t="s">
        <v>997</v>
      </c>
      <c r="G1495">
        <v>5</v>
      </c>
      <c r="H1495" t="s">
        <v>16</v>
      </c>
      <c r="I1495">
        <v>1140</v>
      </c>
      <c r="J1495">
        <f>(p_summary[[#This Row],[UnitsSold]] - AVERAGE(product_summaries[UnitsSold])) / _xlfn.STDEV.P(product_summaries[UnitsSold])</f>
        <v>1.8237427954442857</v>
      </c>
      <c r="K1495">
        <f>(p_summary[[#This Row],[Revenue]]-AVERAGE(product_summaries[UnitsSold]))/_xlfn.STDEV.P(product_summaries[UnitsSold])</f>
        <v>1.4477104878801104</v>
      </c>
      <c r="L1495">
        <v>1263</v>
      </c>
    </row>
    <row r="1496" spans="1:12" x14ac:dyDescent="0.3">
      <c r="A1496">
        <v>10821</v>
      </c>
      <c r="B1496">
        <v>35</v>
      </c>
      <c r="C1496">
        <v>18</v>
      </c>
      <c r="D1496">
        <v>20</v>
      </c>
      <c r="E1496">
        <v>0</v>
      </c>
      <c r="F1496" t="s">
        <v>956</v>
      </c>
      <c r="G1496">
        <v>1</v>
      </c>
      <c r="H1496" t="s">
        <v>4</v>
      </c>
      <c r="I1496">
        <v>360</v>
      </c>
      <c r="J1496">
        <f>(p_summary[[#This Row],[UnitsSold]] - AVERAGE(product_summaries[UnitsSold])) / _xlfn.STDEV.P(product_summaries[UnitsSold])</f>
        <v>0.6620169671972399</v>
      </c>
      <c r="K1496">
        <f>(p_summary[[#This Row],[Revenue]]-AVERAGE(product_summaries[UnitsSold]))/_xlfn.STDEV.P(product_summaries[UnitsSold])</f>
        <v>-0.93688463325856275</v>
      </c>
      <c r="L1496">
        <v>883</v>
      </c>
    </row>
    <row r="1497" spans="1:12" x14ac:dyDescent="0.3">
      <c r="A1497">
        <v>10821</v>
      </c>
      <c r="B1497">
        <v>51</v>
      </c>
      <c r="C1497">
        <v>53</v>
      </c>
      <c r="D1497">
        <v>6</v>
      </c>
      <c r="E1497">
        <v>0</v>
      </c>
      <c r="F1497" t="s">
        <v>987</v>
      </c>
      <c r="G1497">
        <v>7</v>
      </c>
      <c r="H1497" t="s">
        <v>22</v>
      </c>
      <c r="I1497">
        <v>318</v>
      </c>
      <c r="J1497">
        <f>(p_summary[[#This Row],[UnitsSold]] - AVERAGE(product_summaries[UnitsSold])) / _xlfn.STDEV.P(product_summaries[UnitsSold])</f>
        <v>0.67118848689392707</v>
      </c>
      <c r="K1497">
        <f>(p_summary[[#This Row],[Revenue]]-AVERAGE(product_summaries[UnitsSold]))/_xlfn.STDEV.P(product_summaries[UnitsSold])</f>
        <v>-1.0652859090121836</v>
      </c>
      <c r="L1497">
        <v>886</v>
      </c>
    </row>
    <row r="1498" spans="1:12" x14ac:dyDescent="0.3">
      <c r="A1498">
        <v>10822</v>
      </c>
      <c r="B1498">
        <v>62</v>
      </c>
      <c r="C1498">
        <v>49.3</v>
      </c>
      <c r="D1498">
        <v>3</v>
      </c>
      <c r="E1498">
        <v>0</v>
      </c>
      <c r="F1498" t="s">
        <v>1008</v>
      </c>
      <c r="G1498">
        <v>3</v>
      </c>
      <c r="H1498" t="s">
        <v>10</v>
      </c>
      <c r="I1498">
        <v>147.89999999999998</v>
      </c>
      <c r="J1498">
        <f>(p_summary[[#This Row],[UnitsSold]] - AVERAGE(product_summaries[UnitsSold])) / _xlfn.STDEV.P(product_summaries[UnitsSold])</f>
        <v>1.2734516136430536</v>
      </c>
      <c r="K1498">
        <f>(p_summary[[#This Row],[Revenue]]-AVERAGE(product_summaries[UnitsSold]))/_xlfn.STDEV.P(product_summaries[UnitsSold])</f>
        <v>-1.5853110758143483</v>
      </c>
      <c r="L1498">
        <v>1083</v>
      </c>
    </row>
    <row r="1499" spans="1:12" x14ac:dyDescent="0.3">
      <c r="A1499">
        <v>10822</v>
      </c>
      <c r="B1499">
        <v>70</v>
      </c>
      <c r="C1499">
        <v>15</v>
      </c>
      <c r="D1499">
        <v>6</v>
      </c>
      <c r="E1499">
        <v>0</v>
      </c>
      <c r="F1499" t="s">
        <v>1023</v>
      </c>
      <c r="G1499">
        <v>1</v>
      </c>
      <c r="H1499" t="s">
        <v>4</v>
      </c>
      <c r="I1499">
        <v>90</v>
      </c>
      <c r="J1499">
        <f>(p_summary[[#This Row],[UnitsSold]] - AVERAGE(product_summaries[UnitsSold])) / _xlfn.STDEV.P(product_summaries[UnitsSold])</f>
        <v>0.4602435338701214</v>
      </c>
      <c r="K1499">
        <f>(p_summary[[#This Row],[Revenue]]-AVERAGE(product_summaries[UnitsSold]))/_xlfn.STDEV.P(product_summaries[UnitsSold])</f>
        <v>-1.7623214059604111</v>
      </c>
      <c r="L1499">
        <v>817</v>
      </c>
    </row>
    <row r="1500" spans="1:12" x14ac:dyDescent="0.3">
      <c r="A1500">
        <v>10823</v>
      </c>
      <c r="B1500">
        <v>11</v>
      </c>
      <c r="C1500">
        <v>21</v>
      </c>
      <c r="D1500">
        <v>20</v>
      </c>
      <c r="E1500">
        <v>0.10000000149011612</v>
      </c>
      <c r="F1500" t="s">
        <v>909</v>
      </c>
      <c r="G1500">
        <v>4</v>
      </c>
      <c r="H1500" t="s">
        <v>13</v>
      </c>
      <c r="I1500">
        <v>377.99999937415123</v>
      </c>
      <c r="J1500">
        <f>(p_summary[[#This Row],[UnitsSold]] - AVERAGE(product_summaries[UnitsSold])) / _xlfn.STDEV.P(product_summaries[UnitsSold])</f>
        <v>0.12089730509269485</v>
      </c>
      <c r="K1500">
        <f>(p_summary[[#This Row],[Revenue]]-AVERAGE(product_summaries[UnitsSold]))/_xlfn.STDEV.P(product_summaries[UnitsSold])</f>
        <v>-0.88185551699176767</v>
      </c>
      <c r="L1500">
        <v>706</v>
      </c>
    </row>
    <row r="1501" spans="1:12" x14ac:dyDescent="0.3">
      <c r="A1501">
        <v>10823</v>
      </c>
      <c r="B1501">
        <v>57</v>
      </c>
      <c r="C1501">
        <v>19.5</v>
      </c>
      <c r="D1501">
        <v>15</v>
      </c>
      <c r="E1501">
        <v>0</v>
      </c>
      <c r="F1501" t="s">
        <v>999</v>
      </c>
      <c r="G1501">
        <v>5</v>
      </c>
      <c r="H1501" t="s">
        <v>16</v>
      </c>
      <c r="I1501">
        <v>292.5</v>
      </c>
      <c r="J1501">
        <f>(p_summary[[#This Row],[UnitsSold]] - AVERAGE(product_summaries[UnitsSold])) / _xlfn.STDEV.P(product_summaries[UnitsSold])</f>
        <v>-0.71065381407361172</v>
      </c>
      <c r="K1501">
        <f>(p_summary[[#This Row],[Revenue]]-AVERAGE(product_summaries[UnitsSold]))/_xlfn.STDEV.P(product_summaries[UnitsSold])</f>
        <v>-1.1432438264340248</v>
      </c>
      <c r="L1501">
        <v>434</v>
      </c>
    </row>
    <row r="1502" spans="1:12" x14ac:dyDescent="0.3">
      <c r="A1502">
        <v>10823</v>
      </c>
      <c r="B1502">
        <v>59</v>
      </c>
      <c r="C1502">
        <v>55</v>
      </c>
      <c r="D1502">
        <v>40</v>
      </c>
      <c r="E1502">
        <v>0.10000000149011612</v>
      </c>
      <c r="F1502" t="s">
        <v>1002</v>
      </c>
      <c r="G1502">
        <v>4</v>
      </c>
      <c r="H1502" t="s">
        <v>13</v>
      </c>
      <c r="I1502">
        <v>1979.9999967217445</v>
      </c>
      <c r="J1502">
        <f>(p_summary[[#This Row],[UnitsSold]] - AVERAGE(product_summaries[UnitsSold])) / _xlfn.STDEV.P(product_summaries[UnitsSold])</f>
        <v>2.5360641585536587</v>
      </c>
      <c r="K1502">
        <f>(p_summary[[#This Row],[Revenue]]-AVERAGE(product_summaries[UnitsSold]))/_xlfn.STDEV.P(product_summaries[UnitsSold])</f>
        <v>4.0157359929303329</v>
      </c>
      <c r="L1502">
        <v>1496</v>
      </c>
    </row>
    <row r="1503" spans="1:12" x14ac:dyDescent="0.3">
      <c r="A1503">
        <v>10823</v>
      </c>
      <c r="B1503">
        <v>77</v>
      </c>
      <c r="C1503">
        <v>13</v>
      </c>
      <c r="D1503">
        <v>15</v>
      </c>
      <c r="E1503">
        <v>0.10000000149011612</v>
      </c>
      <c r="F1503" t="s">
        <v>1034</v>
      </c>
      <c r="G1503">
        <v>2</v>
      </c>
      <c r="H1503" t="s">
        <v>7</v>
      </c>
      <c r="I1503">
        <v>175.49999970942736</v>
      </c>
      <c r="J1503">
        <f>(p_summary[[#This Row],[UnitsSold]] - AVERAGE(product_summaries[UnitsSold])) / _xlfn.STDEV.P(product_summaries[UnitsSold])</f>
        <v>0.38075702983216564</v>
      </c>
      <c r="K1503">
        <f>(p_summary[[#This Row],[Revenue]]-AVERAGE(product_summaries[UnitsSold]))/_xlfn.STDEV.P(product_summaries[UnitsSold])</f>
        <v>-1.5009330954931568</v>
      </c>
      <c r="L1503">
        <v>791</v>
      </c>
    </row>
    <row r="1504" spans="1:12" x14ac:dyDescent="0.3">
      <c r="A1504">
        <v>10824</v>
      </c>
      <c r="B1504">
        <v>41</v>
      </c>
      <c r="C1504">
        <v>9.65</v>
      </c>
      <c r="D1504">
        <v>12</v>
      </c>
      <c r="E1504">
        <v>0</v>
      </c>
      <c r="F1504" t="s">
        <v>967</v>
      </c>
      <c r="G1504">
        <v>8</v>
      </c>
      <c r="H1504" t="s">
        <v>25</v>
      </c>
      <c r="I1504">
        <v>115.80000000000001</v>
      </c>
      <c r="J1504">
        <f>(p_summary[[#This Row],[UnitsSold]] - AVERAGE(product_summaries[UnitsSold])) / _xlfn.STDEV.P(product_summaries[UnitsSold])</f>
        <v>0.96161994395568862</v>
      </c>
      <c r="K1504">
        <f>(p_summary[[#This Row],[Revenue]]-AVERAGE(product_summaries[UnitsSold]))/_xlfn.STDEV.P(product_summaries[UnitsSold])</f>
        <v>-1.6834463365689014</v>
      </c>
      <c r="L1504">
        <v>981</v>
      </c>
    </row>
    <row r="1505" spans="1:12" x14ac:dyDescent="0.3">
      <c r="A1505">
        <v>10824</v>
      </c>
      <c r="B1505">
        <v>70</v>
      </c>
      <c r="C1505">
        <v>15</v>
      </c>
      <c r="D1505">
        <v>9</v>
      </c>
      <c r="E1505">
        <v>0</v>
      </c>
      <c r="F1505" t="s">
        <v>1023</v>
      </c>
      <c r="G1505">
        <v>1</v>
      </c>
      <c r="H1505" t="s">
        <v>4</v>
      </c>
      <c r="I1505">
        <v>135</v>
      </c>
      <c r="J1505">
        <f>(p_summary[[#This Row],[UnitsSold]] - AVERAGE(product_summaries[UnitsSold])) / _xlfn.STDEV.P(product_summaries[UnitsSold])</f>
        <v>0.4602435338701214</v>
      </c>
      <c r="K1505">
        <f>(p_summary[[#This Row],[Revenue]]-AVERAGE(product_summaries[UnitsSold]))/_xlfn.STDEV.P(product_summaries[UnitsSold])</f>
        <v>-1.624748610510103</v>
      </c>
      <c r="L1505">
        <v>817</v>
      </c>
    </row>
    <row r="1506" spans="1:12" x14ac:dyDescent="0.3">
      <c r="A1506">
        <v>10825</v>
      </c>
      <c r="B1506">
        <v>26</v>
      </c>
      <c r="C1506">
        <v>31.23</v>
      </c>
      <c r="D1506">
        <v>12</v>
      </c>
      <c r="E1506">
        <v>0</v>
      </c>
      <c r="F1506" t="s">
        <v>939</v>
      </c>
      <c r="G1506">
        <v>3</v>
      </c>
      <c r="H1506" t="s">
        <v>10</v>
      </c>
      <c r="I1506">
        <v>374.76</v>
      </c>
      <c r="J1506">
        <f>(p_summary[[#This Row],[UnitsSold]] - AVERAGE(product_summaries[UnitsSold])) / _xlfn.STDEV.P(product_summaries[UnitsSold])</f>
        <v>0.26458444700746103</v>
      </c>
      <c r="K1506">
        <f>(p_summary[[#This Row],[Revenue]]-AVERAGE(product_summaries[UnitsSold]))/_xlfn.STDEV.P(product_summaries[UnitsSold])</f>
        <v>-0.89176075635086172</v>
      </c>
      <c r="L1506">
        <v>753</v>
      </c>
    </row>
    <row r="1507" spans="1:12" x14ac:dyDescent="0.3">
      <c r="A1507">
        <v>10825</v>
      </c>
      <c r="B1507">
        <v>53</v>
      </c>
      <c r="C1507">
        <v>32.799999999999997</v>
      </c>
      <c r="D1507">
        <v>20</v>
      </c>
      <c r="E1507">
        <v>0</v>
      </c>
      <c r="F1507" t="s">
        <v>991</v>
      </c>
      <c r="G1507">
        <v>6</v>
      </c>
      <c r="H1507" t="s">
        <v>19</v>
      </c>
      <c r="I1507">
        <v>656</v>
      </c>
      <c r="J1507">
        <f>(p_summary[[#This Row],[UnitsSold]] - AVERAGE(product_summaries[UnitsSold])) / _xlfn.STDEV.P(product_summaries[UnitsSold])</f>
        <v>0.16981207680835994</v>
      </c>
      <c r="K1507">
        <f>(p_summary[[#This Row],[Revenue]]-AVERAGE(product_summaries[UnitsSold]))/_xlfn.STDEV.P(product_summaries[UnitsSold])</f>
        <v>-3.1961356518758567E-2</v>
      </c>
      <c r="L1507">
        <v>722</v>
      </c>
    </row>
    <row r="1508" spans="1:12" x14ac:dyDescent="0.3">
      <c r="A1508">
        <v>10826</v>
      </c>
      <c r="B1508">
        <v>31</v>
      </c>
      <c r="C1508">
        <v>12.5</v>
      </c>
      <c r="D1508">
        <v>35</v>
      </c>
      <c r="E1508">
        <v>0</v>
      </c>
      <c r="F1508" t="s">
        <v>949</v>
      </c>
      <c r="G1508">
        <v>4</v>
      </c>
      <c r="H1508" t="s">
        <v>13</v>
      </c>
      <c r="I1508">
        <v>437.5</v>
      </c>
      <c r="J1508">
        <f>(p_summary[[#This Row],[UnitsSold]] - AVERAGE(product_summaries[UnitsSold])) / _xlfn.STDEV.P(product_summaries[UnitsSold])</f>
        <v>2.2334040085629812</v>
      </c>
      <c r="K1508">
        <f>(p_summary[[#This Row],[Revenue]]-AVERAGE(product_summaries[UnitsSold]))/_xlfn.STDEV.P(product_summaries[UnitsSold])</f>
        <v>-0.69995370776081001</v>
      </c>
      <c r="L1508">
        <v>1397</v>
      </c>
    </row>
    <row r="1509" spans="1:12" x14ac:dyDescent="0.3">
      <c r="A1509">
        <v>10826</v>
      </c>
      <c r="B1509">
        <v>57</v>
      </c>
      <c r="C1509">
        <v>19.5</v>
      </c>
      <c r="D1509">
        <v>15</v>
      </c>
      <c r="E1509">
        <v>0</v>
      </c>
      <c r="F1509" t="s">
        <v>999</v>
      </c>
      <c r="G1509">
        <v>5</v>
      </c>
      <c r="H1509" t="s">
        <v>16</v>
      </c>
      <c r="I1509">
        <v>292.5</v>
      </c>
      <c r="J1509">
        <f>(p_summary[[#This Row],[UnitsSold]] - AVERAGE(product_summaries[UnitsSold])) / _xlfn.STDEV.P(product_summaries[UnitsSold])</f>
        <v>-0.71065381407361172</v>
      </c>
      <c r="K1509">
        <f>(p_summary[[#This Row],[Revenue]]-AVERAGE(product_summaries[UnitsSold]))/_xlfn.STDEV.P(product_summaries[UnitsSold])</f>
        <v>-1.1432438264340248</v>
      </c>
      <c r="L1509">
        <v>434</v>
      </c>
    </row>
    <row r="1510" spans="1:12" x14ac:dyDescent="0.3">
      <c r="A1510">
        <v>10827</v>
      </c>
      <c r="B1510">
        <v>10</v>
      </c>
      <c r="C1510">
        <v>31</v>
      </c>
      <c r="D1510">
        <v>15</v>
      </c>
      <c r="E1510">
        <v>0</v>
      </c>
      <c r="F1510" t="s">
        <v>907</v>
      </c>
      <c r="G1510">
        <v>8</v>
      </c>
      <c r="H1510" t="s">
        <v>25</v>
      </c>
      <c r="I1510">
        <v>465</v>
      </c>
      <c r="J1510">
        <f>(p_summary[[#This Row],[UnitsSold]] - AVERAGE(product_summaries[UnitsSold])) / _xlfn.STDEV.P(product_summaries[UnitsSold])</f>
        <v>0.23095554145294128</v>
      </c>
      <c r="K1510">
        <f>(p_summary[[#This Row],[Revenue]]-AVERAGE(product_summaries[UnitsSold]))/_xlfn.STDEV.P(product_summaries[UnitsSold])</f>
        <v>-0.6158814438745106</v>
      </c>
      <c r="L1510">
        <v>742</v>
      </c>
    </row>
    <row r="1511" spans="1:12" x14ac:dyDescent="0.3">
      <c r="A1511">
        <v>10827</v>
      </c>
      <c r="B1511">
        <v>39</v>
      </c>
      <c r="C1511">
        <v>18</v>
      </c>
      <c r="D1511">
        <v>21</v>
      </c>
      <c r="E1511">
        <v>0</v>
      </c>
      <c r="F1511" t="s">
        <v>963</v>
      </c>
      <c r="G1511">
        <v>1</v>
      </c>
      <c r="H1511" t="s">
        <v>4</v>
      </c>
      <c r="I1511">
        <v>378</v>
      </c>
      <c r="J1511">
        <f>(p_summary[[#This Row],[UnitsSold]] - AVERAGE(product_summaries[UnitsSold])) / _xlfn.STDEV.P(product_summaries[UnitsSold])</f>
        <v>0.38687137629662377</v>
      </c>
      <c r="K1511">
        <f>(p_summary[[#This Row],[Revenue]]-AVERAGE(product_summaries[UnitsSold]))/_xlfn.STDEV.P(product_summaries[UnitsSold])</f>
        <v>-0.88185551507843951</v>
      </c>
      <c r="L1511">
        <v>793</v>
      </c>
    </row>
    <row r="1512" spans="1:12" x14ac:dyDescent="0.3">
      <c r="A1512">
        <v>10828</v>
      </c>
      <c r="B1512">
        <v>20</v>
      </c>
      <c r="C1512">
        <v>81</v>
      </c>
      <c r="D1512">
        <v>5</v>
      </c>
      <c r="E1512">
        <v>0</v>
      </c>
      <c r="F1512" t="s">
        <v>927</v>
      </c>
      <c r="G1512">
        <v>3</v>
      </c>
      <c r="H1512" t="s">
        <v>10</v>
      </c>
      <c r="I1512">
        <v>405</v>
      </c>
      <c r="J1512">
        <f>(p_summary[[#This Row],[UnitsSold]] - AVERAGE(product_summaries[UnitsSold])) / _xlfn.STDEV.P(product_summaries[UnitsSold])</f>
        <v>-1.080571775173329</v>
      </c>
      <c r="K1512">
        <f>(p_summary[[#This Row],[Revenue]]-AVERAGE(product_summaries[UnitsSold]))/_xlfn.STDEV.P(product_summaries[UnitsSold])</f>
        <v>-0.79931183780825465</v>
      </c>
      <c r="L1512">
        <v>313</v>
      </c>
    </row>
    <row r="1513" spans="1:12" x14ac:dyDescent="0.3">
      <c r="A1513">
        <v>10828</v>
      </c>
      <c r="B1513">
        <v>38</v>
      </c>
      <c r="C1513">
        <v>263.5</v>
      </c>
      <c r="D1513">
        <v>2</v>
      </c>
      <c r="E1513">
        <v>0</v>
      </c>
      <c r="F1513" t="s">
        <v>961</v>
      </c>
      <c r="G1513">
        <v>1</v>
      </c>
      <c r="H1513" t="s">
        <v>4</v>
      </c>
      <c r="I1513">
        <v>527</v>
      </c>
      <c r="J1513">
        <f>(p_summary[[#This Row],[UnitsSold]] - AVERAGE(product_summaries[UnitsSold])) / _xlfn.STDEV.P(product_summaries[UnitsSold])</f>
        <v>-0.13284807318231781</v>
      </c>
      <c r="K1513">
        <f>(p_summary[[#This Row],[Revenue]]-AVERAGE(product_summaries[UnitsSold]))/_xlfn.STDEV.P(product_summaries[UnitsSold])</f>
        <v>-0.42633670347630837</v>
      </c>
      <c r="L1513">
        <v>623</v>
      </c>
    </row>
    <row r="1514" spans="1:12" x14ac:dyDescent="0.3">
      <c r="A1514">
        <v>10829</v>
      </c>
      <c r="B1514">
        <v>2</v>
      </c>
      <c r="C1514">
        <v>19</v>
      </c>
      <c r="D1514">
        <v>10</v>
      </c>
      <c r="E1514">
        <v>0</v>
      </c>
      <c r="F1514" t="s">
        <v>891</v>
      </c>
      <c r="G1514">
        <v>1</v>
      </c>
      <c r="H1514" t="s">
        <v>4</v>
      </c>
      <c r="I1514">
        <v>190</v>
      </c>
      <c r="J1514">
        <f>(p_summary[[#This Row],[UnitsSold]] - AVERAGE(product_summaries[UnitsSold])) / _xlfn.STDEV.P(product_summaries[UnitsSold])</f>
        <v>1.1939651096050978</v>
      </c>
      <c r="K1514">
        <f>(p_summary[[#This Row],[Revenue]]-AVERAGE(product_summaries[UnitsSold]))/_xlfn.STDEV.P(product_summaries[UnitsSold])</f>
        <v>-1.4566040827375044</v>
      </c>
      <c r="L1514">
        <v>1057</v>
      </c>
    </row>
    <row r="1515" spans="1:12" x14ac:dyDescent="0.3">
      <c r="A1515">
        <v>10829</v>
      </c>
      <c r="B1515">
        <v>8</v>
      </c>
      <c r="C1515">
        <v>40</v>
      </c>
      <c r="D1515">
        <v>20</v>
      </c>
      <c r="E1515">
        <v>0</v>
      </c>
      <c r="F1515" t="s">
        <v>903</v>
      </c>
      <c r="G1515">
        <v>2</v>
      </c>
      <c r="H1515" t="s">
        <v>7</v>
      </c>
      <c r="I1515">
        <v>800</v>
      </c>
      <c r="J1515">
        <f>(p_summary[[#This Row],[UnitsSold]] - AVERAGE(product_summaries[UnitsSold])) / _xlfn.STDEV.P(product_summaries[UnitsSold])</f>
        <v>-0.90019855447181396</v>
      </c>
      <c r="K1515">
        <f>(p_summary[[#This Row],[Revenue]]-AVERAGE(product_summaries[UnitsSold]))/_xlfn.STDEV.P(product_summaries[UnitsSold])</f>
        <v>0.40827158892222726</v>
      </c>
      <c r="L1515">
        <v>372</v>
      </c>
    </row>
    <row r="1516" spans="1:12" x14ac:dyDescent="0.3">
      <c r="A1516">
        <v>10829</v>
      </c>
      <c r="B1516">
        <v>13</v>
      </c>
      <c r="C1516">
        <v>6</v>
      </c>
      <c r="D1516">
        <v>10</v>
      </c>
      <c r="E1516">
        <v>0</v>
      </c>
      <c r="F1516" t="s">
        <v>913</v>
      </c>
      <c r="G1516">
        <v>8</v>
      </c>
      <c r="H1516" t="s">
        <v>25</v>
      </c>
      <c r="I1516">
        <v>60</v>
      </c>
      <c r="J1516">
        <f>(p_summary[[#This Row],[UnitsSold]] - AVERAGE(product_summaries[UnitsSold])) / _xlfn.STDEV.P(product_summaries[UnitsSold])</f>
        <v>0.68647435305507243</v>
      </c>
      <c r="K1516">
        <f>(p_summary[[#This Row],[Revenue]]-AVERAGE(product_summaries[UnitsSold]))/_xlfn.STDEV.P(product_summaries[UnitsSold])</f>
        <v>-1.8540366029272832</v>
      </c>
      <c r="L1516">
        <v>891</v>
      </c>
    </row>
    <row r="1517" spans="1:12" x14ac:dyDescent="0.3">
      <c r="A1517">
        <v>10829</v>
      </c>
      <c r="B1517">
        <v>60</v>
      </c>
      <c r="C1517">
        <v>34</v>
      </c>
      <c r="D1517">
        <v>21</v>
      </c>
      <c r="E1517">
        <v>0</v>
      </c>
      <c r="F1517" t="s">
        <v>1004</v>
      </c>
      <c r="G1517">
        <v>4</v>
      </c>
      <c r="H1517" t="s">
        <v>13</v>
      </c>
      <c r="I1517">
        <v>714</v>
      </c>
      <c r="J1517">
        <f>(p_summary[[#This Row],[UnitsSold]] - AVERAGE(product_summaries[UnitsSold])) / _xlfn.STDEV.P(product_summaries[UnitsSold])</f>
        <v>2.7836951903642131</v>
      </c>
      <c r="K1517">
        <f>(p_summary[[#This Row],[Revenue]]-AVERAGE(product_summaries[UnitsSold]))/_xlfn.STDEV.P(product_summaries[UnitsSold])</f>
        <v>0.14535469095052739</v>
      </c>
      <c r="L1517">
        <v>1577</v>
      </c>
    </row>
    <row r="1518" spans="1:12" x14ac:dyDescent="0.3">
      <c r="A1518">
        <v>10830</v>
      </c>
      <c r="B1518">
        <v>6</v>
      </c>
      <c r="C1518">
        <v>25</v>
      </c>
      <c r="D1518">
        <v>6</v>
      </c>
      <c r="E1518">
        <v>0</v>
      </c>
      <c r="F1518" t="s">
        <v>899</v>
      </c>
      <c r="G1518">
        <v>2</v>
      </c>
      <c r="H1518" t="s">
        <v>7</v>
      </c>
      <c r="I1518">
        <v>150</v>
      </c>
      <c r="J1518">
        <f>(p_summary[[#This Row],[UnitsSold]] - AVERAGE(product_summaries[UnitsSold])) / _xlfn.STDEV.P(product_summaries[UnitsSold])</f>
        <v>-1.1172578539600777</v>
      </c>
      <c r="K1518">
        <f>(p_summary[[#This Row],[Revenue]]-AVERAGE(product_summaries[UnitsSold]))/_xlfn.STDEV.P(product_summaries[UnitsSold])</f>
        <v>-1.578891012026667</v>
      </c>
      <c r="L1518">
        <v>301</v>
      </c>
    </row>
    <row r="1519" spans="1:12" x14ac:dyDescent="0.3">
      <c r="A1519">
        <v>10830</v>
      </c>
      <c r="B1519">
        <v>39</v>
      </c>
      <c r="C1519">
        <v>18</v>
      </c>
      <c r="D1519">
        <v>28</v>
      </c>
      <c r="E1519">
        <v>0</v>
      </c>
      <c r="F1519" t="s">
        <v>963</v>
      </c>
      <c r="G1519">
        <v>1</v>
      </c>
      <c r="H1519" t="s">
        <v>4</v>
      </c>
      <c r="I1519">
        <v>504</v>
      </c>
      <c r="J1519">
        <f>(p_summary[[#This Row],[UnitsSold]] - AVERAGE(product_summaries[UnitsSold])) / _xlfn.STDEV.P(product_summaries[UnitsSold])</f>
        <v>0.38687137629662377</v>
      </c>
      <c r="K1519">
        <f>(p_summary[[#This Row],[Revenue]]-AVERAGE(product_summaries[UnitsSold]))/_xlfn.STDEV.P(product_summaries[UnitsSold])</f>
        <v>-0.4966516878175769</v>
      </c>
      <c r="L1519">
        <v>793</v>
      </c>
    </row>
    <row r="1520" spans="1:12" x14ac:dyDescent="0.3">
      <c r="A1520">
        <v>10830</v>
      </c>
      <c r="B1520">
        <v>60</v>
      </c>
      <c r="C1520">
        <v>34</v>
      </c>
      <c r="D1520">
        <v>30</v>
      </c>
      <c r="E1520">
        <v>0</v>
      </c>
      <c r="F1520" t="s">
        <v>1004</v>
      </c>
      <c r="G1520">
        <v>4</v>
      </c>
      <c r="H1520" t="s">
        <v>13</v>
      </c>
      <c r="I1520">
        <v>1020</v>
      </c>
      <c r="J1520">
        <f>(p_summary[[#This Row],[UnitsSold]] - AVERAGE(product_summaries[UnitsSold])) / _xlfn.STDEV.P(product_summaries[UnitsSold])</f>
        <v>2.7836951903642131</v>
      </c>
      <c r="K1520">
        <f>(p_summary[[#This Row],[Revenue]]-AVERAGE(product_summaries[UnitsSold]))/_xlfn.STDEV.P(product_summaries[UnitsSold])</f>
        <v>1.0808497000126223</v>
      </c>
      <c r="L1520">
        <v>1577</v>
      </c>
    </row>
    <row r="1521" spans="1:12" x14ac:dyDescent="0.3">
      <c r="A1521">
        <v>10830</v>
      </c>
      <c r="B1521">
        <v>68</v>
      </c>
      <c r="C1521">
        <v>12.5</v>
      </c>
      <c r="D1521">
        <v>24</v>
      </c>
      <c r="E1521">
        <v>0</v>
      </c>
      <c r="F1521" t="s">
        <v>1019</v>
      </c>
      <c r="G1521">
        <v>3</v>
      </c>
      <c r="H1521" t="s">
        <v>10</v>
      </c>
      <c r="I1521">
        <v>300</v>
      </c>
      <c r="J1521">
        <f>(p_summary[[#This Row],[UnitsSold]] - AVERAGE(product_summaries[UnitsSold])) / _xlfn.STDEV.P(product_summaries[UnitsSold])</f>
        <v>0.40521441568999816</v>
      </c>
      <c r="K1521">
        <f>(p_summary[[#This Row],[Revenue]]-AVERAGE(product_summaries[UnitsSold]))/_xlfn.STDEV.P(product_summaries[UnitsSold])</f>
        <v>-1.1203150271923068</v>
      </c>
      <c r="L1521">
        <v>799</v>
      </c>
    </row>
    <row r="1522" spans="1:12" x14ac:dyDescent="0.3">
      <c r="A1522">
        <v>10831</v>
      </c>
      <c r="B1522">
        <v>19</v>
      </c>
      <c r="C1522">
        <v>9.1999999999999993</v>
      </c>
      <c r="D1522">
        <v>2</v>
      </c>
      <c r="E1522">
        <v>0</v>
      </c>
      <c r="F1522" t="s">
        <v>925</v>
      </c>
      <c r="G1522">
        <v>3</v>
      </c>
      <c r="H1522" t="s">
        <v>10</v>
      </c>
      <c r="I1522">
        <v>18.399999999999999</v>
      </c>
      <c r="J1522">
        <f>(p_summary[[#This Row],[UnitsSold]] - AVERAGE(product_summaries[UnitsSold])) / _xlfn.STDEV.P(product_summaries[UnitsSold])</f>
        <v>0.17286925004058901</v>
      </c>
      <c r="K1522">
        <f>(p_summary[[#This Row],[Revenue]]-AVERAGE(product_summaries[UnitsSold]))/_xlfn.STDEV.P(product_summaries[UnitsSold])</f>
        <v>-1.9812150093880125</v>
      </c>
      <c r="L1522">
        <v>723</v>
      </c>
    </row>
    <row r="1523" spans="1:12" x14ac:dyDescent="0.3">
      <c r="A1523">
        <v>10831</v>
      </c>
      <c r="B1523">
        <v>35</v>
      </c>
      <c r="C1523">
        <v>18</v>
      </c>
      <c r="D1523">
        <v>8</v>
      </c>
      <c r="E1523">
        <v>0</v>
      </c>
      <c r="F1523" t="s">
        <v>956</v>
      </c>
      <c r="G1523">
        <v>1</v>
      </c>
      <c r="H1523" t="s">
        <v>4</v>
      </c>
      <c r="I1523">
        <v>144</v>
      </c>
      <c r="J1523">
        <f>(p_summary[[#This Row],[UnitsSold]] - AVERAGE(product_summaries[UnitsSold])) / _xlfn.STDEV.P(product_summaries[UnitsSold])</f>
        <v>0.6620169671972399</v>
      </c>
      <c r="K1523">
        <f>(p_summary[[#This Row],[Revenue]]-AVERAGE(product_summaries[UnitsSold]))/_xlfn.STDEV.P(product_summaries[UnitsSold])</f>
        <v>-1.5972340514200414</v>
      </c>
      <c r="L1523">
        <v>883</v>
      </c>
    </row>
    <row r="1524" spans="1:12" x14ac:dyDescent="0.3">
      <c r="A1524">
        <v>10831</v>
      </c>
      <c r="B1524">
        <v>38</v>
      </c>
      <c r="C1524">
        <v>263.5</v>
      </c>
      <c r="D1524">
        <v>8</v>
      </c>
      <c r="E1524">
        <v>0</v>
      </c>
      <c r="F1524" t="s">
        <v>961</v>
      </c>
      <c r="G1524">
        <v>1</v>
      </c>
      <c r="H1524" t="s">
        <v>4</v>
      </c>
      <c r="I1524">
        <v>2108</v>
      </c>
      <c r="J1524">
        <f>(p_summary[[#This Row],[UnitsSold]] - AVERAGE(product_summaries[UnitsSold])) / _xlfn.STDEV.P(product_summaries[UnitsSold])</f>
        <v>-0.13284807318231781</v>
      </c>
      <c r="K1524">
        <f>(p_summary[[#This Row],[Revenue]]-AVERAGE(product_summaries[UnitsSold]))/_xlfn.STDEV.P(product_summaries[UnitsSold])</f>
        <v>4.4070541766778488</v>
      </c>
      <c r="L1524">
        <v>623</v>
      </c>
    </row>
    <row r="1525" spans="1:12" x14ac:dyDescent="0.3">
      <c r="A1525">
        <v>10831</v>
      </c>
      <c r="B1525">
        <v>43</v>
      </c>
      <c r="C1525">
        <v>46</v>
      </c>
      <c r="D1525">
        <v>9</v>
      </c>
      <c r="E1525">
        <v>0</v>
      </c>
      <c r="F1525" t="s">
        <v>971</v>
      </c>
      <c r="G1525">
        <v>1</v>
      </c>
      <c r="H1525" t="s">
        <v>4</v>
      </c>
      <c r="I1525">
        <v>414</v>
      </c>
      <c r="J1525">
        <f>(p_summary[[#This Row],[UnitsSold]] - AVERAGE(product_summaries[UnitsSold])) / _xlfn.STDEV.P(product_summaries[UnitsSold])</f>
        <v>-0.26430652216816775</v>
      </c>
      <c r="K1525">
        <f>(p_summary[[#This Row],[Revenue]]-AVERAGE(product_summaries[UnitsSold]))/_xlfn.STDEV.P(product_summaries[UnitsSold])</f>
        <v>-0.77179727871819304</v>
      </c>
      <c r="L1525">
        <v>580</v>
      </c>
    </row>
    <row r="1526" spans="1:12" x14ac:dyDescent="0.3">
      <c r="A1526">
        <v>10832</v>
      </c>
      <c r="B1526">
        <v>13</v>
      </c>
      <c r="C1526">
        <v>6</v>
      </c>
      <c r="D1526">
        <v>3</v>
      </c>
      <c r="E1526">
        <v>0.20000000298023224</v>
      </c>
      <c r="F1526" t="s">
        <v>913</v>
      </c>
      <c r="G1526">
        <v>8</v>
      </c>
      <c r="H1526" t="s">
        <v>25</v>
      </c>
      <c r="I1526">
        <v>14.39999994635582</v>
      </c>
      <c r="J1526">
        <f>(p_summary[[#This Row],[UnitsSold]] - AVERAGE(product_summaries[UnitsSold])) / _xlfn.STDEV.P(product_summaries[UnitsSold])</f>
        <v>0.68647435305507243</v>
      </c>
      <c r="K1526">
        <f>(p_summary[[#This Row],[Revenue]]-AVERAGE(product_summaries[UnitsSold]))/_xlfn.STDEV.P(product_summaries[UnitsSold])</f>
        <v>-1.9934437024809282</v>
      </c>
      <c r="L1526">
        <v>891</v>
      </c>
    </row>
    <row r="1527" spans="1:12" x14ac:dyDescent="0.3">
      <c r="A1527">
        <v>10832</v>
      </c>
      <c r="B1527">
        <v>25</v>
      </c>
      <c r="C1527">
        <v>14</v>
      </c>
      <c r="D1527">
        <v>10</v>
      </c>
      <c r="E1527">
        <v>0.20000000298023224</v>
      </c>
      <c r="F1527" t="s">
        <v>937</v>
      </c>
      <c r="G1527">
        <v>3</v>
      </c>
      <c r="H1527" t="s">
        <v>10</v>
      </c>
      <c r="I1527">
        <v>111.99999958276749</v>
      </c>
      <c r="J1527">
        <f>(p_summary[[#This Row],[UnitsSold]] - AVERAGE(product_summaries[UnitsSold])) / _xlfn.STDEV.P(product_summaries[UnitsSold])</f>
        <v>-1.0652859090121836</v>
      </c>
      <c r="K1527">
        <f>(p_summary[[#This Row],[Revenue]]-AVERAGE(product_summaries[UnitsSold]))/_xlfn.STDEV.P(product_summaries[UnitsSold])</f>
        <v>-1.6950635961269238</v>
      </c>
      <c r="L1527">
        <v>318</v>
      </c>
    </row>
    <row r="1528" spans="1:12" x14ac:dyDescent="0.3">
      <c r="A1528">
        <v>10832</v>
      </c>
      <c r="B1528">
        <v>44</v>
      </c>
      <c r="C1528">
        <v>19.45</v>
      </c>
      <c r="D1528">
        <v>16</v>
      </c>
      <c r="E1528">
        <v>0.20000000298023224</v>
      </c>
      <c r="F1528" t="s">
        <v>973</v>
      </c>
      <c r="G1528">
        <v>2</v>
      </c>
      <c r="H1528" t="s">
        <v>7</v>
      </c>
      <c r="I1528">
        <v>248.95999907255171</v>
      </c>
      <c r="J1528">
        <f>(p_summary[[#This Row],[UnitsSold]] - AVERAGE(product_summaries[UnitsSold])) / _xlfn.STDEV.P(product_summaries[UnitsSold])</f>
        <v>-0.20010588429135731</v>
      </c>
      <c r="K1528">
        <f>(p_summary[[#This Row],[Revenue]]-AVERAGE(product_summaries[UnitsSold]))/_xlfn.STDEV.P(product_summaries[UnitsSold])</f>
        <v>-1.2763531518006486</v>
      </c>
      <c r="L1528">
        <v>601</v>
      </c>
    </row>
    <row r="1529" spans="1:12" x14ac:dyDescent="0.3">
      <c r="A1529">
        <v>10832</v>
      </c>
      <c r="B1529">
        <v>64</v>
      </c>
      <c r="C1529">
        <v>33.25</v>
      </c>
      <c r="D1529">
        <v>3</v>
      </c>
      <c r="E1529">
        <v>0</v>
      </c>
      <c r="F1529" t="s">
        <v>1012</v>
      </c>
      <c r="G1529">
        <v>5</v>
      </c>
      <c r="H1529" t="s">
        <v>16</v>
      </c>
      <c r="I1529">
        <v>99.75</v>
      </c>
      <c r="J1529">
        <f>(p_summary[[#This Row],[UnitsSold]] - AVERAGE(product_summaries[UnitsSold])) / _xlfn.STDEV.P(product_summaries[UnitsSold])</f>
        <v>0.22484119498848315</v>
      </c>
      <c r="K1529">
        <f>(p_summary[[#This Row],[Revenue]]-AVERAGE(product_summaries[UnitsSold]))/_xlfn.STDEV.P(product_summaries[UnitsSold])</f>
        <v>-1.7325139669461778</v>
      </c>
      <c r="L1529">
        <v>740</v>
      </c>
    </row>
    <row r="1530" spans="1:12" x14ac:dyDescent="0.3">
      <c r="A1530">
        <v>10833</v>
      </c>
      <c r="B1530">
        <v>7</v>
      </c>
      <c r="C1530">
        <v>30</v>
      </c>
      <c r="D1530">
        <v>20</v>
      </c>
      <c r="E1530">
        <v>0.10000000149011612</v>
      </c>
      <c r="F1530" t="s">
        <v>901</v>
      </c>
      <c r="G1530">
        <v>7</v>
      </c>
      <c r="H1530" t="s">
        <v>22</v>
      </c>
      <c r="I1530">
        <v>539.99999910593033</v>
      </c>
      <c r="J1530">
        <f>(p_summary[[#This Row],[UnitsSold]] - AVERAGE(product_summaries[UnitsSold])) / _xlfn.STDEV.P(product_summaries[UnitsSold])</f>
        <v>0.29515617932975174</v>
      </c>
      <c r="K1530">
        <f>(p_summary[[#This Row],[Revenue]]-AVERAGE(product_summaries[UnitsSold]))/_xlfn.STDEV.P(product_summaries[UnitsSold])</f>
        <v>-0.38659345419065633</v>
      </c>
      <c r="L1530">
        <v>763</v>
      </c>
    </row>
    <row r="1531" spans="1:12" x14ac:dyDescent="0.3">
      <c r="A1531">
        <v>10833</v>
      </c>
      <c r="B1531">
        <v>31</v>
      </c>
      <c r="C1531">
        <v>12.5</v>
      </c>
      <c r="D1531">
        <v>9</v>
      </c>
      <c r="E1531">
        <v>0.10000000149011612</v>
      </c>
      <c r="F1531" t="s">
        <v>949</v>
      </c>
      <c r="G1531">
        <v>4</v>
      </c>
      <c r="H1531" t="s">
        <v>13</v>
      </c>
      <c r="I1531">
        <v>101.24999983236194</v>
      </c>
      <c r="J1531">
        <f>(p_summary[[#This Row],[UnitsSold]] - AVERAGE(product_summaries[UnitsSold])) / _xlfn.STDEV.P(product_summaries[UnitsSold])</f>
        <v>2.2334040085629812</v>
      </c>
      <c r="K1531">
        <f>(p_summary[[#This Row],[Revenue]]-AVERAGE(product_summaries[UnitsSold]))/_xlfn.STDEV.P(product_summaries[UnitsSold])</f>
        <v>-1.7279282076103328</v>
      </c>
      <c r="L1531">
        <v>1397</v>
      </c>
    </row>
    <row r="1532" spans="1:12" x14ac:dyDescent="0.3">
      <c r="A1532">
        <v>10833</v>
      </c>
      <c r="B1532">
        <v>53</v>
      </c>
      <c r="C1532">
        <v>32.799999999999997</v>
      </c>
      <c r="D1532">
        <v>9</v>
      </c>
      <c r="E1532">
        <v>0.10000000149011612</v>
      </c>
      <c r="F1532" t="s">
        <v>991</v>
      </c>
      <c r="G1532">
        <v>6</v>
      </c>
      <c r="H1532" t="s">
        <v>19</v>
      </c>
      <c r="I1532">
        <v>265.67999956011772</v>
      </c>
      <c r="J1532">
        <f>(p_summary[[#This Row],[UnitsSold]] - AVERAGE(product_summaries[UnitsSold])) / _xlfn.STDEV.P(product_summaries[UnitsSold])</f>
        <v>0.16981207680835994</v>
      </c>
      <c r="K1532">
        <f>(p_summary[[#This Row],[Revenue]]-AVERAGE(product_summaries[UnitsSold]))/_xlfn.STDEV.P(product_summaries[UnitsSold])</f>
        <v>-1.2252372138672047</v>
      </c>
      <c r="L1532">
        <v>722</v>
      </c>
    </row>
    <row r="1533" spans="1:12" x14ac:dyDescent="0.3">
      <c r="A1533">
        <v>10834</v>
      </c>
      <c r="B1533">
        <v>29</v>
      </c>
      <c r="C1533">
        <v>123.79</v>
      </c>
      <c r="D1533">
        <v>8</v>
      </c>
      <c r="E1533">
        <v>5.000000074505806E-2</v>
      </c>
      <c r="F1533" t="s">
        <v>945</v>
      </c>
      <c r="G1533">
        <v>6</v>
      </c>
      <c r="H1533" t="s">
        <v>19</v>
      </c>
      <c r="I1533">
        <v>940.80399926215409</v>
      </c>
      <c r="J1533">
        <f>(p_summary[[#This Row],[UnitsSold]] - AVERAGE(product_summaries[UnitsSold])) / _xlfn.STDEV.P(product_summaries[UnitsSold])</f>
        <v>0.24318423438185757</v>
      </c>
      <c r="K1533">
        <f>(p_summary[[#This Row],[Revenue]]-AVERAGE(product_summaries[UnitsSold]))/_xlfn.STDEV.P(product_summaries[UnitsSold])</f>
        <v>0.83873380645728624</v>
      </c>
      <c r="L1533">
        <v>746</v>
      </c>
    </row>
    <row r="1534" spans="1:12" x14ac:dyDescent="0.3">
      <c r="A1534">
        <v>10834</v>
      </c>
      <c r="B1534">
        <v>30</v>
      </c>
      <c r="C1534">
        <v>25.89</v>
      </c>
      <c r="D1534">
        <v>20</v>
      </c>
      <c r="E1534">
        <v>5.000000074505806E-2</v>
      </c>
      <c r="F1534" t="s">
        <v>947</v>
      </c>
      <c r="G1534">
        <v>8</v>
      </c>
      <c r="H1534" t="s">
        <v>25</v>
      </c>
      <c r="I1534">
        <v>491.90999961420891</v>
      </c>
      <c r="J1534">
        <f>(p_summary[[#This Row],[UnitsSold]] - AVERAGE(product_summaries[UnitsSold])) / _xlfn.STDEV.P(product_summaries[UnitsSold])</f>
        <v>-0.16647697873683756</v>
      </c>
      <c r="K1534">
        <f>(p_summary[[#This Row],[Revenue]]-AVERAGE(product_summaries[UnitsSold]))/_xlfn.STDEV.P(product_summaries[UnitsSold])</f>
        <v>-0.53361291337465655</v>
      </c>
      <c r="L1534">
        <v>612</v>
      </c>
    </row>
    <row r="1535" spans="1:12" x14ac:dyDescent="0.3">
      <c r="A1535">
        <v>10835</v>
      </c>
      <c r="B1535">
        <v>59</v>
      </c>
      <c r="C1535">
        <v>55</v>
      </c>
      <c r="D1535">
        <v>15</v>
      </c>
      <c r="E1535">
        <v>0</v>
      </c>
      <c r="F1535" t="s">
        <v>1002</v>
      </c>
      <c r="G1535">
        <v>4</v>
      </c>
      <c r="H1535" t="s">
        <v>13</v>
      </c>
      <c r="I1535">
        <v>825</v>
      </c>
      <c r="J1535">
        <f>(p_summary[[#This Row],[UnitsSold]] - AVERAGE(product_summaries[UnitsSold])) / _xlfn.STDEV.P(product_summaries[UnitsSold])</f>
        <v>2.5360641585536587</v>
      </c>
      <c r="K1535">
        <f>(p_summary[[#This Row],[Revenue]]-AVERAGE(product_summaries[UnitsSold]))/_xlfn.STDEV.P(product_summaries[UnitsSold])</f>
        <v>0.48470091972795393</v>
      </c>
      <c r="L1535">
        <v>1496</v>
      </c>
    </row>
    <row r="1536" spans="1:12" x14ac:dyDescent="0.3">
      <c r="A1536">
        <v>10835</v>
      </c>
      <c r="B1536">
        <v>77</v>
      </c>
      <c r="C1536">
        <v>13</v>
      </c>
      <c r="D1536">
        <v>2</v>
      </c>
      <c r="E1536">
        <v>0.20000000298023224</v>
      </c>
      <c r="F1536" t="s">
        <v>1034</v>
      </c>
      <c r="G1536">
        <v>2</v>
      </c>
      <c r="H1536" t="s">
        <v>7</v>
      </c>
      <c r="I1536">
        <v>20.799999922513962</v>
      </c>
      <c r="J1536">
        <f>(p_summary[[#This Row],[UnitsSold]] - AVERAGE(product_summaries[UnitsSold])) / _xlfn.STDEV.P(product_summaries[UnitsSold])</f>
        <v>0.38075702983216564</v>
      </c>
      <c r="K1536">
        <f>(p_summary[[#This Row],[Revenue]]-AVERAGE(product_summaries[UnitsSold]))/_xlfn.STDEV.P(product_summaries[UnitsSold])</f>
        <v>-1.9738777938675509</v>
      </c>
      <c r="L1536">
        <v>791</v>
      </c>
    </row>
    <row r="1537" spans="1:12" x14ac:dyDescent="0.3">
      <c r="A1537">
        <v>10836</v>
      </c>
      <c r="B1537">
        <v>22</v>
      </c>
      <c r="C1537">
        <v>21</v>
      </c>
      <c r="D1537">
        <v>52</v>
      </c>
      <c r="E1537">
        <v>0</v>
      </c>
      <c r="F1537" t="s">
        <v>931</v>
      </c>
      <c r="G1537">
        <v>5</v>
      </c>
      <c r="H1537" t="s">
        <v>16</v>
      </c>
      <c r="I1537">
        <v>1092</v>
      </c>
      <c r="J1537">
        <f>(p_summary[[#This Row],[UnitsSold]] - AVERAGE(product_summaries[UnitsSold])) / _xlfn.STDEV.P(product_summaries[UnitsSold])</f>
        <v>-0.97357071204531154</v>
      </c>
      <c r="K1537">
        <f>(p_summary[[#This Row],[Revenue]]-AVERAGE(product_summaries[UnitsSold]))/_xlfn.STDEV.P(product_summaries[UnitsSold])</f>
        <v>1.3009661727331152</v>
      </c>
      <c r="L1537">
        <v>348</v>
      </c>
    </row>
    <row r="1538" spans="1:12" x14ac:dyDescent="0.3">
      <c r="A1538">
        <v>10836</v>
      </c>
      <c r="B1538">
        <v>35</v>
      </c>
      <c r="C1538">
        <v>18</v>
      </c>
      <c r="D1538">
        <v>6</v>
      </c>
      <c r="E1538">
        <v>0</v>
      </c>
      <c r="F1538" t="s">
        <v>956</v>
      </c>
      <c r="G1538">
        <v>1</v>
      </c>
      <c r="H1538" t="s">
        <v>4</v>
      </c>
      <c r="I1538">
        <v>108</v>
      </c>
      <c r="J1538">
        <f>(p_summary[[#This Row],[UnitsSold]] - AVERAGE(product_summaries[UnitsSold])) / _xlfn.STDEV.P(product_summaries[UnitsSold])</f>
        <v>0.6620169671972399</v>
      </c>
      <c r="K1538">
        <f>(p_summary[[#This Row],[Revenue]]-AVERAGE(product_summaries[UnitsSold]))/_xlfn.STDEV.P(product_summaries[UnitsSold])</f>
        <v>-1.7072922877802879</v>
      </c>
      <c r="L1538">
        <v>883</v>
      </c>
    </row>
    <row r="1539" spans="1:12" x14ac:dyDescent="0.3">
      <c r="A1539">
        <v>10836</v>
      </c>
      <c r="B1539">
        <v>57</v>
      </c>
      <c r="C1539">
        <v>19.5</v>
      </c>
      <c r="D1539">
        <v>24</v>
      </c>
      <c r="E1539">
        <v>0</v>
      </c>
      <c r="F1539" t="s">
        <v>999</v>
      </c>
      <c r="G1539">
        <v>5</v>
      </c>
      <c r="H1539" t="s">
        <v>16</v>
      </c>
      <c r="I1539">
        <v>468</v>
      </c>
      <c r="J1539">
        <f>(p_summary[[#This Row],[UnitsSold]] - AVERAGE(product_summaries[UnitsSold])) / _xlfn.STDEV.P(product_summaries[UnitsSold])</f>
        <v>-0.71065381407361172</v>
      </c>
      <c r="K1539">
        <f>(p_summary[[#This Row],[Revenue]]-AVERAGE(product_summaries[UnitsSold]))/_xlfn.STDEV.P(product_summaries[UnitsSold])</f>
        <v>-0.60670992417782343</v>
      </c>
      <c r="L1539">
        <v>434</v>
      </c>
    </row>
    <row r="1540" spans="1:12" x14ac:dyDescent="0.3">
      <c r="A1540">
        <v>10836</v>
      </c>
      <c r="B1540">
        <v>60</v>
      </c>
      <c r="C1540">
        <v>34</v>
      </c>
      <c r="D1540">
        <v>60</v>
      </c>
      <c r="E1540">
        <v>0</v>
      </c>
      <c r="F1540" t="s">
        <v>1004</v>
      </c>
      <c r="G1540">
        <v>4</v>
      </c>
      <c r="H1540" t="s">
        <v>13</v>
      </c>
      <c r="I1540">
        <v>2040</v>
      </c>
      <c r="J1540">
        <f>(p_summary[[#This Row],[UnitsSold]] - AVERAGE(product_summaries[UnitsSold])) / _xlfn.STDEV.P(product_summaries[UnitsSold])</f>
        <v>2.7836951903642131</v>
      </c>
      <c r="K1540">
        <f>(p_summary[[#This Row],[Revenue]]-AVERAGE(product_summaries[UnitsSold]))/_xlfn.STDEV.P(product_summaries[UnitsSold])</f>
        <v>4.1991663968862714</v>
      </c>
      <c r="L1540">
        <v>1577</v>
      </c>
    </row>
    <row r="1541" spans="1:12" x14ac:dyDescent="0.3">
      <c r="A1541">
        <v>10836</v>
      </c>
      <c r="B1541">
        <v>64</v>
      </c>
      <c r="C1541">
        <v>33.25</v>
      </c>
      <c r="D1541">
        <v>30</v>
      </c>
      <c r="E1541">
        <v>0</v>
      </c>
      <c r="F1541" t="s">
        <v>1012</v>
      </c>
      <c r="G1541">
        <v>5</v>
      </c>
      <c r="H1541" t="s">
        <v>16</v>
      </c>
      <c r="I1541">
        <v>997.5</v>
      </c>
      <c r="J1541">
        <f>(p_summary[[#This Row],[UnitsSold]] - AVERAGE(product_summaries[UnitsSold])) / _xlfn.STDEV.P(product_summaries[UnitsSold])</f>
        <v>0.22484119498848315</v>
      </c>
      <c r="K1541">
        <f>(p_summary[[#This Row],[Revenue]]-AVERAGE(product_summaries[UnitsSold]))/_xlfn.STDEV.P(product_summaries[UnitsSold])</f>
        <v>1.0120633022874681</v>
      </c>
      <c r="L1541">
        <v>740</v>
      </c>
    </row>
    <row r="1542" spans="1:12" x14ac:dyDescent="0.3">
      <c r="A1542">
        <v>10837</v>
      </c>
      <c r="B1542">
        <v>13</v>
      </c>
      <c r="C1542">
        <v>6</v>
      </c>
      <c r="D1542">
        <v>6</v>
      </c>
      <c r="E1542">
        <v>0</v>
      </c>
      <c r="F1542" t="s">
        <v>913</v>
      </c>
      <c r="G1542">
        <v>8</v>
      </c>
      <c r="H1542" t="s">
        <v>25</v>
      </c>
      <c r="I1542">
        <v>36</v>
      </c>
      <c r="J1542">
        <f>(p_summary[[#This Row],[UnitsSold]] - AVERAGE(product_summaries[UnitsSold])) / _xlfn.STDEV.P(product_summaries[UnitsSold])</f>
        <v>0.68647435305507243</v>
      </c>
      <c r="K1542">
        <f>(p_summary[[#This Row],[Revenue]]-AVERAGE(product_summaries[UnitsSold]))/_xlfn.STDEV.P(product_summaries[UnitsSold])</f>
        <v>-1.9274087605007808</v>
      </c>
      <c r="L1542">
        <v>891</v>
      </c>
    </row>
    <row r="1543" spans="1:12" x14ac:dyDescent="0.3">
      <c r="A1543">
        <v>10837</v>
      </c>
      <c r="B1543">
        <v>40</v>
      </c>
      <c r="C1543">
        <v>18.399999999999999</v>
      </c>
      <c r="D1543">
        <v>25</v>
      </c>
      <c r="E1543">
        <v>0</v>
      </c>
      <c r="F1543" t="s">
        <v>965</v>
      </c>
      <c r="G1543">
        <v>8</v>
      </c>
      <c r="H1543" t="s">
        <v>25</v>
      </c>
      <c r="I1543">
        <v>459.99999999999994</v>
      </c>
      <c r="J1543">
        <f>(p_summary[[#This Row],[UnitsSold]] - AVERAGE(product_summaries[UnitsSold])) / _xlfn.STDEV.P(product_summaries[UnitsSold])</f>
        <v>1.3345950782876348</v>
      </c>
      <c r="K1543">
        <f>(p_summary[[#This Row],[Revenue]]-AVERAGE(product_summaries[UnitsSold]))/_xlfn.STDEV.P(product_summaries[UnitsSold])</f>
        <v>-0.63116731003565607</v>
      </c>
      <c r="L1543">
        <v>1103</v>
      </c>
    </row>
    <row r="1544" spans="1:12" x14ac:dyDescent="0.3">
      <c r="A1544">
        <v>10837</v>
      </c>
      <c r="B1544">
        <v>47</v>
      </c>
      <c r="C1544">
        <v>9.5</v>
      </c>
      <c r="D1544">
        <v>40</v>
      </c>
      <c r="E1544">
        <v>0.25</v>
      </c>
      <c r="F1544" t="s">
        <v>979</v>
      </c>
      <c r="G1544">
        <v>3</v>
      </c>
      <c r="H1544" t="s">
        <v>10</v>
      </c>
      <c r="I1544">
        <v>285</v>
      </c>
      <c r="J1544">
        <f>(p_summary[[#This Row],[UnitsSold]] - AVERAGE(product_summaries[UnitsSold])) / _xlfn.STDEV.P(product_summaries[UnitsSold])</f>
        <v>-0.55473797922992918</v>
      </c>
      <c r="K1544">
        <f>(p_summary[[#This Row],[Revenue]]-AVERAGE(product_summaries[UnitsSold]))/_xlfn.STDEV.P(product_summaries[UnitsSold])</f>
        <v>-1.1661726256757428</v>
      </c>
      <c r="L1544">
        <v>485</v>
      </c>
    </row>
    <row r="1545" spans="1:12" x14ac:dyDescent="0.3">
      <c r="A1545">
        <v>10837</v>
      </c>
      <c r="B1545">
        <v>76</v>
      </c>
      <c r="C1545">
        <v>18</v>
      </c>
      <c r="D1545">
        <v>21</v>
      </c>
      <c r="E1545">
        <v>0.25</v>
      </c>
      <c r="F1545" t="s">
        <v>1032</v>
      </c>
      <c r="G1545">
        <v>1</v>
      </c>
      <c r="H1545" t="s">
        <v>4</v>
      </c>
      <c r="I1545">
        <v>283.5</v>
      </c>
      <c r="J1545">
        <f>(p_summary[[#This Row],[UnitsSold]] - AVERAGE(product_summaries[UnitsSold])) / _xlfn.STDEV.P(product_summaries[UnitsSold])</f>
        <v>0.96161994395568862</v>
      </c>
      <c r="K1545">
        <f>(p_summary[[#This Row],[Revenue]]-AVERAGE(product_summaries[UnitsSold]))/_xlfn.STDEV.P(product_summaries[UnitsSold])</f>
        <v>-1.1707583855240864</v>
      </c>
      <c r="L1545">
        <v>981</v>
      </c>
    </row>
    <row r="1546" spans="1:12" x14ac:dyDescent="0.3">
      <c r="A1546">
        <v>10838</v>
      </c>
      <c r="B1546">
        <v>1</v>
      </c>
      <c r="C1546">
        <v>18</v>
      </c>
      <c r="D1546">
        <v>4</v>
      </c>
      <c r="E1546">
        <v>0.25</v>
      </c>
      <c r="F1546" t="s">
        <v>889</v>
      </c>
      <c r="G1546">
        <v>1</v>
      </c>
      <c r="H1546" t="s">
        <v>4</v>
      </c>
      <c r="I1546">
        <v>54</v>
      </c>
      <c r="J1546">
        <f>(p_summary[[#This Row],[UnitsSold]] - AVERAGE(product_summaries[UnitsSold])) / _xlfn.STDEV.P(product_summaries[UnitsSold])</f>
        <v>0.49387243942464115</v>
      </c>
      <c r="K1546">
        <f>(p_summary[[#This Row],[Revenue]]-AVERAGE(product_summaries[UnitsSold]))/_xlfn.STDEV.P(product_summaries[UnitsSold])</f>
        <v>-1.8723796423206576</v>
      </c>
      <c r="L1546">
        <v>828</v>
      </c>
    </row>
    <row r="1547" spans="1:12" x14ac:dyDescent="0.3">
      <c r="A1547">
        <v>10838</v>
      </c>
      <c r="B1547">
        <v>18</v>
      </c>
      <c r="C1547">
        <v>62.5</v>
      </c>
      <c r="D1547">
        <v>25</v>
      </c>
      <c r="E1547">
        <v>0.25</v>
      </c>
      <c r="F1547" t="s">
        <v>923</v>
      </c>
      <c r="G1547">
        <v>8</v>
      </c>
      <c r="H1547" t="s">
        <v>25</v>
      </c>
      <c r="I1547">
        <v>1171.875</v>
      </c>
      <c r="J1547">
        <f>(p_summary[[#This Row],[UnitsSold]] - AVERAGE(product_summaries[UnitsSold])) / _xlfn.STDEV.P(product_summaries[UnitsSold])</f>
        <v>-0.38965062468955952</v>
      </c>
      <c r="K1547">
        <f>(p_summary[[#This Row],[Revenue]]-AVERAGE(product_summaries[UnitsSold]))/_xlfn.STDEV.P(product_summaries[UnitsSold])</f>
        <v>1.5451578846574119</v>
      </c>
      <c r="L1547">
        <v>539</v>
      </c>
    </row>
    <row r="1548" spans="1:12" x14ac:dyDescent="0.3">
      <c r="A1548">
        <v>10838</v>
      </c>
      <c r="B1548">
        <v>36</v>
      </c>
      <c r="C1548">
        <v>19</v>
      </c>
      <c r="D1548">
        <v>50</v>
      </c>
      <c r="E1548">
        <v>0.25</v>
      </c>
      <c r="F1548" t="s">
        <v>957</v>
      </c>
      <c r="G1548">
        <v>8</v>
      </c>
      <c r="H1548" t="s">
        <v>25</v>
      </c>
      <c r="I1548">
        <v>712.5</v>
      </c>
      <c r="J1548">
        <f>(p_summary[[#This Row],[UnitsSold]] - AVERAGE(product_summaries[UnitsSold])) / _xlfn.STDEV.P(product_summaries[UnitsSold])</f>
        <v>0.42355745508337261</v>
      </c>
      <c r="K1548">
        <f>(p_summary[[#This Row],[Revenue]]-AVERAGE(product_summaries[UnitsSold]))/_xlfn.STDEV.P(product_summaries[UnitsSold])</f>
        <v>0.14076893110218378</v>
      </c>
      <c r="L1548">
        <v>805</v>
      </c>
    </row>
    <row r="1549" spans="1:12" x14ac:dyDescent="0.3">
      <c r="A1549">
        <v>10839</v>
      </c>
      <c r="B1549">
        <v>58</v>
      </c>
      <c r="C1549">
        <v>13.25</v>
      </c>
      <c r="D1549">
        <v>30</v>
      </c>
      <c r="E1549">
        <v>0.10000000149011612</v>
      </c>
      <c r="F1549" t="s">
        <v>1000</v>
      </c>
      <c r="G1549">
        <v>8</v>
      </c>
      <c r="H1549" t="s">
        <v>25</v>
      </c>
      <c r="I1549">
        <v>357.74999940767884</v>
      </c>
      <c r="J1549">
        <f>(p_summary[[#This Row],[UnitsSold]] - AVERAGE(product_summaries[UnitsSold])) / _xlfn.STDEV.P(product_summaries[UnitsSold])</f>
        <v>-0.40493649085070488</v>
      </c>
      <c r="K1549">
        <f>(p_summary[[#This Row],[Revenue]]-AVERAGE(product_summaries[UnitsSold]))/_xlfn.STDEV.P(product_summaries[UnitsSold])</f>
        <v>-0.94376327484190659</v>
      </c>
      <c r="L1549">
        <v>534</v>
      </c>
    </row>
    <row r="1550" spans="1:12" x14ac:dyDescent="0.3">
      <c r="A1550">
        <v>10839</v>
      </c>
      <c r="B1550">
        <v>72</v>
      </c>
      <c r="C1550">
        <v>34.799999999999997</v>
      </c>
      <c r="D1550">
        <v>15</v>
      </c>
      <c r="E1550">
        <v>0.10000000149011612</v>
      </c>
      <c r="F1550" t="s">
        <v>1026</v>
      </c>
      <c r="G1550">
        <v>4</v>
      </c>
      <c r="H1550" t="s">
        <v>13</v>
      </c>
      <c r="I1550">
        <v>469.79999922215939</v>
      </c>
      <c r="J1550">
        <f>(p_summary[[#This Row],[UnitsSold]] - AVERAGE(product_summaries[UnitsSold])) / _xlfn.STDEV.P(product_summaries[UnitsSold])</f>
        <v>0.42661462831560165</v>
      </c>
      <c r="K1550">
        <f>(p_summary[[#This Row],[Revenue]]-AVERAGE(product_summaries[UnitsSold]))/_xlfn.STDEV.P(product_summaries[UnitsSold])</f>
        <v>-0.60120701473780458</v>
      </c>
      <c r="L1550">
        <v>806</v>
      </c>
    </row>
    <row r="1551" spans="1:12" x14ac:dyDescent="0.3">
      <c r="A1551">
        <v>10840</v>
      </c>
      <c r="B1551">
        <v>25</v>
      </c>
      <c r="C1551">
        <v>14</v>
      </c>
      <c r="D1551">
        <v>6</v>
      </c>
      <c r="E1551">
        <v>0.20000000298023224</v>
      </c>
      <c r="F1551" t="s">
        <v>937</v>
      </c>
      <c r="G1551">
        <v>3</v>
      </c>
      <c r="H1551" t="s">
        <v>10</v>
      </c>
      <c r="I1551">
        <v>67.199999749660492</v>
      </c>
      <c r="J1551">
        <f>(p_summary[[#This Row],[UnitsSold]] - AVERAGE(product_summaries[UnitsSold])) / _xlfn.STDEV.P(product_summaries[UnitsSold])</f>
        <v>-1.0652859090121836</v>
      </c>
      <c r="K1551">
        <f>(p_summary[[#This Row],[Revenue]]-AVERAGE(product_summaries[UnitsSold]))/_xlfn.STDEV.P(product_summaries[UnitsSold])</f>
        <v>-1.8320249564205651</v>
      </c>
      <c r="L1551">
        <v>318</v>
      </c>
    </row>
    <row r="1552" spans="1:12" x14ac:dyDescent="0.3">
      <c r="A1552">
        <v>10840</v>
      </c>
      <c r="B1552">
        <v>39</v>
      </c>
      <c r="C1552">
        <v>18</v>
      </c>
      <c r="D1552">
        <v>10</v>
      </c>
      <c r="E1552">
        <v>0.20000000298023224</v>
      </c>
      <c r="F1552" t="s">
        <v>963</v>
      </c>
      <c r="G1552">
        <v>1</v>
      </c>
      <c r="H1552" t="s">
        <v>4</v>
      </c>
      <c r="I1552">
        <v>143.9999994635582</v>
      </c>
      <c r="J1552">
        <f>(p_summary[[#This Row],[UnitsSold]] - AVERAGE(product_summaries[UnitsSold])) / _xlfn.STDEV.P(product_summaries[UnitsSold])</f>
        <v>0.38687137629662377</v>
      </c>
      <c r="K1552">
        <f>(p_summary[[#This Row],[Revenue]]-AVERAGE(product_summaries[UnitsSold]))/_xlfn.STDEV.P(product_summaries[UnitsSold])</f>
        <v>-1.5972340530600371</v>
      </c>
      <c r="L1552">
        <v>793</v>
      </c>
    </row>
    <row r="1553" spans="1:12" x14ac:dyDescent="0.3">
      <c r="A1553">
        <v>10841</v>
      </c>
      <c r="B1553">
        <v>10</v>
      </c>
      <c r="C1553">
        <v>31</v>
      </c>
      <c r="D1553">
        <v>16</v>
      </c>
      <c r="E1553">
        <v>0</v>
      </c>
      <c r="F1553" t="s">
        <v>907</v>
      </c>
      <c r="G1553">
        <v>8</v>
      </c>
      <c r="H1553" t="s">
        <v>25</v>
      </c>
      <c r="I1553">
        <v>496</v>
      </c>
      <c r="J1553">
        <f>(p_summary[[#This Row],[UnitsSold]] - AVERAGE(product_summaries[UnitsSold])) / _xlfn.STDEV.P(product_summaries[UnitsSold])</f>
        <v>0.23095554145294128</v>
      </c>
      <c r="K1553">
        <f>(p_summary[[#This Row],[Revenue]]-AVERAGE(product_summaries[UnitsSold]))/_xlfn.STDEV.P(product_summaries[UnitsSold])</f>
        <v>-0.52110907367540948</v>
      </c>
      <c r="L1553">
        <v>742</v>
      </c>
    </row>
    <row r="1554" spans="1:12" x14ac:dyDescent="0.3">
      <c r="A1554">
        <v>10841</v>
      </c>
      <c r="B1554">
        <v>56</v>
      </c>
      <c r="C1554">
        <v>38</v>
      </c>
      <c r="D1554">
        <v>30</v>
      </c>
      <c r="E1554">
        <v>0</v>
      </c>
      <c r="F1554" t="s">
        <v>997</v>
      </c>
      <c r="G1554">
        <v>5</v>
      </c>
      <c r="H1554" t="s">
        <v>16</v>
      </c>
      <c r="I1554">
        <v>1140</v>
      </c>
      <c r="J1554">
        <f>(p_summary[[#This Row],[UnitsSold]] - AVERAGE(product_summaries[UnitsSold])) / _xlfn.STDEV.P(product_summaries[UnitsSold])</f>
        <v>1.8237427954442857</v>
      </c>
      <c r="K1554">
        <f>(p_summary[[#This Row],[Revenue]]-AVERAGE(product_summaries[UnitsSold]))/_xlfn.STDEV.P(product_summaries[UnitsSold])</f>
        <v>1.4477104878801104</v>
      </c>
      <c r="L1554">
        <v>1263</v>
      </c>
    </row>
    <row r="1555" spans="1:12" x14ac:dyDescent="0.3">
      <c r="A1555">
        <v>10841</v>
      </c>
      <c r="B1555">
        <v>59</v>
      </c>
      <c r="C1555">
        <v>55</v>
      </c>
      <c r="D1555">
        <v>50</v>
      </c>
      <c r="E1555">
        <v>0</v>
      </c>
      <c r="F1555" t="s">
        <v>1002</v>
      </c>
      <c r="G1555">
        <v>4</v>
      </c>
      <c r="H1555" t="s">
        <v>13</v>
      </c>
      <c r="I1555">
        <v>2750</v>
      </c>
      <c r="J1555">
        <f>(p_summary[[#This Row],[UnitsSold]] - AVERAGE(product_summaries[UnitsSold])) / _xlfn.STDEV.P(product_summaries[UnitsSold])</f>
        <v>2.5360641585536587</v>
      </c>
      <c r="K1555">
        <f>(p_summary[[#This Row],[Revenue]]-AVERAGE(product_summaries[UnitsSold]))/_xlfn.STDEV.P(product_summaries[UnitsSold])</f>
        <v>6.3697593917689099</v>
      </c>
      <c r="L1555">
        <v>1496</v>
      </c>
    </row>
    <row r="1556" spans="1:12" x14ac:dyDescent="0.3">
      <c r="A1556">
        <v>10841</v>
      </c>
      <c r="B1556">
        <v>77</v>
      </c>
      <c r="C1556">
        <v>13</v>
      </c>
      <c r="D1556">
        <v>15</v>
      </c>
      <c r="E1556">
        <v>0</v>
      </c>
      <c r="F1556" t="s">
        <v>1034</v>
      </c>
      <c r="G1556">
        <v>2</v>
      </c>
      <c r="H1556" t="s">
        <v>7</v>
      </c>
      <c r="I1556">
        <v>195</v>
      </c>
      <c r="J1556">
        <f>(p_summary[[#This Row],[UnitsSold]] - AVERAGE(product_summaries[UnitsSold])) / _xlfn.STDEV.P(product_summaries[UnitsSold])</f>
        <v>0.38075702983216564</v>
      </c>
      <c r="K1556">
        <f>(p_summary[[#This Row],[Revenue]]-AVERAGE(product_summaries[UnitsSold]))/_xlfn.STDEV.P(product_summaries[UnitsSold])</f>
        <v>-1.4413182165763589</v>
      </c>
      <c r="L1556">
        <v>791</v>
      </c>
    </row>
    <row r="1557" spans="1:12" x14ac:dyDescent="0.3">
      <c r="A1557">
        <v>10842</v>
      </c>
      <c r="B1557">
        <v>11</v>
      </c>
      <c r="C1557">
        <v>21</v>
      </c>
      <c r="D1557">
        <v>15</v>
      </c>
      <c r="E1557">
        <v>0</v>
      </c>
      <c r="F1557" t="s">
        <v>909</v>
      </c>
      <c r="G1557">
        <v>4</v>
      </c>
      <c r="H1557" t="s">
        <v>13</v>
      </c>
      <c r="I1557">
        <v>315</v>
      </c>
      <c r="J1557">
        <f>(p_summary[[#This Row],[UnitsSold]] - AVERAGE(product_summaries[UnitsSold])) / _xlfn.STDEV.P(product_summaries[UnitsSold])</f>
        <v>0.12089730509269485</v>
      </c>
      <c r="K1557">
        <f>(p_summary[[#This Row],[Revenue]]-AVERAGE(product_summaries[UnitsSold]))/_xlfn.STDEV.P(product_summaries[UnitsSold])</f>
        <v>-1.0744574287088708</v>
      </c>
      <c r="L1557">
        <v>706</v>
      </c>
    </row>
    <row r="1558" spans="1:12" x14ac:dyDescent="0.3">
      <c r="A1558">
        <v>10842</v>
      </c>
      <c r="B1558">
        <v>43</v>
      </c>
      <c r="C1558">
        <v>46</v>
      </c>
      <c r="D1558">
        <v>5</v>
      </c>
      <c r="E1558">
        <v>0</v>
      </c>
      <c r="F1558" t="s">
        <v>971</v>
      </c>
      <c r="G1558">
        <v>1</v>
      </c>
      <c r="H1558" t="s">
        <v>4</v>
      </c>
      <c r="I1558">
        <v>230</v>
      </c>
      <c r="J1558">
        <f>(p_summary[[#This Row],[UnitsSold]] - AVERAGE(product_summaries[UnitsSold])) / _xlfn.STDEV.P(product_summaries[UnitsSold])</f>
        <v>-0.26430652216816775</v>
      </c>
      <c r="K1558">
        <f>(p_summary[[#This Row],[Revenue]]-AVERAGE(product_summaries[UnitsSold]))/_xlfn.STDEV.P(product_summaries[UnitsSold])</f>
        <v>-1.3343171534483416</v>
      </c>
      <c r="L1558">
        <v>580</v>
      </c>
    </row>
    <row r="1559" spans="1:12" x14ac:dyDescent="0.3">
      <c r="A1559">
        <v>10842</v>
      </c>
      <c r="B1559">
        <v>68</v>
      </c>
      <c r="C1559">
        <v>12.5</v>
      </c>
      <c r="D1559">
        <v>20</v>
      </c>
      <c r="E1559">
        <v>0</v>
      </c>
      <c r="F1559" t="s">
        <v>1019</v>
      </c>
      <c r="G1559">
        <v>3</v>
      </c>
      <c r="H1559" t="s">
        <v>10</v>
      </c>
      <c r="I1559">
        <v>250</v>
      </c>
      <c r="J1559">
        <f>(p_summary[[#This Row],[UnitsSold]] - AVERAGE(product_summaries[UnitsSold])) / _xlfn.STDEV.P(product_summaries[UnitsSold])</f>
        <v>0.40521441568999816</v>
      </c>
      <c r="K1559">
        <f>(p_summary[[#This Row],[Revenue]]-AVERAGE(product_summaries[UnitsSold]))/_xlfn.STDEV.P(product_summaries[UnitsSold])</f>
        <v>-1.2731736888037601</v>
      </c>
      <c r="L1559">
        <v>799</v>
      </c>
    </row>
    <row r="1560" spans="1:12" x14ac:dyDescent="0.3">
      <c r="A1560">
        <v>10842</v>
      </c>
      <c r="B1560">
        <v>70</v>
      </c>
      <c r="C1560">
        <v>15</v>
      </c>
      <c r="D1560">
        <v>12</v>
      </c>
      <c r="E1560">
        <v>0</v>
      </c>
      <c r="F1560" t="s">
        <v>1023</v>
      </c>
      <c r="G1560">
        <v>1</v>
      </c>
      <c r="H1560" t="s">
        <v>4</v>
      </c>
      <c r="I1560">
        <v>180</v>
      </c>
      <c r="J1560">
        <f>(p_summary[[#This Row],[UnitsSold]] - AVERAGE(product_summaries[UnitsSold])) / _xlfn.STDEV.P(product_summaries[UnitsSold])</f>
        <v>0.4602435338701214</v>
      </c>
      <c r="K1560">
        <f>(p_summary[[#This Row],[Revenue]]-AVERAGE(product_summaries[UnitsSold]))/_xlfn.STDEV.P(product_summaries[UnitsSold])</f>
        <v>-1.4871758150597949</v>
      </c>
      <c r="L1560">
        <v>817</v>
      </c>
    </row>
    <row r="1561" spans="1:12" x14ac:dyDescent="0.3">
      <c r="A1561">
        <v>10843</v>
      </c>
      <c r="B1561">
        <v>51</v>
      </c>
      <c r="C1561">
        <v>53</v>
      </c>
      <c r="D1561">
        <v>4</v>
      </c>
      <c r="E1561">
        <v>0.25</v>
      </c>
      <c r="F1561" t="s">
        <v>987</v>
      </c>
      <c r="G1561">
        <v>7</v>
      </c>
      <c r="H1561" t="s">
        <v>22</v>
      </c>
      <c r="I1561">
        <v>159</v>
      </c>
      <c r="J1561">
        <f>(p_summary[[#This Row],[UnitsSold]] - AVERAGE(product_summaries[UnitsSold])) / _xlfn.STDEV.P(product_summaries[UnitsSold])</f>
        <v>0.67118848689392707</v>
      </c>
      <c r="K1561">
        <f>(p_summary[[#This Row],[Revenue]]-AVERAGE(product_summaries[UnitsSold]))/_xlfn.STDEV.P(product_summaries[UnitsSold])</f>
        <v>-1.5513764529366054</v>
      </c>
      <c r="L1561">
        <v>886</v>
      </c>
    </row>
    <row r="1562" spans="1:12" x14ac:dyDescent="0.3">
      <c r="A1562">
        <v>10844</v>
      </c>
      <c r="B1562">
        <v>22</v>
      </c>
      <c r="C1562">
        <v>21</v>
      </c>
      <c r="D1562">
        <v>35</v>
      </c>
      <c r="E1562">
        <v>0</v>
      </c>
      <c r="F1562" t="s">
        <v>931</v>
      </c>
      <c r="G1562">
        <v>5</v>
      </c>
      <c r="H1562" t="s">
        <v>16</v>
      </c>
      <c r="I1562">
        <v>735</v>
      </c>
      <c r="J1562">
        <f>(p_summary[[#This Row],[UnitsSold]] - AVERAGE(product_summaries[UnitsSold])) / _xlfn.STDEV.P(product_summaries[UnitsSold])</f>
        <v>-0.97357071204531154</v>
      </c>
      <c r="K1562">
        <f>(p_summary[[#This Row],[Revenue]]-AVERAGE(product_summaries[UnitsSold]))/_xlfn.STDEV.P(product_summaries[UnitsSold])</f>
        <v>0.20955532882733782</v>
      </c>
      <c r="L1562">
        <v>348</v>
      </c>
    </row>
    <row r="1563" spans="1:12" x14ac:dyDescent="0.3">
      <c r="A1563">
        <v>10845</v>
      </c>
      <c r="B1563">
        <v>23</v>
      </c>
      <c r="C1563">
        <v>9</v>
      </c>
      <c r="D1563">
        <v>70</v>
      </c>
      <c r="E1563">
        <v>0.10000000149011612</v>
      </c>
      <c r="F1563" t="s">
        <v>933</v>
      </c>
      <c r="G1563">
        <v>5</v>
      </c>
      <c r="H1563" t="s">
        <v>16</v>
      </c>
      <c r="I1563">
        <v>566.99999906122684</v>
      </c>
      <c r="J1563">
        <f>(p_summary[[#This Row],[UnitsSold]] - AVERAGE(product_summaries[UnitsSold])) / _xlfn.STDEV.P(product_summaries[UnitsSold])</f>
        <v>-0.26430652216816775</v>
      </c>
      <c r="K1563">
        <f>(p_summary[[#This Row],[Revenue]]-AVERAGE(product_summaries[UnitsSold]))/_xlfn.STDEV.P(product_summaries[UnitsSold])</f>
        <v>-0.30404977705713782</v>
      </c>
      <c r="L1563">
        <v>580</v>
      </c>
    </row>
    <row r="1564" spans="1:12" x14ac:dyDescent="0.3">
      <c r="A1564">
        <v>10845</v>
      </c>
      <c r="B1564">
        <v>35</v>
      </c>
      <c r="C1564">
        <v>18</v>
      </c>
      <c r="D1564">
        <v>25</v>
      </c>
      <c r="E1564">
        <v>0.10000000149011612</v>
      </c>
      <c r="F1564" t="s">
        <v>956</v>
      </c>
      <c r="G1564">
        <v>1</v>
      </c>
      <c r="H1564" t="s">
        <v>4</v>
      </c>
      <c r="I1564">
        <v>404.99999932944775</v>
      </c>
      <c r="J1564">
        <f>(p_summary[[#This Row],[UnitsSold]] - AVERAGE(product_summaries[UnitsSold])) / _xlfn.STDEV.P(product_summaries[UnitsSold])</f>
        <v>0.6620169671972399</v>
      </c>
      <c r="K1564">
        <f>(p_summary[[#This Row],[Revenue]]-AVERAGE(product_summaries[UnitsSold]))/_xlfn.STDEV.P(product_summaries[UnitsSold])</f>
        <v>-0.79931183985824905</v>
      </c>
      <c r="L1564">
        <v>883</v>
      </c>
    </row>
    <row r="1565" spans="1:12" x14ac:dyDescent="0.3">
      <c r="A1565">
        <v>10845</v>
      </c>
      <c r="B1565">
        <v>42</v>
      </c>
      <c r="C1565">
        <v>14</v>
      </c>
      <c r="D1565">
        <v>42</v>
      </c>
      <c r="E1565">
        <v>0.10000000149011612</v>
      </c>
      <c r="F1565" t="s">
        <v>969</v>
      </c>
      <c r="G1565">
        <v>5</v>
      </c>
      <c r="H1565" t="s">
        <v>16</v>
      </c>
      <c r="I1565">
        <v>529.19999912381172</v>
      </c>
      <c r="J1565">
        <f>(p_summary[[#This Row],[UnitsSold]] - AVERAGE(product_summaries[UnitsSold])) / _xlfn.STDEV.P(product_summaries[UnitsSold])</f>
        <v>9.338274600263323E-2</v>
      </c>
      <c r="K1565">
        <f>(p_summary[[#This Row],[Revenue]]-AVERAGE(product_summaries[UnitsSold]))/_xlfn.STDEV.P(product_summaries[UnitsSold])</f>
        <v>-0.41961092504406378</v>
      </c>
      <c r="L1565">
        <v>697</v>
      </c>
    </row>
    <row r="1566" spans="1:12" x14ac:dyDescent="0.3">
      <c r="A1566">
        <v>10845</v>
      </c>
      <c r="B1566">
        <v>58</v>
      </c>
      <c r="C1566">
        <v>13.25</v>
      </c>
      <c r="D1566">
        <v>60</v>
      </c>
      <c r="E1566">
        <v>0.10000000149011612</v>
      </c>
      <c r="F1566" t="s">
        <v>1000</v>
      </c>
      <c r="G1566">
        <v>8</v>
      </c>
      <c r="H1566" t="s">
        <v>25</v>
      </c>
      <c r="I1566">
        <v>715.49999881535769</v>
      </c>
      <c r="J1566">
        <f>(p_summary[[#This Row],[UnitsSold]] - AVERAGE(product_summaries[UnitsSold])) / _xlfn.STDEV.P(product_summaries[UnitsSold])</f>
        <v>-0.40493649085070488</v>
      </c>
      <c r="K1566">
        <f>(p_summary[[#This Row],[Revenue]]-AVERAGE(product_summaries[UnitsSold]))/_xlfn.STDEV.P(product_summaries[UnitsSold])</f>
        <v>0.14994044717721422</v>
      </c>
      <c r="L1566">
        <v>534</v>
      </c>
    </row>
    <row r="1567" spans="1:12" x14ac:dyDescent="0.3">
      <c r="A1567">
        <v>10845</v>
      </c>
      <c r="B1567">
        <v>64</v>
      </c>
      <c r="C1567">
        <v>33.25</v>
      </c>
      <c r="D1567">
        <v>48</v>
      </c>
      <c r="E1567">
        <v>0</v>
      </c>
      <c r="F1567" t="s">
        <v>1012</v>
      </c>
      <c r="G1567">
        <v>5</v>
      </c>
      <c r="H1567" t="s">
        <v>16</v>
      </c>
      <c r="I1567">
        <v>1596</v>
      </c>
      <c r="J1567">
        <f>(p_summary[[#This Row],[UnitsSold]] - AVERAGE(product_summaries[UnitsSold])) / _xlfn.STDEV.P(product_summaries[UnitsSold])</f>
        <v>0.22484119498848315</v>
      </c>
      <c r="K1567">
        <f>(p_summary[[#This Row],[Revenue]]-AVERAGE(product_summaries[UnitsSold]))/_xlfn.STDEV.P(product_summaries[UnitsSold])</f>
        <v>2.8417814817765654</v>
      </c>
      <c r="L1567">
        <v>740</v>
      </c>
    </row>
    <row r="1568" spans="1:12" x14ac:dyDescent="0.3">
      <c r="A1568">
        <v>10846</v>
      </c>
      <c r="B1568">
        <v>4</v>
      </c>
      <c r="C1568">
        <v>22</v>
      </c>
      <c r="D1568">
        <v>21</v>
      </c>
      <c r="E1568">
        <v>0</v>
      </c>
      <c r="F1568" t="s">
        <v>895</v>
      </c>
      <c r="G1568">
        <v>2</v>
      </c>
      <c r="H1568" t="s">
        <v>7</v>
      </c>
      <c r="I1568">
        <v>462</v>
      </c>
      <c r="J1568">
        <f>(p_summary[[#This Row],[UnitsSold]] - AVERAGE(product_summaries[UnitsSold])) / _xlfn.STDEV.P(product_summaries[UnitsSold])</f>
        <v>-0.65256752266125939</v>
      </c>
      <c r="K1568">
        <f>(p_summary[[#This Row],[Revenue]]-AVERAGE(product_summaries[UnitsSold]))/_xlfn.STDEV.P(product_summaries[UnitsSold])</f>
        <v>-0.62505296357119777</v>
      </c>
      <c r="L1568">
        <v>453</v>
      </c>
    </row>
    <row r="1569" spans="1:12" x14ac:dyDescent="0.3">
      <c r="A1569">
        <v>10846</v>
      </c>
      <c r="B1569">
        <v>70</v>
      </c>
      <c r="C1569">
        <v>15</v>
      </c>
      <c r="D1569">
        <v>30</v>
      </c>
      <c r="E1569">
        <v>0</v>
      </c>
      <c r="F1569" t="s">
        <v>1023</v>
      </c>
      <c r="G1569">
        <v>1</v>
      </c>
      <c r="H1569" t="s">
        <v>4</v>
      </c>
      <c r="I1569">
        <v>450</v>
      </c>
      <c r="J1569">
        <f>(p_summary[[#This Row],[UnitsSold]] - AVERAGE(product_summaries[UnitsSold])) / _xlfn.STDEV.P(product_summaries[UnitsSold])</f>
        <v>0.4602435338701214</v>
      </c>
      <c r="K1569">
        <f>(p_summary[[#This Row],[Revenue]]-AVERAGE(product_summaries[UnitsSold]))/_xlfn.STDEV.P(product_summaries[UnitsSold])</f>
        <v>-0.66173904235794656</v>
      </c>
      <c r="L1569">
        <v>817</v>
      </c>
    </row>
    <row r="1570" spans="1:12" x14ac:dyDescent="0.3">
      <c r="A1570">
        <v>10846</v>
      </c>
      <c r="B1570">
        <v>74</v>
      </c>
      <c r="C1570">
        <v>10</v>
      </c>
      <c r="D1570">
        <v>20</v>
      </c>
      <c r="E1570">
        <v>0</v>
      </c>
      <c r="F1570" t="s">
        <v>1029</v>
      </c>
      <c r="G1570">
        <v>7</v>
      </c>
      <c r="H1570" t="s">
        <v>22</v>
      </c>
      <c r="I1570">
        <v>200</v>
      </c>
      <c r="J1570">
        <f>(p_summary[[#This Row],[UnitsSold]] - AVERAGE(product_summaries[UnitsSold])) / _xlfn.STDEV.P(product_summaries[UnitsSold])</f>
        <v>-1.1294865468889941</v>
      </c>
      <c r="K1570">
        <f>(p_summary[[#This Row],[Revenue]]-AVERAGE(product_summaries[UnitsSold]))/_xlfn.STDEV.P(product_summaries[UnitsSold])</f>
        <v>-1.4260323504152137</v>
      </c>
      <c r="L1570">
        <v>297</v>
      </c>
    </row>
    <row r="1571" spans="1:12" x14ac:dyDescent="0.3">
      <c r="A1571">
        <v>10847</v>
      </c>
      <c r="B1571">
        <v>1</v>
      </c>
      <c r="C1571">
        <v>18</v>
      </c>
      <c r="D1571">
        <v>80</v>
      </c>
      <c r="E1571">
        <v>0.20000000298023224</v>
      </c>
      <c r="F1571" t="s">
        <v>889</v>
      </c>
      <c r="G1571">
        <v>1</v>
      </c>
      <c r="H1571" t="s">
        <v>4</v>
      </c>
      <c r="I1571">
        <v>1151.9999957084656</v>
      </c>
      <c r="J1571">
        <f>(p_summary[[#This Row],[UnitsSold]] - AVERAGE(product_summaries[UnitsSold])) / _xlfn.STDEV.P(product_summaries[UnitsSold])</f>
        <v>0.49387243942464115</v>
      </c>
      <c r="K1571">
        <f>(p_summary[[#This Row],[Revenue]]-AVERAGE(product_summaries[UnitsSold]))/_xlfn.STDEV.P(product_summaries[UnitsSold])</f>
        <v>1.484396553546895</v>
      </c>
      <c r="L1571">
        <v>828</v>
      </c>
    </row>
    <row r="1572" spans="1:12" x14ac:dyDescent="0.3">
      <c r="A1572">
        <v>10847</v>
      </c>
      <c r="B1572">
        <v>19</v>
      </c>
      <c r="C1572">
        <v>9.1999999999999993</v>
      </c>
      <c r="D1572">
        <v>12</v>
      </c>
      <c r="E1572">
        <v>0.20000000298023224</v>
      </c>
      <c r="F1572" t="s">
        <v>925</v>
      </c>
      <c r="G1572">
        <v>3</v>
      </c>
      <c r="H1572" t="s">
        <v>10</v>
      </c>
      <c r="I1572">
        <v>88.319999670982355</v>
      </c>
      <c r="J1572">
        <f>(p_summary[[#This Row],[UnitsSold]] - AVERAGE(product_summaries[UnitsSold])) / _xlfn.STDEV.P(product_summaries[UnitsSold])</f>
        <v>0.17286925004058901</v>
      </c>
      <c r="K1572">
        <f>(p_summary[[#This Row],[Revenue]]-AVERAGE(product_summaries[UnitsSold]))/_xlfn.STDEV.P(product_summaries[UnitsSold])</f>
        <v>-1.7674574579964197</v>
      </c>
      <c r="L1572">
        <v>723</v>
      </c>
    </row>
    <row r="1573" spans="1:12" x14ac:dyDescent="0.3">
      <c r="A1573">
        <v>10847</v>
      </c>
      <c r="B1573">
        <v>37</v>
      </c>
      <c r="C1573">
        <v>26</v>
      </c>
      <c r="D1573">
        <v>60</v>
      </c>
      <c r="E1573">
        <v>0.20000000298023224</v>
      </c>
      <c r="F1573" t="s">
        <v>959</v>
      </c>
      <c r="G1573">
        <v>8</v>
      </c>
      <c r="H1573" t="s">
        <v>25</v>
      </c>
      <c r="I1573">
        <v>1247.9999953508377</v>
      </c>
      <c r="J1573">
        <f>(p_summary[[#This Row],[UnitsSold]] - AVERAGE(product_summaries[UnitsSold])) / _xlfn.STDEV.P(product_summaries[UnitsSold])</f>
        <v>-1.6553203428323937</v>
      </c>
      <c r="K1573">
        <f>(p_summary[[#This Row],[Revenue]]-AVERAGE(product_summaries[UnitsSold]))/_xlfn.STDEV.P(product_summaries[UnitsSold])</f>
        <v>1.7778851827475552</v>
      </c>
      <c r="L1573">
        <v>125</v>
      </c>
    </row>
    <row r="1574" spans="1:12" x14ac:dyDescent="0.3">
      <c r="A1574">
        <v>10847</v>
      </c>
      <c r="B1574">
        <v>45</v>
      </c>
      <c r="C1574">
        <v>9.5</v>
      </c>
      <c r="D1574">
        <v>36</v>
      </c>
      <c r="E1574">
        <v>0.20000000298023224</v>
      </c>
      <c r="F1574" t="s">
        <v>975</v>
      </c>
      <c r="G1574">
        <v>8</v>
      </c>
      <c r="H1574" t="s">
        <v>25</v>
      </c>
      <c r="I1574">
        <v>273.59999898076057</v>
      </c>
      <c r="J1574">
        <f>(p_summary[[#This Row],[UnitsSold]] - AVERAGE(product_summaries[UnitsSold])) / _xlfn.STDEV.P(product_summaries[UnitsSold])</f>
        <v>-0.48442299488866064</v>
      </c>
      <c r="K1574">
        <f>(p_summary[[#This Row],[Revenue]]-AVERAGE(product_summaries[UnitsSold]))/_xlfn.STDEV.P(product_summaries[UnitsSold])</f>
        <v>-1.2010244036391458</v>
      </c>
      <c r="L1574">
        <v>508</v>
      </c>
    </row>
    <row r="1575" spans="1:12" x14ac:dyDescent="0.3">
      <c r="A1575">
        <v>10847</v>
      </c>
      <c r="B1575">
        <v>60</v>
      </c>
      <c r="C1575">
        <v>34</v>
      </c>
      <c r="D1575">
        <v>45</v>
      </c>
      <c r="E1575">
        <v>0.20000000298023224</v>
      </c>
      <c r="F1575" t="s">
        <v>1004</v>
      </c>
      <c r="G1575">
        <v>4</v>
      </c>
      <c r="H1575" t="s">
        <v>13</v>
      </c>
      <c r="I1575">
        <v>1223.9999954402447</v>
      </c>
      <c r="J1575">
        <f>(p_summary[[#This Row],[UnitsSold]] - AVERAGE(product_summaries[UnitsSold])) / _xlfn.STDEV.P(product_summaries[UnitsSold])</f>
        <v>2.7836951903642131</v>
      </c>
      <c r="K1575">
        <f>(p_summary[[#This Row],[Revenue]]-AVERAGE(product_summaries[UnitsSold]))/_xlfn.STDEV.P(product_summaries[UnitsSold])</f>
        <v>1.7045130254473901</v>
      </c>
      <c r="L1575">
        <v>1577</v>
      </c>
    </row>
    <row r="1576" spans="1:12" x14ac:dyDescent="0.3">
      <c r="A1576">
        <v>10847</v>
      </c>
      <c r="B1576">
        <v>71</v>
      </c>
      <c r="C1576">
        <v>21.5</v>
      </c>
      <c r="D1576">
        <v>55</v>
      </c>
      <c r="E1576">
        <v>0.20000000298023224</v>
      </c>
      <c r="F1576" t="s">
        <v>1025</v>
      </c>
      <c r="G1576">
        <v>4</v>
      </c>
      <c r="H1576" t="s">
        <v>13</v>
      </c>
      <c r="I1576">
        <v>945.99999647587538</v>
      </c>
      <c r="J1576">
        <f>(p_summary[[#This Row],[UnitsSold]] - AVERAGE(product_summaries[UnitsSold])) / _xlfn.STDEV.P(product_summaries[UnitsSold])</f>
        <v>1.1939651096050978</v>
      </c>
      <c r="K1576">
        <f>(p_summary[[#This Row],[Revenue]]-AVERAGE(product_summaries[UnitsSold]))/_xlfn.STDEV.P(product_summaries[UnitsSold])</f>
        <v>0.85461887005381176</v>
      </c>
      <c r="L1576">
        <v>1057</v>
      </c>
    </row>
    <row r="1577" spans="1:12" x14ac:dyDescent="0.3">
      <c r="A1577">
        <v>10848</v>
      </c>
      <c r="B1577">
        <v>5</v>
      </c>
      <c r="C1577">
        <v>21.35</v>
      </c>
      <c r="D1577">
        <v>30</v>
      </c>
      <c r="E1577">
        <v>0</v>
      </c>
      <c r="F1577" t="s">
        <v>897</v>
      </c>
      <c r="G1577">
        <v>2</v>
      </c>
      <c r="H1577" t="s">
        <v>7</v>
      </c>
      <c r="I1577">
        <v>640.5</v>
      </c>
      <c r="J1577">
        <f>(p_summary[[#This Row],[UnitsSold]] - AVERAGE(product_summaries[UnitsSold])) / _xlfn.STDEV.P(product_summaries[UnitsSold])</f>
        <v>-1.126429373656765</v>
      </c>
      <c r="K1577">
        <f>(p_summary[[#This Row],[Revenue]]-AVERAGE(product_summaries[UnitsSold]))/_xlfn.STDEV.P(product_summaries[UnitsSold])</f>
        <v>-7.934754161830912E-2</v>
      </c>
      <c r="L1577">
        <v>298</v>
      </c>
    </row>
    <row r="1578" spans="1:12" x14ac:dyDescent="0.3">
      <c r="A1578">
        <v>10848</v>
      </c>
      <c r="B1578">
        <v>9</v>
      </c>
      <c r="C1578">
        <v>97</v>
      </c>
      <c r="D1578">
        <v>3</v>
      </c>
      <c r="E1578">
        <v>0</v>
      </c>
      <c r="F1578" t="s">
        <v>905</v>
      </c>
      <c r="G1578">
        <v>6</v>
      </c>
      <c r="H1578" t="s">
        <v>19</v>
      </c>
      <c r="I1578">
        <v>291</v>
      </c>
      <c r="J1578">
        <f>(p_summary[[#This Row],[UnitsSold]] - AVERAGE(product_summaries[UnitsSold])) / _xlfn.STDEV.P(product_summaries[UnitsSold])</f>
        <v>-1.7470355397992658</v>
      </c>
      <c r="K1578">
        <f>(p_summary[[#This Row],[Revenue]]-AVERAGE(product_summaries[UnitsSold]))/_xlfn.STDEV.P(product_summaries[UnitsSold])</f>
        <v>-1.1478295862823684</v>
      </c>
      <c r="L1578">
        <v>95</v>
      </c>
    </row>
    <row r="1579" spans="1:12" x14ac:dyDescent="0.3">
      <c r="A1579">
        <v>10849</v>
      </c>
      <c r="B1579">
        <v>3</v>
      </c>
      <c r="C1579">
        <v>10</v>
      </c>
      <c r="D1579">
        <v>49</v>
      </c>
      <c r="E1579">
        <v>0</v>
      </c>
      <c r="F1579" t="s">
        <v>893</v>
      </c>
      <c r="G1579">
        <v>2</v>
      </c>
      <c r="H1579" t="s">
        <v>7</v>
      </c>
      <c r="I1579">
        <v>490</v>
      </c>
      <c r="J1579">
        <f>(p_summary[[#This Row],[UnitsSold]] - AVERAGE(product_summaries[UnitsSold])) / _xlfn.STDEV.P(product_summaries[UnitsSold])</f>
        <v>-1.0347141766898929</v>
      </c>
      <c r="K1579">
        <f>(p_summary[[#This Row],[Revenue]]-AVERAGE(product_summaries[UnitsSold]))/_xlfn.STDEV.P(product_summaries[UnitsSold])</f>
        <v>-0.53945211306878393</v>
      </c>
      <c r="L1579">
        <v>328</v>
      </c>
    </row>
    <row r="1580" spans="1:12" x14ac:dyDescent="0.3">
      <c r="A1580">
        <v>10849</v>
      </c>
      <c r="B1580">
        <v>26</v>
      </c>
      <c r="C1580">
        <v>31.23</v>
      </c>
      <c r="D1580">
        <v>18</v>
      </c>
      <c r="E1580">
        <v>0.15000000596046448</v>
      </c>
      <c r="F1580" t="s">
        <v>939</v>
      </c>
      <c r="G1580">
        <v>3</v>
      </c>
      <c r="H1580" t="s">
        <v>10</v>
      </c>
      <c r="I1580">
        <v>477.81899664938447</v>
      </c>
      <c r="J1580">
        <f>(p_summary[[#This Row],[UnitsSold]] - AVERAGE(product_summaries[UnitsSold])) / _xlfn.STDEV.P(product_summaries[UnitsSold])</f>
        <v>0.26458444700746103</v>
      </c>
      <c r="K1580">
        <f>(p_summary[[#This Row],[Revenue]]-AVERAGE(product_summaries[UnitsSold]))/_xlfn.STDEV.P(product_summaries[UnitsSold])</f>
        <v>-0.57669155045397824</v>
      </c>
      <c r="L1580">
        <v>753</v>
      </c>
    </row>
    <row r="1581" spans="1:12" x14ac:dyDescent="0.3">
      <c r="A1581">
        <v>10850</v>
      </c>
      <c r="B1581">
        <v>25</v>
      </c>
      <c r="C1581">
        <v>14</v>
      </c>
      <c r="D1581">
        <v>20</v>
      </c>
      <c r="E1581">
        <v>0.15000000596046448</v>
      </c>
      <c r="F1581" t="s">
        <v>937</v>
      </c>
      <c r="G1581">
        <v>3</v>
      </c>
      <c r="H1581" t="s">
        <v>10</v>
      </c>
      <c r="I1581">
        <v>237.99999833106995</v>
      </c>
      <c r="J1581">
        <f>(p_summary[[#This Row],[UnitsSold]] - AVERAGE(product_summaries[UnitsSold])) / _xlfn.STDEV.P(product_summaries[UnitsSold])</f>
        <v>-1.0652859090121836</v>
      </c>
      <c r="K1581">
        <f>(p_summary[[#This Row],[Revenue]]-AVERAGE(product_summaries[UnitsSold]))/_xlfn.STDEV.P(product_summaries[UnitsSold])</f>
        <v>-1.3098597726927173</v>
      </c>
      <c r="L1581">
        <v>318</v>
      </c>
    </row>
    <row r="1582" spans="1:12" x14ac:dyDescent="0.3">
      <c r="A1582">
        <v>10850</v>
      </c>
      <c r="B1582">
        <v>33</v>
      </c>
      <c r="C1582">
        <v>2.5</v>
      </c>
      <c r="D1582">
        <v>4</v>
      </c>
      <c r="E1582">
        <v>0.15000000596046448</v>
      </c>
      <c r="F1582" t="s">
        <v>953</v>
      </c>
      <c r="G1582">
        <v>4</v>
      </c>
      <c r="H1582" t="s">
        <v>13</v>
      </c>
      <c r="I1582">
        <v>8.4999999403953552</v>
      </c>
      <c r="J1582">
        <f>(p_summary[[#This Row],[UnitsSold]] - AVERAGE(product_summaries[UnitsSold])) / _xlfn.STDEV.P(product_summaries[UnitsSold])</f>
        <v>0.27069879347191916</v>
      </c>
      <c r="K1582">
        <f>(p_summary[[#This Row],[Revenue]]-AVERAGE(product_summaries[UnitsSold]))/_xlfn.STDEV.P(product_summaries[UnitsSold])</f>
        <v>-2.011481024569302</v>
      </c>
      <c r="L1582">
        <v>755</v>
      </c>
    </row>
    <row r="1583" spans="1:12" x14ac:dyDescent="0.3">
      <c r="A1583">
        <v>10850</v>
      </c>
      <c r="B1583">
        <v>70</v>
      </c>
      <c r="C1583">
        <v>15</v>
      </c>
      <c r="D1583">
        <v>30</v>
      </c>
      <c r="E1583">
        <v>0.15000000596046448</v>
      </c>
      <c r="F1583" t="s">
        <v>1023</v>
      </c>
      <c r="G1583">
        <v>1</v>
      </c>
      <c r="H1583" t="s">
        <v>4</v>
      </c>
      <c r="I1583">
        <v>382.49999731779099</v>
      </c>
      <c r="J1583">
        <f>(p_summary[[#This Row],[UnitsSold]] - AVERAGE(product_summaries[UnitsSold])) / _xlfn.STDEV.P(product_summaries[UnitsSold])</f>
        <v>0.4602435338701214</v>
      </c>
      <c r="K1583">
        <f>(p_summary[[#This Row],[Revenue]]-AVERAGE(product_summaries[UnitsSold]))/_xlfn.STDEV.P(product_summaries[UnitsSold])</f>
        <v>-0.86809824373338629</v>
      </c>
      <c r="L1583">
        <v>817</v>
      </c>
    </row>
    <row r="1584" spans="1:12" x14ac:dyDescent="0.3">
      <c r="A1584">
        <v>10851</v>
      </c>
      <c r="B1584">
        <v>2</v>
      </c>
      <c r="C1584">
        <v>19</v>
      </c>
      <c r="D1584">
        <v>5</v>
      </c>
      <c r="E1584">
        <v>5.000000074505806E-2</v>
      </c>
      <c r="F1584" t="s">
        <v>891</v>
      </c>
      <c r="G1584">
        <v>1</v>
      </c>
      <c r="H1584" t="s">
        <v>4</v>
      </c>
      <c r="I1584">
        <v>90.249999929219484</v>
      </c>
      <c r="J1584">
        <f>(p_summary[[#This Row],[UnitsSold]] - AVERAGE(product_summaries[UnitsSold])) / _xlfn.STDEV.P(product_summaries[UnitsSold])</f>
        <v>1.1939651096050978</v>
      </c>
      <c r="K1584">
        <f>(p_summary[[#This Row],[Revenue]]-AVERAGE(product_summaries[UnitsSold]))/_xlfn.STDEV.P(product_summaries[UnitsSold])</f>
        <v>-1.7615571128687422</v>
      </c>
      <c r="L1584">
        <v>1057</v>
      </c>
    </row>
    <row r="1585" spans="1:12" x14ac:dyDescent="0.3">
      <c r="A1585">
        <v>10851</v>
      </c>
      <c r="B1585">
        <v>25</v>
      </c>
      <c r="C1585">
        <v>14</v>
      </c>
      <c r="D1585">
        <v>10</v>
      </c>
      <c r="E1585">
        <v>5.000000074505806E-2</v>
      </c>
      <c r="F1585" t="s">
        <v>937</v>
      </c>
      <c r="G1585">
        <v>3</v>
      </c>
      <c r="H1585" t="s">
        <v>10</v>
      </c>
      <c r="I1585">
        <v>132.99999989569187</v>
      </c>
      <c r="J1585">
        <f>(p_summary[[#This Row],[UnitsSold]] - AVERAGE(product_summaries[UnitsSold])) / _xlfn.STDEV.P(product_summaries[UnitsSold])</f>
        <v>-1.0652859090121836</v>
      </c>
      <c r="K1585">
        <f>(p_summary[[#This Row],[Revenue]]-AVERAGE(product_summaries[UnitsSold]))/_xlfn.STDEV.P(product_summaries[UnitsSold])</f>
        <v>-1.6308629572934492</v>
      </c>
      <c r="L1585">
        <v>318</v>
      </c>
    </row>
    <row r="1586" spans="1:12" x14ac:dyDescent="0.3">
      <c r="A1586">
        <v>10851</v>
      </c>
      <c r="B1586">
        <v>57</v>
      </c>
      <c r="C1586">
        <v>19.5</v>
      </c>
      <c r="D1586">
        <v>10</v>
      </c>
      <c r="E1586">
        <v>5.000000074505806E-2</v>
      </c>
      <c r="F1586" t="s">
        <v>999</v>
      </c>
      <c r="G1586">
        <v>5</v>
      </c>
      <c r="H1586" t="s">
        <v>16</v>
      </c>
      <c r="I1586">
        <v>185.24999985471368</v>
      </c>
      <c r="J1586">
        <f>(p_summary[[#This Row],[UnitsSold]] - AVERAGE(product_summaries[UnitsSold])) / _xlfn.STDEV.P(product_summaries[UnitsSold])</f>
        <v>-0.71065381407361172</v>
      </c>
      <c r="K1586">
        <f>(p_summary[[#This Row],[Revenue]]-AVERAGE(product_summaries[UnitsSold]))/_xlfn.STDEV.P(product_summaries[UnitsSold])</f>
        <v>-1.4711256560347579</v>
      </c>
      <c r="L1586">
        <v>434</v>
      </c>
    </row>
    <row r="1587" spans="1:12" x14ac:dyDescent="0.3">
      <c r="A1587">
        <v>10851</v>
      </c>
      <c r="B1587">
        <v>59</v>
      </c>
      <c r="C1587">
        <v>55</v>
      </c>
      <c r="D1587">
        <v>42</v>
      </c>
      <c r="E1587">
        <v>5.000000074505806E-2</v>
      </c>
      <c r="F1587" t="s">
        <v>1002</v>
      </c>
      <c r="G1587">
        <v>4</v>
      </c>
      <c r="H1587" t="s">
        <v>13</v>
      </c>
      <c r="I1587">
        <v>2194.4999982789159</v>
      </c>
      <c r="J1587">
        <f>(p_summary[[#This Row],[UnitsSold]] - AVERAGE(product_summaries[UnitsSold])) / _xlfn.STDEV.P(product_summaries[UnitsSold])</f>
        <v>2.5360641585536587</v>
      </c>
      <c r="K1587">
        <f>(p_summary[[#This Row],[Revenue]]-AVERAGE(product_summaries[UnitsSold]))/_xlfn.STDEV.P(product_summaries[UnitsSold])</f>
        <v>4.6714996560040101</v>
      </c>
      <c r="L1587">
        <v>1496</v>
      </c>
    </row>
    <row r="1588" spans="1:12" x14ac:dyDescent="0.3">
      <c r="A1588">
        <v>10852</v>
      </c>
      <c r="B1588">
        <v>2</v>
      </c>
      <c r="C1588">
        <v>19</v>
      </c>
      <c r="D1588">
        <v>15</v>
      </c>
      <c r="E1588">
        <v>0</v>
      </c>
      <c r="F1588" t="s">
        <v>891</v>
      </c>
      <c r="G1588">
        <v>1</v>
      </c>
      <c r="H1588" t="s">
        <v>4</v>
      </c>
      <c r="I1588">
        <v>285</v>
      </c>
      <c r="J1588">
        <f>(p_summary[[#This Row],[UnitsSold]] - AVERAGE(product_summaries[UnitsSold])) / _xlfn.STDEV.P(product_summaries[UnitsSold])</f>
        <v>1.1939651096050978</v>
      </c>
      <c r="K1588">
        <f>(p_summary[[#This Row],[Revenue]]-AVERAGE(product_summaries[UnitsSold]))/_xlfn.STDEV.P(product_summaries[UnitsSold])</f>
        <v>-1.1661726256757428</v>
      </c>
      <c r="L1588">
        <v>1057</v>
      </c>
    </row>
    <row r="1589" spans="1:12" x14ac:dyDescent="0.3">
      <c r="A1589">
        <v>10852</v>
      </c>
      <c r="B1589">
        <v>17</v>
      </c>
      <c r="C1589">
        <v>39</v>
      </c>
      <c r="D1589">
        <v>6</v>
      </c>
      <c r="E1589">
        <v>0</v>
      </c>
      <c r="F1589" t="s">
        <v>921</v>
      </c>
      <c r="G1589">
        <v>6</v>
      </c>
      <c r="H1589" t="s">
        <v>19</v>
      </c>
      <c r="I1589">
        <v>234</v>
      </c>
      <c r="J1589">
        <f>(p_summary[[#This Row],[UnitsSold]] - AVERAGE(product_summaries[UnitsSold])) / _xlfn.STDEV.P(product_summaries[UnitsSold])</f>
        <v>0.95244842425900134</v>
      </c>
      <c r="K1589">
        <f>(p_summary[[#This Row],[Revenue]]-AVERAGE(product_summaries[UnitsSold]))/_xlfn.STDEV.P(product_summaries[UnitsSold])</f>
        <v>-1.3220884605194254</v>
      </c>
      <c r="L1589">
        <v>978</v>
      </c>
    </row>
    <row r="1590" spans="1:12" x14ac:dyDescent="0.3">
      <c r="A1590">
        <v>10852</v>
      </c>
      <c r="B1590">
        <v>62</v>
      </c>
      <c r="C1590">
        <v>49.3</v>
      </c>
      <c r="D1590">
        <v>50</v>
      </c>
      <c r="E1590">
        <v>0</v>
      </c>
      <c r="F1590" t="s">
        <v>1008</v>
      </c>
      <c r="G1590">
        <v>3</v>
      </c>
      <c r="H1590" t="s">
        <v>10</v>
      </c>
      <c r="I1590">
        <v>2465</v>
      </c>
      <c r="J1590">
        <f>(p_summary[[#This Row],[UnitsSold]] - AVERAGE(product_summaries[UnitsSold])) / _xlfn.STDEV.P(product_summaries[UnitsSold])</f>
        <v>1.2734516136430536</v>
      </c>
      <c r="K1590">
        <f>(p_summary[[#This Row],[Revenue]]-AVERAGE(product_summaries[UnitsSold]))/_xlfn.STDEV.P(product_summaries[UnitsSold])</f>
        <v>5.4984650205836259</v>
      </c>
      <c r="L1590">
        <v>1083</v>
      </c>
    </row>
    <row r="1591" spans="1:12" x14ac:dyDescent="0.3">
      <c r="A1591">
        <v>10853</v>
      </c>
      <c r="B1591">
        <v>18</v>
      </c>
      <c r="C1591">
        <v>62.5</v>
      </c>
      <c r="D1591">
        <v>10</v>
      </c>
      <c r="E1591">
        <v>0</v>
      </c>
      <c r="F1591" t="s">
        <v>923</v>
      </c>
      <c r="G1591">
        <v>8</v>
      </c>
      <c r="H1591" t="s">
        <v>25</v>
      </c>
      <c r="I1591">
        <v>625</v>
      </c>
      <c r="J1591">
        <f>(p_summary[[#This Row],[UnitsSold]] - AVERAGE(product_summaries[UnitsSold])) / _xlfn.STDEV.P(product_summaries[UnitsSold])</f>
        <v>-0.38965062468955952</v>
      </c>
      <c r="K1591">
        <f>(p_summary[[#This Row],[Revenue]]-AVERAGE(product_summaries[UnitsSold]))/_xlfn.STDEV.P(product_summaries[UnitsSold])</f>
        <v>-0.12673372671785968</v>
      </c>
      <c r="L1591">
        <v>539</v>
      </c>
    </row>
    <row r="1592" spans="1:12" x14ac:dyDescent="0.3">
      <c r="A1592">
        <v>10854</v>
      </c>
      <c r="B1592">
        <v>10</v>
      </c>
      <c r="C1592">
        <v>31</v>
      </c>
      <c r="D1592">
        <v>100</v>
      </c>
      <c r="E1592">
        <v>0.15000000596046448</v>
      </c>
      <c r="F1592" t="s">
        <v>907</v>
      </c>
      <c r="G1592">
        <v>8</v>
      </c>
      <c r="H1592" t="s">
        <v>25</v>
      </c>
      <c r="I1592">
        <v>2634.9999815225601</v>
      </c>
      <c r="J1592">
        <f>(p_summary[[#This Row],[UnitsSold]] - AVERAGE(product_summaries[UnitsSold])) / _xlfn.STDEV.P(product_summaries[UnitsSold])</f>
        <v>0.23095554145294128</v>
      </c>
      <c r="K1592">
        <f>(p_summary[[#This Row],[Revenue]]-AVERAGE(product_summaries[UnitsSold]))/_xlfn.STDEV.P(product_summaries[UnitsSold])</f>
        <v>6.0181844135738327</v>
      </c>
      <c r="L1592">
        <v>742</v>
      </c>
    </row>
    <row r="1593" spans="1:12" x14ac:dyDescent="0.3">
      <c r="A1593">
        <v>10854</v>
      </c>
      <c r="B1593">
        <v>13</v>
      </c>
      <c r="C1593">
        <v>6</v>
      </c>
      <c r="D1593">
        <v>65</v>
      </c>
      <c r="E1593">
        <v>0.15000000596046448</v>
      </c>
      <c r="F1593" t="s">
        <v>913</v>
      </c>
      <c r="G1593">
        <v>8</v>
      </c>
      <c r="H1593" t="s">
        <v>25</v>
      </c>
      <c r="I1593">
        <v>331.49999767541885</v>
      </c>
      <c r="J1593">
        <f>(p_summary[[#This Row],[UnitsSold]] - AVERAGE(product_summaries[UnitsSold])) / _xlfn.STDEV.P(product_summaries[UnitsSold])</f>
        <v>0.68647435305507243</v>
      </c>
      <c r="K1593">
        <f>(p_summary[[#This Row],[Revenue]]-AVERAGE(product_summaries[UnitsSold]))/_xlfn.STDEV.P(product_summaries[UnitsSold])</f>
        <v>-1.0240140774837385</v>
      </c>
      <c r="L1593">
        <v>891</v>
      </c>
    </row>
    <row r="1594" spans="1:12" x14ac:dyDescent="0.3">
      <c r="A1594">
        <v>10855</v>
      </c>
      <c r="B1594">
        <v>16</v>
      </c>
      <c r="C1594">
        <v>17.45</v>
      </c>
      <c r="D1594">
        <v>50</v>
      </c>
      <c r="E1594">
        <v>0</v>
      </c>
      <c r="F1594" t="s">
        <v>919</v>
      </c>
      <c r="G1594">
        <v>3</v>
      </c>
      <c r="H1594" t="s">
        <v>10</v>
      </c>
      <c r="I1594">
        <v>872.5</v>
      </c>
      <c r="J1594">
        <f>(p_summary[[#This Row],[UnitsSold]] - AVERAGE(product_summaries[UnitsSold])) / _xlfn.STDEV.P(product_summaries[UnitsSold])</f>
        <v>1.5027396060602336</v>
      </c>
      <c r="K1594">
        <f>(p_summary[[#This Row],[Revenue]]-AVERAGE(product_summaries[UnitsSold]))/_xlfn.STDEV.P(product_summaries[UnitsSold])</f>
        <v>0.62991664825883464</v>
      </c>
      <c r="L1594">
        <v>1158</v>
      </c>
    </row>
    <row r="1595" spans="1:12" x14ac:dyDescent="0.3">
      <c r="A1595">
        <v>10855</v>
      </c>
      <c r="B1595">
        <v>31</v>
      </c>
      <c r="C1595">
        <v>12.5</v>
      </c>
      <c r="D1595">
        <v>14</v>
      </c>
      <c r="E1595">
        <v>0</v>
      </c>
      <c r="F1595" t="s">
        <v>949</v>
      </c>
      <c r="G1595">
        <v>4</v>
      </c>
      <c r="H1595" t="s">
        <v>13</v>
      </c>
      <c r="I1595">
        <v>175</v>
      </c>
      <c r="J1595">
        <f>(p_summary[[#This Row],[UnitsSold]] - AVERAGE(product_summaries[UnitsSold])) / _xlfn.STDEV.P(product_summaries[UnitsSold])</f>
        <v>2.2334040085629812</v>
      </c>
      <c r="K1595">
        <f>(p_summary[[#This Row],[Revenue]]-AVERAGE(product_summaries[UnitsSold]))/_xlfn.STDEV.P(product_summaries[UnitsSold])</f>
        <v>-1.5024616812209404</v>
      </c>
      <c r="L1595">
        <v>1397</v>
      </c>
    </row>
    <row r="1596" spans="1:12" x14ac:dyDescent="0.3">
      <c r="A1596">
        <v>10855</v>
      </c>
      <c r="B1596">
        <v>56</v>
      </c>
      <c r="C1596">
        <v>38</v>
      </c>
      <c r="D1596">
        <v>24</v>
      </c>
      <c r="E1596">
        <v>0</v>
      </c>
      <c r="F1596" t="s">
        <v>997</v>
      </c>
      <c r="G1596">
        <v>5</v>
      </c>
      <c r="H1596" t="s">
        <v>16</v>
      </c>
      <c r="I1596">
        <v>912</v>
      </c>
      <c r="J1596">
        <f>(p_summary[[#This Row],[UnitsSold]] - AVERAGE(product_summaries[UnitsSold])) / _xlfn.STDEV.P(product_summaries[UnitsSold])</f>
        <v>1.8237427954442857</v>
      </c>
      <c r="K1596">
        <f>(p_summary[[#This Row],[Revenue]]-AVERAGE(product_summaries[UnitsSold]))/_xlfn.STDEV.P(product_summaries[UnitsSold])</f>
        <v>0.75067499093188284</v>
      </c>
      <c r="L1596">
        <v>1263</v>
      </c>
    </row>
    <row r="1597" spans="1:12" x14ac:dyDescent="0.3">
      <c r="A1597">
        <v>10855</v>
      </c>
      <c r="B1597">
        <v>65</v>
      </c>
      <c r="C1597">
        <v>21.05</v>
      </c>
      <c r="D1597">
        <v>15</v>
      </c>
      <c r="E1597">
        <v>0.15000000596046448</v>
      </c>
      <c r="F1597" t="s">
        <v>1014</v>
      </c>
      <c r="G1597">
        <v>2</v>
      </c>
      <c r="H1597" t="s">
        <v>7</v>
      </c>
      <c r="I1597">
        <v>268.38749811798334</v>
      </c>
      <c r="J1597">
        <f>(p_summary[[#This Row],[UnitsSold]] - AVERAGE(product_summaries[UnitsSold])) / _xlfn.STDEV.P(product_summaries[UnitsSold])</f>
        <v>0.24012706114962851</v>
      </c>
      <c r="K1597">
        <f>(p_summary[[#This Row],[Revenue]]-AVERAGE(product_summaries[UnitsSold]))/_xlfn.STDEV.P(product_summaries[UnitsSold])</f>
        <v>-1.2169599217497993</v>
      </c>
      <c r="L1597">
        <v>745</v>
      </c>
    </row>
    <row r="1598" spans="1:12" x14ac:dyDescent="0.3">
      <c r="A1598">
        <v>10856</v>
      </c>
      <c r="B1598">
        <v>2</v>
      </c>
      <c r="C1598">
        <v>19</v>
      </c>
      <c r="D1598">
        <v>20</v>
      </c>
      <c r="E1598">
        <v>0</v>
      </c>
      <c r="F1598" t="s">
        <v>891</v>
      </c>
      <c r="G1598">
        <v>1</v>
      </c>
      <c r="H1598" t="s">
        <v>4</v>
      </c>
      <c r="I1598">
        <v>380</v>
      </c>
      <c r="J1598">
        <f>(p_summary[[#This Row],[UnitsSold]] - AVERAGE(product_summaries[UnitsSold])) / _xlfn.STDEV.P(product_summaries[UnitsSold])</f>
        <v>1.1939651096050978</v>
      </c>
      <c r="K1598">
        <f>(p_summary[[#This Row],[Revenue]]-AVERAGE(product_summaries[UnitsSold]))/_xlfn.STDEV.P(product_summaries[UnitsSold])</f>
        <v>-0.87574116861398132</v>
      </c>
      <c r="L1598">
        <v>1057</v>
      </c>
    </row>
    <row r="1599" spans="1:12" x14ac:dyDescent="0.3">
      <c r="A1599">
        <v>10856</v>
      </c>
      <c r="B1599">
        <v>42</v>
      </c>
      <c r="C1599">
        <v>14</v>
      </c>
      <c r="D1599">
        <v>20</v>
      </c>
      <c r="E1599">
        <v>0</v>
      </c>
      <c r="F1599" t="s">
        <v>969</v>
      </c>
      <c r="G1599">
        <v>5</v>
      </c>
      <c r="H1599" t="s">
        <v>16</v>
      </c>
      <c r="I1599">
        <v>280</v>
      </c>
      <c r="J1599">
        <f>(p_summary[[#This Row],[UnitsSold]] - AVERAGE(product_summaries[UnitsSold])) / _xlfn.STDEV.P(product_summaries[UnitsSold])</f>
        <v>9.338274600263323E-2</v>
      </c>
      <c r="K1599">
        <f>(p_summary[[#This Row],[Revenue]]-AVERAGE(product_summaries[UnitsSold]))/_xlfn.STDEV.P(product_summaries[UnitsSold])</f>
        <v>-1.1814584918368882</v>
      </c>
      <c r="L1599">
        <v>697</v>
      </c>
    </row>
    <row r="1600" spans="1:12" x14ac:dyDescent="0.3">
      <c r="A1600">
        <v>10857</v>
      </c>
      <c r="B1600">
        <v>3</v>
      </c>
      <c r="C1600">
        <v>10</v>
      </c>
      <c r="D1600">
        <v>30</v>
      </c>
      <c r="E1600">
        <v>0</v>
      </c>
      <c r="F1600" t="s">
        <v>893</v>
      </c>
      <c r="G1600">
        <v>2</v>
      </c>
      <c r="H1600" t="s">
        <v>7</v>
      </c>
      <c r="I1600">
        <v>300</v>
      </c>
      <c r="J1600">
        <f>(p_summary[[#This Row],[UnitsSold]] - AVERAGE(product_summaries[UnitsSold])) / _xlfn.STDEV.P(product_summaries[UnitsSold])</f>
        <v>-1.0347141766898929</v>
      </c>
      <c r="K1600">
        <f>(p_summary[[#This Row],[Revenue]]-AVERAGE(product_summaries[UnitsSold]))/_xlfn.STDEV.P(product_summaries[UnitsSold])</f>
        <v>-1.1203150271923068</v>
      </c>
      <c r="L1600">
        <v>328</v>
      </c>
    </row>
    <row r="1601" spans="1:12" x14ac:dyDescent="0.3">
      <c r="A1601">
        <v>10857</v>
      </c>
      <c r="B1601">
        <v>26</v>
      </c>
      <c r="C1601">
        <v>31.23</v>
      </c>
      <c r="D1601">
        <v>35</v>
      </c>
      <c r="E1601">
        <v>0.25</v>
      </c>
      <c r="F1601" t="s">
        <v>939</v>
      </c>
      <c r="G1601">
        <v>3</v>
      </c>
      <c r="H1601" t="s">
        <v>10</v>
      </c>
      <c r="I1601">
        <v>819.78749999999991</v>
      </c>
      <c r="J1601">
        <f>(p_summary[[#This Row],[UnitsSold]] - AVERAGE(product_summaries[UnitsSold])) / _xlfn.STDEV.P(product_summaries[UnitsSold])</f>
        <v>0.26458444700746103</v>
      </c>
      <c r="K1601">
        <f>(p_summary[[#This Row],[Revenue]]-AVERAGE(product_summaries[UnitsSold]))/_xlfn.STDEV.P(product_summaries[UnitsSold])</f>
        <v>0.46876540425495966</v>
      </c>
      <c r="L1601">
        <v>753</v>
      </c>
    </row>
    <row r="1602" spans="1:12" x14ac:dyDescent="0.3">
      <c r="A1602">
        <v>10857</v>
      </c>
      <c r="B1602">
        <v>29</v>
      </c>
      <c r="C1602">
        <v>123.79</v>
      </c>
      <c r="D1602">
        <v>10</v>
      </c>
      <c r="E1602">
        <v>0.25</v>
      </c>
      <c r="F1602" t="s">
        <v>945</v>
      </c>
      <c r="G1602">
        <v>6</v>
      </c>
      <c r="H1602" t="s">
        <v>19</v>
      </c>
      <c r="I1602">
        <v>928.42500000000007</v>
      </c>
      <c r="J1602">
        <f>(p_summary[[#This Row],[UnitsSold]] - AVERAGE(product_summaries[UnitsSold])) / _xlfn.STDEV.P(product_summaries[UnitsSold])</f>
        <v>0.24318423438185757</v>
      </c>
      <c r="K1602">
        <f>(p_summary[[#This Row],[Revenue]]-AVERAGE(product_summaries[UnitsSold]))/_xlfn.STDEV.P(product_summaries[UnitsSold])</f>
        <v>0.80088906127124548</v>
      </c>
      <c r="L1602">
        <v>746</v>
      </c>
    </row>
    <row r="1603" spans="1:12" x14ac:dyDescent="0.3">
      <c r="A1603">
        <v>10858</v>
      </c>
      <c r="B1603">
        <v>7</v>
      </c>
      <c r="C1603">
        <v>30</v>
      </c>
      <c r="D1603">
        <v>5</v>
      </c>
      <c r="E1603">
        <v>0</v>
      </c>
      <c r="F1603" t="s">
        <v>901</v>
      </c>
      <c r="G1603">
        <v>7</v>
      </c>
      <c r="H1603" t="s">
        <v>22</v>
      </c>
      <c r="I1603">
        <v>150</v>
      </c>
      <c r="J1603">
        <f>(p_summary[[#This Row],[UnitsSold]] - AVERAGE(product_summaries[UnitsSold])) / _xlfn.STDEV.P(product_summaries[UnitsSold])</f>
        <v>0.29515617932975174</v>
      </c>
      <c r="K1603">
        <f>(p_summary[[#This Row],[Revenue]]-AVERAGE(product_summaries[UnitsSold]))/_xlfn.STDEV.P(product_summaries[UnitsSold])</f>
        <v>-1.578891012026667</v>
      </c>
      <c r="L1603">
        <v>763</v>
      </c>
    </row>
    <row r="1604" spans="1:12" x14ac:dyDescent="0.3">
      <c r="A1604">
        <v>10858</v>
      </c>
      <c r="B1604">
        <v>27</v>
      </c>
      <c r="C1604">
        <v>43.9</v>
      </c>
      <c r="D1604">
        <v>10</v>
      </c>
      <c r="E1604">
        <v>0</v>
      </c>
      <c r="F1604" t="s">
        <v>941</v>
      </c>
      <c r="G1604">
        <v>3</v>
      </c>
      <c r="H1604" t="s">
        <v>10</v>
      </c>
      <c r="I1604">
        <v>439</v>
      </c>
      <c r="J1604">
        <f>(p_summary[[#This Row],[UnitsSold]] - AVERAGE(product_summaries[UnitsSold])) / _xlfn.STDEV.P(product_summaries[UnitsSold])</f>
        <v>-0.92159876709741739</v>
      </c>
      <c r="K1604">
        <f>(p_summary[[#This Row],[Revenue]]-AVERAGE(product_summaries[UnitsSold]))/_xlfn.STDEV.P(product_summaries[UnitsSold])</f>
        <v>-0.69536794791246637</v>
      </c>
      <c r="L1604">
        <v>365</v>
      </c>
    </row>
    <row r="1605" spans="1:12" x14ac:dyDescent="0.3">
      <c r="A1605">
        <v>10858</v>
      </c>
      <c r="B1605">
        <v>70</v>
      </c>
      <c r="C1605">
        <v>15</v>
      </c>
      <c r="D1605">
        <v>4</v>
      </c>
      <c r="E1605">
        <v>0</v>
      </c>
      <c r="F1605" t="s">
        <v>1023</v>
      </c>
      <c r="G1605">
        <v>1</v>
      </c>
      <c r="H1605" t="s">
        <v>4</v>
      </c>
      <c r="I1605">
        <v>60</v>
      </c>
      <c r="J1605">
        <f>(p_summary[[#This Row],[UnitsSold]] - AVERAGE(product_summaries[UnitsSold])) / _xlfn.STDEV.P(product_summaries[UnitsSold])</f>
        <v>0.4602435338701214</v>
      </c>
      <c r="K1605">
        <f>(p_summary[[#This Row],[Revenue]]-AVERAGE(product_summaries[UnitsSold]))/_xlfn.STDEV.P(product_summaries[UnitsSold])</f>
        <v>-1.8540366029272832</v>
      </c>
      <c r="L1605">
        <v>817</v>
      </c>
    </row>
    <row r="1606" spans="1:12" x14ac:dyDescent="0.3">
      <c r="A1606">
        <v>10859</v>
      </c>
      <c r="B1606">
        <v>24</v>
      </c>
      <c r="C1606">
        <v>4.5</v>
      </c>
      <c r="D1606">
        <v>40</v>
      </c>
      <c r="E1606">
        <v>0.25</v>
      </c>
      <c r="F1606" t="s">
        <v>935</v>
      </c>
      <c r="G1606">
        <v>1</v>
      </c>
      <c r="H1606" t="s">
        <v>4</v>
      </c>
      <c r="I1606">
        <v>135</v>
      </c>
      <c r="J1606">
        <f>(p_summary[[#This Row],[UnitsSold]] - AVERAGE(product_summaries[UnitsSold])) / _xlfn.STDEV.P(product_summaries[UnitsSold])</f>
        <v>1.4018528893966744</v>
      </c>
      <c r="K1606">
        <f>(p_summary[[#This Row],[Revenue]]-AVERAGE(product_summaries[UnitsSold]))/_xlfn.STDEV.P(product_summaries[UnitsSold])</f>
        <v>-1.624748610510103</v>
      </c>
      <c r="L1606">
        <v>1125</v>
      </c>
    </row>
    <row r="1607" spans="1:12" x14ac:dyDescent="0.3">
      <c r="A1607">
        <v>10859</v>
      </c>
      <c r="B1607">
        <v>54</v>
      </c>
      <c r="C1607">
        <v>7.45</v>
      </c>
      <c r="D1607">
        <v>35</v>
      </c>
      <c r="E1607">
        <v>0.25</v>
      </c>
      <c r="F1607" t="s">
        <v>993</v>
      </c>
      <c r="G1607">
        <v>6</v>
      </c>
      <c r="H1607" t="s">
        <v>19</v>
      </c>
      <c r="I1607">
        <v>195.5625</v>
      </c>
      <c r="J1607">
        <f>(p_summary[[#This Row],[UnitsSold]] - AVERAGE(product_summaries[UnitsSold])) / _xlfn.STDEV.P(product_summaries[UnitsSold])</f>
        <v>0.27069879347191916</v>
      </c>
      <c r="K1607">
        <f>(p_summary[[#This Row],[Revenue]]-AVERAGE(product_summaries[UnitsSold]))/_xlfn.STDEV.P(product_summaries[UnitsSold])</f>
        <v>-1.4395985566332301</v>
      </c>
      <c r="L1607">
        <v>755</v>
      </c>
    </row>
    <row r="1608" spans="1:12" x14ac:dyDescent="0.3">
      <c r="A1608">
        <v>10859</v>
      </c>
      <c r="B1608">
        <v>64</v>
      </c>
      <c r="C1608">
        <v>33.25</v>
      </c>
      <c r="D1608">
        <v>30</v>
      </c>
      <c r="E1608">
        <v>0.25</v>
      </c>
      <c r="F1608" t="s">
        <v>1012</v>
      </c>
      <c r="G1608">
        <v>5</v>
      </c>
      <c r="H1608" t="s">
        <v>16</v>
      </c>
      <c r="I1608">
        <v>748.125</v>
      </c>
      <c r="J1608">
        <f>(p_summary[[#This Row],[UnitsSold]] - AVERAGE(product_summaries[UnitsSold])) / _xlfn.STDEV.P(product_summaries[UnitsSold])</f>
        <v>0.22484119498848315</v>
      </c>
      <c r="K1608">
        <f>(p_summary[[#This Row],[Revenue]]-AVERAGE(product_summaries[UnitsSold]))/_xlfn.STDEV.P(product_summaries[UnitsSold])</f>
        <v>0.24968072750034434</v>
      </c>
      <c r="L1608">
        <v>740</v>
      </c>
    </row>
    <row r="1609" spans="1:12" x14ac:dyDescent="0.3">
      <c r="A1609">
        <v>10860</v>
      </c>
      <c r="B1609">
        <v>51</v>
      </c>
      <c r="C1609">
        <v>53</v>
      </c>
      <c r="D1609">
        <v>3</v>
      </c>
      <c r="E1609">
        <v>0</v>
      </c>
      <c r="F1609" t="s">
        <v>987</v>
      </c>
      <c r="G1609">
        <v>7</v>
      </c>
      <c r="H1609" t="s">
        <v>22</v>
      </c>
      <c r="I1609">
        <v>159</v>
      </c>
      <c r="J1609">
        <f>(p_summary[[#This Row],[UnitsSold]] - AVERAGE(product_summaries[UnitsSold])) / _xlfn.STDEV.P(product_summaries[UnitsSold])</f>
        <v>0.67118848689392707</v>
      </c>
      <c r="K1609">
        <f>(p_summary[[#This Row],[Revenue]]-AVERAGE(product_summaries[UnitsSold]))/_xlfn.STDEV.P(product_summaries[UnitsSold])</f>
        <v>-1.5513764529366054</v>
      </c>
      <c r="L1609">
        <v>886</v>
      </c>
    </row>
    <row r="1610" spans="1:12" x14ac:dyDescent="0.3">
      <c r="A1610">
        <v>10860</v>
      </c>
      <c r="B1610">
        <v>76</v>
      </c>
      <c r="C1610">
        <v>18</v>
      </c>
      <c r="D1610">
        <v>20</v>
      </c>
      <c r="E1610">
        <v>0</v>
      </c>
      <c r="F1610" t="s">
        <v>1032</v>
      </c>
      <c r="G1610">
        <v>1</v>
      </c>
      <c r="H1610" t="s">
        <v>4</v>
      </c>
      <c r="I1610">
        <v>360</v>
      </c>
      <c r="J1610">
        <f>(p_summary[[#This Row],[UnitsSold]] - AVERAGE(product_summaries[UnitsSold])) / _xlfn.STDEV.P(product_summaries[UnitsSold])</f>
        <v>0.96161994395568862</v>
      </c>
      <c r="K1610">
        <f>(p_summary[[#This Row],[Revenue]]-AVERAGE(product_summaries[UnitsSold]))/_xlfn.STDEV.P(product_summaries[UnitsSold])</f>
        <v>-0.93688463325856275</v>
      </c>
      <c r="L1610">
        <v>981</v>
      </c>
    </row>
    <row r="1611" spans="1:12" x14ac:dyDescent="0.3">
      <c r="A1611">
        <v>10861</v>
      </c>
      <c r="B1611">
        <v>17</v>
      </c>
      <c r="C1611">
        <v>39</v>
      </c>
      <c r="D1611">
        <v>42</v>
      </c>
      <c r="E1611">
        <v>0</v>
      </c>
      <c r="F1611" t="s">
        <v>921</v>
      </c>
      <c r="G1611">
        <v>6</v>
      </c>
      <c r="H1611" t="s">
        <v>19</v>
      </c>
      <c r="I1611">
        <v>1638</v>
      </c>
      <c r="J1611">
        <f>(p_summary[[#This Row],[UnitsSold]] - AVERAGE(product_summaries[UnitsSold])) / _xlfn.STDEV.P(product_summaries[UnitsSold])</f>
        <v>0.95244842425900134</v>
      </c>
      <c r="K1611">
        <f>(p_summary[[#This Row],[Revenue]]-AVERAGE(product_summaries[UnitsSold]))/_xlfn.STDEV.P(product_summaries[UnitsSold])</f>
        <v>2.9701827575301865</v>
      </c>
      <c r="L1611">
        <v>978</v>
      </c>
    </row>
    <row r="1612" spans="1:12" x14ac:dyDescent="0.3">
      <c r="A1612">
        <v>10861</v>
      </c>
      <c r="B1612">
        <v>18</v>
      </c>
      <c r="C1612">
        <v>62.5</v>
      </c>
      <c r="D1612">
        <v>20</v>
      </c>
      <c r="E1612">
        <v>0</v>
      </c>
      <c r="F1612" t="s">
        <v>923</v>
      </c>
      <c r="G1612">
        <v>8</v>
      </c>
      <c r="H1612" t="s">
        <v>25</v>
      </c>
      <c r="I1612">
        <v>1250</v>
      </c>
      <c r="J1612">
        <f>(p_summary[[#This Row],[UnitsSold]] - AVERAGE(product_summaries[UnitsSold])) / _xlfn.STDEV.P(product_summaries[UnitsSold])</f>
        <v>-0.38965062468955952</v>
      </c>
      <c r="K1612">
        <f>(p_summary[[#This Row],[Revenue]]-AVERAGE(product_summaries[UnitsSold]))/_xlfn.STDEV.P(product_summaries[UnitsSold])</f>
        <v>1.783999543425308</v>
      </c>
      <c r="L1612">
        <v>539</v>
      </c>
    </row>
    <row r="1613" spans="1:12" x14ac:dyDescent="0.3">
      <c r="A1613">
        <v>10861</v>
      </c>
      <c r="B1613">
        <v>21</v>
      </c>
      <c r="C1613">
        <v>10</v>
      </c>
      <c r="D1613">
        <v>40</v>
      </c>
      <c r="E1613">
        <v>0</v>
      </c>
      <c r="F1613" t="s">
        <v>929</v>
      </c>
      <c r="G1613">
        <v>3</v>
      </c>
      <c r="H1613" t="s">
        <v>10</v>
      </c>
      <c r="I1613">
        <v>400</v>
      </c>
      <c r="J1613">
        <f>(p_summary[[#This Row],[UnitsSold]] - AVERAGE(product_summaries[UnitsSold])) / _xlfn.STDEV.P(product_summaries[UnitsSold])</f>
        <v>1.0686210070837059</v>
      </c>
      <c r="K1613">
        <f>(p_summary[[#This Row],[Revenue]]-AVERAGE(product_summaries[UnitsSold]))/_xlfn.STDEV.P(product_summaries[UnitsSold])</f>
        <v>-0.81459770396940001</v>
      </c>
      <c r="L1613">
        <v>1016</v>
      </c>
    </row>
    <row r="1614" spans="1:12" x14ac:dyDescent="0.3">
      <c r="A1614">
        <v>10861</v>
      </c>
      <c r="B1614">
        <v>33</v>
      </c>
      <c r="C1614">
        <v>2.5</v>
      </c>
      <c r="D1614">
        <v>35</v>
      </c>
      <c r="E1614">
        <v>0</v>
      </c>
      <c r="F1614" t="s">
        <v>953</v>
      </c>
      <c r="G1614">
        <v>4</v>
      </c>
      <c r="H1614" t="s">
        <v>13</v>
      </c>
      <c r="I1614">
        <v>87.5</v>
      </c>
      <c r="J1614">
        <f>(p_summary[[#This Row],[UnitsSold]] - AVERAGE(product_summaries[UnitsSold])) / _xlfn.STDEV.P(product_summaries[UnitsSold])</f>
        <v>0.27069879347191916</v>
      </c>
      <c r="K1614">
        <f>(p_summary[[#This Row],[Revenue]]-AVERAGE(product_summaries[UnitsSold]))/_xlfn.STDEV.P(product_summaries[UnitsSold])</f>
        <v>-1.7699643390409838</v>
      </c>
      <c r="L1614">
        <v>755</v>
      </c>
    </row>
    <row r="1615" spans="1:12" x14ac:dyDescent="0.3">
      <c r="A1615">
        <v>10861</v>
      </c>
      <c r="B1615">
        <v>62</v>
      </c>
      <c r="C1615">
        <v>49.3</v>
      </c>
      <c r="D1615">
        <v>3</v>
      </c>
      <c r="E1615">
        <v>0</v>
      </c>
      <c r="F1615" t="s">
        <v>1008</v>
      </c>
      <c r="G1615">
        <v>3</v>
      </c>
      <c r="H1615" t="s">
        <v>10</v>
      </c>
      <c r="I1615">
        <v>147.89999999999998</v>
      </c>
      <c r="J1615">
        <f>(p_summary[[#This Row],[UnitsSold]] - AVERAGE(product_summaries[UnitsSold])) / _xlfn.STDEV.P(product_summaries[UnitsSold])</f>
        <v>1.2734516136430536</v>
      </c>
      <c r="K1615">
        <f>(p_summary[[#This Row],[Revenue]]-AVERAGE(product_summaries[UnitsSold]))/_xlfn.STDEV.P(product_summaries[UnitsSold])</f>
        <v>-1.5853110758143483</v>
      </c>
      <c r="L1615">
        <v>1083</v>
      </c>
    </row>
    <row r="1616" spans="1:12" x14ac:dyDescent="0.3">
      <c r="A1616">
        <v>10862</v>
      </c>
      <c r="B1616">
        <v>11</v>
      </c>
      <c r="C1616">
        <v>21</v>
      </c>
      <c r="D1616">
        <v>25</v>
      </c>
      <c r="E1616">
        <v>0</v>
      </c>
      <c r="F1616" t="s">
        <v>909</v>
      </c>
      <c r="G1616">
        <v>4</v>
      </c>
      <c r="H1616" t="s">
        <v>13</v>
      </c>
      <c r="I1616">
        <v>525</v>
      </c>
      <c r="J1616">
        <f>(p_summary[[#This Row],[UnitsSold]] - AVERAGE(product_summaries[UnitsSold])) / _xlfn.STDEV.P(product_summaries[UnitsSold])</f>
        <v>0.12089730509269485</v>
      </c>
      <c r="K1616">
        <f>(p_summary[[#This Row],[Revenue]]-AVERAGE(product_summaries[UnitsSold]))/_xlfn.STDEV.P(product_summaries[UnitsSold])</f>
        <v>-0.4324510499407665</v>
      </c>
      <c r="L1616">
        <v>706</v>
      </c>
    </row>
    <row r="1617" spans="1:12" x14ac:dyDescent="0.3">
      <c r="A1617">
        <v>10862</v>
      </c>
      <c r="B1617">
        <v>52</v>
      </c>
      <c r="C1617">
        <v>7</v>
      </c>
      <c r="D1617">
        <v>8</v>
      </c>
      <c r="E1617">
        <v>0</v>
      </c>
      <c r="F1617" t="s">
        <v>989</v>
      </c>
      <c r="G1617">
        <v>5</v>
      </c>
      <c r="H1617" t="s">
        <v>16</v>
      </c>
      <c r="I1617">
        <v>56</v>
      </c>
      <c r="J1617">
        <f>(p_summary[[#This Row],[UnitsSold]] - AVERAGE(product_summaries[UnitsSold])) / _xlfn.STDEV.P(product_summaries[UnitsSold])</f>
        <v>-0.50888038074649322</v>
      </c>
      <c r="K1617">
        <f>(p_summary[[#This Row],[Revenue]]-AVERAGE(product_summaries[UnitsSold]))/_xlfn.STDEV.P(product_summaries[UnitsSold])</f>
        <v>-1.8662652958561994</v>
      </c>
      <c r="L1617">
        <v>500</v>
      </c>
    </row>
    <row r="1618" spans="1:12" x14ac:dyDescent="0.3">
      <c r="A1618">
        <v>10863</v>
      </c>
      <c r="B1618">
        <v>1</v>
      </c>
      <c r="C1618">
        <v>18</v>
      </c>
      <c r="D1618">
        <v>20</v>
      </c>
      <c r="E1618">
        <v>0.15000000596046448</v>
      </c>
      <c r="F1618" t="s">
        <v>889</v>
      </c>
      <c r="G1618">
        <v>1</v>
      </c>
      <c r="H1618" t="s">
        <v>4</v>
      </c>
      <c r="I1618">
        <v>305.99999785423279</v>
      </c>
      <c r="J1618">
        <f>(p_summary[[#This Row],[UnitsSold]] - AVERAGE(product_summaries[UnitsSold])) / _xlfn.STDEV.P(product_summaries[UnitsSold])</f>
        <v>0.49387243942464115</v>
      </c>
      <c r="K1618">
        <f>(p_summary[[#This Row],[Revenue]]-AVERAGE(product_summaries[UnitsSold]))/_xlfn.STDEV.P(product_summaries[UnitsSold])</f>
        <v>-1.1019719943589146</v>
      </c>
      <c r="L1618">
        <v>828</v>
      </c>
    </row>
    <row r="1619" spans="1:12" x14ac:dyDescent="0.3">
      <c r="A1619">
        <v>10863</v>
      </c>
      <c r="B1619">
        <v>58</v>
      </c>
      <c r="C1619">
        <v>13.25</v>
      </c>
      <c r="D1619">
        <v>12</v>
      </c>
      <c r="E1619">
        <v>0.15000000596046448</v>
      </c>
      <c r="F1619" t="s">
        <v>1000</v>
      </c>
      <c r="G1619">
        <v>8</v>
      </c>
      <c r="H1619" t="s">
        <v>25</v>
      </c>
      <c r="I1619">
        <v>135.14999905228615</v>
      </c>
      <c r="J1619">
        <f>(p_summary[[#This Row],[UnitsSold]] - AVERAGE(product_summaries[UnitsSold])) / _xlfn.STDEV.P(product_summaries[UnitsSold])</f>
        <v>-0.40493649085070488</v>
      </c>
      <c r="K1619">
        <f>(p_summary[[#This Row],[Revenue]]-AVERAGE(product_summaries[UnitsSold]))/_xlfn.STDEV.P(product_summaries[UnitsSold])</f>
        <v>-1.6242900374225941</v>
      </c>
      <c r="L1619">
        <v>534</v>
      </c>
    </row>
    <row r="1620" spans="1:12" x14ac:dyDescent="0.3">
      <c r="A1620">
        <v>10864</v>
      </c>
      <c r="B1620">
        <v>35</v>
      </c>
      <c r="C1620">
        <v>18</v>
      </c>
      <c r="D1620">
        <v>4</v>
      </c>
      <c r="E1620">
        <v>0</v>
      </c>
      <c r="F1620" t="s">
        <v>956</v>
      </c>
      <c r="G1620">
        <v>1</v>
      </c>
      <c r="H1620" t="s">
        <v>4</v>
      </c>
      <c r="I1620">
        <v>72</v>
      </c>
      <c r="J1620">
        <f>(p_summary[[#This Row],[UnitsSold]] - AVERAGE(product_summaries[UnitsSold])) / _xlfn.STDEV.P(product_summaries[UnitsSold])</f>
        <v>0.6620169671972399</v>
      </c>
      <c r="K1620">
        <f>(p_summary[[#This Row],[Revenue]]-AVERAGE(product_summaries[UnitsSold]))/_xlfn.STDEV.P(product_summaries[UnitsSold])</f>
        <v>-1.8173505241405343</v>
      </c>
      <c r="L1620">
        <v>883</v>
      </c>
    </row>
    <row r="1621" spans="1:12" x14ac:dyDescent="0.3">
      <c r="A1621">
        <v>10864</v>
      </c>
      <c r="B1621">
        <v>67</v>
      </c>
      <c r="C1621">
        <v>14</v>
      </c>
      <c r="D1621">
        <v>15</v>
      </c>
      <c r="E1621">
        <v>0</v>
      </c>
      <c r="F1621" t="s">
        <v>1018</v>
      </c>
      <c r="G1621">
        <v>1</v>
      </c>
      <c r="H1621" t="s">
        <v>4</v>
      </c>
      <c r="I1621">
        <v>210</v>
      </c>
      <c r="J1621">
        <f>(p_summary[[#This Row],[UnitsSold]] - AVERAGE(product_summaries[UnitsSold])) / _xlfn.STDEV.P(product_summaries[UnitsSold])</f>
        <v>-1.4749471221308788</v>
      </c>
      <c r="K1621">
        <f>(p_summary[[#This Row],[Revenue]]-AVERAGE(product_summaries[UnitsSold]))/_xlfn.STDEV.P(product_summaries[UnitsSold])</f>
        <v>-1.395460618092923</v>
      </c>
      <c r="L1621">
        <v>184</v>
      </c>
    </row>
    <row r="1622" spans="1:12" x14ac:dyDescent="0.3">
      <c r="A1622">
        <v>10865</v>
      </c>
      <c r="B1622">
        <v>38</v>
      </c>
      <c r="C1622">
        <v>263.5</v>
      </c>
      <c r="D1622">
        <v>60</v>
      </c>
      <c r="E1622">
        <v>5.000000074505806E-2</v>
      </c>
      <c r="F1622" t="s">
        <v>961</v>
      </c>
      <c r="G1622">
        <v>1</v>
      </c>
      <c r="H1622" t="s">
        <v>4</v>
      </c>
      <c r="I1622">
        <v>15019.499988220632</v>
      </c>
      <c r="J1622">
        <f>(p_summary[[#This Row],[UnitsSold]] - AVERAGE(product_summaries[UnitsSold])) / _xlfn.STDEV.P(product_summaries[UnitsSold])</f>
        <v>-0.13284807318231781</v>
      </c>
      <c r="K1622">
        <f>(p_summary[[#This Row],[Revenue]]-AVERAGE(product_summaries[UnitsSold]))/_xlfn.STDEV.P(product_summaries[UnitsSold])</f>
        <v>43.879746328591892</v>
      </c>
      <c r="L1622">
        <v>623</v>
      </c>
    </row>
    <row r="1623" spans="1:12" x14ac:dyDescent="0.3">
      <c r="A1623">
        <v>10865</v>
      </c>
      <c r="B1623">
        <v>39</v>
      </c>
      <c r="C1623">
        <v>18</v>
      </c>
      <c r="D1623">
        <v>80</v>
      </c>
      <c r="E1623">
        <v>5.000000074505806E-2</v>
      </c>
      <c r="F1623" t="s">
        <v>963</v>
      </c>
      <c r="G1623">
        <v>1</v>
      </c>
      <c r="H1623" t="s">
        <v>4</v>
      </c>
      <c r="I1623">
        <v>1367.9999989271164</v>
      </c>
      <c r="J1623">
        <f>(p_summary[[#This Row],[UnitsSold]] - AVERAGE(product_summaries[UnitsSold])) / _xlfn.STDEV.P(product_summaries[UnitsSold])</f>
        <v>0.38687137629662377</v>
      </c>
      <c r="K1623">
        <f>(p_summary[[#This Row],[Revenue]]-AVERAGE(product_summaries[UnitsSold]))/_xlfn.STDEV.P(product_summaries[UnitsSold])</f>
        <v>2.1447459815483469</v>
      </c>
      <c r="L1623">
        <v>793</v>
      </c>
    </row>
    <row r="1624" spans="1:12" x14ac:dyDescent="0.3">
      <c r="A1624">
        <v>10866</v>
      </c>
      <c r="B1624">
        <v>2</v>
      </c>
      <c r="C1624">
        <v>19</v>
      </c>
      <c r="D1624">
        <v>21</v>
      </c>
      <c r="E1624">
        <v>0.25</v>
      </c>
      <c r="F1624" t="s">
        <v>891</v>
      </c>
      <c r="G1624">
        <v>1</v>
      </c>
      <c r="H1624" t="s">
        <v>4</v>
      </c>
      <c r="I1624">
        <v>299.25</v>
      </c>
      <c r="J1624">
        <f>(p_summary[[#This Row],[UnitsSold]] - AVERAGE(product_summaries[UnitsSold])) / _xlfn.STDEV.P(product_summaries[UnitsSold])</f>
        <v>1.1939651096050978</v>
      </c>
      <c r="K1624">
        <f>(p_summary[[#This Row],[Revenue]]-AVERAGE(product_summaries[UnitsSold]))/_xlfn.STDEV.P(product_summaries[UnitsSold])</f>
        <v>-1.1226079071164787</v>
      </c>
      <c r="L1624">
        <v>1057</v>
      </c>
    </row>
    <row r="1625" spans="1:12" x14ac:dyDescent="0.3">
      <c r="A1625">
        <v>10866</v>
      </c>
      <c r="B1625">
        <v>24</v>
      </c>
      <c r="C1625">
        <v>4.5</v>
      </c>
      <c r="D1625">
        <v>6</v>
      </c>
      <c r="E1625">
        <v>0.25</v>
      </c>
      <c r="F1625" t="s">
        <v>935</v>
      </c>
      <c r="G1625">
        <v>1</v>
      </c>
      <c r="H1625" t="s">
        <v>4</v>
      </c>
      <c r="I1625">
        <v>20.25</v>
      </c>
      <c r="J1625">
        <f>(p_summary[[#This Row],[UnitsSold]] - AVERAGE(product_summaries[UnitsSold])) / _xlfn.STDEV.P(product_summaries[UnitsSold])</f>
        <v>1.4018528893966744</v>
      </c>
      <c r="K1625">
        <f>(p_summary[[#This Row],[Revenue]]-AVERAGE(product_summaries[UnitsSold]))/_xlfn.STDEV.P(product_summaries[UnitsSold])</f>
        <v>-1.9755592389083887</v>
      </c>
      <c r="L1625">
        <v>1125</v>
      </c>
    </row>
    <row r="1626" spans="1:12" x14ac:dyDescent="0.3">
      <c r="A1626">
        <v>10866</v>
      </c>
      <c r="B1626">
        <v>30</v>
      </c>
      <c r="C1626">
        <v>25.89</v>
      </c>
      <c r="D1626">
        <v>40</v>
      </c>
      <c r="E1626">
        <v>0.25</v>
      </c>
      <c r="F1626" t="s">
        <v>947</v>
      </c>
      <c r="G1626">
        <v>8</v>
      </c>
      <c r="H1626" t="s">
        <v>25</v>
      </c>
      <c r="I1626">
        <v>776.69999999999993</v>
      </c>
      <c r="J1626">
        <f>(p_summary[[#This Row],[UnitsSold]] - AVERAGE(product_summaries[UnitsSold])) / _xlfn.STDEV.P(product_summaries[UnitsSold])</f>
        <v>-0.16647697873683756</v>
      </c>
      <c r="K1626">
        <f>(p_summary[[#This Row],[Revenue]]-AVERAGE(product_summaries[UnitsSold]))/_xlfn.STDEV.P(product_summaries[UnitsSold])</f>
        <v>0.33703945261128976</v>
      </c>
      <c r="L1626">
        <v>612</v>
      </c>
    </row>
    <row r="1627" spans="1:12" x14ac:dyDescent="0.3">
      <c r="A1627">
        <v>10867</v>
      </c>
      <c r="B1627">
        <v>53</v>
      </c>
      <c r="C1627">
        <v>32.799999999999997</v>
      </c>
      <c r="D1627">
        <v>3</v>
      </c>
      <c r="E1627">
        <v>0</v>
      </c>
      <c r="F1627" t="s">
        <v>991</v>
      </c>
      <c r="G1627">
        <v>6</v>
      </c>
      <c r="H1627" t="s">
        <v>19</v>
      </c>
      <c r="I1627">
        <v>98.399999999999991</v>
      </c>
      <c r="J1627">
        <f>(p_summary[[#This Row],[UnitsSold]] - AVERAGE(product_summaries[UnitsSold])) / _xlfn.STDEV.P(product_summaries[UnitsSold])</f>
        <v>0.16981207680835994</v>
      </c>
      <c r="K1627">
        <f>(p_summary[[#This Row],[Revenue]]-AVERAGE(product_summaries[UnitsSold]))/_xlfn.STDEV.P(product_summaries[UnitsSold])</f>
        <v>-1.7366411508096871</v>
      </c>
      <c r="L1627">
        <v>722</v>
      </c>
    </row>
    <row r="1628" spans="1:12" x14ac:dyDescent="0.3">
      <c r="A1628">
        <v>10868</v>
      </c>
      <c r="B1628">
        <v>26</v>
      </c>
      <c r="C1628">
        <v>31.23</v>
      </c>
      <c r="D1628">
        <v>20</v>
      </c>
      <c r="E1628">
        <v>0</v>
      </c>
      <c r="F1628" t="s">
        <v>939</v>
      </c>
      <c r="G1628">
        <v>3</v>
      </c>
      <c r="H1628" t="s">
        <v>10</v>
      </c>
      <c r="I1628">
        <v>624.6</v>
      </c>
      <c r="J1628">
        <f>(p_summary[[#This Row],[UnitsSold]] - AVERAGE(product_summaries[UnitsSold])) / _xlfn.STDEV.P(product_summaries[UnitsSold])</f>
        <v>0.26458444700746103</v>
      </c>
      <c r="K1628">
        <f>(p_summary[[#This Row],[Revenue]]-AVERAGE(product_summaries[UnitsSold]))/_xlfn.STDEV.P(product_summaries[UnitsSold])</f>
        <v>-0.12795659601075124</v>
      </c>
      <c r="L1628">
        <v>753</v>
      </c>
    </row>
    <row r="1629" spans="1:12" x14ac:dyDescent="0.3">
      <c r="A1629">
        <v>10868</v>
      </c>
      <c r="B1629">
        <v>35</v>
      </c>
      <c r="C1629">
        <v>18</v>
      </c>
      <c r="D1629">
        <v>30</v>
      </c>
      <c r="E1629">
        <v>0</v>
      </c>
      <c r="F1629" t="s">
        <v>956</v>
      </c>
      <c r="G1629">
        <v>1</v>
      </c>
      <c r="H1629" t="s">
        <v>4</v>
      </c>
      <c r="I1629">
        <v>540</v>
      </c>
      <c r="J1629">
        <f>(p_summary[[#This Row],[UnitsSold]] - AVERAGE(product_summaries[UnitsSold])) / _xlfn.STDEV.P(product_summaries[UnitsSold])</f>
        <v>0.6620169671972399</v>
      </c>
      <c r="K1629">
        <f>(p_summary[[#This Row],[Revenue]]-AVERAGE(product_summaries[UnitsSold]))/_xlfn.STDEV.P(product_summaries[UnitsSold])</f>
        <v>-0.38659345145733048</v>
      </c>
      <c r="L1629">
        <v>883</v>
      </c>
    </row>
    <row r="1630" spans="1:12" x14ac:dyDescent="0.3">
      <c r="A1630">
        <v>10868</v>
      </c>
      <c r="B1630">
        <v>49</v>
      </c>
      <c r="C1630">
        <v>20</v>
      </c>
      <c r="D1630">
        <v>42</v>
      </c>
      <c r="E1630">
        <v>0.10000000149011612</v>
      </c>
      <c r="F1630" t="s">
        <v>983</v>
      </c>
      <c r="G1630">
        <v>3</v>
      </c>
      <c r="H1630" t="s">
        <v>10</v>
      </c>
      <c r="I1630">
        <v>755.99999874830246</v>
      </c>
      <c r="J1630">
        <f>(p_summary[[#This Row],[UnitsSold]] - AVERAGE(product_summaries[UnitsSold])) / _xlfn.STDEV.P(product_summaries[UnitsSold])</f>
        <v>-0.44773691610191185</v>
      </c>
      <c r="K1630">
        <f>(p_summary[[#This Row],[Revenue]]-AVERAGE(product_summaries[UnitsSold]))/_xlfn.STDEV.P(product_summaries[UnitsSold])</f>
        <v>0.27375596287749204</v>
      </c>
      <c r="L1630">
        <v>520</v>
      </c>
    </row>
    <row r="1631" spans="1:12" x14ac:dyDescent="0.3">
      <c r="A1631">
        <v>10869</v>
      </c>
      <c r="B1631">
        <v>1</v>
      </c>
      <c r="C1631">
        <v>18</v>
      </c>
      <c r="D1631">
        <v>40</v>
      </c>
      <c r="E1631">
        <v>0</v>
      </c>
      <c r="F1631" t="s">
        <v>889</v>
      </c>
      <c r="G1631">
        <v>1</v>
      </c>
      <c r="H1631" t="s">
        <v>4</v>
      </c>
      <c r="I1631">
        <v>720</v>
      </c>
      <c r="J1631">
        <f>(p_summary[[#This Row],[UnitsSold]] - AVERAGE(product_summaries[UnitsSold])) / _xlfn.STDEV.P(product_summaries[UnitsSold])</f>
        <v>0.49387243942464115</v>
      </c>
      <c r="K1631">
        <f>(p_summary[[#This Row],[Revenue]]-AVERAGE(product_summaries[UnitsSold]))/_xlfn.STDEV.P(product_summaries[UnitsSold])</f>
        <v>0.16369773034390181</v>
      </c>
      <c r="L1631">
        <v>828</v>
      </c>
    </row>
    <row r="1632" spans="1:12" x14ac:dyDescent="0.3">
      <c r="A1632">
        <v>10869</v>
      </c>
      <c r="B1632">
        <v>11</v>
      </c>
      <c r="C1632">
        <v>21</v>
      </c>
      <c r="D1632">
        <v>10</v>
      </c>
      <c r="E1632">
        <v>0</v>
      </c>
      <c r="F1632" t="s">
        <v>909</v>
      </c>
      <c r="G1632">
        <v>4</v>
      </c>
      <c r="H1632" t="s">
        <v>13</v>
      </c>
      <c r="I1632">
        <v>210</v>
      </c>
      <c r="J1632">
        <f>(p_summary[[#This Row],[UnitsSold]] - AVERAGE(product_summaries[UnitsSold])) / _xlfn.STDEV.P(product_summaries[UnitsSold])</f>
        <v>0.12089730509269485</v>
      </c>
      <c r="K1632">
        <f>(p_summary[[#This Row],[Revenue]]-AVERAGE(product_summaries[UnitsSold]))/_xlfn.STDEV.P(product_summaries[UnitsSold])</f>
        <v>-1.395460618092923</v>
      </c>
      <c r="L1632">
        <v>706</v>
      </c>
    </row>
    <row r="1633" spans="1:12" x14ac:dyDescent="0.3">
      <c r="A1633">
        <v>10869</v>
      </c>
      <c r="B1633">
        <v>23</v>
      </c>
      <c r="C1633">
        <v>9</v>
      </c>
      <c r="D1633">
        <v>50</v>
      </c>
      <c r="E1633">
        <v>0</v>
      </c>
      <c r="F1633" t="s">
        <v>933</v>
      </c>
      <c r="G1633">
        <v>5</v>
      </c>
      <c r="H1633" t="s">
        <v>16</v>
      </c>
      <c r="I1633">
        <v>450</v>
      </c>
      <c r="J1633">
        <f>(p_summary[[#This Row],[UnitsSold]] - AVERAGE(product_summaries[UnitsSold])) / _xlfn.STDEV.P(product_summaries[UnitsSold])</f>
        <v>-0.26430652216816775</v>
      </c>
      <c r="K1633">
        <f>(p_summary[[#This Row],[Revenue]]-AVERAGE(product_summaries[UnitsSold]))/_xlfn.STDEV.P(product_summaries[UnitsSold])</f>
        <v>-0.66173904235794656</v>
      </c>
      <c r="L1633">
        <v>580</v>
      </c>
    </row>
    <row r="1634" spans="1:12" x14ac:dyDescent="0.3">
      <c r="A1634">
        <v>10869</v>
      </c>
      <c r="B1634">
        <v>68</v>
      </c>
      <c r="C1634">
        <v>12.5</v>
      </c>
      <c r="D1634">
        <v>20</v>
      </c>
      <c r="E1634">
        <v>0</v>
      </c>
      <c r="F1634" t="s">
        <v>1019</v>
      </c>
      <c r="G1634">
        <v>3</v>
      </c>
      <c r="H1634" t="s">
        <v>10</v>
      </c>
      <c r="I1634">
        <v>250</v>
      </c>
      <c r="J1634">
        <f>(p_summary[[#This Row],[UnitsSold]] - AVERAGE(product_summaries[UnitsSold])) / _xlfn.STDEV.P(product_summaries[UnitsSold])</f>
        <v>0.40521441568999816</v>
      </c>
      <c r="K1634">
        <f>(p_summary[[#This Row],[Revenue]]-AVERAGE(product_summaries[UnitsSold]))/_xlfn.STDEV.P(product_summaries[UnitsSold])</f>
        <v>-1.2731736888037601</v>
      </c>
      <c r="L1634">
        <v>799</v>
      </c>
    </row>
    <row r="1635" spans="1:12" x14ac:dyDescent="0.3">
      <c r="A1635">
        <v>10870</v>
      </c>
      <c r="B1635">
        <v>35</v>
      </c>
      <c r="C1635">
        <v>18</v>
      </c>
      <c r="D1635">
        <v>3</v>
      </c>
      <c r="E1635">
        <v>0</v>
      </c>
      <c r="F1635" t="s">
        <v>956</v>
      </c>
      <c r="G1635">
        <v>1</v>
      </c>
      <c r="H1635" t="s">
        <v>4</v>
      </c>
      <c r="I1635">
        <v>54</v>
      </c>
      <c r="J1635">
        <f>(p_summary[[#This Row],[UnitsSold]] - AVERAGE(product_summaries[UnitsSold])) / _xlfn.STDEV.P(product_summaries[UnitsSold])</f>
        <v>0.6620169671972399</v>
      </c>
      <c r="K1635">
        <f>(p_summary[[#This Row],[Revenue]]-AVERAGE(product_summaries[UnitsSold]))/_xlfn.STDEV.P(product_summaries[UnitsSold])</f>
        <v>-1.8723796423206576</v>
      </c>
      <c r="L1635">
        <v>883</v>
      </c>
    </row>
    <row r="1636" spans="1:12" x14ac:dyDescent="0.3">
      <c r="A1636">
        <v>10870</v>
      </c>
      <c r="B1636">
        <v>51</v>
      </c>
      <c r="C1636">
        <v>53</v>
      </c>
      <c r="D1636">
        <v>2</v>
      </c>
      <c r="E1636">
        <v>0</v>
      </c>
      <c r="F1636" t="s">
        <v>987</v>
      </c>
      <c r="G1636">
        <v>7</v>
      </c>
      <c r="H1636" t="s">
        <v>22</v>
      </c>
      <c r="I1636">
        <v>106</v>
      </c>
      <c r="J1636">
        <f>(p_summary[[#This Row],[UnitsSold]] - AVERAGE(product_summaries[UnitsSold])) / _xlfn.STDEV.P(product_summaries[UnitsSold])</f>
        <v>0.67118848689392707</v>
      </c>
      <c r="K1636">
        <f>(p_summary[[#This Row],[Revenue]]-AVERAGE(product_summaries[UnitsSold]))/_xlfn.STDEV.P(product_summaries[UnitsSold])</f>
        <v>-1.713406634244746</v>
      </c>
      <c r="L1636">
        <v>886</v>
      </c>
    </row>
    <row r="1637" spans="1:12" x14ac:dyDescent="0.3">
      <c r="A1637">
        <v>10871</v>
      </c>
      <c r="B1637">
        <v>6</v>
      </c>
      <c r="C1637">
        <v>25</v>
      </c>
      <c r="D1637">
        <v>50</v>
      </c>
      <c r="E1637">
        <v>5.000000074505806E-2</v>
      </c>
      <c r="F1637" t="s">
        <v>899</v>
      </c>
      <c r="G1637">
        <v>2</v>
      </c>
      <c r="H1637" t="s">
        <v>7</v>
      </c>
      <c r="I1637">
        <v>1187.4999990686774</v>
      </c>
      <c r="J1637">
        <f>(p_summary[[#This Row],[UnitsSold]] - AVERAGE(product_summaries[UnitsSold])) / _xlfn.STDEV.P(product_summaries[UnitsSold])</f>
        <v>-1.1172578539600777</v>
      </c>
      <c r="K1637">
        <f>(p_summary[[#This Row],[Revenue]]-AVERAGE(product_summaries[UnitsSold]))/_xlfn.STDEV.P(product_summaries[UnitsSold])</f>
        <v>1.5929262135637767</v>
      </c>
      <c r="L1637">
        <v>301</v>
      </c>
    </row>
    <row r="1638" spans="1:12" x14ac:dyDescent="0.3">
      <c r="A1638">
        <v>10871</v>
      </c>
      <c r="B1638">
        <v>16</v>
      </c>
      <c r="C1638">
        <v>17.45</v>
      </c>
      <c r="D1638">
        <v>12</v>
      </c>
      <c r="E1638">
        <v>5.000000074505806E-2</v>
      </c>
      <c r="F1638" t="s">
        <v>919</v>
      </c>
      <c r="G1638">
        <v>3</v>
      </c>
      <c r="H1638" t="s">
        <v>10</v>
      </c>
      <c r="I1638">
        <v>198.92999984398483</v>
      </c>
      <c r="J1638">
        <f>(p_summary[[#This Row],[UnitsSold]] - AVERAGE(product_summaries[UnitsSold])) / _xlfn.STDEV.P(product_summaries[UnitsSold])</f>
        <v>1.5027396060602336</v>
      </c>
      <c r="K1638">
        <f>(p_summary[[#This Row],[Revenue]]-AVERAGE(product_summaries[UnitsSold]))/_xlfn.STDEV.P(product_summaries[UnitsSold])</f>
        <v>-1.4293035262506641</v>
      </c>
      <c r="L1638">
        <v>1158</v>
      </c>
    </row>
    <row r="1639" spans="1:12" x14ac:dyDescent="0.3">
      <c r="A1639">
        <v>10871</v>
      </c>
      <c r="B1639">
        <v>17</v>
      </c>
      <c r="C1639">
        <v>39</v>
      </c>
      <c r="D1639">
        <v>16</v>
      </c>
      <c r="E1639">
        <v>5.000000074505806E-2</v>
      </c>
      <c r="F1639" t="s">
        <v>921</v>
      </c>
      <c r="G1639">
        <v>6</v>
      </c>
      <c r="H1639" t="s">
        <v>19</v>
      </c>
      <c r="I1639">
        <v>592.79999953508377</v>
      </c>
      <c r="J1639">
        <f>(p_summary[[#This Row],[UnitsSold]] - AVERAGE(product_summaries[UnitsSold])) / _xlfn.STDEV.P(product_summaries[UnitsSold])</f>
        <v>0.95244842425900134</v>
      </c>
      <c r="K1639">
        <f>(p_summary[[#This Row],[Revenue]]-AVERAGE(product_summaries[UnitsSold]))/_xlfn.STDEV.P(product_summaries[UnitsSold])</f>
        <v>-0.22517470621696511</v>
      </c>
      <c r="L1639">
        <v>978</v>
      </c>
    </row>
    <row r="1640" spans="1:12" x14ac:dyDescent="0.3">
      <c r="A1640">
        <v>10872</v>
      </c>
      <c r="B1640">
        <v>55</v>
      </c>
      <c r="C1640">
        <v>24</v>
      </c>
      <c r="D1640">
        <v>10</v>
      </c>
      <c r="E1640">
        <v>5.000000074505806E-2</v>
      </c>
      <c r="F1640" t="s">
        <v>995</v>
      </c>
      <c r="G1640">
        <v>6</v>
      </c>
      <c r="H1640" t="s">
        <v>19</v>
      </c>
      <c r="I1640">
        <v>227.99999982118607</v>
      </c>
      <c r="J1640">
        <f>(p_summary[[#This Row],[UnitsSold]] - AVERAGE(product_summaries[UnitsSold])) / _xlfn.STDEV.P(product_summaries[UnitsSold])</f>
        <v>0.72316043184182122</v>
      </c>
      <c r="K1640">
        <f>(p_summary[[#This Row],[Revenue]]-AVERAGE(product_summaries[UnitsSold]))/_xlfn.STDEV.P(product_summaries[UnitsSold])</f>
        <v>-1.3404315004594649</v>
      </c>
      <c r="L1640">
        <v>903</v>
      </c>
    </row>
    <row r="1641" spans="1:12" x14ac:dyDescent="0.3">
      <c r="A1641">
        <v>10872</v>
      </c>
      <c r="B1641">
        <v>62</v>
      </c>
      <c r="C1641">
        <v>49.3</v>
      </c>
      <c r="D1641">
        <v>20</v>
      </c>
      <c r="E1641">
        <v>5.000000074505806E-2</v>
      </c>
      <c r="F1641" t="s">
        <v>1008</v>
      </c>
      <c r="G1641">
        <v>3</v>
      </c>
      <c r="H1641" t="s">
        <v>10</v>
      </c>
      <c r="I1641">
        <v>936.69999926537275</v>
      </c>
      <c r="J1641">
        <f>(p_summary[[#This Row],[UnitsSold]] - AVERAGE(product_summaries[UnitsSold])) / _xlfn.STDEV.P(product_summaries[UnitsSold])</f>
        <v>1.2734516136430536</v>
      </c>
      <c r="K1641">
        <f>(p_summary[[#This Row],[Revenue]]-AVERAGE(product_summaries[UnitsSold]))/_xlfn.STDEV.P(product_summaries[UnitsSold])</f>
        <v>0.82618716752205812</v>
      </c>
      <c r="L1641">
        <v>1083</v>
      </c>
    </row>
    <row r="1642" spans="1:12" x14ac:dyDescent="0.3">
      <c r="A1642">
        <v>10872</v>
      </c>
      <c r="B1642">
        <v>64</v>
      </c>
      <c r="C1642">
        <v>33.25</v>
      </c>
      <c r="D1642">
        <v>15</v>
      </c>
      <c r="E1642">
        <v>5.000000074505806E-2</v>
      </c>
      <c r="F1642" t="s">
        <v>1012</v>
      </c>
      <c r="G1642">
        <v>5</v>
      </c>
      <c r="H1642" t="s">
        <v>16</v>
      </c>
      <c r="I1642">
        <v>473.81249962840229</v>
      </c>
      <c r="J1642">
        <f>(p_summary[[#This Row],[UnitsSold]] - AVERAGE(product_summaries[UnitsSold])) / _xlfn.STDEV.P(product_summaries[UnitsSold])</f>
        <v>0.22484119498848315</v>
      </c>
      <c r="K1642">
        <f>(p_summary[[#This Row],[Revenue]]-AVERAGE(product_summaries[UnitsSold]))/_xlfn.STDEV.P(product_summaries[UnitsSold])</f>
        <v>-0.58894010590153045</v>
      </c>
      <c r="L1642">
        <v>740</v>
      </c>
    </row>
    <row r="1643" spans="1:12" x14ac:dyDescent="0.3">
      <c r="A1643">
        <v>10872</v>
      </c>
      <c r="B1643">
        <v>65</v>
      </c>
      <c r="C1643">
        <v>21.05</v>
      </c>
      <c r="D1643">
        <v>21</v>
      </c>
      <c r="E1643">
        <v>5.000000074505806E-2</v>
      </c>
      <c r="F1643" t="s">
        <v>1014</v>
      </c>
      <c r="G1643">
        <v>2</v>
      </c>
      <c r="H1643" t="s">
        <v>7</v>
      </c>
      <c r="I1643">
        <v>419.94749967064712</v>
      </c>
      <c r="J1643">
        <f>(p_summary[[#This Row],[UnitsSold]] - AVERAGE(product_summaries[UnitsSold])) / _xlfn.STDEV.P(product_summaries[UnitsSold])</f>
        <v>0.24012706114962851</v>
      </c>
      <c r="K1643">
        <f>(p_summary[[#This Row],[Revenue]]-AVERAGE(product_summaries[UnitsSold]))/_xlfn.STDEV.P(product_summaries[UnitsSold])</f>
        <v>-0.75361474192639955</v>
      </c>
      <c r="L1643">
        <v>745</v>
      </c>
    </row>
    <row r="1644" spans="1:12" x14ac:dyDescent="0.3">
      <c r="A1644">
        <v>10873</v>
      </c>
      <c r="B1644">
        <v>21</v>
      </c>
      <c r="C1644">
        <v>10</v>
      </c>
      <c r="D1644">
        <v>20</v>
      </c>
      <c r="E1644">
        <v>0</v>
      </c>
      <c r="F1644" t="s">
        <v>929</v>
      </c>
      <c r="G1644">
        <v>3</v>
      </c>
      <c r="H1644" t="s">
        <v>10</v>
      </c>
      <c r="I1644">
        <v>200</v>
      </c>
      <c r="J1644">
        <f>(p_summary[[#This Row],[UnitsSold]] - AVERAGE(product_summaries[UnitsSold])) / _xlfn.STDEV.P(product_summaries[UnitsSold])</f>
        <v>1.0686210070837059</v>
      </c>
      <c r="K1644">
        <f>(p_summary[[#This Row],[Revenue]]-AVERAGE(product_summaries[UnitsSold]))/_xlfn.STDEV.P(product_summaries[UnitsSold])</f>
        <v>-1.4260323504152137</v>
      </c>
      <c r="L1644">
        <v>1016</v>
      </c>
    </row>
    <row r="1645" spans="1:12" x14ac:dyDescent="0.3">
      <c r="A1645">
        <v>10873</v>
      </c>
      <c r="B1645">
        <v>28</v>
      </c>
      <c r="C1645">
        <v>45.6</v>
      </c>
      <c r="D1645">
        <v>3</v>
      </c>
      <c r="E1645">
        <v>0</v>
      </c>
      <c r="F1645" t="s">
        <v>943</v>
      </c>
      <c r="G1645">
        <v>7</v>
      </c>
      <c r="H1645" t="s">
        <v>22</v>
      </c>
      <c r="I1645">
        <v>136.80000000000001</v>
      </c>
      <c r="J1645">
        <f>(p_summary[[#This Row],[UnitsSold]] - AVERAGE(product_summaries[UnitsSold])) / _xlfn.STDEV.P(product_summaries[UnitsSold])</f>
        <v>-8.0876128234423653E-2</v>
      </c>
      <c r="K1645">
        <f>(p_summary[[#This Row],[Revenue]]-AVERAGE(product_summaries[UnitsSold]))/_xlfn.STDEV.P(product_summaries[UnitsSold])</f>
        <v>-1.6192456986920909</v>
      </c>
      <c r="L1645">
        <v>640</v>
      </c>
    </row>
    <row r="1646" spans="1:12" x14ac:dyDescent="0.3">
      <c r="A1646">
        <v>10874</v>
      </c>
      <c r="B1646">
        <v>10</v>
      </c>
      <c r="C1646">
        <v>31</v>
      </c>
      <c r="D1646">
        <v>10</v>
      </c>
      <c r="E1646">
        <v>0</v>
      </c>
      <c r="F1646" t="s">
        <v>907</v>
      </c>
      <c r="G1646">
        <v>8</v>
      </c>
      <c r="H1646" t="s">
        <v>25</v>
      </c>
      <c r="I1646">
        <v>310</v>
      </c>
      <c r="J1646">
        <f>(p_summary[[#This Row],[UnitsSold]] - AVERAGE(product_summaries[UnitsSold])) / _xlfn.STDEV.P(product_summaries[UnitsSold])</f>
        <v>0.23095554145294128</v>
      </c>
      <c r="K1646">
        <f>(p_summary[[#This Row],[Revenue]]-AVERAGE(product_summaries[UnitsSold]))/_xlfn.STDEV.P(product_summaries[UnitsSold])</f>
        <v>-1.0897432948700161</v>
      </c>
      <c r="L1646">
        <v>742</v>
      </c>
    </row>
    <row r="1647" spans="1:12" x14ac:dyDescent="0.3">
      <c r="A1647">
        <v>10875</v>
      </c>
      <c r="B1647">
        <v>19</v>
      </c>
      <c r="C1647">
        <v>9.1999999999999993</v>
      </c>
      <c r="D1647">
        <v>25</v>
      </c>
      <c r="E1647">
        <v>0</v>
      </c>
      <c r="F1647" t="s">
        <v>925</v>
      </c>
      <c r="G1647">
        <v>3</v>
      </c>
      <c r="H1647" t="s">
        <v>10</v>
      </c>
      <c r="I1647">
        <v>229.99999999999997</v>
      </c>
      <c r="J1647">
        <f>(p_summary[[#This Row],[UnitsSold]] - AVERAGE(product_summaries[UnitsSold])) / _xlfn.STDEV.P(product_summaries[UnitsSold])</f>
        <v>0.17286925004058901</v>
      </c>
      <c r="K1647">
        <f>(p_summary[[#This Row],[Revenue]]-AVERAGE(product_summaries[UnitsSold]))/_xlfn.STDEV.P(product_summaries[UnitsSold])</f>
        <v>-1.3343171534483416</v>
      </c>
      <c r="L1647">
        <v>723</v>
      </c>
    </row>
    <row r="1648" spans="1:12" x14ac:dyDescent="0.3">
      <c r="A1648">
        <v>10875</v>
      </c>
      <c r="B1648">
        <v>47</v>
      </c>
      <c r="C1648">
        <v>9.5</v>
      </c>
      <c r="D1648">
        <v>21</v>
      </c>
      <c r="E1648">
        <v>0.10000000149011612</v>
      </c>
      <c r="F1648" t="s">
        <v>979</v>
      </c>
      <c r="G1648">
        <v>3</v>
      </c>
      <c r="H1648" t="s">
        <v>10</v>
      </c>
      <c r="I1648">
        <v>179.54999970272183</v>
      </c>
      <c r="J1648">
        <f>(p_summary[[#This Row],[UnitsSold]] - AVERAGE(product_summaries[UnitsSold])) / _xlfn.STDEV.P(product_summaries[UnitsSold])</f>
        <v>-0.55473797922992918</v>
      </c>
      <c r="K1648">
        <f>(p_summary[[#This Row],[Revenue]]-AVERAGE(product_summaries[UnitsSold]))/_xlfn.STDEV.P(product_summaries[UnitsSold])</f>
        <v>-1.4885515439231289</v>
      </c>
      <c r="L1648">
        <v>485</v>
      </c>
    </row>
    <row r="1649" spans="1:12" x14ac:dyDescent="0.3">
      <c r="A1649">
        <v>10875</v>
      </c>
      <c r="B1649">
        <v>49</v>
      </c>
      <c r="C1649">
        <v>20</v>
      </c>
      <c r="D1649">
        <v>15</v>
      </c>
      <c r="E1649">
        <v>0</v>
      </c>
      <c r="F1649" t="s">
        <v>983</v>
      </c>
      <c r="G1649">
        <v>3</v>
      </c>
      <c r="H1649" t="s">
        <v>10</v>
      </c>
      <c r="I1649">
        <v>300</v>
      </c>
      <c r="J1649">
        <f>(p_summary[[#This Row],[UnitsSold]] - AVERAGE(product_summaries[UnitsSold])) / _xlfn.STDEV.P(product_summaries[UnitsSold])</f>
        <v>-0.44773691610191185</v>
      </c>
      <c r="K1649">
        <f>(p_summary[[#This Row],[Revenue]]-AVERAGE(product_summaries[UnitsSold]))/_xlfn.STDEV.P(product_summaries[UnitsSold])</f>
        <v>-1.1203150271923068</v>
      </c>
      <c r="L1649">
        <v>520</v>
      </c>
    </row>
    <row r="1650" spans="1:12" x14ac:dyDescent="0.3">
      <c r="A1650">
        <v>10876</v>
      </c>
      <c r="B1650">
        <v>46</v>
      </c>
      <c r="C1650">
        <v>12</v>
      </c>
      <c r="D1650">
        <v>21</v>
      </c>
      <c r="E1650">
        <v>0</v>
      </c>
      <c r="F1650" t="s">
        <v>977</v>
      </c>
      <c r="G1650">
        <v>8</v>
      </c>
      <c r="H1650" t="s">
        <v>25</v>
      </c>
      <c r="I1650">
        <v>252</v>
      </c>
      <c r="J1650">
        <f>(p_summary[[#This Row],[UnitsSold]] - AVERAGE(product_summaries[UnitsSold])) / _xlfn.STDEV.P(product_summaries[UnitsSold])</f>
        <v>-0.3621360655994979</v>
      </c>
      <c r="K1650">
        <f>(p_summary[[#This Row],[Revenue]]-AVERAGE(product_summaries[UnitsSold]))/_xlfn.STDEV.P(product_summaries[UnitsSold])</f>
        <v>-1.2670593423393022</v>
      </c>
      <c r="L1650">
        <v>548</v>
      </c>
    </row>
    <row r="1651" spans="1:12" x14ac:dyDescent="0.3">
      <c r="A1651">
        <v>10876</v>
      </c>
      <c r="B1651">
        <v>64</v>
      </c>
      <c r="C1651">
        <v>33.25</v>
      </c>
      <c r="D1651">
        <v>20</v>
      </c>
      <c r="E1651">
        <v>0</v>
      </c>
      <c r="F1651" t="s">
        <v>1012</v>
      </c>
      <c r="G1651">
        <v>5</v>
      </c>
      <c r="H1651" t="s">
        <v>16</v>
      </c>
      <c r="I1651">
        <v>665</v>
      </c>
      <c r="J1651">
        <f>(p_summary[[#This Row],[UnitsSold]] - AVERAGE(product_summaries[UnitsSold])) / _xlfn.STDEV.P(product_summaries[UnitsSold])</f>
        <v>0.22484119498848315</v>
      </c>
      <c r="K1651">
        <f>(p_summary[[#This Row],[Revenue]]-AVERAGE(product_summaries[UnitsSold]))/_xlfn.STDEV.P(product_summaries[UnitsSold])</f>
        <v>-4.4467974286969527E-3</v>
      </c>
      <c r="L1651">
        <v>740</v>
      </c>
    </row>
    <row r="1652" spans="1:12" x14ac:dyDescent="0.3">
      <c r="A1652">
        <v>10877</v>
      </c>
      <c r="B1652">
        <v>16</v>
      </c>
      <c r="C1652">
        <v>17.45</v>
      </c>
      <c r="D1652">
        <v>30</v>
      </c>
      <c r="E1652">
        <v>0.25</v>
      </c>
      <c r="F1652" t="s">
        <v>919</v>
      </c>
      <c r="G1652">
        <v>3</v>
      </c>
      <c r="H1652" t="s">
        <v>10</v>
      </c>
      <c r="I1652">
        <v>392.625</v>
      </c>
      <c r="J1652">
        <f>(p_summary[[#This Row],[UnitsSold]] - AVERAGE(product_summaries[UnitsSold])) / _xlfn.STDEV.P(product_summaries[UnitsSold])</f>
        <v>1.5027396060602336</v>
      </c>
      <c r="K1652">
        <f>(p_summary[[#This Row],[Revenue]]-AVERAGE(product_summaries[UnitsSold]))/_xlfn.STDEV.P(product_summaries[UnitsSold])</f>
        <v>-0.83714435655708941</v>
      </c>
      <c r="L1652">
        <v>1158</v>
      </c>
    </row>
    <row r="1653" spans="1:12" x14ac:dyDescent="0.3">
      <c r="A1653">
        <v>10877</v>
      </c>
      <c r="B1653">
        <v>18</v>
      </c>
      <c r="C1653">
        <v>62.5</v>
      </c>
      <c r="D1653">
        <v>25</v>
      </c>
      <c r="E1653">
        <v>0</v>
      </c>
      <c r="F1653" t="s">
        <v>923</v>
      </c>
      <c r="G1653">
        <v>8</v>
      </c>
      <c r="H1653" t="s">
        <v>25</v>
      </c>
      <c r="I1653">
        <v>1562.5</v>
      </c>
      <c r="J1653">
        <f>(p_summary[[#This Row],[UnitsSold]] - AVERAGE(product_summaries[UnitsSold])) / _xlfn.STDEV.P(product_summaries[UnitsSold])</f>
        <v>-0.38965062468955952</v>
      </c>
      <c r="K1653">
        <f>(p_summary[[#This Row],[Revenue]]-AVERAGE(product_summaries[UnitsSold]))/_xlfn.STDEV.P(product_summaries[UnitsSold])</f>
        <v>2.7393661784968919</v>
      </c>
      <c r="L1653">
        <v>539</v>
      </c>
    </row>
    <row r="1654" spans="1:12" x14ac:dyDescent="0.3">
      <c r="A1654">
        <v>10878</v>
      </c>
      <c r="B1654">
        <v>20</v>
      </c>
      <c r="C1654">
        <v>81</v>
      </c>
      <c r="D1654">
        <v>20</v>
      </c>
      <c r="E1654">
        <v>5.000000074505806E-2</v>
      </c>
      <c r="F1654" t="s">
        <v>927</v>
      </c>
      <c r="G1654">
        <v>3</v>
      </c>
      <c r="H1654" t="s">
        <v>10</v>
      </c>
      <c r="I1654">
        <v>1538.9999987930059</v>
      </c>
      <c r="J1654">
        <f>(p_summary[[#This Row],[UnitsSold]] - AVERAGE(product_summaries[UnitsSold])) / _xlfn.STDEV.P(product_summaries[UnitsSold])</f>
        <v>-1.080571775173329</v>
      </c>
      <c r="K1654">
        <f>(p_summary[[#This Row],[Revenue]]-AVERAGE(product_summaries[UnitsSold]))/_xlfn.STDEV.P(product_summaries[UnitsSold])</f>
        <v>2.6675226038495188</v>
      </c>
      <c r="L1654">
        <v>313</v>
      </c>
    </row>
    <row r="1655" spans="1:12" x14ac:dyDescent="0.3">
      <c r="A1655">
        <v>10879</v>
      </c>
      <c r="B1655">
        <v>40</v>
      </c>
      <c r="C1655">
        <v>18.399999999999999</v>
      </c>
      <c r="D1655">
        <v>12</v>
      </c>
      <c r="E1655">
        <v>0</v>
      </c>
      <c r="F1655" t="s">
        <v>965</v>
      </c>
      <c r="G1655">
        <v>8</v>
      </c>
      <c r="H1655" t="s">
        <v>25</v>
      </c>
      <c r="I1655">
        <v>220.79999999999998</v>
      </c>
      <c r="J1655">
        <f>(p_summary[[#This Row],[UnitsSold]] - AVERAGE(product_summaries[UnitsSold])) / _xlfn.STDEV.P(product_summaries[UnitsSold])</f>
        <v>1.3345950782876348</v>
      </c>
      <c r="K1655">
        <f>(p_summary[[#This Row],[Revenue]]-AVERAGE(product_summaries[UnitsSold]))/_xlfn.STDEV.P(product_summaries[UnitsSold])</f>
        <v>-1.3624431471848493</v>
      </c>
      <c r="L1655">
        <v>1103</v>
      </c>
    </row>
    <row r="1656" spans="1:12" x14ac:dyDescent="0.3">
      <c r="A1656">
        <v>10879</v>
      </c>
      <c r="B1656">
        <v>65</v>
      </c>
      <c r="C1656">
        <v>21.05</v>
      </c>
      <c r="D1656">
        <v>10</v>
      </c>
      <c r="E1656">
        <v>0</v>
      </c>
      <c r="F1656" t="s">
        <v>1014</v>
      </c>
      <c r="G1656">
        <v>2</v>
      </c>
      <c r="H1656" t="s">
        <v>7</v>
      </c>
      <c r="I1656">
        <v>210.5</v>
      </c>
      <c r="J1656">
        <f>(p_summary[[#This Row],[UnitsSold]] - AVERAGE(product_summaries[UnitsSold])) / _xlfn.STDEV.P(product_summaries[UnitsSold])</f>
        <v>0.24012706114962851</v>
      </c>
      <c r="K1656">
        <f>(p_summary[[#This Row],[Revenue]]-AVERAGE(product_summaries[UnitsSold]))/_xlfn.STDEV.P(product_summaries[UnitsSold])</f>
        <v>-1.3939320314768084</v>
      </c>
      <c r="L1656">
        <v>745</v>
      </c>
    </row>
    <row r="1657" spans="1:12" x14ac:dyDescent="0.3">
      <c r="A1657">
        <v>10879</v>
      </c>
      <c r="B1657">
        <v>76</v>
      </c>
      <c r="C1657">
        <v>18</v>
      </c>
      <c r="D1657">
        <v>10</v>
      </c>
      <c r="E1657">
        <v>0</v>
      </c>
      <c r="F1657" t="s">
        <v>1032</v>
      </c>
      <c r="G1657">
        <v>1</v>
      </c>
      <c r="H1657" t="s">
        <v>4</v>
      </c>
      <c r="I1657">
        <v>180</v>
      </c>
      <c r="J1657">
        <f>(p_summary[[#This Row],[UnitsSold]] - AVERAGE(product_summaries[UnitsSold])) / _xlfn.STDEV.P(product_summaries[UnitsSold])</f>
        <v>0.96161994395568862</v>
      </c>
      <c r="K1657">
        <f>(p_summary[[#This Row],[Revenue]]-AVERAGE(product_summaries[UnitsSold]))/_xlfn.STDEV.P(product_summaries[UnitsSold])</f>
        <v>-1.4871758150597949</v>
      </c>
      <c r="L1657">
        <v>981</v>
      </c>
    </row>
    <row r="1658" spans="1:12" x14ac:dyDescent="0.3">
      <c r="A1658">
        <v>10880</v>
      </c>
      <c r="B1658">
        <v>23</v>
      </c>
      <c r="C1658">
        <v>9</v>
      </c>
      <c r="D1658">
        <v>30</v>
      </c>
      <c r="E1658">
        <v>0.20000000298023224</v>
      </c>
      <c r="F1658" t="s">
        <v>933</v>
      </c>
      <c r="G1658">
        <v>5</v>
      </c>
      <c r="H1658" t="s">
        <v>16</v>
      </c>
      <c r="I1658">
        <v>215.9999991953373</v>
      </c>
      <c r="J1658">
        <f>(p_summary[[#This Row],[UnitsSold]] - AVERAGE(product_summaries[UnitsSold])) / _xlfn.STDEV.P(product_summaries[UnitsSold])</f>
        <v>-0.26430652216816775</v>
      </c>
      <c r="K1658">
        <f>(p_summary[[#This Row],[Revenue]]-AVERAGE(product_summaries[UnitsSold]))/_xlfn.STDEV.P(product_summaries[UnitsSold])</f>
        <v>-1.3771175811595417</v>
      </c>
      <c r="L1658">
        <v>580</v>
      </c>
    </row>
    <row r="1659" spans="1:12" x14ac:dyDescent="0.3">
      <c r="A1659">
        <v>10880</v>
      </c>
      <c r="B1659">
        <v>61</v>
      </c>
      <c r="C1659">
        <v>28.5</v>
      </c>
      <c r="D1659">
        <v>30</v>
      </c>
      <c r="E1659">
        <v>0.20000000298023224</v>
      </c>
      <c r="F1659" t="s">
        <v>1006</v>
      </c>
      <c r="G1659">
        <v>2</v>
      </c>
      <c r="H1659" t="s">
        <v>7</v>
      </c>
      <c r="I1659">
        <v>683.99999745190144</v>
      </c>
      <c r="J1659">
        <f>(p_summary[[#This Row],[UnitsSold]] - AVERAGE(product_summaries[UnitsSold])) / _xlfn.STDEV.P(product_summaries[UnitsSold])</f>
        <v>-0.19399153782689918</v>
      </c>
      <c r="K1659">
        <f>(p_summary[[#This Row],[Revenue]]-AVERAGE(product_summaries[UnitsSold]))/_xlfn.STDEV.P(product_summaries[UnitsSold])</f>
        <v>5.3639486193676617E-2</v>
      </c>
      <c r="L1659">
        <v>603</v>
      </c>
    </row>
    <row r="1660" spans="1:12" x14ac:dyDescent="0.3">
      <c r="A1660">
        <v>10880</v>
      </c>
      <c r="B1660">
        <v>70</v>
      </c>
      <c r="C1660">
        <v>15</v>
      </c>
      <c r="D1660">
        <v>50</v>
      </c>
      <c r="E1660">
        <v>0.20000000298023224</v>
      </c>
      <c r="F1660" t="s">
        <v>1023</v>
      </c>
      <c r="G1660">
        <v>1</v>
      </c>
      <c r="H1660" t="s">
        <v>4</v>
      </c>
      <c r="I1660">
        <v>599.99999776482582</v>
      </c>
      <c r="J1660">
        <f>(p_summary[[#This Row],[UnitsSold]] - AVERAGE(product_summaries[UnitsSold])) / _xlfn.STDEV.P(product_summaries[UnitsSold])</f>
        <v>0.4602435338701214</v>
      </c>
      <c r="K1660">
        <f>(p_summary[[#This Row],[Revenue]]-AVERAGE(product_summaries[UnitsSold]))/_xlfn.STDEV.P(product_summaries[UnitsSold])</f>
        <v>-0.20316306435690104</v>
      </c>
      <c r="L1660">
        <v>817</v>
      </c>
    </row>
    <row r="1661" spans="1:12" x14ac:dyDescent="0.3">
      <c r="A1661">
        <v>10881</v>
      </c>
      <c r="B1661">
        <v>73</v>
      </c>
      <c r="C1661">
        <v>15</v>
      </c>
      <c r="D1661">
        <v>10</v>
      </c>
      <c r="E1661">
        <v>0</v>
      </c>
      <c r="F1661" t="s">
        <v>1027</v>
      </c>
      <c r="G1661">
        <v>8</v>
      </c>
      <c r="H1661" t="s">
        <v>25</v>
      </c>
      <c r="I1661">
        <v>150</v>
      </c>
      <c r="J1661">
        <f>(p_summary[[#This Row],[UnitsSold]] - AVERAGE(product_summaries[UnitsSold])) / _xlfn.STDEV.P(product_summaries[UnitsSold])</f>
        <v>-1.1417152398179102</v>
      </c>
      <c r="K1661">
        <f>(p_summary[[#This Row],[Revenue]]-AVERAGE(product_summaries[UnitsSold]))/_xlfn.STDEV.P(product_summaries[UnitsSold])</f>
        <v>-1.578891012026667</v>
      </c>
      <c r="L1661">
        <v>293</v>
      </c>
    </row>
    <row r="1662" spans="1:12" x14ac:dyDescent="0.3">
      <c r="A1662">
        <v>10882</v>
      </c>
      <c r="B1662">
        <v>42</v>
      </c>
      <c r="C1662">
        <v>14</v>
      </c>
      <c r="D1662">
        <v>25</v>
      </c>
      <c r="E1662">
        <v>0</v>
      </c>
      <c r="F1662" t="s">
        <v>969</v>
      </c>
      <c r="G1662">
        <v>5</v>
      </c>
      <c r="H1662" t="s">
        <v>16</v>
      </c>
      <c r="I1662">
        <v>350</v>
      </c>
      <c r="J1662">
        <f>(p_summary[[#This Row],[UnitsSold]] - AVERAGE(product_summaries[UnitsSold])) / _xlfn.STDEV.P(product_summaries[UnitsSold])</f>
        <v>9.338274600263323E-2</v>
      </c>
      <c r="K1662">
        <f>(p_summary[[#This Row],[Revenue]]-AVERAGE(product_summaries[UnitsSold]))/_xlfn.STDEV.P(product_summaries[UnitsSold])</f>
        <v>-0.96745636558085346</v>
      </c>
      <c r="L1662">
        <v>697</v>
      </c>
    </row>
    <row r="1663" spans="1:12" x14ac:dyDescent="0.3">
      <c r="A1663">
        <v>10882</v>
      </c>
      <c r="B1663">
        <v>49</v>
      </c>
      <c r="C1663">
        <v>20</v>
      </c>
      <c r="D1663">
        <v>20</v>
      </c>
      <c r="E1663">
        <v>0.15000000596046448</v>
      </c>
      <c r="F1663" t="s">
        <v>983</v>
      </c>
      <c r="G1663">
        <v>3</v>
      </c>
      <c r="H1663" t="s">
        <v>10</v>
      </c>
      <c r="I1663">
        <v>339.99999761581421</v>
      </c>
      <c r="J1663">
        <f>(p_summary[[#This Row],[UnitsSold]] - AVERAGE(product_summaries[UnitsSold])) / _xlfn.STDEV.P(product_summaries[UnitsSold])</f>
        <v>-0.44773691610191185</v>
      </c>
      <c r="K1663">
        <f>(p_summary[[#This Row],[Revenue]]-AVERAGE(product_summaries[UnitsSold]))/_xlfn.STDEV.P(product_summaries[UnitsSold])</f>
        <v>-0.99802810519201313</v>
      </c>
      <c r="L1663">
        <v>520</v>
      </c>
    </row>
    <row r="1664" spans="1:12" x14ac:dyDescent="0.3">
      <c r="A1664">
        <v>10882</v>
      </c>
      <c r="B1664">
        <v>54</v>
      </c>
      <c r="C1664">
        <v>7.45</v>
      </c>
      <c r="D1664">
        <v>32</v>
      </c>
      <c r="E1664">
        <v>0.15000000596046448</v>
      </c>
      <c r="F1664" t="s">
        <v>993</v>
      </c>
      <c r="G1664">
        <v>6</v>
      </c>
      <c r="H1664" t="s">
        <v>19</v>
      </c>
      <c r="I1664">
        <v>202.63999857902527</v>
      </c>
      <c r="J1664">
        <f>(p_summary[[#This Row],[UnitsSold]] - AVERAGE(product_summaries[UnitsSold])) / _xlfn.STDEV.P(product_summaries[UnitsSold])</f>
        <v>0.27069879347191916</v>
      </c>
      <c r="K1664">
        <f>(p_summary[[#This Row],[Revenue]]-AVERAGE(product_summaries[UnitsSold]))/_xlfn.STDEV.P(product_summaries[UnitsSold])</f>
        <v>-1.4179614174262949</v>
      </c>
      <c r="L1664">
        <v>755</v>
      </c>
    </row>
    <row r="1665" spans="1:12" x14ac:dyDescent="0.3">
      <c r="A1665">
        <v>10883</v>
      </c>
      <c r="B1665">
        <v>24</v>
      </c>
      <c r="C1665">
        <v>4.5</v>
      </c>
      <c r="D1665">
        <v>8</v>
      </c>
      <c r="E1665">
        <v>0</v>
      </c>
      <c r="F1665" t="s">
        <v>935</v>
      </c>
      <c r="G1665">
        <v>1</v>
      </c>
      <c r="H1665" t="s">
        <v>4</v>
      </c>
      <c r="I1665">
        <v>36</v>
      </c>
      <c r="J1665">
        <f>(p_summary[[#This Row],[UnitsSold]] - AVERAGE(product_summaries[UnitsSold])) / _xlfn.STDEV.P(product_summaries[UnitsSold])</f>
        <v>1.4018528893966744</v>
      </c>
      <c r="K1665">
        <f>(p_summary[[#This Row],[Revenue]]-AVERAGE(product_summaries[UnitsSold]))/_xlfn.STDEV.P(product_summaries[UnitsSold])</f>
        <v>-1.9274087605007808</v>
      </c>
      <c r="L1665">
        <v>1125</v>
      </c>
    </row>
    <row r="1666" spans="1:12" x14ac:dyDescent="0.3">
      <c r="A1666">
        <v>10884</v>
      </c>
      <c r="B1666">
        <v>21</v>
      </c>
      <c r="C1666">
        <v>10</v>
      </c>
      <c r="D1666">
        <v>40</v>
      </c>
      <c r="E1666">
        <v>5.000000074505806E-2</v>
      </c>
      <c r="F1666" t="s">
        <v>929</v>
      </c>
      <c r="G1666">
        <v>3</v>
      </c>
      <c r="H1666" t="s">
        <v>10</v>
      </c>
      <c r="I1666">
        <v>379.99999970197678</v>
      </c>
      <c r="J1666">
        <f>(p_summary[[#This Row],[UnitsSold]] - AVERAGE(product_summaries[UnitsSold])) / _xlfn.STDEV.P(product_summaries[UnitsSold])</f>
        <v>1.0686210070837059</v>
      </c>
      <c r="K1666">
        <f>(p_summary[[#This Row],[Revenue]]-AVERAGE(product_summaries[UnitsSold]))/_xlfn.STDEV.P(product_summaries[UnitsSold])</f>
        <v>-0.87574116952508996</v>
      </c>
      <c r="L1666">
        <v>1016</v>
      </c>
    </row>
    <row r="1667" spans="1:12" x14ac:dyDescent="0.3">
      <c r="A1667">
        <v>10884</v>
      </c>
      <c r="B1667">
        <v>56</v>
      </c>
      <c r="C1667">
        <v>38</v>
      </c>
      <c r="D1667">
        <v>21</v>
      </c>
      <c r="E1667">
        <v>5.000000074505806E-2</v>
      </c>
      <c r="F1667" t="s">
        <v>997</v>
      </c>
      <c r="G1667">
        <v>5</v>
      </c>
      <c r="H1667" t="s">
        <v>16</v>
      </c>
      <c r="I1667">
        <v>758.09999940544367</v>
      </c>
      <c r="J1667">
        <f>(p_summary[[#This Row],[UnitsSold]] - AVERAGE(product_summaries[UnitsSold])) / _xlfn.STDEV.P(product_summaries[UnitsSold])</f>
        <v>1.8237427954442857</v>
      </c>
      <c r="K1667">
        <f>(p_summary[[#This Row],[Revenue]]-AVERAGE(product_summaries[UnitsSold]))/_xlfn.STDEV.P(product_summaries[UnitsSold])</f>
        <v>0.28017602867416758</v>
      </c>
      <c r="L1667">
        <v>1263</v>
      </c>
    </row>
    <row r="1668" spans="1:12" x14ac:dyDescent="0.3">
      <c r="A1668">
        <v>10884</v>
      </c>
      <c r="B1668">
        <v>65</v>
      </c>
      <c r="C1668">
        <v>21.05</v>
      </c>
      <c r="D1668">
        <v>12</v>
      </c>
      <c r="E1668">
        <v>5.000000074505806E-2</v>
      </c>
      <c r="F1668" t="s">
        <v>1014</v>
      </c>
      <c r="G1668">
        <v>2</v>
      </c>
      <c r="H1668" t="s">
        <v>7</v>
      </c>
      <c r="I1668">
        <v>239.96999981179835</v>
      </c>
      <c r="J1668">
        <f>(p_summary[[#This Row],[UnitsSold]] - AVERAGE(product_summaries[UnitsSold])) / _xlfn.STDEV.P(product_summaries[UnitsSold])</f>
        <v>0.24012706114962851</v>
      </c>
      <c r="K1668">
        <f>(p_summary[[#This Row],[Revenue]]-AVERAGE(product_summaries[UnitsSold]))/_xlfn.STDEV.P(product_summaries[UnitsSold])</f>
        <v>-1.3038371368983828</v>
      </c>
      <c r="L1668">
        <v>745</v>
      </c>
    </row>
    <row r="1669" spans="1:12" x14ac:dyDescent="0.3">
      <c r="A1669">
        <v>10885</v>
      </c>
      <c r="B1669">
        <v>2</v>
      </c>
      <c r="C1669">
        <v>19</v>
      </c>
      <c r="D1669">
        <v>20</v>
      </c>
      <c r="E1669">
        <v>0</v>
      </c>
      <c r="F1669" t="s">
        <v>891</v>
      </c>
      <c r="G1669">
        <v>1</v>
      </c>
      <c r="H1669" t="s">
        <v>4</v>
      </c>
      <c r="I1669">
        <v>380</v>
      </c>
      <c r="J1669">
        <f>(p_summary[[#This Row],[UnitsSold]] - AVERAGE(product_summaries[UnitsSold])) / _xlfn.STDEV.P(product_summaries[UnitsSold])</f>
        <v>1.1939651096050978</v>
      </c>
      <c r="K1669">
        <f>(p_summary[[#This Row],[Revenue]]-AVERAGE(product_summaries[UnitsSold]))/_xlfn.STDEV.P(product_summaries[UnitsSold])</f>
        <v>-0.87574116861398132</v>
      </c>
      <c r="L1669">
        <v>1057</v>
      </c>
    </row>
    <row r="1670" spans="1:12" x14ac:dyDescent="0.3">
      <c r="A1670">
        <v>10885</v>
      </c>
      <c r="B1670">
        <v>24</v>
      </c>
      <c r="C1670">
        <v>4.5</v>
      </c>
      <c r="D1670">
        <v>12</v>
      </c>
      <c r="E1670">
        <v>0</v>
      </c>
      <c r="F1670" t="s">
        <v>935</v>
      </c>
      <c r="G1670">
        <v>1</v>
      </c>
      <c r="H1670" t="s">
        <v>4</v>
      </c>
      <c r="I1670">
        <v>54</v>
      </c>
      <c r="J1670">
        <f>(p_summary[[#This Row],[UnitsSold]] - AVERAGE(product_summaries[UnitsSold])) / _xlfn.STDEV.P(product_summaries[UnitsSold])</f>
        <v>1.4018528893966744</v>
      </c>
      <c r="K1670">
        <f>(p_summary[[#This Row],[Revenue]]-AVERAGE(product_summaries[UnitsSold]))/_xlfn.STDEV.P(product_summaries[UnitsSold])</f>
        <v>-1.8723796423206576</v>
      </c>
      <c r="L1670">
        <v>1125</v>
      </c>
    </row>
    <row r="1671" spans="1:12" x14ac:dyDescent="0.3">
      <c r="A1671">
        <v>10885</v>
      </c>
      <c r="B1671">
        <v>70</v>
      </c>
      <c r="C1671">
        <v>15</v>
      </c>
      <c r="D1671">
        <v>30</v>
      </c>
      <c r="E1671">
        <v>0</v>
      </c>
      <c r="F1671" t="s">
        <v>1023</v>
      </c>
      <c r="G1671">
        <v>1</v>
      </c>
      <c r="H1671" t="s">
        <v>4</v>
      </c>
      <c r="I1671">
        <v>450</v>
      </c>
      <c r="J1671">
        <f>(p_summary[[#This Row],[UnitsSold]] - AVERAGE(product_summaries[UnitsSold])) / _xlfn.STDEV.P(product_summaries[UnitsSold])</f>
        <v>0.4602435338701214</v>
      </c>
      <c r="K1671">
        <f>(p_summary[[#This Row],[Revenue]]-AVERAGE(product_summaries[UnitsSold]))/_xlfn.STDEV.P(product_summaries[UnitsSold])</f>
        <v>-0.66173904235794656</v>
      </c>
      <c r="L1671">
        <v>817</v>
      </c>
    </row>
    <row r="1672" spans="1:12" x14ac:dyDescent="0.3">
      <c r="A1672">
        <v>10885</v>
      </c>
      <c r="B1672">
        <v>77</v>
      </c>
      <c r="C1672">
        <v>13</v>
      </c>
      <c r="D1672">
        <v>25</v>
      </c>
      <c r="E1672">
        <v>0</v>
      </c>
      <c r="F1672" t="s">
        <v>1034</v>
      </c>
      <c r="G1672">
        <v>2</v>
      </c>
      <c r="H1672" t="s">
        <v>7</v>
      </c>
      <c r="I1672">
        <v>325</v>
      </c>
      <c r="J1672">
        <f>(p_summary[[#This Row],[UnitsSold]] - AVERAGE(product_summaries[UnitsSold])) / _xlfn.STDEV.P(product_summaries[UnitsSold])</f>
        <v>0.38075702983216564</v>
      </c>
      <c r="K1672">
        <f>(p_summary[[#This Row],[Revenue]]-AVERAGE(product_summaries[UnitsSold]))/_xlfn.STDEV.P(product_summaries[UnitsSold])</f>
        <v>-1.0438856963865801</v>
      </c>
      <c r="L1672">
        <v>791</v>
      </c>
    </row>
    <row r="1673" spans="1:12" x14ac:dyDescent="0.3">
      <c r="A1673">
        <v>10886</v>
      </c>
      <c r="B1673">
        <v>10</v>
      </c>
      <c r="C1673">
        <v>31</v>
      </c>
      <c r="D1673">
        <v>70</v>
      </c>
      <c r="E1673">
        <v>0</v>
      </c>
      <c r="F1673" t="s">
        <v>907</v>
      </c>
      <c r="G1673">
        <v>8</v>
      </c>
      <c r="H1673" t="s">
        <v>25</v>
      </c>
      <c r="I1673">
        <v>2170</v>
      </c>
      <c r="J1673">
        <f>(p_summary[[#This Row],[UnitsSold]] - AVERAGE(product_summaries[UnitsSold])) / _xlfn.STDEV.P(product_summaries[UnitsSold])</f>
        <v>0.23095554145294128</v>
      </c>
      <c r="K1673">
        <f>(p_summary[[#This Row],[Revenue]]-AVERAGE(product_summaries[UnitsSold]))/_xlfn.STDEV.P(product_summaries[UnitsSold])</f>
        <v>4.5965989170760508</v>
      </c>
      <c r="L1673">
        <v>742</v>
      </c>
    </row>
    <row r="1674" spans="1:12" x14ac:dyDescent="0.3">
      <c r="A1674">
        <v>10886</v>
      </c>
      <c r="B1674">
        <v>31</v>
      </c>
      <c r="C1674">
        <v>12.5</v>
      </c>
      <c r="D1674">
        <v>35</v>
      </c>
      <c r="E1674">
        <v>0</v>
      </c>
      <c r="F1674" t="s">
        <v>949</v>
      </c>
      <c r="G1674">
        <v>4</v>
      </c>
      <c r="H1674" t="s">
        <v>13</v>
      </c>
      <c r="I1674">
        <v>437.5</v>
      </c>
      <c r="J1674">
        <f>(p_summary[[#This Row],[UnitsSold]] - AVERAGE(product_summaries[UnitsSold])) / _xlfn.STDEV.P(product_summaries[UnitsSold])</f>
        <v>2.2334040085629812</v>
      </c>
      <c r="K1674">
        <f>(p_summary[[#This Row],[Revenue]]-AVERAGE(product_summaries[UnitsSold]))/_xlfn.STDEV.P(product_summaries[UnitsSold])</f>
        <v>-0.69995370776081001</v>
      </c>
      <c r="L1674">
        <v>1397</v>
      </c>
    </row>
    <row r="1675" spans="1:12" x14ac:dyDescent="0.3">
      <c r="A1675">
        <v>10886</v>
      </c>
      <c r="B1675">
        <v>77</v>
      </c>
      <c r="C1675">
        <v>13</v>
      </c>
      <c r="D1675">
        <v>40</v>
      </c>
      <c r="E1675">
        <v>0</v>
      </c>
      <c r="F1675" t="s">
        <v>1034</v>
      </c>
      <c r="G1675">
        <v>2</v>
      </c>
      <c r="H1675" t="s">
        <v>7</v>
      </c>
      <c r="I1675">
        <v>520</v>
      </c>
      <c r="J1675">
        <f>(p_summary[[#This Row],[UnitsSold]] - AVERAGE(product_summaries[UnitsSold])) / _xlfn.STDEV.P(product_summaries[UnitsSold])</f>
        <v>0.38075702983216564</v>
      </c>
      <c r="K1675">
        <f>(p_summary[[#This Row],[Revenue]]-AVERAGE(product_summaries[UnitsSold]))/_xlfn.STDEV.P(product_summaries[UnitsSold])</f>
        <v>-0.44773691610191185</v>
      </c>
      <c r="L1675">
        <v>791</v>
      </c>
    </row>
    <row r="1676" spans="1:12" x14ac:dyDescent="0.3">
      <c r="A1676">
        <v>10887</v>
      </c>
      <c r="B1676">
        <v>25</v>
      </c>
      <c r="C1676">
        <v>14</v>
      </c>
      <c r="D1676">
        <v>5</v>
      </c>
      <c r="E1676">
        <v>0</v>
      </c>
      <c r="F1676" t="s">
        <v>937</v>
      </c>
      <c r="G1676">
        <v>3</v>
      </c>
      <c r="H1676" t="s">
        <v>10</v>
      </c>
      <c r="I1676">
        <v>70</v>
      </c>
      <c r="J1676">
        <f>(p_summary[[#This Row],[UnitsSold]] - AVERAGE(product_summaries[UnitsSold])) / _xlfn.STDEV.P(product_summaries[UnitsSold])</f>
        <v>-1.0652859090121836</v>
      </c>
      <c r="K1676">
        <f>(p_summary[[#This Row],[Revenue]]-AVERAGE(product_summaries[UnitsSold]))/_xlfn.STDEV.P(product_summaries[UnitsSold])</f>
        <v>-1.8234648706049925</v>
      </c>
      <c r="L1676">
        <v>318</v>
      </c>
    </row>
    <row r="1677" spans="1:12" x14ac:dyDescent="0.3">
      <c r="A1677">
        <v>10888</v>
      </c>
      <c r="B1677">
        <v>2</v>
      </c>
      <c r="C1677">
        <v>19</v>
      </c>
      <c r="D1677">
        <v>20</v>
      </c>
      <c r="E1677">
        <v>0</v>
      </c>
      <c r="F1677" t="s">
        <v>891</v>
      </c>
      <c r="G1677">
        <v>1</v>
      </c>
      <c r="H1677" t="s">
        <v>4</v>
      </c>
      <c r="I1677">
        <v>380</v>
      </c>
      <c r="J1677">
        <f>(p_summary[[#This Row],[UnitsSold]] - AVERAGE(product_summaries[UnitsSold])) / _xlfn.STDEV.P(product_summaries[UnitsSold])</f>
        <v>1.1939651096050978</v>
      </c>
      <c r="K1677">
        <f>(p_summary[[#This Row],[Revenue]]-AVERAGE(product_summaries[UnitsSold]))/_xlfn.STDEV.P(product_summaries[UnitsSold])</f>
        <v>-0.87574116861398132</v>
      </c>
      <c r="L1677">
        <v>1057</v>
      </c>
    </row>
    <row r="1678" spans="1:12" x14ac:dyDescent="0.3">
      <c r="A1678">
        <v>10888</v>
      </c>
      <c r="B1678">
        <v>68</v>
      </c>
      <c r="C1678">
        <v>12.5</v>
      </c>
      <c r="D1678">
        <v>18</v>
      </c>
      <c r="E1678">
        <v>0</v>
      </c>
      <c r="F1678" t="s">
        <v>1019</v>
      </c>
      <c r="G1678">
        <v>3</v>
      </c>
      <c r="H1678" t="s">
        <v>10</v>
      </c>
      <c r="I1678">
        <v>225</v>
      </c>
      <c r="J1678">
        <f>(p_summary[[#This Row],[UnitsSold]] - AVERAGE(product_summaries[UnitsSold])) / _xlfn.STDEV.P(product_summaries[UnitsSold])</f>
        <v>0.40521441568999816</v>
      </c>
      <c r="K1678">
        <f>(p_summary[[#This Row],[Revenue]]-AVERAGE(product_summaries[UnitsSold]))/_xlfn.STDEV.P(product_summaries[UnitsSold])</f>
        <v>-1.349603019609487</v>
      </c>
      <c r="L1678">
        <v>799</v>
      </c>
    </row>
    <row r="1679" spans="1:12" x14ac:dyDescent="0.3">
      <c r="A1679">
        <v>10889</v>
      </c>
      <c r="B1679">
        <v>11</v>
      </c>
      <c r="C1679">
        <v>21</v>
      </c>
      <c r="D1679">
        <v>40</v>
      </c>
      <c r="E1679">
        <v>0</v>
      </c>
      <c r="F1679" t="s">
        <v>909</v>
      </c>
      <c r="G1679">
        <v>4</v>
      </c>
      <c r="H1679" t="s">
        <v>13</v>
      </c>
      <c r="I1679">
        <v>840</v>
      </c>
      <c r="J1679">
        <f>(p_summary[[#This Row],[UnitsSold]] - AVERAGE(product_summaries[UnitsSold])) / _xlfn.STDEV.P(product_summaries[UnitsSold])</f>
        <v>0.12089730509269485</v>
      </c>
      <c r="K1679">
        <f>(p_summary[[#This Row],[Revenue]]-AVERAGE(product_summaries[UnitsSold]))/_xlfn.STDEV.P(product_summaries[UnitsSold])</f>
        <v>0.53055851821139</v>
      </c>
      <c r="L1679">
        <v>706</v>
      </c>
    </row>
    <row r="1680" spans="1:12" x14ac:dyDescent="0.3">
      <c r="A1680">
        <v>10889</v>
      </c>
      <c r="B1680">
        <v>38</v>
      </c>
      <c r="C1680">
        <v>263.5</v>
      </c>
      <c r="D1680">
        <v>40</v>
      </c>
      <c r="E1680">
        <v>0</v>
      </c>
      <c r="F1680" t="s">
        <v>961</v>
      </c>
      <c r="G1680">
        <v>1</v>
      </c>
      <c r="H1680" t="s">
        <v>4</v>
      </c>
      <c r="I1680">
        <v>10540</v>
      </c>
      <c r="J1680">
        <f>(p_summary[[#This Row],[UnitsSold]] - AVERAGE(product_summaries[UnitsSold])) / _xlfn.STDEV.P(product_summaries[UnitsSold])</f>
        <v>-0.13284807318231781</v>
      </c>
      <c r="K1680">
        <f>(p_summary[[#This Row],[Revenue]]-AVERAGE(product_summaries[UnitsSold]))/_xlfn.STDEV.P(product_summaries[UnitsSold])</f>
        <v>30.185138870833349</v>
      </c>
      <c r="L1680">
        <v>623</v>
      </c>
    </row>
    <row r="1681" spans="1:12" x14ac:dyDescent="0.3">
      <c r="A1681">
        <v>10890</v>
      </c>
      <c r="B1681">
        <v>17</v>
      </c>
      <c r="C1681">
        <v>39</v>
      </c>
      <c r="D1681">
        <v>15</v>
      </c>
      <c r="E1681">
        <v>0</v>
      </c>
      <c r="F1681" t="s">
        <v>921</v>
      </c>
      <c r="G1681">
        <v>6</v>
      </c>
      <c r="H1681" t="s">
        <v>19</v>
      </c>
      <c r="I1681">
        <v>585</v>
      </c>
      <c r="J1681">
        <f>(p_summary[[#This Row],[UnitsSold]] - AVERAGE(product_summaries[UnitsSold])) / _xlfn.STDEV.P(product_summaries[UnitsSold])</f>
        <v>0.95244842425900134</v>
      </c>
      <c r="K1681">
        <f>(p_summary[[#This Row],[Revenue]]-AVERAGE(product_summaries[UnitsSold]))/_xlfn.STDEV.P(product_summaries[UnitsSold])</f>
        <v>-0.24902065600702242</v>
      </c>
      <c r="L1681">
        <v>978</v>
      </c>
    </row>
    <row r="1682" spans="1:12" x14ac:dyDescent="0.3">
      <c r="A1682">
        <v>10890</v>
      </c>
      <c r="B1682">
        <v>34</v>
      </c>
      <c r="C1682">
        <v>14</v>
      </c>
      <c r="D1682">
        <v>10</v>
      </c>
      <c r="E1682">
        <v>0</v>
      </c>
      <c r="F1682" t="s">
        <v>955</v>
      </c>
      <c r="G1682">
        <v>1</v>
      </c>
      <c r="H1682" t="s">
        <v>4</v>
      </c>
      <c r="I1682">
        <v>140</v>
      </c>
      <c r="J1682">
        <f>(p_summary[[#This Row],[UnitsSold]] - AVERAGE(product_summaries[UnitsSold])) / _xlfn.STDEV.P(product_summaries[UnitsSold])</f>
        <v>-0.49053734135311877</v>
      </c>
      <c r="K1682">
        <f>(p_summary[[#This Row],[Revenue]]-AVERAGE(product_summaries[UnitsSold]))/_xlfn.STDEV.P(product_summaries[UnitsSold])</f>
        <v>-1.6094627443489578</v>
      </c>
      <c r="L1682">
        <v>506</v>
      </c>
    </row>
    <row r="1683" spans="1:12" x14ac:dyDescent="0.3">
      <c r="A1683">
        <v>10890</v>
      </c>
      <c r="B1683">
        <v>41</v>
      </c>
      <c r="C1683">
        <v>9.65</v>
      </c>
      <c r="D1683">
        <v>14</v>
      </c>
      <c r="E1683">
        <v>0</v>
      </c>
      <c r="F1683" t="s">
        <v>967</v>
      </c>
      <c r="G1683">
        <v>8</v>
      </c>
      <c r="H1683" t="s">
        <v>25</v>
      </c>
      <c r="I1683">
        <v>135.1</v>
      </c>
      <c r="J1683">
        <f>(p_summary[[#This Row],[UnitsSold]] - AVERAGE(product_summaries[UnitsSold])) / _xlfn.STDEV.P(product_summaries[UnitsSold])</f>
        <v>0.96161994395568862</v>
      </c>
      <c r="K1683">
        <f>(p_summary[[#This Row],[Revenue]]-AVERAGE(product_summaries[UnitsSold]))/_xlfn.STDEV.P(product_summaries[UnitsSold])</f>
        <v>-1.6244428931868802</v>
      </c>
      <c r="L1683">
        <v>981</v>
      </c>
    </row>
    <row r="1684" spans="1:12" x14ac:dyDescent="0.3">
      <c r="A1684">
        <v>10891</v>
      </c>
      <c r="B1684">
        <v>30</v>
      </c>
      <c r="C1684">
        <v>25.89</v>
      </c>
      <c r="D1684">
        <v>15</v>
      </c>
      <c r="E1684">
        <v>5.000000074505806E-2</v>
      </c>
      <c r="F1684" t="s">
        <v>947</v>
      </c>
      <c r="G1684">
        <v>8</v>
      </c>
      <c r="H1684" t="s">
        <v>25</v>
      </c>
      <c r="I1684">
        <v>368.93249971065671</v>
      </c>
      <c r="J1684">
        <f>(p_summary[[#This Row],[UnitsSold]] - AVERAGE(product_summaries[UnitsSold])) / _xlfn.STDEV.P(product_summaries[UnitsSold])</f>
        <v>-0.16647697873683756</v>
      </c>
      <c r="K1684">
        <f>(p_summary[[#This Row],[Revenue]]-AVERAGE(product_summaries[UnitsSold]))/_xlfn.STDEV.P(product_summaries[UnitsSold])</f>
        <v>-0.90957643424624912</v>
      </c>
      <c r="L1684">
        <v>612</v>
      </c>
    </row>
    <row r="1685" spans="1:12" x14ac:dyDescent="0.3">
      <c r="A1685">
        <v>10892</v>
      </c>
      <c r="B1685">
        <v>59</v>
      </c>
      <c r="C1685">
        <v>55</v>
      </c>
      <c r="D1685">
        <v>40</v>
      </c>
      <c r="E1685">
        <v>5.000000074505806E-2</v>
      </c>
      <c r="F1685" t="s">
        <v>1002</v>
      </c>
      <c r="G1685">
        <v>4</v>
      </c>
      <c r="H1685" t="s">
        <v>13</v>
      </c>
      <c r="I1685">
        <v>2089.9999983608723</v>
      </c>
      <c r="J1685">
        <f>(p_summary[[#This Row],[UnitsSold]] - AVERAGE(product_summaries[UnitsSold])) / _xlfn.STDEV.P(product_summaries[UnitsSold])</f>
        <v>2.5360641585536587</v>
      </c>
      <c r="K1685">
        <f>(p_summary[[#This Row],[Revenue]]-AVERAGE(product_summaries[UnitsSold]))/_xlfn.STDEV.P(product_summaries[UnitsSold])</f>
        <v>4.3520250534866278</v>
      </c>
      <c r="L1685">
        <v>1496</v>
      </c>
    </row>
    <row r="1686" spans="1:12" x14ac:dyDescent="0.3">
      <c r="A1686">
        <v>10893</v>
      </c>
      <c r="B1686">
        <v>8</v>
      </c>
      <c r="C1686">
        <v>40</v>
      </c>
      <c r="D1686">
        <v>30</v>
      </c>
      <c r="E1686">
        <v>0</v>
      </c>
      <c r="F1686" t="s">
        <v>903</v>
      </c>
      <c r="G1686">
        <v>2</v>
      </c>
      <c r="H1686" t="s">
        <v>7</v>
      </c>
      <c r="I1686">
        <v>1200</v>
      </c>
      <c r="J1686">
        <f>(p_summary[[#This Row],[UnitsSold]] - AVERAGE(product_summaries[UnitsSold])) / _xlfn.STDEV.P(product_summaries[UnitsSold])</f>
        <v>-0.90019855447181396</v>
      </c>
      <c r="K1686">
        <f>(p_summary[[#This Row],[Revenue]]-AVERAGE(product_summaries[UnitsSold]))/_xlfn.STDEV.P(product_summaries[UnitsSold])</f>
        <v>1.6311408818138544</v>
      </c>
      <c r="L1686">
        <v>372</v>
      </c>
    </row>
    <row r="1687" spans="1:12" x14ac:dyDescent="0.3">
      <c r="A1687">
        <v>10893</v>
      </c>
      <c r="B1687">
        <v>24</v>
      </c>
      <c r="C1687">
        <v>4.5</v>
      </c>
      <c r="D1687">
        <v>10</v>
      </c>
      <c r="E1687">
        <v>0</v>
      </c>
      <c r="F1687" t="s">
        <v>935</v>
      </c>
      <c r="G1687">
        <v>1</v>
      </c>
      <c r="H1687" t="s">
        <v>4</v>
      </c>
      <c r="I1687">
        <v>45</v>
      </c>
      <c r="J1687">
        <f>(p_summary[[#This Row],[UnitsSold]] - AVERAGE(product_summaries[UnitsSold])) / _xlfn.STDEV.P(product_summaries[UnitsSold])</f>
        <v>1.4018528893966744</v>
      </c>
      <c r="K1687">
        <f>(p_summary[[#This Row],[Revenue]]-AVERAGE(product_summaries[UnitsSold]))/_xlfn.STDEV.P(product_summaries[UnitsSold])</f>
        <v>-1.8998942014107192</v>
      </c>
      <c r="L1687">
        <v>1125</v>
      </c>
    </row>
    <row r="1688" spans="1:12" x14ac:dyDescent="0.3">
      <c r="A1688">
        <v>10893</v>
      </c>
      <c r="B1688">
        <v>29</v>
      </c>
      <c r="C1688">
        <v>123.79</v>
      </c>
      <c r="D1688">
        <v>24</v>
      </c>
      <c r="E1688">
        <v>0</v>
      </c>
      <c r="F1688" t="s">
        <v>945</v>
      </c>
      <c r="G1688">
        <v>6</v>
      </c>
      <c r="H1688" t="s">
        <v>19</v>
      </c>
      <c r="I1688">
        <v>2970.96</v>
      </c>
      <c r="J1688">
        <f>(p_summary[[#This Row],[UnitsSold]] - AVERAGE(product_summaries[UnitsSold])) / _xlfn.STDEV.P(product_summaries[UnitsSold])</f>
        <v>0.24318423438185757</v>
      </c>
      <c r="K1688">
        <f>(p_summary[[#This Row],[Revenue]]-AVERAGE(product_summaries[UnitsSold]))/_xlfn.STDEV.P(product_summaries[UnitsSold])</f>
        <v>7.0452723891622453</v>
      </c>
      <c r="L1688">
        <v>746</v>
      </c>
    </row>
    <row r="1689" spans="1:12" x14ac:dyDescent="0.3">
      <c r="A1689">
        <v>10893</v>
      </c>
      <c r="B1689">
        <v>30</v>
      </c>
      <c r="C1689">
        <v>25.89</v>
      </c>
      <c r="D1689">
        <v>35</v>
      </c>
      <c r="E1689">
        <v>0</v>
      </c>
      <c r="F1689" t="s">
        <v>947</v>
      </c>
      <c r="G1689">
        <v>8</v>
      </c>
      <c r="H1689" t="s">
        <v>25</v>
      </c>
      <c r="I1689">
        <v>906.15</v>
      </c>
      <c r="J1689">
        <f>(p_summary[[#This Row],[UnitsSold]] - AVERAGE(product_summaries[UnitsSold])) / _xlfn.STDEV.P(product_summaries[UnitsSold])</f>
        <v>-0.16647697873683756</v>
      </c>
      <c r="K1689">
        <f>(p_summary[[#This Row],[Revenue]]-AVERAGE(product_summaries[UnitsSold]))/_xlfn.STDEV.P(product_summaries[UnitsSold])</f>
        <v>0.73279052752334273</v>
      </c>
      <c r="L1689">
        <v>612</v>
      </c>
    </row>
    <row r="1690" spans="1:12" x14ac:dyDescent="0.3">
      <c r="A1690">
        <v>10893</v>
      </c>
      <c r="B1690">
        <v>36</v>
      </c>
      <c r="C1690">
        <v>19</v>
      </c>
      <c r="D1690">
        <v>20</v>
      </c>
      <c r="E1690">
        <v>0</v>
      </c>
      <c r="F1690" t="s">
        <v>957</v>
      </c>
      <c r="G1690">
        <v>8</v>
      </c>
      <c r="H1690" t="s">
        <v>25</v>
      </c>
      <c r="I1690">
        <v>380</v>
      </c>
      <c r="J1690">
        <f>(p_summary[[#This Row],[UnitsSold]] - AVERAGE(product_summaries[UnitsSold])) / _xlfn.STDEV.P(product_summaries[UnitsSold])</f>
        <v>0.42355745508337261</v>
      </c>
      <c r="K1690">
        <f>(p_summary[[#This Row],[Revenue]]-AVERAGE(product_summaries[UnitsSold]))/_xlfn.STDEV.P(product_summaries[UnitsSold])</f>
        <v>-0.87574116861398132</v>
      </c>
      <c r="L1690">
        <v>805</v>
      </c>
    </row>
    <row r="1691" spans="1:12" x14ac:dyDescent="0.3">
      <c r="A1691">
        <v>10894</v>
      </c>
      <c r="B1691">
        <v>13</v>
      </c>
      <c r="C1691">
        <v>6</v>
      </c>
      <c r="D1691">
        <v>28</v>
      </c>
      <c r="E1691">
        <v>5.000000074505806E-2</v>
      </c>
      <c r="F1691" t="s">
        <v>913</v>
      </c>
      <c r="G1691">
        <v>8</v>
      </c>
      <c r="H1691" t="s">
        <v>25</v>
      </c>
      <c r="I1691">
        <v>159.59999987483025</v>
      </c>
      <c r="J1691">
        <f>(p_summary[[#This Row],[UnitsSold]] - AVERAGE(product_summaries[UnitsSold])) / _xlfn.STDEV.P(product_summaries[UnitsSold])</f>
        <v>0.68647435305507243</v>
      </c>
      <c r="K1691">
        <f>(p_summary[[#This Row],[Revenue]]-AVERAGE(product_summaries[UnitsSold]))/_xlfn.STDEV.P(product_summaries[UnitsSold])</f>
        <v>-1.5495421493799337</v>
      </c>
      <c r="L1691">
        <v>891</v>
      </c>
    </row>
    <row r="1692" spans="1:12" x14ac:dyDescent="0.3">
      <c r="A1692">
        <v>10894</v>
      </c>
      <c r="B1692">
        <v>69</v>
      </c>
      <c r="C1692">
        <v>36</v>
      </c>
      <c r="D1692">
        <v>50</v>
      </c>
      <c r="E1692">
        <v>5.000000074505806E-2</v>
      </c>
      <c r="F1692" t="s">
        <v>1021</v>
      </c>
      <c r="G1692">
        <v>4</v>
      </c>
      <c r="H1692" t="s">
        <v>13</v>
      </c>
      <c r="I1692">
        <v>1709.9999986588955</v>
      </c>
      <c r="J1692">
        <f>(p_summary[[#This Row],[UnitsSold]] - AVERAGE(product_summaries[UnitsSold])) / _xlfn.STDEV.P(product_summaries[UnitsSold])</f>
        <v>0.14535469095052739</v>
      </c>
      <c r="K1692">
        <f>(p_summary[[#This Row],[Revenue]]-AVERAGE(product_summaries[UnitsSold]))/_xlfn.STDEV.P(product_summaries[UnitsSold])</f>
        <v>3.1902992261506906</v>
      </c>
      <c r="L1692">
        <v>714</v>
      </c>
    </row>
    <row r="1693" spans="1:12" x14ac:dyDescent="0.3">
      <c r="A1693">
        <v>10894</v>
      </c>
      <c r="B1693">
        <v>75</v>
      </c>
      <c r="C1693">
        <v>7.75</v>
      </c>
      <c r="D1693">
        <v>120</v>
      </c>
      <c r="E1693">
        <v>5.000000074505806E-2</v>
      </c>
      <c r="F1693" t="s">
        <v>1030</v>
      </c>
      <c r="G1693">
        <v>1</v>
      </c>
      <c r="H1693" t="s">
        <v>4</v>
      </c>
      <c r="I1693">
        <v>883.499999307096</v>
      </c>
      <c r="J1693">
        <f>(p_summary[[#This Row],[UnitsSold]] - AVERAGE(product_summaries[UnitsSold])) / _xlfn.STDEV.P(product_summaries[UnitsSold])</f>
        <v>1.4935680863635465</v>
      </c>
      <c r="K1693">
        <f>(p_summary[[#This Row],[Revenue]]-AVERAGE(product_summaries[UnitsSold]))/_xlfn.STDEV.P(product_summaries[UnitsSold])</f>
        <v>0.66354555169502694</v>
      </c>
      <c r="L1693">
        <v>1155</v>
      </c>
    </row>
    <row r="1694" spans="1:12" x14ac:dyDescent="0.3">
      <c r="A1694">
        <v>10895</v>
      </c>
      <c r="B1694">
        <v>24</v>
      </c>
      <c r="C1694">
        <v>4.5</v>
      </c>
      <c r="D1694">
        <v>110</v>
      </c>
      <c r="E1694">
        <v>0</v>
      </c>
      <c r="F1694" t="s">
        <v>935</v>
      </c>
      <c r="G1694">
        <v>1</v>
      </c>
      <c r="H1694" t="s">
        <v>4</v>
      </c>
      <c r="I1694">
        <v>495</v>
      </c>
      <c r="J1694">
        <f>(p_summary[[#This Row],[UnitsSold]] - AVERAGE(product_summaries[UnitsSold])) / _xlfn.STDEV.P(product_summaries[UnitsSold])</f>
        <v>1.4018528893966744</v>
      </c>
      <c r="K1694">
        <f>(p_summary[[#This Row],[Revenue]]-AVERAGE(product_summaries[UnitsSold]))/_xlfn.STDEV.P(product_summaries[UnitsSold])</f>
        <v>-0.52416624690763858</v>
      </c>
      <c r="L1694">
        <v>1125</v>
      </c>
    </row>
    <row r="1695" spans="1:12" x14ac:dyDescent="0.3">
      <c r="A1695">
        <v>10895</v>
      </c>
      <c r="B1695">
        <v>39</v>
      </c>
      <c r="C1695">
        <v>18</v>
      </c>
      <c r="D1695">
        <v>45</v>
      </c>
      <c r="E1695">
        <v>0</v>
      </c>
      <c r="F1695" t="s">
        <v>963</v>
      </c>
      <c r="G1695">
        <v>1</v>
      </c>
      <c r="H1695" t="s">
        <v>4</v>
      </c>
      <c r="I1695">
        <v>810</v>
      </c>
      <c r="J1695">
        <f>(p_summary[[#This Row],[UnitsSold]] - AVERAGE(product_summaries[UnitsSold])) / _xlfn.STDEV.P(product_summaries[UnitsSold])</f>
        <v>0.38687137629662377</v>
      </c>
      <c r="K1695">
        <f>(p_summary[[#This Row],[Revenue]]-AVERAGE(product_summaries[UnitsSold]))/_xlfn.STDEV.P(product_summaries[UnitsSold])</f>
        <v>0.43884332124451791</v>
      </c>
      <c r="L1695">
        <v>793</v>
      </c>
    </row>
    <row r="1696" spans="1:12" x14ac:dyDescent="0.3">
      <c r="A1696">
        <v>10895</v>
      </c>
      <c r="B1696">
        <v>40</v>
      </c>
      <c r="C1696">
        <v>18.399999999999999</v>
      </c>
      <c r="D1696">
        <v>91</v>
      </c>
      <c r="E1696">
        <v>0</v>
      </c>
      <c r="F1696" t="s">
        <v>965</v>
      </c>
      <c r="G1696">
        <v>8</v>
      </c>
      <c r="H1696" t="s">
        <v>25</v>
      </c>
      <c r="I1696">
        <v>1674.3999999999999</v>
      </c>
      <c r="J1696">
        <f>(p_summary[[#This Row],[UnitsSold]] - AVERAGE(product_summaries[UnitsSold])) / _xlfn.STDEV.P(product_summaries[UnitsSold])</f>
        <v>1.3345950782876348</v>
      </c>
      <c r="K1696">
        <f>(p_summary[[#This Row],[Revenue]]-AVERAGE(product_summaries[UnitsSold]))/_xlfn.STDEV.P(product_summaries[UnitsSold])</f>
        <v>3.0814638631833242</v>
      </c>
      <c r="L1696">
        <v>1103</v>
      </c>
    </row>
    <row r="1697" spans="1:12" x14ac:dyDescent="0.3">
      <c r="A1697">
        <v>10895</v>
      </c>
      <c r="B1697">
        <v>60</v>
      </c>
      <c r="C1697">
        <v>34</v>
      </c>
      <c r="D1697">
        <v>100</v>
      </c>
      <c r="E1697">
        <v>0</v>
      </c>
      <c r="F1697" t="s">
        <v>1004</v>
      </c>
      <c r="G1697">
        <v>4</v>
      </c>
      <c r="H1697" t="s">
        <v>13</v>
      </c>
      <c r="I1697">
        <v>3400</v>
      </c>
      <c r="J1697">
        <f>(p_summary[[#This Row],[UnitsSold]] - AVERAGE(product_summaries[UnitsSold])) / _xlfn.STDEV.P(product_summaries[UnitsSold])</f>
        <v>2.7836951903642131</v>
      </c>
      <c r="K1697">
        <f>(p_summary[[#This Row],[Revenue]]-AVERAGE(product_summaries[UnitsSold]))/_xlfn.STDEV.P(product_summaries[UnitsSold])</f>
        <v>8.3569219927178047</v>
      </c>
      <c r="L1697">
        <v>1577</v>
      </c>
    </row>
    <row r="1698" spans="1:12" x14ac:dyDescent="0.3">
      <c r="A1698">
        <v>10896</v>
      </c>
      <c r="B1698">
        <v>45</v>
      </c>
      <c r="C1698">
        <v>9.5</v>
      </c>
      <c r="D1698">
        <v>15</v>
      </c>
      <c r="E1698">
        <v>0</v>
      </c>
      <c r="F1698" t="s">
        <v>975</v>
      </c>
      <c r="G1698">
        <v>8</v>
      </c>
      <c r="H1698" t="s">
        <v>25</v>
      </c>
      <c r="I1698">
        <v>142.5</v>
      </c>
      <c r="J1698">
        <f>(p_summary[[#This Row],[UnitsSold]] - AVERAGE(product_summaries[UnitsSold])) / _xlfn.STDEV.P(product_summaries[UnitsSold])</f>
        <v>-0.48442299488866064</v>
      </c>
      <c r="K1698">
        <f>(p_summary[[#This Row],[Revenue]]-AVERAGE(product_summaries[UnitsSold]))/_xlfn.STDEV.P(product_summaries[UnitsSold])</f>
        <v>-1.601819811268385</v>
      </c>
      <c r="L1698">
        <v>508</v>
      </c>
    </row>
    <row r="1699" spans="1:12" x14ac:dyDescent="0.3">
      <c r="A1699">
        <v>10896</v>
      </c>
      <c r="B1699">
        <v>56</v>
      </c>
      <c r="C1699">
        <v>38</v>
      </c>
      <c r="D1699">
        <v>16</v>
      </c>
      <c r="E1699">
        <v>0</v>
      </c>
      <c r="F1699" t="s">
        <v>997</v>
      </c>
      <c r="G1699">
        <v>5</v>
      </c>
      <c r="H1699" t="s">
        <v>16</v>
      </c>
      <c r="I1699">
        <v>608</v>
      </c>
      <c r="J1699">
        <f>(p_summary[[#This Row],[UnitsSold]] - AVERAGE(product_summaries[UnitsSold])) / _xlfn.STDEV.P(product_summaries[UnitsSold])</f>
        <v>1.8237427954442857</v>
      </c>
      <c r="K1699">
        <f>(p_summary[[#This Row],[Revenue]]-AVERAGE(product_summaries[UnitsSold]))/_xlfn.STDEV.P(product_summaries[UnitsSold])</f>
        <v>-0.17870567166575385</v>
      </c>
      <c r="L1699">
        <v>1263</v>
      </c>
    </row>
    <row r="1700" spans="1:12" x14ac:dyDescent="0.3">
      <c r="A1700">
        <v>10897</v>
      </c>
      <c r="B1700">
        <v>29</v>
      </c>
      <c r="C1700">
        <v>123.79</v>
      </c>
      <c r="D1700">
        <v>80</v>
      </c>
      <c r="E1700">
        <v>0</v>
      </c>
      <c r="F1700" t="s">
        <v>945</v>
      </c>
      <c r="G1700">
        <v>6</v>
      </c>
      <c r="H1700" t="s">
        <v>19</v>
      </c>
      <c r="I1700">
        <v>9903.2000000000007</v>
      </c>
      <c r="J1700">
        <f>(p_summary[[#This Row],[UnitsSold]] - AVERAGE(product_summaries[UnitsSold])) / _xlfn.STDEV.P(product_summaries[UnitsSold])</f>
        <v>0.24318423438185757</v>
      </c>
      <c r="K1700">
        <f>(p_summary[[#This Row],[Revenue]]-AVERAGE(product_summaries[UnitsSold]))/_xlfn.STDEV.P(product_summaries[UnitsSold])</f>
        <v>28.238330956549881</v>
      </c>
      <c r="L1700">
        <v>746</v>
      </c>
    </row>
    <row r="1701" spans="1:12" x14ac:dyDescent="0.3">
      <c r="A1701">
        <v>10897</v>
      </c>
      <c r="B1701">
        <v>30</v>
      </c>
      <c r="C1701">
        <v>25.89</v>
      </c>
      <c r="D1701">
        <v>36</v>
      </c>
      <c r="E1701">
        <v>0</v>
      </c>
      <c r="F1701" t="s">
        <v>947</v>
      </c>
      <c r="G1701">
        <v>8</v>
      </c>
      <c r="H1701" t="s">
        <v>25</v>
      </c>
      <c r="I1701">
        <v>932.04</v>
      </c>
      <c r="J1701">
        <f>(p_summary[[#This Row],[UnitsSold]] - AVERAGE(product_summaries[UnitsSold])) / _xlfn.STDEV.P(product_summaries[UnitsSold])</f>
        <v>-0.16647697873683756</v>
      </c>
      <c r="K1701">
        <f>(p_summary[[#This Row],[Revenue]]-AVERAGE(product_summaries[UnitsSold]))/_xlfn.STDEV.P(product_summaries[UnitsSold])</f>
        <v>0.81194074250575332</v>
      </c>
      <c r="L1701">
        <v>612</v>
      </c>
    </row>
    <row r="1702" spans="1:12" x14ac:dyDescent="0.3">
      <c r="A1702">
        <v>10898</v>
      </c>
      <c r="B1702">
        <v>13</v>
      </c>
      <c r="C1702">
        <v>6</v>
      </c>
      <c r="D1702">
        <v>5</v>
      </c>
      <c r="E1702">
        <v>0</v>
      </c>
      <c r="F1702" t="s">
        <v>913</v>
      </c>
      <c r="G1702">
        <v>8</v>
      </c>
      <c r="H1702" t="s">
        <v>25</v>
      </c>
      <c r="I1702">
        <v>30</v>
      </c>
      <c r="J1702">
        <f>(p_summary[[#This Row],[UnitsSold]] - AVERAGE(product_summaries[UnitsSold])) / _xlfn.STDEV.P(product_summaries[UnitsSold])</f>
        <v>0.68647435305507243</v>
      </c>
      <c r="K1702">
        <f>(p_summary[[#This Row],[Revenue]]-AVERAGE(product_summaries[UnitsSold]))/_xlfn.STDEV.P(product_summaries[UnitsSold])</f>
        <v>-1.9457517998941551</v>
      </c>
      <c r="L1702">
        <v>891</v>
      </c>
    </row>
    <row r="1703" spans="1:12" x14ac:dyDescent="0.3">
      <c r="A1703">
        <v>10899</v>
      </c>
      <c r="B1703">
        <v>39</v>
      </c>
      <c r="C1703">
        <v>18</v>
      </c>
      <c r="D1703">
        <v>8</v>
      </c>
      <c r="E1703">
        <v>0.15000000596046448</v>
      </c>
      <c r="F1703" t="s">
        <v>963</v>
      </c>
      <c r="G1703">
        <v>1</v>
      </c>
      <c r="H1703" t="s">
        <v>4</v>
      </c>
      <c r="I1703">
        <v>122.39999914169312</v>
      </c>
      <c r="J1703">
        <f>(p_summary[[#This Row],[UnitsSold]] - AVERAGE(product_summaries[UnitsSold])) / _xlfn.STDEV.P(product_summaries[UnitsSold])</f>
        <v>0.38687137629662377</v>
      </c>
      <c r="K1703">
        <f>(p_summary[[#This Row],[Revenue]]-AVERAGE(product_summaries[UnitsSold]))/_xlfn.STDEV.P(product_summaries[UnitsSold])</f>
        <v>-1.6632689958601821</v>
      </c>
      <c r="L1703">
        <v>793</v>
      </c>
    </row>
    <row r="1704" spans="1:12" x14ac:dyDescent="0.3">
      <c r="A1704">
        <v>10900</v>
      </c>
      <c r="B1704">
        <v>70</v>
      </c>
      <c r="C1704">
        <v>15</v>
      </c>
      <c r="D1704">
        <v>3</v>
      </c>
      <c r="E1704">
        <v>0.25</v>
      </c>
      <c r="F1704" t="s">
        <v>1023</v>
      </c>
      <c r="G1704">
        <v>1</v>
      </c>
      <c r="H1704" t="s">
        <v>4</v>
      </c>
      <c r="I1704">
        <v>33.75</v>
      </c>
      <c r="J1704">
        <f>(p_summary[[#This Row],[UnitsSold]] - AVERAGE(product_summaries[UnitsSold])) / _xlfn.STDEV.P(product_summaries[UnitsSold])</f>
        <v>0.4602435338701214</v>
      </c>
      <c r="K1704">
        <f>(p_summary[[#This Row],[Revenue]]-AVERAGE(product_summaries[UnitsSold]))/_xlfn.STDEV.P(product_summaries[UnitsSold])</f>
        <v>-1.9342874002732962</v>
      </c>
      <c r="L1704">
        <v>817</v>
      </c>
    </row>
    <row r="1705" spans="1:12" x14ac:dyDescent="0.3">
      <c r="A1705">
        <v>10901</v>
      </c>
      <c r="B1705">
        <v>41</v>
      </c>
      <c r="C1705">
        <v>9.65</v>
      </c>
      <c r="D1705">
        <v>30</v>
      </c>
      <c r="E1705">
        <v>0</v>
      </c>
      <c r="F1705" t="s">
        <v>967</v>
      </c>
      <c r="G1705">
        <v>8</v>
      </c>
      <c r="H1705" t="s">
        <v>25</v>
      </c>
      <c r="I1705">
        <v>289.5</v>
      </c>
      <c r="J1705">
        <f>(p_summary[[#This Row],[UnitsSold]] - AVERAGE(product_summaries[UnitsSold])) / _xlfn.STDEV.P(product_summaries[UnitsSold])</f>
        <v>0.96161994395568862</v>
      </c>
      <c r="K1705">
        <f>(p_summary[[#This Row],[Revenue]]-AVERAGE(product_summaries[UnitsSold]))/_xlfn.STDEV.P(product_summaries[UnitsSold])</f>
        <v>-1.1524153461307121</v>
      </c>
      <c r="L1705">
        <v>981</v>
      </c>
    </row>
    <row r="1706" spans="1:12" x14ac:dyDescent="0.3">
      <c r="A1706">
        <v>10901</v>
      </c>
      <c r="B1706">
        <v>71</v>
      </c>
      <c r="C1706">
        <v>21.5</v>
      </c>
      <c r="D1706">
        <v>30</v>
      </c>
      <c r="E1706">
        <v>0</v>
      </c>
      <c r="F1706" t="s">
        <v>1025</v>
      </c>
      <c r="G1706">
        <v>4</v>
      </c>
      <c r="H1706" t="s">
        <v>13</v>
      </c>
      <c r="I1706">
        <v>645</v>
      </c>
      <c r="J1706">
        <f>(p_summary[[#This Row],[UnitsSold]] - AVERAGE(product_summaries[UnitsSold])) / _xlfn.STDEV.P(product_summaries[UnitsSold])</f>
        <v>1.1939651096050978</v>
      </c>
      <c r="K1706">
        <f>(p_summary[[#This Row],[Revenue]]-AVERAGE(product_summaries[UnitsSold]))/_xlfn.STDEV.P(product_summaries[UnitsSold])</f>
        <v>-6.559026207327831E-2</v>
      </c>
      <c r="L1706">
        <v>1057</v>
      </c>
    </row>
    <row r="1707" spans="1:12" x14ac:dyDescent="0.3">
      <c r="A1707">
        <v>10902</v>
      </c>
      <c r="B1707">
        <v>55</v>
      </c>
      <c r="C1707">
        <v>24</v>
      </c>
      <c r="D1707">
        <v>30</v>
      </c>
      <c r="E1707">
        <v>0.15000000596046448</v>
      </c>
      <c r="F1707" t="s">
        <v>995</v>
      </c>
      <c r="G1707">
        <v>6</v>
      </c>
      <c r="H1707" t="s">
        <v>19</v>
      </c>
      <c r="I1707">
        <v>611.99999570846558</v>
      </c>
      <c r="J1707">
        <f>(p_summary[[#This Row],[UnitsSold]] - AVERAGE(product_summaries[UnitsSold])) / _xlfn.STDEV.P(product_summaries[UnitsSold])</f>
        <v>0.72316043184182122</v>
      </c>
      <c r="K1707">
        <f>(p_summary[[#This Row],[Revenue]]-AVERAGE(product_summaries[UnitsSold]))/_xlfn.STDEV.P(product_summaries[UnitsSold])</f>
        <v>-0.16647699185680173</v>
      </c>
      <c r="L1707">
        <v>903</v>
      </c>
    </row>
    <row r="1708" spans="1:12" x14ac:dyDescent="0.3">
      <c r="A1708">
        <v>10902</v>
      </c>
      <c r="B1708">
        <v>62</v>
      </c>
      <c r="C1708">
        <v>49.3</v>
      </c>
      <c r="D1708">
        <v>6</v>
      </c>
      <c r="E1708">
        <v>0.15000000596046448</v>
      </c>
      <c r="F1708" t="s">
        <v>1008</v>
      </c>
      <c r="G1708">
        <v>3</v>
      </c>
      <c r="H1708" t="s">
        <v>10</v>
      </c>
      <c r="I1708">
        <v>251.42999823689456</v>
      </c>
      <c r="J1708">
        <f>(p_summary[[#This Row],[UnitsSold]] - AVERAGE(product_summaries[UnitsSold])) / _xlfn.STDEV.P(product_summaries[UnitsSold])</f>
        <v>1.2734516136430536</v>
      </c>
      <c r="K1708">
        <f>(p_summary[[#This Row],[Revenue]]-AVERAGE(product_summaries[UnitsSold]))/_xlfn.STDEV.P(product_summaries[UnitsSold])</f>
        <v>-1.2688019364717915</v>
      </c>
      <c r="L1708">
        <v>1083</v>
      </c>
    </row>
    <row r="1709" spans="1:12" x14ac:dyDescent="0.3">
      <c r="A1709">
        <v>10903</v>
      </c>
      <c r="B1709">
        <v>13</v>
      </c>
      <c r="C1709">
        <v>6</v>
      </c>
      <c r="D1709">
        <v>40</v>
      </c>
      <c r="E1709">
        <v>0</v>
      </c>
      <c r="F1709" t="s">
        <v>913</v>
      </c>
      <c r="G1709">
        <v>8</v>
      </c>
      <c r="H1709" t="s">
        <v>25</v>
      </c>
      <c r="I1709">
        <v>240</v>
      </c>
      <c r="J1709">
        <f>(p_summary[[#This Row],[UnitsSold]] - AVERAGE(product_summaries[UnitsSold])) / _xlfn.STDEV.P(product_summaries[UnitsSold])</f>
        <v>0.68647435305507243</v>
      </c>
      <c r="K1709">
        <f>(p_summary[[#This Row],[Revenue]]-AVERAGE(product_summaries[UnitsSold]))/_xlfn.STDEV.P(product_summaries[UnitsSold])</f>
        <v>-1.3037454211260509</v>
      </c>
      <c r="L1709">
        <v>891</v>
      </c>
    </row>
    <row r="1710" spans="1:12" x14ac:dyDescent="0.3">
      <c r="A1710">
        <v>10903</v>
      </c>
      <c r="B1710">
        <v>65</v>
      </c>
      <c r="C1710">
        <v>21.05</v>
      </c>
      <c r="D1710">
        <v>21</v>
      </c>
      <c r="E1710">
        <v>0</v>
      </c>
      <c r="F1710" t="s">
        <v>1014</v>
      </c>
      <c r="G1710">
        <v>2</v>
      </c>
      <c r="H1710" t="s">
        <v>7</v>
      </c>
      <c r="I1710">
        <v>442.05</v>
      </c>
      <c r="J1710">
        <f>(p_summary[[#This Row],[UnitsSold]] - AVERAGE(product_summaries[UnitsSold])) / _xlfn.STDEV.P(product_summaries[UnitsSold])</f>
        <v>0.24012706114962851</v>
      </c>
      <c r="K1710">
        <f>(p_summary[[#This Row],[Revenue]]-AVERAGE(product_summaries[UnitsSold]))/_xlfn.STDEV.P(product_summaries[UnitsSold])</f>
        <v>-0.68604356955416768</v>
      </c>
      <c r="L1710">
        <v>745</v>
      </c>
    </row>
    <row r="1711" spans="1:12" x14ac:dyDescent="0.3">
      <c r="A1711">
        <v>10903</v>
      </c>
      <c r="B1711">
        <v>68</v>
      </c>
      <c r="C1711">
        <v>12.5</v>
      </c>
      <c r="D1711">
        <v>20</v>
      </c>
      <c r="E1711">
        <v>0</v>
      </c>
      <c r="F1711" t="s">
        <v>1019</v>
      </c>
      <c r="G1711">
        <v>3</v>
      </c>
      <c r="H1711" t="s">
        <v>10</v>
      </c>
      <c r="I1711">
        <v>250</v>
      </c>
      <c r="J1711">
        <f>(p_summary[[#This Row],[UnitsSold]] - AVERAGE(product_summaries[UnitsSold])) / _xlfn.STDEV.P(product_summaries[UnitsSold])</f>
        <v>0.40521441568999816</v>
      </c>
      <c r="K1711">
        <f>(p_summary[[#This Row],[Revenue]]-AVERAGE(product_summaries[UnitsSold]))/_xlfn.STDEV.P(product_summaries[UnitsSold])</f>
        <v>-1.2731736888037601</v>
      </c>
      <c r="L1711">
        <v>799</v>
      </c>
    </row>
    <row r="1712" spans="1:12" x14ac:dyDescent="0.3">
      <c r="A1712">
        <v>10904</v>
      </c>
      <c r="B1712">
        <v>58</v>
      </c>
      <c r="C1712">
        <v>13.25</v>
      </c>
      <c r="D1712">
        <v>15</v>
      </c>
      <c r="E1712">
        <v>0</v>
      </c>
      <c r="F1712" t="s">
        <v>1000</v>
      </c>
      <c r="G1712">
        <v>8</v>
      </c>
      <c r="H1712" t="s">
        <v>25</v>
      </c>
      <c r="I1712">
        <v>198.75</v>
      </c>
      <c r="J1712">
        <f>(p_summary[[#This Row],[UnitsSold]] - AVERAGE(product_summaries[UnitsSold])) / _xlfn.STDEV.P(product_summaries[UnitsSold])</f>
        <v>-0.40493649085070488</v>
      </c>
      <c r="K1712">
        <f>(p_summary[[#This Row],[Revenue]]-AVERAGE(product_summaries[UnitsSold]))/_xlfn.STDEV.P(product_summaries[UnitsSold])</f>
        <v>-1.4298538169555</v>
      </c>
      <c r="L1712">
        <v>534</v>
      </c>
    </row>
    <row r="1713" spans="1:12" x14ac:dyDescent="0.3">
      <c r="A1713">
        <v>10904</v>
      </c>
      <c r="B1713">
        <v>62</v>
      </c>
      <c r="C1713">
        <v>49.3</v>
      </c>
      <c r="D1713">
        <v>35</v>
      </c>
      <c r="E1713">
        <v>0</v>
      </c>
      <c r="F1713" t="s">
        <v>1008</v>
      </c>
      <c r="G1713">
        <v>3</v>
      </c>
      <c r="H1713" t="s">
        <v>10</v>
      </c>
      <c r="I1713">
        <v>1725.5</v>
      </c>
      <c r="J1713">
        <f>(p_summary[[#This Row],[UnitsSold]] - AVERAGE(product_summaries[UnitsSold])) / _xlfn.STDEV.P(product_summaries[UnitsSold])</f>
        <v>1.2734516136430536</v>
      </c>
      <c r="K1713">
        <f>(p_summary[[#This Row],[Revenue]]-AVERAGE(product_summaries[UnitsSold]))/_xlfn.STDEV.P(product_summaries[UnitsSold])</f>
        <v>3.2376854153502297</v>
      </c>
      <c r="L1713">
        <v>1083</v>
      </c>
    </row>
    <row r="1714" spans="1:12" x14ac:dyDescent="0.3">
      <c r="A1714">
        <v>10905</v>
      </c>
      <c r="B1714">
        <v>1</v>
      </c>
      <c r="C1714">
        <v>18</v>
      </c>
      <c r="D1714">
        <v>20</v>
      </c>
      <c r="E1714">
        <v>5.000000074505806E-2</v>
      </c>
      <c r="F1714" t="s">
        <v>889</v>
      </c>
      <c r="G1714">
        <v>1</v>
      </c>
      <c r="H1714" t="s">
        <v>4</v>
      </c>
      <c r="I1714">
        <v>341.9999997317791</v>
      </c>
      <c r="J1714">
        <f>(p_summary[[#This Row],[UnitsSold]] - AVERAGE(product_summaries[UnitsSold])) / _xlfn.STDEV.P(product_summaries[UnitsSold])</f>
        <v>0.49387243942464115</v>
      </c>
      <c r="K1714">
        <f>(p_summary[[#This Row],[Revenue]]-AVERAGE(product_summaries[UnitsSold]))/_xlfn.STDEV.P(product_summaries[UnitsSold])</f>
        <v>-0.99191375225868372</v>
      </c>
      <c r="L1714">
        <v>828</v>
      </c>
    </row>
    <row r="1715" spans="1:12" x14ac:dyDescent="0.3">
      <c r="A1715">
        <v>10906</v>
      </c>
      <c r="B1715">
        <v>61</v>
      </c>
      <c r="C1715">
        <v>28.5</v>
      </c>
      <c r="D1715">
        <v>15</v>
      </c>
      <c r="E1715">
        <v>0</v>
      </c>
      <c r="F1715" t="s">
        <v>1006</v>
      </c>
      <c r="G1715">
        <v>2</v>
      </c>
      <c r="H1715" t="s">
        <v>7</v>
      </c>
      <c r="I1715">
        <v>427.5</v>
      </c>
      <c r="J1715">
        <f>(p_summary[[#This Row],[UnitsSold]] - AVERAGE(product_summaries[UnitsSold])) / _xlfn.STDEV.P(product_summaries[UnitsSold])</f>
        <v>-0.19399153782689918</v>
      </c>
      <c r="K1715">
        <f>(p_summary[[#This Row],[Revenue]]-AVERAGE(product_summaries[UnitsSold]))/_xlfn.STDEV.P(product_summaries[UnitsSold])</f>
        <v>-0.73052544008310061</v>
      </c>
      <c r="L1715">
        <v>603</v>
      </c>
    </row>
    <row r="1716" spans="1:12" x14ac:dyDescent="0.3">
      <c r="A1716">
        <v>10907</v>
      </c>
      <c r="B1716">
        <v>75</v>
      </c>
      <c r="C1716">
        <v>7.75</v>
      </c>
      <c r="D1716">
        <v>14</v>
      </c>
      <c r="E1716">
        <v>0</v>
      </c>
      <c r="F1716" t="s">
        <v>1030</v>
      </c>
      <c r="G1716">
        <v>1</v>
      </c>
      <c r="H1716" t="s">
        <v>4</v>
      </c>
      <c r="I1716">
        <v>108.5</v>
      </c>
      <c r="J1716">
        <f>(p_summary[[#This Row],[UnitsSold]] - AVERAGE(product_summaries[UnitsSold])) / _xlfn.STDEV.P(product_summaries[UnitsSold])</f>
        <v>1.4935680863635465</v>
      </c>
      <c r="K1716">
        <f>(p_summary[[#This Row],[Revenue]]-AVERAGE(product_summaries[UnitsSold]))/_xlfn.STDEV.P(product_summaries[UnitsSold])</f>
        <v>-1.7057637011641733</v>
      </c>
      <c r="L1716">
        <v>1155</v>
      </c>
    </row>
    <row r="1717" spans="1:12" x14ac:dyDescent="0.3">
      <c r="A1717">
        <v>10908</v>
      </c>
      <c r="B1717">
        <v>7</v>
      </c>
      <c r="C1717">
        <v>30</v>
      </c>
      <c r="D1717">
        <v>20</v>
      </c>
      <c r="E1717">
        <v>5.000000074505806E-2</v>
      </c>
      <c r="F1717" t="s">
        <v>901</v>
      </c>
      <c r="G1717">
        <v>7</v>
      </c>
      <c r="H1717" t="s">
        <v>22</v>
      </c>
      <c r="I1717">
        <v>569.99999955296516</v>
      </c>
      <c r="J1717">
        <f>(p_summary[[#This Row],[UnitsSold]] - AVERAGE(product_summaries[UnitsSold])) / _xlfn.STDEV.P(product_summaries[UnitsSold])</f>
        <v>0.29515617932975174</v>
      </c>
      <c r="K1717">
        <f>(p_summary[[#This Row],[Revenue]]-AVERAGE(product_summaries[UnitsSold]))/_xlfn.STDEV.P(product_summaries[UnitsSold])</f>
        <v>-0.29487825585712135</v>
      </c>
      <c r="L1717">
        <v>763</v>
      </c>
    </row>
    <row r="1718" spans="1:12" x14ac:dyDescent="0.3">
      <c r="A1718">
        <v>10908</v>
      </c>
      <c r="B1718">
        <v>52</v>
      </c>
      <c r="C1718">
        <v>7</v>
      </c>
      <c r="D1718">
        <v>14</v>
      </c>
      <c r="E1718">
        <v>5.000000074505806E-2</v>
      </c>
      <c r="F1718" t="s">
        <v>989</v>
      </c>
      <c r="G1718">
        <v>5</v>
      </c>
      <c r="H1718" t="s">
        <v>16</v>
      </c>
      <c r="I1718">
        <v>93.09999992698431</v>
      </c>
      <c r="J1718">
        <f>(p_summary[[#This Row],[UnitsSold]] - AVERAGE(product_summaries[UnitsSold])) / _xlfn.STDEV.P(product_summaries[UnitsSold])</f>
        <v>-0.50888038074649322</v>
      </c>
      <c r="K1718">
        <f>(p_summary[[#This Row],[Revenue]]-AVERAGE(product_summaries[UnitsSold]))/_xlfn.STDEV.P(product_summaries[UnitsSold])</f>
        <v>-1.7528441691637227</v>
      </c>
      <c r="L1718">
        <v>500</v>
      </c>
    </row>
    <row r="1719" spans="1:12" x14ac:dyDescent="0.3">
      <c r="A1719">
        <v>10909</v>
      </c>
      <c r="B1719">
        <v>7</v>
      </c>
      <c r="C1719">
        <v>30</v>
      </c>
      <c r="D1719">
        <v>12</v>
      </c>
      <c r="E1719">
        <v>0</v>
      </c>
      <c r="F1719" t="s">
        <v>901</v>
      </c>
      <c r="G1719">
        <v>7</v>
      </c>
      <c r="H1719" t="s">
        <v>22</v>
      </c>
      <c r="I1719">
        <v>360</v>
      </c>
      <c r="J1719">
        <f>(p_summary[[#This Row],[UnitsSold]] - AVERAGE(product_summaries[UnitsSold])) / _xlfn.STDEV.P(product_summaries[UnitsSold])</f>
        <v>0.29515617932975174</v>
      </c>
      <c r="K1719">
        <f>(p_summary[[#This Row],[Revenue]]-AVERAGE(product_summaries[UnitsSold]))/_xlfn.STDEV.P(product_summaries[UnitsSold])</f>
        <v>-0.93688463325856275</v>
      </c>
      <c r="L1719">
        <v>763</v>
      </c>
    </row>
    <row r="1720" spans="1:12" x14ac:dyDescent="0.3">
      <c r="A1720">
        <v>10909</v>
      </c>
      <c r="B1720">
        <v>16</v>
      </c>
      <c r="C1720">
        <v>17.45</v>
      </c>
      <c r="D1720">
        <v>15</v>
      </c>
      <c r="E1720">
        <v>0</v>
      </c>
      <c r="F1720" t="s">
        <v>919</v>
      </c>
      <c r="G1720">
        <v>3</v>
      </c>
      <c r="H1720" t="s">
        <v>10</v>
      </c>
      <c r="I1720">
        <v>261.75</v>
      </c>
      <c r="J1720">
        <f>(p_summary[[#This Row],[UnitsSold]] - AVERAGE(product_summaries[UnitsSold])) / _xlfn.STDEV.P(product_summaries[UnitsSold])</f>
        <v>1.5027396060602336</v>
      </c>
      <c r="K1720">
        <f>(p_summary[[#This Row],[Revenue]]-AVERAGE(product_summaries[UnitsSold]))/_xlfn.STDEV.P(product_summaries[UnitsSold])</f>
        <v>-1.2372519033250686</v>
      </c>
      <c r="L1720">
        <v>1158</v>
      </c>
    </row>
    <row r="1721" spans="1:12" x14ac:dyDescent="0.3">
      <c r="A1721">
        <v>10909</v>
      </c>
      <c r="B1721">
        <v>41</v>
      </c>
      <c r="C1721">
        <v>9.65</v>
      </c>
      <c r="D1721">
        <v>5</v>
      </c>
      <c r="E1721">
        <v>0</v>
      </c>
      <c r="F1721" t="s">
        <v>967</v>
      </c>
      <c r="G1721">
        <v>8</v>
      </c>
      <c r="H1721" t="s">
        <v>25</v>
      </c>
      <c r="I1721">
        <v>48.25</v>
      </c>
      <c r="J1721">
        <f>(p_summary[[#This Row],[UnitsSold]] - AVERAGE(product_summaries[UnitsSold])) / _xlfn.STDEV.P(product_summaries[UnitsSold])</f>
        <v>0.96161994395568862</v>
      </c>
      <c r="K1721">
        <f>(p_summary[[#This Row],[Revenue]]-AVERAGE(product_summaries[UnitsSold]))/_xlfn.STDEV.P(product_summaries[UnitsSold])</f>
        <v>-1.8899583884059747</v>
      </c>
      <c r="L1721">
        <v>981</v>
      </c>
    </row>
    <row r="1722" spans="1:12" x14ac:dyDescent="0.3">
      <c r="A1722">
        <v>10910</v>
      </c>
      <c r="B1722">
        <v>19</v>
      </c>
      <c r="C1722">
        <v>9.1999999999999993</v>
      </c>
      <c r="D1722">
        <v>12</v>
      </c>
      <c r="E1722">
        <v>0</v>
      </c>
      <c r="F1722" t="s">
        <v>925</v>
      </c>
      <c r="G1722">
        <v>3</v>
      </c>
      <c r="H1722" t="s">
        <v>10</v>
      </c>
      <c r="I1722">
        <v>110.39999999999999</v>
      </c>
      <c r="J1722">
        <f>(p_summary[[#This Row],[UnitsSold]] - AVERAGE(product_summaries[UnitsSold])) / _xlfn.STDEV.P(product_summaries[UnitsSold])</f>
        <v>0.17286925004058901</v>
      </c>
      <c r="K1722">
        <f>(p_summary[[#This Row],[Revenue]]-AVERAGE(product_summaries[UnitsSold]))/_xlfn.STDEV.P(product_summaries[UnitsSold])</f>
        <v>-1.6999550720229382</v>
      </c>
      <c r="L1722">
        <v>723</v>
      </c>
    </row>
    <row r="1723" spans="1:12" x14ac:dyDescent="0.3">
      <c r="A1723">
        <v>10910</v>
      </c>
      <c r="B1723">
        <v>49</v>
      </c>
      <c r="C1723">
        <v>20</v>
      </c>
      <c r="D1723">
        <v>10</v>
      </c>
      <c r="E1723">
        <v>0</v>
      </c>
      <c r="F1723" t="s">
        <v>983</v>
      </c>
      <c r="G1723">
        <v>3</v>
      </c>
      <c r="H1723" t="s">
        <v>10</v>
      </c>
      <c r="I1723">
        <v>200</v>
      </c>
      <c r="J1723">
        <f>(p_summary[[#This Row],[UnitsSold]] - AVERAGE(product_summaries[UnitsSold])) / _xlfn.STDEV.P(product_summaries[UnitsSold])</f>
        <v>-0.44773691610191185</v>
      </c>
      <c r="K1723">
        <f>(p_summary[[#This Row],[Revenue]]-AVERAGE(product_summaries[UnitsSold]))/_xlfn.STDEV.P(product_summaries[UnitsSold])</f>
        <v>-1.4260323504152137</v>
      </c>
      <c r="L1723">
        <v>520</v>
      </c>
    </row>
    <row r="1724" spans="1:12" x14ac:dyDescent="0.3">
      <c r="A1724">
        <v>10910</v>
      </c>
      <c r="B1724">
        <v>61</v>
      </c>
      <c r="C1724">
        <v>28.5</v>
      </c>
      <c r="D1724">
        <v>5</v>
      </c>
      <c r="E1724">
        <v>0</v>
      </c>
      <c r="F1724" t="s">
        <v>1006</v>
      </c>
      <c r="G1724">
        <v>2</v>
      </c>
      <c r="H1724" t="s">
        <v>7</v>
      </c>
      <c r="I1724">
        <v>142.5</v>
      </c>
      <c r="J1724">
        <f>(p_summary[[#This Row],[UnitsSold]] - AVERAGE(product_summaries[UnitsSold])) / _xlfn.STDEV.P(product_summaries[UnitsSold])</f>
        <v>-0.19399153782689918</v>
      </c>
      <c r="K1724">
        <f>(p_summary[[#This Row],[Revenue]]-AVERAGE(product_summaries[UnitsSold]))/_xlfn.STDEV.P(product_summaries[UnitsSold])</f>
        <v>-1.601819811268385</v>
      </c>
      <c r="L1724">
        <v>603</v>
      </c>
    </row>
    <row r="1725" spans="1:12" x14ac:dyDescent="0.3">
      <c r="A1725">
        <v>10911</v>
      </c>
      <c r="B1725">
        <v>1</v>
      </c>
      <c r="C1725">
        <v>18</v>
      </c>
      <c r="D1725">
        <v>10</v>
      </c>
      <c r="E1725">
        <v>0</v>
      </c>
      <c r="F1725" t="s">
        <v>889</v>
      </c>
      <c r="G1725">
        <v>1</v>
      </c>
      <c r="H1725" t="s">
        <v>4</v>
      </c>
      <c r="I1725">
        <v>180</v>
      </c>
      <c r="J1725">
        <f>(p_summary[[#This Row],[UnitsSold]] - AVERAGE(product_summaries[UnitsSold])) / _xlfn.STDEV.P(product_summaries[UnitsSold])</f>
        <v>0.49387243942464115</v>
      </c>
      <c r="K1725">
        <f>(p_summary[[#This Row],[Revenue]]-AVERAGE(product_summaries[UnitsSold]))/_xlfn.STDEV.P(product_summaries[UnitsSold])</f>
        <v>-1.4871758150597949</v>
      </c>
      <c r="L1725">
        <v>828</v>
      </c>
    </row>
    <row r="1726" spans="1:12" x14ac:dyDescent="0.3">
      <c r="A1726">
        <v>10911</v>
      </c>
      <c r="B1726">
        <v>17</v>
      </c>
      <c r="C1726">
        <v>39</v>
      </c>
      <c r="D1726">
        <v>12</v>
      </c>
      <c r="E1726">
        <v>0</v>
      </c>
      <c r="F1726" t="s">
        <v>921</v>
      </c>
      <c r="G1726">
        <v>6</v>
      </c>
      <c r="H1726" t="s">
        <v>19</v>
      </c>
      <c r="I1726">
        <v>468</v>
      </c>
      <c r="J1726">
        <f>(p_summary[[#This Row],[UnitsSold]] - AVERAGE(product_summaries[UnitsSold])) / _xlfn.STDEV.P(product_summaries[UnitsSold])</f>
        <v>0.95244842425900134</v>
      </c>
      <c r="K1726">
        <f>(p_summary[[#This Row],[Revenue]]-AVERAGE(product_summaries[UnitsSold]))/_xlfn.STDEV.P(product_summaries[UnitsSold])</f>
        <v>-0.60670992417782343</v>
      </c>
      <c r="L1726">
        <v>978</v>
      </c>
    </row>
    <row r="1727" spans="1:12" x14ac:dyDescent="0.3">
      <c r="A1727">
        <v>10911</v>
      </c>
      <c r="B1727">
        <v>67</v>
      </c>
      <c r="C1727">
        <v>14</v>
      </c>
      <c r="D1727">
        <v>15</v>
      </c>
      <c r="E1727">
        <v>0</v>
      </c>
      <c r="F1727" t="s">
        <v>1018</v>
      </c>
      <c r="G1727">
        <v>1</v>
      </c>
      <c r="H1727" t="s">
        <v>4</v>
      </c>
      <c r="I1727">
        <v>210</v>
      </c>
      <c r="J1727">
        <f>(p_summary[[#This Row],[UnitsSold]] - AVERAGE(product_summaries[UnitsSold])) / _xlfn.STDEV.P(product_summaries[UnitsSold])</f>
        <v>-1.4749471221308788</v>
      </c>
      <c r="K1727">
        <f>(p_summary[[#This Row],[Revenue]]-AVERAGE(product_summaries[UnitsSold]))/_xlfn.STDEV.P(product_summaries[UnitsSold])</f>
        <v>-1.395460618092923</v>
      </c>
      <c r="L1727">
        <v>184</v>
      </c>
    </row>
    <row r="1728" spans="1:12" x14ac:dyDescent="0.3">
      <c r="A1728">
        <v>10912</v>
      </c>
      <c r="B1728">
        <v>11</v>
      </c>
      <c r="C1728">
        <v>21</v>
      </c>
      <c r="D1728">
        <v>40</v>
      </c>
      <c r="E1728">
        <v>0.25</v>
      </c>
      <c r="F1728" t="s">
        <v>909</v>
      </c>
      <c r="G1728">
        <v>4</v>
      </c>
      <c r="H1728" t="s">
        <v>13</v>
      </c>
      <c r="I1728">
        <v>630</v>
      </c>
      <c r="J1728">
        <f>(p_summary[[#This Row],[UnitsSold]] - AVERAGE(product_summaries[UnitsSold])) / _xlfn.STDEV.P(product_summaries[UnitsSold])</f>
        <v>0.12089730509269485</v>
      </c>
      <c r="K1728">
        <f>(p_summary[[#This Row],[Revenue]]-AVERAGE(product_summaries[UnitsSold]))/_xlfn.STDEV.P(product_summaries[UnitsSold])</f>
        <v>-0.11144786055671434</v>
      </c>
      <c r="L1728">
        <v>706</v>
      </c>
    </row>
    <row r="1729" spans="1:12" x14ac:dyDescent="0.3">
      <c r="A1729">
        <v>10912</v>
      </c>
      <c r="B1729">
        <v>29</v>
      </c>
      <c r="C1729">
        <v>123.79</v>
      </c>
      <c r="D1729">
        <v>60</v>
      </c>
      <c r="E1729">
        <v>0.25</v>
      </c>
      <c r="F1729" t="s">
        <v>945</v>
      </c>
      <c r="G1729">
        <v>6</v>
      </c>
      <c r="H1729" t="s">
        <v>19</v>
      </c>
      <c r="I1729">
        <v>5570.55</v>
      </c>
      <c r="J1729">
        <f>(p_summary[[#This Row],[UnitsSold]] - AVERAGE(product_summaries[UnitsSold])) / _xlfn.STDEV.P(product_summaries[UnitsSold])</f>
        <v>0.24318423438185757</v>
      </c>
      <c r="K1729">
        <f>(p_summary[[#This Row],[Revenue]]-AVERAGE(product_summaries[UnitsSold]))/_xlfn.STDEV.P(product_summaries[UnitsSold])</f>
        <v>14.99266935193261</v>
      </c>
      <c r="L1729">
        <v>746</v>
      </c>
    </row>
    <row r="1730" spans="1:12" x14ac:dyDescent="0.3">
      <c r="A1730">
        <v>10913</v>
      </c>
      <c r="B1730">
        <v>4</v>
      </c>
      <c r="C1730">
        <v>22</v>
      </c>
      <c r="D1730">
        <v>30</v>
      </c>
      <c r="E1730">
        <v>0.25</v>
      </c>
      <c r="F1730" t="s">
        <v>895</v>
      </c>
      <c r="G1730">
        <v>2</v>
      </c>
      <c r="H1730" t="s">
        <v>7</v>
      </c>
      <c r="I1730">
        <v>495</v>
      </c>
      <c r="J1730">
        <f>(p_summary[[#This Row],[UnitsSold]] - AVERAGE(product_summaries[UnitsSold])) / _xlfn.STDEV.P(product_summaries[UnitsSold])</f>
        <v>-0.65256752266125939</v>
      </c>
      <c r="K1730">
        <f>(p_summary[[#This Row],[Revenue]]-AVERAGE(product_summaries[UnitsSold]))/_xlfn.STDEV.P(product_summaries[UnitsSold])</f>
        <v>-0.52416624690763858</v>
      </c>
      <c r="L1730">
        <v>453</v>
      </c>
    </row>
    <row r="1731" spans="1:12" x14ac:dyDescent="0.3">
      <c r="A1731">
        <v>10913</v>
      </c>
      <c r="B1731">
        <v>33</v>
      </c>
      <c r="C1731">
        <v>2.5</v>
      </c>
      <c r="D1731">
        <v>40</v>
      </c>
      <c r="E1731">
        <v>0.25</v>
      </c>
      <c r="F1731" t="s">
        <v>953</v>
      </c>
      <c r="G1731">
        <v>4</v>
      </c>
      <c r="H1731" t="s">
        <v>13</v>
      </c>
      <c r="I1731">
        <v>75</v>
      </c>
      <c r="J1731">
        <f>(p_summary[[#This Row],[UnitsSold]] - AVERAGE(product_summaries[UnitsSold])) / _xlfn.STDEV.P(product_summaries[UnitsSold])</f>
        <v>0.27069879347191916</v>
      </c>
      <c r="K1731">
        <f>(p_summary[[#This Row],[Revenue]]-AVERAGE(product_summaries[UnitsSold]))/_xlfn.STDEV.P(product_summaries[UnitsSold])</f>
        <v>-1.8081790044438473</v>
      </c>
      <c r="L1731">
        <v>755</v>
      </c>
    </row>
    <row r="1732" spans="1:12" x14ac:dyDescent="0.3">
      <c r="A1732">
        <v>10913</v>
      </c>
      <c r="B1732">
        <v>58</v>
      </c>
      <c r="C1732">
        <v>13.25</v>
      </c>
      <c r="D1732">
        <v>15</v>
      </c>
      <c r="E1732">
        <v>0</v>
      </c>
      <c r="F1732" t="s">
        <v>1000</v>
      </c>
      <c r="G1732">
        <v>8</v>
      </c>
      <c r="H1732" t="s">
        <v>25</v>
      </c>
      <c r="I1732">
        <v>198.75</v>
      </c>
      <c r="J1732">
        <f>(p_summary[[#This Row],[UnitsSold]] - AVERAGE(product_summaries[UnitsSold])) / _xlfn.STDEV.P(product_summaries[UnitsSold])</f>
        <v>-0.40493649085070488</v>
      </c>
      <c r="K1732">
        <f>(p_summary[[#This Row],[Revenue]]-AVERAGE(product_summaries[UnitsSold]))/_xlfn.STDEV.P(product_summaries[UnitsSold])</f>
        <v>-1.4298538169555</v>
      </c>
      <c r="L1732">
        <v>534</v>
      </c>
    </row>
    <row r="1733" spans="1:12" x14ac:dyDescent="0.3">
      <c r="A1733">
        <v>10914</v>
      </c>
      <c r="B1733">
        <v>71</v>
      </c>
      <c r="C1733">
        <v>21.5</v>
      </c>
      <c r="D1733">
        <v>25</v>
      </c>
      <c r="E1733">
        <v>0</v>
      </c>
      <c r="F1733" t="s">
        <v>1025</v>
      </c>
      <c r="G1733">
        <v>4</v>
      </c>
      <c r="H1733" t="s">
        <v>13</v>
      </c>
      <c r="I1733">
        <v>537.5</v>
      </c>
      <c r="J1733">
        <f>(p_summary[[#This Row],[UnitsSold]] - AVERAGE(product_summaries[UnitsSold])) / _xlfn.STDEV.P(product_summaries[UnitsSold])</f>
        <v>1.1939651096050978</v>
      </c>
      <c r="K1733">
        <f>(p_summary[[#This Row],[Revenue]]-AVERAGE(product_summaries[UnitsSold]))/_xlfn.STDEV.P(product_summaries[UnitsSold])</f>
        <v>-0.39423638453790316</v>
      </c>
      <c r="L1733">
        <v>1057</v>
      </c>
    </row>
    <row r="1734" spans="1:12" x14ac:dyDescent="0.3">
      <c r="A1734">
        <v>10915</v>
      </c>
      <c r="B1734">
        <v>17</v>
      </c>
      <c r="C1734">
        <v>39</v>
      </c>
      <c r="D1734">
        <v>10</v>
      </c>
      <c r="E1734">
        <v>0</v>
      </c>
      <c r="F1734" t="s">
        <v>921</v>
      </c>
      <c r="G1734">
        <v>6</v>
      </c>
      <c r="H1734" t="s">
        <v>19</v>
      </c>
      <c r="I1734">
        <v>390</v>
      </c>
      <c r="J1734">
        <f>(p_summary[[#This Row],[UnitsSold]] - AVERAGE(product_summaries[UnitsSold])) / _xlfn.STDEV.P(product_summaries[UnitsSold])</f>
        <v>0.95244842425900134</v>
      </c>
      <c r="K1734">
        <f>(p_summary[[#This Row],[Revenue]]-AVERAGE(product_summaries[UnitsSold]))/_xlfn.STDEV.P(product_summaries[UnitsSold])</f>
        <v>-0.84516943629169072</v>
      </c>
      <c r="L1734">
        <v>978</v>
      </c>
    </row>
    <row r="1735" spans="1:12" x14ac:dyDescent="0.3">
      <c r="A1735">
        <v>10915</v>
      </c>
      <c r="B1735">
        <v>33</v>
      </c>
      <c r="C1735">
        <v>2.5</v>
      </c>
      <c r="D1735">
        <v>30</v>
      </c>
      <c r="E1735">
        <v>0</v>
      </c>
      <c r="F1735" t="s">
        <v>953</v>
      </c>
      <c r="G1735">
        <v>4</v>
      </c>
      <c r="H1735" t="s">
        <v>13</v>
      </c>
      <c r="I1735">
        <v>75</v>
      </c>
      <c r="J1735">
        <f>(p_summary[[#This Row],[UnitsSold]] - AVERAGE(product_summaries[UnitsSold])) / _xlfn.STDEV.P(product_summaries[UnitsSold])</f>
        <v>0.27069879347191916</v>
      </c>
      <c r="K1735">
        <f>(p_summary[[#This Row],[Revenue]]-AVERAGE(product_summaries[UnitsSold]))/_xlfn.STDEV.P(product_summaries[UnitsSold])</f>
        <v>-1.8081790044438473</v>
      </c>
      <c r="L1735">
        <v>755</v>
      </c>
    </row>
    <row r="1736" spans="1:12" x14ac:dyDescent="0.3">
      <c r="A1736">
        <v>10915</v>
      </c>
      <c r="B1736">
        <v>54</v>
      </c>
      <c r="C1736">
        <v>7.45</v>
      </c>
      <c r="D1736">
        <v>10</v>
      </c>
      <c r="E1736">
        <v>0</v>
      </c>
      <c r="F1736" t="s">
        <v>993</v>
      </c>
      <c r="G1736">
        <v>6</v>
      </c>
      <c r="H1736" t="s">
        <v>19</v>
      </c>
      <c r="I1736">
        <v>74.5</v>
      </c>
      <c r="J1736">
        <f>(p_summary[[#This Row],[UnitsSold]] - AVERAGE(product_summaries[UnitsSold])) / _xlfn.STDEV.P(product_summaries[UnitsSold])</f>
        <v>0.27069879347191916</v>
      </c>
      <c r="K1736">
        <f>(p_summary[[#This Row],[Revenue]]-AVERAGE(product_summaries[UnitsSold]))/_xlfn.STDEV.P(product_summaries[UnitsSold])</f>
        <v>-1.8097075910599616</v>
      </c>
      <c r="L1736">
        <v>755</v>
      </c>
    </row>
    <row r="1737" spans="1:12" x14ac:dyDescent="0.3">
      <c r="A1737">
        <v>10916</v>
      </c>
      <c r="B1737">
        <v>16</v>
      </c>
      <c r="C1737">
        <v>17.45</v>
      </c>
      <c r="D1737">
        <v>6</v>
      </c>
      <c r="E1737">
        <v>0</v>
      </c>
      <c r="F1737" t="s">
        <v>919</v>
      </c>
      <c r="G1737">
        <v>3</v>
      </c>
      <c r="H1737" t="s">
        <v>10</v>
      </c>
      <c r="I1737">
        <v>104.69999999999999</v>
      </c>
      <c r="J1737">
        <f>(p_summary[[#This Row],[UnitsSold]] - AVERAGE(product_summaries[UnitsSold])) / _xlfn.STDEV.P(product_summaries[UnitsSold])</f>
        <v>1.5027396060602336</v>
      </c>
      <c r="K1737">
        <f>(p_summary[[#This Row],[Revenue]]-AVERAGE(product_summaries[UnitsSold]))/_xlfn.STDEV.P(product_summaries[UnitsSold])</f>
        <v>-1.7173809594466436</v>
      </c>
      <c r="L1737">
        <v>1158</v>
      </c>
    </row>
    <row r="1738" spans="1:12" x14ac:dyDescent="0.3">
      <c r="A1738">
        <v>10916</v>
      </c>
      <c r="B1738">
        <v>32</v>
      </c>
      <c r="C1738">
        <v>32</v>
      </c>
      <c r="D1738">
        <v>6</v>
      </c>
      <c r="E1738">
        <v>0</v>
      </c>
      <c r="F1738" t="s">
        <v>951</v>
      </c>
      <c r="G1738">
        <v>4</v>
      </c>
      <c r="H1738" t="s">
        <v>13</v>
      </c>
      <c r="I1738">
        <v>192</v>
      </c>
      <c r="J1738">
        <f>(p_summary[[#This Row],[UnitsSold]] - AVERAGE(product_summaries[UnitsSold])) / _xlfn.STDEV.P(product_summaries[UnitsSold])</f>
        <v>-1.1294865468889941</v>
      </c>
      <c r="K1738">
        <f>(p_summary[[#This Row],[Revenue]]-AVERAGE(product_summaries[UnitsSold]))/_xlfn.STDEV.P(product_summaries[UnitsSold])</f>
        <v>-1.4504897362730462</v>
      </c>
      <c r="L1738">
        <v>297</v>
      </c>
    </row>
    <row r="1739" spans="1:12" x14ac:dyDescent="0.3">
      <c r="A1739">
        <v>10916</v>
      </c>
      <c r="B1739">
        <v>57</v>
      </c>
      <c r="C1739">
        <v>19.5</v>
      </c>
      <c r="D1739">
        <v>20</v>
      </c>
      <c r="E1739">
        <v>0</v>
      </c>
      <c r="F1739" t="s">
        <v>999</v>
      </c>
      <c r="G1739">
        <v>5</v>
      </c>
      <c r="H1739" t="s">
        <v>16</v>
      </c>
      <c r="I1739">
        <v>390</v>
      </c>
      <c r="J1739">
        <f>(p_summary[[#This Row],[UnitsSold]] - AVERAGE(product_summaries[UnitsSold])) / _xlfn.STDEV.P(product_summaries[UnitsSold])</f>
        <v>-0.71065381407361172</v>
      </c>
      <c r="K1739">
        <f>(p_summary[[#This Row],[Revenue]]-AVERAGE(product_summaries[UnitsSold]))/_xlfn.STDEV.P(product_summaries[UnitsSold])</f>
        <v>-0.84516943629169072</v>
      </c>
      <c r="L1739">
        <v>434</v>
      </c>
    </row>
    <row r="1740" spans="1:12" x14ac:dyDescent="0.3">
      <c r="A1740">
        <v>10917</v>
      </c>
      <c r="B1740">
        <v>30</v>
      </c>
      <c r="C1740">
        <v>25.89</v>
      </c>
      <c r="D1740">
        <v>1</v>
      </c>
      <c r="E1740">
        <v>0</v>
      </c>
      <c r="F1740" t="s">
        <v>947</v>
      </c>
      <c r="G1740">
        <v>8</v>
      </c>
      <c r="H1740" t="s">
        <v>25</v>
      </c>
      <c r="I1740">
        <v>25.89</v>
      </c>
      <c r="J1740">
        <f>(p_summary[[#This Row],[UnitsSold]] - AVERAGE(product_summaries[UnitsSold])) / _xlfn.STDEV.P(product_summaries[UnitsSold])</f>
        <v>-0.16647697873683756</v>
      </c>
      <c r="K1740">
        <f>(p_summary[[#This Row],[Revenue]]-AVERAGE(product_summaries[UnitsSold]))/_xlfn.STDEV.P(product_summaries[UnitsSold])</f>
        <v>-1.9583167818786167</v>
      </c>
      <c r="L1740">
        <v>612</v>
      </c>
    </row>
    <row r="1741" spans="1:12" x14ac:dyDescent="0.3">
      <c r="A1741">
        <v>10917</v>
      </c>
      <c r="B1741">
        <v>60</v>
      </c>
      <c r="C1741">
        <v>34</v>
      </c>
      <c r="D1741">
        <v>10</v>
      </c>
      <c r="E1741">
        <v>0</v>
      </c>
      <c r="F1741" t="s">
        <v>1004</v>
      </c>
      <c r="G1741">
        <v>4</v>
      </c>
      <c r="H1741" t="s">
        <v>13</v>
      </c>
      <c r="I1741">
        <v>340</v>
      </c>
      <c r="J1741">
        <f>(p_summary[[#This Row],[UnitsSold]] - AVERAGE(product_summaries[UnitsSold])) / _xlfn.STDEV.P(product_summaries[UnitsSold])</f>
        <v>2.7836951903642131</v>
      </c>
      <c r="K1741">
        <f>(p_summary[[#This Row],[Revenue]]-AVERAGE(product_summaries[UnitsSold]))/_xlfn.STDEV.P(product_summaries[UnitsSold])</f>
        <v>-0.99802809790314406</v>
      </c>
      <c r="L1741">
        <v>1577</v>
      </c>
    </row>
    <row r="1742" spans="1:12" x14ac:dyDescent="0.3">
      <c r="A1742">
        <v>10918</v>
      </c>
      <c r="B1742">
        <v>1</v>
      </c>
      <c r="C1742">
        <v>18</v>
      </c>
      <c r="D1742">
        <v>60</v>
      </c>
      <c r="E1742">
        <v>0.25</v>
      </c>
      <c r="F1742" t="s">
        <v>889</v>
      </c>
      <c r="G1742">
        <v>1</v>
      </c>
      <c r="H1742" t="s">
        <v>4</v>
      </c>
      <c r="I1742">
        <v>810</v>
      </c>
      <c r="J1742">
        <f>(p_summary[[#This Row],[UnitsSold]] - AVERAGE(product_summaries[UnitsSold])) / _xlfn.STDEV.P(product_summaries[UnitsSold])</f>
        <v>0.49387243942464115</v>
      </c>
      <c r="K1742">
        <f>(p_summary[[#This Row],[Revenue]]-AVERAGE(product_summaries[UnitsSold]))/_xlfn.STDEV.P(product_summaries[UnitsSold])</f>
        <v>0.43884332124451791</v>
      </c>
      <c r="L1742">
        <v>828</v>
      </c>
    </row>
    <row r="1743" spans="1:12" x14ac:dyDescent="0.3">
      <c r="A1743">
        <v>10918</v>
      </c>
      <c r="B1743">
        <v>60</v>
      </c>
      <c r="C1743">
        <v>34</v>
      </c>
      <c r="D1743">
        <v>25</v>
      </c>
      <c r="E1743">
        <v>0.25</v>
      </c>
      <c r="F1743" t="s">
        <v>1004</v>
      </c>
      <c r="G1743">
        <v>4</v>
      </c>
      <c r="H1743" t="s">
        <v>13</v>
      </c>
      <c r="I1743">
        <v>637.5</v>
      </c>
      <c r="J1743">
        <f>(p_summary[[#This Row],[UnitsSold]] - AVERAGE(product_summaries[UnitsSold])) / _xlfn.STDEV.P(product_summaries[UnitsSold])</f>
        <v>2.7836951903642131</v>
      </c>
      <c r="K1743">
        <f>(p_summary[[#This Row],[Revenue]]-AVERAGE(product_summaries[UnitsSold]))/_xlfn.STDEV.P(product_summaries[UnitsSold])</f>
        <v>-8.8519061314996331E-2</v>
      </c>
      <c r="L1743">
        <v>1577</v>
      </c>
    </row>
    <row r="1744" spans="1:12" x14ac:dyDescent="0.3">
      <c r="A1744">
        <v>10919</v>
      </c>
      <c r="B1744">
        <v>16</v>
      </c>
      <c r="C1744">
        <v>17.45</v>
      </c>
      <c r="D1744">
        <v>24</v>
      </c>
      <c r="E1744">
        <v>0</v>
      </c>
      <c r="F1744" t="s">
        <v>919</v>
      </c>
      <c r="G1744">
        <v>3</v>
      </c>
      <c r="H1744" t="s">
        <v>10</v>
      </c>
      <c r="I1744">
        <v>418.79999999999995</v>
      </c>
      <c r="J1744">
        <f>(p_summary[[#This Row],[UnitsSold]] - AVERAGE(product_summaries[UnitsSold])) / _xlfn.STDEV.P(product_summaries[UnitsSold])</f>
        <v>1.5027396060602336</v>
      </c>
      <c r="K1744">
        <f>(p_summary[[#This Row],[Revenue]]-AVERAGE(product_summaries[UnitsSold]))/_xlfn.STDEV.P(product_summaries[UnitsSold])</f>
        <v>-0.75712284720349365</v>
      </c>
      <c r="L1744">
        <v>1158</v>
      </c>
    </row>
    <row r="1745" spans="1:12" x14ac:dyDescent="0.3">
      <c r="A1745">
        <v>10919</v>
      </c>
      <c r="B1745">
        <v>25</v>
      </c>
      <c r="C1745">
        <v>14</v>
      </c>
      <c r="D1745">
        <v>24</v>
      </c>
      <c r="E1745">
        <v>0</v>
      </c>
      <c r="F1745" t="s">
        <v>937</v>
      </c>
      <c r="G1745">
        <v>3</v>
      </c>
      <c r="H1745" t="s">
        <v>10</v>
      </c>
      <c r="I1745">
        <v>336</v>
      </c>
      <c r="J1745">
        <f>(p_summary[[#This Row],[UnitsSold]] - AVERAGE(product_summaries[UnitsSold])) / _xlfn.STDEV.P(product_summaries[UnitsSold])</f>
        <v>-1.0652859090121836</v>
      </c>
      <c r="K1745">
        <f>(p_summary[[#This Row],[Revenue]]-AVERAGE(product_summaries[UnitsSold]))/_xlfn.STDEV.P(product_summaries[UnitsSold])</f>
        <v>-1.0102567908320603</v>
      </c>
      <c r="L1745">
        <v>318</v>
      </c>
    </row>
    <row r="1746" spans="1:12" x14ac:dyDescent="0.3">
      <c r="A1746">
        <v>10919</v>
      </c>
      <c r="B1746">
        <v>40</v>
      </c>
      <c r="C1746">
        <v>18.399999999999999</v>
      </c>
      <c r="D1746">
        <v>20</v>
      </c>
      <c r="E1746">
        <v>0</v>
      </c>
      <c r="F1746" t="s">
        <v>965</v>
      </c>
      <c r="G1746">
        <v>8</v>
      </c>
      <c r="H1746" t="s">
        <v>25</v>
      </c>
      <c r="I1746">
        <v>368</v>
      </c>
      <c r="J1746">
        <f>(p_summary[[#This Row],[UnitsSold]] - AVERAGE(product_summaries[UnitsSold])) / _xlfn.STDEV.P(product_summaries[UnitsSold])</f>
        <v>1.3345950782876348</v>
      </c>
      <c r="K1746">
        <f>(p_summary[[#This Row],[Revenue]]-AVERAGE(product_summaries[UnitsSold]))/_xlfn.STDEV.P(product_summaries[UnitsSold])</f>
        <v>-0.91242724740073022</v>
      </c>
      <c r="L1746">
        <v>1103</v>
      </c>
    </row>
    <row r="1747" spans="1:12" x14ac:dyDescent="0.3">
      <c r="A1747">
        <v>10920</v>
      </c>
      <c r="B1747">
        <v>50</v>
      </c>
      <c r="C1747">
        <v>16.25</v>
      </c>
      <c r="D1747">
        <v>24</v>
      </c>
      <c r="E1747">
        <v>0</v>
      </c>
      <c r="F1747" t="s">
        <v>985</v>
      </c>
      <c r="G1747">
        <v>3</v>
      </c>
      <c r="H1747" t="s">
        <v>10</v>
      </c>
      <c r="I1747">
        <v>390</v>
      </c>
      <c r="J1747">
        <f>(p_summary[[#This Row],[UnitsSold]] - AVERAGE(product_summaries[UnitsSold])) / _xlfn.STDEV.P(product_summaries[UnitsSold])</f>
        <v>-1.3190312872871963</v>
      </c>
      <c r="K1747">
        <f>(p_summary[[#This Row],[Revenue]]-AVERAGE(product_summaries[UnitsSold]))/_xlfn.STDEV.P(product_summaries[UnitsSold])</f>
        <v>-0.84516943629169072</v>
      </c>
      <c r="L1747">
        <v>235</v>
      </c>
    </row>
    <row r="1748" spans="1:12" x14ac:dyDescent="0.3">
      <c r="A1748">
        <v>10921</v>
      </c>
      <c r="B1748">
        <v>35</v>
      </c>
      <c r="C1748">
        <v>18</v>
      </c>
      <c r="D1748">
        <v>10</v>
      </c>
      <c r="E1748">
        <v>0</v>
      </c>
      <c r="F1748" t="s">
        <v>956</v>
      </c>
      <c r="G1748">
        <v>1</v>
      </c>
      <c r="H1748" t="s">
        <v>4</v>
      </c>
      <c r="I1748">
        <v>180</v>
      </c>
      <c r="J1748">
        <f>(p_summary[[#This Row],[UnitsSold]] - AVERAGE(product_summaries[UnitsSold])) / _xlfn.STDEV.P(product_summaries[UnitsSold])</f>
        <v>0.6620169671972399</v>
      </c>
      <c r="K1748">
        <f>(p_summary[[#This Row],[Revenue]]-AVERAGE(product_summaries[UnitsSold]))/_xlfn.STDEV.P(product_summaries[UnitsSold])</f>
        <v>-1.4871758150597949</v>
      </c>
      <c r="L1748">
        <v>883</v>
      </c>
    </row>
    <row r="1749" spans="1:12" x14ac:dyDescent="0.3">
      <c r="A1749">
        <v>10921</v>
      </c>
      <c r="B1749">
        <v>63</v>
      </c>
      <c r="C1749">
        <v>43.9</v>
      </c>
      <c r="D1749">
        <v>40</v>
      </c>
      <c r="E1749">
        <v>0</v>
      </c>
      <c r="F1749" t="s">
        <v>1010</v>
      </c>
      <c r="G1749">
        <v>2</v>
      </c>
      <c r="H1749" t="s">
        <v>7</v>
      </c>
      <c r="I1749">
        <v>1756</v>
      </c>
      <c r="J1749">
        <f>(p_summary[[#This Row],[UnitsSold]] - AVERAGE(product_summaries[UnitsSold])) / _xlfn.STDEV.P(product_summaries[UnitsSold])</f>
        <v>-0.67702490851909192</v>
      </c>
      <c r="K1749">
        <f>(p_summary[[#This Row],[Revenue]]-AVERAGE(product_summaries[UnitsSold]))/_xlfn.STDEV.P(product_summaries[UnitsSold])</f>
        <v>3.3309291989332164</v>
      </c>
      <c r="L1749">
        <v>445</v>
      </c>
    </row>
    <row r="1750" spans="1:12" x14ac:dyDescent="0.3">
      <c r="A1750">
        <v>10922</v>
      </c>
      <c r="B1750">
        <v>17</v>
      </c>
      <c r="C1750">
        <v>39</v>
      </c>
      <c r="D1750">
        <v>15</v>
      </c>
      <c r="E1750">
        <v>0</v>
      </c>
      <c r="F1750" t="s">
        <v>921</v>
      </c>
      <c r="G1750">
        <v>6</v>
      </c>
      <c r="H1750" t="s">
        <v>19</v>
      </c>
      <c r="I1750">
        <v>585</v>
      </c>
      <c r="J1750">
        <f>(p_summary[[#This Row],[UnitsSold]] - AVERAGE(product_summaries[UnitsSold])) / _xlfn.STDEV.P(product_summaries[UnitsSold])</f>
        <v>0.95244842425900134</v>
      </c>
      <c r="K1750">
        <f>(p_summary[[#This Row],[Revenue]]-AVERAGE(product_summaries[UnitsSold]))/_xlfn.STDEV.P(product_summaries[UnitsSold])</f>
        <v>-0.24902065600702242</v>
      </c>
      <c r="L1750">
        <v>978</v>
      </c>
    </row>
    <row r="1751" spans="1:12" x14ac:dyDescent="0.3">
      <c r="A1751">
        <v>10922</v>
      </c>
      <c r="B1751">
        <v>24</v>
      </c>
      <c r="C1751">
        <v>4.5</v>
      </c>
      <c r="D1751">
        <v>35</v>
      </c>
      <c r="E1751">
        <v>0</v>
      </c>
      <c r="F1751" t="s">
        <v>935</v>
      </c>
      <c r="G1751">
        <v>1</v>
      </c>
      <c r="H1751" t="s">
        <v>4</v>
      </c>
      <c r="I1751">
        <v>157.5</v>
      </c>
      <c r="J1751">
        <f>(p_summary[[#This Row],[UnitsSold]] - AVERAGE(product_summaries[UnitsSold])) / _xlfn.STDEV.P(product_summaries[UnitsSold])</f>
        <v>1.4018528893966744</v>
      </c>
      <c r="K1751">
        <f>(p_summary[[#This Row],[Revenue]]-AVERAGE(product_summaries[UnitsSold]))/_xlfn.STDEV.P(product_summaries[UnitsSold])</f>
        <v>-1.5559622127849491</v>
      </c>
      <c r="L1751">
        <v>1125</v>
      </c>
    </row>
    <row r="1752" spans="1:12" x14ac:dyDescent="0.3">
      <c r="A1752">
        <v>10923</v>
      </c>
      <c r="B1752">
        <v>42</v>
      </c>
      <c r="C1752">
        <v>14</v>
      </c>
      <c r="D1752">
        <v>10</v>
      </c>
      <c r="E1752">
        <v>0.20000000298023224</v>
      </c>
      <c r="F1752" t="s">
        <v>969</v>
      </c>
      <c r="G1752">
        <v>5</v>
      </c>
      <c r="H1752" t="s">
        <v>16</v>
      </c>
      <c r="I1752">
        <v>111.99999958276749</v>
      </c>
      <c r="J1752">
        <f>(p_summary[[#This Row],[UnitsSold]] - AVERAGE(product_summaries[UnitsSold])) / _xlfn.STDEV.P(product_summaries[UnitsSold])</f>
        <v>9.338274600263323E-2</v>
      </c>
      <c r="K1752">
        <f>(p_summary[[#This Row],[Revenue]]-AVERAGE(product_summaries[UnitsSold]))/_xlfn.STDEV.P(product_summaries[UnitsSold])</f>
        <v>-1.6950635961269238</v>
      </c>
      <c r="L1752">
        <v>697</v>
      </c>
    </row>
    <row r="1753" spans="1:12" x14ac:dyDescent="0.3">
      <c r="A1753">
        <v>10923</v>
      </c>
      <c r="B1753">
        <v>43</v>
      </c>
      <c r="C1753">
        <v>46</v>
      </c>
      <c r="D1753">
        <v>10</v>
      </c>
      <c r="E1753">
        <v>0.20000000298023224</v>
      </c>
      <c r="F1753" t="s">
        <v>971</v>
      </c>
      <c r="G1753">
        <v>1</v>
      </c>
      <c r="H1753" t="s">
        <v>4</v>
      </c>
      <c r="I1753">
        <v>367.99999862909317</v>
      </c>
      <c r="J1753">
        <f>(p_summary[[#This Row],[UnitsSold]] - AVERAGE(product_summaries[UnitsSold])) / _xlfn.STDEV.P(product_summaries[UnitsSold])</f>
        <v>-0.26430652216816775</v>
      </c>
      <c r="K1753">
        <f>(p_summary[[#This Row],[Revenue]]-AVERAGE(product_summaries[UnitsSold]))/_xlfn.STDEV.P(product_summaries[UnitsSold])</f>
        <v>-0.91242725159182991</v>
      </c>
      <c r="L1753">
        <v>580</v>
      </c>
    </row>
    <row r="1754" spans="1:12" x14ac:dyDescent="0.3">
      <c r="A1754">
        <v>10923</v>
      </c>
      <c r="B1754">
        <v>67</v>
      </c>
      <c r="C1754">
        <v>14</v>
      </c>
      <c r="D1754">
        <v>24</v>
      </c>
      <c r="E1754">
        <v>0.20000000298023224</v>
      </c>
      <c r="F1754" t="s">
        <v>1018</v>
      </c>
      <c r="G1754">
        <v>1</v>
      </c>
      <c r="H1754" t="s">
        <v>4</v>
      </c>
      <c r="I1754">
        <v>268.79999899864197</v>
      </c>
      <c r="J1754">
        <f>(p_summary[[#This Row],[UnitsSold]] - AVERAGE(product_summaries[UnitsSold])) / _xlfn.STDEV.P(product_summaries[UnitsSold])</f>
        <v>-1.4749471221308788</v>
      </c>
      <c r="K1754">
        <f>(p_summary[[#This Row],[Revenue]]-AVERAGE(product_summaries[UnitsSold]))/_xlfn.STDEV.P(product_summaries[UnitsSold])</f>
        <v>-1.2156988350991786</v>
      </c>
      <c r="L1754">
        <v>184</v>
      </c>
    </row>
    <row r="1755" spans="1:12" x14ac:dyDescent="0.3">
      <c r="A1755">
        <v>10924</v>
      </c>
      <c r="B1755">
        <v>10</v>
      </c>
      <c r="C1755">
        <v>31</v>
      </c>
      <c r="D1755">
        <v>20</v>
      </c>
      <c r="E1755">
        <v>0.10000000149011612</v>
      </c>
      <c r="F1755" t="s">
        <v>907</v>
      </c>
      <c r="G1755">
        <v>8</v>
      </c>
      <c r="H1755" t="s">
        <v>25</v>
      </c>
      <c r="I1755">
        <v>557.99999907612801</v>
      </c>
      <c r="J1755">
        <f>(p_summary[[#This Row],[UnitsSold]] - AVERAGE(product_summaries[UnitsSold])) / _xlfn.STDEV.P(product_summaries[UnitsSold])</f>
        <v>0.23095554145294128</v>
      </c>
      <c r="K1755">
        <f>(p_summary[[#This Row],[Revenue]]-AVERAGE(product_summaries[UnitsSold]))/_xlfn.STDEV.P(product_summaries[UnitsSold])</f>
        <v>-0.33156433610164399</v>
      </c>
      <c r="L1755">
        <v>742</v>
      </c>
    </row>
    <row r="1756" spans="1:12" x14ac:dyDescent="0.3">
      <c r="A1756">
        <v>10924</v>
      </c>
      <c r="B1756">
        <v>28</v>
      </c>
      <c r="C1756">
        <v>45.6</v>
      </c>
      <c r="D1756">
        <v>30</v>
      </c>
      <c r="E1756">
        <v>0.10000000149011612</v>
      </c>
      <c r="F1756" t="s">
        <v>943</v>
      </c>
      <c r="G1756">
        <v>7</v>
      </c>
      <c r="H1756" t="s">
        <v>22</v>
      </c>
      <c r="I1756">
        <v>1231.1999979615211</v>
      </c>
      <c r="J1756">
        <f>(p_summary[[#This Row],[UnitsSold]] - AVERAGE(product_summaries[UnitsSold])) / _xlfn.STDEV.P(product_summaries[UnitsSold])</f>
        <v>-8.0876128234423653E-2</v>
      </c>
      <c r="K1756">
        <f>(p_summary[[#This Row],[Revenue]]-AVERAGE(product_summaries[UnitsSold]))/_xlfn.STDEV.P(product_summaries[UnitsSold])</f>
        <v>1.7265246804274184</v>
      </c>
      <c r="L1756">
        <v>640</v>
      </c>
    </row>
    <row r="1757" spans="1:12" x14ac:dyDescent="0.3">
      <c r="A1757">
        <v>10924</v>
      </c>
      <c r="B1757">
        <v>75</v>
      </c>
      <c r="C1757">
        <v>7.75</v>
      </c>
      <c r="D1757">
        <v>6</v>
      </c>
      <c r="E1757">
        <v>0</v>
      </c>
      <c r="F1757" t="s">
        <v>1030</v>
      </c>
      <c r="G1757">
        <v>1</v>
      </c>
      <c r="H1757" t="s">
        <v>4</v>
      </c>
      <c r="I1757">
        <v>46.5</v>
      </c>
      <c r="J1757">
        <f>(p_summary[[#This Row],[UnitsSold]] - AVERAGE(product_summaries[UnitsSold])) / _xlfn.STDEV.P(product_summaries[UnitsSold])</f>
        <v>1.4935680863635465</v>
      </c>
      <c r="K1757">
        <f>(p_summary[[#This Row],[Revenue]]-AVERAGE(product_summaries[UnitsSold]))/_xlfn.STDEV.P(product_summaries[UnitsSold])</f>
        <v>-1.8953084415623755</v>
      </c>
      <c r="L1757">
        <v>1155</v>
      </c>
    </row>
    <row r="1758" spans="1:12" x14ac:dyDescent="0.3">
      <c r="A1758">
        <v>10925</v>
      </c>
      <c r="B1758">
        <v>36</v>
      </c>
      <c r="C1758">
        <v>19</v>
      </c>
      <c r="D1758">
        <v>25</v>
      </c>
      <c r="E1758">
        <v>0.15000000596046448</v>
      </c>
      <c r="F1758" t="s">
        <v>957</v>
      </c>
      <c r="G1758">
        <v>8</v>
      </c>
      <c r="H1758" t="s">
        <v>25</v>
      </c>
      <c r="I1758">
        <v>403.74999716877937</v>
      </c>
      <c r="J1758">
        <f>(p_summary[[#This Row],[UnitsSold]] - AVERAGE(product_summaries[UnitsSold])) / _xlfn.STDEV.P(product_summaries[UnitsSold])</f>
        <v>0.42355745508337261</v>
      </c>
      <c r="K1758">
        <f>(p_summary[[#This Row],[Revenue]]-AVERAGE(product_summaries[UnitsSold]))/_xlfn.STDEV.P(product_summaries[UnitsSold])</f>
        <v>-0.80313331300407298</v>
      </c>
      <c r="L1758">
        <v>805</v>
      </c>
    </row>
    <row r="1759" spans="1:12" x14ac:dyDescent="0.3">
      <c r="A1759">
        <v>10925</v>
      </c>
      <c r="B1759">
        <v>52</v>
      </c>
      <c r="C1759">
        <v>7</v>
      </c>
      <c r="D1759">
        <v>12</v>
      </c>
      <c r="E1759">
        <v>0.15000000596046448</v>
      </c>
      <c r="F1759" t="s">
        <v>989</v>
      </c>
      <c r="G1759">
        <v>5</v>
      </c>
      <c r="H1759" t="s">
        <v>16</v>
      </c>
      <c r="I1759">
        <v>71.399999499320984</v>
      </c>
      <c r="J1759">
        <f>(p_summary[[#This Row],[UnitsSold]] - AVERAGE(product_summaries[UnitsSold])) / _xlfn.STDEV.P(product_summaries[UnitsSold])</f>
        <v>-0.50888038074649322</v>
      </c>
      <c r="K1759">
        <f>(p_summary[[#This Row],[Revenue]]-AVERAGE(product_summaries[UnitsSold]))/_xlfn.STDEV.P(product_summaries[UnitsSold])</f>
        <v>-1.8191848296105344</v>
      </c>
      <c r="L1759">
        <v>500</v>
      </c>
    </row>
    <row r="1760" spans="1:12" x14ac:dyDescent="0.3">
      <c r="A1760">
        <v>10926</v>
      </c>
      <c r="B1760">
        <v>11</v>
      </c>
      <c r="C1760">
        <v>21</v>
      </c>
      <c r="D1760">
        <v>2</v>
      </c>
      <c r="E1760">
        <v>0</v>
      </c>
      <c r="F1760" t="s">
        <v>909</v>
      </c>
      <c r="G1760">
        <v>4</v>
      </c>
      <c r="H1760" t="s">
        <v>13</v>
      </c>
      <c r="I1760">
        <v>42</v>
      </c>
      <c r="J1760">
        <f>(p_summary[[#This Row],[UnitsSold]] - AVERAGE(product_summaries[UnitsSold])) / _xlfn.STDEV.P(product_summaries[UnitsSold])</f>
        <v>0.12089730509269485</v>
      </c>
      <c r="K1760">
        <f>(p_summary[[#This Row],[Revenue]]-AVERAGE(product_summaries[UnitsSold]))/_xlfn.STDEV.P(product_summaries[UnitsSold])</f>
        <v>-1.9090657211074065</v>
      </c>
      <c r="L1760">
        <v>706</v>
      </c>
    </row>
    <row r="1761" spans="1:12" x14ac:dyDescent="0.3">
      <c r="A1761">
        <v>10926</v>
      </c>
      <c r="B1761">
        <v>13</v>
      </c>
      <c r="C1761">
        <v>6</v>
      </c>
      <c r="D1761">
        <v>10</v>
      </c>
      <c r="E1761">
        <v>0</v>
      </c>
      <c r="F1761" t="s">
        <v>913</v>
      </c>
      <c r="G1761">
        <v>8</v>
      </c>
      <c r="H1761" t="s">
        <v>25</v>
      </c>
      <c r="I1761">
        <v>60</v>
      </c>
      <c r="J1761">
        <f>(p_summary[[#This Row],[UnitsSold]] - AVERAGE(product_summaries[UnitsSold])) / _xlfn.STDEV.P(product_summaries[UnitsSold])</f>
        <v>0.68647435305507243</v>
      </c>
      <c r="K1761">
        <f>(p_summary[[#This Row],[Revenue]]-AVERAGE(product_summaries[UnitsSold]))/_xlfn.STDEV.P(product_summaries[UnitsSold])</f>
        <v>-1.8540366029272832</v>
      </c>
      <c r="L1761">
        <v>891</v>
      </c>
    </row>
    <row r="1762" spans="1:12" x14ac:dyDescent="0.3">
      <c r="A1762">
        <v>10926</v>
      </c>
      <c r="B1762">
        <v>19</v>
      </c>
      <c r="C1762">
        <v>9.1999999999999993</v>
      </c>
      <c r="D1762">
        <v>7</v>
      </c>
      <c r="E1762">
        <v>0</v>
      </c>
      <c r="F1762" t="s">
        <v>925</v>
      </c>
      <c r="G1762">
        <v>3</v>
      </c>
      <c r="H1762" t="s">
        <v>10</v>
      </c>
      <c r="I1762">
        <v>64.399999999999991</v>
      </c>
      <c r="J1762">
        <f>(p_summary[[#This Row],[UnitsSold]] - AVERAGE(product_summaries[UnitsSold])) / _xlfn.STDEV.P(product_summaries[UnitsSold])</f>
        <v>0.17286925004058901</v>
      </c>
      <c r="K1762">
        <f>(p_summary[[#This Row],[Revenue]]-AVERAGE(product_summaries[UnitsSold]))/_xlfn.STDEV.P(product_summaries[UnitsSold])</f>
        <v>-1.8405850407054754</v>
      </c>
      <c r="L1762">
        <v>723</v>
      </c>
    </row>
    <row r="1763" spans="1:12" x14ac:dyDescent="0.3">
      <c r="A1763">
        <v>10926</v>
      </c>
      <c r="B1763">
        <v>72</v>
      </c>
      <c r="C1763">
        <v>34.799999999999997</v>
      </c>
      <c r="D1763">
        <v>10</v>
      </c>
      <c r="E1763">
        <v>0</v>
      </c>
      <c r="F1763" t="s">
        <v>1026</v>
      </c>
      <c r="G1763">
        <v>4</v>
      </c>
      <c r="H1763" t="s">
        <v>13</v>
      </c>
      <c r="I1763">
        <v>348</v>
      </c>
      <c r="J1763">
        <f>(p_summary[[#This Row],[UnitsSold]] - AVERAGE(product_summaries[UnitsSold])) / _xlfn.STDEV.P(product_summaries[UnitsSold])</f>
        <v>0.42661462831560165</v>
      </c>
      <c r="K1763">
        <f>(p_summary[[#This Row],[Revenue]]-AVERAGE(product_summaries[UnitsSold]))/_xlfn.STDEV.P(product_summaries[UnitsSold])</f>
        <v>-0.97357071204531154</v>
      </c>
      <c r="L1763">
        <v>806</v>
      </c>
    </row>
    <row r="1764" spans="1:12" x14ac:dyDescent="0.3">
      <c r="A1764">
        <v>10927</v>
      </c>
      <c r="B1764">
        <v>20</v>
      </c>
      <c r="C1764">
        <v>81</v>
      </c>
      <c r="D1764">
        <v>5</v>
      </c>
      <c r="E1764">
        <v>0</v>
      </c>
      <c r="F1764" t="s">
        <v>927</v>
      </c>
      <c r="G1764">
        <v>3</v>
      </c>
      <c r="H1764" t="s">
        <v>10</v>
      </c>
      <c r="I1764">
        <v>405</v>
      </c>
      <c r="J1764">
        <f>(p_summary[[#This Row],[UnitsSold]] - AVERAGE(product_summaries[UnitsSold])) / _xlfn.STDEV.P(product_summaries[UnitsSold])</f>
        <v>-1.080571775173329</v>
      </c>
      <c r="K1764">
        <f>(p_summary[[#This Row],[Revenue]]-AVERAGE(product_summaries[UnitsSold]))/_xlfn.STDEV.P(product_summaries[UnitsSold])</f>
        <v>-0.79931183780825465</v>
      </c>
      <c r="L1764">
        <v>313</v>
      </c>
    </row>
    <row r="1765" spans="1:12" x14ac:dyDescent="0.3">
      <c r="A1765">
        <v>10927</v>
      </c>
      <c r="B1765">
        <v>52</v>
      </c>
      <c r="C1765">
        <v>7</v>
      </c>
      <c r="D1765">
        <v>5</v>
      </c>
      <c r="E1765">
        <v>0</v>
      </c>
      <c r="F1765" t="s">
        <v>989</v>
      </c>
      <c r="G1765">
        <v>5</v>
      </c>
      <c r="H1765" t="s">
        <v>16</v>
      </c>
      <c r="I1765">
        <v>35</v>
      </c>
      <c r="J1765">
        <f>(p_summary[[#This Row],[UnitsSold]] - AVERAGE(product_summaries[UnitsSold])) / _xlfn.STDEV.P(product_summaries[UnitsSold])</f>
        <v>-0.50888038074649322</v>
      </c>
      <c r="K1765">
        <f>(p_summary[[#This Row],[Revenue]]-AVERAGE(product_summaries[UnitsSold]))/_xlfn.STDEV.P(product_summaries[UnitsSold])</f>
        <v>-1.9304659337330099</v>
      </c>
      <c r="L1765">
        <v>500</v>
      </c>
    </row>
    <row r="1766" spans="1:12" x14ac:dyDescent="0.3">
      <c r="A1766">
        <v>10927</v>
      </c>
      <c r="B1766">
        <v>76</v>
      </c>
      <c r="C1766">
        <v>18</v>
      </c>
      <c r="D1766">
        <v>20</v>
      </c>
      <c r="E1766">
        <v>0</v>
      </c>
      <c r="F1766" t="s">
        <v>1032</v>
      </c>
      <c r="G1766">
        <v>1</v>
      </c>
      <c r="H1766" t="s">
        <v>4</v>
      </c>
      <c r="I1766">
        <v>360</v>
      </c>
      <c r="J1766">
        <f>(p_summary[[#This Row],[UnitsSold]] - AVERAGE(product_summaries[UnitsSold])) / _xlfn.STDEV.P(product_summaries[UnitsSold])</f>
        <v>0.96161994395568862</v>
      </c>
      <c r="K1766">
        <f>(p_summary[[#This Row],[Revenue]]-AVERAGE(product_summaries[UnitsSold]))/_xlfn.STDEV.P(product_summaries[UnitsSold])</f>
        <v>-0.93688463325856275</v>
      </c>
      <c r="L1766">
        <v>981</v>
      </c>
    </row>
    <row r="1767" spans="1:12" x14ac:dyDescent="0.3">
      <c r="A1767">
        <v>10928</v>
      </c>
      <c r="B1767">
        <v>47</v>
      </c>
      <c r="C1767">
        <v>9.5</v>
      </c>
      <c r="D1767">
        <v>5</v>
      </c>
      <c r="E1767">
        <v>0</v>
      </c>
      <c r="F1767" t="s">
        <v>979</v>
      </c>
      <c r="G1767">
        <v>3</v>
      </c>
      <c r="H1767" t="s">
        <v>10</v>
      </c>
      <c r="I1767">
        <v>47.5</v>
      </c>
      <c r="J1767">
        <f>(p_summary[[#This Row],[UnitsSold]] - AVERAGE(product_summaries[UnitsSold])) / _xlfn.STDEV.P(product_summaries[UnitsSold])</f>
        <v>-0.55473797922992918</v>
      </c>
      <c r="K1767">
        <f>(p_summary[[#This Row],[Revenue]]-AVERAGE(product_summaries[UnitsSold]))/_xlfn.STDEV.P(product_summaries[UnitsSold])</f>
        <v>-1.8922512683301465</v>
      </c>
      <c r="L1767">
        <v>485</v>
      </c>
    </row>
    <row r="1768" spans="1:12" x14ac:dyDescent="0.3">
      <c r="A1768">
        <v>10928</v>
      </c>
      <c r="B1768">
        <v>76</v>
      </c>
      <c r="C1768">
        <v>18</v>
      </c>
      <c r="D1768">
        <v>5</v>
      </c>
      <c r="E1768">
        <v>0</v>
      </c>
      <c r="F1768" t="s">
        <v>1032</v>
      </c>
      <c r="G1768">
        <v>1</v>
      </c>
      <c r="H1768" t="s">
        <v>4</v>
      </c>
      <c r="I1768">
        <v>90</v>
      </c>
      <c r="J1768">
        <f>(p_summary[[#This Row],[UnitsSold]] - AVERAGE(product_summaries[UnitsSold])) / _xlfn.STDEV.P(product_summaries[UnitsSold])</f>
        <v>0.96161994395568862</v>
      </c>
      <c r="K1768">
        <f>(p_summary[[#This Row],[Revenue]]-AVERAGE(product_summaries[UnitsSold]))/_xlfn.STDEV.P(product_summaries[UnitsSold])</f>
        <v>-1.7623214059604111</v>
      </c>
      <c r="L1768">
        <v>981</v>
      </c>
    </row>
    <row r="1769" spans="1:12" x14ac:dyDescent="0.3">
      <c r="A1769">
        <v>10929</v>
      </c>
      <c r="B1769">
        <v>21</v>
      </c>
      <c r="C1769">
        <v>10</v>
      </c>
      <c r="D1769">
        <v>60</v>
      </c>
      <c r="E1769">
        <v>0</v>
      </c>
      <c r="F1769" t="s">
        <v>929</v>
      </c>
      <c r="G1769">
        <v>3</v>
      </c>
      <c r="H1769" t="s">
        <v>10</v>
      </c>
      <c r="I1769">
        <v>600</v>
      </c>
      <c r="J1769">
        <f>(p_summary[[#This Row],[UnitsSold]] - AVERAGE(product_summaries[UnitsSold])) / _xlfn.STDEV.P(product_summaries[UnitsSold])</f>
        <v>1.0686210070837059</v>
      </c>
      <c r="K1769">
        <f>(p_summary[[#This Row],[Revenue]]-AVERAGE(product_summaries[UnitsSold]))/_xlfn.STDEV.P(product_summaries[UnitsSold])</f>
        <v>-0.20316305752358638</v>
      </c>
      <c r="L1769">
        <v>1016</v>
      </c>
    </row>
    <row r="1770" spans="1:12" x14ac:dyDescent="0.3">
      <c r="A1770">
        <v>10929</v>
      </c>
      <c r="B1770">
        <v>75</v>
      </c>
      <c r="C1770">
        <v>7.75</v>
      </c>
      <c r="D1770">
        <v>49</v>
      </c>
      <c r="E1770">
        <v>0</v>
      </c>
      <c r="F1770" t="s">
        <v>1030</v>
      </c>
      <c r="G1770">
        <v>1</v>
      </c>
      <c r="H1770" t="s">
        <v>4</v>
      </c>
      <c r="I1770">
        <v>379.75</v>
      </c>
      <c r="J1770">
        <f>(p_summary[[#This Row],[UnitsSold]] - AVERAGE(product_summaries[UnitsSold])) / _xlfn.STDEV.P(product_summaries[UnitsSold])</f>
        <v>1.4935680863635465</v>
      </c>
      <c r="K1770">
        <f>(p_summary[[#This Row],[Revenue]]-AVERAGE(product_summaries[UnitsSold]))/_xlfn.STDEV.P(product_summaries[UnitsSold])</f>
        <v>-0.8765054619220386</v>
      </c>
      <c r="L1770">
        <v>1155</v>
      </c>
    </row>
    <row r="1771" spans="1:12" x14ac:dyDescent="0.3">
      <c r="A1771">
        <v>10929</v>
      </c>
      <c r="B1771">
        <v>77</v>
      </c>
      <c r="C1771">
        <v>13</v>
      </c>
      <c r="D1771">
        <v>15</v>
      </c>
      <c r="E1771">
        <v>0</v>
      </c>
      <c r="F1771" t="s">
        <v>1034</v>
      </c>
      <c r="G1771">
        <v>2</v>
      </c>
      <c r="H1771" t="s">
        <v>7</v>
      </c>
      <c r="I1771">
        <v>195</v>
      </c>
      <c r="J1771">
        <f>(p_summary[[#This Row],[UnitsSold]] - AVERAGE(product_summaries[UnitsSold])) / _xlfn.STDEV.P(product_summaries[UnitsSold])</f>
        <v>0.38075702983216564</v>
      </c>
      <c r="K1771">
        <f>(p_summary[[#This Row],[Revenue]]-AVERAGE(product_summaries[UnitsSold]))/_xlfn.STDEV.P(product_summaries[UnitsSold])</f>
        <v>-1.4413182165763589</v>
      </c>
      <c r="L1771">
        <v>791</v>
      </c>
    </row>
    <row r="1772" spans="1:12" x14ac:dyDescent="0.3">
      <c r="A1772">
        <v>10930</v>
      </c>
      <c r="B1772">
        <v>21</v>
      </c>
      <c r="C1772">
        <v>10</v>
      </c>
      <c r="D1772">
        <v>36</v>
      </c>
      <c r="E1772">
        <v>0</v>
      </c>
      <c r="F1772" t="s">
        <v>929</v>
      </c>
      <c r="G1772">
        <v>3</v>
      </c>
      <c r="H1772" t="s">
        <v>10</v>
      </c>
      <c r="I1772">
        <v>360</v>
      </c>
      <c r="J1772">
        <f>(p_summary[[#This Row],[UnitsSold]] - AVERAGE(product_summaries[UnitsSold])) / _xlfn.STDEV.P(product_summaries[UnitsSold])</f>
        <v>1.0686210070837059</v>
      </c>
      <c r="K1772">
        <f>(p_summary[[#This Row],[Revenue]]-AVERAGE(product_summaries[UnitsSold]))/_xlfn.STDEV.P(product_summaries[UnitsSold])</f>
        <v>-0.93688463325856275</v>
      </c>
      <c r="L1772">
        <v>1016</v>
      </c>
    </row>
    <row r="1773" spans="1:12" x14ac:dyDescent="0.3">
      <c r="A1773">
        <v>10930</v>
      </c>
      <c r="B1773">
        <v>27</v>
      </c>
      <c r="C1773">
        <v>43.9</v>
      </c>
      <c r="D1773">
        <v>25</v>
      </c>
      <c r="E1773">
        <v>0</v>
      </c>
      <c r="F1773" t="s">
        <v>941</v>
      </c>
      <c r="G1773">
        <v>3</v>
      </c>
      <c r="H1773" t="s">
        <v>10</v>
      </c>
      <c r="I1773">
        <v>1097.5</v>
      </c>
      <c r="J1773">
        <f>(p_summary[[#This Row],[UnitsSold]] - AVERAGE(product_summaries[UnitsSold])) / _xlfn.STDEV.P(product_summaries[UnitsSold])</f>
        <v>-0.92159876709741739</v>
      </c>
      <c r="K1773">
        <f>(p_summary[[#This Row],[Revenue]]-AVERAGE(product_summaries[UnitsSold]))/_xlfn.STDEV.P(product_summaries[UnitsSold])</f>
        <v>1.317780625510375</v>
      </c>
      <c r="L1773">
        <v>365</v>
      </c>
    </row>
    <row r="1774" spans="1:12" x14ac:dyDescent="0.3">
      <c r="A1774">
        <v>10930</v>
      </c>
      <c r="B1774">
        <v>55</v>
      </c>
      <c r="C1774">
        <v>24</v>
      </c>
      <c r="D1774">
        <v>25</v>
      </c>
      <c r="E1774">
        <v>0.20000000298023224</v>
      </c>
      <c r="F1774" t="s">
        <v>995</v>
      </c>
      <c r="G1774">
        <v>6</v>
      </c>
      <c r="H1774" t="s">
        <v>19</v>
      </c>
      <c r="I1774">
        <v>479.99999821186066</v>
      </c>
      <c r="J1774">
        <f>(p_summary[[#This Row],[UnitsSold]] - AVERAGE(product_summaries[UnitsSold])) / _xlfn.STDEV.P(product_summaries[UnitsSold])</f>
        <v>0.72316043184182122</v>
      </c>
      <c r="K1774">
        <f>(p_summary[[#This Row],[Revenue]]-AVERAGE(product_summaries[UnitsSold]))/_xlfn.STDEV.P(product_summaries[UnitsSold])</f>
        <v>-0.57002385085772633</v>
      </c>
      <c r="L1774">
        <v>903</v>
      </c>
    </row>
    <row r="1775" spans="1:12" x14ac:dyDescent="0.3">
      <c r="A1775">
        <v>10930</v>
      </c>
      <c r="B1775">
        <v>58</v>
      </c>
      <c r="C1775">
        <v>13.25</v>
      </c>
      <c r="D1775">
        <v>30</v>
      </c>
      <c r="E1775">
        <v>0.20000000298023224</v>
      </c>
      <c r="F1775" t="s">
        <v>1000</v>
      </c>
      <c r="G1775">
        <v>8</v>
      </c>
      <c r="H1775" t="s">
        <v>25</v>
      </c>
      <c r="I1775">
        <v>317.99999881535769</v>
      </c>
      <c r="J1775">
        <f>(p_summary[[#This Row],[UnitsSold]] - AVERAGE(product_summaries[UnitsSold])) / _xlfn.STDEV.P(product_summaries[UnitsSold])</f>
        <v>-0.40493649085070488</v>
      </c>
      <c r="K1775">
        <f>(p_summary[[#This Row],[Revenue]]-AVERAGE(product_summaries[UnitsSold]))/_xlfn.STDEV.P(product_summaries[UnitsSold])</f>
        <v>-1.0652859126338403</v>
      </c>
      <c r="L1775">
        <v>534</v>
      </c>
    </row>
    <row r="1776" spans="1:12" x14ac:dyDescent="0.3">
      <c r="A1776">
        <v>10931</v>
      </c>
      <c r="B1776">
        <v>13</v>
      </c>
      <c r="C1776">
        <v>6</v>
      </c>
      <c r="D1776">
        <v>42</v>
      </c>
      <c r="E1776">
        <v>0.15000000596046448</v>
      </c>
      <c r="F1776" t="s">
        <v>913</v>
      </c>
      <c r="G1776">
        <v>8</v>
      </c>
      <c r="H1776" t="s">
        <v>25</v>
      </c>
      <c r="I1776">
        <v>214.19999849796295</v>
      </c>
      <c r="J1776">
        <f>(p_summary[[#This Row],[UnitsSold]] - AVERAGE(product_summaries[UnitsSold])) / _xlfn.STDEV.P(product_summaries[UnitsSold])</f>
        <v>0.68647435305507243</v>
      </c>
      <c r="K1776">
        <f>(p_summary[[#This Row],[Revenue]]-AVERAGE(product_summaries[UnitsSold]))/_xlfn.STDEV.P(product_summaries[UnitsSold])</f>
        <v>-1.3826204951095484</v>
      </c>
      <c r="L1776">
        <v>891</v>
      </c>
    </row>
    <row r="1777" spans="1:12" x14ac:dyDescent="0.3">
      <c r="A1777">
        <v>10931</v>
      </c>
      <c r="B1777">
        <v>57</v>
      </c>
      <c r="C1777">
        <v>19.5</v>
      </c>
      <c r="D1777">
        <v>30</v>
      </c>
      <c r="E1777">
        <v>0</v>
      </c>
      <c r="F1777" t="s">
        <v>999</v>
      </c>
      <c r="G1777">
        <v>5</v>
      </c>
      <c r="H1777" t="s">
        <v>16</v>
      </c>
      <c r="I1777">
        <v>585</v>
      </c>
      <c r="J1777">
        <f>(p_summary[[#This Row],[UnitsSold]] - AVERAGE(product_summaries[UnitsSold])) / _xlfn.STDEV.P(product_summaries[UnitsSold])</f>
        <v>-0.71065381407361172</v>
      </c>
      <c r="K1777">
        <f>(p_summary[[#This Row],[Revenue]]-AVERAGE(product_summaries[UnitsSold]))/_xlfn.STDEV.P(product_summaries[UnitsSold])</f>
        <v>-0.24902065600702242</v>
      </c>
      <c r="L1777">
        <v>434</v>
      </c>
    </row>
    <row r="1778" spans="1:12" x14ac:dyDescent="0.3">
      <c r="A1778">
        <v>10932</v>
      </c>
      <c r="B1778">
        <v>16</v>
      </c>
      <c r="C1778">
        <v>17.45</v>
      </c>
      <c r="D1778">
        <v>30</v>
      </c>
      <c r="E1778">
        <v>0.10000000149011612</v>
      </c>
      <c r="F1778" t="s">
        <v>919</v>
      </c>
      <c r="G1778">
        <v>3</v>
      </c>
      <c r="H1778" t="s">
        <v>10</v>
      </c>
      <c r="I1778">
        <v>471.14999921992421</v>
      </c>
      <c r="J1778">
        <f>(p_summary[[#This Row],[UnitsSold]] - AVERAGE(product_summaries[UnitsSold])) / _xlfn.STDEV.P(product_summaries[UnitsSold])</f>
        <v>1.5027396060602336</v>
      </c>
      <c r="K1778">
        <f>(p_summary[[#This Row],[Revenue]]-AVERAGE(product_summaries[UnitsSold]))/_xlfn.STDEV.P(product_summaries[UnitsSold])</f>
        <v>-0.59707983088112859</v>
      </c>
      <c r="L1778">
        <v>1158</v>
      </c>
    </row>
    <row r="1779" spans="1:12" x14ac:dyDescent="0.3">
      <c r="A1779">
        <v>10932</v>
      </c>
      <c r="B1779">
        <v>62</v>
      </c>
      <c r="C1779">
        <v>49.3</v>
      </c>
      <c r="D1779">
        <v>14</v>
      </c>
      <c r="E1779">
        <v>0.10000000149011612</v>
      </c>
      <c r="F1779" t="s">
        <v>1008</v>
      </c>
      <c r="G1779">
        <v>3</v>
      </c>
      <c r="H1779" t="s">
        <v>10</v>
      </c>
      <c r="I1779">
        <v>621.17999897152174</v>
      </c>
      <c r="J1779">
        <f>(p_summary[[#This Row],[UnitsSold]] - AVERAGE(product_summaries[UnitsSold])) / _xlfn.STDEV.P(product_summaries[UnitsSold])</f>
        <v>1.2734516136430536</v>
      </c>
      <c r="K1779">
        <f>(p_summary[[#This Row],[Revenue]]-AVERAGE(product_summaries[UnitsSold]))/_xlfn.STDEV.P(product_summaries[UnitsSold])</f>
        <v>-0.13841213160921093</v>
      </c>
      <c r="L1779">
        <v>1083</v>
      </c>
    </row>
    <row r="1780" spans="1:12" x14ac:dyDescent="0.3">
      <c r="A1780">
        <v>10932</v>
      </c>
      <c r="B1780">
        <v>72</v>
      </c>
      <c r="C1780">
        <v>34.799999999999997</v>
      </c>
      <c r="D1780">
        <v>16</v>
      </c>
      <c r="E1780">
        <v>0</v>
      </c>
      <c r="F1780" t="s">
        <v>1026</v>
      </c>
      <c r="G1780">
        <v>4</v>
      </c>
      <c r="H1780" t="s">
        <v>13</v>
      </c>
      <c r="I1780">
        <v>556.79999999999995</v>
      </c>
      <c r="J1780">
        <f>(p_summary[[#This Row],[UnitsSold]] - AVERAGE(product_summaries[UnitsSold])) / _xlfn.STDEV.P(product_summaries[UnitsSold])</f>
        <v>0.42661462831560165</v>
      </c>
      <c r="K1780">
        <f>(p_summary[[#This Row],[Revenue]]-AVERAGE(product_summaries[UnitsSold]))/_xlfn.STDEV.P(product_summaries[UnitsSold])</f>
        <v>-0.33523294115588226</v>
      </c>
      <c r="L1780">
        <v>806</v>
      </c>
    </row>
    <row r="1781" spans="1:12" x14ac:dyDescent="0.3">
      <c r="A1781">
        <v>10932</v>
      </c>
      <c r="B1781">
        <v>75</v>
      </c>
      <c r="C1781">
        <v>7.75</v>
      </c>
      <c r="D1781">
        <v>20</v>
      </c>
      <c r="E1781">
        <v>0.10000000149011612</v>
      </c>
      <c r="F1781" t="s">
        <v>1030</v>
      </c>
      <c r="G1781">
        <v>1</v>
      </c>
      <c r="H1781" t="s">
        <v>4</v>
      </c>
      <c r="I1781">
        <v>139.499999769032</v>
      </c>
      <c r="J1781">
        <f>(p_summary[[#This Row],[UnitsSold]] - AVERAGE(product_summaries[UnitsSold])) / _xlfn.STDEV.P(product_summaries[UnitsSold])</f>
        <v>1.4935680863635465</v>
      </c>
      <c r="K1781">
        <f>(p_summary[[#This Row],[Revenue]]-AVERAGE(product_summaries[UnitsSold]))/_xlfn.STDEV.P(product_summaries[UnitsSold])</f>
        <v>-1.6109913316711815</v>
      </c>
      <c r="L1781">
        <v>1155</v>
      </c>
    </row>
    <row r="1782" spans="1:12" x14ac:dyDescent="0.3">
      <c r="A1782">
        <v>10933</v>
      </c>
      <c r="B1782">
        <v>53</v>
      </c>
      <c r="C1782">
        <v>32.799999999999997</v>
      </c>
      <c r="D1782">
        <v>2</v>
      </c>
      <c r="E1782">
        <v>0</v>
      </c>
      <c r="F1782" t="s">
        <v>991</v>
      </c>
      <c r="G1782">
        <v>6</v>
      </c>
      <c r="H1782" t="s">
        <v>19</v>
      </c>
      <c r="I1782">
        <v>65.599999999999994</v>
      </c>
      <c r="J1782">
        <f>(p_summary[[#This Row],[UnitsSold]] - AVERAGE(product_summaries[UnitsSold])) / _xlfn.STDEV.P(product_summaries[UnitsSold])</f>
        <v>0.16981207680835994</v>
      </c>
      <c r="K1782">
        <f>(p_summary[[#This Row],[Revenue]]-AVERAGE(product_summaries[UnitsSold]))/_xlfn.STDEV.P(product_summaries[UnitsSold])</f>
        <v>-1.8369164328268004</v>
      </c>
      <c r="L1782">
        <v>722</v>
      </c>
    </row>
    <row r="1783" spans="1:12" x14ac:dyDescent="0.3">
      <c r="A1783">
        <v>10933</v>
      </c>
      <c r="B1783">
        <v>61</v>
      </c>
      <c r="C1783">
        <v>28.5</v>
      </c>
      <c r="D1783">
        <v>30</v>
      </c>
      <c r="E1783">
        <v>0</v>
      </c>
      <c r="F1783" t="s">
        <v>1006</v>
      </c>
      <c r="G1783">
        <v>2</v>
      </c>
      <c r="H1783" t="s">
        <v>7</v>
      </c>
      <c r="I1783">
        <v>855</v>
      </c>
      <c r="J1783">
        <f>(p_summary[[#This Row],[UnitsSold]] - AVERAGE(product_summaries[UnitsSold])) / _xlfn.STDEV.P(product_summaries[UnitsSold])</f>
        <v>-0.19399153782689918</v>
      </c>
      <c r="K1783">
        <f>(p_summary[[#This Row],[Revenue]]-AVERAGE(product_summaries[UnitsSold]))/_xlfn.STDEV.P(product_summaries[UnitsSold])</f>
        <v>0.57641611669482595</v>
      </c>
      <c r="L1783">
        <v>603</v>
      </c>
    </row>
    <row r="1784" spans="1:12" x14ac:dyDescent="0.3">
      <c r="A1784">
        <v>10934</v>
      </c>
      <c r="B1784">
        <v>6</v>
      </c>
      <c r="C1784">
        <v>25</v>
      </c>
      <c r="D1784">
        <v>20</v>
      </c>
      <c r="E1784">
        <v>0</v>
      </c>
      <c r="F1784" t="s">
        <v>899</v>
      </c>
      <c r="G1784">
        <v>2</v>
      </c>
      <c r="H1784" t="s">
        <v>7</v>
      </c>
      <c r="I1784">
        <v>500</v>
      </c>
      <c r="J1784">
        <f>(p_summary[[#This Row],[UnitsSold]] - AVERAGE(product_summaries[UnitsSold])) / _xlfn.STDEV.P(product_summaries[UnitsSold])</f>
        <v>-1.1172578539600777</v>
      </c>
      <c r="K1784">
        <f>(p_summary[[#This Row],[Revenue]]-AVERAGE(product_summaries[UnitsSold]))/_xlfn.STDEV.P(product_summaries[UnitsSold])</f>
        <v>-0.50888038074649322</v>
      </c>
      <c r="L1784">
        <v>301</v>
      </c>
    </row>
    <row r="1785" spans="1:12" x14ac:dyDescent="0.3">
      <c r="A1785">
        <v>10935</v>
      </c>
      <c r="B1785">
        <v>1</v>
      </c>
      <c r="C1785">
        <v>18</v>
      </c>
      <c r="D1785">
        <v>21</v>
      </c>
      <c r="E1785">
        <v>0</v>
      </c>
      <c r="F1785" t="s">
        <v>889</v>
      </c>
      <c r="G1785">
        <v>1</v>
      </c>
      <c r="H1785" t="s">
        <v>4</v>
      </c>
      <c r="I1785">
        <v>378</v>
      </c>
      <c r="J1785">
        <f>(p_summary[[#This Row],[UnitsSold]] - AVERAGE(product_summaries[UnitsSold])) / _xlfn.STDEV.P(product_summaries[UnitsSold])</f>
        <v>0.49387243942464115</v>
      </c>
      <c r="K1785">
        <f>(p_summary[[#This Row],[Revenue]]-AVERAGE(product_summaries[UnitsSold]))/_xlfn.STDEV.P(product_summaries[UnitsSold])</f>
        <v>-0.88185551507843951</v>
      </c>
      <c r="L1785">
        <v>828</v>
      </c>
    </row>
    <row r="1786" spans="1:12" x14ac:dyDescent="0.3">
      <c r="A1786">
        <v>10935</v>
      </c>
      <c r="B1786">
        <v>18</v>
      </c>
      <c r="C1786">
        <v>62.5</v>
      </c>
      <c r="D1786">
        <v>4</v>
      </c>
      <c r="E1786">
        <v>0.25</v>
      </c>
      <c r="F1786" t="s">
        <v>923</v>
      </c>
      <c r="G1786">
        <v>8</v>
      </c>
      <c r="H1786" t="s">
        <v>25</v>
      </c>
      <c r="I1786">
        <v>187.5</v>
      </c>
      <c r="J1786">
        <f>(p_summary[[#This Row],[UnitsSold]] - AVERAGE(product_summaries[UnitsSold])) / _xlfn.STDEV.P(product_summaries[UnitsSold])</f>
        <v>-0.38965062468955952</v>
      </c>
      <c r="K1786">
        <f>(p_summary[[#This Row],[Revenue]]-AVERAGE(product_summaries[UnitsSold]))/_xlfn.STDEV.P(product_summaries[UnitsSold])</f>
        <v>-1.4642470158180769</v>
      </c>
      <c r="L1786">
        <v>539</v>
      </c>
    </row>
    <row r="1787" spans="1:12" x14ac:dyDescent="0.3">
      <c r="A1787">
        <v>10935</v>
      </c>
      <c r="B1787">
        <v>23</v>
      </c>
      <c r="C1787">
        <v>9</v>
      </c>
      <c r="D1787">
        <v>8</v>
      </c>
      <c r="E1787">
        <v>0.25</v>
      </c>
      <c r="F1787" t="s">
        <v>933</v>
      </c>
      <c r="G1787">
        <v>5</v>
      </c>
      <c r="H1787" t="s">
        <v>16</v>
      </c>
      <c r="I1787">
        <v>54</v>
      </c>
      <c r="J1787">
        <f>(p_summary[[#This Row],[UnitsSold]] - AVERAGE(product_summaries[UnitsSold])) / _xlfn.STDEV.P(product_summaries[UnitsSold])</f>
        <v>-0.26430652216816775</v>
      </c>
      <c r="K1787">
        <f>(p_summary[[#This Row],[Revenue]]-AVERAGE(product_summaries[UnitsSold]))/_xlfn.STDEV.P(product_summaries[UnitsSold])</f>
        <v>-1.8723796423206576</v>
      </c>
      <c r="L1787">
        <v>580</v>
      </c>
    </row>
    <row r="1788" spans="1:12" x14ac:dyDescent="0.3">
      <c r="A1788">
        <v>10936</v>
      </c>
      <c r="B1788">
        <v>36</v>
      </c>
      <c r="C1788">
        <v>19</v>
      </c>
      <c r="D1788">
        <v>30</v>
      </c>
      <c r="E1788">
        <v>0.20000000298023224</v>
      </c>
      <c r="F1788" t="s">
        <v>957</v>
      </c>
      <c r="G1788">
        <v>8</v>
      </c>
      <c r="H1788" t="s">
        <v>25</v>
      </c>
      <c r="I1788">
        <v>455.99999830126762</v>
      </c>
      <c r="J1788">
        <f>(p_summary[[#This Row],[UnitsSold]] - AVERAGE(product_summaries[UnitsSold])) / _xlfn.STDEV.P(product_summaries[UnitsSold])</f>
        <v>0.42355745508337261</v>
      </c>
      <c r="K1788">
        <f>(p_summary[[#This Row],[Revenue]]-AVERAGE(product_summaries[UnitsSold]))/_xlfn.STDEV.P(product_summaries[UnitsSold])</f>
        <v>-0.64339600815789133</v>
      </c>
      <c r="L1788">
        <v>805</v>
      </c>
    </row>
    <row r="1789" spans="1:12" x14ac:dyDescent="0.3">
      <c r="A1789">
        <v>10937</v>
      </c>
      <c r="B1789">
        <v>28</v>
      </c>
      <c r="C1789">
        <v>45.6</v>
      </c>
      <c r="D1789">
        <v>8</v>
      </c>
      <c r="E1789">
        <v>0</v>
      </c>
      <c r="F1789" t="s">
        <v>943</v>
      </c>
      <c r="G1789">
        <v>7</v>
      </c>
      <c r="H1789" t="s">
        <v>22</v>
      </c>
      <c r="I1789">
        <v>364.8</v>
      </c>
      <c r="J1789">
        <f>(p_summary[[#This Row],[UnitsSold]] - AVERAGE(product_summaries[UnitsSold])) / _xlfn.STDEV.P(product_summaries[UnitsSold])</f>
        <v>-8.0876128234423653E-2</v>
      </c>
      <c r="K1789">
        <f>(p_summary[[#This Row],[Revenue]]-AVERAGE(product_summaries[UnitsSold]))/_xlfn.STDEV.P(product_summaries[UnitsSold])</f>
        <v>-0.92221020174386314</v>
      </c>
      <c r="L1789">
        <v>640</v>
      </c>
    </row>
    <row r="1790" spans="1:12" x14ac:dyDescent="0.3">
      <c r="A1790">
        <v>10937</v>
      </c>
      <c r="B1790">
        <v>34</v>
      </c>
      <c r="C1790">
        <v>14</v>
      </c>
      <c r="D1790">
        <v>20</v>
      </c>
      <c r="E1790">
        <v>0</v>
      </c>
      <c r="F1790" t="s">
        <v>955</v>
      </c>
      <c r="G1790">
        <v>1</v>
      </c>
      <c r="H1790" t="s">
        <v>4</v>
      </c>
      <c r="I1790">
        <v>280</v>
      </c>
      <c r="J1790">
        <f>(p_summary[[#This Row],[UnitsSold]] - AVERAGE(product_summaries[UnitsSold])) / _xlfn.STDEV.P(product_summaries[UnitsSold])</f>
        <v>-0.49053734135311877</v>
      </c>
      <c r="K1790">
        <f>(p_summary[[#This Row],[Revenue]]-AVERAGE(product_summaries[UnitsSold]))/_xlfn.STDEV.P(product_summaries[UnitsSold])</f>
        <v>-1.1814584918368882</v>
      </c>
      <c r="L1790">
        <v>506</v>
      </c>
    </row>
    <row r="1791" spans="1:12" x14ac:dyDescent="0.3">
      <c r="A1791">
        <v>10938</v>
      </c>
      <c r="B1791">
        <v>13</v>
      </c>
      <c r="C1791">
        <v>6</v>
      </c>
      <c r="D1791">
        <v>20</v>
      </c>
      <c r="E1791">
        <v>0.25</v>
      </c>
      <c r="F1791" t="s">
        <v>913</v>
      </c>
      <c r="G1791">
        <v>8</v>
      </c>
      <c r="H1791" t="s">
        <v>25</v>
      </c>
      <c r="I1791">
        <v>90</v>
      </c>
      <c r="J1791">
        <f>(p_summary[[#This Row],[UnitsSold]] - AVERAGE(product_summaries[UnitsSold])) / _xlfn.STDEV.P(product_summaries[UnitsSold])</f>
        <v>0.68647435305507243</v>
      </c>
      <c r="K1791">
        <f>(p_summary[[#This Row],[Revenue]]-AVERAGE(product_summaries[UnitsSold]))/_xlfn.STDEV.P(product_summaries[UnitsSold])</f>
        <v>-1.7623214059604111</v>
      </c>
      <c r="L1791">
        <v>891</v>
      </c>
    </row>
    <row r="1792" spans="1:12" x14ac:dyDescent="0.3">
      <c r="A1792">
        <v>10938</v>
      </c>
      <c r="B1792">
        <v>43</v>
      </c>
      <c r="C1792">
        <v>46</v>
      </c>
      <c r="D1792">
        <v>24</v>
      </c>
      <c r="E1792">
        <v>0.25</v>
      </c>
      <c r="F1792" t="s">
        <v>971</v>
      </c>
      <c r="G1792">
        <v>1</v>
      </c>
      <c r="H1792" t="s">
        <v>4</v>
      </c>
      <c r="I1792">
        <v>828</v>
      </c>
      <c r="J1792">
        <f>(p_summary[[#This Row],[UnitsSold]] - AVERAGE(product_summaries[UnitsSold])) / _xlfn.STDEV.P(product_summaries[UnitsSold])</f>
        <v>-0.26430652216816775</v>
      </c>
      <c r="K1792">
        <f>(p_summary[[#This Row],[Revenue]]-AVERAGE(product_summaries[UnitsSold]))/_xlfn.STDEV.P(product_summaries[UnitsSold])</f>
        <v>0.49387243942464115</v>
      </c>
      <c r="L1792">
        <v>580</v>
      </c>
    </row>
    <row r="1793" spans="1:12" x14ac:dyDescent="0.3">
      <c r="A1793">
        <v>10938</v>
      </c>
      <c r="B1793">
        <v>60</v>
      </c>
      <c r="C1793">
        <v>34</v>
      </c>
      <c r="D1793">
        <v>49</v>
      </c>
      <c r="E1793">
        <v>0.25</v>
      </c>
      <c r="F1793" t="s">
        <v>1004</v>
      </c>
      <c r="G1793">
        <v>4</v>
      </c>
      <c r="H1793" t="s">
        <v>13</v>
      </c>
      <c r="I1793">
        <v>1249.5</v>
      </c>
      <c r="J1793">
        <f>(p_summary[[#This Row],[UnitsSold]] - AVERAGE(product_summaries[UnitsSold])) / _xlfn.STDEV.P(product_summaries[UnitsSold])</f>
        <v>2.7836951903642131</v>
      </c>
      <c r="K1793">
        <f>(p_summary[[#This Row],[Revenue]]-AVERAGE(product_summaries[UnitsSold]))/_xlfn.STDEV.P(product_summaries[UnitsSold])</f>
        <v>1.7824709568091934</v>
      </c>
      <c r="L1793">
        <v>1577</v>
      </c>
    </row>
    <row r="1794" spans="1:12" x14ac:dyDescent="0.3">
      <c r="A1794">
        <v>10938</v>
      </c>
      <c r="B1794">
        <v>71</v>
      </c>
      <c r="C1794">
        <v>21.5</v>
      </c>
      <c r="D1794">
        <v>35</v>
      </c>
      <c r="E1794">
        <v>0.25</v>
      </c>
      <c r="F1794" t="s">
        <v>1025</v>
      </c>
      <c r="G1794">
        <v>4</v>
      </c>
      <c r="H1794" t="s">
        <v>13</v>
      </c>
      <c r="I1794">
        <v>564.375</v>
      </c>
      <c r="J1794">
        <f>(p_summary[[#This Row],[UnitsSold]] - AVERAGE(product_summaries[UnitsSold])) / _xlfn.STDEV.P(product_summaries[UnitsSold])</f>
        <v>1.1939651096050978</v>
      </c>
      <c r="K1794">
        <f>(p_summary[[#This Row],[Revenue]]-AVERAGE(product_summaries[UnitsSold]))/_xlfn.STDEV.P(product_summaries[UnitsSold])</f>
        <v>-0.31207485392174694</v>
      </c>
      <c r="L1794">
        <v>1057</v>
      </c>
    </row>
    <row r="1795" spans="1:12" x14ac:dyDescent="0.3">
      <c r="A1795">
        <v>10939</v>
      </c>
      <c r="B1795">
        <v>2</v>
      </c>
      <c r="C1795">
        <v>19</v>
      </c>
      <c r="D1795">
        <v>10</v>
      </c>
      <c r="E1795">
        <v>0.15000000596046448</v>
      </c>
      <c r="F1795" t="s">
        <v>891</v>
      </c>
      <c r="G1795">
        <v>1</v>
      </c>
      <c r="H1795" t="s">
        <v>4</v>
      </c>
      <c r="I1795">
        <v>161.49999886751175</v>
      </c>
      <c r="J1795">
        <f>(p_summary[[#This Row],[UnitsSold]] - AVERAGE(product_summaries[UnitsSold])) / _xlfn.STDEV.P(product_summaries[UnitsSold])</f>
        <v>1.1939651096050978</v>
      </c>
      <c r="K1795">
        <f>(p_summary[[#This Row],[Revenue]]-AVERAGE(product_summaries[UnitsSold]))/_xlfn.STDEV.P(product_summaries[UnitsSold])</f>
        <v>-1.5437335233182456</v>
      </c>
      <c r="L1795">
        <v>1057</v>
      </c>
    </row>
    <row r="1796" spans="1:12" x14ac:dyDescent="0.3">
      <c r="A1796">
        <v>10939</v>
      </c>
      <c r="B1796">
        <v>67</v>
      </c>
      <c r="C1796">
        <v>14</v>
      </c>
      <c r="D1796">
        <v>40</v>
      </c>
      <c r="E1796">
        <v>0.15000000596046448</v>
      </c>
      <c r="F1796" t="s">
        <v>1018</v>
      </c>
      <c r="G1796">
        <v>1</v>
      </c>
      <c r="H1796" t="s">
        <v>4</v>
      </c>
      <c r="I1796">
        <v>475.99999666213989</v>
      </c>
      <c r="J1796">
        <f>(p_summary[[#This Row],[UnitsSold]] - AVERAGE(product_summaries[UnitsSold])) / _xlfn.STDEV.P(product_summaries[UnitsSold])</f>
        <v>-1.4749471221308788</v>
      </c>
      <c r="K1796">
        <f>(p_summary[[#This Row],[Revenue]]-AVERAGE(product_summaries[UnitsSold]))/_xlfn.STDEV.P(product_summaries[UnitsSold])</f>
        <v>-0.58225254852440744</v>
      </c>
      <c r="L1796">
        <v>184</v>
      </c>
    </row>
    <row r="1797" spans="1:12" x14ac:dyDescent="0.3">
      <c r="A1797">
        <v>10940</v>
      </c>
      <c r="B1797">
        <v>7</v>
      </c>
      <c r="C1797">
        <v>30</v>
      </c>
      <c r="D1797">
        <v>8</v>
      </c>
      <c r="E1797">
        <v>0</v>
      </c>
      <c r="F1797" t="s">
        <v>901</v>
      </c>
      <c r="G1797">
        <v>7</v>
      </c>
      <c r="H1797" t="s">
        <v>22</v>
      </c>
      <c r="I1797">
        <v>240</v>
      </c>
      <c r="J1797">
        <f>(p_summary[[#This Row],[UnitsSold]] - AVERAGE(product_summaries[UnitsSold])) / _xlfn.STDEV.P(product_summaries[UnitsSold])</f>
        <v>0.29515617932975174</v>
      </c>
      <c r="K1797">
        <f>(p_summary[[#This Row],[Revenue]]-AVERAGE(product_summaries[UnitsSold]))/_xlfn.STDEV.P(product_summaries[UnitsSold])</f>
        <v>-1.3037454211260509</v>
      </c>
      <c r="L1797">
        <v>763</v>
      </c>
    </row>
    <row r="1798" spans="1:12" x14ac:dyDescent="0.3">
      <c r="A1798">
        <v>10940</v>
      </c>
      <c r="B1798">
        <v>13</v>
      </c>
      <c r="C1798">
        <v>6</v>
      </c>
      <c r="D1798">
        <v>20</v>
      </c>
      <c r="E1798">
        <v>0</v>
      </c>
      <c r="F1798" t="s">
        <v>913</v>
      </c>
      <c r="G1798">
        <v>8</v>
      </c>
      <c r="H1798" t="s">
        <v>25</v>
      </c>
      <c r="I1798">
        <v>120</v>
      </c>
      <c r="J1798">
        <f>(p_summary[[#This Row],[UnitsSold]] - AVERAGE(product_summaries[UnitsSold])) / _xlfn.STDEV.P(product_summaries[UnitsSold])</f>
        <v>0.68647435305507243</v>
      </c>
      <c r="K1798">
        <f>(p_summary[[#This Row],[Revenue]]-AVERAGE(product_summaries[UnitsSold]))/_xlfn.STDEV.P(product_summaries[UnitsSold])</f>
        <v>-1.6706062089935392</v>
      </c>
      <c r="L1798">
        <v>891</v>
      </c>
    </row>
    <row r="1799" spans="1:12" x14ac:dyDescent="0.3">
      <c r="A1799">
        <v>10941</v>
      </c>
      <c r="B1799">
        <v>31</v>
      </c>
      <c r="C1799">
        <v>12.5</v>
      </c>
      <c r="D1799">
        <v>44</v>
      </c>
      <c r="E1799">
        <v>0.25</v>
      </c>
      <c r="F1799" t="s">
        <v>949</v>
      </c>
      <c r="G1799">
        <v>4</v>
      </c>
      <c r="H1799" t="s">
        <v>13</v>
      </c>
      <c r="I1799">
        <v>412.5</v>
      </c>
      <c r="J1799">
        <f>(p_summary[[#This Row],[UnitsSold]] - AVERAGE(product_summaries[UnitsSold])) / _xlfn.STDEV.P(product_summaries[UnitsSold])</f>
        <v>2.2334040085629812</v>
      </c>
      <c r="K1799">
        <f>(p_summary[[#This Row],[Revenue]]-AVERAGE(product_summaries[UnitsSold]))/_xlfn.STDEV.P(product_summaries[UnitsSold])</f>
        <v>-0.77638303856653668</v>
      </c>
      <c r="L1799">
        <v>1397</v>
      </c>
    </row>
    <row r="1800" spans="1:12" x14ac:dyDescent="0.3">
      <c r="A1800">
        <v>10941</v>
      </c>
      <c r="B1800">
        <v>62</v>
      </c>
      <c r="C1800">
        <v>49.3</v>
      </c>
      <c r="D1800">
        <v>30</v>
      </c>
      <c r="E1800">
        <v>0.25</v>
      </c>
      <c r="F1800" t="s">
        <v>1008</v>
      </c>
      <c r="G1800">
        <v>3</v>
      </c>
      <c r="H1800" t="s">
        <v>10</v>
      </c>
      <c r="I1800">
        <v>1109.25</v>
      </c>
      <c r="J1800">
        <f>(p_summary[[#This Row],[UnitsSold]] - AVERAGE(product_summaries[UnitsSold])) / _xlfn.STDEV.P(product_summaries[UnitsSold])</f>
        <v>1.2734516136430536</v>
      </c>
      <c r="K1800">
        <f>(p_summary[[#This Row],[Revenue]]-AVERAGE(product_summaries[UnitsSold]))/_xlfn.STDEV.P(product_summaries[UnitsSold])</f>
        <v>1.3537024109890665</v>
      </c>
      <c r="L1800">
        <v>1083</v>
      </c>
    </row>
    <row r="1801" spans="1:12" x14ac:dyDescent="0.3">
      <c r="A1801">
        <v>10941</v>
      </c>
      <c r="B1801">
        <v>68</v>
      </c>
      <c r="C1801">
        <v>12.5</v>
      </c>
      <c r="D1801">
        <v>80</v>
      </c>
      <c r="E1801">
        <v>0.25</v>
      </c>
      <c r="F1801" t="s">
        <v>1019</v>
      </c>
      <c r="G1801">
        <v>3</v>
      </c>
      <c r="H1801" t="s">
        <v>10</v>
      </c>
      <c r="I1801">
        <v>750</v>
      </c>
      <c r="J1801">
        <f>(p_summary[[#This Row],[UnitsSold]] - AVERAGE(product_summaries[UnitsSold])) / _xlfn.STDEV.P(product_summaries[UnitsSold])</f>
        <v>0.40521441568999816</v>
      </c>
      <c r="K1801">
        <f>(p_summary[[#This Row],[Revenue]]-AVERAGE(product_summaries[UnitsSold]))/_xlfn.STDEV.P(product_summaries[UnitsSold])</f>
        <v>0.25541292731077386</v>
      </c>
      <c r="L1801">
        <v>799</v>
      </c>
    </row>
    <row r="1802" spans="1:12" x14ac:dyDescent="0.3">
      <c r="A1802">
        <v>10941</v>
      </c>
      <c r="B1802">
        <v>72</v>
      </c>
      <c r="C1802">
        <v>34.799999999999997</v>
      </c>
      <c r="D1802">
        <v>50</v>
      </c>
      <c r="E1802">
        <v>0</v>
      </c>
      <c r="F1802" t="s">
        <v>1026</v>
      </c>
      <c r="G1802">
        <v>4</v>
      </c>
      <c r="H1802" t="s">
        <v>13</v>
      </c>
      <c r="I1802">
        <v>1739.9999999999998</v>
      </c>
      <c r="J1802">
        <f>(p_summary[[#This Row],[UnitsSold]] - AVERAGE(product_summaries[UnitsSold])) / _xlfn.STDEV.P(product_summaries[UnitsSold])</f>
        <v>0.42661462831560165</v>
      </c>
      <c r="K1802">
        <f>(p_summary[[#This Row],[Revenue]]-AVERAGE(product_summaries[UnitsSold]))/_xlfn.STDEV.P(product_summaries[UnitsSold])</f>
        <v>3.2820144272175504</v>
      </c>
      <c r="L1802">
        <v>806</v>
      </c>
    </row>
    <row r="1803" spans="1:12" x14ac:dyDescent="0.3">
      <c r="A1803">
        <v>10942</v>
      </c>
      <c r="B1803">
        <v>49</v>
      </c>
      <c r="C1803">
        <v>20</v>
      </c>
      <c r="D1803">
        <v>28</v>
      </c>
      <c r="E1803">
        <v>0</v>
      </c>
      <c r="F1803" t="s">
        <v>983</v>
      </c>
      <c r="G1803">
        <v>3</v>
      </c>
      <c r="H1803" t="s">
        <v>10</v>
      </c>
      <c r="I1803">
        <v>560</v>
      </c>
      <c r="J1803">
        <f>(p_summary[[#This Row],[UnitsSold]] - AVERAGE(product_summaries[UnitsSold])) / _xlfn.STDEV.P(product_summaries[UnitsSold])</f>
        <v>-0.44773691610191185</v>
      </c>
      <c r="K1803">
        <f>(p_summary[[#This Row],[Revenue]]-AVERAGE(product_summaries[UnitsSold]))/_xlfn.STDEV.P(product_summaries[UnitsSold])</f>
        <v>-0.32544998681274911</v>
      </c>
      <c r="L1803">
        <v>520</v>
      </c>
    </row>
    <row r="1804" spans="1:12" x14ac:dyDescent="0.3">
      <c r="A1804">
        <v>10943</v>
      </c>
      <c r="B1804">
        <v>13</v>
      </c>
      <c r="C1804">
        <v>6</v>
      </c>
      <c r="D1804">
        <v>15</v>
      </c>
      <c r="E1804">
        <v>0</v>
      </c>
      <c r="F1804" t="s">
        <v>913</v>
      </c>
      <c r="G1804">
        <v>8</v>
      </c>
      <c r="H1804" t="s">
        <v>25</v>
      </c>
      <c r="I1804">
        <v>90</v>
      </c>
      <c r="J1804">
        <f>(p_summary[[#This Row],[UnitsSold]] - AVERAGE(product_summaries[UnitsSold])) / _xlfn.STDEV.P(product_summaries[UnitsSold])</f>
        <v>0.68647435305507243</v>
      </c>
      <c r="K1804">
        <f>(p_summary[[#This Row],[Revenue]]-AVERAGE(product_summaries[UnitsSold]))/_xlfn.STDEV.P(product_summaries[UnitsSold])</f>
        <v>-1.7623214059604111</v>
      </c>
      <c r="L1804">
        <v>891</v>
      </c>
    </row>
    <row r="1805" spans="1:12" x14ac:dyDescent="0.3">
      <c r="A1805">
        <v>10943</v>
      </c>
      <c r="B1805">
        <v>22</v>
      </c>
      <c r="C1805">
        <v>21</v>
      </c>
      <c r="D1805">
        <v>21</v>
      </c>
      <c r="E1805">
        <v>0</v>
      </c>
      <c r="F1805" t="s">
        <v>931</v>
      </c>
      <c r="G1805">
        <v>5</v>
      </c>
      <c r="H1805" t="s">
        <v>16</v>
      </c>
      <c r="I1805">
        <v>441</v>
      </c>
      <c r="J1805">
        <f>(p_summary[[#This Row],[UnitsSold]] - AVERAGE(product_summaries[UnitsSold])) / _xlfn.STDEV.P(product_summaries[UnitsSold])</f>
        <v>-0.97357071204531154</v>
      </c>
      <c r="K1805">
        <f>(p_summary[[#This Row],[Revenue]]-AVERAGE(product_summaries[UnitsSold]))/_xlfn.STDEV.P(product_summaries[UnitsSold])</f>
        <v>-0.68925360144800818</v>
      </c>
      <c r="L1805">
        <v>348</v>
      </c>
    </row>
    <row r="1806" spans="1:12" x14ac:dyDescent="0.3">
      <c r="A1806">
        <v>10943</v>
      </c>
      <c r="B1806">
        <v>46</v>
      </c>
      <c r="C1806">
        <v>12</v>
      </c>
      <c r="D1806">
        <v>15</v>
      </c>
      <c r="E1806">
        <v>0</v>
      </c>
      <c r="F1806" t="s">
        <v>977</v>
      </c>
      <c r="G1806">
        <v>8</v>
      </c>
      <c r="H1806" t="s">
        <v>25</v>
      </c>
      <c r="I1806">
        <v>180</v>
      </c>
      <c r="J1806">
        <f>(p_summary[[#This Row],[UnitsSold]] - AVERAGE(product_summaries[UnitsSold])) / _xlfn.STDEV.P(product_summaries[UnitsSold])</f>
        <v>-0.3621360655994979</v>
      </c>
      <c r="K1806">
        <f>(p_summary[[#This Row],[Revenue]]-AVERAGE(product_summaries[UnitsSold]))/_xlfn.STDEV.P(product_summaries[UnitsSold])</f>
        <v>-1.4871758150597949</v>
      </c>
      <c r="L1806">
        <v>548</v>
      </c>
    </row>
    <row r="1807" spans="1:12" x14ac:dyDescent="0.3">
      <c r="A1807">
        <v>10944</v>
      </c>
      <c r="B1807">
        <v>11</v>
      </c>
      <c r="C1807">
        <v>21</v>
      </c>
      <c r="D1807">
        <v>5</v>
      </c>
      <c r="E1807">
        <v>0.25</v>
      </c>
      <c r="F1807" t="s">
        <v>909</v>
      </c>
      <c r="G1807">
        <v>4</v>
      </c>
      <c r="H1807" t="s">
        <v>13</v>
      </c>
      <c r="I1807">
        <v>78.75</v>
      </c>
      <c r="J1807">
        <f>(p_summary[[#This Row],[UnitsSold]] - AVERAGE(product_summaries[UnitsSold])) / _xlfn.STDEV.P(product_summaries[UnitsSold])</f>
        <v>0.12089730509269485</v>
      </c>
      <c r="K1807">
        <f>(p_summary[[#This Row],[Revenue]]-AVERAGE(product_summaries[UnitsSold]))/_xlfn.STDEV.P(product_summaries[UnitsSold])</f>
        <v>-1.7967146048229881</v>
      </c>
      <c r="L1807">
        <v>706</v>
      </c>
    </row>
    <row r="1808" spans="1:12" x14ac:dyDescent="0.3">
      <c r="A1808">
        <v>10944</v>
      </c>
      <c r="B1808">
        <v>44</v>
      </c>
      <c r="C1808">
        <v>19.45</v>
      </c>
      <c r="D1808">
        <v>18</v>
      </c>
      <c r="E1808">
        <v>0.25</v>
      </c>
      <c r="F1808" t="s">
        <v>973</v>
      </c>
      <c r="G1808">
        <v>2</v>
      </c>
      <c r="H1808" t="s">
        <v>7</v>
      </c>
      <c r="I1808">
        <v>262.57499999999999</v>
      </c>
      <c r="J1808">
        <f>(p_summary[[#This Row],[UnitsSold]] - AVERAGE(product_summaries[UnitsSold])) / _xlfn.STDEV.P(product_summaries[UnitsSold])</f>
        <v>-0.20010588429135731</v>
      </c>
      <c r="K1808">
        <f>(p_summary[[#This Row],[Revenue]]-AVERAGE(product_summaries[UnitsSold]))/_xlfn.STDEV.P(product_summaries[UnitsSold])</f>
        <v>-1.2347297354084796</v>
      </c>
      <c r="L1808">
        <v>601</v>
      </c>
    </row>
    <row r="1809" spans="1:12" x14ac:dyDescent="0.3">
      <c r="A1809">
        <v>10944</v>
      </c>
      <c r="B1809">
        <v>56</v>
      </c>
      <c r="C1809">
        <v>38</v>
      </c>
      <c r="D1809">
        <v>18</v>
      </c>
      <c r="E1809">
        <v>0</v>
      </c>
      <c r="F1809" t="s">
        <v>997</v>
      </c>
      <c r="G1809">
        <v>5</v>
      </c>
      <c r="H1809" t="s">
        <v>16</v>
      </c>
      <c r="I1809">
        <v>684</v>
      </c>
      <c r="J1809">
        <f>(p_summary[[#This Row],[UnitsSold]] - AVERAGE(product_summaries[UnitsSold])) / _xlfn.STDEV.P(product_summaries[UnitsSold])</f>
        <v>1.8237427954442857</v>
      </c>
      <c r="K1809">
        <f>(p_summary[[#This Row],[Revenue]]-AVERAGE(product_summaries[UnitsSold]))/_xlfn.STDEV.P(product_summaries[UnitsSold])</f>
        <v>5.3639493983655341E-2</v>
      </c>
      <c r="L1809">
        <v>1263</v>
      </c>
    </row>
    <row r="1810" spans="1:12" x14ac:dyDescent="0.3">
      <c r="A1810">
        <v>10945</v>
      </c>
      <c r="B1810">
        <v>13</v>
      </c>
      <c r="C1810">
        <v>6</v>
      </c>
      <c r="D1810">
        <v>20</v>
      </c>
      <c r="E1810">
        <v>0</v>
      </c>
      <c r="F1810" t="s">
        <v>913</v>
      </c>
      <c r="G1810">
        <v>8</v>
      </c>
      <c r="H1810" t="s">
        <v>25</v>
      </c>
      <c r="I1810">
        <v>120</v>
      </c>
      <c r="J1810">
        <f>(p_summary[[#This Row],[UnitsSold]] - AVERAGE(product_summaries[UnitsSold])) / _xlfn.STDEV.P(product_summaries[UnitsSold])</f>
        <v>0.68647435305507243</v>
      </c>
      <c r="K1810">
        <f>(p_summary[[#This Row],[Revenue]]-AVERAGE(product_summaries[UnitsSold]))/_xlfn.STDEV.P(product_summaries[UnitsSold])</f>
        <v>-1.6706062089935392</v>
      </c>
      <c r="L1810">
        <v>891</v>
      </c>
    </row>
    <row r="1811" spans="1:12" x14ac:dyDescent="0.3">
      <c r="A1811">
        <v>10945</v>
      </c>
      <c r="B1811">
        <v>31</v>
      </c>
      <c r="C1811">
        <v>12.5</v>
      </c>
      <c r="D1811">
        <v>10</v>
      </c>
      <c r="E1811">
        <v>0</v>
      </c>
      <c r="F1811" t="s">
        <v>949</v>
      </c>
      <c r="G1811">
        <v>4</v>
      </c>
      <c r="H1811" t="s">
        <v>13</v>
      </c>
      <c r="I1811">
        <v>125</v>
      </c>
      <c r="J1811">
        <f>(p_summary[[#This Row],[UnitsSold]] - AVERAGE(product_summaries[UnitsSold])) / _xlfn.STDEV.P(product_summaries[UnitsSold])</f>
        <v>2.2334040085629812</v>
      </c>
      <c r="K1811">
        <f>(p_summary[[#This Row],[Revenue]]-AVERAGE(product_summaries[UnitsSold]))/_xlfn.STDEV.P(product_summaries[UnitsSold])</f>
        <v>-1.6553203428323937</v>
      </c>
      <c r="L1811">
        <v>1397</v>
      </c>
    </row>
    <row r="1812" spans="1:12" x14ac:dyDescent="0.3">
      <c r="A1812">
        <v>10946</v>
      </c>
      <c r="B1812">
        <v>10</v>
      </c>
      <c r="C1812">
        <v>31</v>
      </c>
      <c r="D1812">
        <v>25</v>
      </c>
      <c r="E1812">
        <v>0</v>
      </c>
      <c r="F1812" t="s">
        <v>907</v>
      </c>
      <c r="G1812">
        <v>8</v>
      </c>
      <c r="H1812" t="s">
        <v>25</v>
      </c>
      <c r="I1812">
        <v>775</v>
      </c>
      <c r="J1812">
        <f>(p_summary[[#This Row],[UnitsSold]] - AVERAGE(product_summaries[UnitsSold])) / _xlfn.STDEV.P(product_summaries[UnitsSold])</f>
        <v>0.23095554145294128</v>
      </c>
      <c r="K1812">
        <f>(p_summary[[#This Row],[Revenue]]-AVERAGE(product_summaries[UnitsSold]))/_xlfn.STDEV.P(product_summaries[UnitsSold])</f>
        <v>0.33184225811650053</v>
      </c>
      <c r="L1812">
        <v>742</v>
      </c>
    </row>
    <row r="1813" spans="1:12" x14ac:dyDescent="0.3">
      <c r="A1813">
        <v>10946</v>
      </c>
      <c r="B1813">
        <v>24</v>
      </c>
      <c r="C1813">
        <v>4.5</v>
      </c>
      <c r="D1813">
        <v>25</v>
      </c>
      <c r="E1813">
        <v>0</v>
      </c>
      <c r="F1813" t="s">
        <v>935</v>
      </c>
      <c r="G1813">
        <v>1</v>
      </c>
      <c r="H1813" t="s">
        <v>4</v>
      </c>
      <c r="I1813">
        <v>112.5</v>
      </c>
      <c r="J1813">
        <f>(p_summary[[#This Row],[UnitsSold]] - AVERAGE(product_summaries[UnitsSold])) / _xlfn.STDEV.P(product_summaries[UnitsSold])</f>
        <v>1.4018528893966744</v>
      </c>
      <c r="K1813">
        <f>(p_summary[[#This Row],[Revenue]]-AVERAGE(product_summaries[UnitsSold]))/_xlfn.STDEV.P(product_summaries[UnitsSold])</f>
        <v>-1.6935350082352572</v>
      </c>
      <c r="L1813">
        <v>1125</v>
      </c>
    </row>
    <row r="1814" spans="1:12" x14ac:dyDescent="0.3">
      <c r="A1814">
        <v>10946</v>
      </c>
      <c r="B1814">
        <v>77</v>
      </c>
      <c r="C1814">
        <v>13</v>
      </c>
      <c r="D1814">
        <v>40</v>
      </c>
      <c r="E1814">
        <v>0</v>
      </c>
      <c r="F1814" t="s">
        <v>1034</v>
      </c>
      <c r="G1814">
        <v>2</v>
      </c>
      <c r="H1814" t="s">
        <v>7</v>
      </c>
      <c r="I1814">
        <v>520</v>
      </c>
      <c r="J1814">
        <f>(p_summary[[#This Row],[UnitsSold]] - AVERAGE(product_summaries[UnitsSold])) / _xlfn.STDEV.P(product_summaries[UnitsSold])</f>
        <v>0.38075702983216564</v>
      </c>
      <c r="K1814">
        <f>(p_summary[[#This Row],[Revenue]]-AVERAGE(product_summaries[UnitsSold]))/_xlfn.STDEV.P(product_summaries[UnitsSold])</f>
        <v>-0.44773691610191185</v>
      </c>
      <c r="L1814">
        <v>791</v>
      </c>
    </row>
    <row r="1815" spans="1:12" x14ac:dyDescent="0.3">
      <c r="A1815">
        <v>10947</v>
      </c>
      <c r="B1815">
        <v>59</v>
      </c>
      <c r="C1815">
        <v>55</v>
      </c>
      <c r="D1815">
        <v>4</v>
      </c>
      <c r="E1815">
        <v>0</v>
      </c>
      <c r="F1815" t="s">
        <v>1002</v>
      </c>
      <c r="G1815">
        <v>4</v>
      </c>
      <c r="H1815" t="s">
        <v>13</v>
      </c>
      <c r="I1815">
        <v>220</v>
      </c>
      <c r="J1815">
        <f>(p_summary[[#This Row],[UnitsSold]] - AVERAGE(product_summaries[UnitsSold])) / _xlfn.STDEV.P(product_summaries[UnitsSold])</f>
        <v>2.5360641585536587</v>
      </c>
      <c r="K1815">
        <f>(p_summary[[#This Row],[Revenue]]-AVERAGE(product_summaries[UnitsSold]))/_xlfn.STDEV.P(product_summaries[UnitsSold])</f>
        <v>-1.3648888857706323</v>
      </c>
      <c r="L1815">
        <v>1496</v>
      </c>
    </row>
    <row r="1816" spans="1:12" x14ac:dyDescent="0.3">
      <c r="A1816">
        <v>10948</v>
      </c>
      <c r="B1816">
        <v>50</v>
      </c>
      <c r="C1816">
        <v>16.25</v>
      </c>
      <c r="D1816">
        <v>9</v>
      </c>
      <c r="E1816">
        <v>0</v>
      </c>
      <c r="F1816" t="s">
        <v>985</v>
      </c>
      <c r="G1816">
        <v>3</v>
      </c>
      <c r="H1816" t="s">
        <v>10</v>
      </c>
      <c r="I1816">
        <v>146.25</v>
      </c>
      <c r="J1816">
        <f>(p_summary[[#This Row],[UnitsSold]] - AVERAGE(product_summaries[UnitsSold])) / _xlfn.STDEV.P(product_summaries[UnitsSold])</f>
        <v>-1.3190312872871963</v>
      </c>
      <c r="K1816">
        <f>(p_summary[[#This Row],[Revenue]]-AVERAGE(product_summaries[UnitsSold]))/_xlfn.STDEV.P(product_summaries[UnitsSold])</f>
        <v>-1.590355411647526</v>
      </c>
      <c r="L1816">
        <v>235</v>
      </c>
    </row>
    <row r="1817" spans="1:12" x14ac:dyDescent="0.3">
      <c r="A1817">
        <v>10948</v>
      </c>
      <c r="B1817">
        <v>51</v>
      </c>
      <c r="C1817">
        <v>53</v>
      </c>
      <c r="D1817">
        <v>40</v>
      </c>
      <c r="E1817">
        <v>0</v>
      </c>
      <c r="F1817" t="s">
        <v>987</v>
      </c>
      <c r="G1817">
        <v>7</v>
      </c>
      <c r="H1817" t="s">
        <v>22</v>
      </c>
      <c r="I1817">
        <v>2120</v>
      </c>
      <c r="J1817">
        <f>(p_summary[[#This Row],[UnitsSold]] - AVERAGE(product_summaries[UnitsSold])) / _xlfn.STDEV.P(product_summaries[UnitsSold])</f>
        <v>0.67118848689392707</v>
      </c>
      <c r="K1817">
        <f>(p_summary[[#This Row],[Revenue]]-AVERAGE(product_summaries[UnitsSold]))/_xlfn.STDEV.P(product_summaries[UnitsSold])</f>
        <v>4.4437402554645971</v>
      </c>
      <c r="L1817">
        <v>886</v>
      </c>
    </row>
    <row r="1818" spans="1:12" x14ac:dyDescent="0.3">
      <c r="A1818">
        <v>10948</v>
      </c>
      <c r="B1818">
        <v>55</v>
      </c>
      <c r="C1818">
        <v>24</v>
      </c>
      <c r="D1818">
        <v>4</v>
      </c>
      <c r="E1818">
        <v>0</v>
      </c>
      <c r="F1818" t="s">
        <v>995</v>
      </c>
      <c r="G1818">
        <v>6</v>
      </c>
      <c r="H1818" t="s">
        <v>19</v>
      </c>
      <c r="I1818">
        <v>96</v>
      </c>
      <c r="J1818">
        <f>(p_summary[[#This Row],[UnitsSold]] - AVERAGE(product_summaries[UnitsSold])) / _xlfn.STDEV.P(product_summaries[UnitsSold])</f>
        <v>0.72316043184182122</v>
      </c>
      <c r="K1818">
        <f>(p_summary[[#This Row],[Revenue]]-AVERAGE(product_summaries[UnitsSold]))/_xlfn.STDEV.P(product_summaries[UnitsSold])</f>
        <v>-1.7439783665670368</v>
      </c>
      <c r="L1818">
        <v>903</v>
      </c>
    </row>
    <row r="1819" spans="1:12" x14ac:dyDescent="0.3">
      <c r="A1819">
        <v>10949</v>
      </c>
      <c r="B1819">
        <v>6</v>
      </c>
      <c r="C1819">
        <v>25</v>
      </c>
      <c r="D1819">
        <v>12</v>
      </c>
      <c r="E1819">
        <v>0</v>
      </c>
      <c r="F1819" t="s">
        <v>899</v>
      </c>
      <c r="G1819">
        <v>2</v>
      </c>
      <c r="H1819" t="s">
        <v>7</v>
      </c>
      <c r="I1819">
        <v>300</v>
      </c>
      <c r="J1819">
        <f>(p_summary[[#This Row],[UnitsSold]] - AVERAGE(product_summaries[UnitsSold])) / _xlfn.STDEV.P(product_summaries[UnitsSold])</f>
        <v>-1.1172578539600777</v>
      </c>
      <c r="K1819">
        <f>(p_summary[[#This Row],[Revenue]]-AVERAGE(product_summaries[UnitsSold]))/_xlfn.STDEV.P(product_summaries[UnitsSold])</f>
        <v>-1.1203150271923068</v>
      </c>
      <c r="L1819">
        <v>301</v>
      </c>
    </row>
    <row r="1820" spans="1:12" x14ac:dyDescent="0.3">
      <c r="A1820">
        <v>10949</v>
      </c>
      <c r="B1820">
        <v>10</v>
      </c>
      <c r="C1820">
        <v>31</v>
      </c>
      <c r="D1820">
        <v>30</v>
      </c>
      <c r="E1820">
        <v>0</v>
      </c>
      <c r="F1820" t="s">
        <v>907</v>
      </c>
      <c r="G1820">
        <v>8</v>
      </c>
      <c r="H1820" t="s">
        <v>25</v>
      </c>
      <c r="I1820">
        <v>930</v>
      </c>
      <c r="J1820">
        <f>(p_summary[[#This Row],[UnitsSold]] - AVERAGE(product_summaries[UnitsSold])) / _xlfn.STDEV.P(product_summaries[UnitsSold])</f>
        <v>0.23095554145294128</v>
      </c>
      <c r="K1820">
        <f>(p_summary[[#This Row],[Revenue]]-AVERAGE(product_summaries[UnitsSold]))/_xlfn.STDEV.P(product_summaries[UnitsSold])</f>
        <v>0.80570410911200607</v>
      </c>
      <c r="L1820">
        <v>742</v>
      </c>
    </row>
    <row r="1821" spans="1:12" x14ac:dyDescent="0.3">
      <c r="A1821">
        <v>10949</v>
      </c>
      <c r="B1821">
        <v>17</v>
      </c>
      <c r="C1821">
        <v>39</v>
      </c>
      <c r="D1821">
        <v>6</v>
      </c>
      <c r="E1821">
        <v>0</v>
      </c>
      <c r="F1821" t="s">
        <v>921</v>
      </c>
      <c r="G1821">
        <v>6</v>
      </c>
      <c r="H1821" t="s">
        <v>19</v>
      </c>
      <c r="I1821">
        <v>234</v>
      </c>
      <c r="J1821">
        <f>(p_summary[[#This Row],[UnitsSold]] - AVERAGE(product_summaries[UnitsSold])) / _xlfn.STDEV.P(product_summaries[UnitsSold])</f>
        <v>0.95244842425900134</v>
      </c>
      <c r="K1821">
        <f>(p_summary[[#This Row],[Revenue]]-AVERAGE(product_summaries[UnitsSold]))/_xlfn.STDEV.P(product_summaries[UnitsSold])</f>
        <v>-1.3220884605194254</v>
      </c>
      <c r="L1821">
        <v>978</v>
      </c>
    </row>
    <row r="1822" spans="1:12" x14ac:dyDescent="0.3">
      <c r="A1822">
        <v>10949</v>
      </c>
      <c r="B1822">
        <v>62</v>
      </c>
      <c r="C1822">
        <v>49.3</v>
      </c>
      <c r="D1822">
        <v>60</v>
      </c>
      <c r="E1822">
        <v>0</v>
      </c>
      <c r="F1822" t="s">
        <v>1008</v>
      </c>
      <c r="G1822">
        <v>3</v>
      </c>
      <c r="H1822" t="s">
        <v>10</v>
      </c>
      <c r="I1822">
        <v>2958</v>
      </c>
      <c r="J1822">
        <f>(p_summary[[#This Row],[UnitsSold]] - AVERAGE(product_summaries[UnitsSold])) / _xlfn.STDEV.P(product_summaries[UnitsSold])</f>
        <v>1.2734516136430536</v>
      </c>
      <c r="K1822">
        <f>(p_summary[[#This Row],[Revenue]]-AVERAGE(product_summaries[UnitsSold]))/_xlfn.STDEV.P(product_summaries[UnitsSold])</f>
        <v>7.005651424072556</v>
      </c>
      <c r="L1822">
        <v>1083</v>
      </c>
    </row>
    <row r="1823" spans="1:12" x14ac:dyDescent="0.3">
      <c r="A1823">
        <v>10950</v>
      </c>
      <c r="B1823">
        <v>4</v>
      </c>
      <c r="C1823">
        <v>22</v>
      </c>
      <c r="D1823">
        <v>5</v>
      </c>
      <c r="E1823">
        <v>0</v>
      </c>
      <c r="F1823" t="s">
        <v>895</v>
      </c>
      <c r="G1823">
        <v>2</v>
      </c>
      <c r="H1823" t="s">
        <v>7</v>
      </c>
      <c r="I1823">
        <v>110</v>
      </c>
      <c r="J1823">
        <f>(p_summary[[#This Row],[UnitsSold]] - AVERAGE(product_summaries[UnitsSold])) / _xlfn.STDEV.P(product_summaries[UnitsSold])</f>
        <v>-0.65256752266125939</v>
      </c>
      <c r="K1823">
        <f>(p_summary[[#This Row],[Revenue]]-AVERAGE(product_summaries[UnitsSold]))/_xlfn.STDEV.P(product_summaries[UnitsSold])</f>
        <v>-1.7011779413158299</v>
      </c>
      <c r="L1823">
        <v>453</v>
      </c>
    </row>
    <row r="1824" spans="1:12" x14ac:dyDescent="0.3">
      <c r="A1824">
        <v>10951</v>
      </c>
      <c r="B1824">
        <v>33</v>
      </c>
      <c r="C1824">
        <v>2.5</v>
      </c>
      <c r="D1824">
        <v>15</v>
      </c>
      <c r="E1824">
        <v>5.000000074505806E-2</v>
      </c>
      <c r="F1824" t="s">
        <v>953</v>
      </c>
      <c r="G1824">
        <v>4</v>
      </c>
      <c r="H1824" t="s">
        <v>13</v>
      </c>
      <c r="I1824">
        <v>35.624999972060323</v>
      </c>
      <c r="J1824">
        <f>(p_summary[[#This Row],[UnitsSold]] - AVERAGE(product_summaries[UnitsSold])) / _xlfn.STDEV.P(product_summaries[UnitsSold])</f>
        <v>0.27069879347191916</v>
      </c>
      <c r="K1824">
        <f>(p_summary[[#This Row],[Revenue]]-AVERAGE(product_summaries[UnitsSold]))/_xlfn.STDEV.P(product_summaries[UnitsSold])</f>
        <v>-1.9285552005482831</v>
      </c>
      <c r="L1824">
        <v>755</v>
      </c>
    </row>
    <row r="1825" spans="1:12" x14ac:dyDescent="0.3">
      <c r="A1825">
        <v>10951</v>
      </c>
      <c r="B1825">
        <v>41</v>
      </c>
      <c r="C1825">
        <v>9.65</v>
      </c>
      <c r="D1825">
        <v>6</v>
      </c>
      <c r="E1825">
        <v>5.000000074505806E-2</v>
      </c>
      <c r="F1825" t="s">
        <v>967</v>
      </c>
      <c r="G1825">
        <v>8</v>
      </c>
      <c r="H1825" t="s">
        <v>25</v>
      </c>
      <c r="I1825">
        <v>55.004999956861141</v>
      </c>
      <c r="J1825">
        <f>(p_summary[[#This Row],[UnitsSold]] - AVERAGE(product_summaries[UnitsSold])) / _xlfn.STDEV.P(product_summaries[UnitsSold])</f>
        <v>0.96161994395568862</v>
      </c>
      <c r="K1825">
        <f>(p_summary[[#This Row],[Revenue]]-AVERAGE(product_summaries[UnitsSold]))/_xlfn.STDEV.P(product_summaries[UnitsSold])</f>
        <v>-1.8693071833541501</v>
      </c>
      <c r="L1825">
        <v>981</v>
      </c>
    </row>
    <row r="1826" spans="1:12" x14ac:dyDescent="0.3">
      <c r="A1826">
        <v>10951</v>
      </c>
      <c r="B1826">
        <v>75</v>
      </c>
      <c r="C1826">
        <v>7.75</v>
      </c>
      <c r="D1826">
        <v>50</v>
      </c>
      <c r="E1826">
        <v>5.000000074505806E-2</v>
      </c>
      <c r="F1826" t="s">
        <v>1030</v>
      </c>
      <c r="G1826">
        <v>1</v>
      </c>
      <c r="H1826" t="s">
        <v>4</v>
      </c>
      <c r="I1826">
        <v>368.12499971129</v>
      </c>
      <c r="J1826">
        <f>(p_summary[[#This Row],[UnitsSold]] - AVERAGE(product_summaries[UnitsSold])) / _xlfn.STDEV.P(product_summaries[UnitsSold])</f>
        <v>1.4935680863635465</v>
      </c>
      <c r="K1826">
        <f>(p_summary[[#This Row],[Revenue]]-AVERAGE(product_summaries[UnitsSold]))/_xlfn.STDEV.P(product_summaries[UnitsSold])</f>
        <v>-0.91204510162933805</v>
      </c>
      <c r="L1826">
        <v>1155</v>
      </c>
    </row>
    <row r="1827" spans="1:12" x14ac:dyDescent="0.3">
      <c r="A1827">
        <v>10952</v>
      </c>
      <c r="B1827">
        <v>6</v>
      </c>
      <c r="C1827">
        <v>25</v>
      </c>
      <c r="D1827">
        <v>16</v>
      </c>
      <c r="E1827">
        <v>5.000000074505806E-2</v>
      </c>
      <c r="F1827" t="s">
        <v>899</v>
      </c>
      <c r="G1827">
        <v>2</v>
      </c>
      <c r="H1827" t="s">
        <v>7</v>
      </c>
      <c r="I1827">
        <v>379.99999970197678</v>
      </c>
      <c r="J1827">
        <f>(p_summary[[#This Row],[UnitsSold]] - AVERAGE(product_summaries[UnitsSold])) / _xlfn.STDEV.P(product_summaries[UnitsSold])</f>
        <v>-1.1172578539600777</v>
      </c>
      <c r="K1827">
        <f>(p_summary[[#This Row],[Revenue]]-AVERAGE(product_summaries[UnitsSold]))/_xlfn.STDEV.P(product_summaries[UnitsSold])</f>
        <v>-0.87574116952508996</v>
      </c>
      <c r="L1827">
        <v>301</v>
      </c>
    </row>
    <row r="1828" spans="1:12" x14ac:dyDescent="0.3">
      <c r="A1828">
        <v>10952</v>
      </c>
      <c r="B1828">
        <v>28</v>
      </c>
      <c r="C1828">
        <v>45.6</v>
      </c>
      <c r="D1828">
        <v>2</v>
      </c>
      <c r="E1828">
        <v>0</v>
      </c>
      <c r="F1828" t="s">
        <v>943</v>
      </c>
      <c r="G1828">
        <v>7</v>
      </c>
      <c r="H1828" t="s">
        <v>22</v>
      </c>
      <c r="I1828">
        <v>91.2</v>
      </c>
      <c r="J1828">
        <f>(p_summary[[#This Row],[UnitsSold]] - AVERAGE(product_summaries[UnitsSold])) / _xlfn.STDEV.P(product_summaries[UnitsSold])</f>
        <v>-8.0876128234423653E-2</v>
      </c>
      <c r="K1828">
        <f>(p_summary[[#This Row],[Revenue]]-AVERAGE(product_summaries[UnitsSold]))/_xlfn.STDEV.P(product_summaries[UnitsSold])</f>
        <v>-1.7586527980817361</v>
      </c>
      <c r="L1828">
        <v>640</v>
      </c>
    </row>
    <row r="1829" spans="1:12" x14ac:dyDescent="0.3">
      <c r="A1829">
        <v>10953</v>
      </c>
      <c r="B1829">
        <v>20</v>
      </c>
      <c r="C1829">
        <v>81</v>
      </c>
      <c r="D1829">
        <v>50</v>
      </c>
      <c r="E1829">
        <v>5.000000074505806E-2</v>
      </c>
      <c r="F1829" t="s">
        <v>927</v>
      </c>
      <c r="G1829">
        <v>3</v>
      </c>
      <c r="H1829" t="s">
        <v>10</v>
      </c>
      <c r="I1829">
        <v>3847.4999969825149</v>
      </c>
      <c r="J1829">
        <f>(p_summary[[#This Row],[UnitsSold]] - AVERAGE(product_summaries[UnitsSold])) / _xlfn.STDEV.P(product_summaries[UnitsSold])</f>
        <v>-1.080571775173329</v>
      </c>
      <c r="K1829">
        <f>(p_summary[[#This Row],[Revenue]]-AVERAGE(product_summaries[UnitsSold]))/_xlfn.STDEV.P(product_summaries[UnitsSold])</f>
        <v>9.7250070049153372</v>
      </c>
      <c r="L1829">
        <v>313</v>
      </c>
    </row>
    <row r="1830" spans="1:12" x14ac:dyDescent="0.3">
      <c r="A1830">
        <v>10953</v>
      </c>
      <c r="B1830">
        <v>31</v>
      </c>
      <c r="C1830">
        <v>12.5</v>
      </c>
      <c r="D1830">
        <v>50</v>
      </c>
      <c r="E1830">
        <v>5.000000074505806E-2</v>
      </c>
      <c r="F1830" t="s">
        <v>949</v>
      </c>
      <c r="G1830">
        <v>4</v>
      </c>
      <c r="H1830" t="s">
        <v>13</v>
      </c>
      <c r="I1830">
        <v>593.74999953433871</v>
      </c>
      <c r="J1830">
        <f>(p_summary[[#This Row],[UnitsSold]] - AVERAGE(product_summaries[UnitsSold])) / _xlfn.STDEV.P(product_summaries[UnitsSold])</f>
        <v>2.2334040085629812</v>
      </c>
      <c r="K1830">
        <f>(p_summary[[#This Row],[Revenue]]-AVERAGE(product_summaries[UnitsSold]))/_xlfn.STDEV.P(product_summaries[UnitsSold])</f>
        <v>-0.22227039164862528</v>
      </c>
      <c r="L1830">
        <v>1397</v>
      </c>
    </row>
    <row r="1831" spans="1:12" x14ac:dyDescent="0.3">
      <c r="A1831">
        <v>10954</v>
      </c>
      <c r="B1831">
        <v>16</v>
      </c>
      <c r="C1831">
        <v>17.45</v>
      </c>
      <c r="D1831">
        <v>28</v>
      </c>
      <c r="E1831">
        <v>0.15000000596046448</v>
      </c>
      <c r="F1831" t="s">
        <v>919</v>
      </c>
      <c r="G1831">
        <v>3</v>
      </c>
      <c r="H1831" t="s">
        <v>10</v>
      </c>
      <c r="I1831">
        <v>415.30999708771702</v>
      </c>
      <c r="J1831">
        <f>(p_summary[[#This Row],[UnitsSold]] - AVERAGE(product_summaries[UnitsSold])) / _xlfn.STDEV.P(product_summaries[UnitsSold])</f>
        <v>1.5027396060602336</v>
      </c>
      <c r="K1831">
        <f>(p_summary[[#This Row],[Revenue]]-AVERAGE(product_summaries[UnitsSold]))/_xlfn.STDEV.P(product_summaries[UnitsSold])</f>
        <v>-0.76779239068732652</v>
      </c>
      <c r="L1831">
        <v>1158</v>
      </c>
    </row>
    <row r="1832" spans="1:12" x14ac:dyDescent="0.3">
      <c r="A1832">
        <v>10954</v>
      </c>
      <c r="B1832">
        <v>31</v>
      </c>
      <c r="C1832">
        <v>12.5</v>
      </c>
      <c r="D1832">
        <v>25</v>
      </c>
      <c r="E1832">
        <v>0.15000000596046448</v>
      </c>
      <c r="F1832" t="s">
        <v>949</v>
      </c>
      <c r="G1832">
        <v>4</v>
      </c>
      <c r="H1832" t="s">
        <v>13</v>
      </c>
      <c r="I1832">
        <v>265.62499813735485</v>
      </c>
      <c r="J1832">
        <f>(p_summary[[#This Row],[UnitsSold]] - AVERAGE(product_summaries[UnitsSold])) / _xlfn.STDEV.P(product_summaries[UnitsSold])</f>
        <v>2.2334040085629812</v>
      </c>
      <c r="K1832">
        <f>(p_summary[[#This Row],[Revenue]]-AVERAGE(product_summaries[UnitsSold]))/_xlfn.STDEV.P(product_summaries[UnitsSold])</f>
        <v>-1.22540536274461</v>
      </c>
      <c r="L1832">
        <v>1397</v>
      </c>
    </row>
    <row r="1833" spans="1:12" x14ac:dyDescent="0.3">
      <c r="A1833">
        <v>10954</v>
      </c>
      <c r="B1833">
        <v>45</v>
      </c>
      <c r="C1833">
        <v>9.5</v>
      </c>
      <c r="D1833">
        <v>30</v>
      </c>
      <c r="E1833">
        <v>0</v>
      </c>
      <c r="F1833" t="s">
        <v>975</v>
      </c>
      <c r="G1833">
        <v>8</v>
      </c>
      <c r="H1833" t="s">
        <v>25</v>
      </c>
      <c r="I1833">
        <v>285</v>
      </c>
      <c r="J1833">
        <f>(p_summary[[#This Row],[UnitsSold]] - AVERAGE(product_summaries[UnitsSold])) / _xlfn.STDEV.P(product_summaries[UnitsSold])</f>
        <v>-0.48442299488866064</v>
      </c>
      <c r="K1833">
        <f>(p_summary[[#This Row],[Revenue]]-AVERAGE(product_summaries[UnitsSold]))/_xlfn.STDEV.P(product_summaries[UnitsSold])</f>
        <v>-1.1661726256757428</v>
      </c>
      <c r="L1833">
        <v>508</v>
      </c>
    </row>
    <row r="1834" spans="1:12" x14ac:dyDescent="0.3">
      <c r="A1834">
        <v>10954</v>
      </c>
      <c r="B1834">
        <v>60</v>
      </c>
      <c r="C1834">
        <v>34</v>
      </c>
      <c r="D1834">
        <v>24</v>
      </c>
      <c r="E1834">
        <v>0.15000000596046448</v>
      </c>
      <c r="F1834" t="s">
        <v>1004</v>
      </c>
      <c r="G1834">
        <v>4</v>
      </c>
      <c r="H1834" t="s">
        <v>13</v>
      </c>
      <c r="I1834">
        <v>693.59999513626099</v>
      </c>
      <c r="J1834">
        <f>(p_summary[[#This Row],[UnitsSold]] - AVERAGE(product_summaries[UnitsSold])) / _xlfn.STDEV.P(product_summaries[UnitsSold])</f>
        <v>2.7836951903642131</v>
      </c>
      <c r="K1834">
        <f>(p_summary[[#This Row],[Revenue]]-AVERAGE(product_summaries[UnitsSold]))/_xlfn.STDEV.P(product_summaries[UnitsSold])</f>
        <v>8.2988342143761676E-2</v>
      </c>
      <c r="L1834">
        <v>1577</v>
      </c>
    </row>
    <row r="1835" spans="1:12" x14ac:dyDescent="0.3">
      <c r="A1835">
        <v>10955</v>
      </c>
      <c r="B1835">
        <v>75</v>
      </c>
      <c r="C1835">
        <v>7.75</v>
      </c>
      <c r="D1835">
        <v>12</v>
      </c>
      <c r="E1835">
        <v>0.20000000298023224</v>
      </c>
      <c r="F1835" t="s">
        <v>1030</v>
      </c>
      <c r="G1835">
        <v>1</v>
      </c>
      <c r="H1835" t="s">
        <v>4</v>
      </c>
      <c r="I1835">
        <v>74.399999722838402</v>
      </c>
      <c r="J1835">
        <f>(p_summary[[#This Row],[UnitsSold]] - AVERAGE(product_summaries[UnitsSold])) / _xlfn.STDEV.P(product_summaries[UnitsSold])</f>
        <v>1.4935680863635465</v>
      </c>
      <c r="K1835">
        <f>(p_summary[[#This Row],[Revenue]]-AVERAGE(product_summaries[UnitsSold]))/_xlfn.STDEV.P(product_summaries[UnitsSold])</f>
        <v>-1.8100133092305157</v>
      </c>
      <c r="L1835">
        <v>1155</v>
      </c>
    </row>
    <row r="1836" spans="1:12" x14ac:dyDescent="0.3">
      <c r="A1836">
        <v>10956</v>
      </c>
      <c r="B1836">
        <v>21</v>
      </c>
      <c r="C1836">
        <v>10</v>
      </c>
      <c r="D1836">
        <v>12</v>
      </c>
      <c r="E1836">
        <v>0</v>
      </c>
      <c r="F1836" t="s">
        <v>929</v>
      </c>
      <c r="G1836">
        <v>3</v>
      </c>
      <c r="H1836" t="s">
        <v>10</v>
      </c>
      <c r="I1836">
        <v>120</v>
      </c>
      <c r="J1836">
        <f>(p_summary[[#This Row],[UnitsSold]] - AVERAGE(product_summaries[UnitsSold])) / _xlfn.STDEV.P(product_summaries[UnitsSold])</f>
        <v>1.0686210070837059</v>
      </c>
      <c r="K1836">
        <f>(p_summary[[#This Row],[Revenue]]-AVERAGE(product_summaries[UnitsSold]))/_xlfn.STDEV.P(product_summaries[UnitsSold])</f>
        <v>-1.6706062089935392</v>
      </c>
      <c r="L1836">
        <v>1016</v>
      </c>
    </row>
    <row r="1837" spans="1:12" x14ac:dyDescent="0.3">
      <c r="A1837">
        <v>10956</v>
      </c>
      <c r="B1837">
        <v>47</v>
      </c>
      <c r="C1837">
        <v>9.5</v>
      </c>
      <c r="D1837">
        <v>14</v>
      </c>
      <c r="E1837">
        <v>0</v>
      </c>
      <c r="F1837" t="s">
        <v>979</v>
      </c>
      <c r="G1837">
        <v>3</v>
      </c>
      <c r="H1837" t="s">
        <v>10</v>
      </c>
      <c r="I1837">
        <v>133</v>
      </c>
      <c r="J1837">
        <f>(p_summary[[#This Row],[UnitsSold]] - AVERAGE(product_summaries[UnitsSold])) / _xlfn.STDEV.P(product_summaries[UnitsSold])</f>
        <v>-0.55473797922992918</v>
      </c>
      <c r="K1837">
        <f>(p_summary[[#This Row],[Revenue]]-AVERAGE(product_summaries[UnitsSold]))/_xlfn.STDEV.P(product_summaries[UnitsSold])</f>
        <v>-1.6308629569745612</v>
      </c>
      <c r="L1837">
        <v>485</v>
      </c>
    </row>
    <row r="1838" spans="1:12" x14ac:dyDescent="0.3">
      <c r="A1838">
        <v>10956</v>
      </c>
      <c r="B1838">
        <v>51</v>
      </c>
      <c r="C1838">
        <v>53</v>
      </c>
      <c r="D1838">
        <v>8</v>
      </c>
      <c r="E1838">
        <v>0</v>
      </c>
      <c r="F1838" t="s">
        <v>987</v>
      </c>
      <c r="G1838">
        <v>7</v>
      </c>
      <c r="H1838" t="s">
        <v>22</v>
      </c>
      <c r="I1838">
        <v>424</v>
      </c>
      <c r="J1838">
        <f>(p_summary[[#This Row],[UnitsSold]] - AVERAGE(product_summaries[UnitsSold])) / _xlfn.STDEV.P(product_summaries[UnitsSold])</f>
        <v>0.67118848689392707</v>
      </c>
      <c r="K1838">
        <f>(p_summary[[#This Row],[Revenue]]-AVERAGE(product_summaries[UnitsSold]))/_xlfn.STDEV.P(product_summaries[UnitsSold])</f>
        <v>-0.74122554639590243</v>
      </c>
      <c r="L1838">
        <v>886</v>
      </c>
    </row>
    <row r="1839" spans="1:12" x14ac:dyDescent="0.3">
      <c r="A1839">
        <v>10957</v>
      </c>
      <c r="B1839">
        <v>30</v>
      </c>
      <c r="C1839">
        <v>25.89</v>
      </c>
      <c r="D1839">
        <v>30</v>
      </c>
      <c r="E1839">
        <v>0</v>
      </c>
      <c r="F1839" t="s">
        <v>947</v>
      </c>
      <c r="G1839">
        <v>8</v>
      </c>
      <c r="H1839" t="s">
        <v>25</v>
      </c>
      <c r="I1839">
        <v>776.7</v>
      </c>
      <c r="J1839">
        <f>(p_summary[[#This Row],[UnitsSold]] - AVERAGE(product_summaries[UnitsSold])) / _xlfn.STDEV.P(product_summaries[UnitsSold])</f>
        <v>-0.16647697873683756</v>
      </c>
      <c r="K1839">
        <f>(p_summary[[#This Row],[Revenue]]-AVERAGE(product_summaries[UnitsSold]))/_xlfn.STDEV.P(product_summaries[UnitsSold])</f>
        <v>0.33703945261129009</v>
      </c>
      <c r="L1839">
        <v>612</v>
      </c>
    </row>
    <row r="1840" spans="1:12" x14ac:dyDescent="0.3">
      <c r="A1840">
        <v>10957</v>
      </c>
      <c r="B1840">
        <v>35</v>
      </c>
      <c r="C1840">
        <v>18</v>
      </c>
      <c r="D1840">
        <v>40</v>
      </c>
      <c r="E1840">
        <v>0</v>
      </c>
      <c r="F1840" t="s">
        <v>956</v>
      </c>
      <c r="G1840">
        <v>1</v>
      </c>
      <c r="H1840" t="s">
        <v>4</v>
      </c>
      <c r="I1840">
        <v>720</v>
      </c>
      <c r="J1840">
        <f>(p_summary[[#This Row],[UnitsSold]] - AVERAGE(product_summaries[UnitsSold])) / _xlfn.STDEV.P(product_summaries[UnitsSold])</f>
        <v>0.6620169671972399</v>
      </c>
      <c r="K1840">
        <f>(p_summary[[#This Row],[Revenue]]-AVERAGE(product_summaries[UnitsSold]))/_xlfn.STDEV.P(product_summaries[UnitsSold])</f>
        <v>0.16369773034390181</v>
      </c>
      <c r="L1840">
        <v>883</v>
      </c>
    </row>
    <row r="1841" spans="1:12" x14ac:dyDescent="0.3">
      <c r="A1841">
        <v>10957</v>
      </c>
      <c r="B1841">
        <v>64</v>
      </c>
      <c r="C1841">
        <v>33.25</v>
      </c>
      <c r="D1841">
        <v>8</v>
      </c>
      <c r="E1841">
        <v>0</v>
      </c>
      <c r="F1841" t="s">
        <v>1012</v>
      </c>
      <c r="G1841">
        <v>5</v>
      </c>
      <c r="H1841" t="s">
        <v>16</v>
      </c>
      <c r="I1841">
        <v>266</v>
      </c>
      <c r="J1841">
        <f>(p_summary[[#This Row],[UnitsSold]] - AVERAGE(product_summaries[UnitsSold])) / _xlfn.STDEV.P(product_summaries[UnitsSold])</f>
        <v>0.22484119498848315</v>
      </c>
      <c r="K1841">
        <f>(p_summary[[#This Row],[Revenue]]-AVERAGE(product_summaries[UnitsSold]))/_xlfn.STDEV.P(product_summaries[UnitsSold])</f>
        <v>-1.2242589170880951</v>
      </c>
      <c r="L1841">
        <v>740</v>
      </c>
    </row>
    <row r="1842" spans="1:12" x14ac:dyDescent="0.3">
      <c r="A1842">
        <v>10958</v>
      </c>
      <c r="B1842">
        <v>5</v>
      </c>
      <c r="C1842">
        <v>21.35</v>
      </c>
      <c r="D1842">
        <v>20</v>
      </c>
      <c r="E1842">
        <v>0</v>
      </c>
      <c r="F1842" t="s">
        <v>897</v>
      </c>
      <c r="G1842">
        <v>2</v>
      </c>
      <c r="H1842" t="s">
        <v>7</v>
      </c>
      <c r="I1842">
        <v>427</v>
      </c>
      <c r="J1842">
        <f>(p_summary[[#This Row],[UnitsSold]] - AVERAGE(product_summaries[UnitsSold])) / _xlfn.STDEV.P(product_summaries[UnitsSold])</f>
        <v>-1.126429373656765</v>
      </c>
      <c r="K1842">
        <f>(p_summary[[#This Row],[Revenue]]-AVERAGE(product_summaries[UnitsSold]))/_xlfn.STDEV.P(product_summaries[UnitsSold])</f>
        <v>-0.73205402669921515</v>
      </c>
      <c r="L1842">
        <v>298</v>
      </c>
    </row>
    <row r="1843" spans="1:12" x14ac:dyDescent="0.3">
      <c r="A1843">
        <v>10958</v>
      </c>
      <c r="B1843">
        <v>7</v>
      </c>
      <c r="C1843">
        <v>30</v>
      </c>
      <c r="D1843">
        <v>6</v>
      </c>
      <c r="E1843">
        <v>0</v>
      </c>
      <c r="F1843" t="s">
        <v>901</v>
      </c>
      <c r="G1843">
        <v>7</v>
      </c>
      <c r="H1843" t="s">
        <v>22</v>
      </c>
      <c r="I1843">
        <v>180</v>
      </c>
      <c r="J1843">
        <f>(p_summary[[#This Row],[UnitsSold]] - AVERAGE(product_summaries[UnitsSold])) / _xlfn.STDEV.P(product_summaries[UnitsSold])</f>
        <v>0.29515617932975174</v>
      </c>
      <c r="K1843">
        <f>(p_summary[[#This Row],[Revenue]]-AVERAGE(product_summaries[UnitsSold]))/_xlfn.STDEV.P(product_summaries[UnitsSold])</f>
        <v>-1.4871758150597949</v>
      </c>
      <c r="L1843">
        <v>763</v>
      </c>
    </row>
    <row r="1844" spans="1:12" x14ac:dyDescent="0.3">
      <c r="A1844">
        <v>10958</v>
      </c>
      <c r="B1844">
        <v>72</v>
      </c>
      <c r="C1844">
        <v>34.799999999999997</v>
      </c>
      <c r="D1844">
        <v>5</v>
      </c>
      <c r="E1844">
        <v>0</v>
      </c>
      <c r="F1844" t="s">
        <v>1026</v>
      </c>
      <c r="G1844">
        <v>4</v>
      </c>
      <c r="H1844" t="s">
        <v>13</v>
      </c>
      <c r="I1844">
        <v>174</v>
      </c>
      <c r="J1844">
        <f>(p_summary[[#This Row],[UnitsSold]] - AVERAGE(product_summaries[UnitsSold])) / _xlfn.STDEV.P(product_summaries[UnitsSold])</f>
        <v>0.42661462831560165</v>
      </c>
      <c r="K1844">
        <f>(p_summary[[#This Row],[Revenue]]-AVERAGE(product_summaries[UnitsSold]))/_xlfn.STDEV.P(product_summaries[UnitsSold])</f>
        <v>-1.5055188544531695</v>
      </c>
      <c r="L1844">
        <v>806</v>
      </c>
    </row>
    <row r="1845" spans="1:12" x14ac:dyDescent="0.3">
      <c r="A1845">
        <v>10959</v>
      </c>
      <c r="B1845">
        <v>75</v>
      </c>
      <c r="C1845">
        <v>7.75</v>
      </c>
      <c r="D1845">
        <v>20</v>
      </c>
      <c r="E1845">
        <v>0.15000000596046448</v>
      </c>
      <c r="F1845" t="s">
        <v>1030</v>
      </c>
      <c r="G1845">
        <v>1</v>
      </c>
      <c r="H1845" t="s">
        <v>4</v>
      </c>
      <c r="I1845">
        <v>131.74999907612801</v>
      </c>
      <c r="J1845">
        <f>(p_summary[[#This Row],[UnitsSold]] - AVERAGE(product_summaries[UnitsSold])) / _xlfn.STDEV.P(product_summaries[UnitsSold])</f>
        <v>1.4935680863635465</v>
      </c>
      <c r="K1845">
        <f>(p_summary[[#This Row],[Revenue]]-AVERAGE(product_summaries[UnitsSold]))/_xlfn.STDEV.P(product_summaries[UnitsSold])</f>
        <v>-1.6346844263392843</v>
      </c>
      <c r="L1845">
        <v>1155</v>
      </c>
    </row>
    <row r="1846" spans="1:12" x14ac:dyDescent="0.3">
      <c r="A1846">
        <v>10960</v>
      </c>
      <c r="B1846">
        <v>24</v>
      </c>
      <c r="C1846">
        <v>4.5</v>
      </c>
      <c r="D1846">
        <v>10</v>
      </c>
      <c r="E1846">
        <v>0.25</v>
      </c>
      <c r="F1846" t="s">
        <v>935</v>
      </c>
      <c r="G1846">
        <v>1</v>
      </c>
      <c r="H1846" t="s">
        <v>4</v>
      </c>
      <c r="I1846">
        <v>33.75</v>
      </c>
      <c r="J1846">
        <f>(p_summary[[#This Row],[UnitsSold]] - AVERAGE(product_summaries[UnitsSold])) / _xlfn.STDEV.P(product_summaries[UnitsSold])</f>
        <v>1.4018528893966744</v>
      </c>
      <c r="K1846">
        <f>(p_summary[[#This Row],[Revenue]]-AVERAGE(product_summaries[UnitsSold]))/_xlfn.STDEV.P(product_summaries[UnitsSold])</f>
        <v>-1.9342874002732962</v>
      </c>
      <c r="L1846">
        <v>1125</v>
      </c>
    </row>
    <row r="1847" spans="1:12" x14ac:dyDescent="0.3">
      <c r="A1847">
        <v>10960</v>
      </c>
      <c r="B1847">
        <v>41</v>
      </c>
      <c r="C1847">
        <v>9.65</v>
      </c>
      <c r="D1847">
        <v>24</v>
      </c>
      <c r="E1847">
        <v>0</v>
      </c>
      <c r="F1847" t="s">
        <v>967</v>
      </c>
      <c r="G1847">
        <v>8</v>
      </c>
      <c r="H1847" t="s">
        <v>25</v>
      </c>
      <c r="I1847">
        <v>231.60000000000002</v>
      </c>
      <c r="J1847">
        <f>(p_summary[[#This Row],[UnitsSold]] - AVERAGE(product_summaries[UnitsSold])) / _xlfn.STDEV.P(product_summaries[UnitsSold])</f>
        <v>0.96161994395568862</v>
      </c>
      <c r="K1847">
        <f>(p_summary[[#This Row],[Revenue]]-AVERAGE(product_summaries[UnitsSold]))/_xlfn.STDEV.P(product_summaries[UnitsSold])</f>
        <v>-1.3294256762767751</v>
      </c>
      <c r="L1847">
        <v>981</v>
      </c>
    </row>
    <row r="1848" spans="1:12" x14ac:dyDescent="0.3">
      <c r="A1848">
        <v>10961</v>
      </c>
      <c r="B1848">
        <v>52</v>
      </c>
      <c r="C1848">
        <v>7</v>
      </c>
      <c r="D1848">
        <v>6</v>
      </c>
      <c r="E1848">
        <v>5.000000074505806E-2</v>
      </c>
      <c r="F1848" t="s">
        <v>989</v>
      </c>
      <c r="G1848">
        <v>5</v>
      </c>
      <c r="H1848" t="s">
        <v>16</v>
      </c>
      <c r="I1848">
        <v>39.899999968707561</v>
      </c>
      <c r="J1848">
        <f>(p_summary[[#This Row],[UnitsSold]] - AVERAGE(product_summaries[UnitsSold])) / _xlfn.STDEV.P(product_summaries[UnitsSold])</f>
        <v>-0.50888038074649322</v>
      </c>
      <c r="K1848">
        <f>(p_summary[[#This Row],[Revenue]]-AVERAGE(product_summaries[UnitsSold]))/_xlfn.STDEV.P(product_summaries[UnitsSold])</f>
        <v>-1.9154857849907538</v>
      </c>
      <c r="L1848">
        <v>500</v>
      </c>
    </row>
    <row r="1849" spans="1:12" x14ac:dyDescent="0.3">
      <c r="A1849">
        <v>10961</v>
      </c>
      <c r="B1849">
        <v>76</v>
      </c>
      <c r="C1849">
        <v>18</v>
      </c>
      <c r="D1849">
        <v>60</v>
      </c>
      <c r="E1849">
        <v>0</v>
      </c>
      <c r="F1849" t="s">
        <v>1032</v>
      </c>
      <c r="G1849">
        <v>1</v>
      </c>
      <c r="H1849" t="s">
        <v>4</v>
      </c>
      <c r="I1849">
        <v>1080</v>
      </c>
      <c r="J1849">
        <f>(p_summary[[#This Row],[UnitsSold]] - AVERAGE(product_summaries[UnitsSold])) / _xlfn.STDEV.P(product_summaries[UnitsSold])</f>
        <v>0.96161994395568862</v>
      </c>
      <c r="K1849">
        <f>(p_summary[[#This Row],[Revenue]]-AVERAGE(product_summaries[UnitsSold]))/_xlfn.STDEV.P(product_summaries[UnitsSold])</f>
        <v>1.2642800939463663</v>
      </c>
      <c r="L1849">
        <v>981</v>
      </c>
    </row>
    <row r="1850" spans="1:12" x14ac:dyDescent="0.3">
      <c r="A1850">
        <v>10962</v>
      </c>
      <c r="B1850">
        <v>7</v>
      </c>
      <c r="C1850">
        <v>30</v>
      </c>
      <c r="D1850">
        <v>45</v>
      </c>
      <c r="E1850">
        <v>0</v>
      </c>
      <c r="F1850" t="s">
        <v>901</v>
      </c>
      <c r="G1850">
        <v>7</v>
      </c>
      <c r="H1850" t="s">
        <v>22</v>
      </c>
      <c r="I1850">
        <v>1350</v>
      </c>
      <c r="J1850">
        <f>(p_summary[[#This Row],[UnitsSold]] - AVERAGE(product_summaries[UnitsSold])) / _xlfn.STDEV.P(product_summaries[UnitsSold])</f>
        <v>0.29515617932975174</v>
      </c>
      <c r="K1850">
        <f>(p_summary[[#This Row],[Revenue]]-AVERAGE(product_summaries[UnitsSold]))/_xlfn.STDEV.P(product_summaries[UnitsSold])</f>
        <v>2.0897168666482147</v>
      </c>
      <c r="L1850">
        <v>763</v>
      </c>
    </row>
    <row r="1851" spans="1:12" x14ac:dyDescent="0.3">
      <c r="A1851">
        <v>10962</v>
      </c>
      <c r="B1851">
        <v>13</v>
      </c>
      <c r="C1851">
        <v>6</v>
      </c>
      <c r="D1851">
        <v>77</v>
      </c>
      <c r="E1851">
        <v>0</v>
      </c>
      <c r="F1851" t="s">
        <v>913</v>
      </c>
      <c r="G1851">
        <v>8</v>
      </c>
      <c r="H1851" t="s">
        <v>25</v>
      </c>
      <c r="I1851">
        <v>462</v>
      </c>
      <c r="J1851">
        <f>(p_summary[[#This Row],[UnitsSold]] - AVERAGE(product_summaries[UnitsSold])) / _xlfn.STDEV.P(product_summaries[UnitsSold])</f>
        <v>0.68647435305507243</v>
      </c>
      <c r="K1851">
        <f>(p_summary[[#This Row],[Revenue]]-AVERAGE(product_summaries[UnitsSold]))/_xlfn.STDEV.P(product_summaries[UnitsSold])</f>
        <v>-0.62505296357119777</v>
      </c>
      <c r="L1851">
        <v>891</v>
      </c>
    </row>
    <row r="1852" spans="1:12" x14ac:dyDescent="0.3">
      <c r="A1852">
        <v>10962</v>
      </c>
      <c r="B1852">
        <v>53</v>
      </c>
      <c r="C1852">
        <v>32.799999999999997</v>
      </c>
      <c r="D1852">
        <v>20</v>
      </c>
      <c r="E1852">
        <v>0</v>
      </c>
      <c r="F1852" t="s">
        <v>991</v>
      </c>
      <c r="G1852">
        <v>6</v>
      </c>
      <c r="H1852" t="s">
        <v>19</v>
      </c>
      <c r="I1852">
        <v>656</v>
      </c>
      <c r="J1852">
        <f>(p_summary[[#This Row],[UnitsSold]] - AVERAGE(product_summaries[UnitsSold])) / _xlfn.STDEV.P(product_summaries[UnitsSold])</f>
        <v>0.16981207680835994</v>
      </c>
      <c r="K1852">
        <f>(p_summary[[#This Row],[Revenue]]-AVERAGE(product_summaries[UnitsSold]))/_xlfn.STDEV.P(product_summaries[UnitsSold])</f>
        <v>-3.1961356518758567E-2</v>
      </c>
      <c r="L1852">
        <v>722</v>
      </c>
    </row>
    <row r="1853" spans="1:12" x14ac:dyDescent="0.3">
      <c r="A1853">
        <v>10962</v>
      </c>
      <c r="B1853">
        <v>69</v>
      </c>
      <c r="C1853">
        <v>36</v>
      </c>
      <c r="D1853">
        <v>9</v>
      </c>
      <c r="E1853">
        <v>0</v>
      </c>
      <c r="F1853" t="s">
        <v>1021</v>
      </c>
      <c r="G1853">
        <v>4</v>
      </c>
      <c r="H1853" t="s">
        <v>13</v>
      </c>
      <c r="I1853">
        <v>324</v>
      </c>
      <c r="J1853">
        <f>(p_summary[[#This Row],[UnitsSold]] - AVERAGE(product_summaries[UnitsSold])) / _xlfn.STDEV.P(product_summaries[UnitsSold])</f>
        <v>0.14535469095052739</v>
      </c>
      <c r="K1853">
        <f>(p_summary[[#This Row],[Revenue]]-AVERAGE(product_summaries[UnitsSold]))/_xlfn.STDEV.P(product_summaries[UnitsSold])</f>
        <v>-1.0469428696188092</v>
      </c>
      <c r="L1853">
        <v>714</v>
      </c>
    </row>
    <row r="1854" spans="1:12" x14ac:dyDescent="0.3">
      <c r="A1854">
        <v>10962</v>
      </c>
      <c r="B1854">
        <v>76</v>
      </c>
      <c r="C1854">
        <v>18</v>
      </c>
      <c r="D1854">
        <v>44</v>
      </c>
      <c r="E1854">
        <v>0</v>
      </c>
      <c r="F1854" t="s">
        <v>1032</v>
      </c>
      <c r="G1854">
        <v>1</v>
      </c>
      <c r="H1854" t="s">
        <v>4</v>
      </c>
      <c r="I1854">
        <v>792</v>
      </c>
      <c r="J1854">
        <f>(p_summary[[#This Row],[UnitsSold]] - AVERAGE(product_summaries[UnitsSold])) / _xlfn.STDEV.P(product_summaries[UnitsSold])</f>
        <v>0.96161994395568862</v>
      </c>
      <c r="K1854">
        <f>(p_summary[[#This Row],[Revenue]]-AVERAGE(product_summaries[UnitsSold]))/_xlfn.STDEV.P(product_summaries[UnitsSold])</f>
        <v>0.38381420306439468</v>
      </c>
      <c r="L1854">
        <v>981</v>
      </c>
    </row>
    <row r="1855" spans="1:12" x14ac:dyDescent="0.3">
      <c r="A1855">
        <v>10963</v>
      </c>
      <c r="B1855">
        <v>60</v>
      </c>
      <c r="C1855">
        <v>34</v>
      </c>
      <c r="D1855">
        <v>2</v>
      </c>
      <c r="E1855">
        <v>0.15000000596046448</v>
      </c>
      <c r="F1855" t="s">
        <v>1004</v>
      </c>
      <c r="G1855">
        <v>4</v>
      </c>
      <c r="H1855" t="s">
        <v>13</v>
      </c>
      <c r="I1855">
        <v>57.799999594688416</v>
      </c>
      <c r="J1855">
        <f>(p_summary[[#This Row],[UnitsSold]] - AVERAGE(product_summaries[UnitsSold])) / _xlfn.STDEV.P(product_summaries[UnitsSold])</f>
        <v>2.7836951903642131</v>
      </c>
      <c r="K1855">
        <f>(p_summary[[#This Row],[Revenue]]-AVERAGE(product_summaries[UnitsSold]))/_xlfn.STDEV.P(product_summaries[UnitsSold])</f>
        <v>-1.8607623852772948</v>
      </c>
      <c r="L1855">
        <v>1577</v>
      </c>
    </row>
    <row r="1856" spans="1:12" x14ac:dyDescent="0.3">
      <c r="A1856">
        <v>10964</v>
      </c>
      <c r="B1856">
        <v>18</v>
      </c>
      <c r="C1856">
        <v>62.5</v>
      </c>
      <c r="D1856">
        <v>6</v>
      </c>
      <c r="E1856">
        <v>0</v>
      </c>
      <c r="F1856" t="s">
        <v>923</v>
      </c>
      <c r="G1856">
        <v>8</v>
      </c>
      <c r="H1856" t="s">
        <v>25</v>
      </c>
      <c r="I1856">
        <v>375</v>
      </c>
      <c r="J1856">
        <f>(p_summary[[#This Row],[UnitsSold]] - AVERAGE(product_summaries[UnitsSold])) / _xlfn.STDEV.P(product_summaries[UnitsSold])</f>
        <v>-0.38965062468955952</v>
      </c>
      <c r="K1856">
        <f>(p_summary[[#This Row],[Revenue]]-AVERAGE(product_summaries[UnitsSold]))/_xlfn.STDEV.P(product_summaries[UnitsSold])</f>
        <v>-0.89102703477512668</v>
      </c>
      <c r="L1856">
        <v>539</v>
      </c>
    </row>
    <row r="1857" spans="1:12" x14ac:dyDescent="0.3">
      <c r="A1857">
        <v>10964</v>
      </c>
      <c r="B1857">
        <v>38</v>
      </c>
      <c r="C1857">
        <v>263.5</v>
      </c>
      <c r="D1857">
        <v>5</v>
      </c>
      <c r="E1857">
        <v>0</v>
      </c>
      <c r="F1857" t="s">
        <v>961</v>
      </c>
      <c r="G1857">
        <v>1</v>
      </c>
      <c r="H1857" t="s">
        <v>4</v>
      </c>
      <c r="I1857">
        <v>1317.5</v>
      </c>
      <c r="J1857">
        <f>(p_summary[[#This Row],[UnitsSold]] - AVERAGE(product_summaries[UnitsSold])) / _xlfn.STDEV.P(product_summaries[UnitsSold])</f>
        <v>-0.13284807318231781</v>
      </c>
      <c r="K1857">
        <f>(p_summary[[#This Row],[Revenue]]-AVERAGE(product_summaries[UnitsSold]))/_xlfn.STDEV.P(product_summaries[UnitsSold])</f>
        <v>1.99035873660077</v>
      </c>
      <c r="L1857">
        <v>623</v>
      </c>
    </row>
    <row r="1858" spans="1:12" x14ac:dyDescent="0.3">
      <c r="A1858">
        <v>10964</v>
      </c>
      <c r="B1858">
        <v>69</v>
      </c>
      <c r="C1858">
        <v>36</v>
      </c>
      <c r="D1858">
        <v>10</v>
      </c>
      <c r="E1858">
        <v>0</v>
      </c>
      <c r="F1858" t="s">
        <v>1021</v>
      </c>
      <c r="G1858">
        <v>4</v>
      </c>
      <c r="H1858" t="s">
        <v>13</v>
      </c>
      <c r="I1858">
        <v>360</v>
      </c>
      <c r="J1858">
        <f>(p_summary[[#This Row],[UnitsSold]] - AVERAGE(product_summaries[UnitsSold])) / _xlfn.STDEV.P(product_summaries[UnitsSold])</f>
        <v>0.14535469095052739</v>
      </c>
      <c r="K1858">
        <f>(p_summary[[#This Row],[Revenue]]-AVERAGE(product_summaries[UnitsSold]))/_xlfn.STDEV.P(product_summaries[UnitsSold])</f>
        <v>-0.93688463325856275</v>
      </c>
      <c r="L1858">
        <v>714</v>
      </c>
    </row>
    <row r="1859" spans="1:12" x14ac:dyDescent="0.3">
      <c r="A1859">
        <v>10965</v>
      </c>
      <c r="B1859">
        <v>51</v>
      </c>
      <c r="C1859">
        <v>53</v>
      </c>
      <c r="D1859">
        <v>16</v>
      </c>
      <c r="E1859">
        <v>0</v>
      </c>
      <c r="F1859" t="s">
        <v>987</v>
      </c>
      <c r="G1859">
        <v>7</v>
      </c>
      <c r="H1859" t="s">
        <v>22</v>
      </c>
      <c r="I1859">
        <v>848</v>
      </c>
      <c r="J1859">
        <f>(p_summary[[#This Row],[UnitsSold]] - AVERAGE(product_summaries[UnitsSold])) / _xlfn.STDEV.P(product_summaries[UnitsSold])</f>
        <v>0.67118848689392707</v>
      </c>
      <c r="K1859">
        <f>(p_summary[[#This Row],[Revenue]]-AVERAGE(product_summaries[UnitsSold]))/_xlfn.STDEV.P(product_summaries[UnitsSold])</f>
        <v>0.55501590406922252</v>
      </c>
      <c r="L1859">
        <v>886</v>
      </c>
    </row>
    <row r="1860" spans="1:12" x14ac:dyDescent="0.3">
      <c r="A1860">
        <v>10966</v>
      </c>
      <c r="B1860">
        <v>37</v>
      </c>
      <c r="C1860">
        <v>26</v>
      </c>
      <c r="D1860">
        <v>8</v>
      </c>
      <c r="E1860">
        <v>0</v>
      </c>
      <c r="F1860" t="s">
        <v>959</v>
      </c>
      <c r="G1860">
        <v>8</v>
      </c>
      <c r="H1860" t="s">
        <v>25</v>
      </c>
      <c r="I1860">
        <v>208</v>
      </c>
      <c r="J1860">
        <f>(p_summary[[#This Row],[UnitsSold]] - AVERAGE(product_summaries[UnitsSold])) / _xlfn.STDEV.P(product_summaries[UnitsSold])</f>
        <v>-1.6553203428323937</v>
      </c>
      <c r="K1860">
        <f>(p_summary[[#This Row],[Revenue]]-AVERAGE(product_summaries[UnitsSold]))/_xlfn.STDEV.P(product_summaries[UnitsSold])</f>
        <v>-1.4015749645573812</v>
      </c>
      <c r="L1860">
        <v>125</v>
      </c>
    </row>
    <row r="1861" spans="1:12" x14ac:dyDescent="0.3">
      <c r="A1861">
        <v>10966</v>
      </c>
      <c r="B1861">
        <v>56</v>
      </c>
      <c r="C1861">
        <v>38</v>
      </c>
      <c r="D1861">
        <v>12</v>
      </c>
      <c r="E1861">
        <v>0.15000000596046448</v>
      </c>
      <c r="F1861" t="s">
        <v>997</v>
      </c>
      <c r="G1861">
        <v>5</v>
      </c>
      <c r="H1861" t="s">
        <v>16</v>
      </c>
      <c r="I1861">
        <v>387.5999972820282</v>
      </c>
      <c r="J1861">
        <f>(p_summary[[#This Row],[UnitsSold]] - AVERAGE(product_summaries[UnitsSold])) / _xlfn.STDEV.P(product_summaries[UnitsSold])</f>
        <v>1.8237427954442857</v>
      </c>
      <c r="K1861">
        <f>(p_summary[[#This Row],[Revenue]]-AVERAGE(product_summaries[UnitsSold]))/_xlfn.STDEV.P(product_summaries[UnitsSold])</f>
        <v>-0.8525066603583511</v>
      </c>
      <c r="L1861">
        <v>1263</v>
      </c>
    </row>
    <row r="1862" spans="1:12" x14ac:dyDescent="0.3">
      <c r="A1862">
        <v>10966</v>
      </c>
      <c r="B1862">
        <v>62</v>
      </c>
      <c r="C1862">
        <v>49.3</v>
      </c>
      <c r="D1862">
        <v>12</v>
      </c>
      <c r="E1862">
        <v>0.15000000596046448</v>
      </c>
      <c r="F1862" t="s">
        <v>1008</v>
      </c>
      <c r="G1862">
        <v>3</v>
      </c>
      <c r="H1862" t="s">
        <v>10</v>
      </c>
      <c r="I1862">
        <v>502.85999647378912</v>
      </c>
      <c r="J1862">
        <f>(p_summary[[#This Row],[UnitsSold]] - AVERAGE(product_summaries[UnitsSold])) / _xlfn.STDEV.P(product_summaries[UnitsSold])</f>
        <v>1.2734516136430536</v>
      </c>
      <c r="K1862">
        <f>(p_summary[[#This Row],[Revenue]]-AVERAGE(product_summaries[UnitsSold]))/_xlfn.STDEV.P(product_summaries[UnitsSold])</f>
        <v>-0.50013687608255553</v>
      </c>
      <c r="L1862">
        <v>1083</v>
      </c>
    </row>
    <row r="1863" spans="1:12" x14ac:dyDescent="0.3">
      <c r="A1863">
        <v>10967</v>
      </c>
      <c r="B1863">
        <v>19</v>
      </c>
      <c r="C1863">
        <v>9.1999999999999993</v>
      </c>
      <c r="D1863">
        <v>12</v>
      </c>
      <c r="E1863">
        <v>0</v>
      </c>
      <c r="F1863" t="s">
        <v>925</v>
      </c>
      <c r="G1863">
        <v>3</v>
      </c>
      <c r="H1863" t="s">
        <v>10</v>
      </c>
      <c r="I1863">
        <v>110.39999999999999</v>
      </c>
      <c r="J1863">
        <f>(p_summary[[#This Row],[UnitsSold]] - AVERAGE(product_summaries[UnitsSold])) / _xlfn.STDEV.P(product_summaries[UnitsSold])</f>
        <v>0.17286925004058901</v>
      </c>
      <c r="K1863">
        <f>(p_summary[[#This Row],[Revenue]]-AVERAGE(product_summaries[UnitsSold]))/_xlfn.STDEV.P(product_summaries[UnitsSold])</f>
        <v>-1.6999550720229382</v>
      </c>
      <c r="L1863">
        <v>723</v>
      </c>
    </row>
    <row r="1864" spans="1:12" x14ac:dyDescent="0.3">
      <c r="A1864">
        <v>10967</v>
      </c>
      <c r="B1864">
        <v>49</v>
      </c>
      <c r="C1864">
        <v>20</v>
      </c>
      <c r="D1864">
        <v>40</v>
      </c>
      <c r="E1864">
        <v>0</v>
      </c>
      <c r="F1864" t="s">
        <v>983</v>
      </c>
      <c r="G1864">
        <v>3</v>
      </c>
      <c r="H1864" t="s">
        <v>10</v>
      </c>
      <c r="I1864">
        <v>800</v>
      </c>
      <c r="J1864">
        <f>(p_summary[[#This Row],[UnitsSold]] - AVERAGE(product_summaries[UnitsSold])) / _xlfn.STDEV.P(product_summaries[UnitsSold])</f>
        <v>-0.44773691610191185</v>
      </c>
      <c r="K1864">
        <f>(p_summary[[#This Row],[Revenue]]-AVERAGE(product_summaries[UnitsSold]))/_xlfn.STDEV.P(product_summaries[UnitsSold])</f>
        <v>0.40827158892222726</v>
      </c>
      <c r="L1864">
        <v>520</v>
      </c>
    </row>
    <row r="1865" spans="1:12" x14ac:dyDescent="0.3">
      <c r="A1865">
        <v>10968</v>
      </c>
      <c r="B1865">
        <v>12</v>
      </c>
      <c r="C1865">
        <v>38</v>
      </c>
      <c r="D1865">
        <v>30</v>
      </c>
      <c r="E1865">
        <v>0</v>
      </c>
      <c r="F1865" t="s">
        <v>911</v>
      </c>
      <c r="G1865">
        <v>4</v>
      </c>
      <c r="H1865" t="s">
        <v>13</v>
      </c>
      <c r="I1865">
        <v>1140</v>
      </c>
      <c r="J1865">
        <f>(p_summary[[#This Row],[UnitsSold]] - AVERAGE(product_summaries[UnitsSold])) / _xlfn.STDEV.P(product_summaries[UnitsSold])</f>
        <v>-0.9857994049742278</v>
      </c>
      <c r="K1865">
        <f>(p_summary[[#This Row],[Revenue]]-AVERAGE(product_summaries[UnitsSold]))/_xlfn.STDEV.P(product_summaries[UnitsSold])</f>
        <v>1.4477104878801104</v>
      </c>
      <c r="L1865">
        <v>344</v>
      </c>
    </row>
    <row r="1866" spans="1:12" x14ac:dyDescent="0.3">
      <c r="A1866">
        <v>10968</v>
      </c>
      <c r="B1866">
        <v>24</v>
      </c>
      <c r="C1866">
        <v>4.5</v>
      </c>
      <c r="D1866">
        <v>30</v>
      </c>
      <c r="E1866">
        <v>0</v>
      </c>
      <c r="F1866" t="s">
        <v>935</v>
      </c>
      <c r="G1866">
        <v>1</v>
      </c>
      <c r="H1866" t="s">
        <v>4</v>
      </c>
      <c r="I1866">
        <v>135</v>
      </c>
      <c r="J1866">
        <f>(p_summary[[#This Row],[UnitsSold]] - AVERAGE(product_summaries[UnitsSold])) / _xlfn.STDEV.P(product_summaries[UnitsSold])</f>
        <v>1.4018528893966744</v>
      </c>
      <c r="K1866">
        <f>(p_summary[[#This Row],[Revenue]]-AVERAGE(product_summaries[UnitsSold]))/_xlfn.STDEV.P(product_summaries[UnitsSold])</f>
        <v>-1.624748610510103</v>
      </c>
      <c r="L1866">
        <v>1125</v>
      </c>
    </row>
    <row r="1867" spans="1:12" x14ac:dyDescent="0.3">
      <c r="A1867">
        <v>10968</v>
      </c>
      <c r="B1867">
        <v>64</v>
      </c>
      <c r="C1867">
        <v>33.25</v>
      </c>
      <c r="D1867">
        <v>4</v>
      </c>
      <c r="E1867">
        <v>0</v>
      </c>
      <c r="F1867" t="s">
        <v>1012</v>
      </c>
      <c r="G1867">
        <v>5</v>
      </c>
      <c r="H1867" t="s">
        <v>16</v>
      </c>
      <c r="I1867">
        <v>133</v>
      </c>
      <c r="J1867">
        <f>(p_summary[[#This Row],[UnitsSold]] - AVERAGE(product_summaries[UnitsSold])) / _xlfn.STDEV.P(product_summaries[UnitsSold])</f>
        <v>0.22484119498848315</v>
      </c>
      <c r="K1867">
        <f>(p_summary[[#This Row],[Revenue]]-AVERAGE(product_summaries[UnitsSold]))/_xlfn.STDEV.P(product_summaries[UnitsSold])</f>
        <v>-1.6308629569745612</v>
      </c>
      <c r="L1867">
        <v>740</v>
      </c>
    </row>
    <row r="1868" spans="1:12" x14ac:dyDescent="0.3">
      <c r="A1868">
        <v>10969</v>
      </c>
      <c r="B1868">
        <v>46</v>
      </c>
      <c r="C1868">
        <v>12</v>
      </c>
      <c r="D1868">
        <v>9</v>
      </c>
      <c r="E1868">
        <v>0</v>
      </c>
      <c r="F1868" t="s">
        <v>977</v>
      </c>
      <c r="G1868">
        <v>8</v>
      </c>
      <c r="H1868" t="s">
        <v>25</v>
      </c>
      <c r="I1868">
        <v>108</v>
      </c>
      <c r="J1868">
        <f>(p_summary[[#This Row],[UnitsSold]] - AVERAGE(product_summaries[UnitsSold])) / _xlfn.STDEV.P(product_summaries[UnitsSold])</f>
        <v>-0.3621360655994979</v>
      </c>
      <c r="K1868">
        <f>(p_summary[[#This Row],[Revenue]]-AVERAGE(product_summaries[UnitsSold]))/_xlfn.STDEV.P(product_summaries[UnitsSold])</f>
        <v>-1.7072922877802879</v>
      </c>
      <c r="L1868">
        <v>548</v>
      </c>
    </row>
    <row r="1869" spans="1:12" x14ac:dyDescent="0.3">
      <c r="A1869">
        <v>10970</v>
      </c>
      <c r="B1869">
        <v>52</v>
      </c>
      <c r="C1869">
        <v>7</v>
      </c>
      <c r="D1869">
        <v>40</v>
      </c>
      <c r="E1869">
        <v>0.20000000298023224</v>
      </c>
      <c r="F1869" t="s">
        <v>989</v>
      </c>
      <c r="G1869">
        <v>5</v>
      </c>
      <c r="H1869" t="s">
        <v>16</v>
      </c>
      <c r="I1869">
        <v>223.99999916553497</v>
      </c>
      <c r="J1869">
        <f>(p_summary[[#This Row],[UnitsSold]] - AVERAGE(product_summaries[UnitsSold])) / _xlfn.STDEV.P(product_summaries[UnitsSold])</f>
        <v>-0.50888038074649322</v>
      </c>
      <c r="K1869">
        <f>(p_summary[[#This Row],[Revenue]]-AVERAGE(product_summaries[UnitsSold]))/_xlfn.STDEV.P(product_summaries[UnitsSold])</f>
        <v>-1.3526601953928201</v>
      </c>
      <c r="L1869">
        <v>500</v>
      </c>
    </row>
    <row r="1870" spans="1:12" x14ac:dyDescent="0.3">
      <c r="A1870">
        <v>10971</v>
      </c>
      <c r="B1870">
        <v>29</v>
      </c>
      <c r="C1870">
        <v>123.79</v>
      </c>
      <c r="D1870">
        <v>14</v>
      </c>
      <c r="E1870">
        <v>0</v>
      </c>
      <c r="F1870" t="s">
        <v>945</v>
      </c>
      <c r="G1870">
        <v>6</v>
      </c>
      <c r="H1870" t="s">
        <v>19</v>
      </c>
      <c r="I1870">
        <v>1733.0600000000002</v>
      </c>
      <c r="J1870">
        <f>(p_summary[[#This Row],[UnitsSold]] - AVERAGE(product_summaries[UnitsSold])) / _xlfn.STDEV.P(product_summaries[UnitsSold])</f>
        <v>0.24318423438185757</v>
      </c>
      <c r="K1870">
        <f>(p_summary[[#This Row],[Revenue]]-AVERAGE(product_summaries[UnitsSold]))/_xlfn.STDEV.P(product_summaries[UnitsSold])</f>
        <v>3.2607976449858822</v>
      </c>
      <c r="L1870">
        <v>746</v>
      </c>
    </row>
    <row r="1871" spans="1:12" x14ac:dyDescent="0.3">
      <c r="A1871">
        <v>10972</v>
      </c>
      <c r="B1871">
        <v>17</v>
      </c>
      <c r="C1871">
        <v>39</v>
      </c>
      <c r="D1871">
        <v>6</v>
      </c>
      <c r="E1871">
        <v>0</v>
      </c>
      <c r="F1871" t="s">
        <v>921</v>
      </c>
      <c r="G1871">
        <v>6</v>
      </c>
      <c r="H1871" t="s">
        <v>19</v>
      </c>
      <c r="I1871">
        <v>234</v>
      </c>
      <c r="J1871">
        <f>(p_summary[[#This Row],[UnitsSold]] - AVERAGE(product_summaries[UnitsSold])) / _xlfn.STDEV.P(product_summaries[UnitsSold])</f>
        <v>0.95244842425900134</v>
      </c>
      <c r="K1871">
        <f>(p_summary[[#This Row],[Revenue]]-AVERAGE(product_summaries[UnitsSold]))/_xlfn.STDEV.P(product_summaries[UnitsSold])</f>
        <v>-1.3220884605194254</v>
      </c>
      <c r="L1871">
        <v>978</v>
      </c>
    </row>
    <row r="1872" spans="1:12" x14ac:dyDescent="0.3">
      <c r="A1872">
        <v>10972</v>
      </c>
      <c r="B1872">
        <v>33</v>
      </c>
      <c r="C1872">
        <v>2.5</v>
      </c>
      <c r="D1872">
        <v>7</v>
      </c>
      <c r="E1872">
        <v>0</v>
      </c>
      <c r="F1872" t="s">
        <v>953</v>
      </c>
      <c r="G1872">
        <v>4</v>
      </c>
      <c r="H1872" t="s">
        <v>13</v>
      </c>
      <c r="I1872">
        <v>17.5</v>
      </c>
      <c r="J1872">
        <f>(p_summary[[#This Row],[UnitsSold]] - AVERAGE(product_summaries[UnitsSold])) / _xlfn.STDEV.P(product_summaries[UnitsSold])</f>
        <v>0.27069879347191916</v>
      </c>
      <c r="K1872">
        <f>(p_summary[[#This Row],[Revenue]]-AVERAGE(product_summaries[UnitsSold]))/_xlfn.STDEV.P(product_summaries[UnitsSold])</f>
        <v>-1.9839664652970186</v>
      </c>
      <c r="L1872">
        <v>755</v>
      </c>
    </row>
    <row r="1873" spans="1:12" x14ac:dyDescent="0.3">
      <c r="A1873">
        <v>10973</v>
      </c>
      <c r="B1873">
        <v>26</v>
      </c>
      <c r="C1873">
        <v>31.23</v>
      </c>
      <c r="D1873">
        <v>5</v>
      </c>
      <c r="E1873">
        <v>0</v>
      </c>
      <c r="F1873" t="s">
        <v>939</v>
      </c>
      <c r="G1873">
        <v>3</v>
      </c>
      <c r="H1873" t="s">
        <v>10</v>
      </c>
      <c r="I1873">
        <v>156.15</v>
      </c>
      <c r="J1873">
        <f>(p_summary[[#This Row],[UnitsSold]] - AVERAGE(product_summaries[UnitsSold])) / _xlfn.STDEV.P(product_summaries[UnitsSold])</f>
        <v>0.26458444700746103</v>
      </c>
      <c r="K1873">
        <f>(p_summary[[#This Row],[Revenue]]-AVERAGE(product_summaries[UnitsSold]))/_xlfn.STDEV.P(product_summaries[UnitsSold])</f>
        <v>-1.5600893966484584</v>
      </c>
      <c r="L1873">
        <v>753</v>
      </c>
    </row>
    <row r="1874" spans="1:12" x14ac:dyDescent="0.3">
      <c r="A1874">
        <v>10973</v>
      </c>
      <c r="B1874">
        <v>41</v>
      </c>
      <c r="C1874">
        <v>9.65</v>
      </c>
      <c r="D1874">
        <v>6</v>
      </c>
      <c r="E1874">
        <v>0</v>
      </c>
      <c r="F1874" t="s">
        <v>967</v>
      </c>
      <c r="G1874">
        <v>8</v>
      </c>
      <c r="H1874" t="s">
        <v>25</v>
      </c>
      <c r="I1874">
        <v>57.900000000000006</v>
      </c>
      <c r="J1874">
        <f>(p_summary[[#This Row],[UnitsSold]] - AVERAGE(product_summaries[UnitsSold])) / _xlfn.STDEV.P(product_summaries[UnitsSold])</f>
        <v>0.96161994395568862</v>
      </c>
      <c r="K1874">
        <f>(p_summary[[#This Row],[Revenue]]-AVERAGE(product_summaries[UnitsSold]))/_xlfn.STDEV.P(product_summaries[UnitsSold])</f>
        <v>-1.8604566667149642</v>
      </c>
      <c r="L1874">
        <v>981</v>
      </c>
    </row>
    <row r="1875" spans="1:12" x14ac:dyDescent="0.3">
      <c r="A1875">
        <v>10973</v>
      </c>
      <c r="B1875">
        <v>75</v>
      </c>
      <c r="C1875">
        <v>7.75</v>
      </c>
      <c r="D1875">
        <v>10</v>
      </c>
      <c r="E1875">
        <v>0</v>
      </c>
      <c r="F1875" t="s">
        <v>1030</v>
      </c>
      <c r="G1875">
        <v>1</v>
      </c>
      <c r="H1875" t="s">
        <v>4</v>
      </c>
      <c r="I1875">
        <v>77.5</v>
      </c>
      <c r="J1875">
        <f>(p_summary[[#This Row],[UnitsSold]] - AVERAGE(product_summaries[UnitsSold])) / _xlfn.STDEV.P(product_summaries[UnitsSold])</f>
        <v>1.4935680863635465</v>
      </c>
      <c r="K1875">
        <f>(p_summary[[#This Row],[Revenue]]-AVERAGE(product_summaries[UnitsSold]))/_xlfn.STDEV.P(product_summaries[UnitsSold])</f>
        <v>-1.8005360713632745</v>
      </c>
      <c r="L1875">
        <v>1155</v>
      </c>
    </row>
    <row r="1876" spans="1:12" x14ac:dyDescent="0.3">
      <c r="A1876">
        <v>10974</v>
      </c>
      <c r="B1876">
        <v>63</v>
      </c>
      <c r="C1876">
        <v>43.9</v>
      </c>
      <c r="D1876">
        <v>10</v>
      </c>
      <c r="E1876">
        <v>0</v>
      </c>
      <c r="F1876" t="s">
        <v>1010</v>
      </c>
      <c r="G1876">
        <v>2</v>
      </c>
      <c r="H1876" t="s">
        <v>7</v>
      </c>
      <c r="I1876">
        <v>439</v>
      </c>
      <c r="J1876">
        <f>(p_summary[[#This Row],[UnitsSold]] - AVERAGE(product_summaries[UnitsSold])) / _xlfn.STDEV.P(product_summaries[UnitsSold])</f>
        <v>-0.67702490851909192</v>
      </c>
      <c r="K1876">
        <f>(p_summary[[#This Row],[Revenue]]-AVERAGE(product_summaries[UnitsSold]))/_xlfn.STDEV.P(product_summaries[UnitsSold])</f>
        <v>-0.69536794791246637</v>
      </c>
      <c r="L1876">
        <v>445</v>
      </c>
    </row>
    <row r="1877" spans="1:12" x14ac:dyDescent="0.3">
      <c r="A1877">
        <v>10975</v>
      </c>
      <c r="B1877">
        <v>8</v>
      </c>
      <c r="C1877">
        <v>40</v>
      </c>
      <c r="D1877">
        <v>16</v>
      </c>
      <c r="E1877">
        <v>0</v>
      </c>
      <c r="F1877" t="s">
        <v>903</v>
      </c>
      <c r="G1877">
        <v>2</v>
      </c>
      <c r="H1877" t="s">
        <v>7</v>
      </c>
      <c r="I1877">
        <v>640</v>
      </c>
      <c r="J1877">
        <f>(p_summary[[#This Row],[UnitsSold]] - AVERAGE(product_summaries[UnitsSold])) / _xlfn.STDEV.P(product_summaries[UnitsSold])</f>
        <v>-0.90019855447181396</v>
      </c>
      <c r="K1877">
        <f>(p_summary[[#This Row],[Revenue]]-AVERAGE(product_summaries[UnitsSold]))/_xlfn.STDEV.P(product_summaries[UnitsSold])</f>
        <v>-8.0876128234423653E-2</v>
      </c>
      <c r="L1877">
        <v>372</v>
      </c>
    </row>
    <row r="1878" spans="1:12" x14ac:dyDescent="0.3">
      <c r="A1878">
        <v>10975</v>
      </c>
      <c r="B1878">
        <v>75</v>
      </c>
      <c r="C1878">
        <v>7.75</v>
      </c>
      <c r="D1878">
        <v>10</v>
      </c>
      <c r="E1878">
        <v>0</v>
      </c>
      <c r="F1878" t="s">
        <v>1030</v>
      </c>
      <c r="G1878">
        <v>1</v>
      </c>
      <c r="H1878" t="s">
        <v>4</v>
      </c>
      <c r="I1878">
        <v>77.5</v>
      </c>
      <c r="J1878">
        <f>(p_summary[[#This Row],[UnitsSold]] - AVERAGE(product_summaries[UnitsSold])) / _xlfn.STDEV.P(product_summaries[UnitsSold])</f>
        <v>1.4935680863635465</v>
      </c>
      <c r="K1878">
        <f>(p_summary[[#This Row],[Revenue]]-AVERAGE(product_summaries[UnitsSold]))/_xlfn.STDEV.P(product_summaries[UnitsSold])</f>
        <v>-1.8005360713632745</v>
      </c>
      <c r="L1878">
        <v>1155</v>
      </c>
    </row>
    <row r="1879" spans="1:12" x14ac:dyDescent="0.3">
      <c r="A1879">
        <v>10976</v>
      </c>
      <c r="B1879">
        <v>28</v>
      </c>
      <c r="C1879">
        <v>45.6</v>
      </c>
      <c r="D1879">
        <v>20</v>
      </c>
      <c r="E1879">
        <v>0</v>
      </c>
      <c r="F1879" t="s">
        <v>943</v>
      </c>
      <c r="G1879">
        <v>7</v>
      </c>
      <c r="H1879" t="s">
        <v>22</v>
      </c>
      <c r="I1879">
        <v>912</v>
      </c>
      <c r="J1879">
        <f>(p_summary[[#This Row],[UnitsSold]] - AVERAGE(product_summaries[UnitsSold])) / _xlfn.STDEV.P(product_summaries[UnitsSold])</f>
        <v>-8.0876128234423653E-2</v>
      </c>
      <c r="K1879">
        <f>(p_summary[[#This Row],[Revenue]]-AVERAGE(product_summaries[UnitsSold]))/_xlfn.STDEV.P(product_summaries[UnitsSold])</f>
        <v>0.75067499093188284</v>
      </c>
      <c r="L1879">
        <v>640</v>
      </c>
    </row>
    <row r="1880" spans="1:12" x14ac:dyDescent="0.3">
      <c r="A1880">
        <v>10977</v>
      </c>
      <c r="B1880">
        <v>39</v>
      </c>
      <c r="C1880">
        <v>18</v>
      </c>
      <c r="D1880">
        <v>30</v>
      </c>
      <c r="E1880">
        <v>0</v>
      </c>
      <c r="F1880" t="s">
        <v>963</v>
      </c>
      <c r="G1880">
        <v>1</v>
      </c>
      <c r="H1880" t="s">
        <v>4</v>
      </c>
      <c r="I1880">
        <v>540</v>
      </c>
      <c r="J1880">
        <f>(p_summary[[#This Row],[UnitsSold]] - AVERAGE(product_summaries[UnitsSold])) / _xlfn.STDEV.P(product_summaries[UnitsSold])</f>
        <v>0.38687137629662377</v>
      </c>
      <c r="K1880">
        <f>(p_summary[[#This Row],[Revenue]]-AVERAGE(product_summaries[UnitsSold]))/_xlfn.STDEV.P(product_summaries[UnitsSold])</f>
        <v>-0.38659345145733048</v>
      </c>
      <c r="L1880">
        <v>793</v>
      </c>
    </row>
    <row r="1881" spans="1:12" x14ac:dyDescent="0.3">
      <c r="A1881">
        <v>10977</v>
      </c>
      <c r="B1881">
        <v>47</v>
      </c>
      <c r="C1881">
        <v>9.5</v>
      </c>
      <c r="D1881">
        <v>30</v>
      </c>
      <c r="E1881">
        <v>0</v>
      </c>
      <c r="F1881" t="s">
        <v>979</v>
      </c>
      <c r="G1881">
        <v>3</v>
      </c>
      <c r="H1881" t="s">
        <v>10</v>
      </c>
      <c r="I1881">
        <v>285</v>
      </c>
      <c r="J1881">
        <f>(p_summary[[#This Row],[UnitsSold]] - AVERAGE(product_summaries[UnitsSold])) / _xlfn.STDEV.P(product_summaries[UnitsSold])</f>
        <v>-0.55473797922992918</v>
      </c>
      <c r="K1881">
        <f>(p_summary[[#This Row],[Revenue]]-AVERAGE(product_summaries[UnitsSold]))/_xlfn.STDEV.P(product_summaries[UnitsSold])</f>
        <v>-1.1661726256757428</v>
      </c>
      <c r="L1881">
        <v>485</v>
      </c>
    </row>
    <row r="1882" spans="1:12" x14ac:dyDescent="0.3">
      <c r="A1882">
        <v>10977</v>
      </c>
      <c r="B1882">
        <v>51</v>
      </c>
      <c r="C1882">
        <v>53</v>
      </c>
      <c r="D1882">
        <v>10</v>
      </c>
      <c r="E1882">
        <v>0</v>
      </c>
      <c r="F1882" t="s">
        <v>987</v>
      </c>
      <c r="G1882">
        <v>7</v>
      </c>
      <c r="H1882" t="s">
        <v>22</v>
      </c>
      <c r="I1882">
        <v>530</v>
      </c>
      <c r="J1882">
        <f>(p_summary[[#This Row],[UnitsSold]] - AVERAGE(product_summaries[UnitsSold])) / _xlfn.STDEV.P(product_summaries[UnitsSold])</f>
        <v>0.67118848689392707</v>
      </c>
      <c r="K1882">
        <f>(p_summary[[#This Row],[Revenue]]-AVERAGE(product_summaries[UnitsSold]))/_xlfn.STDEV.P(product_summaries[UnitsSold])</f>
        <v>-0.41716518377962114</v>
      </c>
      <c r="L1882">
        <v>886</v>
      </c>
    </row>
    <row r="1883" spans="1:12" x14ac:dyDescent="0.3">
      <c r="A1883">
        <v>10977</v>
      </c>
      <c r="B1883">
        <v>63</v>
      </c>
      <c r="C1883">
        <v>43.9</v>
      </c>
      <c r="D1883">
        <v>20</v>
      </c>
      <c r="E1883">
        <v>0</v>
      </c>
      <c r="F1883" t="s">
        <v>1010</v>
      </c>
      <c r="G1883">
        <v>2</v>
      </c>
      <c r="H1883" t="s">
        <v>7</v>
      </c>
      <c r="I1883">
        <v>878</v>
      </c>
      <c r="J1883">
        <f>(p_summary[[#This Row],[UnitsSold]] - AVERAGE(product_summaries[UnitsSold])) / _xlfn.STDEV.P(product_summaries[UnitsSold])</f>
        <v>-0.67702490851909192</v>
      </c>
      <c r="K1883">
        <f>(p_summary[[#This Row],[Revenue]]-AVERAGE(product_summaries[UnitsSold]))/_xlfn.STDEV.P(product_summaries[UnitsSold])</f>
        <v>0.64673110103609455</v>
      </c>
      <c r="L1883">
        <v>445</v>
      </c>
    </row>
    <row r="1884" spans="1:12" x14ac:dyDescent="0.3">
      <c r="A1884">
        <v>10978</v>
      </c>
      <c r="B1884">
        <v>8</v>
      </c>
      <c r="C1884">
        <v>40</v>
      </c>
      <c r="D1884">
        <v>20</v>
      </c>
      <c r="E1884">
        <v>0.15000000596046448</v>
      </c>
      <c r="F1884" t="s">
        <v>903</v>
      </c>
      <c r="G1884">
        <v>2</v>
      </c>
      <c r="H1884" t="s">
        <v>7</v>
      </c>
      <c r="I1884">
        <v>679.99999523162842</v>
      </c>
      <c r="J1884">
        <f>(p_summary[[#This Row],[UnitsSold]] - AVERAGE(product_summaries[UnitsSold])) / _xlfn.STDEV.P(product_summaries[UnitsSold])</f>
        <v>-0.90019855447181396</v>
      </c>
      <c r="K1884">
        <f>(p_summary[[#This Row],[Revenue]]-AVERAGE(product_summaries[UnitsSold]))/_xlfn.STDEV.P(product_summaries[UnitsSold])</f>
        <v>4.141078647700111E-2</v>
      </c>
      <c r="L1884">
        <v>372</v>
      </c>
    </row>
    <row r="1885" spans="1:12" x14ac:dyDescent="0.3">
      <c r="A1885">
        <v>10978</v>
      </c>
      <c r="B1885">
        <v>21</v>
      </c>
      <c r="C1885">
        <v>10</v>
      </c>
      <c r="D1885">
        <v>40</v>
      </c>
      <c r="E1885">
        <v>0.15000000596046448</v>
      </c>
      <c r="F1885" t="s">
        <v>929</v>
      </c>
      <c r="G1885">
        <v>3</v>
      </c>
      <c r="H1885" t="s">
        <v>10</v>
      </c>
      <c r="I1885">
        <v>339.99999761581421</v>
      </c>
      <c r="J1885">
        <f>(p_summary[[#This Row],[UnitsSold]] - AVERAGE(product_summaries[UnitsSold])) / _xlfn.STDEV.P(product_summaries[UnitsSold])</f>
        <v>1.0686210070837059</v>
      </c>
      <c r="K1885">
        <f>(p_summary[[#This Row],[Revenue]]-AVERAGE(product_summaries[UnitsSold]))/_xlfn.STDEV.P(product_summaries[UnitsSold])</f>
        <v>-0.99802810519201313</v>
      </c>
      <c r="L1885">
        <v>1016</v>
      </c>
    </row>
    <row r="1886" spans="1:12" x14ac:dyDescent="0.3">
      <c r="A1886">
        <v>10978</v>
      </c>
      <c r="B1886">
        <v>40</v>
      </c>
      <c r="C1886">
        <v>18.399999999999999</v>
      </c>
      <c r="D1886">
        <v>10</v>
      </c>
      <c r="E1886">
        <v>0</v>
      </c>
      <c r="F1886" t="s">
        <v>965</v>
      </c>
      <c r="G1886">
        <v>8</v>
      </c>
      <c r="H1886" t="s">
        <v>25</v>
      </c>
      <c r="I1886">
        <v>184</v>
      </c>
      <c r="J1886">
        <f>(p_summary[[#This Row],[UnitsSold]] - AVERAGE(product_summaries[UnitsSold])) / _xlfn.STDEV.P(product_summaries[UnitsSold])</f>
        <v>1.3345950782876348</v>
      </c>
      <c r="K1886">
        <f>(p_summary[[#This Row],[Revenue]]-AVERAGE(product_summaries[UnitsSold]))/_xlfn.STDEV.P(product_summaries[UnitsSold])</f>
        <v>-1.4749471221308788</v>
      </c>
      <c r="L1886">
        <v>1103</v>
      </c>
    </row>
    <row r="1887" spans="1:12" x14ac:dyDescent="0.3">
      <c r="A1887">
        <v>10978</v>
      </c>
      <c r="B1887">
        <v>44</v>
      </c>
      <c r="C1887">
        <v>19.45</v>
      </c>
      <c r="D1887">
        <v>6</v>
      </c>
      <c r="E1887">
        <v>0.15000000596046448</v>
      </c>
      <c r="F1887" t="s">
        <v>973</v>
      </c>
      <c r="G1887">
        <v>2</v>
      </c>
      <c r="H1887" t="s">
        <v>7</v>
      </c>
      <c r="I1887">
        <v>99.194999304413784</v>
      </c>
      <c r="J1887">
        <f>(p_summary[[#This Row],[UnitsSold]] - AVERAGE(product_summaries[UnitsSold])) / _xlfn.STDEV.P(product_summaries[UnitsSold])</f>
        <v>-0.20010588429135731</v>
      </c>
      <c r="K1887">
        <f>(p_summary[[#This Row],[Revenue]]-AVERAGE(product_summaries[UnitsSold]))/_xlfn.STDEV.P(product_summaries[UnitsSold])</f>
        <v>-1.7342107002165923</v>
      </c>
      <c r="L1887">
        <v>601</v>
      </c>
    </row>
    <row r="1888" spans="1:12" x14ac:dyDescent="0.3">
      <c r="A1888">
        <v>10979</v>
      </c>
      <c r="B1888">
        <v>7</v>
      </c>
      <c r="C1888">
        <v>30</v>
      </c>
      <c r="D1888">
        <v>18</v>
      </c>
      <c r="E1888">
        <v>0</v>
      </c>
      <c r="F1888" t="s">
        <v>901</v>
      </c>
      <c r="G1888">
        <v>7</v>
      </c>
      <c r="H1888" t="s">
        <v>22</v>
      </c>
      <c r="I1888">
        <v>540</v>
      </c>
      <c r="J1888">
        <f>(p_summary[[#This Row],[UnitsSold]] - AVERAGE(product_summaries[UnitsSold])) / _xlfn.STDEV.P(product_summaries[UnitsSold])</f>
        <v>0.29515617932975174</v>
      </c>
      <c r="K1888">
        <f>(p_summary[[#This Row],[Revenue]]-AVERAGE(product_summaries[UnitsSold]))/_xlfn.STDEV.P(product_summaries[UnitsSold])</f>
        <v>-0.38659345145733048</v>
      </c>
      <c r="L1888">
        <v>763</v>
      </c>
    </row>
    <row r="1889" spans="1:12" x14ac:dyDescent="0.3">
      <c r="A1889">
        <v>10979</v>
      </c>
      <c r="B1889">
        <v>12</v>
      </c>
      <c r="C1889">
        <v>38</v>
      </c>
      <c r="D1889">
        <v>20</v>
      </c>
      <c r="E1889">
        <v>0</v>
      </c>
      <c r="F1889" t="s">
        <v>911</v>
      </c>
      <c r="G1889">
        <v>4</v>
      </c>
      <c r="H1889" t="s">
        <v>13</v>
      </c>
      <c r="I1889">
        <v>760</v>
      </c>
      <c r="J1889">
        <f>(p_summary[[#This Row],[UnitsSold]] - AVERAGE(product_summaries[UnitsSold])) / _xlfn.STDEV.P(product_summaries[UnitsSold])</f>
        <v>-0.9857994049742278</v>
      </c>
      <c r="K1889">
        <f>(p_summary[[#This Row],[Revenue]]-AVERAGE(product_summaries[UnitsSold]))/_xlfn.STDEV.P(product_summaries[UnitsSold])</f>
        <v>0.28598465963306452</v>
      </c>
      <c r="L1889">
        <v>344</v>
      </c>
    </row>
    <row r="1890" spans="1:12" x14ac:dyDescent="0.3">
      <c r="A1890">
        <v>10979</v>
      </c>
      <c r="B1890">
        <v>24</v>
      </c>
      <c r="C1890">
        <v>4.5</v>
      </c>
      <c r="D1890">
        <v>80</v>
      </c>
      <c r="E1890">
        <v>0</v>
      </c>
      <c r="F1890" t="s">
        <v>935</v>
      </c>
      <c r="G1890">
        <v>1</v>
      </c>
      <c r="H1890" t="s">
        <v>4</v>
      </c>
      <c r="I1890">
        <v>360</v>
      </c>
      <c r="J1890">
        <f>(p_summary[[#This Row],[UnitsSold]] - AVERAGE(product_summaries[UnitsSold])) / _xlfn.STDEV.P(product_summaries[UnitsSold])</f>
        <v>1.4018528893966744</v>
      </c>
      <c r="K1890">
        <f>(p_summary[[#This Row],[Revenue]]-AVERAGE(product_summaries[UnitsSold]))/_xlfn.STDEV.P(product_summaries[UnitsSold])</f>
        <v>-0.93688463325856275</v>
      </c>
      <c r="L1890">
        <v>1125</v>
      </c>
    </row>
    <row r="1891" spans="1:12" x14ac:dyDescent="0.3">
      <c r="A1891">
        <v>10979</v>
      </c>
      <c r="B1891">
        <v>27</v>
      </c>
      <c r="C1891">
        <v>43.9</v>
      </c>
      <c r="D1891">
        <v>30</v>
      </c>
      <c r="E1891">
        <v>0</v>
      </c>
      <c r="F1891" t="s">
        <v>941</v>
      </c>
      <c r="G1891">
        <v>3</v>
      </c>
      <c r="H1891" t="s">
        <v>10</v>
      </c>
      <c r="I1891">
        <v>1317</v>
      </c>
      <c r="J1891">
        <f>(p_summary[[#This Row],[UnitsSold]] - AVERAGE(product_summaries[UnitsSold])) / _xlfn.STDEV.P(product_summaries[UnitsSold])</f>
        <v>-0.92159876709741739</v>
      </c>
      <c r="K1891">
        <f>(p_summary[[#This Row],[Revenue]]-AVERAGE(product_summaries[UnitsSold]))/_xlfn.STDEV.P(product_summaries[UnitsSold])</f>
        <v>1.9888301499846555</v>
      </c>
      <c r="L1891">
        <v>365</v>
      </c>
    </row>
    <row r="1892" spans="1:12" x14ac:dyDescent="0.3">
      <c r="A1892">
        <v>10979</v>
      </c>
      <c r="B1892">
        <v>31</v>
      </c>
      <c r="C1892">
        <v>12.5</v>
      </c>
      <c r="D1892">
        <v>24</v>
      </c>
      <c r="E1892">
        <v>0</v>
      </c>
      <c r="F1892" t="s">
        <v>949</v>
      </c>
      <c r="G1892">
        <v>4</v>
      </c>
      <c r="H1892" t="s">
        <v>13</v>
      </c>
      <c r="I1892">
        <v>300</v>
      </c>
      <c r="J1892">
        <f>(p_summary[[#This Row],[UnitsSold]] - AVERAGE(product_summaries[UnitsSold])) / _xlfn.STDEV.P(product_summaries[UnitsSold])</f>
        <v>2.2334040085629812</v>
      </c>
      <c r="K1892">
        <f>(p_summary[[#This Row],[Revenue]]-AVERAGE(product_summaries[UnitsSold]))/_xlfn.STDEV.P(product_summaries[UnitsSold])</f>
        <v>-1.1203150271923068</v>
      </c>
      <c r="L1892">
        <v>1397</v>
      </c>
    </row>
    <row r="1893" spans="1:12" x14ac:dyDescent="0.3">
      <c r="A1893">
        <v>10979</v>
      </c>
      <c r="B1893">
        <v>63</v>
      </c>
      <c r="C1893">
        <v>43.9</v>
      </c>
      <c r="D1893">
        <v>35</v>
      </c>
      <c r="E1893">
        <v>0</v>
      </c>
      <c r="F1893" t="s">
        <v>1010</v>
      </c>
      <c r="G1893">
        <v>2</v>
      </c>
      <c r="H1893" t="s">
        <v>7</v>
      </c>
      <c r="I1893">
        <v>1536.5</v>
      </c>
      <c r="J1893">
        <f>(p_summary[[#This Row],[UnitsSold]] - AVERAGE(product_summaries[UnitsSold])) / _xlfn.STDEV.P(product_summaries[UnitsSold])</f>
        <v>-0.67702490851909192</v>
      </c>
      <c r="K1893">
        <f>(p_summary[[#This Row],[Revenue]]-AVERAGE(product_summaries[UnitsSold]))/_xlfn.STDEV.P(product_summaries[UnitsSold])</f>
        <v>2.6598796744589359</v>
      </c>
      <c r="L1893">
        <v>445</v>
      </c>
    </row>
    <row r="1894" spans="1:12" x14ac:dyDescent="0.3">
      <c r="A1894">
        <v>10980</v>
      </c>
      <c r="B1894">
        <v>75</v>
      </c>
      <c r="C1894">
        <v>7.75</v>
      </c>
      <c r="D1894">
        <v>40</v>
      </c>
      <c r="E1894">
        <v>0.20000000298023224</v>
      </c>
      <c r="F1894" t="s">
        <v>1030</v>
      </c>
      <c r="G1894">
        <v>1</v>
      </c>
      <c r="H1894" t="s">
        <v>4</v>
      </c>
      <c r="I1894">
        <v>247.99999907612801</v>
      </c>
      <c r="J1894">
        <f>(p_summary[[#This Row],[UnitsSold]] - AVERAGE(product_summaries[UnitsSold])) / _xlfn.STDEV.P(product_summaries[UnitsSold])</f>
        <v>1.4935680863635465</v>
      </c>
      <c r="K1894">
        <f>(p_summary[[#This Row],[Revenue]]-AVERAGE(product_summaries[UnitsSold]))/_xlfn.STDEV.P(product_summaries[UnitsSold])</f>
        <v>-1.279288038092655</v>
      </c>
      <c r="L1894">
        <v>1155</v>
      </c>
    </row>
    <row r="1895" spans="1:12" x14ac:dyDescent="0.3">
      <c r="A1895">
        <v>10981</v>
      </c>
      <c r="B1895">
        <v>38</v>
      </c>
      <c r="C1895">
        <v>263.5</v>
      </c>
      <c r="D1895">
        <v>60</v>
      </c>
      <c r="E1895">
        <v>0</v>
      </c>
      <c r="F1895" t="s">
        <v>961</v>
      </c>
      <c r="G1895">
        <v>1</v>
      </c>
      <c r="H1895" t="s">
        <v>4</v>
      </c>
      <c r="I1895">
        <v>15810</v>
      </c>
      <c r="J1895">
        <f>(p_summary[[#This Row],[UnitsSold]] - AVERAGE(product_summaries[UnitsSold])) / _xlfn.STDEV.P(product_summaries[UnitsSold])</f>
        <v>-0.13284807318231781</v>
      </c>
      <c r="K1895">
        <f>(p_summary[[#This Row],[Revenue]]-AVERAGE(product_summaries[UnitsSold]))/_xlfn.STDEV.P(product_summaries[UnitsSold])</f>
        <v>46.296441804680541</v>
      </c>
      <c r="L1895">
        <v>623</v>
      </c>
    </row>
    <row r="1896" spans="1:12" x14ac:dyDescent="0.3">
      <c r="A1896">
        <v>10982</v>
      </c>
      <c r="B1896">
        <v>7</v>
      </c>
      <c r="C1896">
        <v>30</v>
      </c>
      <c r="D1896">
        <v>20</v>
      </c>
      <c r="E1896">
        <v>0</v>
      </c>
      <c r="F1896" t="s">
        <v>901</v>
      </c>
      <c r="G1896">
        <v>7</v>
      </c>
      <c r="H1896" t="s">
        <v>22</v>
      </c>
      <c r="I1896">
        <v>600</v>
      </c>
      <c r="J1896">
        <f>(p_summary[[#This Row],[UnitsSold]] - AVERAGE(product_summaries[UnitsSold])) / _xlfn.STDEV.P(product_summaries[UnitsSold])</f>
        <v>0.29515617932975174</v>
      </c>
      <c r="K1896">
        <f>(p_summary[[#This Row],[Revenue]]-AVERAGE(product_summaries[UnitsSold]))/_xlfn.STDEV.P(product_summaries[UnitsSold])</f>
        <v>-0.20316305752358638</v>
      </c>
      <c r="L1896">
        <v>763</v>
      </c>
    </row>
    <row r="1897" spans="1:12" x14ac:dyDescent="0.3">
      <c r="A1897">
        <v>10982</v>
      </c>
      <c r="B1897">
        <v>43</v>
      </c>
      <c r="C1897">
        <v>46</v>
      </c>
      <c r="D1897">
        <v>9</v>
      </c>
      <c r="E1897">
        <v>0</v>
      </c>
      <c r="F1897" t="s">
        <v>971</v>
      </c>
      <c r="G1897">
        <v>1</v>
      </c>
      <c r="H1897" t="s">
        <v>4</v>
      </c>
      <c r="I1897">
        <v>414</v>
      </c>
      <c r="J1897">
        <f>(p_summary[[#This Row],[UnitsSold]] - AVERAGE(product_summaries[UnitsSold])) / _xlfn.STDEV.P(product_summaries[UnitsSold])</f>
        <v>-0.26430652216816775</v>
      </c>
      <c r="K1897">
        <f>(p_summary[[#This Row],[Revenue]]-AVERAGE(product_summaries[UnitsSold]))/_xlfn.STDEV.P(product_summaries[UnitsSold])</f>
        <v>-0.77179727871819304</v>
      </c>
      <c r="L1897">
        <v>580</v>
      </c>
    </row>
    <row r="1898" spans="1:12" x14ac:dyDescent="0.3">
      <c r="A1898">
        <v>10983</v>
      </c>
      <c r="B1898">
        <v>13</v>
      </c>
      <c r="C1898">
        <v>6</v>
      </c>
      <c r="D1898">
        <v>84</v>
      </c>
      <c r="E1898">
        <v>0.15000000596046448</v>
      </c>
      <c r="F1898" t="s">
        <v>913</v>
      </c>
      <c r="G1898">
        <v>8</v>
      </c>
      <c r="H1898" t="s">
        <v>25</v>
      </c>
      <c r="I1898">
        <v>428.3999969959259</v>
      </c>
      <c r="J1898">
        <f>(p_summary[[#This Row],[UnitsSold]] - AVERAGE(product_summaries[UnitsSold])) / _xlfn.STDEV.P(product_summaries[UnitsSold])</f>
        <v>0.68647435305507243</v>
      </c>
      <c r="K1898">
        <f>(p_summary[[#This Row],[Revenue]]-AVERAGE(product_summaries[UnitsSold]))/_xlfn.STDEV.P(product_summaries[UnitsSold])</f>
        <v>-0.72777399335806936</v>
      </c>
      <c r="L1898">
        <v>891</v>
      </c>
    </row>
    <row r="1899" spans="1:12" x14ac:dyDescent="0.3">
      <c r="A1899">
        <v>10983</v>
      </c>
      <c r="B1899">
        <v>57</v>
      </c>
      <c r="C1899">
        <v>19.5</v>
      </c>
      <c r="D1899">
        <v>15</v>
      </c>
      <c r="E1899">
        <v>0</v>
      </c>
      <c r="F1899" t="s">
        <v>999</v>
      </c>
      <c r="G1899">
        <v>5</v>
      </c>
      <c r="H1899" t="s">
        <v>16</v>
      </c>
      <c r="I1899">
        <v>292.5</v>
      </c>
      <c r="J1899">
        <f>(p_summary[[#This Row],[UnitsSold]] - AVERAGE(product_summaries[UnitsSold])) / _xlfn.STDEV.P(product_summaries[UnitsSold])</f>
        <v>-0.71065381407361172</v>
      </c>
      <c r="K1899">
        <f>(p_summary[[#This Row],[Revenue]]-AVERAGE(product_summaries[UnitsSold]))/_xlfn.STDEV.P(product_summaries[UnitsSold])</f>
        <v>-1.1432438264340248</v>
      </c>
      <c r="L1899">
        <v>434</v>
      </c>
    </row>
    <row r="1900" spans="1:12" x14ac:dyDescent="0.3">
      <c r="A1900">
        <v>10984</v>
      </c>
      <c r="B1900">
        <v>16</v>
      </c>
      <c r="C1900">
        <v>17.45</v>
      </c>
      <c r="D1900">
        <v>55</v>
      </c>
      <c r="E1900">
        <v>0</v>
      </c>
      <c r="F1900" t="s">
        <v>919</v>
      </c>
      <c r="G1900">
        <v>3</v>
      </c>
      <c r="H1900" t="s">
        <v>10</v>
      </c>
      <c r="I1900">
        <v>959.75</v>
      </c>
      <c r="J1900">
        <f>(p_summary[[#This Row],[UnitsSold]] - AVERAGE(product_summaries[UnitsSold])) / _xlfn.STDEV.P(product_summaries[UnitsSold])</f>
        <v>1.5027396060602336</v>
      </c>
      <c r="K1900">
        <f>(p_summary[[#This Row],[Revenue]]-AVERAGE(product_summaries[UnitsSold]))/_xlfn.STDEV.P(product_summaries[UnitsSold])</f>
        <v>0.89665501277082094</v>
      </c>
      <c r="L1900">
        <v>1158</v>
      </c>
    </row>
    <row r="1901" spans="1:12" x14ac:dyDescent="0.3">
      <c r="A1901">
        <v>10984</v>
      </c>
      <c r="B1901">
        <v>24</v>
      </c>
      <c r="C1901">
        <v>4.5</v>
      </c>
      <c r="D1901">
        <v>20</v>
      </c>
      <c r="E1901">
        <v>0</v>
      </c>
      <c r="F1901" t="s">
        <v>935</v>
      </c>
      <c r="G1901">
        <v>1</v>
      </c>
      <c r="H1901" t="s">
        <v>4</v>
      </c>
      <c r="I1901">
        <v>90</v>
      </c>
      <c r="J1901">
        <f>(p_summary[[#This Row],[UnitsSold]] - AVERAGE(product_summaries[UnitsSold])) / _xlfn.STDEV.P(product_summaries[UnitsSold])</f>
        <v>1.4018528893966744</v>
      </c>
      <c r="K1901">
        <f>(p_summary[[#This Row],[Revenue]]-AVERAGE(product_summaries[UnitsSold]))/_xlfn.STDEV.P(product_summaries[UnitsSold])</f>
        <v>-1.7623214059604111</v>
      </c>
      <c r="L1901">
        <v>1125</v>
      </c>
    </row>
    <row r="1902" spans="1:12" x14ac:dyDescent="0.3">
      <c r="A1902">
        <v>10984</v>
      </c>
      <c r="B1902">
        <v>36</v>
      </c>
      <c r="C1902">
        <v>19</v>
      </c>
      <c r="D1902">
        <v>40</v>
      </c>
      <c r="E1902">
        <v>0</v>
      </c>
      <c r="F1902" t="s">
        <v>957</v>
      </c>
      <c r="G1902">
        <v>8</v>
      </c>
      <c r="H1902" t="s">
        <v>25</v>
      </c>
      <c r="I1902">
        <v>760</v>
      </c>
      <c r="J1902">
        <f>(p_summary[[#This Row],[UnitsSold]] - AVERAGE(product_summaries[UnitsSold])) / _xlfn.STDEV.P(product_summaries[UnitsSold])</f>
        <v>0.42355745508337261</v>
      </c>
      <c r="K1902">
        <f>(p_summary[[#This Row],[Revenue]]-AVERAGE(product_summaries[UnitsSold]))/_xlfn.STDEV.P(product_summaries[UnitsSold])</f>
        <v>0.28598465963306452</v>
      </c>
      <c r="L1902">
        <v>805</v>
      </c>
    </row>
    <row r="1903" spans="1:12" x14ac:dyDescent="0.3">
      <c r="A1903">
        <v>10985</v>
      </c>
      <c r="B1903">
        <v>16</v>
      </c>
      <c r="C1903">
        <v>17.45</v>
      </c>
      <c r="D1903">
        <v>36</v>
      </c>
      <c r="E1903">
        <v>0.10000000149011612</v>
      </c>
      <c r="F1903" t="s">
        <v>919</v>
      </c>
      <c r="G1903">
        <v>3</v>
      </c>
      <c r="H1903" t="s">
        <v>10</v>
      </c>
      <c r="I1903">
        <v>565.37999906390894</v>
      </c>
      <c r="J1903">
        <f>(p_summary[[#This Row],[UnitsSold]] - AVERAGE(product_summaries[UnitsSold])) / _xlfn.STDEV.P(product_summaries[UnitsSold])</f>
        <v>1.5027396060602336</v>
      </c>
      <c r="K1903">
        <f>(p_summary[[#This Row],[Revenue]]-AVERAGE(product_summaries[UnitsSold]))/_xlfn.STDEV.P(product_summaries[UnitsSold])</f>
        <v>-0.30900239768514925</v>
      </c>
      <c r="L1903">
        <v>1158</v>
      </c>
    </row>
    <row r="1904" spans="1:12" x14ac:dyDescent="0.3">
      <c r="A1904">
        <v>10985</v>
      </c>
      <c r="B1904">
        <v>18</v>
      </c>
      <c r="C1904">
        <v>62.5</v>
      </c>
      <c r="D1904">
        <v>8</v>
      </c>
      <c r="E1904">
        <v>0.10000000149011612</v>
      </c>
      <c r="F1904" t="s">
        <v>923</v>
      </c>
      <c r="G1904">
        <v>8</v>
      </c>
      <c r="H1904" t="s">
        <v>25</v>
      </c>
      <c r="I1904">
        <v>449.99999925494194</v>
      </c>
      <c r="J1904">
        <f>(p_summary[[#This Row],[UnitsSold]] - AVERAGE(product_summaries[UnitsSold])) / _xlfn.STDEV.P(product_summaries[UnitsSold])</f>
        <v>-0.38965062468955952</v>
      </c>
      <c r="K1904">
        <f>(p_summary[[#This Row],[Revenue]]-AVERAGE(product_summaries[UnitsSold]))/_xlfn.STDEV.P(product_summaries[UnitsSold])</f>
        <v>-0.6617390446357182</v>
      </c>
      <c r="L1904">
        <v>539</v>
      </c>
    </row>
    <row r="1905" spans="1:12" x14ac:dyDescent="0.3">
      <c r="A1905">
        <v>10985</v>
      </c>
      <c r="B1905">
        <v>32</v>
      </c>
      <c r="C1905">
        <v>32</v>
      </c>
      <c r="D1905">
        <v>35</v>
      </c>
      <c r="E1905">
        <v>0.10000000149011612</v>
      </c>
      <c r="F1905" t="s">
        <v>951</v>
      </c>
      <c r="G1905">
        <v>4</v>
      </c>
      <c r="H1905" t="s">
        <v>13</v>
      </c>
      <c r="I1905">
        <v>1007.9999983310699</v>
      </c>
      <c r="J1905">
        <f>(p_summary[[#This Row],[UnitsSold]] - AVERAGE(product_summaries[UnitsSold])) / _xlfn.STDEV.P(product_summaries[UnitsSold])</f>
        <v>-1.1294865468889941</v>
      </c>
      <c r="K1905">
        <f>(p_summary[[#This Row],[Revenue]]-AVERAGE(product_summaries[UnitsSold]))/_xlfn.STDEV.P(product_summaries[UnitsSold])</f>
        <v>1.0441636161236652</v>
      </c>
      <c r="L1905">
        <v>297</v>
      </c>
    </row>
    <row r="1906" spans="1:12" x14ac:dyDescent="0.3">
      <c r="A1906">
        <v>10986</v>
      </c>
      <c r="B1906">
        <v>11</v>
      </c>
      <c r="C1906">
        <v>21</v>
      </c>
      <c r="D1906">
        <v>30</v>
      </c>
      <c r="E1906">
        <v>0</v>
      </c>
      <c r="F1906" t="s">
        <v>909</v>
      </c>
      <c r="G1906">
        <v>4</v>
      </c>
      <c r="H1906" t="s">
        <v>13</v>
      </c>
      <c r="I1906">
        <v>630</v>
      </c>
      <c r="J1906">
        <f>(p_summary[[#This Row],[UnitsSold]] - AVERAGE(product_summaries[UnitsSold])) / _xlfn.STDEV.P(product_summaries[UnitsSold])</f>
        <v>0.12089730509269485</v>
      </c>
      <c r="K1906">
        <f>(p_summary[[#This Row],[Revenue]]-AVERAGE(product_summaries[UnitsSold]))/_xlfn.STDEV.P(product_summaries[UnitsSold])</f>
        <v>-0.11144786055671434</v>
      </c>
      <c r="L1906">
        <v>706</v>
      </c>
    </row>
    <row r="1907" spans="1:12" x14ac:dyDescent="0.3">
      <c r="A1907">
        <v>10986</v>
      </c>
      <c r="B1907">
        <v>20</v>
      </c>
      <c r="C1907">
        <v>81</v>
      </c>
      <c r="D1907">
        <v>15</v>
      </c>
      <c r="E1907">
        <v>0</v>
      </c>
      <c r="F1907" t="s">
        <v>927</v>
      </c>
      <c r="G1907">
        <v>3</v>
      </c>
      <c r="H1907" t="s">
        <v>10</v>
      </c>
      <c r="I1907">
        <v>1215</v>
      </c>
      <c r="J1907">
        <f>(p_summary[[#This Row],[UnitsSold]] - AVERAGE(product_summaries[UnitsSold])) / _xlfn.STDEV.P(product_summaries[UnitsSold])</f>
        <v>-1.080571775173329</v>
      </c>
      <c r="K1907">
        <f>(p_summary[[#This Row],[Revenue]]-AVERAGE(product_summaries[UnitsSold]))/_xlfn.STDEV.P(product_summaries[UnitsSold])</f>
        <v>1.6769984802972906</v>
      </c>
      <c r="L1907">
        <v>313</v>
      </c>
    </row>
    <row r="1908" spans="1:12" x14ac:dyDescent="0.3">
      <c r="A1908">
        <v>10986</v>
      </c>
      <c r="B1908">
        <v>76</v>
      </c>
      <c r="C1908">
        <v>18</v>
      </c>
      <c r="D1908">
        <v>10</v>
      </c>
      <c r="E1908">
        <v>0</v>
      </c>
      <c r="F1908" t="s">
        <v>1032</v>
      </c>
      <c r="G1908">
        <v>1</v>
      </c>
      <c r="H1908" t="s">
        <v>4</v>
      </c>
      <c r="I1908">
        <v>180</v>
      </c>
      <c r="J1908">
        <f>(p_summary[[#This Row],[UnitsSold]] - AVERAGE(product_summaries[UnitsSold])) / _xlfn.STDEV.P(product_summaries[UnitsSold])</f>
        <v>0.96161994395568862</v>
      </c>
      <c r="K1908">
        <f>(p_summary[[#This Row],[Revenue]]-AVERAGE(product_summaries[UnitsSold]))/_xlfn.STDEV.P(product_summaries[UnitsSold])</f>
        <v>-1.4871758150597949</v>
      </c>
      <c r="L1908">
        <v>981</v>
      </c>
    </row>
    <row r="1909" spans="1:12" x14ac:dyDescent="0.3">
      <c r="A1909">
        <v>10986</v>
      </c>
      <c r="B1909">
        <v>77</v>
      </c>
      <c r="C1909">
        <v>13</v>
      </c>
      <c r="D1909">
        <v>15</v>
      </c>
      <c r="E1909">
        <v>0</v>
      </c>
      <c r="F1909" t="s">
        <v>1034</v>
      </c>
      <c r="G1909">
        <v>2</v>
      </c>
      <c r="H1909" t="s">
        <v>7</v>
      </c>
      <c r="I1909">
        <v>195</v>
      </c>
      <c r="J1909">
        <f>(p_summary[[#This Row],[UnitsSold]] - AVERAGE(product_summaries[UnitsSold])) / _xlfn.STDEV.P(product_summaries[UnitsSold])</f>
        <v>0.38075702983216564</v>
      </c>
      <c r="K1909">
        <f>(p_summary[[#This Row],[Revenue]]-AVERAGE(product_summaries[UnitsSold]))/_xlfn.STDEV.P(product_summaries[UnitsSold])</f>
        <v>-1.4413182165763589</v>
      </c>
      <c r="L1909">
        <v>791</v>
      </c>
    </row>
    <row r="1910" spans="1:12" x14ac:dyDescent="0.3">
      <c r="A1910">
        <v>10987</v>
      </c>
      <c r="B1910">
        <v>7</v>
      </c>
      <c r="C1910">
        <v>30</v>
      </c>
      <c r="D1910">
        <v>60</v>
      </c>
      <c r="E1910">
        <v>0</v>
      </c>
      <c r="F1910" t="s">
        <v>901</v>
      </c>
      <c r="G1910">
        <v>7</v>
      </c>
      <c r="H1910" t="s">
        <v>22</v>
      </c>
      <c r="I1910">
        <v>1800</v>
      </c>
      <c r="J1910">
        <f>(p_summary[[#This Row],[UnitsSold]] - AVERAGE(product_summaries[UnitsSold])) / _xlfn.STDEV.P(product_summaries[UnitsSold])</f>
        <v>0.29515617932975174</v>
      </c>
      <c r="K1910">
        <f>(p_summary[[#This Row],[Revenue]]-AVERAGE(product_summaries[UnitsSold]))/_xlfn.STDEV.P(product_summaries[UnitsSold])</f>
        <v>3.4654448211512956</v>
      </c>
      <c r="L1910">
        <v>763</v>
      </c>
    </row>
    <row r="1911" spans="1:12" x14ac:dyDescent="0.3">
      <c r="A1911">
        <v>10987</v>
      </c>
      <c r="B1911">
        <v>43</v>
      </c>
      <c r="C1911">
        <v>46</v>
      </c>
      <c r="D1911">
        <v>6</v>
      </c>
      <c r="E1911">
        <v>0</v>
      </c>
      <c r="F1911" t="s">
        <v>971</v>
      </c>
      <c r="G1911">
        <v>1</v>
      </c>
      <c r="H1911" t="s">
        <v>4</v>
      </c>
      <c r="I1911">
        <v>276</v>
      </c>
      <c r="J1911">
        <f>(p_summary[[#This Row],[UnitsSold]] - AVERAGE(product_summaries[UnitsSold])) / _xlfn.STDEV.P(product_summaries[UnitsSold])</f>
        <v>-0.26430652216816775</v>
      </c>
      <c r="K1911">
        <f>(p_summary[[#This Row],[Revenue]]-AVERAGE(product_summaries[UnitsSold]))/_xlfn.STDEV.P(product_summaries[UnitsSold])</f>
        <v>-1.1936871847658044</v>
      </c>
      <c r="L1911">
        <v>580</v>
      </c>
    </row>
    <row r="1912" spans="1:12" x14ac:dyDescent="0.3">
      <c r="A1912">
        <v>10987</v>
      </c>
      <c r="B1912">
        <v>72</v>
      </c>
      <c r="C1912">
        <v>34.799999999999997</v>
      </c>
      <c r="D1912">
        <v>20</v>
      </c>
      <c r="E1912">
        <v>0</v>
      </c>
      <c r="F1912" t="s">
        <v>1026</v>
      </c>
      <c r="G1912">
        <v>4</v>
      </c>
      <c r="H1912" t="s">
        <v>13</v>
      </c>
      <c r="I1912">
        <v>696</v>
      </c>
      <c r="J1912">
        <f>(p_summary[[#This Row],[UnitsSold]] - AVERAGE(product_summaries[UnitsSold])) / _xlfn.STDEV.P(product_summaries[UnitsSold])</f>
        <v>0.42661462831560165</v>
      </c>
      <c r="K1912">
        <f>(p_summary[[#This Row],[Revenue]]-AVERAGE(product_summaries[UnitsSold]))/_xlfn.STDEV.P(product_summaries[UnitsSold])</f>
        <v>9.0325572770404164E-2</v>
      </c>
      <c r="L1912">
        <v>806</v>
      </c>
    </row>
    <row r="1913" spans="1:12" x14ac:dyDescent="0.3">
      <c r="A1913">
        <v>10988</v>
      </c>
      <c r="B1913">
        <v>7</v>
      </c>
      <c r="C1913">
        <v>30</v>
      </c>
      <c r="D1913">
        <v>60</v>
      </c>
      <c r="E1913">
        <v>0</v>
      </c>
      <c r="F1913" t="s">
        <v>901</v>
      </c>
      <c r="G1913">
        <v>7</v>
      </c>
      <c r="H1913" t="s">
        <v>22</v>
      </c>
      <c r="I1913">
        <v>1800</v>
      </c>
      <c r="J1913">
        <f>(p_summary[[#This Row],[UnitsSold]] - AVERAGE(product_summaries[UnitsSold])) / _xlfn.STDEV.P(product_summaries[UnitsSold])</f>
        <v>0.29515617932975174</v>
      </c>
      <c r="K1913">
        <f>(p_summary[[#This Row],[Revenue]]-AVERAGE(product_summaries[UnitsSold]))/_xlfn.STDEV.P(product_summaries[UnitsSold])</f>
        <v>3.4654448211512956</v>
      </c>
      <c r="L1913">
        <v>763</v>
      </c>
    </row>
    <row r="1914" spans="1:12" x14ac:dyDescent="0.3">
      <c r="A1914">
        <v>10988</v>
      </c>
      <c r="B1914">
        <v>62</v>
      </c>
      <c r="C1914">
        <v>49.3</v>
      </c>
      <c r="D1914">
        <v>40</v>
      </c>
      <c r="E1914">
        <v>0.10000000149011612</v>
      </c>
      <c r="F1914" t="s">
        <v>1008</v>
      </c>
      <c r="G1914">
        <v>3</v>
      </c>
      <c r="H1914" t="s">
        <v>10</v>
      </c>
      <c r="I1914">
        <v>1774.799997061491</v>
      </c>
      <c r="J1914">
        <f>(p_summary[[#This Row],[UnitsSold]] - AVERAGE(product_summaries[UnitsSold])) / _xlfn.STDEV.P(product_summaries[UnitsSold])</f>
        <v>1.2734516136430536</v>
      </c>
      <c r="K1914">
        <f>(p_summary[[#This Row],[Revenue]]-AVERAGE(product_summaries[UnitsSold]))/_xlfn.STDEV.P(product_summaries[UnitsSold])</f>
        <v>3.3884040467155918</v>
      </c>
      <c r="L1914">
        <v>1083</v>
      </c>
    </row>
    <row r="1915" spans="1:12" x14ac:dyDescent="0.3">
      <c r="A1915">
        <v>10989</v>
      </c>
      <c r="B1915">
        <v>6</v>
      </c>
      <c r="C1915">
        <v>25</v>
      </c>
      <c r="D1915">
        <v>40</v>
      </c>
      <c r="E1915">
        <v>0</v>
      </c>
      <c r="F1915" t="s">
        <v>899</v>
      </c>
      <c r="G1915">
        <v>2</v>
      </c>
      <c r="H1915" t="s">
        <v>7</v>
      </c>
      <c r="I1915">
        <v>1000</v>
      </c>
      <c r="J1915">
        <f>(p_summary[[#This Row],[UnitsSold]] - AVERAGE(product_summaries[UnitsSold])) / _xlfn.STDEV.P(product_summaries[UnitsSold])</f>
        <v>-1.1172578539600777</v>
      </c>
      <c r="K1915">
        <f>(p_summary[[#This Row],[Revenue]]-AVERAGE(product_summaries[UnitsSold]))/_xlfn.STDEV.P(product_summaries[UnitsSold])</f>
        <v>1.0197062353680408</v>
      </c>
      <c r="L1915">
        <v>301</v>
      </c>
    </row>
    <row r="1916" spans="1:12" x14ac:dyDescent="0.3">
      <c r="A1916">
        <v>10989</v>
      </c>
      <c r="B1916">
        <v>11</v>
      </c>
      <c r="C1916">
        <v>21</v>
      </c>
      <c r="D1916">
        <v>15</v>
      </c>
      <c r="E1916">
        <v>0</v>
      </c>
      <c r="F1916" t="s">
        <v>909</v>
      </c>
      <c r="G1916">
        <v>4</v>
      </c>
      <c r="H1916" t="s">
        <v>13</v>
      </c>
      <c r="I1916">
        <v>315</v>
      </c>
      <c r="J1916">
        <f>(p_summary[[#This Row],[UnitsSold]] - AVERAGE(product_summaries[UnitsSold])) / _xlfn.STDEV.P(product_summaries[UnitsSold])</f>
        <v>0.12089730509269485</v>
      </c>
      <c r="K1916">
        <f>(p_summary[[#This Row],[Revenue]]-AVERAGE(product_summaries[UnitsSold]))/_xlfn.STDEV.P(product_summaries[UnitsSold])</f>
        <v>-1.0744574287088708</v>
      </c>
      <c r="L1916">
        <v>706</v>
      </c>
    </row>
    <row r="1917" spans="1:12" x14ac:dyDescent="0.3">
      <c r="A1917">
        <v>10989</v>
      </c>
      <c r="B1917">
        <v>41</v>
      </c>
      <c r="C1917">
        <v>9.65</v>
      </c>
      <c r="D1917">
        <v>4</v>
      </c>
      <c r="E1917">
        <v>0</v>
      </c>
      <c r="F1917" t="s">
        <v>967</v>
      </c>
      <c r="G1917">
        <v>8</v>
      </c>
      <c r="H1917" t="s">
        <v>25</v>
      </c>
      <c r="I1917">
        <v>38.6</v>
      </c>
      <c r="J1917">
        <f>(p_summary[[#This Row],[UnitsSold]] - AVERAGE(product_summaries[UnitsSold])) / _xlfn.STDEV.P(product_summaries[UnitsSold])</f>
        <v>0.96161994395568862</v>
      </c>
      <c r="K1917">
        <f>(p_summary[[#This Row],[Revenue]]-AVERAGE(product_summaries[UnitsSold]))/_xlfn.STDEV.P(product_summaries[UnitsSold])</f>
        <v>-1.9194601100969853</v>
      </c>
      <c r="L1917">
        <v>981</v>
      </c>
    </row>
    <row r="1918" spans="1:12" x14ac:dyDescent="0.3">
      <c r="A1918">
        <v>10990</v>
      </c>
      <c r="B1918">
        <v>21</v>
      </c>
      <c r="C1918">
        <v>10</v>
      </c>
      <c r="D1918">
        <v>65</v>
      </c>
      <c r="E1918">
        <v>0</v>
      </c>
      <c r="F1918" t="s">
        <v>929</v>
      </c>
      <c r="G1918">
        <v>3</v>
      </c>
      <c r="H1918" t="s">
        <v>10</v>
      </c>
      <c r="I1918">
        <v>650</v>
      </c>
      <c r="J1918">
        <f>(p_summary[[#This Row],[UnitsSold]] - AVERAGE(product_summaries[UnitsSold])) / _xlfn.STDEV.P(product_summaries[UnitsSold])</f>
        <v>1.0686210070837059</v>
      </c>
      <c r="K1918">
        <f>(p_summary[[#This Row],[Revenue]]-AVERAGE(product_summaries[UnitsSold]))/_xlfn.STDEV.P(product_summaries[UnitsSold])</f>
        <v>-5.0304395912132975E-2</v>
      </c>
      <c r="L1918">
        <v>1016</v>
      </c>
    </row>
    <row r="1919" spans="1:12" x14ac:dyDescent="0.3">
      <c r="A1919">
        <v>10990</v>
      </c>
      <c r="B1919">
        <v>34</v>
      </c>
      <c r="C1919">
        <v>14</v>
      </c>
      <c r="D1919">
        <v>60</v>
      </c>
      <c r="E1919">
        <v>0.15000000596046448</v>
      </c>
      <c r="F1919" t="s">
        <v>955</v>
      </c>
      <c r="G1919">
        <v>1</v>
      </c>
      <c r="H1919" t="s">
        <v>4</v>
      </c>
      <c r="I1919">
        <v>713.99999499320984</v>
      </c>
      <c r="J1919">
        <f>(p_summary[[#This Row],[UnitsSold]] - AVERAGE(product_summaries[UnitsSold])) / _xlfn.STDEV.P(product_summaries[UnitsSold])</f>
        <v>-0.49053734135311877</v>
      </c>
      <c r="K1919">
        <f>(p_summary[[#This Row],[Revenue]]-AVERAGE(product_summaries[UnitsSold]))/_xlfn.STDEV.P(product_summaries[UnitsSold])</f>
        <v>0.14535467564390253</v>
      </c>
      <c r="L1919">
        <v>506</v>
      </c>
    </row>
    <row r="1920" spans="1:12" x14ac:dyDescent="0.3">
      <c r="A1920">
        <v>10990</v>
      </c>
      <c r="B1920">
        <v>55</v>
      </c>
      <c r="C1920">
        <v>24</v>
      </c>
      <c r="D1920">
        <v>65</v>
      </c>
      <c r="E1920">
        <v>0.15000000596046448</v>
      </c>
      <c r="F1920" t="s">
        <v>995</v>
      </c>
      <c r="G1920">
        <v>6</v>
      </c>
      <c r="H1920" t="s">
        <v>19</v>
      </c>
      <c r="I1920">
        <v>1325.9999907016754</v>
      </c>
      <c r="J1920">
        <f>(p_summary[[#This Row],[UnitsSold]] - AVERAGE(product_summaries[UnitsSold])) / _xlfn.STDEV.P(product_summaries[UnitsSold])</f>
        <v>0.72316043184182122</v>
      </c>
      <c r="K1920">
        <f>(p_summary[[#This Row],[Revenue]]-AVERAGE(product_summaries[UnitsSold]))/_xlfn.STDEV.P(product_summaries[UnitsSold])</f>
        <v>2.0163446806481282</v>
      </c>
      <c r="L1920">
        <v>903</v>
      </c>
    </row>
    <row r="1921" spans="1:12" x14ac:dyDescent="0.3">
      <c r="A1921">
        <v>10990</v>
      </c>
      <c r="B1921">
        <v>61</v>
      </c>
      <c r="C1921">
        <v>28.5</v>
      </c>
      <c r="D1921">
        <v>66</v>
      </c>
      <c r="E1921">
        <v>0.15000000596046448</v>
      </c>
      <c r="F1921" t="s">
        <v>1006</v>
      </c>
      <c r="G1921">
        <v>2</v>
      </c>
      <c r="H1921" t="s">
        <v>7</v>
      </c>
      <c r="I1921">
        <v>1598.8499887883663</v>
      </c>
      <c r="J1921">
        <f>(p_summary[[#This Row],[UnitsSold]] - AVERAGE(product_summaries[UnitsSold])) / _xlfn.STDEV.P(product_summaries[UnitsSold])</f>
        <v>-0.19399153782689918</v>
      </c>
      <c r="K1921">
        <f>(p_summary[[#This Row],[Revenue]]-AVERAGE(product_summaries[UnitsSold]))/_xlfn.STDEV.P(product_summaries[UnitsSold])</f>
        <v>2.850494391212512</v>
      </c>
      <c r="L1921">
        <v>603</v>
      </c>
    </row>
    <row r="1922" spans="1:12" x14ac:dyDescent="0.3">
      <c r="A1922">
        <v>10991</v>
      </c>
      <c r="B1922">
        <v>2</v>
      </c>
      <c r="C1922">
        <v>19</v>
      </c>
      <c r="D1922">
        <v>50</v>
      </c>
      <c r="E1922">
        <v>0.20000000298023224</v>
      </c>
      <c r="F1922" t="s">
        <v>891</v>
      </c>
      <c r="G1922">
        <v>1</v>
      </c>
      <c r="H1922" t="s">
        <v>4</v>
      </c>
      <c r="I1922">
        <v>759.99999716877937</v>
      </c>
      <c r="J1922">
        <f>(p_summary[[#This Row],[UnitsSold]] - AVERAGE(product_summaries[UnitsSold])) / _xlfn.STDEV.P(product_summaries[UnitsSold])</f>
        <v>1.1939651096050978</v>
      </c>
      <c r="K1922">
        <f>(p_summary[[#This Row],[Revenue]]-AVERAGE(product_summaries[UnitsSold]))/_xlfn.STDEV.P(product_summaries[UnitsSold])</f>
        <v>0.28598465097753262</v>
      </c>
      <c r="L1922">
        <v>1057</v>
      </c>
    </row>
    <row r="1923" spans="1:12" x14ac:dyDescent="0.3">
      <c r="A1923">
        <v>10991</v>
      </c>
      <c r="B1923">
        <v>70</v>
      </c>
      <c r="C1923">
        <v>15</v>
      </c>
      <c r="D1923">
        <v>20</v>
      </c>
      <c r="E1923">
        <v>0.20000000298023224</v>
      </c>
      <c r="F1923" t="s">
        <v>1023</v>
      </c>
      <c r="G1923">
        <v>1</v>
      </c>
      <c r="H1923" t="s">
        <v>4</v>
      </c>
      <c r="I1923">
        <v>239.99999910593033</v>
      </c>
      <c r="J1923">
        <f>(p_summary[[#This Row],[UnitsSold]] - AVERAGE(product_summaries[UnitsSold])) / _xlfn.STDEV.P(product_summaries[UnitsSold])</f>
        <v>0.4602435338701214</v>
      </c>
      <c r="K1923">
        <f>(p_summary[[#This Row],[Revenue]]-AVERAGE(product_summaries[UnitsSold]))/_xlfn.STDEV.P(product_summaries[UnitsSold])</f>
        <v>-1.3037454238593769</v>
      </c>
      <c r="L1923">
        <v>817</v>
      </c>
    </row>
    <row r="1924" spans="1:12" x14ac:dyDescent="0.3">
      <c r="A1924">
        <v>10991</v>
      </c>
      <c r="B1924">
        <v>76</v>
      </c>
      <c r="C1924">
        <v>18</v>
      </c>
      <c r="D1924">
        <v>90</v>
      </c>
      <c r="E1924">
        <v>0.20000000298023224</v>
      </c>
      <c r="F1924" t="s">
        <v>1032</v>
      </c>
      <c r="G1924">
        <v>1</v>
      </c>
      <c r="H1924" t="s">
        <v>4</v>
      </c>
      <c r="I1924">
        <v>1295.9999951720238</v>
      </c>
      <c r="J1924">
        <f>(p_summary[[#This Row],[UnitsSold]] - AVERAGE(product_summaries[UnitsSold])) / _xlfn.STDEV.P(product_summaries[UnitsSold])</f>
        <v>0.96161994395568862</v>
      </c>
      <c r="K1924">
        <f>(p_summary[[#This Row],[Revenue]]-AVERAGE(product_summaries[UnitsSold]))/_xlfn.STDEV.P(product_summaries[UnitsSold])</f>
        <v>1.9246294973478855</v>
      </c>
      <c r="L1924">
        <v>981</v>
      </c>
    </row>
    <row r="1925" spans="1:12" x14ac:dyDescent="0.3">
      <c r="A1925">
        <v>10992</v>
      </c>
      <c r="B1925">
        <v>72</v>
      </c>
      <c r="C1925">
        <v>34.799999999999997</v>
      </c>
      <c r="D1925">
        <v>2</v>
      </c>
      <c r="E1925">
        <v>0</v>
      </c>
      <c r="F1925" t="s">
        <v>1026</v>
      </c>
      <c r="G1925">
        <v>4</v>
      </c>
      <c r="H1925" t="s">
        <v>13</v>
      </c>
      <c r="I1925">
        <v>69.599999999999994</v>
      </c>
      <c r="J1925">
        <f>(p_summary[[#This Row],[UnitsSold]] - AVERAGE(product_summaries[UnitsSold])) / _xlfn.STDEV.P(product_summaries[UnitsSold])</f>
        <v>0.42661462831560165</v>
      </c>
      <c r="K1925">
        <f>(p_summary[[#This Row],[Revenue]]-AVERAGE(product_summaries[UnitsSold]))/_xlfn.STDEV.P(product_summaries[UnitsSold])</f>
        <v>-1.824687739897884</v>
      </c>
      <c r="L1925">
        <v>806</v>
      </c>
    </row>
    <row r="1926" spans="1:12" x14ac:dyDescent="0.3">
      <c r="A1926">
        <v>10993</v>
      </c>
      <c r="B1926">
        <v>29</v>
      </c>
      <c r="C1926">
        <v>123.79</v>
      </c>
      <c r="D1926">
        <v>50</v>
      </c>
      <c r="E1926">
        <v>0.25</v>
      </c>
      <c r="F1926" t="s">
        <v>945</v>
      </c>
      <c r="G1926">
        <v>6</v>
      </c>
      <c r="H1926" t="s">
        <v>19</v>
      </c>
      <c r="I1926">
        <v>4642.125</v>
      </c>
      <c r="J1926">
        <f>(p_summary[[#This Row],[UnitsSold]] - AVERAGE(product_summaries[UnitsSold])) / _xlfn.STDEV.P(product_summaries[UnitsSold])</f>
        <v>0.24318423438185757</v>
      </c>
      <c r="K1926">
        <f>(p_summary[[#This Row],[Revenue]]-AVERAGE(product_summaries[UnitsSold]))/_xlfn.STDEV.P(product_summaries[UnitsSold])</f>
        <v>12.154313293800335</v>
      </c>
      <c r="L1926">
        <v>746</v>
      </c>
    </row>
    <row r="1927" spans="1:12" x14ac:dyDescent="0.3">
      <c r="A1927">
        <v>10993</v>
      </c>
      <c r="B1927">
        <v>41</v>
      </c>
      <c r="C1927">
        <v>9.65</v>
      </c>
      <c r="D1927">
        <v>35</v>
      </c>
      <c r="E1927">
        <v>0.25</v>
      </c>
      <c r="F1927" t="s">
        <v>967</v>
      </c>
      <c r="G1927">
        <v>8</v>
      </c>
      <c r="H1927" t="s">
        <v>25</v>
      </c>
      <c r="I1927">
        <v>253.3125</v>
      </c>
      <c r="J1927">
        <f>(p_summary[[#This Row],[UnitsSold]] - AVERAGE(product_summaries[UnitsSold])) / _xlfn.STDEV.P(product_summaries[UnitsSold])</f>
        <v>0.96161994395568862</v>
      </c>
      <c r="K1927">
        <f>(p_summary[[#This Row],[Revenue]]-AVERAGE(product_summaries[UnitsSold]))/_xlfn.STDEV.P(product_summaries[UnitsSold])</f>
        <v>-1.2630468024720014</v>
      </c>
      <c r="L1927">
        <v>981</v>
      </c>
    </row>
    <row r="1928" spans="1:12" x14ac:dyDescent="0.3">
      <c r="A1928">
        <v>10994</v>
      </c>
      <c r="B1928">
        <v>59</v>
      </c>
      <c r="C1928">
        <v>55</v>
      </c>
      <c r="D1928">
        <v>18</v>
      </c>
      <c r="E1928">
        <v>5.000000074505806E-2</v>
      </c>
      <c r="F1928" t="s">
        <v>1002</v>
      </c>
      <c r="G1928">
        <v>4</v>
      </c>
      <c r="H1928" t="s">
        <v>13</v>
      </c>
      <c r="I1928">
        <v>940.49999926239252</v>
      </c>
      <c r="J1928">
        <f>(p_summary[[#This Row],[UnitsSold]] - AVERAGE(product_summaries[UnitsSold])) / _xlfn.STDEV.P(product_summaries[UnitsSold])</f>
        <v>2.5360641585536587</v>
      </c>
      <c r="K1928">
        <f>(p_summary[[#This Row],[Revenue]]-AVERAGE(product_summaries[UnitsSold]))/_xlfn.STDEV.P(product_summaries[UnitsSold])</f>
        <v>0.83780442579541747</v>
      </c>
      <c r="L1928">
        <v>1496</v>
      </c>
    </row>
    <row r="1929" spans="1:12" x14ac:dyDescent="0.3">
      <c r="A1929">
        <v>10995</v>
      </c>
      <c r="B1929">
        <v>51</v>
      </c>
      <c r="C1929">
        <v>53</v>
      </c>
      <c r="D1929">
        <v>20</v>
      </c>
      <c r="E1929">
        <v>0</v>
      </c>
      <c r="F1929" t="s">
        <v>987</v>
      </c>
      <c r="G1929">
        <v>7</v>
      </c>
      <c r="H1929" t="s">
        <v>22</v>
      </c>
      <c r="I1929">
        <v>1060</v>
      </c>
      <c r="J1929">
        <f>(p_summary[[#This Row],[UnitsSold]] - AVERAGE(product_summaries[UnitsSold])) / _xlfn.STDEV.P(product_summaries[UnitsSold])</f>
        <v>0.67118848689392707</v>
      </c>
      <c r="K1929">
        <f>(p_summary[[#This Row],[Revenue]]-AVERAGE(product_summaries[UnitsSold]))/_xlfn.STDEV.P(product_summaries[UnitsSold])</f>
        <v>1.2031366293017849</v>
      </c>
      <c r="L1929">
        <v>886</v>
      </c>
    </row>
    <row r="1930" spans="1:12" x14ac:dyDescent="0.3">
      <c r="A1930">
        <v>10995</v>
      </c>
      <c r="B1930">
        <v>60</v>
      </c>
      <c r="C1930">
        <v>34</v>
      </c>
      <c r="D1930">
        <v>4</v>
      </c>
      <c r="E1930">
        <v>0</v>
      </c>
      <c r="F1930" t="s">
        <v>1004</v>
      </c>
      <c r="G1930">
        <v>4</v>
      </c>
      <c r="H1930" t="s">
        <v>13</v>
      </c>
      <c r="I1930">
        <v>136</v>
      </c>
      <c r="J1930">
        <f>(p_summary[[#This Row],[UnitsSold]] - AVERAGE(product_summaries[UnitsSold])) / _xlfn.STDEV.P(product_summaries[UnitsSold])</f>
        <v>2.7836951903642131</v>
      </c>
      <c r="K1930">
        <f>(p_summary[[#This Row],[Revenue]]-AVERAGE(product_summaries[UnitsSold]))/_xlfn.STDEV.P(product_summaries[UnitsSold])</f>
        <v>-1.6216914372778739</v>
      </c>
      <c r="L1930">
        <v>1577</v>
      </c>
    </row>
    <row r="1931" spans="1:12" x14ac:dyDescent="0.3">
      <c r="A1931">
        <v>10996</v>
      </c>
      <c r="B1931">
        <v>42</v>
      </c>
      <c r="C1931">
        <v>14</v>
      </c>
      <c r="D1931">
        <v>40</v>
      </c>
      <c r="E1931">
        <v>0</v>
      </c>
      <c r="F1931" t="s">
        <v>969</v>
      </c>
      <c r="G1931">
        <v>5</v>
      </c>
      <c r="H1931" t="s">
        <v>16</v>
      </c>
      <c r="I1931">
        <v>560</v>
      </c>
      <c r="J1931">
        <f>(p_summary[[#This Row],[UnitsSold]] - AVERAGE(product_summaries[UnitsSold])) / _xlfn.STDEV.P(product_summaries[UnitsSold])</f>
        <v>9.338274600263323E-2</v>
      </c>
      <c r="K1931">
        <f>(p_summary[[#This Row],[Revenue]]-AVERAGE(product_summaries[UnitsSold]))/_xlfn.STDEV.P(product_summaries[UnitsSold])</f>
        <v>-0.32544998681274911</v>
      </c>
      <c r="L1931">
        <v>697</v>
      </c>
    </row>
    <row r="1932" spans="1:12" x14ac:dyDescent="0.3">
      <c r="A1932">
        <v>10997</v>
      </c>
      <c r="B1932">
        <v>32</v>
      </c>
      <c r="C1932">
        <v>32</v>
      </c>
      <c r="D1932">
        <v>50</v>
      </c>
      <c r="E1932">
        <v>0</v>
      </c>
      <c r="F1932" t="s">
        <v>951</v>
      </c>
      <c r="G1932">
        <v>4</v>
      </c>
      <c r="H1932" t="s">
        <v>13</v>
      </c>
      <c r="I1932">
        <v>1600</v>
      </c>
      <c r="J1932">
        <f>(p_summary[[#This Row],[UnitsSold]] - AVERAGE(product_summaries[UnitsSold])) / _xlfn.STDEV.P(product_summaries[UnitsSold])</f>
        <v>-1.1294865468889941</v>
      </c>
      <c r="K1932">
        <f>(p_summary[[#This Row],[Revenue]]-AVERAGE(product_summaries[UnitsSold]))/_xlfn.STDEV.P(product_summaries[UnitsSold])</f>
        <v>2.8540101747054818</v>
      </c>
      <c r="L1932">
        <v>297</v>
      </c>
    </row>
    <row r="1933" spans="1:12" x14ac:dyDescent="0.3">
      <c r="A1933">
        <v>10997</v>
      </c>
      <c r="B1933">
        <v>46</v>
      </c>
      <c r="C1933">
        <v>12</v>
      </c>
      <c r="D1933">
        <v>20</v>
      </c>
      <c r="E1933">
        <v>0.25</v>
      </c>
      <c r="F1933" t="s">
        <v>977</v>
      </c>
      <c r="G1933">
        <v>8</v>
      </c>
      <c r="H1933" t="s">
        <v>25</v>
      </c>
      <c r="I1933">
        <v>180</v>
      </c>
      <c r="J1933">
        <f>(p_summary[[#This Row],[UnitsSold]] - AVERAGE(product_summaries[UnitsSold])) / _xlfn.STDEV.P(product_summaries[UnitsSold])</f>
        <v>-0.3621360655994979</v>
      </c>
      <c r="K1933">
        <f>(p_summary[[#This Row],[Revenue]]-AVERAGE(product_summaries[UnitsSold]))/_xlfn.STDEV.P(product_summaries[UnitsSold])</f>
        <v>-1.4871758150597949</v>
      </c>
      <c r="L1933">
        <v>548</v>
      </c>
    </row>
    <row r="1934" spans="1:12" x14ac:dyDescent="0.3">
      <c r="A1934">
        <v>10997</v>
      </c>
      <c r="B1934">
        <v>52</v>
      </c>
      <c r="C1934">
        <v>7</v>
      </c>
      <c r="D1934">
        <v>20</v>
      </c>
      <c r="E1934">
        <v>0.25</v>
      </c>
      <c r="F1934" t="s">
        <v>989</v>
      </c>
      <c r="G1934">
        <v>5</v>
      </c>
      <c r="H1934" t="s">
        <v>16</v>
      </c>
      <c r="I1934">
        <v>105</v>
      </c>
      <c r="J1934">
        <f>(p_summary[[#This Row],[UnitsSold]] - AVERAGE(product_summaries[UnitsSold])) / _xlfn.STDEV.P(product_summaries[UnitsSold])</f>
        <v>-0.50888038074649322</v>
      </c>
      <c r="K1934">
        <f>(p_summary[[#This Row],[Revenue]]-AVERAGE(product_summaries[UnitsSold]))/_xlfn.STDEV.P(product_summaries[UnitsSold])</f>
        <v>-1.7164638074769751</v>
      </c>
      <c r="L1934">
        <v>500</v>
      </c>
    </row>
    <row r="1935" spans="1:12" x14ac:dyDescent="0.3">
      <c r="A1935">
        <v>10998</v>
      </c>
      <c r="B1935">
        <v>24</v>
      </c>
      <c r="C1935">
        <v>4.5</v>
      </c>
      <c r="D1935">
        <v>12</v>
      </c>
      <c r="E1935">
        <v>0</v>
      </c>
      <c r="F1935" t="s">
        <v>935</v>
      </c>
      <c r="G1935">
        <v>1</v>
      </c>
      <c r="H1935" t="s">
        <v>4</v>
      </c>
      <c r="I1935">
        <v>54</v>
      </c>
      <c r="J1935">
        <f>(p_summary[[#This Row],[UnitsSold]] - AVERAGE(product_summaries[UnitsSold])) / _xlfn.STDEV.P(product_summaries[UnitsSold])</f>
        <v>1.4018528893966744</v>
      </c>
      <c r="K1935">
        <f>(p_summary[[#This Row],[Revenue]]-AVERAGE(product_summaries[UnitsSold]))/_xlfn.STDEV.P(product_summaries[UnitsSold])</f>
        <v>-1.8723796423206576</v>
      </c>
      <c r="L1935">
        <v>1125</v>
      </c>
    </row>
    <row r="1936" spans="1:12" x14ac:dyDescent="0.3">
      <c r="A1936">
        <v>10998</v>
      </c>
      <c r="B1936">
        <v>61</v>
      </c>
      <c r="C1936">
        <v>28.5</v>
      </c>
      <c r="D1936">
        <v>7</v>
      </c>
      <c r="E1936">
        <v>0</v>
      </c>
      <c r="F1936" t="s">
        <v>1006</v>
      </c>
      <c r="G1936">
        <v>2</v>
      </c>
      <c r="H1936" t="s">
        <v>7</v>
      </c>
      <c r="I1936">
        <v>199.5</v>
      </c>
      <c r="J1936">
        <f>(p_summary[[#This Row],[UnitsSold]] - AVERAGE(product_summaries[UnitsSold])) / _xlfn.STDEV.P(product_summaries[UnitsSold])</f>
        <v>-0.19399153782689918</v>
      </c>
      <c r="K1936">
        <f>(p_summary[[#This Row],[Revenue]]-AVERAGE(product_summaries[UnitsSold]))/_xlfn.STDEV.P(product_summaries[UnitsSold])</f>
        <v>-1.4275609370313282</v>
      </c>
      <c r="L1936">
        <v>603</v>
      </c>
    </row>
    <row r="1937" spans="1:12" x14ac:dyDescent="0.3">
      <c r="A1937">
        <v>10998</v>
      </c>
      <c r="B1937">
        <v>74</v>
      </c>
      <c r="C1937">
        <v>10</v>
      </c>
      <c r="D1937">
        <v>20</v>
      </c>
      <c r="E1937">
        <v>0</v>
      </c>
      <c r="F1937" t="s">
        <v>1029</v>
      </c>
      <c r="G1937">
        <v>7</v>
      </c>
      <c r="H1937" t="s">
        <v>22</v>
      </c>
      <c r="I1937">
        <v>200</v>
      </c>
      <c r="J1937">
        <f>(p_summary[[#This Row],[UnitsSold]] - AVERAGE(product_summaries[UnitsSold])) / _xlfn.STDEV.P(product_summaries[UnitsSold])</f>
        <v>-1.1294865468889941</v>
      </c>
      <c r="K1937">
        <f>(p_summary[[#This Row],[Revenue]]-AVERAGE(product_summaries[UnitsSold]))/_xlfn.STDEV.P(product_summaries[UnitsSold])</f>
        <v>-1.4260323504152137</v>
      </c>
      <c r="L1937">
        <v>297</v>
      </c>
    </row>
    <row r="1938" spans="1:12" x14ac:dyDescent="0.3">
      <c r="A1938">
        <v>10998</v>
      </c>
      <c r="B1938">
        <v>75</v>
      </c>
      <c r="C1938">
        <v>7.75</v>
      </c>
      <c r="D1938">
        <v>30</v>
      </c>
      <c r="E1938">
        <v>0</v>
      </c>
      <c r="F1938" t="s">
        <v>1030</v>
      </c>
      <c r="G1938">
        <v>1</v>
      </c>
      <c r="H1938" t="s">
        <v>4</v>
      </c>
      <c r="I1938">
        <v>232.5</v>
      </c>
      <c r="J1938">
        <f>(p_summary[[#This Row],[UnitsSold]] - AVERAGE(product_summaries[UnitsSold])) / _xlfn.STDEV.P(product_summaries[UnitsSold])</f>
        <v>1.4935680863635465</v>
      </c>
      <c r="K1938">
        <f>(p_summary[[#This Row],[Revenue]]-AVERAGE(product_summaries[UnitsSold]))/_xlfn.STDEV.P(product_summaries[UnitsSold])</f>
        <v>-1.3266742203677688</v>
      </c>
      <c r="L1938">
        <v>1155</v>
      </c>
    </row>
    <row r="1939" spans="1:12" x14ac:dyDescent="0.3">
      <c r="A1939">
        <v>10999</v>
      </c>
      <c r="B1939">
        <v>41</v>
      </c>
      <c r="C1939">
        <v>9.65</v>
      </c>
      <c r="D1939">
        <v>20</v>
      </c>
      <c r="E1939">
        <v>5.000000074505806E-2</v>
      </c>
      <c r="F1939" t="s">
        <v>967</v>
      </c>
      <c r="G1939">
        <v>8</v>
      </c>
      <c r="H1939" t="s">
        <v>25</v>
      </c>
      <c r="I1939">
        <v>183.34999985620379</v>
      </c>
      <c r="J1939">
        <f>(p_summary[[#This Row],[UnitsSold]] - AVERAGE(product_summaries[UnitsSold])) / _xlfn.STDEV.P(product_summaries[UnitsSold])</f>
        <v>0.96161994395568862</v>
      </c>
      <c r="K1939">
        <f>(p_summary[[#This Row],[Revenue]]-AVERAGE(product_summaries[UnitsSold]))/_xlfn.STDEV.P(product_summaries[UnitsSold])</f>
        <v>-1.4769342851714375</v>
      </c>
      <c r="L1939">
        <v>981</v>
      </c>
    </row>
    <row r="1940" spans="1:12" x14ac:dyDescent="0.3">
      <c r="A1940">
        <v>10999</v>
      </c>
      <c r="B1940">
        <v>51</v>
      </c>
      <c r="C1940">
        <v>53</v>
      </c>
      <c r="D1940">
        <v>15</v>
      </c>
      <c r="E1940">
        <v>5.000000074505806E-2</v>
      </c>
      <c r="F1940" t="s">
        <v>987</v>
      </c>
      <c r="G1940">
        <v>7</v>
      </c>
      <c r="H1940" t="s">
        <v>22</v>
      </c>
      <c r="I1940">
        <v>755.24999940767884</v>
      </c>
      <c r="J1940">
        <f>(p_summary[[#This Row],[UnitsSold]] - AVERAGE(product_summaries[UnitsSold])) / _xlfn.STDEV.P(product_summaries[UnitsSold])</f>
        <v>0.67118848689392707</v>
      </c>
      <c r="K1940">
        <f>(p_summary[[#This Row],[Revenue]]-AVERAGE(product_summaries[UnitsSold]))/_xlfn.STDEV.P(product_summaries[UnitsSold])</f>
        <v>0.27146308496914806</v>
      </c>
      <c r="L1940">
        <v>886</v>
      </c>
    </row>
    <row r="1941" spans="1:12" x14ac:dyDescent="0.3">
      <c r="A1941">
        <v>10999</v>
      </c>
      <c r="B1941">
        <v>77</v>
      </c>
      <c r="C1941">
        <v>13</v>
      </c>
      <c r="D1941">
        <v>21</v>
      </c>
      <c r="E1941">
        <v>5.000000074505806E-2</v>
      </c>
      <c r="F1941" t="s">
        <v>1034</v>
      </c>
      <c r="G1941">
        <v>2</v>
      </c>
      <c r="H1941" t="s">
        <v>7</v>
      </c>
      <c r="I1941">
        <v>259.34999979659915</v>
      </c>
      <c r="J1941">
        <f>(p_summary[[#This Row],[UnitsSold]] - AVERAGE(product_summaries[UnitsSold])) / _xlfn.STDEV.P(product_summaries[UnitsSold])</f>
        <v>0.38075702983216564</v>
      </c>
      <c r="K1941">
        <f>(p_summary[[#This Row],[Revenue]]-AVERAGE(product_summaries[UnitsSold]))/_xlfn.STDEV.P(product_summaries[UnitsSold])</f>
        <v>-1.24458911970425</v>
      </c>
      <c r="L1941">
        <v>791</v>
      </c>
    </row>
    <row r="1942" spans="1:12" x14ac:dyDescent="0.3">
      <c r="A1942">
        <v>11000</v>
      </c>
      <c r="B1942">
        <v>4</v>
      </c>
      <c r="C1942">
        <v>22</v>
      </c>
      <c r="D1942">
        <v>25</v>
      </c>
      <c r="E1942">
        <v>0.25</v>
      </c>
      <c r="F1942" t="s">
        <v>895</v>
      </c>
      <c r="G1942">
        <v>2</v>
      </c>
      <c r="H1942" t="s">
        <v>7</v>
      </c>
      <c r="I1942">
        <v>412.5</v>
      </c>
      <c r="J1942">
        <f>(p_summary[[#This Row],[UnitsSold]] - AVERAGE(product_summaries[UnitsSold])) / _xlfn.STDEV.P(product_summaries[UnitsSold])</f>
        <v>-0.65256752266125939</v>
      </c>
      <c r="K1942">
        <f>(p_summary[[#This Row],[Revenue]]-AVERAGE(product_summaries[UnitsSold]))/_xlfn.STDEV.P(product_summaries[UnitsSold])</f>
        <v>-0.77638303856653668</v>
      </c>
      <c r="L1942">
        <v>453</v>
      </c>
    </row>
    <row r="1943" spans="1:12" x14ac:dyDescent="0.3">
      <c r="A1943">
        <v>11000</v>
      </c>
      <c r="B1943">
        <v>24</v>
      </c>
      <c r="C1943">
        <v>4.5</v>
      </c>
      <c r="D1943">
        <v>30</v>
      </c>
      <c r="E1943">
        <v>0.25</v>
      </c>
      <c r="F1943" t="s">
        <v>935</v>
      </c>
      <c r="G1943">
        <v>1</v>
      </c>
      <c r="H1943" t="s">
        <v>4</v>
      </c>
      <c r="I1943">
        <v>101.25</v>
      </c>
      <c r="J1943">
        <f>(p_summary[[#This Row],[UnitsSold]] - AVERAGE(product_summaries[UnitsSold])) / _xlfn.STDEV.P(product_summaries[UnitsSold])</f>
        <v>1.4018528893966744</v>
      </c>
      <c r="K1943">
        <f>(p_summary[[#This Row],[Revenue]]-AVERAGE(product_summaries[UnitsSold]))/_xlfn.STDEV.P(product_summaries[UnitsSold])</f>
        <v>-1.7279282070978341</v>
      </c>
      <c r="L1943">
        <v>1125</v>
      </c>
    </row>
    <row r="1944" spans="1:12" x14ac:dyDescent="0.3">
      <c r="A1944">
        <v>11000</v>
      </c>
      <c r="B1944">
        <v>77</v>
      </c>
      <c r="C1944">
        <v>13</v>
      </c>
      <c r="D1944">
        <v>30</v>
      </c>
      <c r="E1944">
        <v>0</v>
      </c>
      <c r="F1944" t="s">
        <v>1034</v>
      </c>
      <c r="G1944">
        <v>2</v>
      </c>
      <c r="H1944" t="s">
        <v>7</v>
      </c>
      <c r="I1944">
        <v>390</v>
      </c>
      <c r="J1944">
        <f>(p_summary[[#This Row],[UnitsSold]] - AVERAGE(product_summaries[UnitsSold])) / _xlfn.STDEV.P(product_summaries[UnitsSold])</f>
        <v>0.38075702983216564</v>
      </c>
      <c r="K1944">
        <f>(p_summary[[#This Row],[Revenue]]-AVERAGE(product_summaries[UnitsSold]))/_xlfn.STDEV.P(product_summaries[UnitsSold])</f>
        <v>-0.84516943629169072</v>
      </c>
      <c r="L1944">
        <v>791</v>
      </c>
    </row>
    <row r="1945" spans="1:12" x14ac:dyDescent="0.3">
      <c r="A1945">
        <v>11001</v>
      </c>
      <c r="B1945">
        <v>7</v>
      </c>
      <c r="C1945">
        <v>30</v>
      </c>
      <c r="D1945">
        <v>60</v>
      </c>
      <c r="E1945">
        <v>0</v>
      </c>
      <c r="F1945" t="s">
        <v>901</v>
      </c>
      <c r="G1945">
        <v>7</v>
      </c>
      <c r="H1945" t="s">
        <v>22</v>
      </c>
      <c r="I1945">
        <v>1800</v>
      </c>
      <c r="J1945">
        <f>(p_summary[[#This Row],[UnitsSold]] - AVERAGE(product_summaries[UnitsSold])) / _xlfn.STDEV.P(product_summaries[UnitsSold])</f>
        <v>0.29515617932975174</v>
      </c>
      <c r="K1945">
        <f>(p_summary[[#This Row],[Revenue]]-AVERAGE(product_summaries[UnitsSold]))/_xlfn.STDEV.P(product_summaries[UnitsSold])</f>
        <v>3.4654448211512956</v>
      </c>
      <c r="L1945">
        <v>763</v>
      </c>
    </row>
    <row r="1946" spans="1:12" x14ac:dyDescent="0.3">
      <c r="A1946">
        <v>11001</v>
      </c>
      <c r="B1946">
        <v>22</v>
      </c>
      <c r="C1946">
        <v>21</v>
      </c>
      <c r="D1946">
        <v>25</v>
      </c>
      <c r="E1946">
        <v>0</v>
      </c>
      <c r="F1946" t="s">
        <v>931</v>
      </c>
      <c r="G1946">
        <v>5</v>
      </c>
      <c r="H1946" t="s">
        <v>16</v>
      </c>
      <c r="I1946">
        <v>525</v>
      </c>
      <c r="J1946">
        <f>(p_summary[[#This Row],[UnitsSold]] - AVERAGE(product_summaries[UnitsSold])) / _xlfn.STDEV.P(product_summaries[UnitsSold])</f>
        <v>-0.97357071204531154</v>
      </c>
      <c r="K1946">
        <f>(p_summary[[#This Row],[Revenue]]-AVERAGE(product_summaries[UnitsSold]))/_xlfn.STDEV.P(product_summaries[UnitsSold])</f>
        <v>-0.4324510499407665</v>
      </c>
      <c r="L1946">
        <v>348</v>
      </c>
    </row>
    <row r="1947" spans="1:12" x14ac:dyDescent="0.3">
      <c r="A1947">
        <v>11001</v>
      </c>
      <c r="B1947">
        <v>46</v>
      </c>
      <c r="C1947">
        <v>12</v>
      </c>
      <c r="D1947">
        <v>25</v>
      </c>
      <c r="E1947">
        <v>0</v>
      </c>
      <c r="F1947" t="s">
        <v>977</v>
      </c>
      <c r="G1947">
        <v>8</v>
      </c>
      <c r="H1947" t="s">
        <v>25</v>
      </c>
      <c r="I1947">
        <v>300</v>
      </c>
      <c r="J1947">
        <f>(p_summary[[#This Row],[UnitsSold]] - AVERAGE(product_summaries[UnitsSold])) / _xlfn.STDEV.P(product_summaries[UnitsSold])</f>
        <v>-0.3621360655994979</v>
      </c>
      <c r="K1947">
        <f>(p_summary[[#This Row],[Revenue]]-AVERAGE(product_summaries[UnitsSold]))/_xlfn.STDEV.P(product_summaries[UnitsSold])</f>
        <v>-1.1203150271923068</v>
      </c>
      <c r="L1947">
        <v>548</v>
      </c>
    </row>
    <row r="1948" spans="1:12" x14ac:dyDescent="0.3">
      <c r="A1948">
        <v>11001</v>
      </c>
      <c r="B1948">
        <v>55</v>
      </c>
      <c r="C1948">
        <v>24</v>
      </c>
      <c r="D1948">
        <v>6</v>
      </c>
      <c r="E1948">
        <v>0</v>
      </c>
      <c r="F1948" t="s">
        <v>995</v>
      </c>
      <c r="G1948">
        <v>6</v>
      </c>
      <c r="H1948" t="s">
        <v>19</v>
      </c>
      <c r="I1948">
        <v>144</v>
      </c>
      <c r="J1948">
        <f>(p_summary[[#This Row],[UnitsSold]] - AVERAGE(product_summaries[UnitsSold])) / _xlfn.STDEV.P(product_summaries[UnitsSold])</f>
        <v>0.72316043184182122</v>
      </c>
      <c r="K1948">
        <f>(p_summary[[#This Row],[Revenue]]-AVERAGE(product_summaries[UnitsSold]))/_xlfn.STDEV.P(product_summaries[UnitsSold])</f>
        <v>-1.5972340514200414</v>
      </c>
      <c r="L1948">
        <v>903</v>
      </c>
    </row>
    <row r="1949" spans="1:12" x14ac:dyDescent="0.3">
      <c r="A1949">
        <v>11002</v>
      </c>
      <c r="B1949">
        <v>13</v>
      </c>
      <c r="C1949">
        <v>6</v>
      </c>
      <c r="D1949">
        <v>56</v>
      </c>
      <c r="E1949">
        <v>0</v>
      </c>
      <c r="F1949" t="s">
        <v>913</v>
      </c>
      <c r="G1949">
        <v>8</v>
      </c>
      <c r="H1949" t="s">
        <v>25</v>
      </c>
      <c r="I1949">
        <v>336</v>
      </c>
      <c r="J1949">
        <f>(p_summary[[#This Row],[UnitsSold]] - AVERAGE(product_summaries[UnitsSold])) / _xlfn.STDEV.P(product_summaries[UnitsSold])</f>
        <v>0.68647435305507243</v>
      </c>
      <c r="K1949">
        <f>(p_summary[[#This Row],[Revenue]]-AVERAGE(product_summaries[UnitsSold]))/_xlfn.STDEV.P(product_summaries[UnitsSold])</f>
        <v>-1.0102567908320603</v>
      </c>
      <c r="L1949">
        <v>891</v>
      </c>
    </row>
    <row r="1950" spans="1:12" x14ac:dyDescent="0.3">
      <c r="A1950">
        <v>11002</v>
      </c>
      <c r="B1950">
        <v>35</v>
      </c>
      <c r="C1950">
        <v>18</v>
      </c>
      <c r="D1950">
        <v>15</v>
      </c>
      <c r="E1950">
        <v>0.15000000596046448</v>
      </c>
      <c r="F1950" t="s">
        <v>956</v>
      </c>
      <c r="G1950">
        <v>1</v>
      </c>
      <c r="H1950" t="s">
        <v>4</v>
      </c>
      <c r="I1950">
        <v>229.49999839067459</v>
      </c>
      <c r="J1950">
        <f>(p_summary[[#This Row],[UnitsSold]] - AVERAGE(product_summaries[UnitsSold])) / _xlfn.STDEV.P(product_summaries[UnitsSold])</f>
        <v>0.6620169671972399</v>
      </c>
      <c r="K1950">
        <f>(p_summary[[#This Row],[Revenue]]-AVERAGE(product_summaries[UnitsSold]))/_xlfn.STDEV.P(product_summaries[UnitsSold])</f>
        <v>-1.3358457449844428</v>
      </c>
      <c r="L1950">
        <v>883</v>
      </c>
    </row>
    <row r="1951" spans="1:12" x14ac:dyDescent="0.3">
      <c r="A1951">
        <v>11002</v>
      </c>
      <c r="B1951">
        <v>42</v>
      </c>
      <c r="C1951">
        <v>14</v>
      </c>
      <c r="D1951">
        <v>24</v>
      </c>
      <c r="E1951">
        <v>0.15000000596046448</v>
      </c>
      <c r="F1951" t="s">
        <v>969</v>
      </c>
      <c r="G1951">
        <v>5</v>
      </c>
      <c r="H1951" t="s">
        <v>16</v>
      </c>
      <c r="I1951">
        <v>285.59999799728394</v>
      </c>
      <c r="J1951">
        <f>(p_summary[[#This Row],[UnitsSold]] - AVERAGE(product_summaries[UnitsSold])) / _xlfn.STDEV.P(product_summaries[UnitsSold])</f>
        <v>9.338274600263323E-2</v>
      </c>
      <c r="K1951">
        <f>(p_summary[[#This Row],[Revenue]]-AVERAGE(product_summaries[UnitsSold]))/_xlfn.STDEV.P(product_summaries[UnitsSold])</f>
        <v>-1.1643383278590553</v>
      </c>
      <c r="L1951">
        <v>697</v>
      </c>
    </row>
    <row r="1952" spans="1:12" x14ac:dyDescent="0.3">
      <c r="A1952">
        <v>11002</v>
      </c>
      <c r="B1952">
        <v>55</v>
      </c>
      <c r="C1952">
        <v>24</v>
      </c>
      <c r="D1952">
        <v>40</v>
      </c>
      <c r="E1952">
        <v>0</v>
      </c>
      <c r="F1952" t="s">
        <v>995</v>
      </c>
      <c r="G1952">
        <v>6</v>
      </c>
      <c r="H1952" t="s">
        <v>19</v>
      </c>
      <c r="I1952">
        <v>960</v>
      </c>
      <c r="J1952">
        <f>(p_summary[[#This Row],[UnitsSold]] - AVERAGE(product_summaries[UnitsSold])) / _xlfn.STDEV.P(product_summaries[UnitsSold])</f>
        <v>0.72316043184182122</v>
      </c>
      <c r="K1952">
        <f>(p_summary[[#This Row],[Revenue]]-AVERAGE(product_summaries[UnitsSold]))/_xlfn.STDEV.P(product_summaries[UnitsSold])</f>
        <v>0.89741930607887821</v>
      </c>
      <c r="L1952">
        <v>903</v>
      </c>
    </row>
    <row r="1953" spans="1:12" x14ac:dyDescent="0.3">
      <c r="A1953">
        <v>11003</v>
      </c>
      <c r="B1953">
        <v>1</v>
      </c>
      <c r="C1953">
        <v>18</v>
      </c>
      <c r="D1953">
        <v>4</v>
      </c>
      <c r="E1953">
        <v>0</v>
      </c>
      <c r="F1953" t="s">
        <v>889</v>
      </c>
      <c r="G1953">
        <v>1</v>
      </c>
      <c r="H1953" t="s">
        <v>4</v>
      </c>
      <c r="I1953">
        <v>72</v>
      </c>
      <c r="J1953">
        <f>(p_summary[[#This Row],[UnitsSold]] - AVERAGE(product_summaries[UnitsSold])) / _xlfn.STDEV.P(product_summaries[UnitsSold])</f>
        <v>0.49387243942464115</v>
      </c>
      <c r="K1953">
        <f>(p_summary[[#This Row],[Revenue]]-AVERAGE(product_summaries[UnitsSold]))/_xlfn.STDEV.P(product_summaries[UnitsSold])</f>
        <v>-1.8173505241405343</v>
      </c>
      <c r="L1953">
        <v>828</v>
      </c>
    </row>
    <row r="1954" spans="1:12" x14ac:dyDescent="0.3">
      <c r="A1954">
        <v>11003</v>
      </c>
      <c r="B1954">
        <v>40</v>
      </c>
      <c r="C1954">
        <v>18.399999999999999</v>
      </c>
      <c r="D1954">
        <v>10</v>
      </c>
      <c r="E1954">
        <v>0</v>
      </c>
      <c r="F1954" t="s">
        <v>965</v>
      </c>
      <c r="G1954">
        <v>8</v>
      </c>
      <c r="H1954" t="s">
        <v>25</v>
      </c>
      <c r="I1954">
        <v>184</v>
      </c>
      <c r="J1954">
        <f>(p_summary[[#This Row],[UnitsSold]] - AVERAGE(product_summaries[UnitsSold])) / _xlfn.STDEV.P(product_summaries[UnitsSold])</f>
        <v>1.3345950782876348</v>
      </c>
      <c r="K1954">
        <f>(p_summary[[#This Row],[Revenue]]-AVERAGE(product_summaries[UnitsSold]))/_xlfn.STDEV.P(product_summaries[UnitsSold])</f>
        <v>-1.4749471221308788</v>
      </c>
      <c r="L1954">
        <v>1103</v>
      </c>
    </row>
    <row r="1955" spans="1:12" x14ac:dyDescent="0.3">
      <c r="A1955">
        <v>11003</v>
      </c>
      <c r="B1955">
        <v>52</v>
      </c>
      <c r="C1955">
        <v>7</v>
      </c>
      <c r="D1955">
        <v>10</v>
      </c>
      <c r="E1955">
        <v>0</v>
      </c>
      <c r="F1955" t="s">
        <v>989</v>
      </c>
      <c r="G1955">
        <v>5</v>
      </c>
      <c r="H1955" t="s">
        <v>16</v>
      </c>
      <c r="I1955">
        <v>70</v>
      </c>
      <c r="J1955">
        <f>(p_summary[[#This Row],[UnitsSold]] - AVERAGE(product_summaries[UnitsSold])) / _xlfn.STDEV.P(product_summaries[UnitsSold])</f>
        <v>-0.50888038074649322</v>
      </c>
      <c r="K1955">
        <f>(p_summary[[#This Row],[Revenue]]-AVERAGE(product_summaries[UnitsSold]))/_xlfn.STDEV.P(product_summaries[UnitsSold])</f>
        <v>-1.8234648706049925</v>
      </c>
      <c r="L1955">
        <v>500</v>
      </c>
    </row>
    <row r="1956" spans="1:12" x14ac:dyDescent="0.3">
      <c r="A1956">
        <v>11004</v>
      </c>
      <c r="B1956">
        <v>26</v>
      </c>
      <c r="C1956">
        <v>31.23</v>
      </c>
      <c r="D1956">
        <v>6</v>
      </c>
      <c r="E1956">
        <v>0</v>
      </c>
      <c r="F1956" t="s">
        <v>939</v>
      </c>
      <c r="G1956">
        <v>3</v>
      </c>
      <c r="H1956" t="s">
        <v>10</v>
      </c>
      <c r="I1956">
        <v>187.38</v>
      </c>
      <c r="J1956">
        <f>(p_summary[[#This Row],[UnitsSold]] - AVERAGE(product_summaries[UnitsSold])) / _xlfn.STDEV.P(product_summaries[UnitsSold])</f>
        <v>0.26458444700746103</v>
      </c>
      <c r="K1956">
        <f>(p_summary[[#This Row],[Revenue]]-AVERAGE(product_summaries[UnitsSold]))/_xlfn.STDEV.P(product_summaries[UnitsSold])</f>
        <v>-1.4646138766059444</v>
      </c>
      <c r="L1956">
        <v>753</v>
      </c>
    </row>
    <row r="1957" spans="1:12" x14ac:dyDescent="0.3">
      <c r="A1957">
        <v>11004</v>
      </c>
      <c r="B1957">
        <v>76</v>
      </c>
      <c r="C1957">
        <v>18</v>
      </c>
      <c r="D1957">
        <v>6</v>
      </c>
      <c r="E1957">
        <v>0</v>
      </c>
      <c r="F1957" t="s">
        <v>1032</v>
      </c>
      <c r="G1957">
        <v>1</v>
      </c>
      <c r="H1957" t="s">
        <v>4</v>
      </c>
      <c r="I1957">
        <v>108</v>
      </c>
      <c r="J1957">
        <f>(p_summary[[#This Row],[UnitsSold]] - AVERAGE(product_summaries[UnitsSold])) / _xlfn.STDEV.P(product_summaries[UnitsSold])</f>
        <v>0.96161994395568862</v>
      </c>
      <c r="K1957">
        <f>(p_summary[[#This Row],[Revenue]]-AVERAGE(product_summaries[UnitsSold]))/_xlfn.STDEV.P(product_summaries[UnitsSold])</f>
        <v>-1.7072922877802879</v>
      </c>
      <c r="L1957">
        <v>981</v>
      </c>
    </row>
    <row r="1958" spans="1:12" x14ac:dyDescent="0.3">
      <c r="A1958">
        <v>11005</v>
      </c>
      <c r="B1958">
        <v>1</v>
      </c>
      <c r="C1958">
        <v>18</v>
      </c>
      <c r="D1958">
        <v>2</v>
      </c>
      <c r="E1958">
        <v>0</v>
      </c>
      <c r="F1958" t="s">
        <v>889</v>
      </c>
      <c r="G1958">
        <v>1</v>
      </c>
      <c r="H1958" t="s">
        <v>4</v>
      </c>
      <c r="I1958">
        <v>36</v>
      </c>
      <c r="J1958">
        <f>(p_summary[[#This Row],[UnitsSold]] - AVERAGE(product_summaries[UnitsSold])) / _xlfn.STDEV.P(product_summaries[UnitsSold])</f>
        <v>0.49387243942464115</v>
      </c>
      <c r="K1958">
        <f>(p_summary[[#This Row],[Revenue]]-AVERAGE(product_summaries[UnitsSold]))/_xlfn.STDEV.P(product_summaries[UnitsSold])</f>
        <v>-1.9274087605007808</v>
      </c>
      <c r="L1958">
        <v>828</v>
      </c>
    </row>
    <row r="1959" spans="1:12" x14ac:dyDescent="0.3">
      <c r="A1959">
        <v>11005</v>
      </c>
      <c r="B1959">
        <v>59</v>
      </c>
      <c r="C1959">
        <v>55</v>
      </c>
      <c r="D1959">
        <v>10</v>
      </c>
      <c r="E1959">
        <v>0</v>
      </c>
      <c r="F1959" t="s">
        <v>1002</v>
      </c>
      <c r="G1959">
        <v>4</v>
      </c>
      <c r="H1959" t="s">
        <v>13</v>
      </c>
      <c r="I1959">
        <v>550</v>
      </c>
      <c r="J1959">
        <f>(p_summary[[#This Row],[UnitsSold]] - AVERAGE(product_summaries[UnitsSold])) / _xlfn.STDEV.P(product_summaries[UnitsSold])</f>
        <v>2.5360641585536587</v>
      </c>
      <c r="K1959">
        <f>(p_summary[[#This Row],[Revenue]]-AVERAGE(product_summaries[UnitsSold]))/_xlfn.STDEV.P(product_summaries[UnitsSold])</f>
        <v>-0.35602171913503977</v>
      </c>
      <c r="L1959">
        <v>1496</v>
      </c>
    </row>
    <row r="1960" spans="1:12" x14ac:dyDescent="0.3">
      <c r="A1960">
        <v>11006</v>
      </c>
      <c r="B1960">
        <v>1</v>
      </c>
      <c r="C1960">
        <v>18</v>
      </c>
      <c r="D1960">
        <v>8</v>
      </c>
      <c r="E1960">
        <v>0</v>
      </c>
      <c r="F1960" t="s">
        <v>889</v>
      </c>
      <c r="G1960">
        <v>1</v>
      </c>
      <c r="H1960" t="s">
        <v>4</v>
      </c>
      <c r="I1960">
        <v>144</v>
      </c>
      <c r="J1960">
        <f>(p_summary[[#This Row],[UnitsSold]] - AVERAGE(product_summaries[UnitsSold])) / _xlfn.STDEV.P(product_summaries[UnitsSold])</f>
        <v>0.49387243942464115</v>
      </c>
      <c r="K1960">
        <f>(p_summary[[#This Row],[Revenue]]-AVERAGE(product_summaries[UnitsSold]))/_xlfn.STDEV.P(product_summaries[UnitsSold])</f>
        <v>-1.5972340514200414</v>
      </c>
      <c r="L1960">
        <v>828</v>
      </c>
    </row>
    <row r="1961" spans="1:12" x14ac:dyDescent="0.3">
      <c r="A1961">
        <v>11006</v>
      </c>
      <c r="B1961">
        <v>29</v>
      </c>
      <c r="C1961">
        <v>123.79</v>
      </c>
      <c r="D1961">
        <v>2</v>
      </c>
      <c r="E1961">
        <v>0.25</v>
      </c>
      <c r="F1961" t="s">
        <v>945</v>
      </c>
      <c r="G1961">
        <v>6</v>
      </c>
      <c r="H1961" t="s">
        <v>19</v>
      </c>
      <c r="I1961">
        <v>185.685</v>
      </c>
      <c r="J1961">
        <f>(p_summary[[#This Row],[UnitsSold]] - AVERAGE(product_summaries[UnitsSold])) / _xlfn.STDEV.P(product_summaries[UnitsSold])</f>
        <v>0.24318423438185757</v>
      </c>
      <c r="K1961">
        <f>(p_summary[[#This Row],[Revenue]]-AVERAGE(product_summaries[UnitsSold]))/_xlfn.STDEV.P(product_summaries[UnitsSold])</f>
        <v>-1.4697957852345727</v>
      </c>
      <c r="L1961">
        <v>746</v>
      </c>
    </row>
    <row r="1962" spans="1:12" x14ac:dyDescent="0.3">
      <c r="A1962">
        <v>11007</v>
      </c>
      <c r="B1962">
        <v>8</v>
      </c>
      <c r="C1962">
        <v>40</v>
      </c>
      <c r="D1962">
        <v>30</v>
      </c>
      <c r="E1962">
        <v>0</v>
      </c>
      <c r="F1962" t="s">
        <v>903</v>
      </c>
      <c r="G1962">
        <v>2</v>
      </c>
      <c r="H1962" t="s">
        <v>7</v>
      </c>
      <c r="I1962">
        <v>1200</v>
      </c>
      <c r="J1962">
        <f>(p_summary[[#This Row],[UnitsSold]] - AVERAGE(product_summaries[UnitsSold])) / _xlfn.STDEV.P(product_summaries[UnitsSold])</f>
        <v>-0.90019855447181396</v>
      </c>
      <c r="K1962">
        <f>(p_summary[[#This Row],[Revenue]]-AVERAGE(product_summaries[UnitsSold]))/_xlfn.STDEV.P(product_summaries[UnitsSold])</f>
        <v>1.6311408818138544</v>
      </c>
      <c r="L1962">
        <v>372</v>
      </c>
    </row>
    <row r="1963" spans="1:12" x14ac:dyDescent="0.3">
      <c r="A1963">
        <v>11007</v>
      </c>
      <c r="B1963">
        <v>29</v>
      </c>
      <c r="C1963">
        <v>123.79</v>
      </c>
      <c r="D1963">
        <v>10</v>
      </c>
      <c r="E1963">
        <v>0</v>
      </c>
      <c r="F1963" t="s">
        <v>945</v>
      </c>
      <c r="G1963">
        <v>6</v>
      </c>
      <c r="H1963" t="s">
        <v>19</v>
      </c>
      <c r="I1963">
        <v>1237.9000000000001</v>
      </c>
      <c r="J1963">
        <f>(p_summary[[#This Row],[UnitsSold]] - AVERAGE(product_summaries[UnitsSold])) / _xlfn.STDEV.P(product_summaries[UnitsSold])</f>
        <v>0.24318423438185757</v>
      </c>
      <c r="K1963">
        <f>(p_summary[[#This Row],[Revenue]]-AVERAGE(product_summaries[UnitsSold]))/_xlfn.STDEV.P(product_summaries[UnitsSold])</f>
        <v>1.7470077473153365</v>
      </c>
      <c r="L1963">
        <v>746</v>
      </c>
    </row>
    <row r="1964" spans="1:12" x14ac:dyDescent="0.3">
      <c r="A1964">
        <v>11007</v>
      </c>
      <c r="B1964">
        <v>42</v>
      </c>
      <c r="C1964">
        <v>14</v>
      </c>
      <c r="D1964">
        <v>14</v>
      </c>
      <c r="E1964">
        <v>0</v>
      </c>
      <c r="F1964" t="s">
        <v>969</v>
      </c>
      <c r="G1964">
        <v>5</v>
      </c>
      <c r="H1964" t="s">
        <v>16</v>
      </c>
      <c r="I1964">
        <v>196</v>
      </c>
      <c r="J1964">
        <f>(p_summary[[#This Row],[UnitsSold]] - AVERAGE(product_summaries[UnitsSold])) / _xlfn.STDEV.P(product_summaries[UnitsSold])</f>
        <v>9.338274600263323E-2</v>
      </c>
      <c r="K1964">
        <f>(p_summary[[#This Row],[Revenue]]-AVERAGE(product_summaries[UnitsSold]))/_xlfn.STDEV.P(product_summaries[UnitsSold])</f>
        <v>-1.4382610433441299</v>
      </c>
      <c r="L1964">
        <v>697</v>
      </c>
    </row>
    <row r="1965" spans="1:12" x14ac:dyDescent="0.3">
      <c r="A1965">
        <v>11008</v>
      </c>
      <c r="B1965">
        <v>28</v>
      </c>
      <c r="C1965">
        <v>45.6</v>
      </c>
      <c r="D1965">
        <v>70</v>
      </c>
      <c r="E1965">
        <v>5.000000074505806E-2</v>
      </c>
      <c r="F1965" t="s">
        <v>943</v>
      </c>
      <c r="G1965">
        <v>7</v>
      </c>
      <c r="H1965" t="s">
        <v>22</v>
      </c>
      <c r="I1965">
        <v>3032.3999976217747</v>
      </c>
      <c r="J1965">
        <f>(p_summary[[#This Row],[UnitsSold]] - AVERAGE(product_summaries[UnitsSold])) / _xlfn.STDEV.P(product_summaries[UnitsSold])</f>
        <v>-8.0876128234423653E-2</v>
      </c>
      <c r="K1965">
        <f>(p_summary[[#This Row],[Revenue]]-AVERAGE(product_summaries[UnitsSold]))/_xlfn.STDEV.P(product_summaries[UnitsSold])</f>
        <v>7.2331051052797521</v>
      </c>
      <c r="L1965">
        <v>640</v>
      </c>
    </row>
    <row r="1966" spans="1:12" x14ac:dyDescent="0.3">
      <c r="A1966">
        <v>11008</v>
      </c>
      <c r="B1966">
        <v>34</v>
      </c>
      <c r="C1966">
        <v>14</v>
      </c>
      <c r="D1966">
        <v>90</v>
      </c>
      <c r="E1966">
        <v>5.000000074505806E-2</v>
      </c>
      <c r="F1966" t="s">
        <v>955</v>
      </c>
      <c r="G1966">
        <v>1</v>
      </c>
      <c r="H1966" t="s">
        <v>4</v>
      </c>
      <c r="I1966">
        <v>1196.9999990612268</v>
      </c>
      <c r="J1966">
        <f>(p_summary[[#This Row],[UnitsSold]] - AVERAGE(product_summaries[UnitsSold])) / _xlfn.STDEV.P(product_summaries[UnitsSold])</f>
        <v>-0.49053734135311877</v>
      </c>
      <c r="K1966">
        <f>(p_summary[[#This Row],[Revenue]]-AVERAGE(product_summaries[UnitsSold]))/_xlfn.STDEV.P(product_summaries[UnitsSold])</f>
        <v>1.6219693592471751</v>
      </c>
      <c r="L1966">
        <v>506</v>
      </c>
    </row>
    <row r="1967" spans="1:12" x14ac:dyDescent="0.3">
      <c r="A1967">
        <v>11008</v>
      </c>
      <c r="B1967">
        <v>71</v>
      </c>
      <c r="C1967">
        <v>21.5</v>
      </c>
      <c r="D1967">
        <v>21</v>
      </c>
      <c r="E1967">
        <v>0</v>
      </c>
      <c r="F1967" t="s">
        <v>1025</v>
      </c>
      <c r="G1967">
        <v>4</v>
      </c>
      <c r="H1967" t="s">
        <v>13</v>
      </c>
      <c r="I1967">
        <v>451.5</v>
      </c>
      <c r="J1967">
        <f>(p_summary[[#This Row],[UnitsSold]] - AVERAGE(product_summaries[UnitsSold])) / _xlfn.STDEV.P(product_summaries[UnitsSold])</f>
        <v>1.1939651096050978</v>
      </c>
      <c r="K1967">
        <f>(p_summary[[#This Row],[Revenue]]-AVERAGE(product_summaries[UnitsSold]))/_xlfn.STDEV.P(product_summaries[UnitsSold])</f>
        <v>-0.65715328250960303</v>
      </c>
      <c r="L1967">
        <v>1057</v>
      </c>
    </row>
    <row r="1968" spans="1:12" x14ac:dyDescent="0.3">
      <c r="A1968">
        <v>11009</v>
      </c>
      <c r="B1968">
        <v>24</v>
      </c>
      <c r="C1968">
        <v>4.5</v>
      </c>
      <c r="D1968">
        <v>12</v>
      </c>
      <c r="E1968">
        <v>0</v>
      </c>
      <c r="F1968" t="s">
        <v>935</v>
      </c>
      <c r="G1968">
        <v>1</v>
      </c>
      <c r="H1968" t="s">
        <v>4</v>
      </c>
      <c r="I1968">
        <v>54</v>
      </c>
      <c r="J1968">
        <f>(p_summary[[#This Row],[UnitsSold]] - AVERAGE(product_summaries[UnitsSold])) / _xlfn.STDEV.P(product_summaries[UnitsSold])</f>
        <v>1.4018528893966744</v>
      </c>
      <c r="K1968">
        <f>(p_summary[[#This Row],[Revenue]]-AVERAGE(product_summaries[UnitsSold]))/_xlfn.STDEV.P(product_summaries[UnitsSold])</f>
        <v>-1.8723796423206576</v>
      </c>
      <c r="L1968">
        <v>1125</v>
      </c>
    </row>
    <row r="1969" spans="1:12" x14ac:dyDescent="0.3">
      <c r="A1969">
        <v>11009</v>
      </c>
      <c r="B1969">
        <v>36</v>
      </c>
      <c r="C1969">
        <v>19</v>
      </c>
      <c r="D1969">
        <v>18</v>
      </c>
      <c r="E1969">
        <v>0.25</v>
      </c>
      <c r="F1969" t="s">
        <v>957</v>
      </c>
      <c r="G1969">
        <v>8</v>
      </c>
      <c r="H1969" t="s">
        <v>25</v>
      </c>
      <c r="I1969">
        <v>256.5</v>
      </c>
      <c r="J1969">
        <f>(p_summary[[#This Row],[UnitsSold]] - AVERAGE(product_summaries[UnitsSold])) / _xlfn.STDEV.P(product_summaries[UnitsSold])</f>
        <v>0.42355745508337261</v>
      </c>
      <c r="K1969">
        <f>(p_summary[[#This Row],[Revenue]]-AVERAGE(product_summaries[UnitsSold]))/_xlfn.STDEV.P(product_summaries[UnitsSold])</f>
        <v>-1.2533020627942713</v>
      </c>
      <c r="L1969">
        <v>805</v>
      </c>
    </row>
    <row r="1970" spans="1:12" x14ac:dyDescent="0.3">
      <c r="A1970">
        <v>11009</v>
      </c>
      <c r="B1970">
        <v>60</v>
      </c>
      <c r="C1970">
        <v>34</v>
      </c>
      <c r="D1970">
        <v>9</v>
      </c>
      <c r="E1970">
        <v>0</v>
      </c>
      <c r="F1970" t="s">
        <v>1004</v>
      </c>
      <c r="G1970">
        <v>4</v>
      </c>
      <c r="H1970" t="s">
        <v>13</v>
      </c>
      <c r="I1970">
        <v>306</v>
      </c>
      <c r="J1970">
        <f>(p_summary[[#This Row],[UnitsSold]] - AVERAGE(product_summaries[UnitsSold])) / _xlfn.STDEV.P(product_summaries[UnitsSold])</f>
        <v>2.7836951903642131</v>
      </c>
      <c r="K1970">
        <f>(p_summary[[#This Row],[Revenue]]-AVERAGE(product_summaries[UnitsSold]))/_xlfn.STDEV.P(product_summaries[UnitsSold])</f>
        <v>-1.1019719877989325</v>
      </c>
      <c r="L1970">
        <v>1577</v>
      </c>
    </row>
    <row r="1971" spans="1:12" x14ac:dyDescent="0.3">
      <c r="A1971">
        <v>11010</v>
      </c>
      <c r="B1971">
        <v>7</v>
      </c>
      <c r="C1971">
        <v>30</v>
      </c>
      <c r="D1971">
        <v>20</v>
      </c>
      <c r="E1971">
        <v>0</v>
      </c>
      <c r="F1971" t="s">
        <v>901</v>
      </c>
      <c r="G1971">
        <v>7</v>
      </c>
      <c r="H1971" t="s">
        <v>22</v>
      </c>
      <c r="I1971">
        <v>600</v>
      </c>
      <c r="J1971">
        <f>(p_summary[[#This Row],[UnitsSold]] - AVERAGE(product_summaries[UnitsSold])) / _xlfn.STDEV.P(product_summaries[UnitsSold])</f>
        <v>0.29515617932975174</v>
      </c>
      <c r="K1971">
        <f>(p_summary[[#This Row],[Revenue]]-AVERAGE(product_summaries[UnitsSold]))/_xlfn.STDEV.P(product_summaries[UnitsSold])</f>
        <v>-0.20316305752358638</v>
      </c>
      <c r="L1971">
        <v>763</v>
      </c>
    </row>
    <row r="1972" spans="1:12" x14ac:dyDescent="0.3">
      <c r="A1972">
        <v>11010</v>
      </c>
      <c r="B1972">
        <v>24</v>
      </c>
      <c r="C1972">
        <v>4.5</v>
      </c>
      <c r="D1972">
        <v>10</v>
      </c>
      <c r="E1972">
        <v>0</v>
      </c>
      <c r="F1972" t="s">
        <v>935</v>
      </c>
      <c r="G1972">
        <v>1</v>
      </c>
      <c r="H1972" t="s">
        <v>4</v>
      </c>
      <c r="I1972">
        <v>45</v>
      </c>
      <c r="J1972">
        <f>(p_summary[[#This Row],[UnitsSold]] - AVERAGE(product_summaries[UnitsSold])) / _xlfn.STDEV.P(product_summaries[UnitsSold])</f>
        <v>1.4018528893966744</v>
      </c>
      <c r="K1972">
        <f>(p_summary[[#This Row],[Revenue]]-AVERAGE(product_summaries[UnitsSold]))/_xlfn.STDEV.P(product_summaries[UnitsSold])</f>
        <v>-1.8998942014107192</v>
      </c>
      <c r="L1972">
        <v>1125</v>
      </c>
    </row>
    <row r="1973" spans="1:12" x14ac:dyDescent="0.3">
      <c r="A1973">
        <v>11011</v>
      </c>
      <c r="B1973">
        <v>58</v>
      </c>
      <c r="C1973">
        <v>13.25</v>
      </c>
      <c r="D1973">
        <v>40</v>
      </c>
      <c r="E1973">
        <v>5.000000074505806E-2</v>
      </c>
      <c r="F1973" t="s">
        <v>1000</v>
      </c>
      <c r="G1973">
        <v>8</v>
      </c>
      <c r="H1973" t="s">
        <v>25</v>
      </c>
      <c r="I1973">
        <v>503.49999960511923</v>
      </c>
      <c r="J1973">
        <f>(p_summary[[#This Row],[UnitsSold]] - AVERAGE(product_summaries[UnitsSold])) / _xlfn.STDEV.P(product_summaries[UnitsSold])</f>
        <v>-0.40493649085070488</v>
      </c>
      <c r="K1973">
        <f>(p_summary[[#This Row],[Revenue]]-AVERAGE(product_summaries[UnitsSold]))/_xlfn.STDEV.P(product_summaries[UnitsSold])</f>
        <v>-0.49818027564091039</v>
      </c>
      <c r="L1973">
        <v>534</v>
      </c>
    </row>
    <row r="1974" spans="1:12" x14ac:dyDescent="0.3">
      <c r="A1974">
        <v>11011</v>
      </c>
      <c r="B1974">
        <v>71</v>
      </c>
      <c r="C1974">
        <v>21.5</v>
      </c>
      <c r="D1974">
        <v>20</v>
      </c>
      <c r="E1974">
        <v>0</v>
      </c>
      <c r="F1974" t="s">
        <v>1025</v>
      </c>
      <c r="G1974">
        <v>4</v>
      </c>
      <c r="H1974" t="s">
        <v>13</v>
      </c>
      <c r="I1974">
        <v>430</v>
      </c>
      <c r="J1974">
        <f>(p_summary[[#This Row],[UnitsSold]] - AVERAGE(product_summaries[UnitsSold])) / _xlfn.STDEV.P(product_summaries[UnitsSold])</f>
        <v>1.1939651096050978</v>
      </c>
      <c r="K1974">
        <f>(p_summary[[#This Row],[Revenue]]-AVERAGE(product_summaries[UnitsSold]))/_xlfn.STDEV.P(product_summaries[UnitsSold])</f>
        <v>-0.72288250700252799</v>
      </c>
      <c r="L1974">
        <v>1057</v>
      </c>
    </row>
    <row r="1975" spans="1:12" x14ac:dyDescent="0.3">
      <c r="A1975">
        <v>11012</v>
      </c>
      <c r="B1975">
        <v>19</v>
      </c>
      <c r="C1975">
        <v>9.1999999999999993</v>
      </c>
      <c r="D1975">
        <v>50</v>
      </c>
      <c r="E1975">
        <v>5.000000074505806E-2</v>
      </c>
      <c r="F1975" t="s">
        <v>925</v>
      </c>
      <c r="G1975">
        <v>3</v>
      </c>
      <c r="H1975" t="s">
        <v>10</v>
      </c>
      <c r="I1975">
        <v>436.99999965727324</v>
      </c>
      <c r="J1975">
        <f>(p_summary[[#This Row],[UnitsSold]] - AVERAGE(product_summaries[UnitsSold])) / _xlfn.STDEV.P(product_summaries[UnitsSold])</f>
        <v>0.17286925004058901</v>
      </c>
      <c r="K1975">
        <f>(p_summary[[#This Row],[Revenue]]-AVERAGE(product_summaries[UnitsSold]))/_xlfn.STDEV.P(product_summaries[UnitsSold])</f>
        <v>-0.70148229542469953</v>
      </c>
      <c r="L1975">
        <v>723</v>
      </c>
    </row>
    <row r="1976" spans="1:12" x14ac:dyDescent="0.3">
      <c r="A1976">
        <v>11012</v>
      </c>
      <c r="B1976">
        <v>60</v>
      </c>
      <c r="C1976">
        <v>34</v>
      </c>
      <c r="D1976">
        <v>36</v>
      </c>
      <c r="E1976">
        <v>5.000000074505806E-2</v>
      </c>
      <c r="F1976" t="s">
        <v>1004</v>
      </c>
      <c r="G1976">
        <v>4</v>
      </c>
      <c r="H1976" t="s">
        <v>13</v>
      </c>
      <c r="I1976">
        <v>1162.7999990880489</v>
      </c>
      <c r="J1976">
        <f>(p_summary[[#This Row],[UnitsSold]] - AVERAGE(product_summaries[UnitsSold])) / _xlfn.STDEV.P(product_summaries[UnitsSold])</f>
        <v>2.7836951903642131</v>
      </c>
      <c r="K1976">
        <f>(p_summary[[#This Row],[Revenue]]-AVERAGE(product_summaries[UnitsSold]))/_xlfn.STDEV.P(product_summaries[UnitsSold])</f>
        <v>1.5174140347869407</v>
      </c>
      <c r="L1976">
        <v>1577</v>
      </c>
    </row>
    <row r="1977" spans="1:12" x14ac:dyDescent="0.3">
      <c r="A1977">
        <v>11012</v>
      </c>
      <c r="B1977">
        <v>71</v>
      </c>
      <c r="C1977">
        <v>21.5</v>
      </c>
      <c r="D1977">
        <v>60</v>
      </c>
      <c r="E1977">
        <v>5.000000074505806E-2</v>
      </c>
      <c r="F1977" t="s">
        <v>1025</v>
      </c>
      <c r="G1977">
        <v>4</v>
      </c>
      <c r="H1977" t="s">
        <v>13</v>
      </c>
      <c r="I1977">
        <v>1225.4999990388751</v>
      </c>
      <c r="J1977">
        <f>(p_summary[[#This Row],[UnitsSold]] - AVERAGE(product_summaries[UnitsSold])) / _xlfn.STDEV.P(product_summaries[UnitsSold])</f>
        <v>1.1939651096050978</v>
      </c>
      <c r="K1977">
        <f>(p_summary[[#This Row],[Revenue]]-AVERAGE(product_summaries[UnitsSold]))/_xlfn.STDEV.P(product_summaries[UnitsSold])</f>
        <v>1.7090987962973705</v>
      </c>
      <c r="L1977">
        <v>1057</v>
      </c>
    </row>
    <row r="1978" spans="1:12" x14ac:dyDescent="0.3">
      <c r="A1978">
        <v>11013</v>
      </c>
      <c r="B1978">
        <v>23</v>
      </c>
      <c r="C1978">
        <v>9</v>
      </c>
      <c r="D1978">
        <v>10</v>
      </c>
      <c r="E1978">
        <v>0</v>
      </c>
      <c r="F1978" t="s">
        <v>933</v>
      </c>
      <c r="G1978">
        <v>5</v>
      </c>
      <c r="H1978" t="s">
        <v>16</v>
      </c>
      <c r="I1978">
        <v>90</v>
      </c>
      <c r="J1978">
        <f>(p_summary[[#This Row],[UnitsSold]] - AVERAGE(product_summaries[UnitsSold])) / _xlfn.STDEV.P(product_summaries[UnitsSold])</f>
        <v>-0.26430652216816775</v>
      </c>
      <c r="K1978">
        <f>(p_summary[[#This Row],[Revenue]]-AVERAGE(product_summaries[UnitsSold]))/_xlfn.STDEV.P(product_summaries[UnitsSold])</f>
        <v>-1.7623214059604111</v>
      </c>
      <c r="L1978">
        <v>580</v>
      </c>
    </row>
    <row r="1979" spans="1:12" x14ac:dyDescent="0.3">
      <c r="A1979">
        <v>11013</v>
      </c>
      <c r="B1979">
        <v>42</v>
      </c>
      <c r="C1979">
        <v>14</v>
      </c>
      <c r="D1979">
        <v>4</v>
      </c>
      <c r="E1979">
        <v>0</v>
      </c>
      <c r="F1979" t="s">
        <v>969</v>
      </c>
      <c r="G1979">
        <v>5</v>
      </c>
      <c r="H1979" t="s">
        <v>16</v>
      </c>
      <c r="I1979">
        <v>56</v>
      </c>
      <c r="J1979">
        <f>(p_summary[[#This Row],[UnitsSold]] - AVERAGE(product_summaries[UnitsSold])) / _xlfn.STDEV.P(product_summaries[UnitsSold])</f>
        <v>9.338274600263323E-2</v>
      </c>
      <c r="K1979">
        <f>(p_summary[[#This Row],[Revenue]]-AVERAGE(product_summaries[UnitsSold]))/_xlfn.STDEV.P(product_summaries[UnitsSold])</f>
        <v>-1.8662652958561994</v>
      </c>
      <c r="L1979">
        <v>697</v>
      </c>
    </row>
    <row r="1980" spans="1:12" x14ac:dyDescent="0.3">
      <c r="A1980">
        <v>11013</v>
      </c>
      <c r="B1980">
        <v>45</v>
      </c>
      <c r="C1980">
        <v>9.5</v>
      </c>
      <c r="D1980">
        <v>20</v>
      </c>
      <c r="E1980">
        <v>0</v>
      </c>
      <c r="F1980" t="s">
        <v>975</v>
      </c>
      <c r="G1980">
        <v>8</v>
      </c>
      <c r="H1980" t="s">
        <v>25</v>
      </c>
      <c r="I1980">
        <v>190</v>
      </c>
      <c r="J1980">
        <f>(p_summary[[#This Row],[UnitsSold]] - AVERAGE(product_summaries[UnitsSold])) / _xlfn.STDEV.P(product_summaries[UnitsSold])</f>
        <v>-0.48442299488866064</v>
      </c>
      <c r="K1980">
        <f>(p_summary[[#This Row],[Revenue]]-AVERAGE(product_summaries[UnitsSold]))/_xlfn.STDEV.P(product_summaries[UnitsSold])</f>
        <v>-1.4566040827375044</v>
      </c>
      <c r="L1980">
        <v>508</v>
      </c>
    </row>
    <row r="1981" spans="1:12" x14ac:dyDescent="0.3">
      <c r="A1981">
        <v>11013</v>
      </c>
      <c r="B1981">
        <v>68</v>
      </c>
      <c r="C1981">
        <v>12.5</v>
      </c>
      <c r="D1981">
        <v>2</v>
      </c>
      <c r="E1981">
        <v>0</v>
      </c>
      <c r="F1981" t="s">
        <v>1019</v>
      </c>
      <c r="G1981">
        <v>3</v>
      </c>
      <c r="H1981" t="s">
        <v>10</v>
      </c>
      <c r="I1981">
        <v>25</v>
      </c>
      <c r="J1981">
        <f>(p_summary[[#This Row],[UnitsSold]] - AVERAGE(product_summaries[UnitsSold])) / _xlfn.STDEV.P(product_summaries[UnitsSold])</f>
        <v>0.40521441568999816</v>
      </c>
      <c r="K1981">
        <f>(p_summary[[#This Row],[Revenue]]-AVERAGE(product_summaries[UnitsSold]))/_xlfn.STDEV.P(product_summaries[UnitsSold])</f>
        <v>-1.9610376660553006</v>
      </c>
      <c r="L1981">
        <v>799</v>
      </c>
    </row>
    <row r="1982" spans="1:12" x14ac:dyDescent="0.3">
      <c r="A1982">
        <v>11014</v>
      </c>
      <c r="B1982">
        <v>41</v>
      </c>
      <c r="C1982">
        <v>9.65</v>
      </c>
      <c r="D1982">
        <v>28</v>
      </c>
      <c r="E1982">
        <v>0.10000000149011612</v>
      </c>
      <c r="F1982" t="s">
        <v>967</v>
      </c>
      <c r="G1982">
        <v>8</v>
      </c>
      <c r="H1982" t="s">
        <v>25</v>
      </c>
      <c r="I1982">
        <v>243.17999959737062</v>
      </c>
      <c r="J1982">
        <f>(p_summary[[#This Row],[UnitsSold]] - AVERAGE(product_summaries[UnitsSold])) / _xlfn.STDEV.P(product_summaries[UnitsSold])</f>
        <v>0.96161994395568862</v>
      </c>
      <c r="K1982">
        <f>(p_summary[[#This Row],[Revenue]]-AVERAGE(product_summaries[UnitsSold]))/_xlfn.STDEV.P(product_summaries[UnitsSold])</f>
        <v>-1.2940236114784702</v>
      </c>
      <c r="L1982">
        <v>981</v>
      </c>
    </row>
    <row r="1983" spans="1:12" x14ac:dyDescent="0.3">
      <c r="A1983">
        <v>11015</v>
      </c>
      <c r="B1983">
        <v>30</v>
      </c>
      <c r="C1983">
        <v>25.89</v>
      </c>
      <c r="D1983">
        <v>15</v>
      </c>
      <c r="E1983">
        <v>0</v>
      </c>
      <c r="F1983" t="s">
        <v>947</v>
      </c>
      <c r="G1983">
        <v>8</v>
      </c>
      <c r="H1983" t="s">
        <v>25</v>
      </c>
      <c r="I1983">
        <v>388.35</v>
      </c>
      <c r="J1983">
        <f>(p_summary[[#This Row],[UnitsSold]] - AVERAGE(product_summaries[UnitsSold])) / _xlfn.STDEV.P(product_summaries[UnitsSold])</f>
        <v>-0.16647697873683756</v>
      </c>
      <c r="K1983">
        <f>(p_summary[[#This Row],[Revenue]]-AVERAGE(product_summaries[UnitsSold]))/_xlfn.STDEV.P(product_summaries[UnitsSold])</f>
        <v>-0.85021377212486859</v>
      </c>
      <c r="L1983">
        <v>612</v>
      </c>
    </row>
    <row r="1984" spans="1:12" x14ac:dyDescent="0.3">
      <c r="A1984">
        <v>11015</v>
      </c>
      <c r="B1984">
        <v>77</v>
      </c>
      <c r="C1984">
        <v>13</v>
      </c>
      <c r="D1984">
        <v>18</v>
      </c>
      <c r="E1984">
        <v>0</v>
      </c>
      <c r="F1984" t="s">
        <v>1034</v>
      </c>
      <c r="G1984">
        <v>2</v>
      </c>
      <c r="H1984" t="s">
        <v>7</v>
      </c>
      <c r="I1984">
        <v>234</v>
      </c>
      <c r="J1984">
        <f>(p_summary[[#This Row],[UnitsSold]] - AVERAGE(product_summaries[UnitsSold])) / _xlfn.STDEV.P(product_summaries[UnitsSold])</f>
        <v>0.38075702983216564</v>
      </c>
      <c r="K1984">
        <f>(p_summary[[#This Row],[Revenue]]-AVERAGE(product_summaries[UnitsSold]))/_xlfn.STDEV.P(product_summaries[UnitsSold])</f>
        <v>-1.3220884605194254</v>
      </c>
      <c r="L1984">
        <v>791</v>
      </c>
    </row>
    <row r="1985" spans="1:12" x14ac:dyDescent="0.3">
      <c r="A1985">
        <v>11016</v>
      </c>
      <c r="B1985">
        <v>31</v>
      </c>
      <c r="C1985">
        <v>12.5</v>
      </c>
      <c r="D1985">
        <v>15</v>
      </c>
      <c r="E1985">
        <v>0</v>
      </c>
      <c r="F1985" t="s">
        <v>949</v>
      </c>
      <c r="G1985">
        <v>4</v>
      </c>
      <c r="H1985" t="s">
        <v>13</v>
      </c>
      <c r="I1985">
        <v>187.5</v>
      </c>
      <c r="J1985">
        <f>(p_summary[[#This Row],[UnitsSold]] - AVERAGE(product_summaries[UnitsSold])) / _xlfn.STDEV.P(product_summaries[UnitsSold])</f>
        <v>2.2334040085629812</v>
      </c>
      <c r="K1985">
        <f>(p_summary[[#This Row],[Revenue]]-AVERAGE(product_summaries[UnitsSold]))/_xlfn.STDEV.P(product_summaries[UnitsSold])</f>
        <v>-1.4642470158180769</v>
      </c>
      <c r="L1985">
        <v>1397</v>
      </c>
    </row>
    <row r="1986" spans="1:12" x14ac:dyDescent="0.3">
      <c r="A1986">
        <v>11016</v>
      </c>
      <c r="B1986">
        <v>36</v>
      </c>
      <c r="C1986">
        <v>19</v>
      </c>
      <c r="D1986">
        <v>16</v>
      </c>
      <c r="E1986">
        <v>0</v>
      </c>
      <c r="F1986" t="s">
        <v>957</v>
      </c>
      <c r="G1986">
        <v>8</v>
      </c>
      <c r="H1986" t="s">
        <v>25</v>
      </c>
      <c r="I1986">
        <v>304</v>
      </c>
      <c r="J1986">
        <f>(p_summary[[#This Row],[UnitsSold]] - AVERAGE(product_summaries[UnitsSold])) / _xlfn.STDEV.P(product_summaries[UnitsSold])</f>
        <v>0.42355745508337261</v>
      </c>
      <c r="K1986">
        <f>(p_summary[[#This Row],[Revenue]]-AVERAGE(product_summaries[UnitsSold]))/_xlfn.STDEV.P(product_summaries[UnitsSold])</f>
        <v>-1.1080863342633906</v>
      </c>
      <c r="L1986">
        <v>805</v>
      </c>
    </row>
    <row r="1987" spans="1:12" x14ac:dyDescent="0.3">
      <c r="A1987">
        <v>11017</v>
      </c>
      <c r="B1987">
        <v>3</v>
      </c>
      <c r="C1987">
        <v>10</v>
      </c>
      <c r="D1987">
        <v>25</v>
      </c>
      <c r="E1987">
        <v>0</v>
      </c>
      <c r="F1987" t="s">
        <v>893</v>
      </c>
      <c r="G1987">
        <v>2</v>
      </c>
      <c r="H1987" t="s">
        <v>7</v>
      </c>
      <c r="I1987">
        <v>250</v>
      </c>
      <c r="J1987">
        <f>(p_summary[[#This Row],[UnitsSold]] - AVERAGE(product_summaries[UnitsSold])) / _xlfn.STDEV.P(product_summaries[UnitsSold])</f>
        <v>-1.0347141766898929</v>
      </c>
      <c r="K1987">
        <f>(p_summary[[#This Row],[Revenue]]-AVERAGE(product_summaries[UnitsSold]))/_xlfn.STDEV.P(product_summaries[UnitsSold])</f>
        <v>-1.2731736888037601</v>
      </c>
      <c r="L1987">
        <v>328</v>
      </c>
    </row>
    <row r="1988" spans="1:12" x14ac:dyDescent="0.3">
      <c r="A1988">
        <v>11017</v>
      </c>
      <c r="B1988">
        <v>59</v>
      </c>
      <c r="C1988">
        <v>55</v>
      </c>
      <c r="D1988">
        <v>110</v>
      </c>
      <c r="E1988">
        <v>0</v>
      </c>
      <c r="F1988" t="s">
        <v>1002</v>
      </c>
      <c r="G1988">
        <v>4</v>
      </c>
      <c r="H1988" t="s">
        <v>13</v>
      </c>
      <c r="I1988">
        <v>6050</v>
      </c>
      <c r="J1988">
        <f>(p_summary[[#This Row],[UnitsSold]] - AVERAGE(product_summaries[UnitsSold])) / _xlfn.STDEV.P(product_summaries[UnitsSold])</f>
        <v>2.5360641585536587</v>
      </c>
      <c r="K1988">
        <f>(p_summary[[#This Row],[Revenue]]-AVERAGE(product_summaries[UnitsSold]))/_xlfn.STDEV.P(product_summaries[UnitsSold])</f>
        <v>16.458431058124834</v>
      </c>
      <c r="L1988">
        <v>1496</v>
      </c>
    </row>
    <row r="1989" spans="1:12" x14ac:dyDescent="0.3">
      <c r="A1989">
        <v>11017</v>
      </c>
      <c r="B1989">
        <v>70</v>
      </c>
      <c r="C1989">
        <v>15</v>
      </c>
      <c r="D1989">
        <v>30</v>
      </c>
      <c r="E1989">
        <v>0</v>
      </c>
      <c r="F1989" t="s">
        <v>1023</v>
      </c>
      <c r="G1989">
        <v>1</v>
      </c>
      <c r="H1989" t="s">
        <v>4</v>
      </c>
      <c r="I1989">
        <v>450</v>
      </c>
      <c r="J1989">
        <f>(p_summary[[#This Row],[UnitsSold]] - AVERAGE(product_summaries[UnitsSold])) / _xlfn.STDEV.P(product_summaries[UnitsSold])</f>
        <v>0.4602435338701214</v>
      </c>
      <c r="K1989">
        <f>(p_summary[[#This Row],[Revenue]]-AVERAGE(product_summaries[UnitsSold]))/_xlfn.STDEV.P(product_summaries[UnitsSold])</f>
        <v>-0.66173904235794656</v>
      </c>
      <c r="L1989">
        <v>817</v>
      </c>
    </row>
    <row r="1990" spans="1:12" x14ac:dyDescent="0.3">
      <c r="A1990">
        <v>11018</v>
      </c>
      <c r="B1990">
        <v>12</v>
      </c>
      <c r="C1990">
        <v>38</v>
      </c>
      <c r="D1990">
        <v>20</v>
      </c>
      <c r="E1990">
        <v>0</v>
      </c>
      <c r="F1990" t="s">
        <v>911</v>
      </c>
      <c r="G1990">
        <v>4</v>
      </c>
      <c r="H1990" t="s">
        <v>13</v>
      </c>
      <c r="I1990">
        <v>760</v>
      </c>
      <c r="J1990">
        <f>(p_summary[[#This Row],[UnitsSold]] - AVERAGE(product_summaries[UnitsSold])) / _xlfn.STDEV.P(product_summaries[UnitsSold])</f>
        <v>-0.9857994049742278</v>
      </c>
      <c r="K1990">
        <f>(p_summary[[#This Row],[Revenue]]-AVERAGE(product_summaries[UnitsSold]))/_xlfn.STDEV.P(product_summaries[UnitsSold])</f>
        <v>0.28598465963306452</v>
      </c>
      <c r="L1990">
        <v>344</v>
      </c>
    </row>
    <row r="1991" spans="1:12" x14ac:dyDescent="0.3">
      <c r="A1991">
        <v>11018</v>
      </c>
      <c r="B1991">
        <v>18</v>
      </c>
      <c r="C1991">
        <v>62.5</v>
      </c>
      <c r="D1991">
        <v>10</v>
      </c>
      <c r="E1991">
        <v>0</v>
      </c>
      <c r="F1991" t="s">
        <v>923</v>
      </c>
      <c r="G1991">
        <v>8</v>
      </c>
      <c r="H1991" t="s">
        <v>25</v>
      </c>
      <c r="I1991">
        <v>625</v>
      </c>
      <c r="J1991">
        <f>(p_summary[[#This Row],[UnitsSold]] - AVERAGE(product_summaries[UnitsSold])) / _xlfn.STDEV.P(product_summaries[UnitsSold])</f>
        <v>-0.38965062468955952</v>
      </c>
      <c r="K1991">
        <f>(p_summary[[#This Row],[Revenue]]-AVERAGE(product_summaries[UnitsSold]))/_xlfn.STDEV.P(product_summaries[UnitsSold])</f>
        <v>-0.12673372671785968</v>
      </c>
      <c r="L1991">
        <v>539</v>
      </c>
    </row>
    <row r="1992" spans="1:12" x14ac:dyDescent="0.3">
      <c r="A1992">
        <v>11018</v>
      </c>
      <c r="B1992">
        <v>56</v>
      </c>
      <c r="C1992">
        <v>38</v>
      </c>
      <c r="D1992">
        <v>5</v>
      </c>
      <c r="E1992">
        <v>0</v>
      </c>
      <c r="F1992" t="s">
        <v>997</v>
      </c>
      <c r="G1992">
        <v>5</v>
      </c>
      <c r="H1992" t="s">
        <v>16</v>
      </c>
      <c r="I1992">
        <v>190</v>
      </c>
      <c r="J1992">
        <f>(p_summary[[#This Row],[UnitsSold]] - AVERAGE(product_summaries[UnitsSold])) / _xlfn.STDEV.P(product_summaries[UnitsSold])</f>
        <v>1.8237427954442857</v>
      </c>
      <c r="K1992">
        <f>(p_summary[[#This Row],[Revenue]]-AVERAGE(product_summaries[UnitsSold]))/_xlfn.STDEV.P(product_summaries[UnitsSold])</f>
        <v>-1.4566040827375044</v>
      </c>
      <c r="L1992">
        <v>1263</v>
      </c>
    </row>
    <row r="1993" spans="1:12" x14ac:dyDescent="0.3">
      <c r="A1993">
        <v>11019</v>
      </c>
      <c r="B1993">
        <v>46</v>
      </c>
      <c r="C1993">
        <v>12</v>
      </c>
      <c r="D1993">
        <v>3</v>
      </c>
      <c r="E1993">
        <v>0</v>
      </c>
      <c r="F1993" t="s">
        <v>977</v>
      </c>
      <c r="G1993">
        <v>8</v>
      </c>
      <c r="H1993" t="s">
        <v>25</v>
      </c>
      <c r="I1993">
        <v>36</v>
      </c>
      <c r="J1993">
        <f>(p_summary[[#This Row],[UnitsSold]] - AVERAGE(product_summaries[UnitsSold])) / _xlfn.STDEV.P(product_summaries[UnitsSold])</f>
        <v>-0.3621360655994979</v>
      </c>
      <c r="K1993">
        <f>(p_summary[[#This Row],[Revenue]]-AVERAGE(product_summaries[UnitsSold]))/_xlfn.STDEV.P(product_summaries[UnitsSold])</f>
        <v>-1.9274087605007808</v>
      </c>
      <c r="L1993">
        <v>548</v>
      </c>
    </row>
    <row r="1994" spans="1:12" x14ac:dyDescent="0.3">
      <c r="A1994">
        <v>11019</v>
      </c>
      <c r="B1994">
        <v>49</v>
      </c>
      <c r="C1994">
        <v>20</v>
      </c>
      <c r="D1994">
        <v>2</v>
      </c>
      <c r="E1994">
        <v>0</v>
      </c>
      <c r="F1994" t="s">
        <v>983</v>
      </c>
      <c r="G1994">
        <v>3</v>
      </c>
      <c r="H1994" t="s">
        <v>10</v>
      </c>
      <c r="I1994">
        <v>40</v>
      </c>
      <c r="J1994">
        <f>(p_summary[[#This Row],[UnitsSold]] - AVERAGE(product_summaries[UnitsSold])) / _xlfn.STDEV.P(product_summaries[UnitsSold])</f>
        <v>-0.44773691610191185</v>
      </c>
      <c r="K1994">
        <f>(p_summary[[#This Row],[Revenue]]-AVERAGE(product_summaries[UnitsSold]))/_xlfn.STDEV.P(product_summaries[UnitsSold])</f>
        <v>-1.9151800675718647</v>
      </c>
      <c r="L1994">
        <v>520</v>
      </c>
    </row>
    <row r="1995" spans="1:12" x14ac:dyDescent="0.3">
      <c r="A1995">
        <v>11020</v>
      </c>
      <c r="B1995">
        <v>10</v>
      </c>
      <c r="C1995">
        <v>31</v>
      </c>
      <c r="D1995">
        <v>24</v>
      </c>
      <c r="E1995">
        <v>0.15000000596046448</v>
      </c>
      <c r="F1995" t="s">
        <v>907</v>
      </c>
      <c r="G1995">
        <v>8</v>
      </c>
      <c r="H1995" t="s">
        <v>25</v>
      </c>
      <c r="I1995">
        <v>632.39999556541443</v>
      </c>
      <c r="J1995">
        <f>(p_summary[[#This Row],[UnitsSold]] - AVERAGE(product_summaries[UnitsSold])) / _xlfn.STDEV.P(product_summaries[UnitsSold])</f>
        <v>0.23095554145294128</v>
      </c>
      <c r="K1995">
        <f>(p_summary[[#This Row],[Revenue]]-AVERAGE(product_summaries[UnitsSold]))/_xlfn.STDEV.P(product_summaries[UnitsSold])</f>
        <v>-0.10411065835666088</v>
      </c>
      <c r="L1995">
        <v>742</v>
      </c>
    </row>
    <row r="1996" spans="1:12" x14ac:dyDescent="0.3">
      <c r="A1996">
        <v>11021</v>
      </c>
      <c r="B1996">
        <v>2</v>
      </c>
      <c r="C1996">
        <v>19</v>
      </c>
      <c r="D1996">
        <v>11</v>
      </c>
      <c r="E1996">
        <v>0.25</v>
      </c>
      <c r="F1996" t="s">
        <v>891</v>
      </c>
      <c r="G1996">
        <v>1</v>
      </c>
      <c r="H1996" t="s">
        <v>4</v>
      </c>
      <c r="I1996">
        <v>156.75</v>
      </c>
      <c r="J1996">
        <f>(p_summary[[#This Row],[UnitsSold]] - AVERAGE(product_summaries[UnitsSold])) / _xlfn.STDEV.P(product_summaries[UnitsSold])</f>
        <v>1.1939651096050978</v>
      </c>
      <c r="K1996">
        <f>(p_summary[[#This Row],[Revenue]]-AVERAGE(product_summaries[UnitsSold]))/_xlfn.STDEV.P(product_summaries[UnitsSold])</f>
        <v>-1.5582550927091208</v>
      </c>
      <c r="L1996">
        <v>1057</v>
      </c>
    </row>
    <row r="1997" spans="1:12" x14ac:dyDescent="0.3">
      <c r="A1997">
        <v>11021</v>
      </c>
      <c r="B1997">
        <v>20</v>
      </c>
      <c r="C1997">
        <v>81</v>
      </c>
      <c r="D1997">
        <v>15</v>
      </c>
      <c r="E1997">
        <v>0</v>
      </c>
      <c r="F1997" t="s">
        <v>927</v>
      </c>
      <c r="G1997">
        <v>3</v>
      </c>
      <c r="H1997" t="s">
        <v>10</v>
      </c>
      <c r="I1997">
        <v>1215</v>
      </c>
      <c r="J1997">
        <f>(p_summary[[#This Row],[UnitsSold]] - AVERAGE(product_summaries[UnitsSold])) / _xlfn.STDEV.P(product_summaries[UnitsSold])</f>
        <v>-1.080571775173329</v>
      </c>
      <c r="K1997">
        <f>(p_summary[[#This Row],[Revenue]]-AVERAGE(product_summaries[UnitsSold]))/_xlfn.STDEV.P(product_summaries[UnitsSold])</f>
        <v>1.6769984802972906</v>
      </c>
      <c r="L1997">
        <v>313</v>
      </c>
    </row>
    <row r="1998" spans="1:12" x14ac:dyDescent="0.3">
      <c r="A1998">
        <v>11021</v>
      </c>
      <c r="B1998">
        <v>26</v>
      </c>
      <c r="C1998">
        <v>31.23</v>
      </c>
      <c r="D1998">
        <v>63</v>
      </c>
      <c r="E1998">
        <v>0</v>
      </c>
      <c r="F1998" t="s">
        <v>939</v>
      </c>
      <c r="G1998">
        <v>3</v>
      </c>
      <c r="H1998" t="s">
        <v>10</v>
      </c>
      <c r="I1998">
        <v>1967.49</v>
      </c>
      <c r="J1998">
        <f>(p_summary[[#This Row],[UnitsSold]] - AVERAGE(product_summaries[UnitsSold])) / _xlfn.STDEV.P(product_summaries[UnitsSold])</f>
        <v>0.26458444700746103</v>
      </c>
      <c r="K1998">
        <f>(p_summary[[#This Row],[Revenue]]-AVERAGE(product_summaries[UnitsSold]))/_xlfn.STDEV.P(product_summaries[UnitsSold])</f>
        <v>3.977490765817342</v>
      </c>
      <c r="L1998">
        <v>753</v>
      </c>
    </row>
    <row r="1999" spans="1:12" x14ac:dyDescent="0.3">
      <c r="A1999">
        <v>11021</v>
      </c>
      <c r="B1999">
        <v>51</v>
      </c>
      <c r="C1999">
        <v>53</v>
      </c>
      <c r="D1999">
        <v>44</v>
      </c>
      <c r="E1999">
        <v>0.25</v>
      </c>
      <c r="F1999" t="s">
        <v>987</v>
      </c>
      <c r="G1999">
        <v>7</v>
      </c>
      <c r="H1999" t="s">
        <v>22</v>
      </c>
      <c r="I1999">
        <v>1749</v>
      </c>
      <c r="J1999">
        <f>(p_summary[[#This Row],[UnitsSold]] - AVERAGE(product_summaries[UnitsSold])) / _xlfn.STDEV.P(product_summaries[UnitsSold])</f>
        <v>0.67118848689392707</v>
      </c>
      <c r="K1999">
        <f>(p_summary[[#This Row],[Revenue]]-AVERAGE(product_summaries[UnitsSold]))/_xlfn.STDEV.P(product_summaries[UnitsSold])</f>
        <v>3.3095289863076127</v>
      </c>
      <c r="L1999">
        <v>886</v>
      </c>
    </row>
    <row r="2000" spans="1:12" x14ac:dyDescent="0.3">
      <c r="A2000">
        <v>11021</v>
      </c>
      <c r="B2000">
        <v>72</v>
      </c>
      <c r="C2000">
        <v>34.799999999999997</v>
      </c>
      <c r="D2000">
        <v>35</v>
      </c>
      <c r="E2000">
        <v>0</v>
      </c>
      <c r="F2000" t="s">
        <v>1026</v>
      </c>
      <c r="G2000">
        <v>4</v>
      </c>
      <c r="H2000" t="s">
        <v>13</v>
      </c>
      <c r="I2000">
        <v>1218</v>
      </c>
      <c r="J2000">
        <f>(p_summary[[#This Row],[UnitsSold]] - AVERAGE(product_summaries[UnitsSold])) / _xlfn.STDEV.P(product_summaries[UnitsSold])</f>
        <v>0.42661462831560165</v>
      </c>
      <c r="K2000">
        <f>(p_summary[[#This Row],[Revenue]]-AVERAGE(product_summaries[UnitsSold]))/_xlfn.STDEV.P(product_summaries[UnitsSold])</f>
        <v>1.6861699999939777</v>
      </c>
      <c r="L2000">
        <v>806</v>
      </c>
    </row>
    <row r="2001" spans="1:12" x14ac:dyDescent="0.3">
      <c r="A2001">
        <v>11022</v>
      </c>
      <c r="B2001">
        <v>19</v>
      </c>
      <c r="C2001">
        <v>9.1999999999999993</v>
      </c>
      <c r="D2001">
        <v>35</v>
      </c>
      <c r="E2001">
        <v>0</v>
      </c>
      <c r="F2001" t="s">
        <v>925</v>
      </c>
      <c r="G2001">
        <v>3</v>
      </c>
      <c r="H2001" t="s">
        <v>10</v>
      </c>
      <c r="I2001">
        <v>322</v>
      </c>
      <c r="J2001">
        <f>(p_summary[[#This Row],[UnitsSold]] - AVERAGE(product_summaries[UnitsSold])) / _xlfn.STDEV.P(product_summaries[UnitsSold])</f>
        <v>0.17286925004058901</v>
      </c>
      <c r="K2001">
        <f>(p_summary[[#This Row],[Revenue]]-AVERAGE(product_summaries[UnitsSold]))/_xlfn.STDEV.P(product_summaries[UnitsSold])</f>
        <v>-1.0530572160832674</v>
      </c>
      <c r="L2001">
        <v>723</v>
      </c>
    </row>
    <row r="2002" spans="1:12" x14ac:dyDescent="0.3">
      <c r="A2002">
        <v>11022</v>
      </c>
      <c r="B2002">
        <v>69</v>
      </c>
      <c r="C2002">
        <v>36</v>
      </c>
      <c r="D2002">
        <v>30</v>
      </c>
      <c r="E2002">
        <v>0</v>
      </c>
      <c r="F2002" t="s">
        <v>1021</v>
      </c>
      <c r="G2002">
        <v>4</v>
      </c>
      <c r="H2002" t="s">
        <v>13</v>
      </c>
      <c r="I2002">
        <v>1080</v>
      </c>
      <c r="J2002">
        <f>(p_summary[[#This Row],[UnitsSold]] - AVERAGE(product_summaries[UnitsSold])) / _xlfn.STDEV.P(product_summaries[UnitsSold])</f>
        <v>0.14535469095052739</v>
      </c>
      <c r="K2002">
        <f>(p_summary[[#This Row],[Revenue]]-AVERAGE(product_summaries[UnitsSold]))/_xlfn.STDEV.P(product_summaries[UnitsSold])</f>
        <v>1.2642800939463663</v>
      </c>
      <c r="L2002">
        <v>714</v>
      </c>
    </row>
    <row r="2003" spans="1:12" x14ac:dyDescent="0.3">
      <c r="A2003">
        <v>11023</v>
      </c>
      <c r="B2003">
        <v>7</v>
      </c>
      <c r="C2003">
        <v>30</v>
      </c>
      <c r="D2003">
        <v>4</v>
      </c>
      <c r="E2003">
        <v>0</v>
      </c>
      <c r="F2003" t="s">
        <v>901</v>
      </c>
      <c r="G2003">
        <v>7</v>
      </c>
      <c r="H2003" t="s">
        <v>22</v>
      </c>
      <c r="I2003">
        <v>120</v>
      </c>
      <c r="J2003">
        <f>(p_summary[[#This Row],[UnitsSold]] - AVERAGE(product_summaries[UnitsSold])) / _xlfn.STDEV.P(product_summaries[UnitsSold])</f>
        <v>0.29515617932975174</v>
      </c>
      <c r="K2003">
        <f>(p_summary[[#This Row],[Revenue]]-AVERAGE(product_summaries[UnitsSold]))/_xlfn.STDEV.P(product_summaries[UnitsSold])</f>
        <v>-1.6706062089935392</v>
      </c>
      <c r="L2003">
        <v>763</v>
      </c>
    </row>
    <row r="2004" spans="1:12" x14ac:dyDescent="0.3">
      <c r="A2004">
        <v>11023</v>
      </c>
      <c r="B2004">
        <v>43</v>
      </c>
      <c r="C2004">
        <v>46</v>
      </c>
      <c r="D2004">
        <v>30</v>
      </c>
      <c r="E2004">
        <v>0</v>
      </c>
      <c r="F2004" t="s">
        <v>971</v>
      </c>
      <c r="G2004">
        <v>1</v>
      </c>
      <c r="H2004" t="s">
        <v>4</v>
      </c>
      <c r="I2004">
        <v>1380</v>
      </c>
      <c r="J2004">
        <f>(p_summary[[#This Row],[UnitsSold]] - AVERAGE(product_summaries[UnitsSold])) / _xlfn.STDEV.P(product_summaries[UnitsSold])</f>
        <v>-0.26430652216816775</v>
      </c>
      <c r="K2004">
        <f>(p_summary[[#This Row],[Revenue]]-AVERAGE(product_summaries[UnitsSold]))/_xlfn.STDEV.P(product_summaries[UnitsSold])</f>
        <v>2.1814320636150866</v>
      </c>
      <c r="L2004">
        <v>580</v>
      </c>
    </row>
    <row r="2005" spans="1:12" x14ac:dyDescent="0.3">
      <c r="A2005">
        <v>11024</v>
      </c>
      <c r="B2005">
        <v>26</v>
      </c>
      <c r="C2005">
        <v>31.23</v>
      </c>
      <c r="D2005">
        <v>12</v>
      </c>
      <c r="E2005">
        <v>0</v>
      </c>
      <c r="F2005" t="s">
        <v>939</v>
      </c>
      <c r="G2005">
        <v>3</v>
      </c>
      <c r="H2005" t="s">
        <v>10</v>
      </c>
      <c r="I2005">
        <v>374.76</v>
      </c>
      <c r="J2005">
        <f>(p_summary[[#This Row],[UnitsSold]] - AVERAGE(product_summaries[UnitsSold])) / _xlfn.STDEV.P(product_summaries[UnitsSold])</f>
        <v>0.26458444700746103</v>
      </c>
      <c r="K2005">
        <f>(p_summary[[#This Row],[Revenue]]-AVERAGE(product_summaries[UnitsSold]))/_xlfn.STDEV.P(product_summaries[UnitsSold])</f>
        <v>-0.89176075635086172</v>
      </c>
      <c r="L2005">
        <v>753</v>
      </c>
    </row>
    <row r="2006" spans="1:12" x14ac:dyDescent="0.3">
      <c r="A2006">
        <v>11024</v>
      </c>
      <c r="B2006">
        <v>33</v>
      </c>
      <c r="C2006">
        <v>2.5</v>
      </c>
      <c r="D2006">
        <v>30</v>
      </c>
      <c r="E2006">
        <v>0</v>
      </c>
      <c r="F2006" t="s">
        <v>953</v>
      </c>
      <c r="G2006">
        <v>4</v>
      </c>
      <c r="H2006" t="s">
        <v>13</v>
      </c>
      <c r="I2006">
        <v>75</v>
      </c>
      <c r="J2006">
        <f>(p_summary[[#This Row],[UnitsSold]] - AVERAGE(product_summaries[UnitsSold])) / _xlfn.STDEV.P(product_summaries[UnitsSold])</f>
        <v>0.27069879347191916</v>
      </c>
      <c r="K2006">
        <f>(p_summary[[#This Row],[Revenue]]-AVERAGE(product_summaries[UnitsSold]))/_xlfn.STDEV.P(product_summaries[UnitsSold])</f>
        <v>-1.8081790044438473</v>
      </c>
      <c r="L2006">
        <v>755</v>
      </c>
    </row>
    <row r="2007" spans="1:12" x14ac:dyDescent="0.3">
      <c r="A2007">
        <v>11024</v>
      </c>
      <c r="B2007">
        <v>65</v>
      </c>
      <c r="C2007">
        <v>21.05</v>
      </c>
      <c r="D2007">
        <v>21</v>
      </c>
      <c r="E2007">
        <v>0</v>
      </c>
      <c r="F2007" t="s">
        <v>1014</v>
      </c>
      <c r="G2007">
        <v>2</v>
      </c>
      <c r="H2007" t="s">
        <v>7</v>
      </c>
      <c r="I2007">
        <v>442.05</v>
      </c>
      <c r="J2007">
        <f>(p_summary[[#This Row],[UnitsSold]] - AVERAGE(product_summaries[UnitsSold])) / _xlfn.STDEV.P(product_summaries[UnitsSold])</f>
        <v>0.24012706114962851</v>
      </c>
      <c r="K2007">
        <f>(p_summary[[#This Row],[Revenue]]-AVERAGE(product_summaries[UnitsSold]))/_xlfn.STDEV.P(product_summaries[UnitsSold])</f>
        <v>-0.68604356955416768</v>
      </c>
      <c r="L2007">
        <v>745</v>
      </c>
    </row>
    <row r="2008" spans="1:12" x14ac:dyDescent="0.3">
      <c r="A2008">
        <v>11024</v>
      </c>
      <c r="B2008">
        <v>71</v>
      </c>
      <c r="C2008">
        <v>21.5</v>
      </c>
      <c r="D2008">
        <v>50</v>
      </c>
      <c r="E2008">
        <v>0</v>
      </c>
      <c r="F2008" t="s">
        <v>1025</v>
      </c>
      <c r="G2008">
        <v>4</v>
      </c>
      <c r="H2008" t="s">
        <v>13</v>
      </c>
      <c r="I2008">
        <v>1075</v>
      </c>
      <c r="J2008">
        <f>(p_summary[[#This Row],[UnitsSold]] - AVERAGE(product_summaries[UnitsSold])) / _xlfn.STDEV.P(product_summaries[UnitsSold])</f>
        <v>1.1939651096050978</v>
      </c>
      <c r="K2008">
        <f>(p_summary[[#This Row],[Revenue]]-AVERAGE(product_summaries[UnitsSold]))/_xlfn.STDEV.P(product_summaries[UnitsSold])</f>
        <v>1.2489942277852211</v>
      </c>
      <c r="L2008">
        <v>1057</v>
      </c>
    </row>
    <row r="2009" spans="1:12" x14ac:dyDescent="0.3">
      <c r="A2009">
        <v>11025</v>
      </c>
      <c r="B2009">
        <v>1</v>
      </c>
      <c r="C2009">
        <v>18</v>
      </c>
      <c r="D2009">
        <v>10</v>
      </c>
      <c r="E2009">
        <v>0.10000000149011612</v>
      </c>
      <c r="F2009" t="s">
        <v>889</v>
      </c>
      <c r="G2009">
        <v>1</v>
      </c>
      <c r="H2009" t="s">
        <v>4</v>
      </c>
      <c r="I2009">
        <v>161.9999997317791</v>
      </c>
      <c r="J2009">
        <f>(p_summary[[#This Row],[UnitsSold]] - AVERAGE(product_summaries[UnitsSold])) / _xlfn.STDEV.P(product_summaries[UnitsSold])</f>
        <v>0.49387243942464115</v>
      </c>
      <c r="K2009">
        <f>(p_summary[[#This Row],[Revenue]]-AVERAGE(product_summaries[UnitsSold]))/_xlfn.STDEV.P(product_summaries[UnitsSold])</f>
        <v>-1.542204934059916</v>
      </c>
      <c r="L2009">
        <v>828</v>
      </c>
    </row>
    <row r="2010" spans="1:12" x14ac:dyDescent="0.3">
      <c r="A2010">
        <v>11025</v>
      </c>
      <c r="B2010">
        <v>13</v>
      </c>
      <c r="C2010">
        <v>6</v>
      </c>
      <c r="D2010">
        <v>20</v>
      </c>
      <c r="E2010">
        <v>0.10000000149011612</v>
      </c>
      <c r="F2010" t="s">
        <v>913</v>
      </c>
      <c r="G2010">
        <v>8</v>
      </c>
      <c r="H2010" t="s">
        <v>25</v>
      </c>
      <c r="I2010">
        <v>107.99999982118607</v>
      </c>
      <c r="J2010">
        <f>(p_summary[[#This Row],[UnitsSold]] - AVERAGE(product_summaries[UnitsSold])) / _xlfn.STDEV.P(product_summaries[UnitsSold])</f>
        <v>0.68647435305507243</v>
      </c>
      <c r="K2010">
        <f>(p_summary[[#This Row],[Revenue]]-AVERAGE(product_summaries[UnitsSold]))/_xlfn.STDEV.P(product_summaries[UnitsSold])</f>
        <v>-1.707292288326953</v>
      </c>
      <c r="L2010">
        <v>891</v>
      </c>
    </row>
    <row r="2011" spans="1:12" x14ac:dyDescent="0.3">
      <c r="A2011">
        <v>11026</v>
      </c>
      <c r="B2011">
        <v>18</v>
      </c>
      <c r="C2011">
        <v>62.5</v>
      </c>
      <c r="D2011">
        <v>8</v>
      </c>
      <c r="E2011">
        <v>0</v>
      </c>
      <c r="F2011" t="s">
        <v>923</v>
      </c>
      <c r="G2011">
        <v>8</v>
      </c>
      <c r="H2011" t="s">
        <v>25</v>
      </c>
      <c r="I2011">
        <v>500</v>
      </c>
      <c r="J2011">
        <f>(p_summary[[#This Row],[UnitsSold]] - AVERAGE(product_summaries[UnitsSold])) / _xlfn.STDEV.P(product_summaries[UnitsSold])</f>
        <v>-0.38965062468955952</v>
      </c>
      <c r="K2011">
        <f>(p_summary[[#This Row],[Revenue]]-AVERAGE(product_summaries[UnitsSold]))/_xlfn.STDEV.P(product_summaries[UnitsSold])</f>
        <v>-0.50888038074649322</v>
      </c>
      <c r="L2011">
        <v>539</v>
      </c>
    </row>
    <row r="2012" spans="1:12" x14ac:dyDescent="0.3">
      <c r="A2012">
        <v>11026</v>
      </c>
      <c r="B2012">
        <v>51</v>
      </c>
      <c r="C2012">
        <v>53</v>
      </c>
      <c r="D2012">
        <v>10</v>
      </c>
      <c r="E2012">
        <v>0</v>
      </c>
      <c r="F2012" t="s">
        <v>987</v>
      </c>
      <c r="G2012">
        <v>7</v>
      </c>
      <c r="H2012" t="s">
        <v>22</v>
      </c>
      <c r="I2012">
        <v>530</v>
      </c>
      <c r="J2012">
        <f>(p_summary[[#This Row],[UnitsSold]] - AVERAGE(product_summaries[UnitsSold])) / _xlfn.STDEV.P(product_summaries[UnitsSold])</f>
        <v>0.67118848689392707</v>
      </c>
      <c r="K2012">
        <f>(p_summary[[#This Row],[Revenue]]-AVERAGE(product_summaries[UnitsSold]))/_xlfn.STDEV.P(product_summaries[UnitsSold])</f>
        <v>-0.41716518377962114</v>
      </c>
      <c r="L2012">
        <v>886</v>
      </c>
    </row>
    <row r="2013" spans="1:12" x14ac:dyDescent="0.3">
      <c r="A2013">
        <v>11027</v>
      </c>
      <c r="B2013">
        <v>24</v>
      </c>
      <c r="C2013">
        <v>4.5</v>
      </c>
      <c r="D2013">
        <v>30</v>
      </c>
      <c r="E2013">
        <v>0.25</v>
      </c>
      <c r="F2013" t="s">
        <v>935</v>
      </c>
      <c r="G2013">
        <v>1</v>
      </c>
      <c r="H2013" t="s">
        <v>4</v>
      </c>
      <c r="I2013">
        <v>101.25</v>
      </c>
      <c r="J2013">
        <f>(p_summary[[#This Row],[UnitsSold]] - AVERAGE(product_summaries[UnitsSold])) / _xlfn.STDEV.P(product_summaries[UnitsSold])</f>
        <v>1.4018528893966744</v>
      </c>
      <c r="K2013">
        <f>(p_summary[[#This Row],[Revenue]]-AVERAGE(product_summaries[UnitsSold]))/_xlfn.STDEV.P(product_summaries[UnitsSold])</f>
        <v>-1.7279282070978341</v>
      </c>
      <c r="L2013">
        <v>1125</v>
      </c>
    </row>
    <row r="2014" spans="1:12" x14ac:dyDescent="0.3">
      <c r="A2014">
        <v>11027</v>
      </c>
      <c r="B2014">
        <v>62</v>
      </c>
      <c r="C2014">
        <v>49.3</v>
      </c>
      <c r="D2014">
        <v>21</v>
      </c>
      <c r="E2014">
        <v>0.25</v>
      </c>
      <c r="F2014" t="s">
        <v>1008</v>
      </c>
      <c r="G2014">
        <v>3</v>
      </c>
      <c r="H2014" t="s">
        <v>10</v>
      </c>
      <c r="I2014">
        <v>776.47499999999991</v>
      </c>
      <c r="J2014">
        <f>(p_summary[[#This Row],[UnitsSold]] - AVERAGE(product_summaries[UnitsSold])) / _xlfn.STDEV.P(product_summaries[UnitsSold])</f>
        <v>1.2734516136430536</v>
      </c>
      <c r="K2014">
        <f>(p_summary[[#This Row],[Revenue]]-AVERAGE(product_summaries[UnitsSold]))/_xlfn.STDEV.P(product_summaries[UnitsSold])</f>
        <v>0.33635158863403813</v>
      </c>
      <c r="L2014">
        <v>1083</v>
      </c>
    </row>
    <row r="2015" spans="1:12" x14ac:dyDescent="0.3">
      <c r="A2015">
        <v>11028</v>
      </c>
      <c r="B2015">
        <v>55</v>
      </c>
      <c r="C2015">
        <v>24</v>
      </c>
      <c r="D2015">
        <v>35</v>
      </c>
      <c r="E2015">
        <v>0</v>
      </c>
      <c r="F2015" t="s">
        <v>995</v>
      </c>
      <c r="G2015">
        <v>6</v>
      </c>
      <c r="H2015" t="s">
        <v>19</v>
      </c>
      <c r="I2015">
        <v>840</v>
      </c>
      <c r="J2015">
        <f>(p_summary[[#This Row],[UnitsSold]] - AVERAGE(product_summaries[UnitsSold])) / _xlfn.STDEV.P(product_summaries[UnitsSold])</f>
        <v>0.72316043184182122</v>
      </c>
      <c r="K2015">
        <f>(p_summary[[#This Row],[Revenue]]-AVERAGE(product_summaries[UnitsSold]))/_xlfn.STDEV.P(product_summaries[UnitsSold])</f>
        <v>0.53055851821139</v>
      </c>
      <c r="L2015">
        <v>903</v>
      </c>
    </row>
    <row r="2016" spans="1:12" x14ac:dyDescent="0.3">
      <c r="A2016">
        <v>11028</v>
      </c>
      <c r="B2016">
        <v>59</v>
      </c>
      <c r="C2016">
        <v>55</v>
      </c>
      <c r="D2016">
        <v>24</v>
      </c>
      <c r="E2016">
        <v>0</v>
      </c>
      <c r="F2016" t="s">
        <v>1002</v>
      </c>
      <c r="G2016">
        <v>4</v>
      </c>
      <c r="H2016" t="s">
        <v>13</v>
      </c>
      <c r="I2016">
        <v>1320</v>
      </c>
      <c r="J2016">
        <f>(p_summary[[#This Row],[UnitsSold]] - AVERAGE(product_summaries[UnitsSold])) / _xlfn.STDEV.P(product_summaries[UnitsSold])</f>
        <v>2.5360641585536587</v>
      </c>
      <c r="K2016">
        <f>(p_summary[[#This Row],[Revenue]]-AVERAGE(product_summaries[UnitsSold]))/_xlfn.STDEV.P(product_summaries[UnitsSold])</f>
        <v>1.9980016696813427</v>
      </c>
      <c r="L2016">
        <v>1496</v>
      </c>
    </row>
    <row r="2017" spans="1:12" x14ac:dyDescent="0.3">
      <c r="A2017">
        <v>11029</v>
      </c>
      <c r="B2017">
        <v>56</v>
      </c>
      <c r="C2017">
        <v>38</v>
      </c>
      <c r="D2017">
        <v>20</v>
      </c>
      <c r="E2017">
        <v>0</v>
      </c>
      <c r="F2017" t="s">
        <v>997</v>
      </c>
      <c r="G2017">
        <v>5</v>
      </c>
      <c r="H2017" t="s">
        <v>16</v>
      </c>
      <c r="I2017">
        <v>760</v>
      </c>
      <c r="J2017">
        <f>(p_summary[[#This Row],[UnitsSold]] - AVERAGE(product_summaries[UnitsSold])) / _xlfn.STDEV.P(product_summaries[UnitsSold])</f>
        <v>1.8237427954442857</v>
      </c>
      <c r="K2017">
        <f>(p_summary[[#This Row],[Revenue]]-AVERAGE(product_summaries[UnitsSold]))/_xlfn.STDEV.P(product_summaries[UnitsSold])</f>
        <v>0.28598465963306452</v>
      </c>
      <c r="L2017">
        <v>1263</v>
      </c>
    </row>
    <row r="2018" spans="1:12" x14ac:dyDescent="0.3">
      <c r="A2018">
        <v>11029</v>
      </c>
      <c r="B2018">
        <v>63</v>
      </c>
      <c r="C2018">
        <v>43.9</v>
      </c>
      <c r="D2018">
        <v>12</v>
      </c>
      <c r="E2018">
        <v>0</v>
      </c>
      <c r="F2018" t="s">
        <v>1010</v>
      </c>
      <c r="G2018">
        <v>2</v>
      </c>
      <c r="H2018" t="s">
        <v>7</v>
      </c>
      <c r="I2018">
        <v>526.79999999999995</v>
      </c>
      <c r="J2018">
        <f>(p_summary[[#This Row],[UnitsSold]] - AVERAGE(product_summaries[UnitsSold])) / _xlfn.STDEV.P(product_summaries[UnitsSold])</f>
        <v>-0.67702490851909192</v>
      </c>
      <c r="K2018">
        <f>(p_summary[[#This Row],[Revenue]]-AVERAGE(product_summaries[UnitsSold]))/_xlfn.STDEV.P(product_summaries[UnitsSold])</f>
        <v>-0.42694813812275434</v>
      </c>
      <c r="L2018">
        <v>445</v>
      </c>
    </row>
    <row r="2019" spans="1:12" x14ac:dyDescent="0.3">
      <c r="A2019">
        <v>11030</v>
      </c>
      <c r="B2019">
        <v>2</v>
      </c>
      <c r="C2019">
        <v>19</v>
      </c>
      <c r="D2019">
        <v>100</v>
      </c>
      <c r="E2019">
        <v>0.25</v>
      </c>
      <c r="F2019" t="s">
        <v>891</v>
      </c>
      <c r="G2019">
        <v>1</v>
      </c>
      <c r="H2019" t="s">
        <v>4</v>
      </c>
      <c r="I2019">
        <v>1425</v>
      </c>
      <c r="J2019">
        <f>(p_summary[[#This Row],[UnitsSold]] - AVERAGE(product_summaries[UnitsSold])) / _xlfn.STDEV.P(product_summaries[UnitsSold])</f>
        <v>1.1939651096050978</v>
      </c>
      <c r="K2019">
        <f>(p_summary[[#This Row],[Revenue]]-AVERAGE(product_summaries[UnitsSold]))/_xlfn.STDEV.P(product_summaries[UnitsSold])</f>
        <v>2.3190048590653949</v>
      </c>
      <c r="L2019">
        <v>1057</v>
      </c>
    </row>
    <row r="2020" spans="1:12" x14ac:dyDescent="0.3">
      <c r="A2020">
        <v>11030</v>
      </c>
      <c r="B2020">
        <v>5</v>
      </c>
      <c r="C2020">
        <v>21.35</v>
      </c>
      <c r="D2020">
        <v>70</v>
      </c>
      <c r="E2020">
        <v>0</v>
      </c>
      <c r="F2020" t="s">
        <v>897</v>
      </c>
      <c r="G2020">
        <v>2</v>
      </c>
      <c r="H2020" t="s">
        <v>7</v>
      </c>
      <c r="I2020">
        <v>1494.5</v>
      </c>
      <c r="J2020">
        <f>(p_summary[[#This Row],[UnitsSold]] - AVERAGE(product_summaries[UnitsSold])) / _xlfn.STDEV.P(product_summaries[UnitsSold])</f>
        <v>-1.126429373656765</v>
      </c>
      <c r="K2020">
        <f>(p_summary[[#This Row],[Revenue]]-AVERAGE(product_summaries[UnitsSold]))/_xlfn.STDEV.P(product_summaries[UnitsSold])</f>
        <v>2.5314783987053149</v>
      </c>
      <c r="L2020">
        <v>298</v>
      </c>
    </row>
    <row r="2021" spans="1:12" x14ac:dyDescent="0.3">
      <c r="A2021">
        <v>11030</v>
      </c>
      <c r="B2021">
        <v>29</v>
      </c>
      <c r="C2021">
        <v>123.79</v>
      </c>
      <c r="D2021">
        <v>60</v>
      </c>
      <c r="E2021">
        <v>0.25</v>
      </c>
      <c r="F2021" t="s">
        <v>945</v>
      </c>
      <c r="G2021">
        <v>6</v>
      </c>
      <c r="H2021" t="s">
        <v>19</v>
      </c>
      <c r="I2021">
        <v>5570.55</v>
      </c>
      <c r="J2021">
        <f>(p_summary[[#This Row],[UnitsSold]] - AVERAGE(product_summaries[UnitsSold])) / _xlfn.STDEV.P(product_summaries[UnitsSold])</f>
        <v>0.24318423438185757</v>
      </c>
      <c r="K2021">
        <f>(p_summary[[#This Row],[Revenue]]-AVERAGE(product_summaries[UnitsSold]))/_xlfn.STDEV.P(product_summaries[UnitsSold])</f>
        <v>14.99266935193261</v>
      </c>
      <c r="L2021">
        <v>746</v>
      </c>
    </row>
    <row r="2022" spans="1:12" x14ac:dyDescent="0.3">
      <c r="A2022">
        <v>11030</v>
      </c>
      <c r="B2022">
        <v>59</v>
      </c>
      <c r="C2022">
        <v>55</v>
      </c>
      <c r="D2022">
        <v>100</v>
      </c>
      <c r="E2022">
        <v>0.25</v>
      </c>
      <c r="F2022" t="s">
        <v>1002</v>
      </c>
      <c r="G2022">
        <v>4</v>
      </c>
      <c r="H2022" t="s">
        <v>13</v>
      </c>
      <c r="I2022">
        <v>4125</v>
      </c>
      <c r="J2022">
        <f>(p_summary[[#This Row],[UnitsSold]] - AVERAGE(product_summaries[UnitsSold])) / _xlfn.STDEV.P(product_summaries[UnitsSold])</f>
        <v>2.5360641585536587</v>
      </c>
      <c r="K2022">
        <f>(p_summary[[#This Row],[Revenue]]-AVERAGE(product_summaries[UnitsSold]))/_xlfn.STDEV.P(product_summaries[UnitsSold])</f>
        <v>10.573372586083879</v>
      </c>
      <c r="L2022">
        <v>1496</v>
      </c>
    </row>
    <row r="2023" spans="1:12" x14ac:dyDescent="0.3">
      <c r="A2023">
        <v>11031</v>
      </c>
      <c r="B2023">
        <v>1</v>
      </c>
      <c r="C2023">
        <v>18</v>
      </c>
      <c r="D2023">
        <v>45</v>
      </c>
      <c r="E2023">
        <v>0</v>
      </c>
      <c r="F2023" t="s">
        <v>889</v>
      </c>
      <c r="G2023">
        <v>1</v>
      </c>
      <c r="H2023" t="s">
        <v>4</v>
      </c>
      <c r="I2023">
        <v>810</v>
      </c>
      <c r="J2023">
        <f>(p_summary[[#This Row],[UnitsSold]] - AVERAGE(product_summaries[UnitsSold])) / _xlfn.STDEV.P(product_summaries[UnitsSold])</f>
        <v>0.49387243942464115</v>
      </c>
      <c r="K2023">
        <f>(p_summary[[#This Row],[Revenue]]-AVERAGE(product_summaries[UnitsSold]))/_xlfn.STDEV.P(product_summaries[UnitsSold])</f>
        <v>0.43884332124451791</v>
      </c>
      <c r="L2023">
        <v>828</v>
      </c>
    </row>
    <row r="2024" spans="1:12" x14ac:dyDescent="0.3">
      <c r="A2024">
        <v>11031</v>
      </c>
      <c r="B2024">
        <v>13</v>
      </c>
      <c r="C2024">
        <v>6</v>
      </c>
      <c r="D2024">
        <v>80</v>
      </c>
      <c r="E2024">
        <v>0</v>
      </c>
      <c r="F2024" t="s">
        <v>913</v>
      </c>
      <c r="G2024">
        <v>8</v>
      </c>
      <c r="H2024" t="s">
        <v>25</v>
      </c>
      <c r="I2024">
        <v>480</v>
      </c>
      <c r="J2024">
        <f>(p_summary[[#This Row],[UnitsSold]] - AVERAGE(product_summaries[UnitsSold])) / _xlfn.STDEV.P(product_summaries[UnitsSold])</f>
        <v>0.68647435305507243</v>
      </c>
      <c r="K2024">
        <f>(p_summary[[#This Row],[Revenue]]-AVERAGE(product_summaries[UnitsSold]))/_xlfn.STDEV.P(product_summaries[UnitsSold])</f>
        <v>-0.57002384539107454</v>
      </c>
      <c r="L2024">
        <v>891</v>
      </c>
    </row>
    <row r="2025" spans="1:12" x14ac:dyDescent="0.3">
      <c r="A2025">
        <v>11031</v>
      </c>
      <c r="B2025">
        <v>24</v>
      </c>
      <c r="C2025">
        <v>4.5</v>
      </c>
      <c r="D2025">
        <v>21</v>
      </c>
      <c r="E2025">
        <v>0</v>
      </c>
      <c r="F2025" t="s">
        <v>935</v>
      </c>
      <c r="G2025">
        <v>1</v>
      </c>
      <c r="H2025" t="s">
        <v>4</v>
      </c>
      <c r="I2025">
        <v>94.5</v>
      </c>
      <c r="J2025">
        <f>(p_summary[[#This Row],[UnitsSold]] - AVERAGE(product_summaries[UnitsSold])) / _xlfn.STDEV.P(product_summaries[UnitsSold])</f>
        <v>1.4018528893966744</v>
      </c>
      <c r="K2025">
        <f>(p_summary[[#This Row],[Revenue]]-AVERAGE(product_summaries[UnitsSold]))/_xlfn.STDEV.P(product_summaries[UnitsSold])</f>
        <v>-1.7485641264153804</v>
      </c>
      <c r="L2025">
        <v>1125</v>
      </c>
    </row>
    <row r="2026" spans="1:12" x14ac:dyDescent="0.3">
      <c r="A2026">
        <v>11031</v>
      </c>
      <c r="B2026">
        <v>64</v>
      </c>
      <c r="C2026">
        <v>33.25</v>
      </c>
      <c r="D2026">
        <v>20</v>
      </c>
      <c r="E2026">
        <v>0</v>
      </c>
      <c r="F2026" t="s">
        <v>1012</v>
      </c>
      <c r="G2026">
        <v>5</v>
      </c>
      <c r="H2026" t="s">
        <v>16</v>
      </c>
      <c r="I2026">
        <v>665</v>
      </c>
      <c r="J2026">
        <f>(p_summary[[#This Row],[UnitsSold]] - AVERAGE(product_summaries[UnitsSold])) / _xlfn.STDEV.P(product_summaries[UnitsSold])</f>
        <v>0.22484119498848315</v>
      </c>
      <c r="K2026">
        <f>(p_summary[[#This Row],[Revenue]]-AVERAGE(product_summaries[UnitsSold]))/_xlfn.STDEV.P(product_summaries[UnitsSold])</f>
        <v>-4.4467974286969527E-3</v>
      </c>
      <c r="L2026">
        <v>740</v>
      </c>
    </row>
    <row r="2027" spans="1:12" x14ac:dyDescent="0.3">
      <c r="A2027">
        <v>11031</v>
      </c>
      <c r="B2027">
        <v>71</v>
      </c>
      <c r="C2027">
        <v>21.5</v>
      </c>
      <c r="D2027">
        <v>16</v>
      </c>
      <c r="E2027">
        <v>0</v>
      </c>
      <c r="F2027" t="s">
        <v>1025</v>
      </c>
      <c r="G2027">
        <v>4</v>
      </c>
      <c r="H2027" t="s">
        <v>13</v>
      </c>
      <c r="I2027">
        <v>344</v>
      </c>
      <c r="J2027">
        <f>(p_summary[[#This Row],[UnitsSold]] - AVERAGE(product_summaries[UnitsSold])) / _xlfn.STDEV.P(product_summaries[UnitsSold])</f>
        <v>1.1939651096050978</v>
      </c>
      <c r="K2027">
        <f>(p_summary[[#This Row],[Revenue]]-AVERAGE(product_summaries[UnitsSold]))/_xlfn.STDEV.P(product_summaries[UnitsSold])</f>
        <v>-0.9857994049742278</v>
      </c>
      <c r="L2027">
        <v>1057</v>
      </c>
    </row>
    <row r="2028" spans="1:12" x14ac:dyDescent="0.3">
      <c r="A2028">
        <v>11032</v>
      </c>
      <c r="B2028">
        <v>36</v>
      </c>
      <c r="C2028">
        <v>19</v>
      </c>
      <c r="D2028">
        <v>35</v>
      </c>
      <c r="E2028">
        <v>0</v>
      </c>
      <c r="F2028" t="s">
        <v>957</v>
      </c>
      <c r="G2028">
        <v>8</v>
      </c>
      <c r="H2028" t="s">
        <v>25</v>
      </c>
      <c r="I2028">
        <v>665</v>
      </c>
      <c r="J2028">
        <f>(p_summary[[#This Row],[UnitsSold]] - AVERAGE(product_summaries[UnitsSold])) / _xlfn.STDEV.P(product_summaries[UnitsSold])</f>
        <v>0.42355745508337261</v>
      </c>
      <c r="K2028">
        <f>(p_summary[[#This Row],[Revenue]]-AVERAGE(product_summaries[UnitsSold]))/_xlfn.STDEV.P(product_summaries[UnitsSold])</f>
        <v>-4.4467974286969527E-3</v>
      </c>
      <c r="L2028">
        <v>805</v>
      </c>
    </row>
    <row r="2029" spans="1:12" x14ac:dyDescent="0.3">
      <c r="A2029">
        <v>11032</v>
      </c>
      <c r="B2029">
        <v>38</v>
      </c>
      <c r="C2029">
        <v>263.5</v>
      </c>
      <c r="D2029">
        <v>25</v>
      </c>
      <c r="E2029">
        <v>0</v>
      </c>
      <c r="F2029" t="s">
        <v>961</v>
      </c>
      <c r="G2029">
        <v>1</v>
      </c>
      <c r="H2029" t="s">
        <v>4</v>
      </c>
      <c r="I2029">
        <v>6587.5</v>
      </c>
      <c r="J2029">
        <f>(p_summary[[#This Row],[UnitsSold]] - AVERAGE(product_summaries[UnitsSold])) / _xlfn.STDEV.P(product_summaries[UnitsSold])</f>
        <v>-0.13284807318231781</v>
      </c>
      <c r="K2029">
        <f>(p_summary[[#This Row],[Revenue]]-AVERAGE(product_summaries[UnitsSold]))/_xlfn.STDEV.P(product_summaries[UnitsSold])</f>
        <v>18.101661670447957</v>
      </c>
      <c r="L2029">
        <v>623</v>
      </c>
    </row>
    <row r="2030" spans="1:12" x14ac:dyDescent="0.3">
      <c r="A2030">
        <v>11032</v>
      </c>
      <c r="B2030">
        <v>59</v>
      </c>
      <c r="C2030">
        <v>55</v>
      </c>
      <c r="D2030">
        <v>30</v>
      </c>
      <c r="E2030">
        <v>0</v>
      </c>
      <c r="F2030" t="s">
        <v>1002</v>
      </c>
      <c r="G2030">
        <v>4</v>
      </c>
      <c r="H2030" t="s">
        <v>13</v>
      </c>
      <c r="I2030">
        <v>1650</v>
      </c>
      <c r="J2030">
        <f>(p_summary[[#This Row],[UnitsSold]] - AVERAGE(product_summaries[UnitsSold])) / _xlfn.STDEV.P(product_summaries[UnitsSold])</f>
        <v>2.5360641585536587</v>
      </c>
      <c r="K2030">
        <f>(p_summary[[#This Row],[Revenue]]-AVERAGE(product_summaries[UnitsSold]))/_xlfn.STDEV.P(product_summaries[UnitsSold])</f>
        <v>3.0068688363169351</v>
      </c>
      <c r="L2030">
        <v>1496</v>
      </c>
    </row>
    <row r="2031" spans="1:12" x14ac:dyDescent="0.3">
      <c r="A2031">
        <v>11033</v>
      </c>
      <c r="B2031">
        <v>53</v>
      </c>
      <c r="C2031">
        <v>32.799999999999997</v>
      </c>
      <c r="D2031">
        <v>70</v>
      </c>
      <c r="E2031">
        <v>0.10000000149011612</v>
      </c>
      <c r="F2031" t="s">
        <v>991</v>
      </c>
      <c r="G2031">
        <v>6</v>
      </c>
      <c r="H2031" t="s">
        <v>19</v>
      </c>
      <c r="I2031">
        <v>2066.3999965786934</v>
      </c>
      <c r="J2031">
        <f>(p_summary[[#This Row],[UnitsSold]] - AVERAGE(product_summaries[UnitsSold])) / _xlfn.STDEV.P(product_summaries[UnitsSold])</f>
        <v>0.16981207680835994</v>
      </c>
      <c r="K2031">
        <f>(p_summary[[#This Row],[Revenue]]-AVERAGE(product_summaries[UnitsSold]))/_xlfn.STDEV.P(product_summaries[UnitsSold])</f>
        <v>4.2798757597575925</v>
      </c>
      <c r="L2031">
        <v>722</v>
      </c>
    </row>
    <row r="2032" spans="1:12" x14ac:dyDescent="0.3">
      <c r="A2032">
        <v>11033</v>
      </c>
      <c r="B2032">
        <v>69</v>
      </c>
      <c r="C2032">
        <v>36</v>
      </c>
      <c r="D2032">
        <v>36</v>
      </c>
      <c r="E2032">
        <v>0.10000000149011612</v>
      </c>
      <c r="F2032" t="s">
        <v>1021</v>
      </c>
      <c r="G2032">
        <v>4</v>
      </c>
      <c r="H2032" t="s">
        <v>13</v>
      </c>
      <c r="I2032">
        <v>1166.3999980688095</v>
      </c>
      <c r="J2032">
        <f>(p_summary[[#This Row],[UnitsSold]] - AVERAGE(product_summaries[UnitsSold])) / _xlfn.STDEV.P(product_summaries[UnitsSold])</f>
        <v>0.14535469095052739</v>
      </c>
      <c r="K2032">
        <f>(p_summary[[#This Row],[Revenue]]-AVERAGE(product_summaries[UnitsSold]))/_xlfn.STDEV.P(product_summaries[UnitsSold])</f>
        <v>1.5284198553069739</v>
      </c>
      <c r="L2032">
        <v>714</v>
      </c>
    </row>
    <row r="2033" spans="1:12" x14ac:dyDescent="0.3">
      <c r="A2033">
        <v>11034</v>
      </c>
      <c r="B2033">
        <v>21</v>
      </c>
      <c r="C2033">
        <v>10</v>
      </c>
      <c r="D2033">
        <v>15</v>
      </c>
      <c r="E2033">
        <v>0.10000000149011612</v>
      </c>
      <c r="F2033" t="s">
        <v>929</v>
      </c>
      <c r="G2033">
        <v>3</v>
      </c>
      <c r="H2033" t="s">
        <v>10</v>
      </c>
      <c r="I2033">
        <v>134.99999977648258</v>
      </c>
      <c r="J2033">
        <f>(p_summary[[#This Row],[UnitsSold]] - AVERAGE(product_summaries[UnitsSold])) / _xlfn.STDEV.P(product_summaries[UnitsSold])</f>
        <v>1.0686210070837059</v>
      </c>
      <c r="K2033">
        <f>(p_summary[[#This Row],[Revenue]]-AVERAGE(product_summaries[UnitsSold]))/_xlfn.STDEV.P(product_summaries[UnitsSold])</f>
        <v>-1.6247486111934346</v>
      </c>
      <c r="L2033">
        <v>1016</v>
      </c>
    </row>
    <row r="2034" spans="1:12" x14ac:dyDescent="0.3">
      <c r="A2034">
        <v>11034</v>
      </c>
      <c r="B2034">
        <v>44</v>
      </c>
      <c r="C2034">
        <v>19.45</v>
      </c>
      <c r="D2034">
        <v>12</v>
      </c>
      <c r="E2034">
        <v>0</v>
      </c>
      <c r="F2034" t="s">
        <v>973</v>
      </c>
      <c r="G2034">
        <v>2</v>
      </c>
      <c r="H2034" t="s">
        <v>7</v>
      </c>
      <c r="I2034">
        <v>233.39999999999998</v>
      </c>
      <c r="J2034">
        <f>(p_summary[[#This Row],[UnitsSold]] - AVERAGE(product_summaries[UnitsSold])) / _xlfn.STDEV.P(product_summaries[UnitsSold])</f>
        <v>-0.20010588429135731</v>
      </c>
      <c r="K2034">
        <f>(p_summary[[#This Row],[Revenue]]-AVERAGE(product_summaries[UnitsSold]))/_xlfn.STDEV.P(product_summaries[UnitsSold])</f>
        <v>-1.3239227644587628</v>
      </c>
      <c r="L2034">
        <v>601</v>
      </c>
    </row>
    <row r="2035" spans="1:12" x14ac:dyDescent="0.3">
      <c r="A2035">
        <v>11034</v>
      </c>
      <c r="B2035">
        <v>61</v>
      </c>
      <c r="C2035">
        <v>28.5</v>
      </c>
      <c r="D2035">
        <v>6</v>
      </c>
      <c r="E2035">
        <v>0</v>
      </c>
      <c r="F2035" t="s">
        <v>1006</v>
      </c>
      <c r="G2035">
        <v>2</v>
      </c>
      <c r="H2035" t="s">
        <v>7</v>
      </c>
      <c r="I2035">
        <v>171</v>
      </c>
      <c r="J2035">
        <f>(p_summary[[#This Row],[UnitsSold]] - AVERAGE(product_summaries[UnitsSold])) / _xlfn.STDEV.P(product_summaries[UnitsSold])</f>
        <v>-0.19399153782689918</v>
      </c>
      <c r="K2035">
        <f>(p_summary[[#This Row],[Revenue]]-AVERAGE(product_summaries[UnitsSold]))/_xlfn.STDEV.P(product_summaries[UnitsSold])</f>
        <v>-1.5146903741498565</v>
      </c>
      <c r="L2035">
        <v>603</v>
      </c>
    </row>
    <row r="2036" spans="1:12" x14ac:dyDescent="0.3">
      <c r="A2036">
        <v>11035</v>
      </c>
      <c r="B2036">
        <v>1</v>
      </c>
      <c r="C2036">
        <v>18</v>
      </c>
      <c r="D2036">
        <v>10</v>
      </c>
      <c r="E2036">
        <v>0</v>
      </c>
      <c r="F2036" t="s">
        <v>889</v>
      </c>
      <c r="G2036">
        <v>1</v>
      </c>
      <c r="H2036" t="s">
        <v>4</v>
      </c>
      <c r="I2036">
        <v>180</v>
      </c>
      <c r="J2036">
        <f>(p_summary[[#This Row],[UnitsSold]] - AVERAGE(product_summaries[UnitsSold])) / _xlfn.STDEV.P(product_summaries[UnitsSold])</f>
        <v>0.49387243942464115</v>
      </c>
      <c r="K2036">
        <f>(p_summary[[#This Row],[Revenue]]-AVERAGE(product_summaries[UnitsSold]))/_xlfn.STDEV.P(product_summaries[UnitsSold])</f>
        <v>-1.4871758150597949</v>
      </c>
      <c r="L2036">
        <v>828</v>
      </c>
    </row>
    <row r="2037" spans="1:12" x14ac:dyDescent="0.3">
      <c r="A2037">
        <v>11035</v>
      </c>
      <c r="B2037">
        <v>35</v>
      </c>
      <c r="C2037">
        <v>18</v>
      </c>
      <c r="D2037">
        <v>60</v>
      </c>
      <c r="E2037">
        <v>0</v>
      </c>
      <c r="F2037" t="s">
        <v>956</v>
      </c>
      <c r="G2037">
        <v>1</v>
      </c>
      <c r="H2037" t="s">
        <v>4</v>
      </c>
      <c r="I2037">
        <v>1080</v>
      </c>
      <c r="J2037">
        <f>(p_summary[[#This Row],[UnitsSold]] - AVERAGE(product_summaries[UnitsSold])) / _xlfn.STDEV.P(product_summaries[UnitsSold])</f>
        <v>0.6620169671972399</v>
      </c>
      <c r="K2037">
        <f>(p_summary[[#This Row],[Revenue]]-AVERAGE(product_summaries[UnitsSold]))/_xlfn.STDEV.P(product_summaries[UnitsSold])</f>
        <v>1.2642800939463663</v>
      </c>
      <c r="L2037">
        <v>883</v>
      </c>
    </row>
    <row r="2038" spans="1:12" x14ac:dyDescent="0.3">
      <c r="A2038">
        <v>11035</v>
      </c>
      <c r="B2038">
        <v>42</v>
      </c>
      <c r="C2038">
        <v>14</v>
      </c>
      <c r="D2038">
        <v>30</v>
      </c>
      <c r="E2038">
        <v>0</v>
      </c>
      <c r="F2038" t="s">
        <v>969</v>
      </c>
      <c r="G2038">
        <v>5</v>
      </c>
      <c r="H2038" t="s">
        <v>16</v>
      </c>
      <c r="I2038">
        <v>420</v>
      </c>
      <c r="J2038">
        <f>(p_summary[[#This Row],[UnitsSold]] - AVERAGE(product_summaries[UnitsSold])) / _xlfn.STDEV.P(product_summaries[UnitsSold])</f>
        <v>9.338274600263323E-2</v>
      </c>
      <c r="K2038">
        <f>(p_summary[[#This Row],[Revenue]]-AVERAGE(product_summaries[UnitsSold]))/_xlfn.STDEV.P(product_summaries[UnitsSold])</f>
        <v>-0.7534542393248187</v>
      </c>
      <c r="L2038">
        <v>697</v>
      </c>
    </row>
    <row r="2039" spans="1:12" x14ac:dyDescent="0.3">
      <c r="A2039">
        <v>11035</v>
      </c>
      <c r="B2039">
        <v>54</v>
      </c>
      <c r="C2039">
        <v>7.45</v>
      </c>
      <c r="D2039">
        <v>10</v>
      </c>
      <c r="E2039">
        <v>0</v>
      </c>
      <c r="F2039" t="s">
        <v>993</v>
      </c>
      <c r="G2039">
        <v>6</v>
      </c>
      <c r="H2039" t="s">
        <v>19</v>
      </c>
      <c r="I2039">
        <v>74.5</v>
      </c>
      <c r="J2039">
        <f>(p_summary[[#This Row],[UnitsSold]] - AVERAGE(product_summaries[UnitsSold])) / _xlfn.STDEV.P(product_summaries[UnitsSold])</f>
        <v>0.27069879347191916</v>
      </c>
      <c r="K2039">
        <f>(p_summary[[#This Row],[Revenue]]-AVERAGE(product_summaries[UnitsSold]))/_xlfn.STDEV.P(product_summaries[UnitsSold])</f>
        <v>-1.8097075910599616</v>
      </c>
      <c r="L2039">
        <v>755</v>
      </c>
    </row>
    <row r="2040" spans="1:12" x14ac:dyDescent="0.3">
      <c r="A2040">
        <v>11036</v>
      </c>
      <c r="B2040">
        <v>13</v>
      </c>
      <c r="C2040">
        <v>6</v>
      </c>
      <c r="D2040">
        <v>7</v>
      </c>
      <c r="E2040">
        <v>0</v>
      </c>
      <c r="F2040" t="s">
        <v>913</v>
      </c>
      <c r="G2040">
        <v>8</v>
      </c>
      <c r="H2040" t="s">
        <v>25</v>
      </c>
      <c r="I2040">
        <v>42</v>
      </c>
      <c r="J2040">
        <f>(p_summary[[#This Row],[UnitsSold]] - AVERAGE(product_summaries[UnitsSold])) / _xlfn.STDEV.P(product_summaries[UnitsSold])</f>
        <v>0.68647435305507243</v>
      </c>
      <c r="K2040">
        <f>(p_summary[[#This Row],[Revenue]]-AVERAGE(product_summaries[UnitsSold]))/_xlfn.STDEV.P(product_summaries[UnitsSold])</f>
        <v>-1.9090657211074065</v>
      </c>
      <c r="L2040">
        <v>891</v>
      </c>
    </row>
    <row r="2041" spans="1:12" x14ac:dyDescent="0.3">
      <c r="A2041">
        <v>11036</v>
      </c>
      <c r="B2041">
        <v>59</v>
      </c>
      <c r="C2041">
        <v>55</v>
      </c>
      <c r="D2041">
        <v>30</v>
      </c>
      <c r="E2041">
        <v>0</v>
      </c>
      <c r="F2041" t="s">
        <v>1002</v>
      </c>
      <c r="G2041">
        <v>4</v>
      </c>
      <c r="H2041" t="s">
        <v>13</v>
      </c>
      <c r="I2041">
        <v>1650</v>
      </c>
      <c r="J2041">
        <f>(p_summary[[#This Row],[UnitsSold]] - AVERAGE(product_summaries[UnitsSold])) / _xlfn.STDEV.P(product_summaries[UnitsSold])</f>
        <v>2.5360641585536587</v>
      </c>
      <c r="K2041">
        <f>(p_summary[[#This Row],[Revenue]]-AVERAGE(product_summaries[UnitsSold]))/_xlfn.STDEV.P(product_summaries[UnitsSold])</f>
        <v>3.0068688363169351</v>
      </c>
      <c r="L2041">
        <v>1496</v>
      </c>
    </row>
    <row r="2042" spans="1:12" x14ac:dyDescent="0.3">
      <c r="A2042">
        <v>11037</v>
      </c>
      <c r="B2042">
        <v>70</v>
      </c>
      <c r="C2042">
        <v>15</v>
      </c>
      <c r="D2042">
        <v>4</v>
      </c>
      <c r="E2042">
        <v>0</v>
      </c>
      <c r="F2042" t="s">
        <v>1023</v>
      </c>
      <c r="G2042">
        <v>1</v>
      </c>
      <c r="H2042" t="s">
        <v>4</v>
      </c>
      <c r="I2042">
        <v>60</v>
      </c>
      <c r="J2042">
        <f>(p_summary[[#This Row],[UnitsSold]] - AVERAGE(product_summaries[UnitsSold])) / _xlfn.STDEV.P(product_summaries[UnitsSold])</f>
        <v>0.4602435338701214</v>
      </c>
      <c r="K2042">
        <f>(p_summary[[#This Row],[Revenue]]-AVERAGE(product_summaries[UnitsSold]))/_xlfn.STDEV.P(product_summaries[UnitsSold])</f>
        <v>-1.8540366029272832</v>
      </c>
      <c r="L2042">
        <v>817</v>
      </c>
    </row>
    <row r="2043" spans="1:12" x14ac:dyDescent="0.3">
      <c r="A2043">
        <v>11038</v>
      </c>
      <c r="B2043">
        <v>40</v>
      </c>
      <c r="C2043">
        <v>18.399999999999999</v>
      </c>
      <c r="D2043">
        <v>5</v>
      </c>
      <c r="E2043">
        <v>0.20000000298023224</v>
      </c>
      <c r="F2043" t="s">
        <v>965</v>
      </c>
      <c r="G2043">
        <v>8</v>
      </c>
      <c r="H2043" t="s">
        <v>25</v>
      </c>
      <c r="I2043">
        <v>73.599999725818634</v>
      </c>
      <c r="J2043">
        <f>(p_summary[[#This Row],[UnitsSold]] - AVERAGE(product_summaries[UnitsSold])) / _xlfn.STDEV.P(product_summaries[UnitsSold])</f>
        <v>1.3345950782876348</v>
      </c>
      <c r="K2043">
        <f>(p_summary[[#This Row],[Revenue]]-AVERAGE(product_summaries[UnitsSold]))/_xlfn.STDEV.P(product_summaries[UnitsSold])</f>
        <v>-1.8124590478071878</v>
      </c>
      <c r="L2043">
        <v>1103</v>
      </c>
    </row>
    <row r="2044" spans="1:12" x14ac:dyDescent="0.3">
      <c r="A2044">
        <v>11038</v>
      </c>
      <c r="B2044">
        <v>52</v>
      </c>
      <c r="C2044">
        <v>7</v>
      </c>
      <c r="D2044">
        <v>2</v>
      </c>
      <c r="E2044">
        <v>0</v>
      </c>
      <c r="F2044" t="s">
        <v>989</v>
      </c>
      <c r="G2044">
        <v>5</v>
      </c>
      <c r="H2044" t="s">
        <v>16</v>
      </c>
      <c r="I2044">
        <v>14</v>
      </c>
      <c r="J2044">
        <f>(p_summary[[#This Row],[UnitsSold]] - AVERAGE(product_summaries[UnitsSold])) / _xlfn.STDEV.P(product_summaries[UnitsSold])</f>
        <v>-0.50888038074649322</v>
      </c>
      <c r="K2044">
        <f>(p_summary[[#This Row],[Revenue]]-AVERAGE(product_summaries[UnitsSold]))/_xlfn.STDEV.P(product_summaries[UnitsSold])</f>
        <v>-1.9946665716098204</v>
      </c>
      <c r="L2044">
        <v>500</v>
      </c>
    </row>
    <row r="2045" spans="1:12" x14ac:dyDescent="0.3">
      <c r="A2045">
        <v>11038</v>
      </c>
      <c r="B2045">
        <v>71</v>
      </c>
      <c r="C2045">
        <v>21.5</v>
      </c>
      <c r="D2045">
        <v>30</v>
      </c>
      <c r="E2045">
        <v>0</v>
      </c>
      <c r="F2045" t="s">
        <v>1025</v>
      </c>
      <c r="G2045">
        <v>4</v>
      </c>
      <c r="H2045" t="s">
        <v>13</v>
      </c>
      <c r="I2045">
        <v>645</v>
      </c>
      <c r="J2045">
        <f>(p_summary[[#This Row],[UnitsSold]] - AVERAGE(product_summaries[UnitsSold])) / _xlfn.STDEV.P(product_summaries[UnitsSold])</f>
        <v>1.1939651096050978</v>
      </c>
      <c r="K2045">
        <f>(p_summary[[#This Row],[Revenue]]-AVERAGE(product_summaries[UnitsSold]))/_xlfn.STDEV.P(product_summaries[UnitsSold])</f>
        <v>-6.559026207327831E-2</v>
      </c>
      <c r="L2045">
        <v>1057</v>
      </c>
    </row>
    <row r="2046" spans="1:12" x14ac:dyDescent="0.3">
      <c r="A2046">
        <v>11039</v>
      </c>
      <c r="B2046">
        <v>28</v>
      </c>
      <c r="C2046">
        <v>45.6</v>
      </c>
      <c r="D2046">
        <v>20</v>
      </c>
      <c r="E2046">
        <v>0</v>
      </c>
      <c r="F2046" t="s">
        <v>943</v>
      </c>
      <c r="G2046">
        <v>7</v>
      </c>
      <c r="H2046" t="s">
        <v>22</v>
      </c>
      <c r="I2046">
        <v>912</v>
      </c>
      <c r="J2046">
        <f>(p_summary[[#This Row],[UnitsSold]] - AVERAGE(product_summaries[UnitsSold])) / _xlfn.STDEV.P(product_summaries[UnitsSold])</f>
        <v>-8.0876128234423653E-2</v>
      </c>
      <c r="K2046">
        <f>(p_summary[[#This Row],[Revenue]]-AVERAGE(product_summaries[UnitsSold]))/_xlfn.STDEV.P(product_summaries[UnitsSold])</f>
        <v>0.75067499093188284</v>
      </c>
      <c r="L2046">
        <v>640</v>
      </c>
    </row>
    <row r="2047" spans="1:12" x14ac:dyDescent="0.3">
      <c r="A2047">
        <v>11039</v>
      </c>
      <c r="B2047">
        <v>35</v>
      </c>
      <c r="C2047">
        <v>18</v>
      </c>
      <c r="D2047">
        <v>24</v>
      </c>
      <c r="E2047">
        <v>0</v>
      </c>
      <c r="F2047" t="s">
        <v>956</v>
      </c>
      <c r="G2047">
        <v>1</v>
      </c>
      <c r="H2047" t="s">
        <v>4</v>
      </c>
      <c r="I2047">
        <v>432</v>
      </c>
      <c r="J2047">
        <f>(p_summary[[#This Row],[UnitsSold]] - AVERAGE(product_summaries[UnitsSold])) / _xlfn.STDEV.P(product_summaries[UnitsSold])</f>
        <v>0.6620169671972399</v>
      </c>
      <c r="K2047">
        <f>(p_summary[[#This Row],[Revenue]]-AVERAGE(product_summaries[UnitsSold]))/_xlfn.STDEV.P(product_summaries[UnitsSold])</f>
        <v>-0.7167681605380698</v>
      </c>
      <c r="L2047">
        <v>883</v>
      </c>
    </row>
    <row r="2048" spans="1:12" x14ac:dyDescent="0.3">
      <c r="A2048">
        <v>11039</v>
      </c>
      <c r="B2048">
        <v>49</v>
      </c>
      <c r="C2048">
        <v>20</v>
      </c>
      <c r="D2048">
        <v>60</v>
      </c>
      <c r="E2048">
        <v>0</v>
      </c>
      <c r="F2048" t="s">
        <v>983</v>
      </c>
      <c r="G2048">
        <v>3</v>
      </c>
      <c r="H2048" t="s">
        <v>10</v>
      </c>
      <c r="I2048">
        <v>1200</v>
      </c>
      <c r="J2048">
        <f>(p_summary[[#This Row],[UnitsSold]] - AVERAGE(product_summaries[UnitsSold])) / _xlfn.STDEV.P(product_summaries[UnitsSold])</f>
        <v>-0.44773691610191185</v>
      </c>
      <c r="K2048">
        <f>(p_summary[[#This Row],[Revenue]]-AVERAGE(product_summaries[UnitsSold]))/_xlfn.STDEV.P(product_summaries[UnitsSold])</f>
        <v>1.6311408818138544</v>
      </c>
      <c r="L2048">
        <v>520</v>
      </c>
    </row>
    <row r="2049" spans="1:12" x14ac:dyDescent="0.3">
      <c r="A2049">
        <v>11039</v>
      </c>
      <c r="B2049">
        <v>57</v>
      </c>
      <c r="C2049">
        <v>19.5</v>
      </c>
      <c r="D2049">
        <v>28</v>
      </c>
      <c r="E2049">
        <v>0</v>
      </c>
      <c r="F2049" t="s">
        <v>999</v>
      </c>
      <c r="G2049">
        <v>5</v>
      </c>
      <c r="H2049" t="s">
        <v>16</v>
      </c>
      <c r="I2049">
        <v>546</v>
      </c>
      <c r="J2049">
        <f>(p_summary[[#This Row],[UnitsSold]] - AVERAGE(product_summaries[UnitsSold])) / _xlfn.STDEV.P(product_summaries[UnitsSold])</f>
        <v>-0.71065381407361172</v>
      </c>
      <c r="K2049">
        <f>(p_summary[[#This Row],[Revenue]]-AVERAGE(product_summaries[UnitsSold]))/_xlfn.STDEV.P(product_summaries[UnitsSold])</f>
        <v>-0.36825041206395609</v>
      </c>
      <c r="L2049">
        <v>434</v>
      </c>
    </row>
    <row r="2050" spans="1:12" x14ac:dyDescent="0.3">
      <c r="A2050">
        <v>11040</v>
      </c>
      <c r="B2050">
        <v>21</v>
      </c>
      <c r="C2050">
        <v>10</v>
      </c>
      <c r="D2050">
        <v>20</v>
      </c>
      <c r="E2050">
        <v>0</v>
      </c>
      <c r="F2050" t="s">
        <v>929</v>
      </c>
      <c r="G2050">
        <v>3</v>
      </c>
      <c r="H2050" t="s">
        <v>10</v>
      </c>
      <c r="I2050">
        <v>200</v>
      </c>
      <c r="J2050">
        <f>(p_summary[[#This Row],[UnitsSold]] - AVERAGE(product_summaries[UnitsSold])) / _xlfn.STDEV.P(product_summaries[UnitsSold])</f>
        <v>1.0686210070837059</v>
      </c>
      <c r="K2050">
        <f>(p_summary[[#This Row],[Revenue]]-AVERAGE(product_summaries[UnitsSold]))/_xlfn.STDEV.P(product_summaries[UnitsSold])</f>
        <v>-1.4260323504152137</v>
      </c>
      <c r="L2050">
        <v>1016</v>
      </c>
    </row>
    <row r="2051" spans="1:12" x14ac:dyDescent="0.3">
      <c r="A2051">
        <v>11041</v>
      </c>
      <c r="B2051">
        <v>2</v>
      </c>
      <c r="C2051">
        <v>19</v>
      </c>
      <c r="D2051">
        <v>30</v>
      </c>
      <c r="E2051">
        <v>0.20000000298023224</v>
      </c>
      <c r="F2051" t="s">
        <v>891</v>
      </c>
      <c r="G2051">
        <v>1</v>
      </c>
      <c r="H2051" t="s">
        <v>4</v>
      </c>
      <c r="I2051">
        <v>455.99999830126762</v>
      </c>
      <c r="J2051">
        <f>(p_summary[[#This Row],[UnitsSold]] - AVERAGE(product_summaries[UnitsSold])) / _xlfn.STDEV.P(product_summaries[UnitsSold])</f>
        <v>1.1939651096050978</v>
      </c>
      <c r="K2051">
        <f>(p_summary[[#This Row],[Revenue]]-AVERAGE(product_summaries[UnitsSold]))/_xlfn.STDEV.P(product_summaries[UnitsSold])</f>
        <v>-0.64339600815789133</v>
      </c>
      <c r="L2051">
        <v>1057</v>
      </c>
    </row>
    <row r="2052" spans="1:12" x14ac:dyDescent="0.3">
      <c r="A2052">
        <v>11041</v>
      </c>
      <c r="B2052">
        <v>63</v>
      </c>
      <c r="C2052">
        <v>43.9</v>
      </c>
      <c r="D2052">
        <v>30</v>
      </c>
      <c r="E2052">
        <v>0</v>
      </c>
      <c r="F2052" t="s">
        <v>1010</v>
      </c>
      <c r="G2052">
        <v>2</v>
      </c>
      <c r="H2052" t="s">
        <v>7</v>
      </c>
      <c r="I2052">
        <v>1317</v>
      </c>
      <c r="J2052">
        <f>(p_summary[[#This Row],[UnitsSold]] - AVERAGE(product_summaries[UnitsSold])) / _xlfn.STDEV.P(product_summaries[UnitsSold])</f>
        <v>-0.67702490851909192</v>
      </c>
      <c r="K2052">
        <f>(p_summary[[#This Row],[Revenue]]-AVERAGE(product_summaries[UnitsSold]))/_xlfn.STDEV.P(product_summaries[UnitsSold])</f>
        <v>1.9888301499846555</v>
      </c>
      <c r="L2052">
        <v>445</v>
      </c>
    </row>
    <row r="2053" spans="1:12" x14ac:dyDescent="0.3">
      <c r="A2053">
        <v>11042</v>
      </c>
      <c r="B2053">
        <v>44</v>
      </c>
      <c r="C2053">
        <v>19.45</v>
      </c>
      <c r="D2053">
        <v>15</v>
      </c>
      <c r="E2053">
        <v>0</v>
      </c>
      <c r="F2053" t="s">
        <v>973</v>
      </c>
      <c r="G2053">
        <v>2</v>
      </c>
      <c r="H2053" t="s">
        <v>7</v>
      </c>
      <c r="I2053">
        <v>291.75</v>
      </c>
      <c r="J2053">
        <f>(p_summary[[#This Row],[UnitsSold]] - AVERAGE(product_summaries[UnitsSold])) / _xlfn.STDEV.P(product_summaries[UnitsSold])</f>
        <v>-0.20010588429135731</v>
      </c>
      <c r="K2053">
        <f>(p_summary[[#This Row],[Revenue]]-AVERAGE(product_summaries[UnitsSold]))/_xlfn.STDEV.P(product_summaries[UnitsSold])</f>
        <v>-1.1455367063581967</v>
      </c>
      <c r="L2053">
        <v>601</v>
      </c>
    </row>
    <row r="2054" spans="1:12" x14ac:dyDescent="0.3">
      <c r="A2054">
        <v>11042</v>
      </c>
      <c r="B2054">
        <v>61</v>
      </c>
      <c r="C2054">
        <v>28.5</v>
      </c>
      <c r="D2054">
        <v>4</v>
      </c>
      <c r="E2054">
        <v>0</v>
      </c>
      <c r="F2054" t="s">
        <v>1006</v>
      </c>
      <c r="G2054">
        <v>2</v>
      </c>
      <c r="H2054" t="s">
        <v>7</v>
      </c>
      <c r="I2054">
        <v>114</v>
      </c>
      <c r="J2054">
        <f>(p_summary[[#This Row],[UnitsSold]] - AVERAGE(product_summaries[UnitsSold])) / _xlfn.STDEV.P(product_summaries[UnitsSold])</f>
        <v>-0.19399153782689918</v>
      </c>
      <c r="K2054">
        <f>(p_summary[[#This Row],[Revenue]]-AVERAGE(product_summaries[UnitsSold]))/_xlfn.STDEV.P(product_summaries[UnitsSold])</f>
        <v>-1.6889492483869135</v>
      </c>
      <c r="L2054">
        <v>603</v>
      </c>
    </row>
    <row r="2055" spans="1:12" x14ac:dyDescent="0.3">
      <c r="A2055">
        <v>11043</v>
      </c>
      <c r="B2055">
        <v>11</v>
      </c>
      <c r="C2055">
        <v>21</v>
      </c>
      <c r="D2055">
        <v>10</v>
      </c>
      <c r="E2055">
        <v>0</v>
      </c>
      <c r="F2055" t="s">
        <v>909</v>
      </c>
      <c r="G2055">
        <v>4</v>
      </c>
      <c r="H2055" t="s">
        <v>13</v>
      </c>
      <c r="I2055">
        <v>210</v>
      </c>
      <c r="J2055">
        <f>(p_summary[[#This Row],[UnitsSold]] - AVERAGE(product_summaries[UnitsSold])) / _xlfn.STDEV.P(product_summaries[UnitsSold])</f>
        <v>0.12089730509269485</v>
      </c>
      <c r="K2055">
        <f>(p_summary[[#This Row],[Revenue]]-AVERAGE(product_summaries[UnitsSold]))/_xlfn.STDEV.P(product_summaries[UnitsSold])</f>
        <v>-1.395460618092923</v>
      </c>
      <c r="L2055">
        <v>706</v>
      </c>
    </row>
    <row r="2056" spans="1:12" x14ac:dyDescent="0.3">
      <c r="A2056">
        <v>11044</v>
      </c>
      <c r="B2056">
        <v>62</v>
      </c>
      <c r="C2056">
        <v>49.3</v>
      </c>
      <c r="D2056">
        <v>12</v>
      </c>
      <c r="E2056">
        <v>0</v>
      </c>
      <c r="F2056" t="s">
        <v>1008</v>
      </c>
      <c r="G2056">
        <v>3</v>
      </c>
      <c r="H2056" t="s">
        <v>10</v>
      </c>
      <c r="I2056">
        <v>591.59999999999991</v>
      </c>
      <c r="J2056">
        <f>(p_summary[[#This Row],[UnitsSold]] - AVERAGE(product_summaries[UnitsSold])) / _xlfn.STDEV.P(product_summaries[UnitsSold])</f>
        <v>1.2734516136430536</v>
      </c>
      <c r="K2056">
        <f>(p_summary[[#This Row],[Revenue]]-AVERAGE(product_summaries[UnitsSold]))/_xlfn.STDEV.P(product_summaries[UnitsSold])</f>
        <v>-0.22884331267431082</v>
      </c>
      <c r="L2056">
        <v>1083</v>
      </c>
    </row>
    <row r="2057" spans="1:12" x14ac:dyDescent="0.3">
      <c r="A2057">
        <v>11045</v>
      </c>
      <c r="B2057">
        <v>33</v>
      </c>
      <c r="C2057">
        <v>2.5</v>
      </c>
      <c r="D2057">
        <v>15</v>
      </c>
      <c r="E2057">
        <v>0</v>
      </c>
      <c r="F2057" t="s">
        <v>953</v>
      </c>
      <c r="G2057">
        <v>4</v>
      </c>
      <c r="H2057" t="s">
        <v>13</v>
      </c>
      <c r="I2057">
        <v>37.5</v>
      </c>
      <c r="J2057">
        <f>(p_summary[[#This Row],[UnitsSold]] - AVERAGE(product_summaries[UnitsSold])) / _xlfn.STDEV.P(product_summaries[UnitsSold])</f>
        <v>0.27069879347191916</v>
      </c>
      <c r="K2057">
        <f>(p_summary[[#This Row],[Revenue]]-AVERAGE(product_summaries[UnitsSold]))/_xlfn.STDEV.P(product_summaries[UnitsSold])</f>
        <v>-1.9228230006524372</v>
      </c>
      <c r="L2057">
        <v>755</v>
      </c>
    </row>
    <row r="2058" spans="1:12" x14ac:dyDescent="0.3">
      <c r="A2058">
        <v>11045</v>
      </c>
      <c r="B2058">
        <v>51</v>
      </c>
      <c r="C2058">
        <v>53</v>
      </c>
      <c r="D2058">
        <v>24</v>
      </c>
      <c r="E2058">
        <v>0</v>
      </c>
      <c r="F2058" t="s">
        <v>987</v>
      </c>
      <c r="G2058">
        <v>7</v>
      </c>
      <c r="H2058" t="s">
        <v>22</v>
      </c>
      <c r="I2058">
        <v>1272</v>
      </c>
      <c r="J2058">
        <f>(p_summary[[#This Row],[UnitsSold]] - AVERAGE(product_summaries[UnitsSold])) / _xlfn.STDEV.P(product_summaries[UnitsSold])</f>
        <v>0.67118848689392707</v>
      </c>
      <c r="K2058">
        <f>(p_summary[[#This Row],[Revenue]]-AVERAGE(product_summaries[UnitsSold]))/_xlfn.STDEV.P(product_summaries[UnitsSold])</f>
        <v>1.8512573545343474</v>
      </c>
      <c r="L2058">
        <v>886</v>
      </c>
    </row>
    <row r="2059" spans="1:12" x14ac:dyDescent="0.3">
      <c r="A2059">
        <v>11046</v>
      </c>
      <c r="B2059">
        <v>12</v>
      </c>
      <c r="C2059">
        <v>38</v>
      </c>
      <c r="D2059">
        <v>20</v>
      </c>
      <c r="E2059">
        <v>5.000000074505806E-2</v>
      </c>
      <c r="F2059" t="s">
        <v>911</v>
      </c>
      <c r="G2059">
        <v>4</v>
      </c>
      <c r="H2059" t="s">
        <v>13</v>
      </c>
      <c r="I2059">
        <v>721.99999943375587</v>
      </c>
      <c r="J2059">
        <f>(p_summary[[#This Row],[UnitsSold]] - AVERAGE(product_summaries[UnitsSold])) / _xlfn.STDEV.P(product_summaries[UnitsSold])</f>
        <v>-0.9857994049742278</v>
      </c>
      <c r="K2059">
        <f>(p_summary[[#This Row],[Revenue]]-AVERAGE(product_summaries[UnitsSold]))/_xlfn.STDEV.P(product_summaries[UnitsSold])</f>
        <v>0.16981207507725354</v>
      </c>
      <c r="L2059">
        <v>344</v>
      </c>
    </row>
    <row r="2060" spans="1:12" x14ac:dyDescent="0.3">
      <c r="A2060">
        <v>11046</v>
      </c>
      <c r="B2060">
        <v>32</v>
      </c>
      <c r="C2060">
        <v>32</v>
      </c>
      <c r="D2060">
        <v>15</v>
      </c>
      <c r="E2060">
        <v>5.000000074505806E-2</v>
      </c>
      <c r="F2060" t="s">
        <v>951</v>
      </c>
      <c r="G2060">
        <v>4</v>
      </c>
      <c r="H2060" t="s">
        <v>13</v>
      </c>
      <c r="I2060">
        <v>455.99999964237213</v>
      </c>
      <c r="J2060">
        <f>(p_summary[[#This Row],[UnitsSold]] - AVERAGE(product_summaries[UnitsSold])) / _xlfn.STDEV.P(product_summaries[UnitsSold])</f>
        <v>-1.1294865468889941</v>
      </c>
      <c r="K2060">
        <f>(p_summary[[#This Row],[Revenue]]-AVERAGE(product_summaries[UnitsSold]))/_xlfn.STDEV.P(product_summaries[UnitsSold])</f>
        <v>-0.64339600405790254</v>
      </c>
      <c r="L2060">
        <v>297</v>
      </c>
    </row>
    <row r="2061" spans="1:12" x14ac:dyDescent="0.3">
      <c r="A2061">
        <v>11046</v>
      </c>
      <c r="B2061">
        <v>35</v>
      </c>
      <c r="C2061">
        <v>18</v>
      </c>
      <c r="D2061">
        <v>18</v>
      </c>
      <c r="E2061">
        <v>5.000000074505806E-2</v>
      </c>
      <c r="F2061" t="s">
        <v>956</v>
      </c>
      <c r="G2061">
        <v>1</v>
      </c>
      <c r="H2061" t="s">
        <v>4</v>
      </c>
      <c r="I2061">
        <v>307.79999975860119</v>
      </c>
      <c r="J2061">
        <f>(p_summary[[#This Row],[UnitsSold]] - AVERAGE(product_summaries[UnitsSold])) / _xlfn.STDEV.P(product_summaries[UnitsSold])</f>
        <v>0.6620169671972399</v>
      </c>
      <c r="K2061">
        <f>(p_summary[[#This Row],[Revenue]]-AVERAGE(product_summaries[UnitsSold]))/_xlfn.STDEV.P(product_summaries[UnitsSold])</f>
        <v>-1.096469076718918</v>
      </c>
      <c r="L2061">
        <v>883</v>
      </c>
    </row>
    <row r="2062" spans="1:12" x14ac:dyDescent="0.3">
      <c r="A2062">
        <v>11047</v>
      </c>
      <c r="B2062">
        <v>1</v>
      </c>
      <c r="C2062">
        <v>18</v>
      </c>
      <c r="D2062">
        <v>25</v>
      </c>
      <c r="E2062">
        <v>0.25</v>
      </c>
      <c r="F2062" t="s">
        <v>889</v>
      </c>
      <c r="G2062">
        <v>1</v>
      </c>
      <c r="H2062" t="s">
        <v>4</v>
      </c>
      <c r="I2062">
        <v>337.5</v>
      </c>
      <c r="J2062">
        <f>(p_summary[[#This Row],[UnitsSold]] - AVERAGE(product_summaries[UnitsSold])) / _xlfn.STDEV.P(product_summaries[UnitsSold])</f>
        <v>0.49387243942464115</v>
      </c>
      <c r="K2062">
        <f>(p_summary[[#This Row],[Revenue]]-AVERAGE(product_summaries[UnitsSold]))/_xlfn.STDEV.P(product_summaries[UnitsSold])</f>
        <v>-1.0056710309837167</v>
      </c>
      <c r="L2062">
        <v>828</v>
      </c>
    </row>
    <row r="2063" spans="1:12" x14ac:dyDescent="0.3">
      <c r="A2063">
        <v>11047</v>
      </c>
      <c r="B2063">
        <v>5</v>
      </c>
      <c r="C2063">
        <v>21.35</v>
      </c>
      <c r="D2063">
        <v>30</v>
      </c>
      <c r="E2063">
        <v>0.25</v>
      </c>
      <c r="F2063" t="s">
        <v>897</v>
      </c>
      <c r="G2063">
        <v>2</v>
      </c>
      <c r="H2063" t="s">
        <v>7</v>
      </c>
      <c r="I2063">
        <v>480.375</v>
      </c>
      <c r="J2063">
        <f>(p_summary[[#This Row],[UnitsSold]] - AVERAGE(product_summaries[UnitsSold])) / _xlfn.STDEV.P(product_summaries[UnitsSold])</f>
        <v>-1.126429373656765</v>
      </c>
      <c r="K2063">
        <f>(p_summary[[#This Row],[Revenue]]-AVERAGE(product_summaries[UnitsSold]))/_xlfn.STDEV.P(product_summaries[UnitsSold])</f>
        <v>-0.56887740542898868</v>
      </c>
      <c r="L2063">
        <v>298</v>
      </c>
    </row>
    <row r="2064" spans="1:12" x14ac:dyDescent="0.3">
      <c r="A2064">
        <v>11048</v>
      </c>
      <c r="B2064">
        <v>68</v>
      </c>
      <c r="C2064">
        <v>12.5</v>
      </c>
      <c r="D2064">
        <v>42</v>
      </c>
      <c r="E2064">
        <v>0</v>
      </c>
      <c r="F2064" t="s">
        <v>1019</v>
      </c>
      <c r="G2064">
        <v>3</v>
      </c>
      <c r="H2064" t="s">
        <v>10</v>
      </c>
      <c r="I2064">
        <v>525</v>
      </c>
      <c r="J2064">
        <f>(p_summary[[#This Row],[UnitsSold]] - AVERAGE(product_summaries[UnitsSold])) / _xlfn.STDEV.P(product_summaries[UnitsSold])</f>
        <v>0.40521441568999816</v>
      </c>
      <c r="K2064">
        <f>(p_summary[[#This Row],[Revenue]]-AVERAGE(product_summaries[UnitsSold]))/_xlfn.STDEV.P(product_summaries[UnitsSold])</f>
        <v>-0.4324510499407665</v>
      </c>
      <c r="L2064">
        <v>799</v>
      </c>
    </row>
    <row r="2065" spans="1:12" x14ac:dyDescent="0.3">
      <c r="A2065">
        <v>11049</v>
      </c>
      <c r="B2065">
        <v>2</v>
      </c>
      <c r="C2065">
        <v>19</v>
      </c>
      <c r="D2065">
        <v>10</v>
      </c>
      <c r="E2065">
        <v>0.20000000298023224</v>
      </c>
      <c r="F2065" t="s">
        <v>891</v>
      </c>
      <c r="G2065">
        <v>1</v>
      </c>
      <c r="H2065" t="s">
        <v>4</v>
      </c>
      <c r="I2065">
        <v>151.99999943375587</v>
      </c>
      <c r="J2065">
        <f>(p_summary[[#This Row],[UnitsSold]] - AVERAGE(product_summaries[UnitsSold])) / _xlfn.STDEV.P(product_summaries[UnitsSold])</f>
        <v>1.1939651096050978</v>
      </c>
      <c r="K2065">
        <f>(p_summary[[#This Row],[Revenue]]-AVERAGE(product_summaries[UnitsSold]))/_xlfn.STDEV.P(product_summaries[UnitsSold])</f>
        <v>-1.5727766672933152</v>
      </c>
      <c r="L2065">
        <v>1057</v>
      </c>
    </row>
    <row r="2066" spans="1:12" x14ac:dyDescent="0.3">
      <c r="A2066">
        <v>11049</v>
      </c>
      <c r="B2066">
        <v>12</v>
      </c>
      <c r="C2066">
        <v>38</v>
      </c>
      <c r="D2066">
        <v>4</v>
      </c>
      <c r="E2066">
        <v>0.20000000298023224</v>
      </c>
      <c r="F2066" t="s">
        <v>911</v>
      </c>
      <c r="G2066">
        <v>4</v>
      </c>
      <c r="H2066" t="s">
        <v>13</v>
      </c>
      <c r="I2066">
        <v>121.5999995470047</v>
      </c>
      <c r="J2066">
        <f>(p_summary[[#This Row],[UnitsSold]] - AVERAGE(product_summaries[UnitsSold])) / _xlfn.STDEV.P(product_summaries[UnitsSold])</f>
        <v>-0.9857994049742278</v>
      </c>
      <c r="K2066">
        <f>(p_summary[[#This Row],[Revenue]]-AVERAGE(product_summaries[UnitsSold]))/_xlfn.STDEV.P(product_summaries[UnitsSold])</f>
        <v>-1.6657147332068576</v>
      </c>
      <c r="L2066">
        <v>344</v>
      </c>
    </row>
    <row r="2067" spans="1:12" x14ac:dyDescent="0.3">
      <c r="A2067">
        <v>11050</v>
      </c>
      <c r="B2067">
        <v>76</v>
      </c>
      <c r="C2067">
        <v>18</v>
      </c>
      <c r="D2067">
        <v>50</v>
      </c>
      <c r="E2067">
        <v>0.10000000149011612</v>
      </c>
      <c r="F2067" t="s">
        <v>1032</v>
      </c>
      <c r="G2067">
        <v>1</v>
      </c>
      <c r="H2067" t="s">
        <v>4</v>
      </c>
      <c r="I2067">
        <v>809.99999865889549</v>
      </c>
      <c r="J2067">
        <f>(p_summary[[#This Row],[UnitsSold]] - AVERAGE(product_summaries[UnitsSold])) / _xlfn.STDEV.P(product_summaries[UnitsSold])</f>
        <v>0.96161994395568862</v>
      </c>
      <c r="K2067">
        <f>(p_summary[[#This Row],[Revenue]]-AVERAGE(product_summaries[UnitsSold]))/_xlfn.STDEV.P(product_summaries[UnitsSold])</f>
        <v>0.43884331714452912</v>
      </c>
      <c r="L2067">
        <v>981</v>
      </c>
    </row>
    <row r="2068" spans="1:12" x14ac:dyDescent="0.3">
      <c r="A2068">
        <v>11051</v>
      </c>
      <c r="B2068">
        <v>24</v>
      </c>
      <c r="C2068">
        <v>4.5</v>
      </c>
      <c r="D2068">
        <v>10</v>
      </c>
      <c r="E2068">
        <v>0.20000000298023224</v>
      </c>
      <c r="F2068" t="s">
        <v>935</v>
      </c>
      <c r="G2068">
        <v>1</v>
      </c>
      <c r="H2068" t="s">
        <v>4</v>
      </c>
      <c r="I2068">
        <v>35.999999865889549</v>
      </c>
      <c r="J2068">
        <f>(p_summary[[#This Row],[UnitsSold]] - AVERAGE(product_summaries[UnitsSold])) / _xlfn.STDEV.P(product_summaries[UnitsSold])</f>
        <v>1.4018528893966744</v>
      </c>
      <c r="K2068">
        <f>(p_summary[[#This Row],[Revenue]]-AVERAGE(product_summaries[UnitsSold]))/_xlfn.STDEV.P(product_summaries[UnitsSold])</f>
        <v>-1.9274087609107797</v>
      </c>
      <c r="L2068">
        <v>1125</v>
      </c>
    </row>
    <row r="2069" spans="1:12" x14ac:dyDescent="0.3">
      <c r="A2069">
        <v>11052</v>
      </c>
      <c r="B2069">
        <v>43</v>
      </c>
      <c r="C2069">
        <v>46</v>
      </c>
      <c r="D2069">
        <v>30</v>
      </c>
      <c r="E2069">
        <v>0.20000000298023224</v>
      </c>
      <c r="F2069" t="s">
        <v>971</v>
      </c>
      <c r="G2069">
        <v>1</v>
      </c>
      <c r="H2069" t="s">
        <v>4</v>
      </c>
      <c r="I2069">
        <v>1103.9999958872795</v>
      </c>
      <c r="J2069">
        <f>(p_summary[[#This Row],[UnitsSold]] - AVERAGE(product_summaries[UnitsSold])) / _xlfn.STDEV.P(product_summaries[UnitsSold])</f>
        <v>-0.26430652216816775</v>
      </c>
      <c r="K2069">
        <f>(p_summary[[#This Row],[Revenue]]-AVERAGE(product_summaries[UnitsSold]))/_xlfn.STDEV.P(product_summaries[UnitsSold])</f>
        <v>1.337652238946565</v>
      </c>
      <c r="L2069">
        <v>580</v>
      </c>
    </row>
    <row r="2070" spans="1:12" x14ac:dyDescent="0.3">
      <c r="A2070">
        <v>11052</v>
      </c>
      <c r="B2070">
        <v>61</v>
      </c>
      <c r="C2070">
        <v>28.5</v>
      </c>
      <c r="D2070">
        <v>10</v>
      </c>
      <c r="E2070">
        <v>0.20000000298023224</v>
      </c>
      <c r="F2070" t="s">
        <v>1006</v>
      </c>
      <c r="G2070">
        <v>2</v>
      </c>
      <c r="H2070" t="s">
        <v>7</v>
      </c>
      <c r="I2070">
        <v>227.99999915063381</v>
      </c>
      <c r="J2070">
        <f>(p_summary[[#This Row],[UnitsSold]] - AVERAGE(product_summaries[UnitsSold])) / _xlfn.STDEV.P(product_summaries[UnitsSold])</f>
        <v>-0.19399153782689918</v>
      </c>
      <c r="K2070">
        <f>(p_summary[[#This Row],[Revenue]]-AVERAGE(product_summaries[UnitsSold]))/_xlfn.STDEV.P(product_summaries[UnitsSold])</f>
        <v>-1.3404315025094593</v>
      </c>
      <c r="L2070">
        <v>603</v>
      </c>
    </row>
    <row r="2071" spans="1:12" x14ac:dyDescent="0.3">
      <c r="A2071">
        <v>11053</v>
      </c>
      <c r="B2071">
        <v>18</v>
      </c>
      <c r="C2071">
        <v>62.5</v>
      </c>
      <c r="D2071">
        <v>35</v>
      </c>
      <c r="E2071">
        <v>0.20000000298023224</v>
      </c>
      <c r="F2071" t="s">
        <v>923</v>
      </c>
      <c r="G2071">
        <v>8</v>
      </c>
      <c r="H2071" t="s">
        <v>25</v>
      </c>
      <c r="I2071">
        <v>1749.999993480742</v>
      </c>
      <c r="J2071">
        <f>(p_summary[[#This Row],[UnitsSold]] - AVERAGE(product_summaries[UnitsSold])) / _xlfn.STDEV.P(product_summaries[UnitsSold])</f>
        <v>-0.38965062468955952</v>
      </c>
      <c r="K2071">
        <f>(p_summary[[#This Row],[Revenue]]-AVERAGE(product_summaries[UnitsSold]))/_xlfn.STDEV.P(product_summaries[UnitsSold])</f>
        <v>3.312586139609341</v>
      </c>
      <c r="L2071">
        <v>539</v>
      </c>
    </row>
    <row r="2072" spans="1:12" x14ac:dyDescent="0.3">
      <c r="A2072">
        <v>11053</v>
      </c>
      <c r="B2072">
        <v>32</v>
      </c>
      <c r="C2072">
        <v>32</v>
      </c>
      <c r="D2072">
        <v>20</v>
      </c>
      <c r="E2072">
        <v>0</v>
      </c>
      <c r="F2072" t="s">
        <v>951</v>
      </c>
      <c r="G2072">
        <v>4</v>
      </c>
      <c r="H2072" t="s">
        <v>13</v>
      </c>
      <c r="I2072">
        <v>640</v>
      </c>
      <c r="J2072">
        <f>(p_summary[[#This Row],[UnitsSold]] - AVERAGE(product_summaries[UnitsSold])) / _xlfn.STDEV.P(product_summaries[UnitsSold])</f>
        <v>-1.1294865468889941</v>
      </c>
      <c r="K2072">
        <f>(p_summary[[#This Row],[Revenue]]-AVERAGE(product_summaries[UnitsSold]))/_xlfn.STDEV.P(product_summaries[UnitsSold])</f>
        <v>-8.0876128234423653E-2</v>
      </c>
      <c r="L2072">
        <v>297</v>
      </c>
    </row>
    <row r="2073" spans="1:12" x14ac:dyDescent="0.3">
      <c r="A2073">
        <v>11053</v>
      </c>
      <c r="B2073">
        <v>64</v>
      </c>
      <c r="C2073">
        <v>33.25</v>
      </c>
      <c r="D2073">
        <v>25</v>
      </c>
      <c r="E2073">
        <v>0.20000000298023224</v>
      </c>
      <c r="F2073" t="s">
        <v>1012</v>
      </c>
      <c r="G2073">
        <v>5</v>
      </c>
      <c r="H2073" t="s">
        <v>16</v>
      </c>
      <c r="I2073">
        <v>664.99999752268195</v>
      </c>
      <c r="J2073">
        <f>(p_summary[[#This Row],[UnitsSold]] - AVERAGE(product_summaries[UnitsSold])) / _xlfn.STDEV.P(product_summaries[UnitsSold])</f>
        <v>0.22484119498848315</v>
      </c>
      <c r="K2073">
        <f>(p_summary[[#This Row],[Revenue]]-AVERAGE(product_summaries[UnitsSold]))/_xlfn.STDEV.P(product_summaries[UnitsSold])</f>
        <v>-4.4468050022873785E-3</v>
      </c>
      <c r="L2073">
        <v>740</v>
      </c>
    </row>
    <row r="2074" spans="1:12" x14ac:dyDescent="0.3">
      <c r="A2074">
        <v>11054</v>
      </c>
      <c r="B2074">
        <v>33</v>
      </c>
      <c r="C2074">
        <v>2.5</v>
      </c>
      <c r="D2074">
        <v>10</v>
      </c>
      <c r="E2074">
        <v>0</v>
      </c>
      <c r="F2074" t="s">
        <v>953</v>
      </c>
      <c r="G2074">
        <v>4</v>
      </c>
      <c r="H2074" t="s">
        <v>13</v>
      </c>
      <c r="I2074">
        <v>25</v>
      </c>
      <c r="J2074">
        <f>(p_summary[[#This Row],[UnitsSold]] - AVERAGE(product_summaries[UnitsSold])) / _xlfn.STDEV.P(product_summaries[UnitsSold])</f>
        <v>0.27069879347191916</v>
      </c>
      <c r="K2074">
        <f>(p_summary[[#This Row],[Revenue]]-AVERAGE(product_summaries[UnitsSold]))/_xlfn.STDEV.P(product_summaries[UnitsSold])</f>
        <v>-1.9610376660553006</v>
      </c>
      <c r="L2074">
        <v>755</v>
      </c>
    </row>
    <row r="2075" spans="1:12" x14ac:dyDescent="0.3">
      <c r="A2075">
        <v>11054</v>
      </c>
      <c r="B2075">
        <v>67</v>
      </c>
      <c r="C2075">
        <v>14</v>
      </c>
      <c r="D2075">
        <v>20</v>
      </c>
      <c r="E2075">
        <v>0</v>
      </c>
      <c r="F2075" t="s">
        <v>1018</v>
      </c>
      <c r="G2075">
        <v>1</v>
      </c>
      <c r="H2075" t="s">
        <v>4</v>
      </c>
      <c r="I2075">
        <v>280</v>
      </c>
      <c r="J2075">
        <f>(p_summary[[#This Row],[UnitsSold]] - AVERAGE(product_summaries[UnitsSold])) / _xlfn.STDEV.P(product_summaries[UnitsSold])</f>
        <v>-1.4749471221308788</v>
      </c>
      <c r="K2075">
        <f>(p_summary[[#This Row],[Revenue]]-AVERAGE(product_summaries[UnitsSold]))/_xlfn.STDEV.P(product_summaries[UnitsSold])</f>
        <v>-1.1814584918368882</v>
      </c>
      <c r="L2075">
        <v>184</v>
      </c>
    </row>
    <row r="2076" spans="1:12" x14ac:dyDescent="0.3">
      <c r="A2076">
        <v>11055</v>
      </c>
      <c r="B2076">
        <v>24</v>
      </c>
      <c r="C2076">
        <v>4.5</v>
      </c>
      <c r="D2076">
        <v>15</v>
      </c>
      <c r="E2076">
        <v>0</v>
      </c>
      <c r="F2076" t="s">
        <v>935</v>
      </c>
      <c r="G2076">
        <v>1</v>
      </c>
      <c r="H2076" t="s">
        <v>4</v>
      </c>
      <c r="I2076">
        <v>67.5</v>
      </c>
      <c r="J2076">
        <f>(p_summary[[#This Row],[UnitsSold]] - AVERAGE(product_summaries[UnitsSold])) / _xlfn.STDEV.P(product_summaries[UnitsSold])</f>
        <v>1.4018528893966744</v>
      </c>
      <c r="K2076">
        <f>(p_summary[[#This Row],[Revenue]]-AVERAGE(product_summaries[UnitsSold]))/_xlfn.STDEV.P(product_summaries[UnitsSold])</f>
        <v>-1.8311078036855652</v>
      </c>
      <c r="L2076">
        <v>1125</v>
      </c>
    </row>
    <row r="2077" spans="1:12" x14ac:dyDescent="0.3">
      <c r="A2077">
        <v>11055</v>
      </c>
      <c r="B2077">
        <v>25</v>
      </c>
      <c r="C2077">
        <v>14</v>
      </c>
      <c r="D2077">
        <v>15</v>
      </c>
      <c r="E2077">
        <v>0</v>
      </c>
      <c r="F2077" t="s">
        <v>937</v>
      </c>
      <c r="G2077">
        <v>3</v>
      </c>
      <c r="H2077" t="s">
        <v>10</v>
      </c>
      <c r="I2077">
        <v>210</v>
      </c>
      <c r="J2077">
        <f>(p_summary[[#This Row],[UnitsSold]] - AVERAGE(product_summaries[UnitsSold])) / _xlfn.STDEV.P(product_summaries[UnitsSold])</f>
        <v>-1.0652859090121836</v>
      </c>
      <c r="K2077">
        <f>(p_summary[[#This Row],[Revenue]]-AVERAGE(product_summaries[UnitsSold]))/_xlfn.STDEV.P(product_summaries[UnitsSold])</f>
        <v>-1.395460618092923</v>
      </c>
      <c r="L2077">
        <v>318</v>
      </c>
    </row>
    <row r="2078" spans="1:12" x14ac:dyDescent="0.3">
      <c r="A2078">
        <v>11055</v>
      </c>
      <c r="B2078">
        <v>51</v>
      </c>
      <c r="C2078">
        <v>53</v>
      </c>
      <c r="D2078">
        <v>20</v>
      </c>
      <c r="E2078">
        <v>0</v>
      </c>
      <c r="F2078" t="s">
        <v>987</v>
      </c>
      <c r="G2078">
        <v>7</v>
      </c>
      <c r="H2078" t="s">
        <v>22</v>
      </c>
      <c r="I2078">
        <v>1060</v>
      </c>
      <c r="J2078">
        <f>(p_summary[[#This Row],[UnitsSold]] - AVERAGE(product_summaries[UnitsSold])) / _xlfn.STDEV.P(product_summaries[UnitsSold])</f>
        <v>0.67118848689392707</v>
      </c>
      <c r="K2078">
        <f>(p_summary[[#This Row],[Revenue]]-AVERAGE(product_summaries[UnitsSold]))/_xlfn.STDEV.P(product_summaries[UnitsSold])</f>
        <v>1.2031366293017849</v>
      </c>
      <c r="L2078">
        <v>886</v>
      </c>
    </row>
    <row r="2079" spans="1:12" x14ac:dyDescent="0.3">
      <c r="A2079">
        <v>11055</v>
      </c>
      <c r="B2079">
        <v>57</v>
      </c>
      <c r="C2079">
        <v>19.5</v>
      </c>
      <c r="D2079">
        <v>20</v>
      </c>
      <c r="E2079">
        <v>0</v>
      </c>
      <c r="F2079" t="s">
        <v>999</v>
      </c>
      <c r="G2079">
        <v>5</v>
      </c>
      <c r="H2079" t="s">
        <v>16</v>
      </c>
      <c r="I2079">
        <v>390</v>
      </c>
      <c r="J2079">
        <f>(p_summary[[#This Row],[UnitsSold]] - AVERAGE(product_summaries[UnitsSold])) / _xlfn.STDEV.P(product_summaries[UnitsSold])</f>
        <v>-0.71065381407361172</v>
      </c>
      <c r="K2079">
        <f>(p_summary[[#This Row],[Revenue]]-AVERAGE(product_summaries[UnitsSold]))/_xlfn.STDEV.P(product_summaries[UnitsSold])</f>
        <v>-0.84516943629169072</v>
      </c>
      <c r="L2079">
        <v>434</v>
      </c>
    </row>
    <row r="2080" spans="1:12" x14ac:dyDescent="0.3">
      <c r="A2080">
        <v>11056</v>
      </c>
      <c r="B2080">
        <v>7</v>
      </c>
      <c r="C2080">
        <v>30</v>
      </c>
      <c r="D2080">
        <v>40</v>
      </c>
      <c r="E2080">
        <v>0</v>
      </c>
      <c r="F2080" t="s">
        <v>901</v>
      </c>
      <c r="G2080">
        <v>7</v>
      </c>
      <c r="H2080" t="s">
        <v>22</v>
      </c>
      <c r="I2080">
        <v>1200</v>
      </c>
      <c r="J2080">
        <f>(p_summary[[#This Row],[UnitsSold]] - AVERAGE(product_summaries[UnitsSold])) / _xlfn.STDEV.P(product_summaries[UnitsSold])</f>
        <v>0.29515617932975174</v>
      </c>
      <c r="K2080">
        <f>(p_summary[[#This Row],[Revenue]]-AVERAGE(product_summaries[UnitsSold]))/_xlfn.STDEV.P(product_summaries[UnitsSold])</f>
        <v>1.6311408818138544</v>
      </c>
      <c r="L2080">
        <v>763</v>
      </c>
    </row>
    <row r="2081" spans="1:12" x14ac:dyDescent="0.3">
      <c r="A2081">
        <v>11056</v>
      </c>
      <c r="B2081">
        <v>55</v>
      </c>
      <c r="C2081">
        <v>24</v>
      </c>
      <c r="D2081">
        <v>35</v>
      </c>
      <c r="E2081">
        <v>0</v>
      </c>
      <c r="F2081" t="s">
        <v>995</v>
      </c>
      <c r="G2081">
        <v>6</v>
      </c>
      <c r="H2081" t="s">
        <v>19</v>
      </c>
      <c r="I2081">
        <v>840</v>
      </c>
      <c r="J2081">
        <f>(p_summary[[#This Row],[UnitsSold]] - AVERAGE(product_summaries[UnitsSold])) / _xlfn.STDEV.P(product_summaries[UnitsSold])</f>
        <v>0.72316043184182122</v>
      </c>
      <c r="K2081">
        <f>(p_summary[[#This Row],[Revenue]]-AVERAGE(product_summaries[UnitsSold]))/_xlfn.STDEV.P(product_summaries[UnitsSold])</f>
        <v>0.53055851821139</v>
      </c>
      <c r="L2081">
        <v>903</v>
      </c>
    </row>
    <row r="2082" spans="1:12" x14ac:dyDescent="0.3">
      <c r="A2082">
        <v>11056</v>
      </c>
      <c r="B2082">
        <v>60</v>
      </c>
      <c r="C2082">
        <v>34</v>
      </c>
      <c r="D2082">
        <v>50</v>
      </c>
      <c r="E2082">
        <v>0</v>
      </c>
      <c r="F2082" t="s">
        <v>1004</v>
      </c>
      <c r="G2082">
        <v>4</v>
      </c>
      <c r="H2082" t="s">
        <v>13</v>
      </c>
      <c r="I2082">
        <v>1700</v>
      </c>
      <c r="J2082">
        <f>(p_summary[[#This Row],[UnitsSold]] - AVERAGE(product_summaries[UnitsSold])) / _xlfn.STDEV.P(product_summaries[UnitsSold])</f>
        <v>2.7836951903642131</v>
      </c>
      <c r="K2082">
        <f>(p_summary[[#This Row],[Revenue]]-AVERAGE(product_summaries[UnitsSold]))/_xlfn.STDEV.P(product_summaries[UnitsSold])</f>
        <v>3.1597274979283885</v>
      </c>
      <c r="L2082">
        <v>1577</v>
      </c>
    </row>
    <row r="2083" spans="1:12" x14ac:dyDescent="0.3">
      <c r="A2083">
        <v>11057</v>
      </c>
      <c r="B2083">
        <v>70</v>
      </c>
      <c r="C2083">
        <v>15</v>
      </c>
      <c r="D2083">
        <v>3</v>
      </c>
      <c r="E2083">
        <v>0</v>
      </c>
      <c r="F2083" t="s">
        <v>1023</v>
      </c>
      <c r="G2083">
        <v>1</v>
      </c>
      <c r="H2083" t="s">
        <v>4</v>
      </c>
      <c r="I2083">
        <v>45</v>
      </c>
      <c r="J2083">
        <f>(p_summary[[#This Row],[UnitsSold]] - AVERAGE(product_summaries[UnitsSold])) / _xlfn.STDEV.P(product_summaries[UnitsSold])</f>
        <v>0.4602435338701214</v>
      </c>
      <c r="K2083">
        <f>(p_summary[[#This Row],[Revenue]]-AVERAGE(product_summaries[UnitsSold]))/_xlfn.STDEV.P(product_summaries[UnitsSold])</f>
        <v>-1.8998942014107192</v>
      </c>
      <c r="L2083">
        <v>817</v>
      </c>
    </row>
    <row r="2084" spans="1:12" x14ac:dyDescent="0.3">
      <c r="A2084">
        <v>11058</v>
      </c>
      <c r="B2084">
        <v>21</v>
      </c>
      <c r="C2084">
        <v>10</v>
      </c>
      <c r="D2084">
        <v>3</v>
      </c>
      <c r="E2084">
        <v>0</v>
      </c>
      <c r="F2084" t="s">
        <v>929</v>
      </c>
      <c r="G2084">
        <v>3</v>
      </c>
      <c r="H2084" t="s">
        <v>10</v>
      </c>
      <c r="I2084">
        <v>30</v>
      </c>
      <c r="J2084">
        <f>(p_summary[[#This Row],[UnitsSold]] - AVERAGE(product_summaries[UnitsSold])) / _xlfn.STDEV.P(product_summaries[UnitsSold])</f>
        <v>1.0686210070837059</v>
      </c>
      <c r="K2084">
        <f>(p_summary[[#This Row],[Revenue]]-AVERAGE(product_summaries[UnitsSold]))/_xlfn.STDEV.P(product_summaries[UnitsSold])</f>
        <v>-1.9457517998941551</v>
      </c>
      <c r="L2084">
        <v>1016</v>
      </c>
    </row>
    <row r="2085" spans="1:12" x14ac:dyDescent="0.3">
      <c r="A2085">
        <v>11058</v>
      </c>
      <c r="B2085">
        <v>60</v>
      </c>
      <c r="C2085">
        <v>34</v>
      </c>
      <c r="D2085">
        <v>21</v>
      </c>
      <c r="E2085">
        <v>0</v>
      </c>
      <c r="F2085" t="s">
        <v>1004</v>
      </c>
      <c r="G2085">
        <v>4</v>
      </c>
      <c r="H2085" t="s">
        <v>13</v>
      </c>
      <c r="I2085">
        <v>714</v>
      </c>
      <c r="J2085">
        <f>(p_summary[[#This Row],[UnitsSold]] - AVERAGE(product_summaries[UnitsSold])) / _xlfn.STDEV.P(product_summaries[UnitsSold])</f>
        <v>2.7836951903642131</v>
      </c>
      <c r="K2085">
        <f>(p_summary[[#This Row],[Revenue]]-AVERAGE(product_summaries[UnitsSold]))/_xlfn.STDEV.P(product_summaries[UnitsSold])</f>
        <v>0.14535469095052739</v>
      </c>
      <c r="L2085">
        <v>1577</v>
      </c>
    </row>
    <row r="2086" spans="1:12" x14ac:dyDescent="0.3">
      <c r="A2086">
        <v>11058</v>
      </c>
      <c r="B2086">
        <v>61</v>
      </c>
      <c r="C2086">
        <v>28.5</v>
      </c>
      <c r="D2086">
        <v>4</v>
      </c>
      <c r="E2086">
        <v>0</v>
      </c>
      <c r="F2086" t="s">
        <v>1006</v>
      </c>
      <c r="G2086">
        <v>2</v>
      </c>
      <c r="H2086" t="s">
        <v>7</v>
      </c>
      <c r="I2086">
        <v>114</v>
      </c>
      <c r="J2086">
        <f>(p_summary[[#This Row],[UnitsSold]] - AVERAGE(product_summaries[UnitsSold])) / _xlfn.STDEV.P(product_summaries[UnitsSold])</f>
        <v>-0.19399153782689918</v>
      </c>
      <c r="K2086">
        <f>(p_summary[[#This Row],[Revenue]]-AVERAGE(product_summaries[UnitsSold]))/_xlfn.STDEV.P(product_summaries[UnitsSold])</f>
        <v>-1.6889492483869135</v>
      </c>
      <c r="L2086">
        <v>603</v>
      </c>
    </row>
    <row r="2087" spans="1:12" x14ac:dyDescent="0.3">
      <c r="A2087">
        <v>11059</v>
      </c>
      <c r="B2087">
        <v>13</v>
      </c>
      <c r="C2087">
        <v>6</v>
      </c>
      <c r="D2087">
        <v>30</v>
      </c>
      <c r="E2087">
        <v>0</v>
      </c>
      <c r="F2087" t="s">
        <v>913</v>
      </c>
      <c r="G2087">
        <v>8</v>
      </c>
      <c r="H2087" t="s">
        <v>25</v>
      </c>
      <c r="I2087">
        <v>180</v>
      </c>
      <c r="J2087">
        <f>(p_summary[[#This Row],[UnitsSold]] - AVERAGE(product_summaries[UnitsSold])) / _xlfn.STDEV.P(product_summaries[UnitsSold])</f>
        <v>0.68647435305507243</v>
      </c>
      <c r="K2087">
        <f>(p_summary[[#This Row],[Revenue]]-AVERAGE(product_summaries[UnitsSold]))/_xlfn.STDEV.P(product_summaries[UnitsSold])</f>
        <v>-1.4871758150597949</v>
      </c>
      <c r="L2087">
        <v>891</v>
      </c>
    </row>
    <row r="2088" spans="1:12" x14ac:dyDescent="0.3">
      <c r="A2088">
        <v>11059</v>
      </c>
      <c r="B2088">
        <v>17</v>
      </c>
      <c r="C2088">
        <v>39</v>
      </c>
      <c r="D2088">
        <v>12</v>
      </c>
      <c r="E2088">
        <v>0</v>
      </c>
      <c r="F2088" t="s">
        <v>921</v>
      </c>
      <c r="G2088">
        <v>6</v>
      </c>
      <c r="H2088" t="s">
        <v>19</v>
      </c>
      <c r="I2088">
        <v>468</v>
      </c>
      <c r="J2088">
        <f>(p_summary[[#This Row],[UnitsSold]] - AVERAGE(product_summaries[UnitsSold])) / _xlfn.STDEV.P(product_summaries[UnitsSold])</f>
        <v>0.95244842425900134</v>
      </c>
      <c r="K2088">
        <f>(p_summary[[#This Row],[Revenue]]-AVERAGE(product_summaries[UnitsSold]))/_xlfn.STDEV.P(product_summaries[UnitsSold])</f>
        <v>-0.60670992417782343</v>
      </c>
      <c r="L2088">
        <v>978</v>
      </c>
    </row>
    <row r="2089" spans="1:12" x14ac:dyDescent="0.3">
      <c r="A2089">
        <v>11059</v>
      </c>
      <c r="B2089">
        <v>60</v>
      </c>
      <c r="C2089">
        <v>34</v>
      </c>
      <c r="D2089">
        <v>35</v>
      </c>
      <c r="E2089">
        <v>0</v>
      </c>
      <c r="F2089" t="s">
        <v>1004</v>
      </c>
      <c r="G2089">
        <v>4</v>
      </c>
      <c r="H2089" t="s">
        <v>13</v>
      </c>
      <c r="I2089">
        <v>1190</v>
      </c>
      <c r="J2089">
        <f>(p_summary[[#This Row],[UnitsSold]] - AVERAGE(product_summaries[UnitsSold])) / _xlfn.STDEV.P(product_summaries[UnitsSold])</f>
        <v>2.7836951903642131</v>
      </c>
      <c r="K2089">
        <f>(p_summary[[#This Row],[Revenue]]-AVERAGE(product_summaries[UnitsSold]))/_xlfn.STDEV.P(product_summaries[UnitsSold])</f>
        <v>1.6005691494915639</v>
      </c>
      <c r="L2089">
        <v>1577</v>
      </c>
    </row>
    <row r="2090" spans="1:12" x14ac:dyDescent="0.3">
      <c r="A2090">
        <v>11060</v>
      </c>
      <c r="B2090">
        <v>60</v>
      </c>
      <c r="C2090">
        <v>34</v>
      </c>
      <c r="D2090">
        <v>4</v>
      </c>
      <c r="E2090">
        <v>0</v>
      </c>
      <c r="F2090" t="s">
        <v>1004</v>
      </c>
      <c r="G2090">
        <v>4</v>
      </c>
      <c r="H2090" t="s">
        <v>13</v>
      </c>
      <c r="I2090">
        <v>136</v>
      </c>
      <c r="J2090">
        <f>(p_summary[[#This Row],[UnitsSold]] - AVERAGE(product_summaries[UnitsSold])) / _xlfn.STDEV.P(product_summaries[UnitsSold])</f>
        <v>2.7836951903642131</v>
      </c>
      <c r="K2090">
        <f>(p_summary[[#This Row],[Revenue]]-AVERAGE(product_summaries[UnitsSold]))/_xlfn.STDEV.P(product_summaries[UnitsSold])</f>
        <v>-1.6216914372778739</v>
      </c>
      <c r="L2090">
        <v>1577</v>
      </c>
    </row>
    <row r="2091" spans="1:12" x14ac:dyDescent="0.3">
      <c r="A2091">
        <v>11060</v>
      </c>
      <c r="B2091">
        <v>77</v>
      </c>
      <c r="C2091">
        <v>13</v>
      </c>
      <c r="D2091">
        <v>10</v>
      </c>
      <c r="E2091">
        <v>0</v>
      </c>
      <c r="F2091" t="s">
        <v>1034</v>
      </c>
      <c r="G2091">
        <v>2</v>
      </c>
      <c r="H2091" t="s">
        <v>7</v>
      </c>
      <c r="I2091">
        <v>130</v>
      </c>
      <c r="J2091">
        <f>(p_summary[[#This Row],[UnitsSold]] - AVERAGE(product_summaries[UnitsSold])) / _xlfn.STDEV.P(product_summaries[UnitsSold])</f>
        <v>0.38075702983216564</v>
      </c>
      <c r="K2091">
        <f>(p_summary[[#This Row],[Revenue]]-AVERAGE(product_summaries[UnitsSold]))/_xlfn.STDEV.P(product_summaries[UnitsSold])</f>
        <v>-1.6400344766712485</v>
      </c>
      <c r="L2091">
        <v>791</v>
      </c>
    </row>
    <row r="2092" spans="1:12" x14ac:dyDescent="0.3">
      <c r="A2092">
        <v>11061</v>
      </c>
      <c r="B2092">
        <v>60</v>
      </c>
      <c r="C2092">
        <v>34</v>
      </c>
      <c r="D2092">
        <v>15</v>
      </c>
      <c r="E2092">
        <v>0</v>
      </c>
      <c r="F2092" t="s">
        <v>1004</v>
      </c>
      <c r="G2092">
        <v>4</v>
      </c>
      <c r="H2092" t="s">
        <v>13</v>
      </c>
      <c r="I2092">
        <v>510</v>
      </c>
      <c r="J2092">
        <f>(p_summary[[#This Row],[UnitsSold]] - AVERAGE(product_summaries[UnitsSold])) / _xlfn.STDEV.P(product_summaries[UnitsSold])</f>
        <v>2.7836951903642131</v>
      </c>
      <c r="K2092">
        <f>(p_summary[[#This Row],[Revenue]]-AVERAGE(product_summaries[UnitsSold]))/_xlfn.STDEV.P(product_summaries[UnitsSold])</f>
        <v>-0.47830864842420251</v>
      </c>
      <c r="L2092">
        <v>1577</v>
      </c>
    </row>
    <row r="2093" spans="1:12" x14ac:dyDescent="0.3">
      <c r="A2093">
        <v>11062</v>
      </c>
      <c r="B2093">
        <v>53</v>
      </c>
      <c r="C2093">
        <v>32.799999999999997</v>
      </c>
      <c r="D2093">
        <v>10</v>
      </c>
      <c r="E2093">
        <v>0.20000000298023224</v>
      </c>
      <c r="F2093" t="s">
        <v>991</v>
      </c>
      <c r="G2093">
        <v>6</v>
      </c>
      <c r="H2093" t="s">
        <v>19</v>
      </c>
      <c r="I2093">
        <v>262.39999902248383</v>
      </c>
      <c r="J2093">
        <f>(p_summary[[#This Row],[UnitsSold]] - AVERAGE(product_summaries[UnitsSold])) / _xlfn.STDEV.P(product_summaries[UnitsSold])</f>
        <v>0.16981207680835994</v>
      </c>
      <c r="K2093">
        <f>(p_summary[[#This Row],[Revenue]]-AVERAGE(product_summaries[UnitsSold]))/_xlfn.STDEV.P(product_summaries[UnitsSold])</f>
        <v>-1.2352647437125561</v>
      </c>
      <c r="L2093">
        <v>722</v>
      </c>
    </row>
    <row r="2094" spans="1:12" x14ac:dyDescent="0.3">
      <c r="A2094">
        <v>11062</v>
      </c>
      <c r="B2094">
        <v>70</v>
      </c>
      <c r="C2094">
        <v>15</v>
      </c>
      <c r="D2094">
        <v>12</v>
      </c>
      <c r="E2094">
        <v>0.20000000298023224</v>
      </c>
      <c r="F2094" t="s">
        <v>1023</v>
      </c>
      <c r="G2094">
        <v>1</v>
      </c>
      <c r="H2094" t="s">
        <v>4</v>
      </c>
      <c r="I2094">
        <v>143.9999994635582</v>
      </c>
      <c r="J2094">
        <f>(p_summary[[#This Row],[UnitsSold]] - AVERAGE(product_summaries[UnitsSold])) / _xlfn.STDEV.P(product_summaries[UnitsSold])</f>
        <v>0.4602435338701214</v>
      </c>
      <c r="K2094">
        <f>(p_summary[[#This Row],[Revenue]]-AVERAGE(product_summaries[UnitsSold]))/_xlfn.STDEV.P(product_summaries[UnitsSold])</f>
        <v>-1.5972340530600371</v>
      </c>
      <c r="L2094">
        <v>817</v>
      </c>
    </row>
    <row r="2095" spans="1:12" x14ac:dyDescent="0.3">
      <c r="A2095">
        <v>11063</v>
      </c>
      <c r="B2095">
        <v>34</v>
      </c>
      <c r="C2095">
        <v>14</v>
      </c>
      <c r="D2095">
        <v>30</v>
      </c>
      <c r="E2095">
        <v>0</v>
      </c>
      <c r="F2095" t="s">
        <v>955</v>
      </c>
      <c r="G2095">
        <v>1</v>
      </c>
      <c r="H2095" t="s">
        <v>4</v>
      </c>
      <c r="I2095">
        <v>420</v>
      </c>
      <c r="J2095">
        <f>(p_summary[[#This Row],[UnitsSold]] - AVERAGE(product_summaries[UnitsSold])) / _xlfn.STDEV.P(product_summaries[UnitsSold])</f>
        <v>-0.49053734135311877</v>
      </c>
      <c r="K2095">
        <f>(p_summary[[#This Row],[Revenue]]-AVERAGE(product_summaries[UnitsSold]))/_xlfn.STDEV.P(product_summaries[UnitsSold])</f>
        <v>-0.7534542393248187</v>
      </c>
      <c r="L2095">
        <v>506</v>
      </c>
    </row>
    <row r="2096" spans="1:12" x14ac:dyDescent="0.3">
      <c r="A2096">
        <v>11063</v>
      </c>
      <c r="B2096">
        <v>40</v>
      </c>
      <c r="C2096">
        <v>18.399999999999999</v>
      </c>
      <c r="D2096">
        <v>40</v>
      </c>
      <c r="E2096">
        <v>0.10000000149011612</v>
      </c>
      <c r="F2096" t="s">
        <v>965</v>
      </c>
      <c r="G2096">
        <v>8</v>
      </c>
      <c r="H2096" t="s">
        <v>25</v>
      </c>
      <c r="I2096">
        <v>662.39999890327454</v>
      </c>
      <c r="J2096">
        <f>(p_summary[[#This Row],[UnitsSold]] - AVERAGE(product_summaries[UnitsSold])) / _xlfn.STDEV.P(product_summaries[UnitsSold])</f>
        <v>1.3345950782876348</v>
      </c>
      <c r="K2096">
        <f>(p_summary[[#This Row],[Revenue]]-AVERAGE(product_summaries[UnitsSold]))/_xlfn.STDEV.P(product_summaries[UnitsSold])</f>
        <v>-1.2395451185372261E-2</v>
      </c>
      <c r="L2096">
        <v>1103</v>
      </c>
    </row>
    <row r="2097" spans="1:12" x14ac:dyDescent="0.3">
      <c r="A2097">
        <v>11063</v>
      </c>
      <c r="B2097">
        <v>41</v>
      </c>
      <c r="C2097">
        <v>9.65</v>
      </c>
      <c r="D2097">
        <v>30</v>
      </c>
      <c r="E2097">
        <v>0.10000000149011612</v>
      </c>
      <c r="F2097" t="s">
        <v>967</v>
      </c>
      <c r="G2097">
        <v>8</v>
      </c>
      <c r="H2097" t="s">
        <v>25</v>
      </c>
      <c r="I2097">
        <v>260.54999956861138</v>
      </c>
      <c r="J2097">
        <f>(p_summary[[#This Row],[UnitsSold]] - AVERAGE(product_summaries[UnitsSold])) / _xlfn.STDEV.P(product_summaries[UnitsSold])</f>
        <v>0.96161994395568862</v>
      </c>
      <c r="K2097">
        <f>(p_summary[[#This Row],[Revenue]]-AVERAGE(product_summaries[UnitsSold]))/_xlfn.STDEV.P(product_summaries[UnitsSold])</f>
        <v>-1.2409205125225733</v>
      </c>
      <c r="L2097">
        <v>981</v>
      </c>
    </row>
    <row r="2098" spans="1:12" x14ac:dyDescent="0.3">
      <c r="A2098">
        <v>11064</v>
      </c>
      <c r="B2098">
        <v>17</v>
      </c>
      <c r="C2098">
        <v>39</v>
      </c>
      <c r="D2098">
        <v>77</v>
      </c>
      <c r="E2098">
        <v>0.10000000149011612</v>
      </c>
      <c r="F2098" t="s">
        <v>921</v>
      </c>
      <c r="G2098">
        <v>6</v>
      </c>
      <c r="H2098" t="s">
        <v>19</v>
      </c>
      <c r="I2098">
        <v>2702.6999955251813</v>
      </c>
      <c r="J2098">
        <f>(p_summary[[#This Row],[UnitsSold]] - AVERAGE(product_summaries[UnitsSold])) / _xlfn.STDEV.P(product_summaries[UnitsSold])</f>
        <v>0.95244842425900134</v>
      </c>
      <c r="K2098">
        <f>(p_summary[[#This Row],[Revenue]]-AVERAGE(product_summaries[UnitsSold]))/_xlfn.STDEV.P(product_summaries[UnitsSold])</f>
        <v>6.2251550842041796</v>
      </c>
      <c r="L2098">
        <v>978</v>
      </c>
    </row>
    <row r="2099" spans="1:12" x14ac:dyDescent="0.3">
      <c r="A2099">
        <v>11064</v>
      </c>
      <c r="B2099">
        <v>41</v>
      </c>
      <c r="C2099">
        <v>9.65</v>
      </c>
      <c r="D2099">
        <v>12</v>
      </c>
      <c r="E2099">
        <v>0</v>
      </c>
      <c r="F2099" t="s">
        <v>967</v>
      </c>
      <c r="G2099">
        <v>8</v>
      </c>
      <c r="H2099" t="s">
        <v>25</v>
      </c>
      <c r="I2099">
        <v>115.80000000000001</v>
      </c>
      <c r="J2099">
        <f>(p_summary[[#This Row],[UnitsSold]] - AVERAGE(product_summaries[UnitsSold])) / _xlfn.STDEV.P(product_summaries[UnitsSold])</f>
        <v>0.96161994395568862</v>
      </c>
      <c r="K2099">
        <f>(p_summary[[#This Row],[Revenue]]-AVERAGE(product_summaries[UnitsSold]))/_xlfn.STDEV.P(product_summaries[UnitsSold])</f>
        <v>-1.6834463365689014</v>
      </c>
      <c r="L2099">
        <v>981</v>
      </c>
    </row>
    <row r="2100" spans="1:12" x14ac:dyDescent="0.3">
      <c r="A2100">
        <v>11064</v>
      </c>
      <c r="B2100">
        <v>53</v>
      </c>
      <c r="C2100">
        <v>32.799999999999997</v>
      </c>
      <c r="D2100">
        <v>25</v>
      </c>
      <c r="E2100">
        <v>0.10000000149011612</v>
      </c>
      <c r="F2100" t="s">
        <v>991</v>
      </c>
      <c r="G2100">
        <v>6</v>
      </c>
      <c r="H2100" t="s">
        <v>19</v>
      </c>
      <c r="I2100">
        <v>737.99999877810467</v>
      </c>
      <c r="J2100">
        <f>(p_summary[[#This Row],[UnitsSold]] - AVERAGE(product_summaries[UnitsSold])) / _xlfn.STDEV.P(product_summaries[UnitsSold])</f>
        <v>0.16981207680835994</v>
      </c>
      <c r="K2100">
        <f>(p_summary[[#This Row],[Revenue]]-AVERAGE(product_summaries[UnitsSold]))/_xlfn.STDEV.P(product_summaries[UnitsSold])</f>
        <v>0.21872684478847931</v>
      </c>
      <c r="L2100">
        <v>722</v>
      </c>
    </row>
    <row r="2101" spans="1:12" x14ac:dyDescent="0.3">
      <c r="A2101">
        <v>11064</v>
      </c>
      <c r="B2101">
        <v>55</v>
      </c>
      <c r="C2101">
        <v>24</v>
      </c>
      <c r="D2101">
        <v>4</v>
      </c>
      <c r="E2101">
        <v>0.10000000149011612</v>
      </c>
      <c r="F2101" t="s">
        <v>995</v>
      </c>
      <c r="G2101">
        <v>6</v>
      </c>
      <c r="H2101" t="s">
        <v>19</v>
      </c>
      <c r="I2101">
        <v>86.399999856948853</v>
      </c>
      <c r="J2101">
        <f>(p_summary[[#This Row],[UnitsSold]] - AVERAGE(product_summaries[UnitsSold])) / _xlfn.STDEV.P(product_summaries[UnitsSold])</f>
        <v>0.72316043184182122</v>
      </c>
      <c r="K2101">
        <f>(p_summary[[#This Row],[Revenue]]-AVERAGE(product_summaries[UnitsSold]))/_xlfn.STDEV.P(product_summaries[UnitsSold])</f>
        <v>-1.7733272300337679</v>
      </c>
      <c r="L2101">
        <v>903</v>
      </c>
    </row>
    <row r="2102" spans="1:12" x14ac:dyDescent="0.3">
      <c r="A2102">
        <v>11064</v>
      </c>
      <c r="B2102">
        <v>68</v>
      </c>
      <c r="C2102">
        <v>12.5</v>
      </c>
      <c r="D2102">
        <v>55</v>
      </c>
      <c r="E2102">
        <v>0</v>
      </c>
      <c r="F2102" t="s">
        <v>1019</v>
      </c>
      <c r="G2102">
        <v>3</v>
      </c>
      <c r="H2102" t="s">
        <v>10</v>
      </c>
      <c r="I2102">
        <v>687.5</v>
      </c>
      <c r="J2102">
        <f>(p_summary[[#This Row],[UnitsSold]] - AVERAGE(product_summaries[UnitsSold])) / _xlfn.STDEV.P(product_summaries[UnitsSold])</f>
        <v>0.40521441568999816</v>
      </c>
      <c r="K2102">
        <f>(p_summary[[#This Row],[Revenue]]-AVERAGE(product_summaries[UnitsSold]))/_xlfn.STDEV.P(product_summaries[UnitsSold])</f>
        <v>6.4339600296457078E-2</v>
      </c>
      <c r="L2102">
        <v>799</v>
      </c>
    </row>
    <row r="2103" spans="1:12" x14ac:dyDescent="0.3">
      <c r="A2103">
        <v>11065</v>
      </c>
      <c r="B2103">
        <v>30</v>
      </c>
      <c r="C2103">
        <v>25.89</v>
      </c>
      <c r="D2103">
        <v>4</v>
      </c>
      <c r="E2103">
        <v>0.25</v>
      </c>
      <c r="F2103" t="s">
        <v>947</v>
      </c>
      <c r="G2103">
        <v>8</v>
      </c>
      <c r="H2103" t="s">
        <v>25</v>
      </c>
      <c r="I2103">
        <v>77.67</v>
      </c>
      <c r="J2103">
        <f>(p_summary[[#This Row],[UnitsSold]] - AVERAGE(product_summaries[UnitsSold])) / _xlfn.STDEV.P(product_summaries[UnitsSold])</f>
        <v>-0.16647697873683756</v>
      </c>
      <c r="K2103">
        <f>(p_summary[[#This Row],[Revenue]]-AVERAGE(product_summaries[UnitsSold]))/_xlfn.STDEV.P(product_summaries[UnitsSold])</f>
        <v>-1.8000163519137957</v>
      </c>
      <c r="L2103">
        <v>612</v>
      </c>
    </row>
    <row r="2104" spans="1:12" x14ac:dyDescent="0.3">
      <c r="A2104">
        <v>11065</v>
      </c>
      <c r="B2104">
        <v>54</v>
      </c>
      <c r="C2104">
        <v>7.45</v>
      </c>
      <c r="D2104">
        <v>20</v>
      </c>
      <c r="E2104">
        <v>0.25</v>
      </c>
      <c r="F2104" t="s">
        <v>993</v>
      </c>
      <c r="G2104">
        <v>6</v>
      </c>
      <c r="H2104" t="s">
        <v>19</v>
      </c>
      <c r="I2104">
        <v>111.75</v>
      </c>
      <c r="J2104">
        <f>(p_summary[[#This Row],[UnitsSold]] - AVERAGE(product_summaries[UnitsSold])) / _xlfn.STDEV.P(product_summaries[UnitsSold])</f>
        <v>0.27069879347191916</v>
      </c>
      <c r="K2104">
        <f>(p_summary[[#This Row],[Revenue]]-AVERAGE(product_summaries[UnitsSold]))/_xlfn.STDEV.P(product_summaries[UnitsSold])</f>
        <v>-1.6958278881594289</v>
      </c>
      <c r="L2104">
        <v>755</v>
      </c>
    </row>
    <row r="2105" spans="1:12" x14ac:dyDescent="0.3">
      <c r="A2105">
        <v>11066</v>
      </c>
      <c r="B2105">
        <v>16</v>
      </c>
      <c r="C2105">
        <v>17.45</v>
      </c>
      <c r="D2105">
        <v>3</v>
      </c>
      <c r="E2105">
        <v>0</v>
      </c>
      <c r="F2105" t="s">
        <v>919</v>
      </c>
      <c r="G2105">
        <v>3</v>
      </c>
      <c r="H2105" t="s">
        <v>10</v>
      </c>
      <c r="I2105">
        <v>52.349999999999994</v>
      </c>
      <c r="J2105">
        <f>(p_summary[[#This Row],[UnitsSold]] - AVERAGE(product_summaries[UnitsSold])) / _xlfn.STDEV.P(product_summaries[UnitsSold])</f>
        <v>1.5027396060602336</v>
      </c>
      <c r="K2105">
        <f>(p_summary[[#This Row],[Revenue]]-AVERAGE(product_summaries[UnitsSold]))/_xlfn.STDEV.P(product_summaries[UnitsSold])</f>
        <v>-1.8774239781538355</v>
      </c>
      <c r="L2105">
        <v>1158</v>
      </c>
    </row>
    <row r="2106" spans="1:12" x14ac:dyDescent="0.3">
      <c r="A2106">
        <v>11066</v>
      </c>
      <c r="B2106">
        <v>19</v>
      </c>
      <c r="C2106">
        <v>9.1999999999999993</v>
      </c>
      <c r="D2106">
        <v>42</v>
      </c>
      <c r="E2106">
        <v>0</v>
      </c>
      <c r="F2106" t="s">
        <v>925</v>
      </c>
      <c r="G2106">
        <v>3</v>
      </c>
      <c r="H2106" t="s">
        <v>10</v>
      </c>
      <c r="I2106">
        <v>386.4</v>
      </c>
      <c r="J2106">
        <f>(p_summary[[#This Row],[UnitsSold]] - AVERAGE(product_summaries[UnitsSold])) / _xlfn.STDEV.P(product_summaries[UnitsSold])</f>
        <v>0.17286925004058901</v>
      </c>
      <c r="K2106">
        <f>(p_summary[[#This Row],[Revenue]]-AVERAGE(product_summaries[UnitsSold]))/_xlfn.STDEV.P(product_summaries[UnitsSold])</f>
        <v>-0.85617525992771537</v>
      </c>
      <c r="L2106">
        <v>723</v>
      </c>
    </row>
    <row r="2107" spans="1:12" x14ac:dyDescent="0.3">
      <c r="A2107">
        <v>11066</v>
      </c>
      <c r="B2107">
        <v>34</v>
      </c>
      <c r="C2107">
        <v>14</v>
      </c>
      <c r="D2107">
        <v>35</v>
      </c>
      <c r="E2107">
        <v>0</v>
      </c>
      <c r="F2107" t="s">
        <v>955</v>
      </c>
      <c r="G2107">
        <v>1</v>
      </c>
      <c r="H2107" t="s">
        <v>4</v>
      </c>
      <c r="I2107">
        <v>490</v>
      </c>
      <c r="J2107">
        <f>(p_summary[[#This Row],[UnitsSold]] - AVERAGE(product_summaries[UnitsSold])) / _xlfn.STDEV.P(product_summaries[UnitsSold])</f>
        <v>-0.49053734135311877</v>
      </c>
      <c r="K2107">
        <f>(p_summary[[#This Row],[Revenue]]-AVERAGE(product_summaries[UnitsSold]))/_xlfn.STDEV.P(product_summaries[UnitsSold])</f>
        <v>-0.53945211306878393</v>
      </c>
      <c r="L2107">
        <v>506</v>
      </c>
    </row>
    <row r="2108" spans="1:12" x14ac:dyDescent="0.3">
      <c r="A2108">
        <v>11067</v>
      </c>
      <c r="B2108">
        <v>41</v>
      </c>
      <c r="C2108">
        <v>9.65</v>
      </c>
      <c r="D2108">
        <v>9</v>
      </c>
      <c r="E2108">
        <v>0</v>
      </c>
      <c r="F2108" t="s">
        <v>967</v>
      </c>
      <c r="G2108">
        <v>8</v>
      </c>
      <c r="H2108" t="s">
        <v>25</v>
      </c>
      <c r="I2108">
        <v>86.850000000000009</v>
      </c>
      <c r="J2108">
        <f>(p_summary[[#This Row],[UnitsSold]] - AVERAGE(product_summaries[UnitsSold])) / _xlfn.STDEV.P(product_summaries[UnitsSold])</f>
        <v>0.96161994395568862</v>
      </c>
      <c r="K2108">
        <f>(p_summary[[#This Row],[Revenue]]-AVERAGE(product_summaries[UnitsSold]))/_xlfn.STDEV.P(product_summaries[UnitsSold])</f>
        <v>-1.7719515016419327</v>
      </c>
      <c r="L2108">
        <v>981</v>
      </c>
    </row>
    <row r="2109" spans="1:12" x14ac:dyDescent="0.3">
      <c r="A2109">
        <v>11068</v>
      </c>
      <c r="B2109">
        <v>28</v>
      </c>
      <c r="C2109">
        <v>45.6</v>
      </c>
      <c r="D2109">
        <v>8</v>
      </c>
      <c r="E2109">
        <v>0.15000000596046448</v>
      </c>
      <c r="F2109" t="s">
        <v>943</v>
      </c>
      <c r="G2109">
        <v>7</v>
      </c>
      <c r="H2109" t="s">
        <v>22</v>
      </c>
      <c r="I2109">
        <v>310.07999782562257</v>
      </c>
      <c r="J2109">
        <f>(p_summary[[#This Row],[UnitsSold]] - AVERAGE(product_summaries[UnitsSold])) / _xlfn.STDEV.P(product_summaries[UnitsSold])</f>
        <v>-8.0876128234423653E-2</v>
      </c>
      <c r="K2109">
        <f>(p_summary[[#This Row],[Revenue]]-AVERAGE(product_summaries[UnitsSold]))/_xlfn.STDEV.P(product_summaries[UnitsSold])</f>
        <v>-1.0894987276588863</v>
      </c>
      <c r="L2109">
        <v>640</v>
      </c>
    </row>
    <row r="2110" spans="1:12" x14ac:dyDescent="0.3">
      <c r="A2110">
        <v>11068</v>
      </c>
      <c r="B2110">
        <v>43</v>
      </c>
      <c r="C2110">
        <v>46</v>
      </c>
      <c r="D2110">
        <v>36</v>
      </c>
      <c r="E2110">
        <v>0.15000000596046448</v>
      </c>
      <c r="F2110" t="s">
        <v>971</v>
      </c>
      <c r="G2110">
        <v>1</v>
      </c>
      <c r="H2110" t="s">
        <v>4</v>
      </c>
      <c r="I2110">
        <v>1407.5999901294708</v>
      </c>
      <c r="J2110">
        <f>(p_summary[[#This Row],[UnitsSold]] - AVERAGE(product_summaries[UnitsSold])) / _xlfn.STDEV.P(product_summaries[UnitsSold])</f>
        <v>-0.26430652216816775</v>
      </c>
      <c r="K2110">
        <f>(p_summary[[#This Row],[Revenue]]-AVERAGE(product_summaries[UnitsSold]))/_xlfn.STDEV.P(product_summaries[UnitsSold])</f>
        <v>2.2658100146486917</v>
      </c>
      <c r="L2110">
        <v>580</v>
      </c>
    </row>
    <row r="2111" spans="1:12" x14ac:dyDescent="0.3">
      <c r="A2111">
        <v>11068</v>
      </c>
      <c r="B2111">
        <v>77</v>
      </c>
      <c r="C2111">
        <v>13</v>
      </c>
      <c r="D2111">
        <v>28</v>
      </c>
      <c r="E2111">
        <v>0.15000000596046448</v>
      </c>
      <c r="F2111" t="s">
        <v>1034</v>
      </c>
      <c r="G2111">
        <v>2</v>
      </c>
      <c r="H2111" t="s">
        <v>7</v>
      </c>
      <c r="I2111">
        <v>309.39999783039093</v>
      </c>
      <c r="J2111">
        <f>(p_summary[[#This Row],[UnitsSold]] - AVERAGE(product_summaries[UnitsSold])) / _xlfn.STDEV.P(product_summaries[UnitsSold])</f>
        <v>0.38075702983216564</v>
      </c>
      <c r="K2111">
        <f>(p_summary[[#This Row],[Revenue]]-AVERAGE(product_summaries[UnitsSold]))/_xlfn.STDEV.P(product_summaries[UnitsSold])</f>
        <v>-1.0915776054422244</v>
      </c>
      <c r="L2111">
        <v>791</v>
      </c>
    </row>
    <row r="2112" spans="1:12" x14ac:dyDescent="0.3">
      <c r="A2112">
        <v>11069</v>
      </c>
      <c r="B2112">
        <v>39</v>
      </c>
      <c r="C2112">
        <v>18</v>
      </c>
      <c r="D2112">
        <v>20</v>
      </c>
      <c r="E2112">
        <v>0</v>
      </c>
      <c r="F2112" t="s">
        <v>963</v>
      </c>
      <c r="G2112">
        <v>1</v>
      </c>
      <c r="H2112" t="s">
        <v>4</v>
      </c>
      <c r="I2112">
        <v>360</v>
      </c>
      <c r="J2112">
        <f>(p_summary[[#This Row],[UnitsSold]] - AVERAGE(product_summaries[UnitsSold])) / _xlfn.STDEV.P(product_summaries[UnitsSold])</f>
        <v>0.38687137629662377</v>
      </c>
      <c r="K2112">
        <f>(p_summary[[#This Row],[Revenue]]-AVERAGE(product_summaries[UnitsSold]))/_xlfn.STDEV.P(product_summaries[UnitsSold])</f>
        <v>-0.93688463325856275</v>
      </c>
      <c r="L2112">
        <v>793</v>
      </c>
    </row>
    <row r="2113" spans="1:12" x14ac:dyDescent="0.3">
      <c r="A2113">
        <v>11070</v>
      </c>
      <c r="B2113">
        <v>1</v>
      </c>
      <c r="C2113">
        <v>18</v>
      </c>
      <c r="D2113">
        <v>40</v>
      </c>
      <c r="E2113">
        <v>0.15000000596046448</v>
      </c>
      <c r="F2113" t="s">
        <v>889</v>
      </c>
      <c r="G2113">
        <v>1</v>
      </c>
      <c r="H2113" t="s">
        <v>4</v>
      </c>
      <c r="I2113">
        <v>611.99999570846558</v>
      </c>
      <c r="J2113">
        <f>(p_summary[[#This Row],[UnitsSold]] - AVERAGE(product_summaries[UnitsSold])) / _xlfn.STDEV.P(product_summaries[UnitsSold])</f>
        <v>0.49387243942464115</v>
      </c>
      <c r="K2113">
        <f>(p_summary[[#This Row],[Revenue]]-AVERAGE(product_summaries[UnitsSold]))/_xlfn.STDEV.P(product_summaries[UnitsSold])</f>
        <v>-0.16647699185680173</v>
      </c>
      <c r="L2113">
        <v>828</v>
      </c>
    </row>
    <row r="2114" spans="1:12" x14ac:dyDescent="0.3">
      <c r="A2114">
        <v>11070</v>
      </c>
      <c r="B2114">
        <v>2</v>
      </c>
      <c r="C2114">
        <v>19</v>
      </c>
      <c r="D2114">
        <v>20</v>
      </c>
      <c r="E2114">
        <v>0.15000000596046448</v>
      </c>
      <c r="F2114" t="s">
        <v>891</v>
      </c>
      <c r="G2114">
        <v>1</v>
      </c>
      <c r="H2114" t="s">
        <v>4</v>
      </c>
      <c r="I2114">
        <v>322.9999977350235</v>
      </c>
      <c r="J2114">
        <f>(p_summary[[#This Row],[UnitsSold]] - AVERAGE(product_summaries[UnitsSold])) / _xlfn.STDEV.P(product_summaries[UnitsSold])</f>
        <v>1.1939651096050978</v>
      </c>
      <c r="K2114">
        <f>(p_summary[[#This Row],[Revenue]]-AVERAGE(product_summaries[UnitsSold]))/_xlfn.STDEV.P(product_summaries[UnitsSold])</f>
        <v>-1.0500000497754638</v>
      </c>
      <c r="L2114">
        <v>1057</v>
      </c>
    </row>
    <row r="2115" spans="1:12" x14ac:dyDescent="0.3">
      <c r="A2115">
        <v>11070</v>
      </c>
      <c r="B2115">
        <v>16</v>
      </c>
      <c r="C2115">
        <v>17.45</v>
      </c>
      <c r="D2115">
        <v>30</v>
      </c>
      <c r="E2115">
        <v>0.15000000596046448</v>
      </c>
      <c r="F2115" t="s">
        <v>919</v>
      </c>
      <c r="G2115">
        <v>3</v>
      </c>
      <c r="H2115" t="s">
        <v>10</v>
      </c>
      <c r="I2115">
        <v>444.97499687969685</v>
      </c>
      <c r="J2115">
        <f>(p_summary[[#This Row],[UnitsSold]] - AVERAGE(product_summaries[UnitsSold])) / _xlfn.STDEV.P(product_summaries[UnitsSold])</f>
        <v>1.5027396060602336</v>
      </c>
      <c r="K2115">
        <f>(p_summary[[#This Row],[Revenue]]-AVERAGE(product_summaries[UnitsSold]))/_xlfn.STDEV.P(product_summaries[UnitsSold])</f>
        <v>-0.67710134738920491</v>
      </c>
      <c r="L2115">
        <v>1158</v>
      </c>
    </row>
    <row r="2116" spans="1:12" x14ac:dyDescent="0.3">
      <c r="A2116">
        <v>11070</v>
      </c>
      <c r="B2116">
        <v>31</v>
      </c>
      <c r="C2116">
        <v>12.5</v>
      </c>
      <c r="D2116">
        <v>20</v>
      </c>
      <c r="E2116">
        <v>0</v>
      </c>
      <c r="F2116" t="s">
        <v>949</v>
      </c>
      <c r="G2116">
        <v>4</v>
      </c>
      <c r="H2116" t="s">
        <v>13</v>
      </c>
      <c r="I2116">
        <v>250</v>
      </c>
      <c r="J2116">
        <f>(p_summary[[#This Row],[UnitsSold]] - AVERAGE(product_summaries[UnitsSold])) / _xlfn.STDEV.P(product_summaries[UnitsSold])</f>
        <v>2.2334040085629812</v>
      </c>
      <c r="K2116">
        <f>(p_summary[[#This Row],[Revenue]]-AVERAGE(product_summaries[UnitsSold]))/_xlfn.STDEV.P(product_summaries[UnitsSold])</f>
        <v>-1.2731736888037601</v>
      </c>
      <c r="L2116">
        <v>1397</v>
      </c>
    </row>
    <row r="2117" spans="1:12" x14ac:dyDescent="0.3">
      <c r="A2117">
        <v>11071</v>
      </c>
      <c r="B2117">
        <v>7</v>
      </c>
      <c r="C2117">
        <v>30</v>
      </c>
      <c r="D2117">
        <v>15</v>
      </c>
      <c r="E2117">
        <v>5.000000074505806E-2</v>
      </c>
      <c r="F2117" t="s">
        <v>901</v>
      </c>
      <c r="G2117">
        <v>7</v>
      </c>
      <c r="H2117" t="s">
        <v>22</v>
      </c>
      <c r="I2117">
        <v>427.49999966472387</v>
      </c>
      <c r="J2117">
        <f>(p_summary[[#This Row],[UnitsSold]] - AVERAGE(product_summaries[UnitsSold])) / _xlfn.STDEV.P(product_summaries[UnitsSold])</f>
        <v>0.29515617932975174</v>
      </c>
      <c r="K2117">
        <f>(p_summary[[#This Row],[Revenue]]-AVERAGE(product_summaries[UnitsSold]))/_xlfn.STDEV.P(product_summaries[UnitsSold])</f>
        <v>-0.73052544110809781</v>
      </c>
      <c r="L2117">
        <v>763</v>
      </c>
    </row>
    <row r="2118" spans="1:12" x14ac:dyDescent="0.3">
      <c r="A2118">
        <v>11071</v>
      </c>
      <c r="B2118">
        <v>13</v>
      </c>
      <c r="C2118">
        <v>6</v>
      </c>
      <c r="D2118">
        <v>10</v>
      </c>
      <c r="E2118">
        <v>5.000000074505806E-2</v>
      </c>
      <c r="F2118" t="s">
        <v>913</v>
      </c>
      <c r="G2118">
        <v>8</v>
      </c>
      <c r="H2118" t="s">
        <v>25</v>
      </c>
      <c r="I2118">
        <v>56.999999955296516</v>
      </c>
      <c r="J2118">
        <f>(p_summary[[#This Row],[UnitsSold]] - AVERAGE(product_summaries[UnitsSold])) / _xlfn.STDEV.P(product_summaries[UnitsSold])</f>
        <v>0.68647435305507243</v>
      </c>
      <c r="K2118">
        <f>(p_summary[[#This Row],[Revenue]]-AVERAGE(product_summaries[UnitsSold]))/_xlfn.STDEV.P(product_summaries[UnitsSold])</f>
        <v>-1.8632081227606367</v>
      </c>
      <c r="L2118">
        <v>891</v>
      </c>
    </row>
    <row r="2119" spans="1:12" x14ac:dyDescent="0.3">
      <c r="A2119">
        <v>11072</v>
      </c>
      <c r="B2119">
        <v>2</v>
      </c>
      <c r="C2119">
        <v>19</v>
      </c>
      <c r="D2119">
        <v>8</v>
      </c>
      <c r="E2119">
        <v>0</v>
      </c>
      <c r="F2119" t="s">
        <v>891</v>
      </c>
      <c r="G2119">
        <v>1</v>
      </c>
      <c r="H2119" t="s">
        <v>4</v>
      </c>
      <c r="I2119">
        <v>152</v>
      </c>
      <c r="J2119">
        <f>(p_summary[[#This Row],[UnitsSold]] - AVERAGE(product_summaries[UnitsSold])) / _xlfn.STDEV.P(product_summaries[UnitsSold])</f>
        <v>1.1939651096050978</v>
      </c>
      <c r="K2119">
        <f>(p_summary[[#This Row],[Revenue]]-AVERAGE(product_summaries[UnitsSold]))/_xlfn.STDEV.P(product_summaries[UnitsSold])</f>
        <v>-1.5727766655622089</v>
      </c>
      <c r="L2119">
        <v>1057</v>
      </c>
    </row>
    <row r="2120" spans="1:12" x14ac:dyDescent="0.3">
      <c r="A2120">
        <v>11072</v>
      </c>
      <c r="B2120">
        <v>41</v>
      </c>
      <c r="C2120">
        <v>9.65</v>
      </c>
      <c r="D2120">
        <v>40</v>
      </c>
      <c r="E2120">
        <v>0</v>
      </c>
      <c r="F2120" t="s">
        <v>967</v>
      </c>
      <c r="G2120">
        <v>8</v>
      </c>
      <c r="H2120" t="s">
        <v>25</v>
      </c>
      <c r="I2120">
        <v>386</v>
      </c>
      <c r="J2120">
        <f>(p_summary[[#This Row],[UnitsSold]] - AVERAGE(product_summaries[UnitsSold])) / _xlfn.STDEV.P(product_summaries[UnitsSold])</f>
        <v>0.96161994395568862</v>
      </c>
      <c r="K2120">
        <f>(p_summary[[#This Row],[Revenue]]-AVERAGE(product_summaries[UnitsSold]))/_xlfn.STDEV.P(product_summaries[UnitsSold])</f>
        <v>-0.85739812922060699</v>
      </c>
      <c r="L2120">
        <v>981</v>
      </c>
    </row>
    <row r="2121" spans="1:12" x14ac:dyDescent="0.3">
      <c r="A2121">
        <v>11072</v>
      </c>
      <c r="B2121">
        <v>50</v>
      </c>
      <c r="C2121">
        <v>16.25</v>
      </c>
      <c r="D2121">
        <v>22</v>
      </c>
      <c r="E2121">
        <v>0</v>
      </c>
      <c r="F2121" t="s">
        <v>985</v>
      </c>
      <c r="G2121">
        <v>3</v>
      </c>
      <c r="H2121" t="s">
        <v>10</v>
      </c>
      <c r="I2121">
        <v>357.5</v>
      </c>
      <c r="J2121">
        <f>(p_summary[[#This Row],[UnitsSold]] - AVERAGE(product_summaries[UnitsSold])) / _xlfn.STDEV.P(product_summaries[UnitsSold])</f>
        <v>-1.3190312872871963</v>
      </c>
      <c r="K2121">
        <f>(p_summary[[#This Row],[Revenue]]-AVERAGE(product_summaries[UnitsSold]))/_xlfn.STDEV.P(product_summaries[UnitsSold])</f>
        <v>-0.94452756633913537</v>
      </c>
      <c r="L2121">
        <v>235</v>
      </c>
    </row>
    <row r="2122" spans="1:12" x14ac:dyDescent="0.3">
      <c r="A2122">
        <v>11072</v>
      </c>
      <c r="B2122">
        <v>64</v>
      </c>
      <c r="C2122">
        <v>33.25</v>
      </c>
      <c r="D2122">
        <v>130</v>
      </c>
      <c r="E2122">
        <v>0</v>
      </c>
      <c r="F2122" t="s">
        <v>1012</v>
      </c>
      <c r="G2122">
        <v>5</v>
      </c>
      <c r="H2122" t="s">
        <v>16</v>
      </c>
      <c r="I2122">
        <v>4322.5</v>
      </c>
      <c r="J2122">
        <f>(p_summary[[#This Row],[UnitsSold]] - AVERAGE(product_summaries[UnitsSold])) / _xlfn.STDEV.P(product_summaries[UnitsSold])</f>
        <v>0.22484119498848315</v>
      </c>
      <c r="K2122">
        <f>(p_summary[[#This Row],[Revenue]]-AVERAGE(product_summaries[UnitsSold]))/_xlfn.STDEV.P(product_summaries[UnitsSold])</f>
        <v>11.177164299449119</v>
      </c>
      <c r="L2122">
        <v>740</v>
      </c>
    </row>
    <row r="2123" spans="1:12" x14ac:dyDescent="0.3">
      <c r="A2123">
        <v>11073</v>
      </c>
      <c r="B2123">
        <v>11</v>
      </c>
      <c r="C2123">
        <v>21</v>
      </c>
      <c r="D2123">
        <v>10</v>
      </c>
      <c r="E2123">
        <v>0</v>
      </c>
      <c r="F2123" t="s">
        <v>909</v>
      </c>
      <c r="G2123">
        <v>4</v>
      </c>
      <c r="H2123" t="s">
        <v>13</v>
      </c>
      <c r="I2123">
        <v>210</v>
      </c>
      <c r="J2123">
        <f>(p_summary[[#This Row],[UnitsSold]] - AVERAGE(product_summaries[UnitsSold])) / _xlfn.STDEV.P(product_summaries[UnitsSold])</f>
        <v>0.12089730509269485</v>
      </c>
      <c r="K2123">
        <f>(p_summary[[#This Row],[Revenue]]-AVERAGE(product_summaries[UnitsSold]))/_xlfn.STDEV.P(product_summaries[UnitsSold])</f>
        <v>-1.395460618092923</v>
      </c>
      <c r="L2123">
        <v>706</v>
      </c>
    </row>
    <row r="2124" spans="1:12" x14ac:dyDescent="0.3">
      <c r="A2124">
        <v>11073</v>
      </c>
      <c r="B2124">
        <v>24</v>
      </c>
      <c r="C2124">
        <v>4.5</v>
      </c>
      <c r="D2124">
        <v>20</v>
      </c>
      <c r="E2124">
        <v>0</v>
      </c>
      <c r="F2124" t="s">
        <v>935</v>
      </c>
      <c r="G2124">
        <v>1</v>
      </c>
      <c r="H2124" t="s">
        <v>4</v>
      </c>
      <c r="I2124">
        <v>90</v>
      </c>
      <c r="J2124">
        <f>(p_summary[[#This Row],[UnitsSold]] - AVERAGE(product_summaries[UnitsSold])) / _xlfn.STDEV.P(product_summaries[UnitsSold])</f>
        <v>1.4018528893966744</v>
      </c>
      <c r="K2124">
        <f>(p_summary[[#This Row],[Revenue]]-AVERAGE(product_summaries[UnitsSold]))/_xlfn.STDEV.P(product_summaries[UnitsSold])</f>
        <v>-1.7623214059604111</v>
      </c>
      <c r="L2124">
        <v>1125</v>
      </c>
    </row>
    <row r="2125" spans="1:12" x14ac:dyDescent="0.3">
      <c r="A2125">
        <v>11074</v>
      </c>
      <c r="B2125">
        <v>16</v>
      </c>
      <c r="C2125">
        <v>17.45</v>
      </c>
      <c r="D2125">
        <v>14</v>
      </c>
      <c r="E2125">
        <v>5.000000074505806E-2</v>
      </c>
      <c r="F2125" t="s">
        <v>919</v>
      </c>
      <c r="G2125">
        <v>3</v>
      </c>
      <c r="H2125" t="s">
        <v>10</v>
      </c>
      <c r="I2125">
        <v>232.08499981798229</v>
      </c>
      <c r="J2125">
        <f>(p_summary[[#This Row],[UnitsSold]] - AVERAGE(product_summaries[UnitsSold])) / _xlfn.STDEV.P(product_summaries[UnitsSold])</f>
        <v>1.5027396060602336</v>
      </c>
      <c r="K2125">
        <f>(p_summary[[#This Row],[Revenue]]-AVERAGE(product_summaries[UnitsSold]))/_xlfn.STDEV.P(product_summaries[UnitsSold])</f>
        <v>-1.3279429478156037</v>
      </c>
      <c r="L2125">
        <v>1158</v>
      </c>
    </row>
    <row r="2126" spans="1:12" x14ac:dyDescent="0.3">
      <c r="A2126">
        <v>11075</v>
      </c>
      <c r="B2126">
        <v>2</v>
      </c>
      <c r="C2126">
        <v>19</v>
      </c>
      <c r="D2126">
        <v>10</v>
      </c>
      <c r="E2126">
        <v>0.15000000596046448</v>
      </c>
      <c r="F2126" t="s">
        <v>891</v>
      </c>
      <c r="G2126">
        <v>1</v>
      </c>
      <c r="H2126" t="s">
        <v>4</v>
      </c>
      <c r="I2126">
        <v>161.49999886751175</v>
      </c>
      <c r="J2126">
        <f>(p_summary[[#This Row],[UnitsSold]] - AVERAGE(product_summaries[UnitsSold])) / _xlfn.STDEV.P(product_summaries[UnitsSold])</f>
        <v>1.1939651096050978</v>
      </c>
      <c r="K2126">
        <f>(p_summary[[#This Row],[Revenue]]-AVERAGE(product_summaries[UnitsSold]))/_xlfn.STDEV.P(product_summaries[UnitsSold])</f>
        <v>-1.5437335233182456</v>
      </c>
      <c r="L2126">
        <v>1057</v>
      </c>
    </row>
    <row r="2127" spans="1:12" x14ac:dyDescent="0.3">
      <c r="A2127">
        <v>11075</v>
      </c>
      <c r="B2127">
        <v>46</v>
      </c>
      <c r="C2127">
        <v>12</v>
      </c>
      <c r="D2127">
        <v>30</v>
      </c>
      <c r="E2127">
        <v>0.15000000596046448</v>
      </c>
      <c r="F2127" t="s">
        <v>977</v>
      </c>
      <c r="G2127">
        <v>8</v>
      </c>
      <c r="H2127" t="s">
        <v>25</v>
      </c>
      <c r="I2127">
        <v>305.99999785423279</v>
      </c>
      <c r="J2127">
        <f>(p_summary[[#This Row],[UnitsSold]] - AVERAGE(product_summaries[UnitsSold])) / _xlfn.STDEV.P(product_summaries[UnitsSold])</f>
        <v>-0.3621360655994979</v>
      </c>
      <c r="K2127">
        <f>(p_summary[[#This Row],[Revenue]]-AVERAGE(product_summaries[UnitsSold]))/_xlfn.STDEV.P(product_summaries[UnitsSold])</f>
        <v>-1.1019719943589146</v>
      </c>
      <c r="L2127">
        <v>548</v>
      </c>
    </row>
    <row r="2128" spans="1:12" x14ac:dyDescent="0.3">
      <c r="A2128">
        <v>11075</v>
      </c>
      <c r="B2128">
        <v>76</v>
      </c>
      <c r="C2128">
        <v>18</v>
      </c>
      <c r="D2128">
        <v>2</v>
      </c>
      <c r="E2128">
        <v>0.15000000596046448</v>
      </c>
      <c r="F2128" t="s">
        <v>1032</v>
      </c>
      <c r="G2128">
        <v>1</v>
      </c>
      <c r="H2128" t="s">
        <v>4</v>
      </c>
      <c r="I2128">
        <v>30.599999785423279</v>
      </c>
      <c r="J2128">
        <f>(p_summary[[#This Row],[UnitsSold]] - AVERAGE(product_summaries[UnitsSold])) / _xlfn.STDEV.P(product_summaries[UnitsSold])</f>
        <v>0.96161994395568862</v>
      </c>
      <c r="K2128">
        <f>(p_summary[[#This Row],[Revenue]]-AVERAGE(product_summaries[UnitsSold]))/_xlfn.STDEV.P(product_summaries[UnitsSold])</f>
        <v>-1.9439174966108159</v>
      </c>
      <c r="L2128">
        <v>981</v>
      </c>
    </row>
    <row r="2129" spans="1:12" x14ac:dyDescent="0.3">
      <c r="A2129">
        <v>11076</v>
      </c>
      <c r="B2129">
        <v>6</v>
      </c>
      <c r="C2129">
        <v>25</v>
      </c>
      <c r="D2129">
        <v>20</v>
      </c>
      <c r="E2129">
        <v>0.25</v>
      </c>
      <c r="F2129" t="s">
        <v>899</v>
      </c>
      <c r="G2129">
        <v>2</v>
      </c>
      <c r="H2129" t="s">
        <v>7</v>
      </c>
      <c r="I2129">
        <v>375</v>
      </c>
      <c r="J2129">
        <f>(p_summary[[#This Row],[UnitsSold]] - AVERAGE(product_summaries[UnitsSold])) / _xlfn.STDEV.P(product_summaries[UnitsSold])</f>
        <v>-1.1172578539600777</v>
      </c>
      <c r="K2129">
        <f>(p_summary[[#This Row],[Revenue]]-AVERAGE(product_summaries[UnitsSold]))/_xlfn.STDEV.P(product_summaries[UnitsSold])</f>
        <v>-0.89102703477512668</v>
      </c>
      <c r="L2129">
        <v>301</v>
      </c>
    </row>
    <row r="2130" spans="1:12" x14ac:dyDescent="0.3">
      <c r="A2130">
        <v>11076</v>
      </c>
      <c r="B2130">
        <v>14</v>
      </c>
      <c r="C2130">
        <v>23.25</v>
      </c>
      <c r="D2130">
        <v>20</v>
      </c>
      <c r="E2130">
        <v>0.25</v>
      </c>
      <c r="F2130" t="s">
        <v>915</v>
      </c>
      <c r="G2130">
        <v>7</v>
      </c>
      <c r="H2130" t="s">
        <v>22</v>
      </c>
      <c r="I2130">
        <v>348.75</v>
      </c>
      <c r="J2130">
        <f>(p_summary[[#This Row],[UnitsSold]] - AVERAGE(product_summaries[UnitsSold])) / _xlfn.STDEV.P(product_summaries[UnitsSold])</f>
        <v>-0.80236901104048375</v>
      </c>
      <c r="K2130">
        <f>(p_summary[[#This Row],[Revenue]]-AVERAGE(product_summaries[UnitsSold]))/_xlfn.STDEV.P(product_summaries[UnitsSold])</f>
        <v>-0.97127783212113972</v>
      </c>
      <c r="L2130">
        <v>404</v>
      </c>
    </row>
    <row r="2131" spans="1:12" x14ac:dyDescent="0.3">
      <c r="A2131">
        <v>11076</v>
      </c>
      <c r="B2131">
        <v>19</v>
      </c>
      <c r="C2131">
        <v>9.1999999999999993</v>
      </c>
      <c r="D2131">
        <v>10</v>
      </c>
      <c r="E2131">
        <v>0.25</v>
      </c>
      <c r="F2131" t="s">
        <v>925</v>
      </c>
      <c r="G2131">
        <v>3</v>
      </c>
      <c r="H2131" t="s">
        <v>10</v>
      </c>
      <c r="I2131">
        <v>69</v>
      </c>
      <c r="J2131">
        <f>(p_summary[[#This Row],[UnitsSold]] - AVERAGE(product_summaries[UnitsSold])) / _xlfn.STDEV.P(product_summaries[UnitsSold])</f>
        <v>0.17286925004058901</v>
      </c>
      <c r="K2131">
        <f>(p_summary[[#This Row],[Revenue]]-AVERAGE(product_summaries[UnitsSold]))/_xlfn.STDEV.P(product_summaries[UnitsSold])</f>
        <v>-1.8265220438372216</v>
      </c>
      <c r="L2131">
        <v>723</v>
      </c>
    </row>
    <row r="2132" spans="1:12" x14ac:dyDescent="0.3">
      <c r="A2132">
        <v>11077</v>
      </c>
      <c r="B2132">
        <v>2</v>
      </c>
      <c r="C2132">
        <v>19</v>
      </c>
      <c r="D2132">
        <v>24</v>
      </c>
      <c r="E2132">
        <v>0.20000000298023224</v>
      </c>
      <c r="F2132" t="s">
        <v>891</v>
      </c>
      <c r="G2132">
        <v>1</v>
      </c>
      <c r="H2132" t="s">
        <v>4</v>
      </c>
      <c r="I2132">
        <v>364.7999986410141</v>
      </c>
      <c r="J2132">
        <f>(p_summary[[#This Row],[UnitsSold]] - AVERAGE(product_summaries[UnitsSold])) / _xlfn.STDEV.P(product_summaries[UnitsSold])</f>
        <v>1.1939651096050978</v>
      </c>
      <c r="K2132">
        <f>(p_summary[[#This Row],[Revenue]]-AVERAGE(product_summaries[UnitsSold]))/_xlfn.STDEV.P(product_summaries[UnitsSold])</f>
        <v>-0.92221020589851854</v>
      </c>
      <c r="L2132">
        <v>1057</v>
      </c>
    </row>
    <row r="2133" spans="1:12" x14ac:dyDescent="0.3">
      <c r="A2133">
        <v>11077</v>
      </c>
      <c r="B2133">
        <v>3</v>
      </c>
      <c r="C2133">
        <v>10</v>
      </c>
      <c r="D2133">
        <v>4</v>
      </c>
      <c r="E2133">
        <v>0</v>
      </c>
      <c r="F2133" t="s">
        <v>893</v>
      </c>
      <c r="G2133">
        <v>2</v>
      </c>
      <c r="H2133" t="s">
        <v>7</v>
      </c>
      <c r="I2133">
        <v>40</v>
      </c>
      <c r="J2133">
        <f>(p_summary[[#This Row],[UnitsSold]] - AVERAGE(product_summaries[UnitsSold])) / _xlfn.STDEV.P(product_summaries[UnitsSold])</f>
        <v>-1.0347141766898929</v>
      </c>
      <c r="K2133">
        <f>(p_summary[[#This Row],[Revenue]]-AVERAGE(product_summaries[UnitsSold]))/_xlfn.STDEV.P(product_summaries[UnitsSold])</f>
        <v>-1.9151800675718647</v>
      </c>
      <c r="L2133">
        <v>328</v>
      </c>
    </row>
    <row r="2134" spans="1:12" x14ac:dyDescent="0.3">
      <c r="A2134">
        <v>11077</v>
      </c>
      <c r="B2134">
        <v>4</v>
      </c>
      <c r="C2134">
        <v>22</v>
      </c>
      <c r="D2134">
        <v>1</v>
      </c>
      <c r="E2134">
        <v>0</v>
      </c>
      <c r="F2134" t="s">
        <v>895</v>
      </c>
      <c r="G2134">
        <v>2</v>
      </c>
      <c r="H2134" t="s">
        <v>7</v>
      </c>
      <c r="I2134">
        <v>22</v>
      </c>
      <c r="J2134">
        <f>(p_summary[[#This Row],[UnitsSold]] - AVERAGE(product_summaries[UnitsSold])) / _xlfn.STDEV.P(product_summaries[UnitsSold])</f>
        <v>-0.65256752266125939</v>
      </c>
      <c r="K2134">
        <f>(p_summary[[#This Row],[Revenue]]-AVERAGE(product_summaries[UnitsSold]))/_xlfn.STDEV.P(product_summaries[UnitsSold])</f>
        <v>-1.9702091857519879</v>
      </c>
      <c r="L2134">
        <v>453</v>
      </c>
    </row>
    <row r="2135" spans="1:12" x14ac:dyDescent="0.3">
      <c r="A2135">
        <v>11077</v>
      </c>
      <c r="B2135">
        <v>6</v>
      </c>
      <c r="C2135">
        <v>25</v>
      </c>
      <c r="D2135">
        <v>1</v>
      </c>
      <c r="E2135">
        <v>1.9999999552965164E-2</v>
      </c>
      <c r="F2135" t="s">
        <v>899</v>
      </c>
      <c r="G2135">
        <v>2</v>
      </c>
      <c r="H2135" t="s">
        <v>7</v>
      </c>
      <c r="I2135">
        <v>24.500000011175871</v>
      </c>
      <c r="J2135">
        <f>(p_summary[[#This Row],[UnitsSold]] - AVERAGE(product_summaries[UnitsSold])) / _xlfn.STDEV.P(product_summaries[UnitsSold])</f>
        <v>-1.1172578539600777</v>
      </c>
      <c r="K2135">
        <f>(p_summary[[#This Row],[Revenue]]-AVERAGE(product_summaries[UnitsSold]))/_xlfn.STDEV.P(product_summaries[UnitsSold])</f>
        <v>-1.9625662526372485</v>
      </c>
      <c r="L2135">
        <v>301</v>
      </c>
    </row>
    <row r="2136" spans="1:12" x14ac:dyDescent="0.3">
      <c r="A2136">
        <v>11077</v>
      </c>
      <c r="B2136">
        <v>7</v>
      </c>
      <c r="C2136">
        <v>30</v>
      </c>
      <c r="D2136">
        <v>1</v>
      </c>
      <c r="E2136">
        <v>5.000000074505806E-2</v>
      </c>
      <c r="F2136" t="s">
        <v>901</v>
      </c>
      <c r="G2136">
        <v>7</v>
      </c>
      <c r="H2136" t="s">
        <v>22</v>
      </c>
      <c r="I2136">
        <v>28.499999977648258</v>
      </c>
      <c r="J2136">
        <f>(p_summary[[#This Row],[UnitsSold]] - AVERAGE(product_summaries[UnitsSold])) / _xlfn.STDEV.P(product_summaries[UnitsSold])</f>
        <v>0.29515617932975174</v>
      </c>
      <c r="K2136">
        <f>(p_summary[[#This Row],[Revenue]]-AVERAGE(product_summaries[UnitsSold]))/_xlfn.STDEV.P(product_summaries[UnitsSold])</f>
        <v>-1.9503375598108319</v>
      </c>
      <c r="L2136">
        <v>763</v>
      </c>
    </row>
    <row r="2137" spans="1:12" x14ac:dyDescent="0.3">
      <c r="A2137">
        <v>11077</v>
      </c>
      <c r="B2137">
        <v>8</v>
      </c>
      <c r="C2137">
        <v>40</v>
      </c>
      <c r="D2137">
        <v>2</v>
      </c>
      <c r="E2137">
        <v>0.10000000149011612</v>
      </c>
      <c r="F2137" t="s">
        <v>903</v>
      </c>
      <c r="G2137">
        <v>2</v>
      </c>
      <c r="H2137" t="s">
        <v>7</v>
      </c>
      <c r="I2137">
        <v>71.99999988079071</v>
      </c>
      <c r="J2137">
        <f>(p_summary[[#This Row],[UnitsSold]] - AVERAGE(product_summaries[UnitsSold])) / _xlfn.STDEV.P(product_summaries[UnitsSold])</f>
        <v>-0.90019855447181396</v>
      </c>
      <c r="K2137">
        <f>(p_summary[[#This Row],[Revenue]]-AVERAGE(product_summaries[UnitsSold]))/_xlfn.STDEV.P(product_summaries[UnitsSold])</f>
        <v>-1.8173505245049779</v>
      </c>
      <c r="L2137">
        <v>372</v>
      </c>
    </row>
    <row r="2138" spans="1:12" x14ac:dyDescent="0.3">
      <c r="A2138">
        <v>11077</v>
      </c>
      <c r="B2138">
        <v>10</v>
      </c>
      <c r="C2138">
        <v>31</v>
      </c>
      <c r="D2138">
        <v>1</v>
      </c>
      <c r="E2138">
        <v>0</v>
      </c>
      <c r="F2138" t="s">
        <v>907</v>
      </c>
      <c r="G2138">
        <v>8</v>
      </c>
      <c r="H2138" t="s">
        <v>25</v>
      </c>
      <c r="I2138">
        <v>31</v>
      </c>
      <c r="J2138">
        <f>(p_summary[[#This Row],[UnitsSold]] - AVERAGE(product_summaries[UnitsSold])) / _xlfn.STDEV.P(product_summaries[UnitsSold])</f>
        <v>0.23095554145294128</v>
      </c>
      <c r="K2138">
        <f>(p_summary[[#This Row],[Revenue]]-AVERAGE(product_summaries[UnitsSold]))/_xlfn.STDEV.P(product_summaries[UnitsSold])</f>
        <v>-1.9426946266619263</v>
      </c>
      <c r="L2138">
        <v>742</v>
      </c>
    </row>
    <row r="2139" spans="1:12" x14ac:dyDescent="0.3">
      <c r="A2139">
        <v>11077</v>
      </c>
      <c r="B2139">
        <v>12</v>
      </c>
      <c r="C2139">
        <v>38</v>
      </c>
      <c r="D2139">
        <v>2</v>
      </c>
      <c r="E2139">
        <v>5.000000074505806E-2</v>
      </c>
      <c r="F2139" t="s">
        <v>911</v>
      </c>
      <c r="G2139">
        <v>4</v>
      </c>
      <c r="H2139" t="s">
        <v>13</v>
      </c>
      <c r="I2139">
        <v>72.199999943375587</v>
      </c>
      <c r="J2139">
        <f>(p_summary[[#This Row],[UnitsSold]] - AVERAGE(product_summaries[UnitsSold])) / _xlfn.STDEV.P(product_summaries[UnitsSold])</f>
        <v>-0.9857994049742278</v>
      </c>
      <c r="K2139">
        <f>(p_summary[[#This Row],[Revenue]]-AVERAGE(product_summaries[UnitsSold]))/_xlfn.STDEV.P(product_summaries[UnitsSold])</f>
        <v>-1.8167390896671991</v>
      </c>
      <c r="L2139">
        <v>344</v>
      </c>
    </row>
    <row r="2140" spans="1:12" x14ac:dyDescent="0.3">
      <c r="A2140">
        <v>11077</v>
      </c>
      <c r="B2140">
        <v>13</v>
      </c>
      <c r="C2140">
        <v>6</v>
      </c>
      <c r="D2140">
        <v>4</v>
      </c>
      <c r="E2140">
        <v>0</v>
      </c>
      <c r="F2140" t="s">
        <v>913</v>
      </c>
      <c r="G2140">
        <v>8</v>
      </c>
      <c r="H2140" t="s">
        <v>25</v>
      </c>
      <c r="I2140">
        <v>24</v>
      </c>
      <c r="J2140">
        <f>(p_summary[[#This Row],[UnitsSold]] - AVERAGE(product_summaries[UnitsSold])) / _xlfn.STDEV.P(product_summaries[UnitsSold])</f>
        <v>0.68647435305507243</v>
      </c>
      <c r="K2140">
        <f>(p_summary[[#This Row],[Revenue]]-AVERAGE(product_summaries[UnitsSold]))/_xlfn.STDEV.P(product_summaries[UnitsSold])</f>
        <v>-1.9640948392875297</v>
      </c>
      <c r="L2140">
        <v>891</v>
      </c>
    </row>
    <row r="2141" spans="1:12" x14ac:dyDescent="0.3">
      <c r="A2141">
        <v>11077</v>
      </c>
      <c r="B2141">
        <v>14</v>
      </c>
      <c r="C2141">
        <v>23.25</v>
      </c>
      <c r="D2141">
        <v>1</v>
      </c>
      <c r="E2141">
        <v>2.9999999329447746E-2</v>
      </c>
      <c r="F2141" t="s">
        <v>915</v>
      </c>
      <c r="G2141">
        <v>7</v>
      </c>
      <c r="H2141" t="s">
        <v>22</v>
      </c>
      <c r="I2141">
        <v>22.55250001559034</v>
      </c>
      <c r="J2141">
        <f>(p_summary[[#This Row],[UnitsSold]] - AVERAGE(product_summaries[UnitsSold])) / _xlfn.STDEV.P(product_summaries[UnitsSold])</f>
        <v>-0.80236901104048375</v>
      </c>
      <c r="K2141">
        <f>(p_summary[[#This Row],[Revenue]]-AVERAGE(product_summaries[UnitsSold]))/_xlfn.STDEV.P(product_summaries[UnitsSold])</f>
        <v>-1.9685200974935189</v>
      </c>
      <c r="L2141">
        <v>404</v>
      </c>
    </row>
    <row r="2142" spans="1:12" x14ac:dyDescent="0.3">
      <c r="A2142">
        <v>11077</v>
      </c>
      <c r="B2142">
        <v>16</v>
      </c>
      <c r="C2142">
        <v>17.45</v>
      </c>
      <c r="D2142">
        <v>2</v>
      </c>
      <c r="E2142">
        <v>2.9999999329447746E-2</v>
      </c>
      <c r="F2142" t="s">
        <v>919</v>
      </c>
      <c r="G2142">
        <v>3</v>
      </c>
      <c r="H2142" t="s">
        <v>10</v>
      </c>
      <c r="I2142">
        <v>33.853000023402274</v>
      </c>
      <c r="J2142">
        <f>(p_summary[[#This Row],[UnitsSold]] - AVERAGE(product_summaries[UnitsSold])) / _xlfn.STDEV.P(product_summaries[UnitsSold])</f>
        <v>1.5027396060602336</v>
      </c>
      <c r="K2142">
        <f>(p_summary[[#This Row],[Revenue]]-AVERAGE(product_summaries[UnitsSold]))/_xlfn.STDEV.P(product_summaries[UnitsSold])</f>
        <v>-1.9339725113588317</v>
      </c>
      <c r="L2142">
        <v>1158</v>
      </c>
    </row>
    <row r="2143" spans="1:12" x14ac:dyDescent="0.3">
      <c r="A2143">
        <v>11077</v>
      </c>
      <c r="B2143">
        <v>20</v>
      </c>
      <c r="C2143">
        <v>81</v>
      </c>
      <c r="D2143">
        <v>1</v>
      </c>
      <c r="E2143">
        <v>3.9999999105930328E-2</v>
      </c>
      <c r="F2143" t="s">
        <v>927</v>
      </c>
      <c r="G2143">
        <v>3</v>
      </c>
      <c r="H2143" t="s">
        <v>10</v>
      </c>
      <c r="I2143">
        <v>77.760000072419643</v>
      </c>
      <c r="J2143">
        <f>(p_summary[[#This Row],[UnitsSold]] - AVERAGE(product_summaries[UnitsSold])) / _xlfn.STDEV.P(product_summaries[UnitsSold])</f>
        <v>-1.080571775173329</v>
      </c>
      <c r="K2143">
        <f>(p_summary[[#This Row],[Revenue]]-AVERAGE(product_summaries[UnitsSold]))/_xlfn.STDEV.P(product_summaries[UnitsSold])</f>
        <v>-1.7997412061014955</v>
      </c>
      <c r="L2143">
        <v>313</v>
      </c>
    </row>
    <row r="2144" spans="1:12" x14ac:dyDescent="0.3">
      <c r="A2144">
        <v>11077</v>
      </c>
      <c r="B2144">
        <v>23</v>
      </c>
      <c r="C2144">
        <v>9</v>
      </c>
      <c r="D2144">
        <v>2</v>
      </c>
      <c r="E2144">
        <v>0</v>
      </c>
      <c r="F2144" t="s">
        <v>933</v>
      </c>
      <c r="G2144">
        <v>5</v>
      </c>
      <c r="H2144" t="s">
        <v>16</v>
      </c>
      <c r="I2144">
        <v>18</v>
      </c>
      <c r="J2144">
        <f>(p_summary[[#This Row],[UnitsSold]] - AVERAGE(product_summaries[UnitsSold])) / _xlfn.STDEV.P(product_summaries[UnitsSold])</f>
        <v>-0.26430652216816775</v>
      </c>
      <c r="K2144">
        <f>(p_summary[[#This Row],[Revenue]]-AVERAGE(product_summaries[UnitsSold]))/_xlfn.STDEV.P(product_summaries[UnitsSold])</f>
        <v>-1.982437878680904</v>
      </c>
      <c r="L2144">
        <v>580</v>
      </c>
    </row>
    <row r="2145" spans="1:12" x14ac:dyDescent="0.3">
      <c r="A2145">
        <v>11077</v>
      </c>
      <c r="B2145">
        <v>32</v>
      </c>
      <c r="C2145">
        <v>32</v>
      </c>
      <c r="D2145">
        <v>1</v>
      </c>
      <c r="E2145">
        <v>0</v>
      </c>
      <c r="F2145" t="s">
        <v>951</v>
      </c>
      <c r="G2145">
        <v>4</v>
      </c>
      <c r="H2145" t="s">
        <v>13</v>
      </c>
      <c r="I2145">
        <v>32</v>
      </c>
      <c r="J2145">
        <f>(p_summary[[#This Row],[UnitsSold]] - AVERAGE(product_summaries[UnitsSold])) / _xlfn.STDEV.P(product_summaries[UnitsSold])</f>
        <v>-1.1294865468889941</v>
      </c>
      <c r="K2145">
        <f>(p_summary[[#This Row],[Revenue]]-AVERAGE(product_summaries[UnitsSold]))/_xlfn.STDEV.P(product_summaries[UnitsSold])</f>
        <v>-1.9396374534296972</v>
      </c>
      <c r="L2145">
        <v>297</v>
      </c>
    </row>
    <row r="2146" spans="1:12" x14ac:dyDescent="0.3">
      <c r="A2146">
        <v>11077</v>
      </c>
      <c r="B2146">
        <v>39</v>
      </c>
      <c r="C2146">
        <v>18</v>
      </c>
      <c r="D2146">
        <v>2</v>
      </c>
      <c r="E2146">
        <v>5.000000074505806E-2</v>
      </c>
      <c r="F2146" t="s">
        <v>963</v>
      </c>
      <c r="G2146">
        <v>1</v>
      </c>
      <c r="H2146" t="s">
        <v>4</v>
      </c>
      <c r="I2146">
        <v>34.19999997317791</v>
      </c>
      <c r="J2146">
        <f>(p_summary[[#This Row],[UnitsSold]] - AVERAGE(product_summaries[UnitsSold])) / _xlfn.STDEV.P(product_summaries[UnitsSold])</f>
        <v>0.38687137629662377</v>
      </c>
      <c r="K2146">
        <f>(p_summary[[#This Row],[Revenue]]-AVERAGE(product_summaries[UnitsSold]))/_xlfn.STDEV.P(product_summaries[UnitsSold])</f>
        <v>-1.9329116724007929</v>
      </c>
      <c r="L2146">
        <v>793</v>
      </c>
    </row>
    <row r="2147" spans="1:12" x14ac:dyDescent="0.3">
      <c r="A2147">
        <v>11077</v>
      </c>
      <c r="B2147">
        <v>41</v>
      </c>
      <c r="C2147">
        <v>9.65</v>
      </c>
      <c r="D2147">
        <v>3</v>
      </c>
      <c r="E2147">
        <v>0</v>
      </c>
      <c r="F2147" t="s">
        <v>967</v>
      </c>
      <c r="G2147">
        <v>8</v>
      </c>
      <c r="H2147" t="s">
        <v>25</v>
      </c>
      <c r="I2147">
        <v>28.950000000000003</v>
      </c>
      <c r="J2147">
        <f>(p_summary[[#This Row],[UnitsSold]] - AVERAGE(product_summaries[UnitsSold])) / _xlfn.STDEV.P(product_summaries[UnitsSold])</f>
        <v>0.96161994395568862</v>
      </c>
      <c r="K2147">
        <f>(p_summary[[#This Row],[Revenue]]-AVERAGE(product_summaries[UnitsSold]))/_xlfn.STDEV.P(product_summaries[UnitsSold])</f>
        <v>-1.9489618317879955</v>
      </c>
      <c r="L2147">
        <v>981</v>
      </c>
    </row>
    <row r="2148" spans="1:12" x14ac:dyDescent="0.3">
      <c r="A2148">
        <v>11077</v>
      </c>
      <c r="B2148">
        <v>46</v>
      </c>
      <c r="C2148">
        <v>12</v>
      </c>
      <c r="D2148">
        <v>3</v>
      </c>
      <c r="E2148">
        <v>1.9999999552965164E-2</v>
      </c>
      <c r="F2148" t="s">
        <v>977</v>
      </c>
      <c r="G2148">
        <v>8</v>
      </c>
      <c r="H2148" t="s">
        <v>25</v>
      </c>
      <c r="I2148">
        <v>35.280000016093254</v>
      </c>
      <c r="J2148">
        <f>(p_summary[[#This Row],[UnitsSold]] - AVERAGE(product_summaries[UnitsSold])) / _xlfn.STDEV.P(product_summaries[UnitsSold])</f>
        <v>-0.3621360655994979</v>
      </c>
      <c r="K2148">
        <f>(p_summary[[#This Row],[Revenue]]-AVERAGE(product_summaries[UnitsSold]))/_xlfn.STDEV.P(product_summaries[UnitsSold])</f>
        <v>-1.9296099251787859</v>
      </c>
      <c r="L2148">
        <v>548</v>
      </c>
    </row>
    <row r="2149" spans="1:12" x14ac:dyDescent="0.3">
      <c r="A2149">
        <v>11077</v>
      </c>
      <c r="B2149">
        <v>52</v>
      </c>
      <c r="C2149">
        <v>7</v>
      </c>
      <c r="D2149">
        <v>2</v>
      </c>
      <c r="E2149">
        <v>0</v>
      </c>
      <c r="F2149" t="s">
        <v>989</v>
      </c>
      <c r="G2149">
        <v>5</v>
      </c>
      <c r="H2149" t="s">
        <v>16</v>
      </c>
      <c r="I2149">
        <v>14</v>
      </c>
      <c r="J2149">
        <f>(p_summary[[#This Row],[UnitsSold]] - AVERAGE(product_summaries[UnitsSold])) / _xlfn.STDEV.P(product_summaries[UnitsSold])</f>
        <v>-0.50888038074649322</v>
      </c>
      <c r="K2149">
        <f>(p_summary[[#This Row],[Revenue]]-AVERAGE(product_summaries[UnitsSold]))/_xlfn.STDEV.P(product_summaries[UnitsSold])</f>
        <v>-1.9946665716098204</v>
      </c>
      <c r="L2149">
        <v>500</v>
      </c>
    </row>
    <row r="2150" spans="1:12" x14ac:dyDescent="0.3">
      <c r="A2150">
        <v>11077</v>
      </c>
      <c r="B2150">
        <v>55</v>
      </c>
      <c r="C2150">
        <v>24</v>
      </c>
      <c r="D2150">
        <v>2</v>
      </c>
      <c r="E2150">
        <v>0</v>
      </c>
      <c r="F2150" t="s">
        <v>995</v>
      </c>
      <c r="G2150">
        <v>6</v>
      </c>
      <c r="H2150" t="s">
        <v>19</v>
      </c>
      <c r="I2150">
        <v>48</v>
      </c>
      <c r="J2150">
        <f>(p_summary[[#This Row],[UnitsSold]] - AVERAGE(product_summaries[UnitsSold])) / _xlfn.STDEV.P(product_summaries[UnitsSold])</f>
        <v>0.72316043184182122</v>
      </c>
      <c r="K2150">
        <f>(p_summary[[#This Row],[Revenue]]-AVERAGE(product_summaries[UnitsSold]))/_xlfn.STDEV.P(product_summaries[UnitsSold])</f>
        <v>-1.8907226817140319</v>
      </c>
      <c r="L2150">
        <v>903</v>
      </c>
    </row>
    <row r="2151" spans="1:12" x14ac:dyDescent="0.3">
      <c r="A2151">
        <v>11077</v>
      </c>
      <c r="B2151">
        <v>60</v>
      </c>
      <c r="C2151">
        <v>34</v>
      </c>
      <c r="D2151">
        <v>2</v>
      </c>
      <c r="E2151">
        <v>5.9999998658895493E-2</v>
      </c>
      <c r="F2151" t="s">
        <v>1004</v>
      </c>
      <c r="G2151">
        <v>4</v>
      </c>
      <c r="H2151" t="s">
        <v>13</v>
      </c>
      <c r="I2151">
        <v>63.920000091195107</v>
      </c>
      <c r="J2151">
        <f>(p_summary[[#This Row],[UnitsSold]] - AVERAGE(product_summaries[UnitsSold])) / _xlfn.STDEV.P(product_summaries[UnitsSold])</f>
        <v>2.7836951903642131</v>
      </c>
      <c r="K2151">
        <f>(p_summary[[#This Row],[Revenue]]-AVERAGE(product_summaries[UnitsSold]))/_xlfn.STDEV.P(product_summaries[UnitsSold])</f>
        <v>-1.842052483578146</v>
      </c>
      <c r="L2151">
        <v>1577</v>
      </c>
    </row>
    <row r="2152" spans="1:12" x14ac:dyDescent="0.3">
      <c r="A2152">
        <v>11077</v>
      </c>
      <c r="B2152">
        <v>64</v>
      </c>
      <c r="C2152">
        <v>33.25</v>
      </c>
      <c r="D2152">
        <v>2</v>
      </c>
      <c r="E2152">
        <v>2.9999999329447746E-2</v>
      </c>
      <c r="F2152" t="s">
        <v>1012</v>
      </c>
      <c r="G2152">
        <v>5</v>
      </c>
      <c r="H2152" t="s">
        <v>16</v>
      </c>
      <c r="I2152">
        <v>64.505000044591725</v>
      </c>
      <c r="J2152">
        <f>(p_summary[[#This Row],[UnitsSold]] - AVERAGE(product_summaries[UnitsSold])) / _xlfn.STDEV.P(product_summaries[UnitsSold])</f>
        <v>0.22484119498848315</v>
      </c>
      <c r="K2152">
        <f>(p_summary[[#This Row],[Revenue]]-AVERAGE(product_summaries[UnitsSold]))/_xlfn.STDEV.P(product_summaries[UnitsSold])</f>
        <v>-1.8402640373797665</v>
      </c>
      <c r="L2152">
        <v>740</v>
      </c>
    </row>
    <row r="2153" spans="1:12" x14ac:dyDescent="0.3">
      <c r="A2153">
        <v>11077</v>
      </c>
      <c r="B2153">
        <v>66</v>
      </c>
      <c r="C2153">
        <v>17</v>
      </c>
      <c r="D2153">
        <v>1</v>
      </c>
      <c r="E2153">
        <v>0</v>
      </c>
      <c r="F2153" t="s">
        <v>1016</v>
      </c>
      <c r="G2153">
        <v>2</v>
      </c>
      <c r="H2153" t="s">
        <v>7</v>
      </c>
      <c r="I2153">
        <v>17</v>
      </c>
      <c r="J2153">
        <f>(p_summary[[#This Row],[UnitsSold]] - AVERAGE(product_summaries[UnitsSold])) / _xlfn.STDEV.P(product_summaries[UnitsSold])</f>
        <v>-1.3068025943582799</v>
      </c>
      <c r="K2153">
        <f>(p_summary[[#This Row],[Revenue]]-AVERAGE(product_summaries[UnitsSold]))/_xlfn.STDEV.P(product_summaries[UnitsSold])</f>
        <v>-1.9854950519131331</v>
      </c>
      <c r="L2153">
        <v>239</v>
      </c>
    </row>
    <row r="2154" spans="1:12" x14ac:dyDescent="0.3">
      <c r="A2154">
        <v>11077</v>
      </c>
      <c r="B2154">
        <v>73</v>
      </c>
      <c r="C2154">
        <v>15</v>
      </c>
      <c r="D2154">
        <v>2</v>
      </c>
      <c r="E2154">
        <v>9.9999997764825821E-3</v>
      </c>
      <c r="F2154" t="s">
        <v>1027</v>
      </c>
      <c r="G2154">
        <v>8</v>
      </c>
      <c r="H2154" t="s">
        <v>25</v>
      </c>
      <c r="I2154">
        <v>29.700000006705523</v>
      </c>
      <c r="J2154">
        <f>(p_summary[[#This Row],[UnitsSold]] - AVERAGE(product_summaries[UnitsSold])) / _xlfn.STDEV.P(product_summaries[UnitsSold])</f>
        <v>-1.1417152398179102</v>
      </c>
      <c r="K2154">
        <f>(p_summary[[#This Row],[Revenue]]-AVERAGE(product_summaries[UnitsSold]))/_xlfn.STDEV.P(product_summaries[UnitsSold])</f>
        <v>-1.946668951843324</v>
      </c>
      <c r="L2154">
        <v>293</v>
      </c>
    </row>
    <row r="2155" spans="1:12" x14ac:dyDescent="0.3">
      <c r="A2155">
        <v>11077</v>
      </c>
      <c r="B2155">
        <v>75</v>
      </c>
      <c r="C2155">
        <v>7.75</v>
      </c>
      <c r="D2155">
        <v>4</v>
      </c>
      <c r="E2155">
        <v>0</v>
      </c>
      <c r="F2155" t="s">
        <v>1030</v>
      </c>
      <c r="G2155">
        <v>1</v>
      </c>
      <c r="H2155" t="s">
        <v>4</v>
      </c>
      <c r="I2155">
        <v>31</v>
      </c>
      <c r="J2155">
        <f>(p_summary[[#This Row],[UnitsSold]] - AVERAGE(product_summaries[UnitsSold])) / _xlfn.STDEV.P(product_summaries[UnitsSold])</f>
        <v>1.4935680863635465</v>
      </c>
      <c r="K2155">
        <f>(p_summary[[#This Row],[Revenue]]-AVERAGE(product_summaries[UnitsSold]))/_xlfn.STDEV.P(product_summaries[UnitsSold])</f>
        <v>-1.9426946266619263</v>
      </c>
      <c r="L2155">
        <v>1155</v>
      </c>
    </row>
    <row r="2156" spans="1:12" x14ac:dyDescent="0.3">
      <c r="A2156">
        <v>11077</v>
      </c>
      <c r="B2156">
        <v>77</v>
      </c>
      <c r="C2156">
        <v>13</v>
      </c>
      <c r="D2156">
        <v>2</v>
      </c>
      <c r="E2156">
        <v>0</v>
      </c>
      <c r="F2156" t="s">
        <v>1034</v>
      </c>
      <c r="G2156">
        <v>2</v>
      </c>
      <c r="H2156" t="s">
        <v>7</v>
      </c>
      <c r="I2156">
        <v>26</v>
      </c>
      <c r="J2156">
        <f>(p_summary[[#This Row],[UnitsSold]] - AVERAGE(product_summaries[UnitsSold])) / _xlfn.STDEV.P(product_summaries[UnitsSold])</f>
        <v>0.38075702983216564</v>
      </c>
      <c r="K2156">
        <f>(p_summary[[#This Row],[Revenue]]-AVERAGE(product_summaries[UnitsSold]))/_xlfn.STDEV.P(product_summaries[UnitsSold])</f>
        <v>-1.9579804928230715</v>
      </c>
      <c r="L2156">
        <v>791</v>
      </c>
    </row>
  </sheetData>
  <conditionalFormatting sqref="J1:K1048576">
    <cfRule type="cellIs" dxfId="6" priority="1" operator="lessThan">
      <formula>-2</formula>
    </cfRule>
    <cfRule type="cellIs" dxfId="5" priority="2" operator="greaterThan">
      <formula>2</formula>
    </cfRule>
  </conditionalFormatting>
  <pageMargins left="0.7" right="0.7" top="0.75" bottom="0.75" header="0.3" footer="0.3"/>
  <drawing r:id="rId2"/>
  <tableParts count="2">
    <tablePart r:id="rId3"/>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FD67D-1C67-4D2C-9E57-A67325F286BF}">
  <dimension ref="A1:J78"/>
  <sheetViews>
    <sheetView topLeftCell="A56" workbookViewId="0">
      <selection sqref="A1:G78"/>
    </sheetView>
  </sheetViews>
  <sheetFormatPr defaultRowHeight="14.4" x14ac:dyDescent="0.3"/>
  <cols>
    <col min="1" max="1" width="12.109375" bestFit="1" customWidth="1"/>
    <col min="2" max="2" width="35" bestFit="1" customWidth="1"/>
    <col min="3" max="3" width="8.77734375" bestFit="1" customWidth="1"/>
    <col min="4" max="4" width="10.88671875" bestFit="1" customWidth="1"/>
    <col min="5" max="5" width="11.5546875" bestFit="1" customWidth="1"/>
    <col min="6" max="6" width="29" bestFit="1" customWidth="1"/>
    <col min="7" max="7" width="11" bestFit="1" customWidth="1"/>
    <col min="9" max="9" width="12.44140625" bestFit="1" customWidth="1"/>
    <col min="10" max="10" width="17.77734375" bestFit="1" customWidth="1"/>
  </cols>
  <sheetData>
    <row r="1" spans="1:10" x14ac:dyDescent="0.3">
      <c r="A1" t="s">
        <v>883</v>
      </c>
      <c r="B1" t="s">
        <v>29</v>
      </c>
      <c r="C1" t="s">
        <v>34</v>
      </c>
      <c r="D1" t="s">
        <v>36</v>
      </c>
      <c r="E1" t="s">
        <v>853</v>
      </c>
      <c r="F1" t="s">
        <v>882</v>
      </c>
      <c r="G1" t="s">
        <v>854</v>
      </c>
    </row>
    <row r="2" spans="1:10" x14ac:dyDescent="0.3">
      <c r="A2">
        <v>1</v>
      </c>
      <c r="B2" t="s">
        <v>1044</v>
      </c>
      <c r="D2" t="s">
        <v>74</v>
      </c>
      <c r="E2">
        <v>1</v>
      </c>
      <c r="F2" t="s">
        <v>889</v>
      </c>
      <c r="G2">
        <v>18</v>
      </c>
    </row>
    <row r="3" spans="1:10" x14ac:dyDescent="0.3">
      <c r="A3">
        <v>1</v>
      </c>
      <c r="B3" t="s">
        <v>1044</v>
      </c>
      <c r="D3" t="s">
        <v>74</v>
      </c>
      <c r="E3">
        <v>2</v>
      </c>
      <c r="F3" t="s">
        <v>891</v>
      </c>
      <c r="G3">
        <v>19</v>
      </c>
      <c r="I3" s="2" t="s">
        <v>1247</v>
      </c>
      <c r="J3" t="s">
        <v>1324</v>
      </c>
    </row>
    <row r="4" spans="1:10" x14ac:dyDescent="0.3">
      <c r="A4">
        <v>1</v>
      </c>
      <c r="B4" t="s">
        <v>1044</v>
      </c>
      <c r="D4" t="s">
        <v>74</v>
      </c>
      <c r="E4">
        <v>3</v>
      </c>
      <c r="F4" t="s">
        <v>893</v>
      </c>
      <c r="G4">
        <v>10</v>
      </c>
      <c r="I4" s="3" t="s">
        <v>1095</v>
      </c>
      <c r="J4" s="39">
        <v>33.831249999999997</v>
      </c>
    </row>
    <row r="5" spans="1:10" x14ac:dyDescent="0.3">
      <c r="A5">
        <v>2</v>
      </c>
      <c r="B5" t="s">
        <v>1050</v>
      </c>
      <c r="C5" t="s">
        <v>1054</v>
      </c>
      <c r="D5" t="s">
        <v>305</v>
      </c>
      <c r="E5">
        <v>4</v>
      </c>
      <c r="F5" t="s">
        <v>895</v>
      </c>
      <c r="G5">
        <v>22</v>
      </c>
      <c r="I5" s="3" t="s">
        <v>172</v>
      </c>
      <c r="J5" s="39">
        <v>4.5</v>
      </c>
    </row>
    <row r="6" spans="1:10" x14ac:dyDescent="0.3">
      <c r="A6">
        <v>2</v>
      </c>
      <c r="B6" t="s">
        <v>1050</v>
      </c>
      <c r="C6" t="s">
        <v>1054</v>
      </c>
      <c r="D6" t="s">
        <v>305</v>
      </c>
      <c r="E6">
        <v>5</v>
      </c>
      <c r="F6" t="s">
        <v>897</v>
      </c>
      <c r="G6">
        <v>21.35</v>
      </c>
      <c r="I6" s="3" t="s">
        <v>130</v>
      </c>
      <c r="J6" s="39">
        <v>27.3125</v>
      </c>
    </row>
    <row r="7" spans="1:10" x14ac:dyDescent="0.3">
      <c r="A7">
        <v>2</v>
      </c>
      <c r="B7" t="s">
        <v>1050</v>
      </c>
      <c r="C7" t="s">
        <v>1054</v>
      </c>
      <c r="D7" t="s">
        <v>305</v>
      </c>
      <c r="E7">
        <v>65</v>
      </c>
      <c r="F7" t="s">
        <v>1014</v>
      </c>
      <c r="G7">
        <v>21.05</v>
      </c>
      <c r="I7" s="3" t="s">
        <v>628</v>
      </c>
      <c r="J7" s="39">
        <v>10.75</v>
      </c>
    </row>
    <row r="8" spans="1:10" x14ac:dyDescent="0.3">
      <c r="A8">
        <v>2</v>
      </c>
      <c r="B8" t="s">
        <v>1050</v>
      </c>
      <c r="C8" t="s">
        <v>1054</v>
      </c>
      <c r="D8" t="s">
        <v>305</v>
      </c>
      <c r="E8">
        <v>66</v>
      </c>
      <c r="F8" t="s">
        <v>1016</v>
      </c>
      <c r="G8">
        <v>17</v>
      </c>
      <c r="I8" s="3" t="s">
        <v>736</v>
      </c>
      <c r="J8" s="39">
        <v>18.083333333333332</v>
      </c>
    </row>
    <row r="9" spans="1:10" x14ac:dyDescent="0.3">
      <c r="A9">
        <v>3</v>
      </c>
      <c r="B9" t="s">
        <v>1058</v>
      </c>
      <c r="C9" t="s">
        <v>1062</v>
      </c>
      <c r="D9" t="s">
        <v>305</v>
      </c>
      <c r="E9">
        <v>6</v>
      </c>
      <c r="F9" t="s">
        <v>899</v>
      </c>
      <c r="G9">
        <v>25</v>
      </c>
      <c r="I9" s="3" t="s">
        <v>102</v>
      </c>
      <c r="J9" s="39">
        <v>76.75</v>
      </c>
    </row>
    <row r="10" spans="1:10" x14ac:dyDescent="0.3">
      <c r="A10">
        <v>3</v>
      </c>
      <c r="B10" t="s">
        <v>1058</v>
      </c>
      <c r="C10" t="s">
        <v>1062</v>
      </c>
      <c r="D10" t="s">
        <v>305</v>
      </c>
      <c r="E10">
        <v>7</v>
      </c>
      <c r="F10" t="s">
        <v>901</v>
      </c>
      <c r="G10">
        <v>30</v>
      </c>
      <c r="I10" s="3" t="s">
        <v>49</v>
      </c>
      <c r="J10" s="39">
        <v>37.601111111111109</v>
      </c>
    </row>
    <row r="11" spans="1:10" x14ac:dyDescent="0.3">
      <c r="A11">
        <v>3</v>
      </c>
      <c r="B11" t="s">
        <v>1058</v>
      </c>
      <c r="C11" t="s">
        <v>1062</v>
      </c>
      <c r="D11" t="s">
        <v>305</v>
      </c>
      <c r="E11">
        <v>8</v>
      </c>
      <c r="F11" t="s">
        <v>903</v>
      </c>
      <c r="G11">
        <v>40</v>
      </c>
      <c r="I11" s="3" t="s">
        <v>264</v>
      </c>
      <c r="J11" s="39">
        <v>27.360000000000003</v>
      </c>
    </row>
    <row r="12" spans="1:10" x14ac:dyDescent="0.3">
      <c r="A12">
        <v>4</v>
      </c>
      <c r="B12" t="s">
        <v>1066</v>
      </c>
      <c r="D12" t="s">
        <v>1071</v>
      </c>
      <c r="E12">
        <v>9</v>
      </c>
      <c r="F12" t="s">
        <v>905</v>
      </c>
      <c r="G12">
        <v>97</v>
      </c>
      <c r="I12" s="3" t="s">
        <v>1071</v>
      </c>
      <c r="J12" s="39">
        <v>30.458333333333332</v>
      </c>
    </row>
    <row r="13" spans="1:10" x14ac:dyDescent="0.3">
      <c r="A13">
        <v>4</v>
      </c>
      <c r="B13" t="s">
        <v>1066</v>
      </c>
      <c r="D13" t="s">
        <v>1071</v>
      </c>
      <c r="E13">
        <v>10</v>
      </c>
      <c r="F13" t="s">
        <v>907</v>
      </c>
      <c r="G13">
        <v>31</v>
      </c>
      <c r="I13" s="3" t="s">
        <v>1197</v>
      </c>
      <c r="J13" s="39">
        <v>11.125</v>
      </c>
    </row>
    <row r="14" spans="1:10" x14ac:dyDescent="0.3">
      <c r="A14">
        <v>4</v>
      </c>
      <c r="B14" t="s">
        <v>1066</v>
      </c>
      <c r="D14" t="s">
        <v>1071</v>
      </c>
      <c r="E14">
        <v>74</v>
      </c>
      <c r="F14" t="s">
        <v>1029</v>
      </c>
      <c r="G14">
        <v>10</v>
      </c>
      <c r="I14" s="3" t="s">
        <v>604</v>
      </c>
      <c r="J14" s="39">
        <v>20</v>
      </c>
    </row>
    <row r="15" spans="1:10" x14ac:dyDescent="0.3">
      <c r="A15">
        <v>5</v>
      </c>
      <c r="B15" t="s">
        <v>1073</v>
      </c>
      <c r="C15" t="s">
        <v>1078</v>
      </c>
      <c r="D15" t="s">
        <v>111</v>
      </c>
      <c r="E15">
        <v>11</v>
      </c>
      <c r="F15" t="s">
        <v>909</v>
      </c>
      <c r="G15">
        <v>21</v>
      </c>
      <c r="I15" s="3" t="s">
        <v>1182</v>
      </c>
      <c r="J15" s="39">
        <v>26.483333333333334</v>
      </c>
    </row>
    <row r="16" spans="1:10" x14ac:dyDescent="0.3">
      <c r="A16">
        <v>5</v>
      </c>
      <c r="B16" t="s">
        <v>1073</v>
      </c>
      <c r="C16" t="s">
        <v>1078</v>
      </c>
      <c r="D16" t="s">
        <v>111</v>
      </c>
      <c r="E16">
        <v>12</v>
      </c>
      <c r="F16" t="s">
        <v>911</v>
      </c>
      <c r="G16">
        <v>38</v>
      </c>
      <c r="I16" s="3" t="s">
        <v>111</v>
      </c>
      <c r="J16" s="39">
        <v>29.5</v>
      </c>
    </row>
    <row r="17" spans="1:10" x14ac:dyDescent="0.3">
      <c r="A17">
        <v>6</v>
      </c>
      <c r="B17" t="s">
        <v>1081</v>
      </c>
      <c r="D17" t="s">
        <v>1071</v>
      </c>
      <c r="E17">
        <v>13</v>
      </c>
      <c r="F17" t="s">
        <v>913</v>
      </c>
      <c r="G17">
        <v>6</v>
      </c>
      <c r="I17" s="3" t="s">
        <v>84</v>
      </c>
      <c r="J17" s="39">
        <v>20</v>
      </c>
    </row>
    <row r="18" spans="1:10" x14ac:dyDescent="0.3">
      <c r="A18">
        <v>6</v>
      </c>
      <c r="B18" t="s">
        <v>1081</v>
      </c>
      <c r="D18" t="s">
        <v>1071</v>
      </c>
      <c r="E18">
        <v>14</v>
      </c>
      <c r="F18" t="s">
        <v>915</v>
      </c>
      <c r="G18">
        <v>23.25</v>
      </c>
      <c r="I18" s="3" t="s">
        <v>1109</v>
      </c>
      <c r="J18" s="39">
        <v>15</v>
      </c>
    </row>
    <row r="19" spans="1:10" x14ac:dyDescent="0.3">
      <c r="A19">
        <v>6</v>
      </c>
      <c r="B19" t="s">
        <v>1081</v>
      </c>
      <c r="D19" t="s">
        <v>1071</v>
      </c>
      <c r="E19">
        <v>15</v>
      </c>
      <c r="F19" t="s">
        <v>917</v>
      </c>
      <c r="G19">
        <v>15.5</v>
      </c>
      <c r="I19" s="3" t="s">
        <v>74</v>
      </c>
      <c r="J19" s="39">
        <v>22.814285714285713</v>
      </c>
    </row>
    <row r="20" spans="1:10" x14ac:dyDescent="0.3">
      <c r="A20">
        <v>7</v>
      </c>
      <c r="B20" t="s">
        <v>1089</v>
      </c>
      <c r="C20" t="s">
        <v>1093</v>
      </c>
      <c r="D20" t="s">
        <v>1095</v>
      </c>
      <c r="E20">
        <v>16</v>
      </c>
      <c r="F20" t="s">
        <v>919</v>
      </c>
      <c r="G20">
        <v>17.45</v>
      </c>
      <c r="I20" s="3" t="s">
        <v>305</v>
      </c>
      <c r="J20" s="39">
        <v>20.870833333333334</v>
      </c>
    </row>
    <row r="21" spans="1:10" x14ac:dyDescent="0.3">
      <c r="A21">
        <v>7</v>
      </c>
      <c r="B21" t="s">
        <v>1089</v>
      </c>
      <c r="C21" t="s">
        <v>1093</v>
      </c>
      <c r="D21" t="s">
        <v>1095</v>
      </c>
      <c r="E21">
        <v>17</v>
      </c>
      <c r="F21" t="s">
        <v>921</v>
      </c>
      <c r="G21">
        <v>39</v>
      </c>
      <c r="I21" s="3" t="s">
        <v>1248</v>
      </c>
      <c r="J21" s="39">
        <v>28.866363636363637</v>
      </c>
    </row>
    <row r="22" spans="1:10" x14ac:dyDescent="0.3">
      <c r="A22">
        <v>7</v>
      </c>
      <c r="B22" t="s">
        <v>1089</v>
      </c>
      <c r="C22" t="s">
        <v>1093</v>
      </c>
      <c r="D22" t="s">
        <v>1095</v>
      </c>
      <c r="E22">
        <v>18</v>
      </c>
      <c r="F22" t="s">
        <v>923</v>
      </c>
      <c r="G22">
        <v>62.5</v>
      </c>
    </row>
    <row r="23" spans="1:10" x14ac:dyDescent="0.3">
      <c r="A23">
        <v>7</v>
      </c>
      <c r="B23" t="s">
        <v>1089</v>
      </c>
      <c r="C23" t="s">
        <v>1093</v>
      </c>
      <c r="D23" t="s">
        <v>1095</v>
      </c>
      <c r="E23">
        <v>63</v>
      </c>
      <c r="F23" t="s">
        <v>1010</v>
      </c>
      <c r="G23">
        <v>43.9</v>
      </c>
    </row>
    <row r="24" spans="1:10" x14ac:dyDescent="0.3">
      <c r="A24">
        <v>7</v>
      </c>
      <c r="B24" t="s">
        <v>1089</v>
      </c>
      <c r="C24" t="s">
        <v>1093</v>
      </c>
      <c r="D24" t="s">
        <v>1095</v>
      </c>
      <c r="E24">
        <v>70</v>
      </c>
      <c r="F24" t="s">
        <v>1023</v>
      </c>
      <c r="G24">
        <v>15</v>
      </c>
    </row>
    <row r="25" spans="1:10" x14ac:dyDescent="0.3">
      <c r="A25">
        <v>8</v>
      </c>
      <c r="B25" t="s">
        <v>1098</v>
      </c>
      <c r="D25" t="s">
        <v>74</v>
      </c>
      <c r="E25">
        <v>19</v>
      </c>
      <c r="F25" t="s">
        <v>925</v>
      </c>
      <c r="G25">
        <v>9.1999999999999993</v>
      </c>
    </row>
    <row r="26" spans="1:10" x14ac:dyDescent="0.3">
      <c r="A26">
        <v>8</v>
      </c>
      <c r="B26" t="s">
        <v>1098</v>
      </c>
      <c r="D26" t="s">
        <v>74</v>
      </c>
      <c r="E26">
        <v>20</v>
      </c>
      <c r="F26" t="s">
        <v>927</v>
      </c>
      <c r="G26">
        <v>81</v>
      </c>
    </row>
    <row r="27" spans="1:10" x14ac:dyDescent="0.3">
      <c r="A27">
        <v>8</v>
      </c>
      <c r="B27" t="s">
        <v>1098</v>
      </c>
      <c r="D27" t="s">
        <v>74</v>
      </c>
      <c r="E27">
        <v>21</v>
      </c>
      <c r="F27" t="s">
        <v>929</v>
      </c>
      <c r="G27">
        <v>10</v>
      </c>
    </row>
    <row r="28" spans="1:10" x14ac:dyDescent="0.3">
      <c r="A28">
        <v>8</v>
      </c>
      <c r="B28" t="s">
        <v>1098</v>
      </c>
      <c r="D28" t="s">
        <v>74</v>
      </c>
      <c r="E28">
        <v>68</v>
      </c>
      <c r="F28" t="s">
        <v>1019</v>
      </c>
      <c r="G28">
        <v>12.5</v>
      </c>
    </row>
    <row r="29" spans="1:10" x14ac:dyDescent="0.3">
      <c r="A29">
        <v>9</v>
      </c>
      <c r="B29" t="s">
        <v>1104</v>
      </c>
      <c r="D29" t="s">
        <v>1109</v>
      </c>
      <c r="E29">
        <v>22</v>
      </c>
      <c r="F29" t="s">
        <v>931</v>
      </c>
      <c r="G29">
        <v>21</v>
      </c>
    </row>
    <row r="30" spans="1:10" x14ac:dyDescent="0.3">
      <c r="A30">
        <v>9</v>
      </c>
      <c r="B30" t="s">
        <v>1104</v>
      </c>
      <c r="D30" t="s">
        <v>1109</v>
      </c>
      <c r="E30">
        <v>23</v>
      </c>
      <c r="F30" t="s">
        <v>933</v>
      </c>
      <c r="G30">
        <v>9</v>
      </c>
    </row>
    <row r="31" spans="1:10" x14ac:dyDescent="0.3">
      <c r="A31">
        <v>10</v>
      </c>
      <c r="B31" t="s">
        <v>1112</v>
      </c>
      <c r="D31" t="s">
        <v>172</v>
      </c>
      <c r="E31">
        <v>24</v>
      </c>
      <c r="F31" t="s">
        <v>935</v>
      </c>
      <c r="G31">
        <v>4.5</v>
      </c>
    </row>
    <row r="32" spans="1:10" x14ac:dyDescent="0.3">
      <c r="A32">
        <v>11</v>
      </c>
      <c r="B32" t="s">
        <v>1117</v>
      </c>
      <c r="D32" t="s">
        <v>49</v>
      </c>
      <c r="E32">
        <v>25</v>
      </c>
      <c r="F32" t="s">
        <v>937</v>
      </c>
      <c r="G32">
        <v>14</v>
      </c>
    </row>
    <row r="33" spans="1:7" x14ac:dyDescent="0.3">
      <c r="A33">
        <v>11</v>
      </c>
      <c r="B33" t="s">
        <v>1117</v>
      </c>
      <c r="D33" t="s">
        <v>49</v>
      </c>
      <c r="E33">
        <v>26</v>
      </c>
      <c r="F33" t="s">
        <v>939</v>
      </c>
      <c r="G33">
        <v>31.23</v>
      </c>
    </row>
    <row r="34" spans="1:7" x14ac:dyDescent="0.3">
      <c r="A34">
        <v>11</v>
      </c>
      <c r="B34" t="s">
        <v>1117</v>
      </c>
      <c r="D34" t="s">
        <v>49</v>
      </c>
      <c r="E34">
        <v>27</v>
      </c>
      <c r="F34" t="s">
        <v>941</v>
      </c>
      <c r="G34">
        <v>43.9</v>
      </c>
    </row>
    <row r="35" spans="1:7" x14ac:dyDescent="0.3">
      <c r="A35">
        <v>12</v>
      </c>
      <c r="B35" t="s">
        <v>1122</v>
      </c>
      <c r="D35" t="s">
        <v>49</v>
      </c>
      <c r="E35">
        <v>28</v>
      </c>
      <c r="F35" t="s">
        <v>943</v>
      </c>
      <c r="G35">
        <v>45.6</v>
      </c>
    </row>
    <row r="36" spans="1:7" x14ac:dyDescent="0.3">
      <c r="A36">
        <v>12</v>
      </c>
      <c r="B36" t="s">
        <v>1122</v>
      </c>
      <c r="D36" t="s">
        <v>49</v>
      </c>
      <c r="E36">
        <v>29</v>
      </c>
      <c r="F36" t="s">
        <v>945</v>
      </c>
      <c r="G36">
        <v>123.79</v>
      </c>
    </row>
    <row r="37" spans="1:7" x14ac:dyDescent="0.3">
      <c r="A37">
        <v>12</v>
      </c>
      <c r="B37" t="s">
        <v>1122</v>
      </c>
      <c r="D37" t="s">
        <v>49</v>
      </c>
      <c r="E37">
        <v>64</v>
      </c>
      <c r="F37" t="s">
        <v>1012</v>
      </c>
      <c r="G37">
        <v>33.25</v>
      </c>
    </row>
    <row r="38" spans="1:7" x14ac:dyDescent="0.3">
      <c r="A38">
        <v>12</v>
      </c>
      <c r="B38" t="s">
        <v>1122</v>
      </c>
      <c r="D38" t="s">
        <v>49</v>
      </c>
      <c r="E38">
        <v>75</v>
      </c>
      <c r="F38" t="s">
        <v>1030</v>
      </c>
      <c r="G38">
        <v>7.75</v>
      </c>
    </row>
    <row r="39" spans="1:7" x14ac:dyDescent="0.3">
      <c r="A39">
        <v>12</v>
      </c>
      <c r="B39" t="s">
        <v>1122</v>
      </c>
      <c r="D39" t="s">
        <v>49</v>
      </c>
      <c r="E39">
        <v>77</v>
      </c>
      <c r="F39" t="s">
        <v>1034</v>
      </c>
      <c r="G39">
        <v>13</v>
      </c>
    </row>
    <row r="40" spans="1:7" x14ac:dyDescent="0.3">
      <c r="A40">
        <v>13</v>
      </c>
      <c r="B40" t="s">
        <v>1130</v>
      </c>
      <c r="D40" t="s">
        <v>49</v>
      </c>
      <c r="E40">
        <v>30</v>
      </c>
      <c r="F40" t="s">
        <v>947</v>
      </c>
      <c r="G40">
        <v>25.89</v>
      </c>
    </row>
    <row r="41" spans="1:7" x14ac:dyDescent="0.3">
      <c r="A41">
        <v>14</v>
      </c>
      <c r="B41" t="s">
        <v>1138</v>
      </c>
      <c r="D41" t="s">
        <v>264</v>
      </c>
      <c r="E41">
        <v>31</v>
      </c>
      <c r="F41" t="s">
        <v>949</v>
      </c>
      <c r="G41">
        <v>12.5</v>
      </c>
    </row>
    <row r="42" spans="1:7" x14ac:dyDescent="0.3">
      <c r="A42">
        <v>14</v>
      </c>
      <c r="B42" t="s">
        <v>1138</v>
      </c>
      <c r="D42" t="s">
        <v>264</v>
      </c>
      <c r="E42">
        <v>32</v>
      </c>
      <c r="F42" t="s">
        <v>951</v>
      </c>
      <c r="G42">
        <v>32</v>
      </c>
    </row>
    <row r="43" spans="1:7" x14ac:dyDescent="0.3">
      <c r="A43">
        <v>14</v>
      </c>
      <c r="B43" t="s">
        <v>1138</v>
      </c>
      <c r="D43" t="s">
        <v>264</v>
      </c>
      <c r="E43">
        <v>72</v>
      </c>
      <c r="F43" t="s">
        <v>1026</v>
      </c>
      <c r="G43">
        <v>34.799999999999997</v>
      </c>
    </row>
    <row r="44" spans="1:7" x14ac:dyDescent="0.3">
      <c r="A44">
        <v>15</v>
      </c>
      <c r="B44" t="s">
        <v>1146</v>
      </c>
      <c r="D44" t="s">
        <v>604</v>
      </c>
      <c r="E44">
        <v>33</v>
      </c>
      <c r="F44" t="s">
        <v>953</v>
      </c>
      <c r="G44">
        <v>2.5</v>
      </c>
    </row>
    <row r="45" spans="1:7" x14ac:dyDescent="0.3">
      <c r="A45">
        <v>15</v>
      </c>
      <c r="B45" t="s">
        <v>1146</v>
      </c>
      <c r="D45" t="s">
        <v>604</v>
      </c>
      <c r="E45">
        <v>69</v>
      </c>
      <c r="F45" t="s">
        <v>1021</v>
      </c>
      <c r="G45">
        <v>36</v>
      </c>
    </row>
    <row r="46" spans="1:7" x14ac:dyDescent="0.3">
      <c r="A46">
        <v>15</v>
      </c>
      <c r="B46" t="s">
        <v>1146</v>
      </c>
      <c r="D46" t="s">
        <v>604</v>
      </c>
      <c r="E46">
        <v>71</v>
      </c>
      <c r="F46" t="s">
        <v>1025</v>
      </c>
      <c r="G46">
        <v>21.5</v>
      </c>
    </row>
    <row r="47" spans="1:7" x14ac:dyDescent="0.3">
      <c r="A47">
        <v>16</v>
      </c>
      <c r="B47" t="s">
        <v>1152</v>
      </c>
      <c r="C47" t="s">
        <v>303</v>
      </c>
      <c r="D47" t="s">
        <v>305</v>
      </c>
      <c r="E47">
        <v>34</v>
      </c>
      <c r="F47" t="s">
        <v>955</v>
      </c>
      <c r="G47">
        <v>14</v>
      </c>
    </row>
    <row r="48" spans="1:7" x14ac:dyDescent="0.3">
      <c r="A48">
        <v>16</v>
      </c>
      <c r="B48" t="s">
        <v>1152</v>
      </c>
      <c r="C48" t="s">
        <v>303</v>
      </c>
      <c r="D48" t="s">
        <v>305</v>
      </c>
      <c r="E48">
        <v>35</v>
      </c>
      <c r="F48" t="s">
        <v>956</v>
      </c>
      <c r="G48">
        <v>18</v>
      </c>
    </row>
    <row r="49" spans="1:7" x14ac:dyDescent="0.3">
      <c r="A49">
        <v>16</v>
      </c>
      <c r="B49" t="s">
        <v>1152</v>
      </c>
      <c r="C49" t="s">
        <v>303</v>
      </c>
      <c r="D49" t="s">
        <v>305</v>
      </c>
      <c r="E49">
        <v>67</v>
      </c>
      <c r="F49" t="s">
        <v>1018</v>
      </c>
      <c r="G49">
        <v>14</v>
      </c>
    </row>
    <row r="50" spans="1:7" x14ac:dyDescent="0.3">
      <c r="A50">
        <v>17</v>
      </c>
      <c r="B50" t="s">
        <v>1158</v>
      </c>
      <c r="D50" t="s">
        <v>84</v>
      </c>
      <c r="E50">
        <v>36</v>
      </c>
      <c r="F50" t="s">
        <v>957</v>
      </c>
      <c r="G50">
        <v>19</v>
      </c>
    </row>
    <row r="51" spans="1:7" x14ac:dyDescent="0.3">
      <c r="A51">
        <v>17</v>
      </c>
      <c r="B51" t="s">
        <v>1158</v>
      </c>
      <c r="D51" t="s">
        <v>84</v>
      </c>
      <c r="E51">
        <v>37</v>
      </c>
      <c r="F51" t="s">
        <v>959</v>
      </c>
      <c r="G51">
        <v>26</v>
      </c>
    </row>
    <row r="52" spans="1:7" x14ac:dyDescent="0.3">
      <c r="A52">
        <v>17</v>
      </c>
      <c r="B52" t="s">
        <v>1158</v>
      </c>
      <c r="D52" t="s">
        <v>84</v>
      </c>
      <c r="E52">
        <v>73</v>
      </c>
      <c r="F52" t="s">
        <v>1027</v>
      </c>
      <c r="G52">
        <v>15</v>
      </c>
    </row>
    <row r="53" spans="1:7" x14ac:dyDescent="0.3">
      <c r="A53">
        <v>18</v>
      </c>
      <c r="B53" t="s">
        <v>1164</v>
      </c>
      <c r="D53" t="s">
        <v>102</v>
      </c>
      <c r="E53">
        <v>38</v>
      </c>
      <c r="F53" t="s">
        <v>961</v>
      </c>
      <c r="G53">
        <v>263.5</v>
      </c>
    </row>
    <row r="54" spans="1:7" x14ac:dyDescent="0.3">
      <c r="A54">
        <v>18</v>
      </c>
      <c r="B54" t="s">
        <v>1164</v>
      </c>
      <c r="D54" t="s">
        <v>102</v>
      </c>
      <c r="E54">
        <v>39</v>
      </c>
      <c r="F54" t="s">
        <v>963</v>
      </c>
      <c r="G54">
        <v>18</v>
      </c>
    </row>
    <row r="55" spans="1:7" x14ac:dyDescent="0.3">
      <c r="A55">
        <v>19</v>
      </c>
      <c r="B55" t="s">
        <v>1170</v>
      </c>
      <c r="C55" t="s">
        <v>1175</v>
      </c>
      <c r="D55" t="s">
        <v>305</v>
      </c>
      <c r="E55">
        <v>40</v>
      </c>
      <c r="F55" t="s">
        <v>965</v>
      </c>
      <c r="G55">
        <v>18.399999999999999</v>
      </c>
    </row>
    <row r="56" spans="1:7" x14ac:dyDescent="0.3">
      <c r="A56">
        <v>19</v>
      </c>
      <c r="B56" t="s">
        <v>1170</v>
      </c>
      <c r="C56" t="s">
        <v>1175</v>
      </c>
      <c r="D56" t="s">
        <v>305</v>
      </c>
      <c r="E56">
        <v>41</v>
      </c>
      <c r="F56" t="s">
        <v>967</v>
      </c>
      <c r="G56">
        <v>9.65</v>
      </c>
    </row>
    <row r="57" spans="1:7" x14ac:dyDescent="0.3">
      <c r="A57">
        <v>20</v>
      </c>
      <c r="B57" t="s">
        <v>1179</v>
      </c>
      <c r="D57" t="s">
        <v>1182</v>
      </c>
      <c r="E57">
        <v>42</v>
      </c>
      <c r="F57" t="s">
        <v>969</v>
      </c>
      <c r="G57">
        <v>14</v>
      </c>
    </row>
    <row r="58" spans="1:7" x14ac:dyDescent="0.3">
      <c r="A58">
        <v>20</v>
      </c>
      <c r="B58" t="s">
        <v>1179</v>
      </c>
      <c r="D58" t="s">
        <v>1182</v>
      </c>
      <c r="E58">
        <v>43</v>
      </c>
      <c r="F58" t="s">
        <v>971</v>
      </c>
      <c r="G58">
        <v>46</v>
      </c>
    </row>
    <row r="59" spans="1:7" x14ac:dyDescent="0.3">
      <c r="A59">
        <v>20</v>
      </c>
      <c r="B59" t="s">
        <v>1179</v>
      </c>
      <c r="D59" t="s">
        <v>1182</v>
      </c>
      <c r="E59">
        <v>44</v>
      </c>
      <c r="F59" t="s">
        <v>973</v>
      </c>
      <c r="G59">
        <v>19.45</v>
      </c>
    </row>
    <row r="60" spans="1:7" x14ac:dyDescent="0.3">
      <c r="A60">
        <v>21</v>
      </c>
      <c r="B60" t="s">
        <v>1185</v>
      </c>
      <c r="D60" t="s">
        <v>628</v>
      </c>
      <c r="E60">
        <v>45</v>
      </c>
      <c r="F60" t="s">
        <v>975</v>
      </c>
      <c r="G60">
        <v>9.5</v>
      </c>
    </row>
    <row r="61" spans="1:7" x14ac:dyDescent="0.3">
      <c r="A61">
        <v>21</v>
      </c>
      <c r="B61" t="s">
        <v>1185</v>
      </c>
      <c r="D61" t="s">
        <v>628</v>
      </c>
      <c r="E61">
        <v>46</v>
      </c>
      <c r="F61" t="s">
        <v>977</v>
      </c>
      <c r="G61">
        <v>12</v>
      </c>
    </row>
    <row r="62" spans="1:7" x14ac:dyDescent="0.3">
      <c r="A62">
        <v>22</v>
      </c>
      <c r="B62" t="s">
        <v>1192</v>
      </c>
      <c r="D62" t="s">
        <v>1197</v>
      </c>
      <c r="E62">
        <v>47</v>
      </c>
      <c r="F62" t="s">
        <v>979</v>
      </c>
      <c r="G62">
        <v>9.5</v>
      </c>
    </row>
    <row r="63" spans="1:7" x14ac:dyDescent="0.3">
      <c r="A63">
        <v>22</v>
      </c>
      <c r="B63" t="s">
        <v>1192</v>
      </c>
      <c r="D63" t="s">
        <v>1197</v>
      </c>
      <c r="E63">
        <v>48</v>
      </c>
      <c r="F63" t="s">
        <v>981</v>
      </c>
      <c r="G63">
        <v>12.75</v>
      </c>
    </row>
    <row r="64" spans="1:7" x14ac:dyDescent="0.3">
      <c r="A64">
        <v>23</v>
      </c>
      <c r="B64" t="s">
        <v>1200</v>
      </c>
      <c r="D64" t="s">
        <v>736</v>
      </c>
      <c r="E64">
        <v>49</v>
      </c>
      <c r="F64" t="s">
        <v>983</v>
      </c>
      <c r="G64">
        <v>20</v>
      </c>
    </row>
    <row r="65" spans="1:7" x14ac:dyDescent="0.3">
      <c r="A65">
        <v>23</v>
      </c>
      <c r="B65" t="s">
        <v>1200</v>
      </c>
      <c r="D65" t="s">
        <v>736</v>
      </c>
      <c r="E65">
        <v>50</v>
      </c>
      <c r="F65" t="s">
        <v>985</v>
      </c>
      <c r="G65">
        <v>16.25</v>
      </c>
    </row>
    <row r="66" spans="1:7" x14ac:dyDescent="0.3">
      <c r="A66">
        <v>23</v>
      </c>
      <c r="B66" t="s">
        <v>1200</v>
      </c>
      <c r="D66" t="s">
        <v>736</v>
      </c>
      <c r="E66">
        <v>76</v>
      </c>
      <c r="F66" t="s">
        <v>1032</v>
      </c>
      <c r="G66">
        <v>18</v>
      </c>
    </row>
    <row r="67" spans="1:7" x14ac:dyDescent="0.3">
      <c r="A67">
        <v>24</v>
      </c>
      <c r="B67" t="s">
        <v>1207</v>
      </c>
      <c r="C67" t="s">
        <v>1211</v>
      </c>
      <c r="D67" t="s">
        <v>1095</v>
      </c>
      <c r="E67">
        <v>51</v>
      </c>
      <c r="F67" t="s">
        <v>987</v>
      </c>
      <c r="G67">
        <v>53</v>
      </c>
    </row>
    <row r="68" spans="1:7" x14ac:dyDescent="0.3">
      <c r="A68">
        <v>24</v>
      </c>
      <c r="B68" t="s">
        <v>1207</v>
      </c>
      <c r="C68" t="s">
        <v>1211</v>
      </c>
      <c r="D68" t="s">
        <v>1095</v>
      </c>
      <c r="E68">
        <v>52</v>
      </c>
      <c r="F68" t="s">
        <v>989</v>
      </c>
      <c r="G68">
        <v>7</v>
      </c>
    </row>
    <row r="69" spans="1:7" x14ac:dyDescent="0.3">
      <c r="A69">
        <v>24</v>
      </c>
      <c r="B69" t="s">
        <v>1207</v>
      </c>
      <c r="C69" t="s">
        <v>1211</v>
      </c>
      <c r="D69" t="s">
        <v>1095</v>
      </c>
      <c r="E69">
        <v>53</v>
      </c>
      <c r="F69" t="s">
        <v>991</v>
      </c>
      <c r="G69">
        <v>32.799999999999997</v>
      </c>
    </row>
    <row r="70" spans="1:7" x14ac:dyDescent="0.3">
      <c r="A70">
        <v>25</v>
      </c>
      <c r="B70" t="s">
        <v>1216</v>
      </c>
      <c r="C70" t="s">
        <v>464</v>
      </c>
      <c r="D70" t="s">
        <v>130</v>
      </c>
      <c r="E70">
        <v>54</v>
      </c>
      <c r="F70" t="s">
        <v>993</v>
      </c>
      <c r="G70">
        <v>7.45</v>
      </c>
    </row>
    <row r="71" spans="1:7" x14ac:dyDescent="0.3">
      <c r="A71">
        <v>25</v>
      </c>
      <c r="B71" t="s">
        <v>1216</v>
      </c>
      <c r="C71" t="s">
        <v>464</v>
      </c>
      <c r="D71" t="s">
        <v>130</v>
      </c>
      <c r="E71">
        <v>55</v>
      </c>
      <c r="F71" t="s">
        <v>995</v>
      </c>
      <c r="G71">
        <v>24</v>
      </c>
    </row>
    <row r="72" spans="1:7" x14ac:dyDescent="0.3">
      <c r="A72">
        <v>26</v>
      </c>
      <c r="B72" t="s">
        <v>1220</v>
      </c>
      <c r="D72" t="s">
        <v>264</v>
      </c>
      <c r="E72">
        <v>56</v>
      </c>
      <c r="F72" t="s">
        <v>997</v>
      </c>
      <c r="G72">
        <v>38</v>
      </c>
    </row>
    <row r="73" spans="1:7" x14ac:dyDescent="0.3">
      <c r="A73">
        <v>26</v>
      </c>
      <c r="B73" t="s">
        <v>1220</v>
      </c>
      <c r="D73" t="s">
        <v>264</v>
      </c>
      <c r="E73">
        <v>57</v>
      </c>
      <c r="F73" t="s">
        <v>999</v>
      </c>
      <c r="G73">
        <v>19.5</v>
      </c>
    </row>
    <row r="74" spans="1:7" x14ac:dyDescent="0.3">
      <c r="A74">
        <v>27</v>
      </c>
      <c r="B74" t="s">
        <v>1227</v>
      </c>
      <c r="D74" t="s">
        <v>102</v>
      </c>
      <c r="E74">
        <v>58</v>
      </c>
      <c r="F74" t="s">
        <v>1000</v>
      </c>
      <c r="G74">
        <v>13.25</v>
      </c>
    </row>
    <row r="75" spans="1:7" x14ac:dyDescent="0.3">
      <c r="A75">
        <v>28</v>
      </c>
      <c r="B75" t="s">
        <v>1233</v>
      </c>
      <c r="D75" t="s">
        <v>102</v>
      </c>
      <c r="E75">
        <v>59</v>
      </c>
      <c r="F75" t="s">
        <v>1002</v>
      </c>
      <c r="G75">
        <v>55</v>
      </c>
    </row>
    <row r="76" spans="1:7" x14ac:dyDescent="0.3">
      <c r="A76">
        <v>28</v>
      </c>
      <c r="B76" t="s">
        <v>1233</v>
      </c>
      <c r="D76" t="s">
        <v>102</v>
      </c>
      <c r="E76">
        <v>60</v>
      </c>
      <c r="F76" t="s">
        <v>1004</v>
      </c>
      <c r="G76">
        <v>34</v>
      </c>
    </row>
    <row r="77" spans="1:7" x14ac:dyDescent="0.3">
      <c r="A77">
        <v>29</v>
      </c>
      <c r="B77" t="s">
        <v>1240</v>
      </c>
      <c r="C77" t="s">
        <v>464</v>
      </c>
      <c r="D77" t="s">
        <v>130</v>
      </c>
      <c r="E77">
        <v>61</v>
      </c>
      <c r="F77" t="s">
        <v>1006</v>
      </c>
      <c r="G77">
        <v>28.5</v>
      </c>
    </row>
    <row r="78" spans="1:7" x14ac:dyDescent="0.3">
      <c r="A78">
        <v>29</v>
      </c>
      <c r="B78" t="s">
        <v>1240</v>
      </c>
      <c r="C78" t="s">
        <v>464</v>
      </c>
      <c r="D78" t="s">
        <v>130</v>
      </c>
      <c r="E78">
        <v>62</v>
      </c>
      <c r="F78" t="s">
        <v>1008</v>
      </c>
      <c r="G78">
        <v>49.3</v>
      </c>
    </row>
  </sheetData>
  <pageMargins left="0.7" right="0.7" top="0.75" bottom="0.75" header="0.3" footer="0.3"/>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84043-2AB6-4E1A-BE8D-4AD80FD4E515}">
  <dimension ref="A1:AL78"/>
  <sheetViews>
    <sheetView topLeftCell="E20" workbookViewId="0">
      <selection activeCell="P32" sqref="P32"/>
    </sheetView>
  </sheetViews>
  <sheetFormatPr defaultRowHeight="14.4" x14ac:dyDescent="0.3"/>
  <cols>
    <col min="1" max="1" width="12.109375" bestFit="1" customWidth="1"/>
    <col min="2" max="2" width="35" bestFit="1" customWidth="1"/>
    <col min="3" max="3" width="11.5546875" bestFit="1" customWidth="1"/>
    <col min="4" max="4" width="29" bestFit="1" customWidth="1"/>
    <col min="5" max="5" width="12.33203125" bestFit="1" customWidth="1"/>
    <col min="6" max="6" width="15.6640625" bestFit="1" customWidth="1"/>
    <col min="8" max="8" width="15.44140625" bestFit="1" customWidth="1"/>
    <col min="9" max="9" width="23.44140625" bestFit="1" customWidth="1"/>
    <col min="10" max="10" width="15.44140625" bestFit="1" customWidth="1"/>
    <col min="11" max="11" width="30.77734375" bestFit="1" customWidth="1"/>
    <col min="12" max="12" width="17.6640625" bestFit="1" customWidth="1"/>
    <col min="13" max="13" width="12.5546875" bestFit="1" customWidth="1"/>
    <col min="14" max="14" width="14.44140625" bestFit="1" customWidth="1"/>
    <col min="15" max="15" width="18.77734375" bestFit="1" customWidth="1"/>
    <col min="16" max="16" width="11.5546875" bestFit="1" customWidth="1"/>
    <col min="17" max="17" width="10.77734375" bestFit="1" customWidth="1"/>
    <col min="18" max="18" width="24.88671875" bestFit="1" customWidth="1"/>
    <col min="19" max="19" width="26.5546875" bestFit="1" customWidth="1"/>
    <col min="20" max="20" width="8.88671875" bestFit="1" customWidth="1"/>
    <col min="21" max="21" width="11.33203125" bestFit="1" customWidth="1"/>
    <col min="22" max="22" width="9.77734375" bestFit="1" customWidth="1"/>
    <col min="23" max="23" width="9.6640625" bestFit="1" customWidth="1"/>
    <col min="24" max="24" width="8.88671875" bestFit="1" customWidth="1"/>
    <col min="25" max="25" width="26.21875" bestFit="1" customWidth="1"/>
    <col min="26" max="26" width="24" bestFit="1" customWidth="1"/>
    <col min="27" max="27" width="36.109375" bestFit="1" customWidth="1"/>
    <col min="28" max="28" width="14.21875" bestFit="1" customWidth="1"/>
    <col min="29" max="29" width="15.77734375" bestFit="1" customWidth="1"/>
    <col min="30" max="30" width="11.5546875" bestFit="1" customWidth="1"/>
    <col min="31" max="31" width="16.21875" bestFit="1" customWidth="1"/>
    <col min="32" max="32" width="31.109375" bestFit="1" customWidth="1"/>
    <col min="33" max="33" width="24.109375" bestFit="1" customWidth="1"/>
    <col min="34" max="34" width="20.21875" bestFit="1" customWidth="1"/>
    <col min="35" max="35" width="16.21875" bestFit="1" customWidth="1"/>
    <col min="36" max="36" width="12.33203125" bestFit="1" customWidth="1"/>
    <col min="37" max="37" width="18.5546875" bestFit="1" customWidth="1"/>
    <col min="38" max="38" width="10.5546875" bestFit="1" customWidth="1"/>
  </cols>
  <sheetData>
    <row r="1" spans="1:38" x14ac:dyDescent="0.3">
      <c r="A1" t="s">
        <v>883</v>
      </c>
      <c r="B1" t="s">
        <v>29</v>
      </c>
      <c r="C1" t="s">
        <v>853</v>
      </c>
      <c r="D1" t="s">
        <v>882</v>
      </c>
      <c r="E1" t="s">
        <v>0</v>
      </c>
      <c r="F1" t="s">
        <v>1</v>
      </c>
    </row>
    <row r="2" spans="1:38" x14ac:dyDescent="0.3">
      <c r="A2">
        <v>1</v>
      </c>
      <c r="B2" t="s">
        <v>1044</v>
      </c>
      <c r="C2">
        <v>1</v>
      </c>
      <c r="D2" t="s">
        <v>889</v>
      </c>
      <c r="E2">
        <v>1</v>
      </c>
      <c r="F2" t="s">
        <v>4</v>
      </c>
    </row>
    <row r="3" spans="1:38" x14ac:dyDescent="0.3">
      <c r="A3">
        <v>1</v>
      </c>
      <c r="B3" t="s">
        <v>1044</v>
      </c>
      <c r="C3">
        <v>2</v>
      </c>
      <c r="D3" t="s">
        <v>891</v>
      </c>
      <c r="E3">
        <v>1</v>
      </c>
      <c r="F3" t="s">
        <v>4</v>
      </c>
    </row>
    <row r="4" spans="1:38" x14ac:dyDescent="0.3">
      <c r="A4">
        <v>1</v>
      </c>
      <c r="B4" t="s">
        <v>1044</v>
      </c>
      <c r="C4">
        <v>3</v>
      </c>
      <c r="D4" t="s">
        <v>893</v>
      </c>
      <c r="E4">
        <v>2</v>
      </c>
      <c r="F4" t="s">
        <v>7</v>
      </c>
      <c r="H4" s="2" t="s">
        <v>1325</v>
      </c>
      <c r="I4" s="2" t="s">
        <v>1280</v>
      </c>
    </row>
    <row r="5" spans="1:38" x14ac:dyDescent="0.3">
      <c r="A5">
        <v>2</v>
      </c>
      <c r="B5" t="s">
        <v>1050</v>
      </c>
      <c r="C5">
        <v>4</v>
      </c>
      <c r="D5" t="s">
        <v>895</v>
      </c>
      <c r="E5">
        <v>2</v>
      </c>
      <c r="F5" t="s">
        <v>7</v>
      </c>
      <c r="H5" s="2" t="s">
        <v>1247</v>
      </c>
      <c r="I5" t="s">
        <v>1164</v>
      </c>
      <c r="J5" t="s">
        <v>1152</v>
      </c>
      <c r="K5" t="s">
        <v>1073</v>
      </c>
      <c r="L5" t="s">
        <v>1227</v>
      </c>
      <c r="M5" t="s">
        <v>1044</v>
      </c>
      <c r="N5" t="s">
        <v>1240</v>
      </c>
      <c r="O5" t="s">
        <v>1138</v>
      </c>
      <c r="P5" t="s">
        <v>1233</v>
      </c>
      <c r="Q5" t="s">
        <v>1207</v>
      </c>
      <c r="R5" t="s">
        <v>1058</v>
      </c>
      <c r="S5" t="s">
        <v>1117</v>
      </c>
      <c r="T5" t="s">
        <v>1200</v>
      </c>
      <c r="U5" t="s">
        <v>1179</v>
      </c>
      <c r="V5" t="s">
        <v>1185</v>
      </c>
      <c r="W5" t="s">
        <v>1216</v>
      </c>
      <c r="X5" t="s">
        <v>1081</v>
      </c>
      <c r="Y5" t="s">
        <v>1170</v>
      </c>
      <c r="Z5" t="s">
        <v>1050</v>
      </c>
      <c r="AA5" t="s">
        <v>1130</v>
      </c>
      <c r="AB5" t="s">
        <v>1146</v>
      </c>
      <c r="AC5" t="s">
        <v>1220</v>
      </c>
      <c r="AD5" t="s">
        <v>1089</v>
      </c>
      <c r="AE5" t="s">
        <v>1104</v>
      </c>
      <c r="AF5" t="s">
        <v>1122</v>
      </c>
      <c r="AG5" t="s">
        <v>1112</v>
      </c>
      <c r="AH5" t="s">
        <v>1098</v>
      </c>
      <c r="AI5" t="s">
        <v>1158</v>
      </c>
      <c r="AJ5" t="s">
        <v>1066</v>
      </c>
      <c r="AK5" t="s">
        <v>1192</v>
      </c>
      <c r="AL5" t="s">
        <v>1248</v>
      </c>
    </row>
    <row r="6" spans="1:38" x14ac:dyDescent="0.3">
      <c r="A6">
        <v>2</v>
      </c>
      <c r="B6" t="s">
        <v>1050</v>
      </c>
      <c r="C6">
        <v>5</v>
      </c>
      <c r="D6" t="s">
        <v>897</v>
      </c>
      <c r="E6">
        <v>2</v>
      </c>
      <c r="F6" t="s">
        <v>7</v>
      </c>
      <c r="H6" s="3" t="s">
        <v>4</v>
      </c>
      <c r="I6">
        <v>77</v>
      </c>
      <c r="J6">
        <v>136</v>
      </c>
      <c r="M6">
        <v>3</v>
      </c>
      <c r="T6">
        <v>76</v>
      </c>
      <c r="U6">
        <v>43</v>
      </c>
      <c r="AD6">
        <v>70</v>
      </c>
      <c r="AF6">
        <v>75</v>
      </c>
      <c r="AG6">
        <v>24</v>
      </c>
      <c r="AL6">
        <v>504</v>
      </c>
    </row>
    <row r="7" spans="1:38" x14ac:dyDescent="0.3">
      <c r="A7">
        <v>2</v>
      </c>
      <c r="B7" t="s">
        <v>1050</v>
      </c>
      <c r="C7">
        <v>65</v>
      </c>
      <c r="D7" t="s">
        <v>1014</v>
      </c>
      <c r="E7">
        <v>2</v>
      </c>
      <c r="F7" t="s">
        <v>7</v>
      </c>
      <c r="H7" s="3" t="s">
        <v>7</v>
      </c>
      <c r="M7">
        <v>3</v>
      </c>
      <c r="N7">
        <v>61</v>
      </c>
      <c r="R7">
        <v>14</v>
      </c>
      <c r="U7">
        <v>44</v>
      </c>
      <c r="X7">
        <v>15</v>
      </c>
      <c r="Z7">
        <v>140</v>
      </c>
      <c r="AD7">
        <v>63</v>
      </c>
      <c r="AF7">
        <v>77</v>
      </c>
      <c r="AL7">
        <v>417</v>
      </c>
    </row>
    <row r="8" spans="1:38" x14ac:dyDescent="0.3">
      <c r="A8">
        <v>2</v>
      </c>
      <c r="B8" t="s">
        <v>1050</v>
      </c>
      <c r="C8">
        <v>66</v>
      </c>
      <c r="D8" t="s">
        <v>1016</v>
      </c>
      <c r="E8">
        <v>2</v>
      </c>
      <c r="F8" t="s">
        <v>7</v>
      </c>
      <c r="H8" s="3" t="s">
        <v>10</v>
      </c>
      <c r="N8">
        <v>62</v>
      </c>
      <c r="S8">
        <v>78</v>
      </c>
      <c r="T8">
        <v>99</v>
      </c>
      <c r="AD8">
        <v>16</v>
      </c>
      <c r="AH8">
        <v>128</v>
      </c>
      <c r="AK8">
        <v>95</v>
      </c>
      <c r="AL8">
        <v>478</v>
      </c>
    </row>
    <row r="9" spans="1:38" x14ac:dyDescent="0.3">
      <c r="A9">
        <v>3</v>
      </c>
      <c r="B9" t="s">
        <v>1058</v>
      </c>
      <c r="C9">
        <v>6</v>
      </c>
      <c r="D9" t="s">
        <v>899</v>
      </c>
      <c r="E9">
        <v>2</v>
      </c>
      <c r="F9" t="s">
        <v>7</v>
      </c>
      <c r="H9" s="3" t="s">
        <v>13</v>
      </c>
      <c r="K9">
        <v>23</v>
      </c>
      <c r="O9">
        <v>135</v>
      </c>
      <c r="P9">
        <v>119</v>
      </c>
      <c r="AB9">
        <v>173</v>
      </c>
      <c r="AL9">
        <v>450</v>
      </c>
    </row>
    <row r="10" spans="1:38" x14ac:dyDescent="0.3">
      <c r="A10">
        <v>3</v>
      </c>
      <c r="B10" t="s">
        <v>1058</v>
      </c>
      <c r="C10">
        <v>7</v>
      </c>
      <c r="D10" t="s">
        <v>901</v>
      </c>
      <c r="E10">
        <v>7</v>
      </c>
      <c r="F10" t="s">
        <v>22</v>
      </c>
      <c r="H10" s="3" t="s">
        <v>16</v>
      </c>
      <c r="Q10">
        <v>52</v>
      </c>
      <c r="U10">
        <v>42</v>
      </c>
      <c r="AC10">
        <v>113</v>
      </c>
      <c r="AE10">
        <v>45</v>
      </c>
      <c r="AF10">
        <v>64</v>
      </c>
      <c r="AL10">
        <v>316</v>
      </c>
    </row>
    <row r="11" spans="1:38" x14ac:dyDescent="0.3">
      <c r="A11">
        <v>3</v>
      </c>
      <c r="B11" t="s">
        <v>1058</v>
      </c>
      <c r="C11">
        <v>8</v>
      </c>
      <c r="D11" t="s">
        <v>903</v>
      </c>
      <c r="E11">
        <v>2</v>
      </c>
      <c r="F11" t="s">
        <v>7</v>
      </c>
      <c r="H11" s="3" t="s">
        <v>19</v>
      </c>
      <c r="Q11">
        <v>53</v>
      </c>
      <c r="W11">
        <v>109</v>
      </c>
      <c r="AD11">
        <v>17</v>
      </c>
      <c r="AF11">
        <v>29</v>
      </c>
      <c r="AJ11">
        <v>9</v>
      </c>
      <c r="AL11">
        <v>217</v>
      </c>
    </row>
    <row r="12" spans="1:38" x14ac:dyDescent="0.3">
      <c r="A12">
        <v>4</v>
      </c>
      <c r="B12" t="s">
        <v>1066</v>
      </c>
      <c r="C12">
        <v>9</v>
      </c>
      <c r="D12" t="s">
        <v>905</v>
      </c>
      <c r="E12">
        <v>6</v>
      </c>
      <c r="F12" t="s">
        <v>19</v>
      </c>
      <c r="H12" s="3" t="s">
        <v>22</v>
      </c>
      <c r="Q12">
        <v>51</v>
      </c>
      <c r="R12">
        <v>7</v>
      </c>
      <c r="X12">
        <v>14</v>
      </c>
      <c r="AF12">
        <v>28</v>
      </c>
      <c r="AJ12">
        <v>74</v>
      </c>
      <c r="AL12">
        <v>174</v>
      </c>
    </row>
    <row r="13" spans="1:38" x14ac:dyDescent="0.3">
      <c r="A13">
        <v>4</v>
      </c>
      <c r="B13" t="s">
        <v>1066</v>
      </c>
      <c r="C13">
        <v>10</v>
      </c>
      <c r="D13" t="s">
        <v>907</v>
      </c>
      <c r="E13">
        <v>8</v>
      </c>
      <c r="F13" t="s">
        <v>25</v>
      </c>
      <c r="H13" s="3" t="s">
        <v>25</v>
      </c>
      <c r="L13">
        <v>58</v>
      </c>
      <c r="V13">
        <v>91</v>
      </c>
      <c r="X13">
        <v>13</v>
      </c>
      <c r="Y13">
        <v>81</v>
      </c>
      <c r="AA13">
        <v>30</v>
      </c>
      <c r="AD13">
        <v>18</v>
      </c>
      <c r="AI13">
        <v>146</v>
      </c>
      <c r="AJ13">
        <v>10</v>
      </c>
      <c r="AL13">
        <v>447</v>
      </c>
    </row>
    <row r="14" spans="1:38" x14ac:dyDescent="0.3">
      <c r="A14">
        <v>4</v>
      </c>
      <c r="B14" t="s">
        <v>1066</v>
      </c>
      <c r="C14">
        <v>74</v>
      </c>
      <c r="D14" t="s">
        <v>1029</v>
      </c>
      <c r="E14">
        <v>7</v>
      </c>
      <c r="F14" t="s">
        <v>22</v>
      </c>
      <c r="H14" s="3" t="s">
        <v>1248</v>
      </c>
      <c r="I14">
        <v>77</v>
      </c>
      <c r="J14">
        <v>136</v>
      </c>
      <c r="K14">
        <v>23</v>
      </c>
      <c r="L14">
        <v>58</v>
      </c>
      <c r="M14">
        <v>6</v>
      </c>
      <c r="N14">
        <v>123</v>
      </c>
      <c r="O14">
        <v>135</v>
      </c>
      <c r="P14">
        <v>119</v>
      </c>
      <c r="Q14">
        <v>156</v>
      </c>
      <c r="R14">
        <v>21</v>
      </c>
      <c r="S14">
        <v>78</v>
      </c>
      <c r="T14">
        <v>175</v>
      </c>
      <c r="U14">
        <v>129</v>
      </c>
      <c r="V14">
        <v>91</v>
      </c>
      <c r="W14">
        <v>109</v>
      </c>
      <c r="X14">
        <v>42</v>
      </c>
      <c r="Y14">
        <v>81</v>
      </c>
      <c r="Z14">
        <v>140</v>
      </c>
      <c r="AA14">
        <v>30</v>
      </c>
      <c r="AB14">
        <v>173</v>
      </c>
      <c r="AC14">
        <v>113</v>
      </c>
      <c r="AD14">
        <v>184</v>
      </c>
      <c r="AE14">
        <v>45</v>
      </c>
      <c r="AF14">
        <v>273</v>
      </c>
      <c r="AG14">
        <v>24</v>
      </c>
      <c r="AH14">
        <v>128</v>
      </c>
      <c r="AI14">
        <v>146</v>
      </c>
      <c r="AJ14">
        <v>93</v>
      </c>
      <c r="AK14">
        <v>95</v>
      </c>
      <c r="AL14">
        <v>3003</v>
      </c>
    </row>
    <row r="15" spans="1:38" x14ac:dyDescent="0.3">
      <c r="A15">
        <v>5</v>
      </c>
      <c r="B15" t="s">
        <v>1073</v>
      </c>
      <c r="C15">
        <v>11</v>
      </c>
      <c r="D15" t="s">
        <v>909</v>
      </c>
      <c r="E15">
        <v>4</v>
      </c>
      <c r="F15" t="s">
        <v>13</v>
      </c>
    </row>
    <row r="16" spans="1:38" x14ac:dyDescent="0.3">
      <c r="A16">
        <v>5</v>
      </c>
      <c r="B16" t="s">
        <v>1073</v>
      </c>
      <c r="C16">
        <v>12</v>
      </c>
      <c r="D16" t="s">
        <v>911</v>
      </c>
      <c r="E16">
        <v>4</v>
      </c>
      <c r="F16" t="s">
        <v>13</v>
      </c>
    </row>
    <row r="17" spans="1:6" x14ac:dyDescent="0.3">
      <c r="A17">
        <v>6</v>
      </c>
      <c r="B17" t="s">
        <v>1081</v>
      </c>
      <c r="C17">
        <v>13</v>
      </c>
      <c r="D17" t="s">
        <v>913</v>
      </c>
      <c r="E17">
        <v>8</v>
      </c>
      <c r="F17" t="s">
        <v>25</v>
      </c>
    </row>
    <row r="18" spans="1:6" x14ac:dyDescent="0.3">
      <c r="A18">
        <v>6</v>
      </c>
      <c r="B18" t="s">
        <v>1081</v>
      </c>
      <c r="C18">
        <v>14</v>
      </c>
      <c r="D18" t="s">
        <v>915</v>
      </c>
      <c r="E18">
        <v>7</v>
      </c>
      <c r="F18" t="s">
        <v>22</v>
      </c>
    </row>
    <row r="19" spans="1:6" x14ac:dyDescent="0.3">
      <c r="A19">
        <v>6</v>
      </c>
      <c r="B19" t="s">
        <v>1081</v>
      </c>
      <c r="C19">
        <v>15</v>
      </c>
      <c r="D19" t="s">
        <v>917</v>
      </c>
      <c r="E19">
        <v>2</v>
      </c>
      <c r="F19" t="s">
        <v>7</v>
      </c>
    </row>
    <row r="20" spans="1:6" x14ac:dyDescent="0.3">
      <c r="A20">
        <v>7</v>
      </c>
      <c r="B20" t="s">
        <v>1089</v>
      </c>
      <c r="C20">
        <v>16</v>
      </c>
      <c r="D20" t="s">
        <v>919</v>
      </c>
      <c r="E20">
        <v>3</v>
      </c>
      <c r="F20" t="s">
        <v>10</v>
      </c>
    </row>
    <row r="21" spans="1:6" x14ac:dyDescent="0.3">
      <c r="A21">
        <v>7</v>
      </c>
      <c r="B21" t="s">
        <v>1089</v>
      </c>
      <c r="C21">
        <v>17</v>
      </c>
      <c r="D21" t="s">
        <v>921</v>
      </c>
      <c r="E21">
        <v>6</v>
      </c>
      <c r="F21" t="s">
        <v>19</v>
      </c>
    </row>
    <row r="22" spans="1:6" x14ac:dyDescent="0.3">
      <c r="A22">
        <v>7</v>
      </c>
      <c r="B22" t="s">
        <v>1089</v>
      </c>
      <c r="C22">
        <v>18</v>
      </c>
      <c r="D22" t="s">
        <v>923</v>
      </c>
      <c r="E22">
        <v>8</v>
      </c>
      <c r="F22" t="s">
        <v>25</v>
      </c>
    </row>
    <row r="23" spans="1:6" x14ac:dyDescent="0.3">
      <c r="A23">
        <v>7</v>
      </c>
      <c r="B23" t="s">
        <v>1089</v>
      </c>
      <c r="C23">
        <v>63</v>
      </c>
      <c r="D23" t="s">
        <v>1010</v>
      </c>
      <c r="E23">
        <v>2</v>
      </c>
      <c r="F23" t="s">
        <v>7</v>
      </c>
    </row>
    <row r="24" spans="1:6" x14ac:dyDescent="0.3">
      <c r="A24">
        <v>7</v>
      </c>
      <c r="B24" t="s">
        <v>1089</v>
      </c>
      <c r="C24">
        <v>70</v>
      </c>
      <c r="D24" t="s">
        <v>1023</v>
      </c>
      <c r="E24">
        <v>1</v>
      </c>
      <c r="F24" t="s">
        <v>4</v>
      </c>
    </row>
    <row r="25" spans="1:6" x14ac:dyDescent="0.3">
      <c r="A25">
        <v>8</v>
      </c>
      <c r="B25" t="s">
        <v>1098</v>
      </c>
      <c r="C25">
        <v>19</v>
      </c>
      <c r="D25" t="s">
        <v>925</v>
      </c>
      <c r="E25">
        <v>3</v>
      </c>
      <c r="F25" t="s">
        <v>10</v>
      </c>
    </row>
    <row r="26" spans="1:6" x14ac:dyDescent="0.3">
      <c r="A26">
        <v>8</v>
      </c>
      <c r="B26" t="s">
        <v>1098</v>
      </c>
      <c r="C26">
        <v>20</v>
      </c>
      <c r="D26" t="s">
        <v>927</v>
      </c>
      <c r="E26">
        <v>3</v>
      </c>
      <c r="F26" t="s">
        <v>10</v>
      </c>
    </row>
    <row r="27" spans="1:6" x14ac:dyDescent="0.3">
      <c r="A27">
        <v>8</v>
      </c>
      <c r="B27" t="s">
        <v>1098</v>
      </c>
      <c r="C27">
        <v>21</v>
      </c>
      <c r="D27" t="s">
        <v>929</v>
      </c>
      <c r="E27">
        <v>3</v>
      </c>
      <c r="F27" t="s">
        <v>10</v>
      </c>
    </row>
    <row r="28" spans="1:6" x14ac:dyDescent="0.3">
      <c r="A28">
        <v>8</v>
      </c>
      <c r="B28" t="s">
        <v>1098</v>
      </c>
      <c r="C28">
        <v>68</v>
      </c>
      <c r="D28" t="s">
        <v>1019</v>
      </c>
      <c r="E28">
        <v>3</v>
      </c>
      <c r="F28" t="s">
        <v>10</v>
      </c>
    </row>
    <row r="29" spans="1:6" x14ac:dyDescent="0.3">
      <c r="A29">
        <v>9</v>
      </c>
      <c r="B29" t="s">
        <v>1104</v>
      </c>
      <c r="C29">
        <v>22</v>
      </c>
      <c r="D29" t="s">
        <v>931</v>
      </c>
      <c r="E29">
        <v>5</v>
      </c>
      <c r="F29" t="s">
        <v>16</v>
      </c>
    </row>
    <row r="30" spans="1:6" x14ac:dyDescent="0.3">
      <c r="A30">
        <v>9</v>
      </c>
      <c r="B30" t="s">
        <v>1104</v>
      </c>
      <c r="C30">
        <v>23</v>
      </c>
      <c r="D30" t="s">
        <v>933</v>
      </c>
      <c r="E30">
        <v>5</v>
      </c>
      <c r="F30" t="s">
        <v>16</v>
      </c>
    </row>
    <row r="31" spans="1:6" x14ac:dyDescent="0.3">
      <c r="A31">
        <v>10</v>
      </c>
      <c r="B31" t="s">
        <v>1112</v>
      </c>
      <c r="C31">
        <v>24</v>
      </c>
      <c r="D31" t="s">
        <v>935</v>
      </c>
      <c r="E31">
        <v>1</v>
      </c>
      <c r="F31" t="s">
        <v>4</v>
      </c>
    </row>
    <row r="32" spans="1:6" x14ac:dyDescent="0.3">
      <c r="A32">
        <v>11</v>
      </c>
      <c r="B32" t="s">
        <v>1117</v>
      </c>
      <c r="C32">
        <v>25</v>
      </c>
      <c r="D32" t="s">
        <v>937</v>
      </c>
      <c r="E32">
        <v>3</v>
      </c>
      <c r="F32" t="s">
        <v>10</v>
      </c>
    </row>
    <row r="33" spans="1:6" x14ac:dyDescent="0.3">
      <c r="A33">
        <v>11</v>
      </c>
      <c r="B33" t="s">
        <v>1117</v>
      </c>
      <c r="C33">
        <v>26</v>
      </c>
      <c r="D33" t="s">
        <v>939</v>
      </c>
      <c r="E33">
        <v>3</v>
      </c>
      <c r="F33" t="s">
        <v>10</v>
      </c>
    </row>
    <row r="34" spans="1:6" x14ac:dyDescent="0.3">
      <c r="A34">
        <v>11</v>
      </c>
      <c r="B34" t="s">
        <v>1117</v>
      </c>
      <c r="C34">
        <v>27</v>
      </c>
      <c r="D34" t="s">
        <v>941</v>
      </c>
      <c r="E34">
        <v>3</v>
      </c>
      <c r="F34" t="s">
        <v>10</v>
      </c>
    </row>
    <row r="35" spans="1:6" x14ac:dyDescent="0.3">
      <c r="A35">
        <v>12</v>
      </c>
      <c r="B35" t="s">
        <v>1122</v>
      </c>
      <c r="C35">
        <v>28</v>
      </c>
      <c r="D35" t="s">
        <v>943</v>
      </c>
      <c r="E35">
        <v>7</v>
      </c>
      <c r="F35" t="s">
        <v>22</v>
      </c>
    </row>
    <row r="36" spans="1:6" x14ac:dyDescent="0.3">
      <c r="A36">
        <v>12</v>
      </c>
      <c r="B36" t="s">
        <v>1122</v>
      </c>
      <c r="C36">
        <v>29</v>
      </c>
      <c r="D36" t="s">
        <v>945</v>
      </c>
      <c r="E36">
        <v>6</v>
      </c>
      <c r="F36" t="s">
        <v>19</v>
      </c>
    </row>
    <row r="37" spans="1:6" x14ac:dyDescent="0.3">
      <c r="A37">
        <v>12</v>
      </c>
      <c r="B37" t="s">
        <v>1122</v>
      </c>
      <c r="C37">
        <v>64</v>
      </c>
      <c r="D37" t="s">
        <v>1012</v>
      </c>
      <c r="E37">
        <v>5</v>
      </c>
      <c r="F37" t="s">
        <v>16</v>
      </c>
    </row>
    <row r="38" spans="1:6" x14ac:dyDescent="0.3">
      <c r="A38">
        <v>12</v>
      </c>
      <c r="B38" t="s">
        <v>1122</v>
      </c>
      <c r="C38">
        <v>75</v>
      </c>
      <c r="D38" t="s">
        <v>1030</v>
      </c>
      <c r="E38">
        <v>1</v>
      </c>
      <c r="F38" t="s">
        <v>4</v>
      </c>
    </row>
    <row r="39" spans="1:6" x14ac:dyDescent="0.3">
      <c r="A39">
        <v>12</v>
      </c>
      <c r="B39" t="s">
        <v>1122</v>
      </c>
      <c r="C39">
        <v>77</v>
      </c>
      <c r="D39" t="s">
        <v>1034</v>
      </c>
      <c r="E39">
        <v>2</v>
      </c>
      <c r="F39" t="s">
        <v>7</v>
      </c>
    </row>
    <row r="40" spans="1:6" x14ac:dyDescent="0.3">
      <c r="A40">
        <v>13</v>
      </c>
      <c r="B40" t="s">
        <v>1130</v>
      </c>
      <c r="C40">
        <v>30</v>
      </c>
      <c r="D40" t="s">
        <v>947</v>
      </c>
      <c r="E40">
        <v>8</v>
      </c>
      <c r="F40" t="s">
        <v>25</v>
      </c>
    </row>
    <row r="41" spans="1:6" x14ac:dyDescent="0.3">
      <c r="A41">
        <v>14</v>
      </c>
      <c r="B41" t="s">
        <v>1138</v>
      </c>
      <c r="C41">
        <v>31</v>
      </c>
      <c r="D41" t="s">
        <v>949</v>
      </c>
      <c r="E41">
        <v>4</v>
      </c>
      <c r="F41" t="s">
        <v>13</v>
      </c>
    </row>
    <row r="42" spans="1:6" x14ac:dyDescent="0.3">
      <c r="A42">
        <v>14</v>
      </c>
      <c r="B42" t="s">
        <v>1138</v>
      </c>
      <c r="C42">
        <v>32</v>
      </c>
      <c r="D42" t="s">
        <v>951</v>
      </c>
      <c r="E42">
        <v>4</v>
      </c>
      <c r="F42" t="s">
        <v>13</v>
      </c>
    </row>
    <row r="43" spans="1:6" x14ac:dyDescent="0.3">
      <c r="A43">
        <v>14</v>
      </c>
      <c r="B43" t="s">
        <v>1138</v>
      </c>
      <c r="C43">
        <v>72</v>
      </c>
      <c r="D43" t="s">
        <v>1026</v>
      </c>
      <c r="E43">
        <v>4</v>
      </c>
      <c r="F43" t="s">
        <v>13</v>
      </c>
    </row>
    <row r="44" spans="1:6" x14ac:dyDescent="0.3">
      <c r="A44">
        <v>15</v>
      </c>
      <c r="B44" t="s">
        <v>1146</v>
      </c>
      <c r="C44">
        <v>33</v>
      </c>
      <c r="D44" t="s">
        <v>953</v>
      </c>
      <c r="E44">
        <v>4</v>
      </c>
      <c r="F44" t="s">
        <v>13</v>
      </c>
    </row>
    <row r="45" spans="1:6" x14ac:dyDescent="0.3">
      <c r="A45">
        <v>15</v>
      </c>
      <c r="B45" t="s">
        <v>1146</v>
      </c>
      <c r="C45">
        <v>69</v>
      </c>
      <c r="D45" t="s">
        <v>1021</v>
      </c>
      <c r="E45">
        <v>4</v>
      </c>
      <c r="F45" t="s">
        <v>13</v>
      </c>
    </row>
    <row r="46" spans="1:6" x14ac:dyDescent="0.3">
      <c r="A46">
        <v>15</v>
      </c>
      <c r="B46" t="s">
        <v>1146</v>
      </c>
      <c r="C46">
        <v>71</v>
      </c>
      <c r="D46" t="s">
        <v>1025</v>
      </c>
      <c r="E46">
        <v>4</v>
      </c>
      <c r="F46" t="s">
        <v>13</v>
      </c>
    </row>
    <row r="47" spans="1:6" x14ac:dyDescent="0.3">
      <c r="A47">
        <v>16</v>
      </c>
      <c r="B47" t="s">
        <v>1152</v>
      </c>
      <c r="C47">
        <v>34</v>
      </c>
      <c r="D47" t="s">
        <v>955</v>
      </c>
      <c r="E47">
        <v>1</v>
      </c>
      <c r="F47" t="s">
        <v>4</v>
      </c>
    </row>
    <row r="48" spans="1:6" x14ac:dyDescent="0.3">
      <c r="A48">
        <v>16</v>
      </c>
      <c r="B48" t="s">
        <v>1152</v>
      </c>
      <c r="C48">
        <v>35</v>
      </c>
      <c r="D48" t="s">
        <v>956</v>
      </c>
      <c r="E48">
        <v>1</v>
      </c>
      <c r="F48" t="s">
        <v>4</v>
      </c>
    </row>
    <row r="49" spans="1:6" x14ac:dyDescent="0.3">
      <c r="A49">
        <v>16</v>
      </c>
      <c r="B49" t="s">
        <v>1152</v>
      </c>
      <c r="C49">
        <v>67</v>
      </c>
      <c r="D49" t="s">
        <v>1018</v>
      </c>
      <c r="E49">
        <v>1</v>
      </c>
      <c r="F49" t="s">
        <v>4</v>
      </c>
    </row>
    <row r="50" spans="1:6" x14ac:dyDescent="0.3">
      <c r="A50">
        <v>17</v>
      </c>
      <c r="B50" t="s">
        <v>1158</v>
      </c>
      <c r="C50">
        <v>36</v>
      </c>
      <c r="D50" t="s">
        <v>957</v>
      </c>
      <c r="E50">
        <v>8</v>
      </c>
      <c r="F50" t="s">
        <v>25</v>
      </c>
    </row>
    <row r="51" spans="1:6" x14ac:dyDescent="0.3">
      <c r="A51">
        <v>17</v>
      </c>
      <c r="B51" t="s">
        <v>1158</v>
      </c>
      <c r="C51">
        <v>37</v>
      </c>
      <c r="D51" t="s">
        <v>959</v>
      </c>
      <c r="E51">
        <v>8</v>
      </c>
      <c r="F51" t="s">
        <v>25</v>
      </c>
    </row>
    <row r="52" spans="1:6" x14ac:dyDescent="0.3">
      <c r="A52">
        <v>17</v>
      </c>
      <c r="B52" t="s">
        <v>1158</v>
      </c>
      <c r="C52">
        <v>73</v>
      </c>
      <c r="D52" t="s">
        <v>1027</v>
      </c>
      <c r="E52">
        <v>8</v>
      </c>
      <c r="F52" t="s">
        <v>25</v>
      </c>
    </row>
    <row r="53" spans="1:6" x14ac:dyDescent="0.3">
      <c r="A53">
        <v>18</v>
      </c>
      <c r="B53" t="s">
        <v>1164</v>
      </c>
      <c r="C53">
        <v>38</v>
      </c>
      <c r="D53" t="s">
        <v>961</v>
      </c>
      <c r="E53">
        <v>1</v>
      </c>
      <c r="F53" t="s">
        <v>4</v>
      </c>
    </row>
    <row r="54" spans="1:6" x14ac:dyDescent="0.3">
      <c r="A54">
        <v>18</v>
      </c>
      <c r="B54" t="s">
        <v>1164</v>
      </c>
      <c r="C54">
        <v>39</v>
      </c>
      <c r="D54" t="s">
        <v>963</v>
      </c>
      <c r="E54">
        <v>1</v>
      </c>
      <c r="F54" t="s">
        <v>4</v>
      </c>
    </row>
    <row r="55" spans="1:6" x14ac:dyDescent="0.3">
      <c r="A55">
        <v>19</v>
      </c>
      <c r="B55" t="s">
        <v>1170</v>
      </c>
      <c r="C55">
        <v>40</v>
      </c>
      <c r="D55" t="s">
        <v>965</v>
      </c>
      <c r="E55">
        <v>8</v>
      </c>
      <c r="F55" t="s">
        <v>25</v>
      </c>
    </row>
    <row r="56" spans="1:6" x14ac:dyDescent="0.3">
      <c r="A56">
        <v>19</v>
      </c>
      <c r="B56" t="s">
        <v>1170</v>
      </c>
      <c r="C56">
        <v>41</v>
      </c>
      <c r="D56" t="s">
        <v>967</v>
      </c>
      <c r="E56">
        <v>8</v>
      </c>
      <c r="F56" t="s">
        <v>25</v>
      </c>
    </row>
    <row r="57" spans="1:6" x14ac:dyDescent="0.3">
      <c r="A57">
        <v>20</v>
      </c>
      <c r="B57" t="s">
        <v>1179</v>
      </c>
      <c r="C57">
        <v>42</v>
      </c>
      <c r="D57" t="s">
        <v>969</v>
      </c>
      <c r="E57">
        <v>5</v>
      </c>
      <c r="F57" t="s">
        <v>16</v>
      </c>
    </row>
    <row r="58" spans="1:6" x14ac:dyDescent="0.3">
      <c r="A58">
        <v>20</v>
      </c>
      <c r="B58" t="s">
        <v>1179</v>
      </c>
      <c r="C58">
        <v>43</v>
      </c>
      <c r="D58" t="s">
        <v>971</v>
      </c>
      <c r="E58">
        <v>1</v>
      </c>
      <c r="F58" t="s">
        <v>4</v>
      </c>
    </row>
    <row r="59" spans="1:6" x14ac:dyDescent="0.3">
      <c r="A59">
        <v>20</v>
      </c>
      <c r="B59" t="s">
        <v>1179</v>
      </c>
      <c r="C59">
        <v>44</v>
      </c>
      <c r="D59" t="s">
        <v>973</v>
      </c>
      <c r="E59">
        <v>2</v>
      </c>
      <c r="F59" t="s">
        <v>7</v>
      </c>
    </row>
    <row r="60" spans="1:6" x14ac:dyDescent="0.3">
      <c r="A60">
        <v>21</v>
      </c>
      <c r="B60" t="s">
        <v>1185</v>
      </c>
      <c r="C60">
        <v>45</v>
      </c>
      <c r="D60" t="s">
        <v>975</v>
      </c>
      <c r="E60">
        <v>8</v>
      </c>
      <c r="F60" t="s">
        <v>25</v>
      </c>
    </row>
    <row r="61" spans="1:6" x14ac:dyDescent="0.3">
      <c r="A61">
        <v>21</v>
      </c>
      <c r="B61" t="s">
        <v>1185</v>
      </c>
      <c r="C61">
        <v>46</v>
      </c>
      <c r="D61" t="s">
        <v>977</v>
      </c>
      <c r="E61">
        <v>8</v>
      </c>
      <c r="F61" t="s">
        <v>25</v>
      </c>
    </row>
    <row r="62" spans="1:6" x14ac:dyDescent="0.3">
      <c r="A62">
        <v>22</v>
      </c>
      <c r="B62" t="s">
        <v>1192</v>
      </c>
      <c r="C62">
        <v>47</v>
      </c>
      <c r="D62" t="s">
        <v>979</v>
      </c>
      <c r="E62">
        <v>3</v>
      </c>
      <c r="F62" t="s">
        <v>10</v>
      </c>
    </row>
    <row r="63" spans="1:6" x14ac:dyDescent="0.3">
      <c r="A63">
        <v>22</v>
      </c>
      <c r="B63" t="s">
        <v>1192</v>
      </c>
      <c r="C63">
        <v>48</v>
      </c>
      <c r="D63" t="s">
        <v>981</v>
      </c>
      <c r="E63">
        <v>3</v>
      </c>
      <c r="F63" t="s">
        <v>10</v>
      </c>
    </row>
    <row r="64" spans="1:6" x14ac:dyDescent="0.3">
      <c r="A64">
        <v>23</v>
      </c>
      <c r="B64" t="s">
        <v>1200</v>
      </c>
      <c r="C64">
        <v>49</v>
      </c>
      <c r="D64" t="s">
        <v>983</v>
      </c>
      <c r="E64">
        <v>3</v>
      </c>
      <c r="F64" t="s">
        <v>10</v>
      </c>
    </row>
    <row r="65" spans="1:6" x14ac:dyDescent="0.3">
      <c r="A65">
        <v>23</v>
      </c>
      <c r="B65" t="s">
        <v>1200</v>
      </c>
      <c r="C65">
        <v>50</v>
      </c>
      <c r="D65" t="s">
        <v>985</v>
      </c>
      <c r="E65">
        <v>3</v>
      </c>
      <c r="F65" t="s">
        <v>10</v>
      </c>
    </row>
    <row r="66" spans="1:6" x14ac:dyDescent="0.3">
      <c r="A66">
        <v>23</v>
      </c>
      <c r="B66" t="s">
        <v>1200</v>
      </c>
      <c r="C66">
        <v>76</v>
      </c>
      <c r="D66" t="s">
        <v>1032</v>
      </c>
      <c r="E66">
        <v>1</v>
      </c>
      <c r="F66" t="s">
        <v>4</v>
      </c>
    </row>
    <row r="67" spans="1:6" x14ac:dyDescent="0.3">
      <c r="A67">
        <v>24</v>
      </c>
      <c r="B67" t="s">
        <v>1207</v>
      </c>
      <c r="C67">
        <v>51</v>
      </c>
      <c r="D67" t="s">
        <v>987</v>
      </c>
      <c r="E67">
        <v>7</v>
      </c>
      <c r="F67" t="s">
        <v>22</v>
      </c>
    </row>
    <row r="68" spans="1:6" x14ac:dyDescent="0.3">
      <c r="A68">
        <v>24</v>
      </c>
      <c r="B68" t="s">
        <v>1207</v>
      </c>
      <c r="C68">
        <v>52</v>
      </c>
      <c r="D68" t="s">
        <v>989</v>
      </c>
      <c r="E68">
        <v>5</v>
      </c>
      <c r="F68" t="s">
        <v>16</v>
      </c>
    </row>
    <row r="69" spans="1:6" x14ac:dyDescent="0.3">
      <c r="A69">
        <v>24</v>
      </c>
      <c r="B69" t="s">
        <v>1207</v>
      </c>
      <c r="C69">
        <v>53</v>
      </c>
      <c r="D69" t="s">
        <v>991</v>
      </c>
      <c r="E69">
        <v>6</v>
      </c>
      <c r="F69" t="s">
        <v>19</v>
      </c>
    </row>
    <row r="70" spans="1:6" x14ac:dyDescent="0.3">
      <c r="A70">
        <v>25</v>
      </c>
      <c r="B70" t="s">
        <v>1216</v>
      </c>
      <c r="C70">
        <v>54</v>
      </c>
      <c r="D70" t="s">
        <v>993</v>
      </c>
      <c r="E70">
        <v>6</v>
      </c>
      <c r="F70" t="s">
        <v>19</v>
      </c>
    </row>
    <row r="71" spans="1:6" x14ac:dyDescent="0.3">
      <c r="A71">
        <v>25</v>
      </c>
      <c r="B71" t="s">
        <v>1216</v>
      </c>
      <c r="C71">
        <v>55</v>
      </c>
      <c r="D71" t="s">
        <v>995</v>
      </c>
      <c r="E71">
        <v>6</v>
      </c>
      <c r="F71" t="s">
        <v>19</v>
      </c>
    </row>
    <row r="72" spans="1:6" x14ac:dyDescent="0.3">
      <c r="A72">
        <v>26</v>
      </c>
      <c r="B72" t="s">
        <v>1220</v>
      </c>
      <c r="C72">
        <v>56</v>
      </c>
      <c r="D72" t="s">
        <v>997</v>
      </c>
      <c r="E72">
        <v>5</v>
      </c>
      <c r="F72" t="s">
        <v>16</v>
      </c>
    </row>
    <row r="73" spans="1:6" x14ac:dyDescent="0.3">
      <c r="A73">
        <v>26</v>
      </c>
      <c r="B73" t="s">
        <v>1220</v>
      </c>
      <c r="C73">
        <v>57</v>
      </c>
      <c r="D73" t="s">
        <v>999</v>
      </c>
      <c r="E73">
        <v>5</v>
      </c>
      <c r="F73" t="s">
        <v>16</v>
      </c>
    </row>
    <row r="74" spans="1:6" x14ac:dyDescent="0.3">
      <c r="A74">
        <v>27</v>
      </c>
      <c r="B74" t="s">
        <v>1227</v>
      </c>
      <c r="C74">
        <v>58</v>
      </c>
      <c r="D74" t="s">
        <v>1000</v>
      </c>
      <c r="E74">
        <v>8</v>
      </c>
      <c r="F74" t="s">
        <v>25</v>
      </c>
    </row>
    <row r="75" spans="1:6" x14ac:dyDescent="0.3">
      <c r="A75">
        <v>28</v>
      </c>
      <c r="B75" t="s">
        <v>1233</v>
      </c>
      <c r="C75">
        <v>59</v>
      </c>
      <c r="D75" t="s">
        <v>1002</v>
      </c>
      <c r="E75">
        <v>4</v>
      </c>
      <c r="F75" t="s">
        <v>13</v>
      </c>
    </row>
    <row r="76" spans="1:6" x14ac:dyDescent="0.3">
      <c r="A76">
        <v>28</v>
      </c>
      <c r="B76" t="s">
        <v>1233</v>
      </c>
      <c r="C76">
        <v>60</v>
      </c>
      <c r="D76" t="s">
        <v>1004</v>
      </c>
      <c r="E76">
        <v>4</v>
      </c>
      <c r="F76" t="s">
        <v>13</v>
      </c>
    </row>
    <row r="77" spans="1:6" x14ac:dyDescent="0.3">
      <c r="A77">
        <v>29</v>
      </c>
      <c r="B77" t="s">
        <v>1240</v>
      </c>
      <c r="C77">
        <v>61</v>
      </c>
      <c r="D77" t="s">
        <v>1006</v>
      </c>
      <c r="E77">
        <v>2</v>
      </c>
      <c r="F77" t="s">
        <v>7</v>
      </c>
    </row>
    <row r="78" spans="1:6" x14ac:dyDescent="0.3">
      <c r="A78">
        <v>29</v>
      </c>
      <c r="B78" t="s">
        <v>1240</v>
      </c>
      <c r="C78">
        <v>62</v>
      </c>
      <c r="D78" t="s">
        <v>1008</v>
      </c>
      <c r="E78">
        <v>3</v>
      </c>
      <c r="F78" t="s">
        <v>10</v>
      </c>
    </row>
  </sheetData>
  <pageMargins left="0.7" right="0.7" top="0.75" bottom="0.75" header="0.3" footer="0.3"/>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6150C-4FB5-46BB-9648-4C230F96C05F}">
  <dimension ref="A1:T78"/>
  <sheetViews>
    <sheetView workbookViewId="0">
      <selection sqref="A1:I78"/>
    </sheetView>
  </sheetViews>
  <sheetFormatPr defaultRowHeight="14.4" x14ac:dyDescent="0.3"/>
  <cols>
    <col min="1" max="1" width="12.109375" bestFit="1" customWidth="1"/>
    <col min="2" max="2" width="35" bestFit="1" customWidth="1"/>
    <col min="3" max="3" width="8.77734375" bestFit="1" customWidth="1"/>
    <col min="4" max="4" width="10.88671875" bestFit="1" customWidth="1"/>
    <col min="5" max="5" width="11.5546875" bestFit="1" customWidth="1"/>
    <col min="6" max="6" width="29" bestFit="1" customWidth="1"/>
    <col min="7" max="7" width="12.33203125" bestFit="1" customWidth="1"/>
    <col min="8" max="8" width="11" bestFit="1" customWidth="1"/>
    <col min="9" max="9" width="15.6640625" bestFit="1" customWidth="1"/>
    <col min="11" max="11" width="17.77734375" bestFit="1" customWidth="1"/>
    <col min="12" max="12" width="15.5546875" bestFit="1" customWidth="1"/>
    <col min="13" max="13" width="11.109375" bestFit="1" customWidth="1"/>
    <col min="14" max="14" width="10.88671875" bestFit="1" customWidth="1"/>
    <col min="15" max="15" width="13.21875" bestFit="1" customWidth="1"/>
    <col min="16" max="16" width="13.5546875" bestFit="1" customWidth="1"/>
    <col min="17" max="17" width="12" bestFit="1" customWidth="1"/>
    <col min="18" max="18" width="7.88671875" bestFit="1" customWidth="1"/>
    <col min="19" max="19" width="8" bestFit="1" customWidth="1"/>
    <col min="20" max="20" width="12" bestFit="1" customWidth="1"/>
  </cols>
  <sheetData>
    <row r="1" spans="1:20" x14ac:dyDescent="0.3">
      <c r="A1" t="s">
        <v>883</v>
      </c>
      <c r="B1" t="s">
        <v>29</v>
      </c>
      <c r="C1" t="s">
        <v>34</v>
      </c>
      <c r="D1" t="s">
        <v>36</v>
      </c>
      <c r="E1" t="s">
        <v>853</v>
      </c>
      <c r="F1" t="s">
        <v>882</v>
      </c>
      <c r="G1" t="s">
        <v>0</v>
      </c>
      <c r="H1" t="s">
        <v>854</v>
      </c>
      <c r="I1" t="s">
        <v>1</v>
      </c>
    </row>
    <row r="2" spans="1:20" x14ac:dyDescent="0.3">
      <c r="A2">
        <v>1</v>
      </c>
      <c r="B2" t="s">
        <v>1044</v>
      </c>
      <c r="D2" t="s">
        <v>74</v>
      </c>
      <c r="E2">
        <v>1</v>
      </c>
      <c r="F2" t="s">
        <v>889</v>
      </c>
      <c r="G2">
        <v>1</v>
      </c>
      <c r="H2">
        <v>18</v>
      </c>
      <c r="I2" t="s">
        <v>4</v>
      </c>
    </row>
    <row r="3" spans="1:20" x14ac:dyDescent="0.3">
      <c r="A3">
        <v>1</v>
      </c>
      <c r="B3" t="s">
        <v>1044</v>
      </c>
      <c r="D3" t="s">
        <v>74</v>
      </c>
      <c r="E3">
        <v>2</v>
      </c>
      <c r="F3" t="s">
        <v>891</v>
      </c>
      <c r="G3">
        <v>1</v>
      </c>
      <c r="H3">
        <v>19</v>
      </c>
      <c r="I3" t="s">
        <v>4</v>
      </c>
    </row>
    <row r="4" spans="1:20" x14ac:dyDescent="0.3">
      <c r="A4">
        <v>1</v>
      </c>
      <c r="B4" t="s">
        <v>1044</v>
      </c>
      <c r="D4" t="s">
        <v>74</v>
      </c>
      <c r="E4">
        <v>3</v>
      </c>
      <c r="F4" t="s">
        <v>893</v>
      </c>
      <c r="G4">
        <v>2</v>
      </c>
      <c r="H4">
        <v>10</v>
      </c>
      <c r="I4" t="s">
        <v>7</v>
      </c>
      <c r="K4" s="2" t="s">
        <v>1324</v>
      </c>
      <c r="L4" s="2" t="s">
        <v>1280</v>
      </c>
    </row>
    <row r="5" spans="1:20" x14ac:dyDescent="0.3">
      <c r="A5">
        <v>2</v>
      </c>
      <c r="B5" t="s">
        <v>1050</v>
      </c>
      <c r="C5" t="s">
        <v>1054</v>
      </c>
      <c r="D5" t="s">
        <v>305</v>
      </c>
      <c r="E5">
        <v>4</v>
      </c>
      <c r="F5" t="s">
        <v>895</v>
      </c>
      <c r="G5">
        <v>2</v>
      </c>
      <c r="H5">
        <v>22</v>
      </c>
      <c r="I5" t="s">
        <v>7</v>
      </c>
      <c r="K5" s="2" t="s">
        <v>1247</v>
      </c>
      <c r="L5" t="s">
        <v>4</v>
      </c>
      <c r="M5" t="s">
        <v>7</v>
      </c>
      <c r="N5" t="s">
        <v>10</v>
      </c>
      <c r="O5" t="s">
        <v>13</v>
      </c>
      <c r="P5" t="s">
        <v>16</v>
      </c>
      <c r="Q5" t="s">
        <v>19</v>
      </c>
      <c r="R5" t="s">
        <v>22</v>
      </c>
      <c r="S5" t="s">
        <v>25</v>
      </c>
      <c r="T5" t="s">
        <v>1248</v>
      </c>
    </row>
    <row r="6" spans="1:20" x14ac:dyDescent="0.3">
      <c r="A6">
        <v>2</v>
      </c>
      <c r="B6" t="s">
        <v>1050</v>
      </c>
      <c r="C6" t="s">
        <v>1054</v>
      </c>
      <c r="D6" t="s">
        <v>305</v>
      </c>
      <c r="E6">
        <v>5</v>
      </c>
      <c r="F6" t="s">
        <v>897</v>
      </c>
      <c r="G6">
        <v>2</v>
      </c>
      <c r="H6">
        <v>21.35</v>
      </c>
      <c r="I6" t="s">
        <v>7</v>
      </c>
      <c r="K6" s="3" t="s">
        <v>1095</v>
      </c>
      <c r="L6">
        <v>15</v>
      </c>
      <c r="M6">
        <v>43.9</v>
      </c>
      <c r="N6">
        <v>17.45</v>
      </c>
      <c r="P6">
        <v>7</v>
      </c>
      <c r="Q6">
        <v>35.9</v>
      </c>
      <c r="R6">
        <v>53</v>
      </c>
      <c r="S6">
        <v>62.5</v>
      </c>
      <c r="T6">
        <v>33.831249999999997</v>
      </c>
    </row>
    <row r="7" spans="1:20" x14ac:dyDescent="0.3">
      <c r="A7">
        <v>2</v>
      </c>
      <c r="B7" t="s">
        <v>1050</v>
      </c>
      <c r="C7" t="s">
        <v>1054</v>
      </c>
      <c r="D7" t="s">
        <v>305</v>
      </c>
      <c r="E7">
        <v>65</v>
      </c>
      <c r="F7" t="s">
        <v>1014</v>
      </c>
      <c r="G7">
        <v>2</v>
      </c>
      <c r="H7">
        <v>21.05</v>
      </c>
      <c r="I7" t="s">
        <v>7</v>
      </c>
      <c r="K7" s="3" t="s">
        <v>172</v>
      </c>
      <c r="L7">
        <v>4.5</v>
      </c>
      <c r="T7">
        <v>4.5</v>
      </c>
    </row>
    <row r="8" spans="1:20" x14ac:dyDescent="0.3">
      <c r="A8">
        <v>2</v>
      </c>
      <c r="B8" t="s">
        <v>1050</v>
      </c>
      <c r="C8" t="s">
        <v>1054</v>
      </c>
      <c r="D8" t="s">
        <v>305</v>
      </c>
      <c r="E8">
        <v>66</v>
      </c>
      <c r="F8" t="s">
        <v>1016</v>
      </c>
      <c r="G8">
        <v>2</v>
      </c>
      <c r="H8">
        <v>17</v>
      </c>
      <c r="I8" t="s">
        <v>7</v>
      </c>
      <c r="K8" s="3" t="s">
        <v>130</v>
      </c>
      <c r="M8">
        <v>28.5</v>
      </c>
      <c r="N8">
        <v>49.3</v>
      </c>
      <c r="Q8">
        <v>15.725</v>
      </c>
      <c r="T8">
        <v>27.3125</v>
      </c>
    </row>
    <row r="9" spans="1:20" x14ac:dyDescent="0.3">
      <c r="A9">
        <v>3</v>
      </c>
      <c r="B9" t="s">
        <v>1058</v>
      </c>
      <c r="C9" t="s">
        <v>1062</v>
      </c>
      <c r="D9" t="s">
        <v>305</v>
      </c>
      <c r="E9">
        <v>6</v>
      </c>
      <c r="F9" t="s">
        <v>899</v>
      </c>
      <c r="G9">
        <v>2</v>
      </c>
      <c r="H9">
        <v>25</v>
      </c>
      <c r="I9" t="s">
        <v>7</v>
      </c>
      <c r="K9" s="3" t="s">
        <v>628</v>
      </c>
      <c r="S9">
        <v>10.75</v>
      </c>
      <c r="T9">
        <v>10.75</v>
      </c>
    </row>
    <row r="10" spans="1:20" x14ac:dyDescent="0.3">
      <c r="A10">
        <v>3</v>
      </c>
      <c r="B10" t="s">
        <v>1058</v>
      </c>
      <c r="C10" t="s">
        <v>1062</v>
      </c>
      <c r="D10" t="s">
        <v>305</v>
      </c>
      <c r="E10">
        <v>7</v>
      </c>
      <c r="F10" t="s">
        <v>901</v>
      </c>
      <c r="G10">
        <v>7</v>
      </c>
      <c r="H10">
        <v>30</v>
      </c>
      <c r="I10" t="s">
        <v>22</v>
      </c>
      <c r="K10" s="3" t="s">
        <v>736</v>
      </c>
      <c r="L10">
        <v>18</v>
      </c>
      <c r="N10">
        <v>18.125</v>
      </c>
      <c r="T10">
        <v>18.083333333333332</v>
      </c>
    </row>
    <row r="11" spans="1:20" x14ac:dyDescent="0.3">
      <c r="A11">
        <v>3</v>
      </c>
      <c r="B11" t="s">
        <v>1058</v>
      </c>
      <c r="C11" t="s">
        <v>1062</v>
      </c>
      <c r="D11" t="s">
        <v>305</v>
      </c>
      <c r="E11">
        <v>8</v>
      </c>
      <c r="F11" t="s">
        <v>903</v>
      </c>
      <c r="G11">
        <v>2</v>
      </c>
      <c r="H11">
        <v>40</v>
      </c>
      <c r="I11" t="s">
        <v>7</v>
      </c>
      <c r="K11" s="3" t="s">
        <v>102</v>
      </c>
      <c r="L11">
        <v>140.75</v>
      </c>
      <c r="O11">
        <v>44.5</v>
      </c>
      <c r="S11">
        <v>13.25</v>
      </c>
      <c r="T11">
        <v>76.75</v>
      </c>
    </row>
    <row r="12" spans="1:20" x14ac:dyDescent="0.3">
      <c r="A12">
        <v>4</v>
      </c>
      <c r="B12" t="s">
        <v>1066</v>
      </c>
      <c r="D12" t="s">
        <v>1071</v>
      </c>
      <c r="E12">
        <v>9</v>
      </c>
      <c r="F12" t="s">
        <v>905</v>
      </c>
      <c r="G12">
        <v>6</v>
      </c>
      <c r="H12">
        <v>97</v>
      </c>
      <c r="I12" t="s">
        <v>19</v>
      </c>
      <c r="K12" s="3" t="s">
        <v>49</v>
      </c>
      <c r="L12">
        <v>7.75</v>
      </c>
      <c r="M12">
        <v>13</v>
      </c>
      <c r="N12">
        <v>29.709999999999997</v>
      </c>
      <c r="P12">
        <v>33.25</v>
      </c>
      <c r="Q12">
        <v>123.79</v>
      </c>
      <c r="R12">
        <v>45.6</v>
      </c>
      <c r="S12">
        <v>25.89</v>
      </c>
      <c r="T12">
        <v>37.601111111111116</v>
      </c>
    </row>
    <row r="13" spans="1:20" x14ac:dyDescent="0.3">
      <c r="A13">
        <v>4</v>
      </c>
      <c r="B13" t="s">
        <v>1066</v>
      </c>
      <c r="D13" t="s">
        <v>1071</v>
      </c>
      <c r="E13">
        <v>10</v>
      </c>
      <c r="F13" t="s">
        <v>907</v>
      </c>
      <c r="G13">
        <v>8</v>
      </c>
      <c r="H13">
        <v>31</v>
      </c>
      <c r="I13" t="s">
        <v>25</v>
      </c>
      <c r="K13" s="3" t="s">
        <v>264</v>
      </c>
      <c r="O13">
        <v>26.433333333333334</v>
      </c>
      <c r="P13">
        <v>28.75</v>
      </c>
      <c r="T13">
        <v>27.360000000000003</v>
      </c>
    </row>
    <row r="14" spans="1:20" x14ac:dyDescent="0.3">
      <c r="A14">
        <v>4</v>
      </c>
      <c r="B14" t="s">
        <v>1066</v>
      </c>
      <c r="D14" t="s">
        <v>1071</v>
      </c>
      <c r="E14">
        <v>74</v>
      </c>
      <c r="F14" t="s">
        <v>1029</v>
      </c>
      <c r="G14">
        <v>7</v>
      </c>
      <c r="H14">
        <v>10</v>
      </c>
      <c r="I14" t="s">
        <v>22</v>
      </c>
      <c r="K14" s="3" t="s">
        <v>1071</v>
      </c>
      <c r="M14">
        <v>15.5</v>
      </c>
      <c r="Q14">
        <v>97</v>
      </c>
      <c r="R14">
        <v>16.625</v>
      </c>
      <c r="S14">
        <v>18.5</v>
      </c>
      <c r="T14">
        <v>30.458333333333332</v>
      </c>
    </row>
    <row r="15" spans="1:20" x14ac:dyDescent="0.3">
      <c r="A15">
        <v>5</v>
      </c>
      <c r="B15" t="s">
        <v>1073</v>
      </c>
      <c r="C15" t="s">
        <v>1078</v>
      </c>
      <c r="D15" t="s">
        <v>111</v>
      </c>
      <c r="E15">
        <v>11</v>
      </c>
      <c r="F15" t="s">
        <v>909</v>
      </c>
      <c r="G15">
        <v>4</v>
      </c>
      <c r="H15">
        <v>21</v>
      </c>
      <c r="I15" t="s">
        <v>13</v>
      </c>
      <c r="K15" s="3" t="s">
        <v>1197</v>
      </c>
      <c r="N15">
        <v>11.125</v>
      </c>
      <c r="T15">
        <v>11.125</v>
      </c>
    </row>
    <row r="16" spans="1:20" x14ac:dyDescent="0.3">
      <c r="A16">
        <v>5</v>
      </c>
      <c r="B16" t="s">
        <v>1073</v>
      </c>
      <c r="C16" t="s">
        <v>1078</v>
      </c>
      <c r="D16" t="s">
        <v>111</v>
      </c>
      <c r="E16">
        <v>12</v>
      </c>
      <c r="F16" t="s">
        <v>911</v>
      </c>
      <c r="G16">
        <v>4</v>
      </c>
      <c r="H16">
        <v>38</v>
      </c>
      <c r="I16" t="s">
        <v>13</v>
      </c>
      <c r="K16" s="3" t="s">
        <v>604</v>
      </c>
      <c r="O16">
        <v>20</v>
      </c>
      <c r="T16">
        <v>20</v>
      </c>
    </row>
    <row r="17" spans="1:20" x14ac:dyDescent="0.3">
      <c r="A17">
        <v>6</v>
      </c>
      <c r="B17" t="s">
        <v>1081</v>
      </c>
      <c r="D17" t="s">
        <v>1071</v>
      </c>
      <c r="E17">
        <v>13</v>
      </c>
      <c r="F17" t="s">
        <v>913</v>
      </c>
      <c r="G17">
        <v>8</v>
      </c>
      <c r="H17">
        <v>6</v>
      </c>
      <c r="I17" t="s">
        <v>25</v>
      </c>
      <c r="K17" s="3" t="s">
        <v>1182</v>
      </c>
      <c r="L17">
        <v>46</v>
      </c>
      <c r="M17">
        <v>19.45</v>
      </c>
      <c r="P17">
        <v>14</v>
      </c>
      <c r="T17">
        <v>26.483333333333334</v>
      </c>
    </row>
    <row r="18" spans="1:20" x14ac:dyDescent="0.3">
      <c r="A18">
        <v>6</v>
      </c>
      <c r="B18" t="s">
        <v>1081</v>
      </c>
      <c r="D18" t="s">
        <v>1071</v>
      </c>
      <c r="E18">
        <v>14</v>
      </c>
      <c r="F18" t="s">
        <v>915</v>
      </c>
      <c r="G18">
        <v>7</v>
      </c>
      <c r="H18">
        <v>23.25</v>
      </c>
      <c r="I18" t="s">
        <v>22</v>
      </c>
      <c r="K18" s="3" t="s">
        <v>111</v>
      </c>
      <c r="O18">
        <v>29.5</v>
      </c>
      <c r="T18">
        <v>29.5</v>
      </c>
    </row>
    <row r="19" spans="1:20" x14ac:dyDescent="0.3">
      <c r="A19">
        <v>6</v>
      </c>
      <c r="B19" t="s">
        <v>1081</v>
      </c>
      <c r="D19" t="s">
        <v>1071</v>
      </c>
      <c r="E19">
        <v>15</v>
      </c>
      <c r="F19" t="s">
        <v>917</v>
      </c>
      <c r="G19">
        <v>2</v>
      </c>
      <c r="H19">
        <v>15.5</v>
      </c>
      <c r="I19" t="s">
        <v>7</v>
      </c>
      <c r="K19" s="3" t="s">
        <v>84</v>
      </c>
      <c r="S19">
        <v>20</v>
      </c>
      <c r="T19">
        <v>20</v>
      </c>
    </row>
    <row r="20" spans="1:20" x14ac:dyDescent="0.3">
      <c r="A20">
        <v>7</v>
      </c>
      <c r="B20" t="s">
        <v>1089</v>
      </c>
      <c r="C20" t="s">
        <v>1093</v>
      </c>
      <c r="D20" t="s">
        <v>1095</v>
      </c>
      <c r="E20">
        <v>16</v>
      </c>
      <c r="F20" t="s">
        <v>919</v>
      </c>
      <c r="G20">
        <v>3</v>
      </c>
      <c r="H20">
        <v>17.45</v>
      </c>
      <c r="I20" t="s">
        <v>10</v>
      </c>
      <c r="K20" s="3" t="s">
        <v>1109</v>
      </c>
      <c r="P20">
        <v>15</v>
      </c>
      <c r="T20">
        <v>15</v>
      </c>
    </row>
    <row r="21" spans="1:20" x14ac:dyDescent="0.3">
      <c r="A21">
        <v>7</v>
      </c>
      <c r="B21" t="s">
        <v>1089</v>
      </c>
      <c r="C21" t="s">
        <v>1093</v>
      </c>
      <c r="D21" t="s">
        <v>1095</v>
      </c>
      <c r="E21">
        <v>17</v>
      </c>
      <c r="F21" t="s">
        <v>921</v>
      </c>
      <c r="G21">
        <v>6</v>
      </c>
      <c r="H21">
        <v>39</v>
      </c>
      <c r="I21" t="s">
        <v>19</v>
      </c>
      <c r="K21" s="3" t="s">
        <v>74</v>
      </c>
      <c r="L21">
        <v>18.5</v>
      </c>
      <c r="M21">
        <v>10</v>
      </c>
      <c r="N21">
        <v>28.175000000000001</v>
      </c>
      <c r="T21">
        <v>22.814285714285713</v>
      </c>
    </row>
    <row r="22" spans="1:20" x14ac:dyDescent="0.3">
      <c r="A22">
        <v>7</v>
      </c>
      <c r="B22" t="s">
        <v>1089</v>
      </c>
      <c r="C22" t="s">
        <v>1093</v>
      </c>
      <c r="D22" t="s">
        <v>1095</v>
      </c>
      <c r="E22">
        <v>18</v>
      </c>
      <c r="F22" t="s">
        <v>923</v>
      </c>
      <c r="G22">
        <v>8</v>
      </c>
      <c r="H22">
        <v>62.5</v>
      </c>
      <c r="I22" t="s">
        <v>25</v>
      </c>
      <c r="K22" s="3" t="s">
        <v>305</v>
      </c>
      <c r="L22">
        <v>15.333333333333334</v>
      </c>
      <c r="M22">
        <v>24.400000000000002</v>
      </c>
      <c r="R22">
        <v>30</v>
      </c>
      <c r="S22">
        <v>14.024999999999999</v>
      </c>
      <c r="T22">
        <v>20.870833333333334</v>
      </c>
    </row>
    <row r="23" spans="1:20" x14ac:dyDescent="0.3">
      <c r="A23">
        <v>7</v>
      </c>
      <c r="B23" t="s">
        <v>1089</v>
      </c>
      <c r="C23" t="s">
        <v>1093</v>
      </c>
      <c r="D23" t="s">
        <v>1095</v>
      </c>
      <c r="E23">
        <v>63</v>
      </c>
      <c r="F23" t="s">
        <v>1010</v>
      </c>
      <c r="G23">
        <v>2</v>
      </c>
      <c r="H23">
        <v>43.9</v>
      </c>
      <c r="I23" t="s">
        <v>7</v>
      </c>
      <c r="K23" s="3" t="s">
        <v>1248</v>
      </c>
      <c r="L23">
        <v>37.979166666666664</v>
      </c>
      <c r="M23">
        <v>23.0625</v>
      </c>
      <c r="N23">
        <v>25.16</v>
      </c>
      <c r="O23">
        <v>28.73</v>
      </c>
      <c r="P23">
        <v>20.25</v>
      </c>
      <c r="Q23">
        <v>54.006666666666668</v>
      </c>
      <c r="R23">
        <v>32.369999999999997</v>
      </c>
      <c r="S23">
        <v>20.682500000000001</v>
      </c>
      <c r="T23">
        <v>28.866363636363637</v>
      </c>
    </row>
    <row r="24" spans="1:20" x14ac:dyDescent="0.3">
      <c r="A24">
        <v>7</v>
      </c>
      <c r="B24" t="s">
        <v>1089</v>
      </c>
      <c r="C24" t="s">
        <v>1093</v>
      </c>
      <c r="D24" t="s">
        <v>1095</v>
      </c>
      <c r="E24">
        <v>70</v>
      </c>
      <c r="F24" t="s">
        <v>1023</v>
      </c>
      <c r="G24">
        <v>1</v>
      </c>
      <c r="H24">
        <v>15</v>
      </c>
      <c r="I24" t="s">
        <v>4</v>
      </c>
    </row>
    <row r="25" spans="1:20" x14ac:dyDescent="0.3">
      <c r="A25">
        <v>8</v>
      </c>
      <c r="B25" t="s">
        <v>1098</v>
      </c>
      <c r="D25" t="s">
        <v>74</v>
      </c>
      <c r="E25">
        <v>19</v>
      </c>
      <c r="F25" t="s">
        <v>925</v>
      </c>
      <c r="G25">
        <v>3</v>
      </c>
      <c r="H25">
        <v>9.1999999999999993</v>
      </c>
      <c r="I25" t="s">
        <v>10</v>
      </c>
    </row>
    <row r="26" spans="1:20" x14ac:dyDescent="0.3">
      <c r="A26">
        <v>8</v>
      </c>
      <c r="B26" t="s">
        <v>1098</v>
      </c>
      <c r="D26" t="s">
        <v>74</v>
      </c>
      <c r="E26">
        <v>20</v>
      </c>
      <c r="F26" t="s">
        <v>927</v>
      </c>
      <c r="G26">
        <v>3</v>
      </c>
      <c r="H26">
        <v>81</v>
      </c>
      <c r="I26" t="s">
        <v>10</v>
      </c>
    </row>
    <row r="27" spans="1:20" x14ac:dyDescent="0.3">
      <c r="A27">
        <v>8</v>
      </c>
      <c r="B27" t="s">
        <v>1098</v>
      </c>
      <c r="D27" t="s">
        <v>74</v>
      </c>
      <c r="E27">
        <v>21</v>
      </c>
      <c r="F27" t="s">
        <v>929</v>
      </c>
      <c r="G27">
        <v>3</v>
      </c>
      <c r="H27">
        <v>10</v>
      </c>
      <c r="I27" t="s">
        <v>10</v>
      </c>
    </row>
    <row r="28" spans="1:20" x14ac:dyDescent="0.3">
      <c r="A28">
        <v>8</v>
      </c>
      <c r="B28" t="s">
        <v>1098</v>
      </c>
      <c r="D28" t="s">
        <v>74</v>
      </c>
      <c r="E28">
        <v>68</v>
      </c>
      <c r="F28" t="s">
        <v>1019</v>
      </c>
      <c r="G28">
        <v>3</v>
      </c>
      <c r="H28">
        <v>12.5</v>
      </c>
      <c r="I28" t="s">
        <v>10</v>
      </c>
    </row>
    <row r="29" spans="1:20" x14ac:dyDescent="0.3">
      <c r="A29">
        <v>9</v>
      </c>
      <c r="B29" t="s">
        <v>1104</v>
      </c>
      <c r="D29" t="s">
        <v>1109</v>
      </c>
      <c r="E29">
        <v>22</v>
      </c>
      <c r="F29" t="s">
        <v>931</v>
      </c>
      <c r="G29">
        <v>5</v>
      </c>
      <c r="H29">
        <v>21</v>
      </c>
      <c r="I29" t="s">
        <v>16</v>
      </c>
    </row>
    <row r="30" spans="1:20" x14ac:dyDescent="0.3">
      <c r="A30">
        <v>9</v>
      </c>
      <c r="B30" t="s">
        <v>1104</v>
      </c>
      <c r="D30" t="s">
        <v>1109</v>
      </c>
      <c r="E30">
        <v>23</v>
      </c>
      <c r="F30" t="s">
        <v>933</v>
      </c>
      <c r="G30">
        <v>5</v>
      </c>
      <c r="H30">
        <v>9</v>
      </c>
      <c r="I30" t="s">
        <v>16</v>
      </c>
    </row>
    <row r="31" spans="1:20" x14ac:dyDescent="0.3">
      <c r="A31">
        <v>10</v>
      </c>
      <c r="B31" t="s">
        <v>1112</v>
      </c>
      <c r="D31" t="s">
        <v>172</v>
      </c>
      <c r="E31">
        <v>24</v>
      </c>
      <c r="F31" t="s">
        <v>935</v>
      </c>
      <c r="G31">
        <v>1</v>
      </c>
      <c r="H31">
        <v>4.5</v>
      </c>
      <c r="I31" t="s">
        <v>4</v>
      </c>
    </row>
    <row r="32" spans="1:20" x14ac:dyDescent="0.3">
      <c r="A32">
        <v>11</v>
      </c>
      <c r="B32" t="s">
        <v>1117</v>
      </c>
      <c r="D32" t="s">
        <v>49</v>
      </c>
      <c r="E32">
        <v>25</v>
      </c>
      <c r="F32" t="s">
        <v>937</v>
      </c>
      <c r="G32">
        <v>3</v>
      </c>
      <c r="H32">
        <v>14</v>
      </c>
      <c r="I32" t="s">
        <v>10</v>
      </c>
    </row>
    <row r="33" spans="1:9" x14ac:dyDescent="0.3">
      <c r="A33">
        <v>11</v>
      </c>
      <c r="B33" t="s">
        <v>1117</v>
      </c>
      <c r="D33" t="s">
        <v>49</v>
      </c>
      <c r="E33">
        <v>26</v>
      </c>
      <c r="F33" t="s">
        <v>939</v>
      </c>
      <c r="G33">
        <v>3</v>
      </c>
      <c r="H33">
        <v>31.23</v>
      </c>
      <c r="I33" t="s">
        <v>10</v>
      </c>
    </row>
    <row r="34" spans="1:9" x14ac:dyDescent="0.3">
      <c r="A34">
        <v>11</v>
      </c>
      <c r="B34" t="s">
        <v>1117</v>
      </c>
      <c r="D34" t="s">
        <v>49</v>
      </c>
      <c r="E34">
        <v>27</v>
      </c>
      <c r="F34" t="s">
        <v>941</v>
      </c>
      <c r="G34">
        <v>3</v>
      </c>
      <c r="H34">
        <v>43.9</v>
      </c>
      <c r="I34" t="s">
        <v>10</v>
      </c>
    </row>
    <row r="35" spans="1:9" x14ac:dyDescent="0.3">
      <c r="A35">
        <v>12</v>
      </c>
      <c r="B35" t="s">
        <v>1122</v>
      </c>
      <c r="D35" t="s">
        <v>49</v>
      </c>
      <c r="E35">
        <v>28</v>
      </c>
      <c r="F35" t="s">
        <v>943</v>
      </c>
      <c r="G35">
        <v>7</v>
      </c>
      <c r="H35">
        <v>45.6</v>
      </c>
      <c r="I35" t="s">
        <v>22</v>
      </c>
    </row>
    <row r="36" spans="1:9" x14ac:dyDescent="0.3">
      <c r="A36">
        <v>12</v>
      </c>
      <c r="B36" t="s">
        <v>1122</v>
      </c>
      <c r="D36" t="s">
        <v>49</v>
      </c>
      <c r="E36">
        <v>29</v>
      </c>
      <c r="F36" t="s">
        <v>945</v>
      </c>
      <c r="G36">
        <v>6</v>
      </c>
      <c r="H36">
        <v>123.79</v>
      </c>
      <c r="I36" t="s">
        <v>19</v>
      </c>
    </row>
    <row r="37" spans="1:9" x14ac:dyDescent="0.3">
      <c r="A37">
        <v>12</v>
      </c>
      <c r="B37" t="s">
        <v>1122</v>
      </c>
      <c r="D37" t="s">
        <v>49</v>
      </c>
      <c r="E37">
        <v>64</v>
      </c>
      <c r="F37" t="s">
        <v>1012</v>
      </c>
      <c r="G37">
        <v>5</v>
      </c>
      <c r="H37">
        <v>33.25</v>
      </c>
      <c r="I37" t="s">
        <v>16</v>
      </c>
    </row>
    <row r="38" spans="1:9" x14ac:dyDescent="0.3">
      <c r="A38">
        <v>12</v>
      </c>
      <c r="B38" t="s">
        <v>1122</v>
      </c>
      <c r="D38" t="s">
        <v>49</v>
      </c>
      <c r="E38">
        <v>75</v>
      </c>
      <c r="F38" t="s">
        <v>1030</v>
      </c>
      <c r="G38">
        <v>1</v>
      </c>
      <c r="H38">
        <v>7.75</v>
      </c>
      <c r="I38" t="s">
        <v>4</v>
      </c>
    </row>
    <row r="39" spans="1:9" x14ac:dyDescent="0.3">
      <c r="A39">
        <v>12</v>
      </c>
      <c r="B39" t="s">
        <v>1122</v>
      </c>
      <c r="D39" t="s">
        <v>49</v>
      </c>
      <c r="E39">
        <v>77</v>
      </c>
      <c r="F39" t="s">
        <v>1034</v>
      </c>
      <c r="G39">
        <v>2</v>
      </c>
      <c r="H39">
        <v>13</v>
      </c>
      <c r="I39" t="s">
        <v>7</v>
      </c>
    </row>
    <row r="40" spans="1:9" x14ac:dyDescent="0.3">
      <c r="A40">
        <v>13</v>
      </c>
      <c r="B40" t="s">
        <v>1130</v>
      </c>
      <c r="D40" t="s">
        <v>49</v>
      </c>
      <c r="E40">
        <v>30</v>
      </c>
      <c r="F40" t="s">
        <v>947</v>
      </c>
      <c r="G40">
        <v>8</v>
      </c>
      <c r="H40">
        <v>25.89</v>
      </c>
      <c r="I40" t="s">
        <v>25</v>
      </c>
    </row>
    <row r="41" spans="1:9" x14ac:dyDescent="0.3">
      <c r="A41">
        <v>14</v>
      </c>
      <c r="B41" t="s">
        <v>1138</v>
      </c>
      <c r="D41" t="s">
        <v>264</v>
      </c>
      <c r="E41">
        <v>31</v>
      </c>
      <c r="F41" t="s">
        <v>949</v>
      </c>
      <c r="G41">
        <v>4</v>
      </c>
      <c r="H41">
        <v>12.5</v>
      </c>
      <c r="I41" t="s">
        <v>13</v>
      </c>
    </row>
    <row r="42" spans="1:9" x14ac:dyDescent="0.3">
      <c r="A42">
        <v>14</v>
      </c>
      <c r="B42" t="s">
        <v>1138</v>
      </c>
      <c r="D42" t="s">
        <v>264</v>
      </c>
      <c r="E42">
        <v>32</v>
      </c>
      <c r="F42" t="s">
        <v>951</v>
      </c>
      <c r="G42">
        <v>4</v>
      </c>
      <c r="H42">
        <v>32</v>
      </c>
      <c r="I42" t="s">
        <v>13</v>
      </c>
    </row>
    <row r="43" spans="1:9" x14ac:dyDescent="0.3">
      <c r="A43">
        <v>14</v>
      </c>
      <c r="B43" t="s">
        <v>1138</v>
      </c>
      <c r="D43" t="s">
        <v>264</v>
      </c>
      <c r="E43">
        <v>72</v>
      </c>
      <c r="F43" t="s">
        <v>1026</v>
      </c>
      <c r="G43">
        <v>4</v>
      </c>
      <c r="H43">
        <v>34.799999999999997</v>
      </c>
      <c r="I43" t="s">
        <v>13</v>
      </c>
    </row>
    <row r="44" spans="1:9" x14ac:dyDescent="0.3">
      <c r="A44">
        <v>15</v>
      </c>
      <c r="B44" t="s">
        <v>1146</v>
      </c>
      <c r="D44" t="s">
        <v>604</v>
      </c>
      <c r="E44">
        <v>33</v>
      </c>
      <c r="F44" t="s">
        <v>953</v>
      </c>
      <c r="G44">
        <v>4</v>
      </c>
      <c r="H44">
        <v>2.5</v>
      </c>
      <c r="I44" t="s">
        <v>13</v>
      </c>
    </row>
    <row r="45" spans="1:9" x14ac:dyDescent="0.3">
      <c r="A45">
        <v>15</v>
      </c>
      <c r="B45" t="s">
        <v>1146</v>
      </c>
      <c r="D45" t="s">
        <v>604</v>
      </c>
      <c r="E45">
        <v>69</v>
      </c>
      <c r="F45" t="s">
        <v>1021</v>
      </c>
      <c r="G45">
        <v>4</v>
      </c>
      <c r="H45">
        <v>36</v>
      </c>
      <c r="I45" t="s">
        <v>13</v>
      </c>
    </row>
    <row r="46" spans="1:9" x14ac:dyDescent="0.3">
      <c r="A46">
        <v>15</v>
      </c>
      <c r="B46" t="s">
        <v>1146</v>
      </c>
      <c r="D46" t="s">
        <v>604</v>
      </c>
      <c r="E46">
        <v>71</v>
      </c>
      <c r="F46" t="s">
        <v>1025</v>
      </c>
      <c r="G46">
        <v>4</v>
      </c>
      <c r="H46">
        <v>21.5</v>
      </c>
      <c r="I46" t="s">
        <v>13</v>
      </c>
    </row>
    <row r="47" spans="1:9" x14ac:dyDescent="0.3">
      <c r="A47">
        <v>16</v>
      </c>
      <c r="B47" t="s">
        <v>1152</v>
      </c>
      <c r="C47" t="s">
        <v>303</v>
      </c>
      <c r="D47" t="s">
        <v>305</v>
      </c>
      <c r="E47">
        <v>34</v>
      </c>
      <c r="F47" t="s">
        <v>955</v>
      </c>
      <c r="G47">
        <v>1</v>
      </c>
      <c r="H47">
        <v>14</v>
      </c>
      <c r="I47" t="s">
        <v>4</v>
      </c>
    </row>
    <row r="48" spans="1:9" x14ac:dyDescent="0.3">
      <c r="A48">
        <v>16</v>
      </c>
      <c r="B48" t="s">
        <v>1152</v>
      </c>
      <c r="C48" t="s">
        <v>303</v>
      </c>
      <c r="D48" t="s">
        <v>305</v>
      </c>
      <c r="E48">
        <v>35</v>
      </c>
      <c r="F48" t="s">
        <v>956</v>
      </c>
      <c r="G48">
        <v>1</v>
      </c>
      <c r="H48">
        <v>18</v>
      </c>
      <c r="I48" t="s">
        <v>4</v>
      </c>
    </row>
    <row r="49" spans="1:9" x14ac:dyDescent="0.3">
      <c r="A49">
        <v>16</v>
      </c>
      <c r="B49" t="s">
        <v>1152</v>
      </c>
      <c r="C49" t="s">
        <v>303</v>
      </c>
      <c r="D49" t="s">
        <v>305</v>
      </c>
      <c r="E49">
        <v>67</v>
      </c>
      <c r="F49" t="s">
        <v>1018</v>
      </c>
      <c r="G49">
        <v>1</v>
      </c>
      <c r="H49">
        <v>14</v>
      </c>
      <c r="I49" t="s">
        <v>4</v>
      </c>
    </row>
    <row r="50" spans="1:9" x14ac:dyDescent="0.3">
      <c r="A50">
        <v>17</v>
      </c>
      <c r="B50" t="s">
        <v>1158</v>
      </c>
      <c r="D50" t="s">
        <v>84</v>
      </c>
      <c r="E50">
        <v>36</v>
      </c>
      <c r="F50" t="s">
        <v>957</v>
      </c>
      <c r="G50">
        <v>8</v>
      </c>
      <c r="H50">
        <v>19</v>
      </c>
      <c r="I50" t="s">
        <v>25</v>
      </c>
    </row>
    <row r="51" spans="1:9" x14ac:dyDescent="0.3">
      <c r="A51">
        <v>17</v>
      </c>
      <c r="B51" t="s">
        <v>1158</v>
      </c>
      <c r="D51" t="s">
        <v>84</v>
      </c>
      <c r="E51">
        <v>37</v>
      </c>
      <c r="F51" t="s">
        <v>959</v>
      </c>
      <c r="G51">
        <v>8</v>
      </c>
      <c r="H51">
        <v>26</v>
      </c>
      <c r="I51" t="s">
        <v>25</v>
      </c>
    </row>
    <row r="52" spans="1:9" x14ac:dyDescent="0.3">
      <c r="A52">
        <v>17</v>
      </c>
      <c r="B52" t="s">
        <v>1158</v>
      </c>
      <c r="D52" t="s">
        <v>84</v>
      </c>
      <c r="E52">
        <v>73</v>
      </c>
      <c r="F52" t="s">
        <v>1027</v>
      </c>
      <c r="G52">
        <v>8</v>
      </c>
      <c r="H52">
        <v>15</v>
      </c>
      <c r="I52" t="s">
        <v>25</v>
      </c>
    </row>
    <row r="53" spans="1:9" x14ac:dyDescent="0.3">
      <c r="A53">
        <v>18</v>
      </c>
      <c r="B53" t="s">
        <v>1164</v>
      </c>
      <c r="D53" t="s">
        <v>102</v>
      </c>
      <c r="E53">
        <v>38</v>
      </c>
      <c r="F53" t="s">
        <v>961</v>
      </c>
      <c r="G53">
        <v>1</v>
      </c>
      <c r="H53">
        <v>263.5</v>
      </c>
      <c r="I53" t="s">
        <v>4</v>
      </c>
    </row>
    <row r="54" spans="1:9" x14ac:dyDescent="0.3">
      <c r="A54">
        <v>18</v>
      </c>
      <c r="B54" t="s">
        <v>1164</v>
      </c>
      <c r="D54" t="s">
        <v>102</v>
      </c>
      <c r="E54">
        <v>39</v>
      </c>
      <c r="F54" t="s">
        <v>963</v>
      </c>
      <c r="G54">
        <v>1</v>
      </c>
      <c r="H54">
        <v>18</v>
      </c>
      <c r="I54" t="s">
        <v>4</v>
      </c>
    </row>
    <row r="55" spans="1:9" x14ac:dyDescent="0.3">
      <c r="A55">
        <v>19</v>
      </c>
      <c r="B55" t="s">
        <v>1170</v>
      </c>
      <c r="C55" t="s">
        <v>1175</v>
      </c>
      <c r="D55" t="s">
        <v>305</v>
      </c>
      <c r="E55">
        <v>40</v>
      </c>
      <c r="F55" t="s">
        <v>965</v>
      </c>
      <c r="G55">
        <v>8</v>
      </c>
      <c r="H55">
        <v>18.399999999999999</v>
      </c>
      <c r="I55" t="s">
        <v>25</v>
      </c>
    </row>
    <row r="56" spans="1:9" x14ac:dyDescent="0.3">
      <c r="A56">
        <v>19</v>
      </c>
      <c r="B56" t="s">
        <v>1170</v>
      </c>
      <c r="C56" t="s">
        <v>1175</v>
      </c>
      <c r="D56" t="s">
        <v>305</v>
      </c>
      <c r="E56">
        <v>41</v>
      </c>
      <c r="F56" t="s">
        <v>967</v>
      </c>
      <c r="G56">
        <v>8</v>
      </c>
      <c r="H56">
        <v>9.65</v>
      </c>
      <c r="I56" t="s">
        <v>25</v>
      </c>
    </row>
    <row r="57" spans="1:9" x14ac:dyDescent="0.3">
      <c r="A57">
        <v>20</v>
      </c>
      <c r="B57" t="s">
        <v>1179</v>
      </c>
      <c r="D57" t="s">
        <v>1182</v>
      </c>
      <c r="E57">
        <v>42</v>
      </c>
      <c r="F57" t="s">
        <v>969</v>
      </c>
      <c r="G57">
        <v>5</v>
      </c>
      <c r="H57">
        <v>14</v>
      </c>
      <c r="I57" t="s">
        <v>16</v>
      </c>
    </row>
    <row r="58" spans="1:9" x14ac:dyDescent="0.3">
      <c r="A58">
        <v>20</v>
      </c>
      <c r="B58" t="s">
        <v>1179</v>
      </c>
      <c r="D58" t="s">
        <v>1182</v>
      </c>
      <c r="E58">
        <v>43</v>
      </c>
      <c r="F58" t="s">
        <v>971</v>
      </c>
      <c r="G58">
        <v>1</v>
      </c>
      <c r="H58">
        <v>46</v>
      </c>
      <c r="I58" t="s">
        <v>4</v>
      </c>
    </row>
    <row r="59" spans="1:9" x14ac:dyDescent="0.3">
      <c r="A59">
        <v>20</v>
      </c>
      <c r="B59" t="s">
        <v>1179</v>
      </c>
      <c r="D59" t="s">
        <v>1182</v>
      </c>
      <c r="E59">
        <v>44</v>
      </c>
      <c r="F59" t="s">
        <v>973</v>
      </c>
      <c r="G59">
        <v>2</v>
      </c>
      <c r="H59">
        <v>19.45</v>
      </c>
      <c r="I59" t="s">
        <v>7</v>
      </c>
    </row>
    <row r="60" spans="1:9" x14ac:dyDescent="0.3">
      <c r="A60">
        <v>21</v>
      </c>
      <c r="B60" t="s">
        <v>1185</v>
      </c>
      <c r="D60" t="s">
        <v>628</v>
      </c>
      <c r="E60">
        <v>45</v>
      </c>
      <c r="F60" t="s">
        <v>975</v>
      </c>
      <c r="G60">
        <v>8</v>
      </c>
      <c r="H60">
        <v>9.5</v>
      </c>
      <c r="I60" t="s">
        <v>25</v>
      </c>
    </row>
    <row r="61" spans="1:9" x14ac:dyDescent="0.3">
      <c r="A61">
        <v>21</v>
      </c>
      <c r="B61" t="s">
        <v>1185</v>
      </c>
      <c r="D61" t="s">
        <v>628</v>
      </c>
      <c r="E61">
        <v>46</v>
      </c>
      <c r="F61" t="s">
        <v>977</v>
      </c>
      <c r="G61">
        <v>8</v>
      </c>
      <c r="H61">
        <v>12</v>
      </c>
      <c r="I61" t="s">
        <v>25</v>
      </c>
    </row>
    <row r="62" spans="1:9" x14ac:dyDescent="0.3">
      <c r="A62">
        <v>22</v>
      </c>
      <c r="B62" t="s">
        <v>1192</v>
      </c>
      <c r="D62" t="s">
        <v>1197</v>
      </c>
      <c r="E62">
        <v>47</v>
      </c>
      <c r="F62" t="s">
        <v>979</v>
      </c>
      <c r="G62">
        <v>3</v>
      </c>
      <c r="H62">
        <v>9.5</v>
      </c>
      <c r="I62" t="s">
        <v>10</v>
      </c>
    </row>
    <row r="63" spans="1:9" x14ac:dyDescent="0.3">
      <c r="A63">
        <v>22</v>
      </c>
      <c r="B63" t="s">
        <v>1192</v>
      </c>
      <c r="D63" t="s">
        <v>1197</v>
      </c>
      <c r="E63">
        <v>48</v>
      </c>
      <c r="F63" t="s">
        <v>981</v>
      </c>
      <c r="G63">
        <v>3</v>
      </c>
      <c r="H63">
        <v>12.75</v>
      </c>
      <c r="I63" t="s">
        <v>10</v>
      </c>
    </row>
    <row r="64" spans="1:9" x14ac:dyDescent="0.3">
      <c r="A64">
        <v>23</v>
      </c>
      <c r="B64" t="s">
        <v>1200</v>
      </c>
      <c r="D64" t="s">
        <v>736</v>
      </c>
      <c r="E64">
        <v>49</v>
      </c>
      <c r="F64" t="s">
        <v>983</v>
      </c>
      <c r="G64">
        <v>3</v>
      </c>
      <c r="H64">
        <v>20</v>
      </c>
      <c r="I64" t="s">
        <v>10</v>
      </c>
    </row>
    <row r="65" spans="1:9" x14ac:dyDescent="0.3">
      <c r="A65">
        <v>23</v>
      </c>
      <c r="B65" t="s">
        <v>1200</v>
      </c>
      <c r="D65" t="s">
        <v>736</v>
      </c>
      <c r="E65">
        <v>50</v>
      </c>
      <c r="F65" t="s">
        <v>985</v>
      </c>
      <c r="G65">
        <v>3</v>
      </c>
      <c r="H65">
        <v>16.25</v>
      </c>
      <c r="I65" t="s">
        <v>10</v>
      </c>
    </row>
    <row r="66" spans="1:9" x14ac:dyDescent="0.3">
      <c r="A66">
        <v>23</v>
      </c>
      <c r="B66" t="s">
        <v>1200</v>
      </c>
      <c r="D66" t="s">
        <v>736</v>
      </c>
      <c r="E66">
        <v>76</v>
      </c>
      <c r="F66" t="s">
        <v>1032</v>
      </c>
      <c r="G66">
        <v>1</v>
      </c>
      <c r="H66">
        <v>18</v>
      </c>
      <c r="I66" t="s">
        <v>4</v>
      </c>
    </row>
    <row r="67" spans="1:9" x14ac:dyDescent="0.3">
      <c r="A67">
        <v>24</v>
      </c>
      <c r="B67" t="s">
        <v>1207</v>
      </c>
      <c r="C67" t="s">
        <v>1211</v>
      </c>
      <c r="D67" t="s">
        <v>1095</v>
      </c>
      <c r="E67">
        <v>51</v>
      </c>
      <c r="F67" t="s">
        <v>987</v>
      </c>
      <c r="G67">
        <v>7</v>
      </c>
      <c r="H67">
        <v>53</v>
      </c>
      <c r="I67" t="s">
        <v>22</v>
      </c>
    </row>
    <row r="68" spans="1:9" x14ac:dyDescent="0.3">
      <c r="A68">
        <v>24</v>
      </c>
      <c r="B68" t="s">
        <v>1207</v>
      </c>
      <c r="C68" t="s">
        <v>1211</v>
      </c>
      <c r="D68" t="s">
        <v>1095</v>
      </c>
      <c r="E68">
        <v>52</v>
      </c>
      <c r="F68" t="s">
        <v>989</v>
      </c>
      <c r="G68">
        <v>5</v>
      </c>
      <c r="H68">
        <v>7</v>
      </c>
      <c r="I68" t="s">
        <v>16</v>
      </c>
    </row>
    <row r="69" spans="1:9" x14ac:dyDescent="0.3">
      <c r="A69">
        <v>24</v>
      </c>
      <c r="B69" t="s">
        <v>1207</v>
      </c>
      <c r="C69" t="s">
        <v>1211</v>
      </c>
      <c r="D69" t="s">
        <v>1095</v>
      </c>
      <c r="E69">
        <v>53</v>
      </c>
      <c r="F69" t="s">
        <v>991</v>
      </c>
      <c r="G69">
        <v>6</v>
      </c>
      <c r="H69">
        <v>32.799999999999997</v>
      </c>
      <c r="I69" t="s">
        <v>19</v>
      </c>
    </row>
    <row r="70" spans="1:9" x14ac:dyDescent="0.3">
      <c r="A70">
        <v>25</v>
      </c>
      <c r="B70" t="s">
        <v>1216</v>
      </c>
      <c r="C70" t="s">
        <v>464</v>
      </c>
      <c r="D70" t="s">
        <v>130</v>
      </c>
      <c r="E70">
        <v>54</v>
      </c>
      <c r="F70" t="s">
        <v>993</v>
      </c>
      <c r="G70">
        <v>6</v>
      </c>
      <c r="H70">
        <v>7.45</v>
      </c>
      <c r="I70" t="s">
        <v>19</v>
      </c>
    </row>
    <row r="71" spans="1:9" x14ac:dyDescent="0.3">
      <c r="A71">
        <v>25</v>
      </c>
      <c r="B71" t="s">
        <v>1216</v>
      </c>
      <c r="C71" t="s">
        <v>464</v>
      </c>
      <c r="D71" t="s">
        <v>130</v>
      </c>
      <c r="E71">
        <v>55</v>
      </c>
      <c r="F71" t="s">
        <v>995</v>
      </c>
      <c r="G71">
        <v>6</v>
      </c>
      <c r="H71">
        <v>24</v>
      </c>
      <c r="I71" t="s">
        <v>19</v>
      </c>
    </row>
    <row r="72" spans="1:9" x14ac:dyDescent="0.3">
      <c r="A72">
        <v>26</v>
      </c>
      <c r="B72" t="s">
        <v>1220</v>
      </c>
      <c r="D72" t="s">
        <v>264</v>
      </c>
      <c r="E72">
        <v>56</v>
      </c>
      <c r="F72" t="s">
        <v>997</v>
      </c>
      <c r="G72">
        <v>5</v>
      </c>
      <c r="H72">
        <v>38</v>
      </c>
      <c r="I72" t="s">
        <v>16</v>
      </c>
    </row>
    <row r="73" spans="1:9" x14ac:dyDescent="0.3">
      <c r="A73">
        <v>26</v>
      </c>
      <c r="B73" t="s">
        <v>1220</v>
      </c>
      <c r="D73" t="s">
        <v>264</v>
      </c>
      <c r="E73">
        <v>57</v>
      </c>
      <c r="F73" t="s">
        <v>999</v>
      </c>
      <c r="G73">
        <v>5</v>
      </c>
      <c r="H73">
        <v>19.5</v>
      </c>
      <c r="I73" t="s">
        <v>16</v>
      </c>
    </row>
    <row r="74" spans="1:9" x14ac:dyDescent="0.3">
      <c r="A74">
        <v>27</v>
      </c>
      <c r="B74" t="s">
        <v>1227</v>
      </c>
      <c r="D74" t="s">
        <v>102</v>
      </c>
      <c r="E74">
        <v>58</v>
      </c>
      <c r="F74" t="s">
        <v>1000</v>
      </c>
      <c r="G74">
        <v>8</v>
      </c>
      <c r="H74">
        <v>13.25</v>
      </c>
      <c r="I74" t="s">
        <v>25</v>
      </c>
    </row>
    <row r="75" spans="1:9" x14ac:dyDescent="0.3">
      <c r="A75">
        <v>28</v>
      </c>
      <c r="B75" t="s">
        <v>1233</v>
      </c>
      <c r="D75" t="s">
        <v>102</v>
      </c>
      <c r="E75">
        <v>59</v>
      </c>
      <c r="F75" t="s">
        <v>1002</v>
      </c>
      <c r="G75">
        <v>4</v>
      </c>
      <c r="H75">
        <v>55</v>
      </c>
      <c r="I75" t="s">
        <v>13</v>
      </c>
    </row>
    <row r="76" spans="1:9" x14ac:dyDescent="0.3">
      <c r="A76">
        <v>28</v>
      </c>
      <c r="B76" t="s">
        <v>1233</v>
      </c>
      <c r="D76" t="s">
        <v>102</v>
      </c>
      <c r="E76">
        <v>60</v>
      </c>
      <c r="F76" t="s">
        <v>1004</v>
      </c>
      <c r="G76">
        <v>4</v>
      </c>
      <c r="H76">
        <v>34</v>
      </c>
      <c r="I76" t="s">
        <v>13</v>
      </c>
    </row>
    <row r="77" spans="1:9" x14ac:dyDescent="0.3">
      <c r="A77">
        <v>29</v>
      </c>
      <c r="B77" t="s">
        <v>1240</v>
      </c>
      <c r="C77" t="s">
        <v>464</v>
      </c>
      <c r="D77" t="s">
        <v>130</v>
      </c>
      <c r="E77">
        <v>61</v>
      </c>
      <c r="F77" t="s">
        <v>1006</v>
      </c>
      <c r="G77">
        <v>2</v>
      </c>
      <c r="H77">
        <v>28.5</v>
      </c>
      <c r="I77" t="s">
        <v>7</v>
      </c>
    </row>
    <row r="78" spans="1:9" x14ac:dyDescent="0.3">
      <c r="A78">
        <v>29</v>
      </c>
      <c r="B78" t="s">
        <v>1240</v>
      </c>
      <c r="C78" t="s">
        <v>464</v>
      </c>
      <c r="D78" t="s">
        <v>130</v>
      </c>
      <c r="E78">
        <v>62</v>
      </c>
      <c r="F78" t="s">
        <v>1008</v>
      </c>
      <c r="G78">
        <v>3</v>
      </c>
      <c r="H78">
        <v>49.3</v>
      </c>
      <c r="I78" t="s">
        <v>10</v>
      </c>
    </row>
  </sheetData>
  <pageMargins left="0.7" right="0.7" top="0.75" bottom="0.75" header="0.3" footer="0.3"/>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DBE6F-8417-4C6C-8A49-042E0F9BDA72}">
  <dimension ref="C3:Z42"/>
  <sheetViews>
    <sheetView zoomScale="60" workbookViewId="0">
      <selection activeCell="AB26" sqref="AB26"/>
    </sheetView>
  </sheetViews>
  <sheetFormatPr defaultRowHeight="14.4" x14ac:dyDescent="0.3"/>
  <sheetData>
    <row r="3" spans="3:26" x14ac:dyDescent="0.3">
      <c r="C3" s="38"/>
      <c r="D3" s="38"/>
      <c r="E3" s="38"/>
      <c r="F3" s="38"/>
      <c r="G3" s="38"/>
      <c r="H3" s="38"/>
      <c r="I3" s="38"/>
      <c r="J3" s="38"/>
      <c r="K3" s="38"/>
      <c r="L3" s="38"/>
      <c r="M3" s="38"/>
      <c r="N3" s="38"/>
      <c r="O3" s="38"/>
      <c r="P3" s="38"/>
      <c r="Q3" s="38"/>
      <c r="R3" s="38"/>
      <c r="S3" s="38"/>
      <c r="T3" s="38"/>
      <c r="U3" s="38"/>
      <c r="V3" s="38"/>
      <c r="W3" s="38"/>
      <c r="X3" s="38"/>
      <c r="Y3" s="38"/>
      <c r="Z3" s="38"/>
    </row>
    <row r="4" spans="3:26" x14ac:dyDescent="0.3">
      <c r="C4" s="38"/>
      <c r="D4" s="38"/>
      <c r="E4" s="38"/>
      <c r="F4" s="38"/>
      <c r="G4" s="38"/>
      <c r="H4" s="38"/>
      <c r="I4" s="38"/>
      <c r="J4" s="38"/>
      <c r="K4" s="38"/>
      <c r="L4" s="38"/>
      <c r="M4" s="38"/>
      <c r="N4" s="38"/>
      <c r="O4" s="38"/>
      <c r="P4" s="38"/>
      <c r="Q4" s="38"/>
      <c r="R4" s="38"/>
      <c r="S4" s="38"/>
      <c r="T4" s="38"/>
      <c r="U4" s="38"/>
      <c r="V4" s="38"/>
      <c r="W4" s="38"/>
      <c r="X4" s="38"/>
      <c r="Y4" s="38"/>
      <c r="Z4" s="38"/>
    </row>
    <row r="5" spans="3:26" x14ac:dyDescent="0.3">
      <c r="C5" s="38"/>
      <c r="D5" s="38"/>
      <c r="E5" s="38"/>
      <c r="F5" s="38"/>
      <c r="G5" s="38"/>
      <c r="H5" s="38"/>
      <c r="I5" s="38"/>
      <c r="J5" s="38"/>
      <c r="K5" s="38"/>
      <c r="L5" s="38"/>
      <c r="M5" s="38"/>
      <c r="N5" s="38"/>
      <c r="O5" s="38"/>
      <c r="P5" s="38"/>
      <c r="Q5" s="38"/>
      <c r="R5" s="38"/>
      <c r="S5" s="38"/>
      <c r="T5" s="38"/>
      <c r="U5" s="38"/>
      <c r="V5" s="38"/>
      <c r="W5" s="38"/>
      <c r="X5" s="38"/>
      <c r="Y5" s="38"/>
      <c r="Z5" s="38"/>
    </row>
    <row r="6" spans="3:26" x14ac:dyDescent="0.3">
      <c r="C6" s="38"/>
      <c r="D6" s="38"/>
      <c r="E6" s="38"/>
      <c r="F6" s="38"/>
      <c r="G6" s="38"/>
      <c r="H6" s="38"/>
      <c r="I6" s="38"/>
      <c r="J6" s="38"/>
      <c r="K6" s="38"/>
      <c r="L6" s="38"/>
      <c r="M6" s="38"/>
      <c r="N6" s="38"/>
      <c r="O6" s="38"/>
      <c r="P6" s="38"/>
      <c r="Q6" s="38"/>
      <c r="R6" s="38"/>
      <c r="S6" s="38"/>
      <c r="T6" s="38"/>
      <c r="U6" s="38"/>
      <c r="V6" s="38"/>
      <c r="W6" s="38"/>
      <c r="X6" s="38"/>
      <c r="Y6" s="38"/>
      <c r="Z6" s="38"/>
    </row>
    <row r="7" spans="3:26" x14ac:dyDescent="0.3">
      <c r="C7" s="38"/>
      <c r="D7" s="38"/>
      <c r="E7" s="38"/>
      <c r="F7" s="38"/>
      <c r="G7" s="38"/>
      <c r="H7" s="38"/>
      <c r="I7" s="38"/>
      <c r="J7" s="38"/>
      <c r="K7" s="38"/>
      <c r="L7" s="38"/>
      <c r="M7" s="38"/>
      <c r="N7" s="38"/>
      <c r="O7" s="38"/>
      <c r="P7" s="38"/>
      <c r="Q7" s="38"/>
      <c r="R7" s="38"/>
      <c r="S7" s="38"/>
      <c r="T7" s="38"/>
      <c r="U7" s="38"/>
      <c r="V7" s="38"/>
      <c r="W7" s="38"/>
      <c r="X7" s="38"/>
      <c r="Y7" s="38"/>
      <c r="Z7" s="38"/>
    </row>
    <row r="8" spans="3:26" x14ac:dyDescent="0.3">
      <c r="C8" s="38"/>
      <c r="D8" s="38"/>
      <c r="E8" s="38"/>
      <c r="F8" s="38"/>
      <c r="G8" s="38"/>
      <c r="H8" s="38"/>
      <c r="I8" s="38"/>
      <c r="J8" s="38"/>
      <c r="K8" s="38"/>
      <c r="L8" s="38"/>
      <c r="M8" s="38"/>
      <c r="N8" s="38"/>
      <c r="O8" s="38"/>
      <c r="P8" s="38"/>
      <c r="Q8" s="38"/>
      <c r="R8" s="38"/>
      <c r="S8" s="38"/>
      <c r="T8" s="38"/>
      <c r="U8" s="38"/>
      <c r="V8" s="38"/>
      <c r="W8" s="38"/>
      <c r="X8" s="38"/>
      <c r="Y8" s="38"/>
      <c r="Z8" s="38"/>
    </row>
    <row r="9" spans="3:26" x14ac:dyDescent="0.3">
      <c r="C9" s="38"/>
      <c r="D9" s="38"/>
      <c r="E9" s="38"/>
      <c r="F9" s="38"/>
      <c r="G9" s="38"/>
      <c r="H9" s="38"/>
      <c r="I9" s="38"/>
      <c r="J9" s="38"/>
      <c r="K9" s="38"/>
      <c r="L9" s="38"/>
      <c r="M9" s="38"/>
      <c r="N9" s="38"/>
      <c r="O9" s="38"/>
      <c r="P9" s="38"/>
      <c r="Q9" s="38"/>
      <c r="R9" s="38"/>
      <c r="S9" s="38"/>
      <c r="T9" s="38"/>
      <c r="U9" s="38"/>
      <c r="V9" s="38"/>
      <c r="W9" s="38"/>
      <c r="X9" s="38"/>
      <c r="Y9" s="38"/>
      <c r="Z9" s="38"/>
    </row>
    <row r="10" spans="3:26" x14ac:dyDescent="0.3">
      <c r="C10" s="38"/>
      <c r="D10" s="38"/>
      <c r="E10" s="38"/>
      <c r="F10" s="38"/>
      <c r="G10" s="38"/>
      <c r="H10" s="38"/>
      <c r="I10" s="38"/>
      <c r="J10" s="38"/>
      <c r="K10" s="38"/>
      <c r="L10" s="38"/>
      <c r="M10" s="38"/>
      <c r="N10" s="38"/>
      <c r="O10" s="38"/>
      <c r="P10" s="38"/>
      <c r="Q10" s="38"/>
      <c r="R10" s="38"/>
      <c r="S10" s="38"/>
      <c r="T10" s="38"/>
      <c r="U10" s="38"/>
      <c r="V10" s="38"/>
      <c r="W10" s="38"/>
      <c r="X10" s="38"/>
      <c r="Y10" s="38"/>
      <c r="Z10" s="38"/>
    </row>
    <row r="11" spans="3:26" x14ac:dyDescent="0.3">
      <c r="C11" s="38"/>
      <c r="D11" s="38"/>
      <c r="E11" s="38"/>
      <c r="F11" s="38"/>
      <c r="G11" s="38"/>
      <c r="H11" s="38"/>
      <c r="I11" s="38"/>
      <c r="J11" s="38"/>
      <c r="K11" s="38"/>
      <c r="L11" s="38"/>
      <c r="M11" s="38"/>
      <c r="N11" s="38"/>
      <c r="O11" s="38"/>
      <c r="P11" s="38"/>
      <c r="Q11" s="38"/>
      <c r="R11" s="38"/>
      <c r="S11" s="38"/>
      <c r="T11" s="38"/>
      <c r="U11" s="38"/>
      <c r="V11" s="38"/>
      <c r="W11" s="38"/>
      <c r="X11" s="38"/>
      <c r="Y11" s="38"/>
      <c r="Z11" s="38"/>
    </row>
    <row r="12" spans="3:26" x14ac:dyDescent="0.3">
      <c r="C12" s="38"/>
      <c r="D12" s="38"/>
      <c r="E12" s="38"/>
      <c r="F12" s="38"/>
      <c r="G12" s="38"/>
      <c r="H12" s="38"/>
      <c r="I12" s="38"/>
      <c r="J12" s="38"/>
      <c r="K12" s="38"/>
      <c r="L12" s="38"/>
      <c r="M12" s="38"/>
      <c r="N12" s="38"/>
      <c r="O12" s="38"/>
      <c r="P12" s="38"/>
      <c r="Q12" s="38"/>
      <c r="R12" s="38"/>
      <c r="S12" s="38"/>
      <c r="T12" s="38"/>
      <c r="U12" s="38"/>
      <c r="V12" s="38"/>
      <c r="W12" s="38"/>
      <c r="X12" s="38"/>
      <c r="Y12" s="38"/>
      <c r="Z12" s="38"/>
    </row>
    <row r="13" spans="3:26" x14ac:dyDescent="0.3">
      <c r="C13" s="38"/>
      <c r="D13" s="38"/>
      <c r="E13" s="38"/>
      <c r="F13" s="38"/>
      <c r="G13" s="38"/>
      <c r="H13" s="38"/>
      <c r="I13" s="38"/>
      <c r="J13" s="38"/>
      <c r="K13" s="38"/>
      <c r="L13" s="38"/>
      <c r="M13" s="38"/>
      <c r="N13" s="38"/>
      <c r="O13" s="38"/>
      <c r="P13" s="38"/>
      <c r="Q13" s="38"/>
      <c r="R13" s="38"/>
      <c r="S13" s="38"/>
      <c r="T13" s="38"/>
      <c r="U13" s="38"/>
      <c r="V13" s="38"/>
      <c r="W13" s="38"/>
      <c r="X13" s="38"/>
      <c r="Y13" s="38"/>
      <c r="Z13" s="38"/>
    </row>
    <row r="14" spans="3:26" x14ac:dyDescent="0.3">
      <c r="C14" s="38"/>
      <c r="D14" s="38"/>
      <c r="E14" s="38"/>
      <c r="F14" s="38"/>
      <c r="G14" s="38"/>
      <c r="H14" s="38"/>
      <c r="I14" s="38"/>
      <c r="J14" s="38"/>
      <c r="K14" s="38"/>
      <c r="L14" s="38"/>
      <c r="M14" s="38"/>
      <c r="N14" s="38"/>
      <c r="O14" s="38"/>
      <c r="P14" s="38"/>
      <c r="Q14" s="38"/>
      <c r="R14" s="38"/>
      <c r="S14" s="38"/>
      <c r="T14" s="38"/>
      <c r="U14" s="38"/>
      <c r="V14" s="38"/>
      <c r="W14" s="38"/>
      <c r="X14" s="38"/>
      <c r="Y14" s="38"/>
      <c r="Z14" s="38"/>
    </row>
    <row r="15" spans="3:26" x14ac:dyDescent="0.3">
      <c r="C15" s="38"/>
      <c r="D15" s="38"/>
      <c r="E15" s="38"/>
      <c r="F15" s="38"/>
      <c r="G15" s="38"/>
      <c r="H15" s="38"/>
      <c r="I15" s="38"/>
      <c r="J15" s="38"/>
      <c r="K15" s="38"/>
      <c r="L15" s="38"/>
      <c r="M15" s="38"/>
      <c r="N15" s="38"/>
      <c r="O15" s="38"/>
      <c r="P15" s="38"/>
      <c r="Q15" s="38"/>
      <c r="R15" s="38"/>
      <c r="S15" s="38"/>
      <c r="T15" s="38"/>
      <c r="U15" s="38"/>
      <c r="V15" s="38"/>
      <c r="W15" s="38"/>
      <c r="X15" s="38"/>
      <c r="Y15" s="38"/>
      <c r="Z15" s="38"/>
    </row>
    <row r="16" spans="3:26" x14ac:dyDescent="0.3">
      <c r="C16" s="38"/>
      <c r="D16" s="38"/>
      <c r="E16" s="38"/>
      <c r="F16" s="38"/>
      <c r="G16" s="38"/>
      <c r="H16" s="38"/>
      <c r="I16" s="38"/>
      <c r="J16" s="38"/>
      <c r="K16" s="38"/>
      <c r="L16" s="38"/>
      <c r="M16" s="38"/>
      <c r="N16" s="38"/>
      <c r="O16" s="38"/>
      <c r="P16" s="38"/>
      <c r="Q16" s="38"/>
      <c r="R16" s="38"/>
      <c r="S16" s="38"/>
      <c r="T16" s="38"/>
      <c r="U16" s="38"/>
      <c r="V16" s="38"/>
      <c r="W16" s="38"/>
      <c r="X16" s="38"/>
      <c r="Y16" s="38"/>
      <c r="Z16" s="38"/>
    </row>
    <row r="17" spans="3:26" x14ac:dyDescent="0.3">
      <c r="C17" s="38"/>
      <c r="D17" s="38"/>
      <c r="E17" s="38"/>
      <c r="F17" s="38"/>
      <c r="G17" s="38"/>
      <c r="H17" s="38"/>
      <c r="I17" s="38"/>
      <c r="J17" s="38"/>
      <c r="K17" s="38"/>
      <c r="L17" s="38"/>
      <c r="M17" s="38"/>
      <c r="N17" s="38"/>
      <c r="O17" s="38"/>
      <c r="P17" s="38"/>
      <c r="Q17" s="38"/>
      <c r="R17" s="38"/>
      <c r="S17" s="38"/>
      <c r="T17" s="38"/>
      <c r="U17" s="38"/>
      <c r="V17" s="38"/>
      <c r="W17" s="38"/>
      <c r="X17" s="38"/>
      <c r="Y17" s="38"/>
      <c r="Z17" s="38"/>
    </row>
    <row r="18" spans="3:26" x14ac:dyDescent="0.3">
      <c r="C18" s="38"/>
      <c r="D18" s="38"/>
      <c r="E18" s="38"/>
      <c r="F18" s="38"/>
      <c r="G18" s="38"/>
      <c r="H18" s="38"/>
      <c r="I18" s="38"/>
      <c r="J18" s="38"/>
      <c r="K18" s="38"/>
      <c r="L18" s="38"/>
      <c r="M18" s="38"/>
      <c r="N18" s="38"/>
      <c r="O18" s="38"/>
      <c r="P18" s="38"/>
      <c r="Q18" s="38"/>
      <c r="R18" s="38"/>
      <c r="S18" s="38"/>
      <c r="T18" s="38"/>
      <c r="U18" s="38"/>
      <c r="V18" s="38"/>
      <c r="W18" s="38"/>
      <c r="X18" s="38"/>
      <c r="Y18" s="38"/>
      <c r="Z18" s="38"/>
    </row>
    <row r="19" spans="3:26" x14ac:dyDescent="0.3">
      <c r="C19" s="38"/>
      <c r="D19" s="38"/>
      <c r="E19" s="38"/>
      <c r="F19" s="38"/>
      <c r="G19" s="38"/>
      <c r="H19" s="38"/>
      <c r="I19" s="38"/>
      <c r="J19" s="38"/>
      <c r="K19" s="38"/>
      <c r="L19" s="38"/>
      <c r="M19" s="38"/>
      <c r="N19" s="38"/>
      <c r="O19" s="38"/>
      <c r="P19" s="38"/>
      <c r="Q19" s="38"/>
      <c r="R19" s="38"/>
      <c r="S19" s="38"/>
      <c r="T19" s="38"/>
      <c r="U19" s="38"/>
      <c r="V19" s="38"/>
      <c r="W19" s="38"/>
      <c r="X19" s="38"/>
      <c r="Y19" s="38"/>
      <c r="Z19" s="38"/>
    </row>
    <row r="20" spans="3:26" x14ac:dyDescent="0.3">
      <c r="C20" s="38"/>
      <c r="D20" s="38"/>
      <c r="E20" s="38"/>
      <c r="F20" s="38"/>
      <c r="G20" s="38"/>
      <c r="H20" s="38"/>
      <c r="I20" s="38"/>
      <c r="J20" s="38"/>
      <c r="K20" s="38"/>
      <c r="L20" s="38"/>
      <c r="M20" s="38"/>
      <c r="N20" s="38"/>
      <c r="O20" s="38"/>
      <c r="P20" s="38"/>
      <c r="Q20" s="38"/>
      <c r="R20" s="38"/>
      <c r="S20" s="38"/>
      <c r="T20" s="38"/>
      <c r="U20" s="38"/>
      <c r="V20" s="38"/>
      <c r="W20" s="38"/>
      <c r="X20" s="38"/>
      <c r="Y20" s="38"/>
      <c r="Z20" s="38"/>
    </row>
    <row r="21" spans="3:26" x14ac:dyDescent="0.3">
      <c r="C21" s="38"/>
      <c r="D21" s="38"/>
      <c r="E21" s="38"/>
      <c r="F21" s="38"/>
      <c r="G21" s="38"/>
      <c r="H21" s="38"/>
      <c r="I21" s="38"/>
      <c r="J21" s="38"/>
      <c r="K21" s="38"/>
      <c r="L21" s="38"/>
      <c r="M21" s="38"/>
      <c r="N21" s="38"/>
      <c r="O21" s="38"/>
      <c r="P21" s="38"/>
      <c r="Q21" s="38"/>
      <c r="R21" s="38"/>
      <c r="S21" s="38"/>
      <c r="T21" s="38"/>
      <c r="U21" s="38"/>
      <c r="V21" s="38"/>
      <c r="W21" s="38"/>
      <c r="X21" s="38"/>
      <c r="Y21" s="38"/>
      <c r="Z21" s="38"/>
    </row>
    <row r="22" spans="3:26" x14ac:dyDescent="0.3">
      <c r="C22" s="38"/>
      <c r="D22" s="38"/>
      <c r="E22" s="38"/>
      <c r="F22" s="38"/>
      <c r="G22" s="38"/>
      <c r="H22" s="38"/>
      <c r="I22" s="38"/>
      <c r="J22" s="38"/>
      <c r="K22" s="38"/>
      <c r="L22" s="38"/>
      <c r="M22" s="38"/>
      <c r="N22" s="38"/>
      <c r="O22" s="38"/>
      <c r="P22" s="38"/>
      <c r="Q22" s="38"/>
      <c r="R22" s="38"/>
      <c r="S22" s="38"/>
      <c r="T22" s="38"/>
      <c r="U22" s="38"/>
      <c r="V22" s="38"/>
      <c r="W22" s="38"/>
      <c r="X22" s="38"/>
      <c r="Y22" s="38"/>
      <c r="Z22" s="38"/>
    </row>
    <row r="23" spans="3:26" x14ac:dyDescent="0.3">
      <c r="C23" s="38"/>
      <c r="D23" s="38"/>
      <c r="E23" s="38"/>
      <c r="F23" s="38"/>
      <c r="G23" s="38"/>
      <c r="H23" s="38"/>
      <c r="I23" s="38"/>
      <c r="J23" s="38"/>
      <c r="K23" s="38"/>
      <c r="L23" s="38"/>
      <c r="M23" s="38"/>
      <c r="N23" s="38"/>
      <c r="O23" s="38"/>
      <c r="P23" s="38"/>
      <c r="Q23" s="38"/>
      <c r="R23" s="38"/>
      <c r="S23" s="38"/>
      <c r="T23" s="38"/>
      <c r="U23" s="38"/>
      <c r="V23" s="38"/>
      <c r="W23" s="38"/>
      <c r="X23" s="38"/>
      <c r="Y23" s="38"/>
      <c r="Z23" s="38"/>
    </row>
    <row r="24" spans="3:26" x14ac:dyDescent="0.3">
      <c r="C24" s="38"/>
      <c r="D24" s="38"/>
      <c r="E24" s="38"/>
      <c r="F24" s="38"/>
      <c r="G24" s="38"/>
      <c r="H24" s="38"/>
      <c r="I24" s="38"/>
      <c r="J24" s="38"/>
      <c r="K24" s="38"/>
      <c r="L24" s="38"/>
      <c r="M24" s="38"/>
      <c r="N24" s="38"/>
      <c r="O24" s="38"/>
      <c r="P24" s="38"/>
      <c r="Q24" s="38"/>
      <c r="R24" s="38"/>
      <c r="S24" s="38"/>
      <c r="T24" s="38"/>
      <c r="U24" s="38"/>
      <c r="V24" s="38"/>
      <c r="W24" s="38"/>
      <c r="X24" s="38"/>
      <c r="Y24" s="38"/>
      <c r="Z24" s="38"/>
    </row>
    <row r="25" spans="3:26" x14ac:dyDescent="0.3">
      <c r="C25" s="38"/>
      <c r="D25" s="38"/>
      <c r="E25" s="38"/>
      <c r="F25" s="38"/>
      <c r="G25" s="38"/>
      <c r="H25" s="38"/>
      <c r="I25" s="38"/>
      <c r="J25" s="38"/>
      <c r="K25" s="38"/>
      <c r="L25" s="38"/>
      <c r="M25" s="38"/>
      <c r="N25" s="38"/>
      <c r="O25" s="38"/>
      <c r="P25" s="38"/>
      <c r="Q25" s="38"/>
      <c r="R25" s="38"/>
      <c r="S25" s="38"/>
      <c r="T25" s="38"/>
      <c r="U25" s="38"/>
      <c r="V25" s="38"/>
      <c r="W25" s="38"/>
      <c r="X25" s="38"/>
      <c r="Y25" s="38"/>
      <c r="Z25" s="38"/>
    </row>
    <row r="26" spans="3:26" x14ac:dyDescent="0.3">
      <c r="C26" s="38"/>
      <c r="D26" s="38"/>
      <c r="E26" s="38"/>
      <c r="F26" s="38"/>
      <c r="G26" s="38"/>
      <c r="H26" s="38"/>
      <c r="I26" s="38"/>
      <c r="J26" s="38"/>
      <c r="K26" s="38"/>
      <c r="L26" s="38"/>
      <c r="M26" s="38"/>
      <c r="N26" s="38"/>
      <c r="O26" s="38"/>
      <c r="P26" s="38"/>
      <c r="Q26" s="38"/>
      <c r="R26" s="38"/>
      <c r="S26" s="38"/>
      <c r="T26" s="38"/>
      <c r="U26" s="38"/>
      <c r="V26" s="38"/>
      <c r="W26" s="38"/>
      <c r="X26" s="38"/>
      <c r="Y26" s="38"/>
      <c r="Z26" s="38"/>
    </row>
    <row r="27" spans="3:26" x14ac:dyDescent="0.3">
      <c r="C27" s="38"/>
      <c r="D27" s="38"/>
      <c r="E27" s="38"/>
      <c r="F27" s="38"/>
      <c r="G27" s="38"/>
      <c r="H27" s="38"/>
      <c r="I27" s="38"/>
      <c r="J27" s="38"/>
      <c r="K27" s="38"/>
      <c r="L27" s="38"/>
      <c r="M27" s="38"/>
      <c r="N27" s="38"/>
      <c r="O27" s="38"/>
      <c r="P27" s="38"/>
      <c r="Q27" s="38"/>
      <c r="R27" s="38"/>
      <c r="S27" s="38"/>
      <c r="T27" s="38"/>
      <c r="U27" s="38"/>
      <c r="V27" s="38"/>
      <c r="W27" s="38"/>
      <c r="X27" s="38"/>
      <c r="Y27" s="38"/>
      <c r="Z27" s="38"/>
    </row>
    <row r="28" spans="3:26" x14ac:dyDescent="0.3">
      <c r="C28" s="38"/>
      <c r="D28" s="38"/>
      <c r="E28" s="38"/>
      <c r="F28" s="38"/>
      <c r="G28" s="38"/>
      <c r="H28" s="38"/>
      <c r="I28" s="38"/>
      <c r="J28" s="38"/>
      <c r="K28" s="38"/>
      <c r="L28" s="38"/>
      <c r="M28" s="38"/>
      <c r="N28" s="38"/>
      <c r="O28" s="38"/>
      <c r="P28" s="38"/>
      <c r="Q28" s="38"/>
      <c r="R28" s="38"/>
      <c r="S28" s="38"/>
      <c r="T28" s="38"/>
      <c r="U28" s="38"/>
      <c r="V28" s="38"/>
      <c r="W28" s="38"/>
      <c r="X28" s="38"/>
      <c r="Y28" s="38"/>
      <c r="Z28" s="38"/>
    </row>
    <row r="29" spans="3:26" x14ac:dyDescent="0.3">
      <c r="C29" s="38"/>
      <c r="D29" s="38"/>
      <c r="E29" s="38"/>
      <c r="F29" s="38"/>
      <c r="G29" s="38"/>
      <c r="H29" s="38"/>
      <c r="I29" s="38"/>
      <c r="J29" s="38"/>
      <c r="K29" s="38"/>
      <c r="L29" s="38"/>
      <c r="M29" s="38"/>
      <c r="N29" s="38"/>
      <c r="O29" s="38"/>
      <c r="P29" s="38"/>
      <c r="Q29" s="38"/>
      <c r="R29" s="38"/>
      <c r="S29" s="38"/>
      <c r="T29" s="38"/>
      <c r="U29" s="38"/>
      <c r="V29" s="38"/>
      <c r="W29" s="38"/>
      <c r="X29" s="38"/>
      <c r="Y29" s="38"/>
      <c r="Z29" s="38"/>
    </row>
    <row r="30" spans="3:26" x14ac:dyDescent="0.3">
      <c r="C30" s="38"/>
      <c r="D30" s="38"/>
      <c r="E30" s="38"/>
      <c r="F30" s="38"/>
      <c r="G30" s="38"/>
      <c r="H30" s="38"/>
      <c r="I30" s="38"/>
      <c r="J30" s="38"/>
      <c r="K30" s="38"/>
      <c r="L30" s="38"/>
      <c r="M30" s="38"/>
      <c r="N30" s="38"/>
      <c r="O30" s="38"/>
      <c r="P30" s="38"/>
      <c r="Q30" s="38"/>
      <c r="R30" s="38"/>
      <c r="S30" s="38"/>
      <c r="T30" s="38"/>
      <c r="U30" s="38"/>
      <c r="V30" s="38"/>
      <c r="W30" s="38"/>
      <c r="X30" s="38"/>
      <c r="Y30" s="38"/>
      <c r="Z30" s="38"/>
    </row>
    <row r="31" spans="3:26" x14ac:dyDescent="0.3">
      <c r="C31" s="38"/>
      <c r="D31" s="38"/>
      <c r="E31" s="38"/>
      <c r="F31" s="38"/>
      <c r="G31" s="38"/>
      <c r="H31" s="38"/>
      <c r="I31" s="38"/>
      <c r="J31" s="38"/>
      <c r="K31" s="38"/>
      <c r="L31" s="38"/>
      <c r="M31" s="38"/>
      <c r="N31" s="38"/>
      <c r="O31" s="38"/>
      <c r="P31" s="38"/>
      <c r="Q31" s="38"/>
      <c r="R31" s="38"/>
      <c r="S31" s="38"/>
      <c r="T31" s="38"/>
      <c r="U31" s="38"/>
      <c r="V31" s="38"/>
      <c r="W31" s="38"/>
      <c r="X31" s="38"/>
      <c r="Y31" s="38"/>
      <c r="Z31" s="38"/>
    </row>
    <row r="32" spans="3:26" x14ac:dyDescent="0.3">
      <c r="C32" s="38"/>
      <c r="D32" s="38"/>
      <c r="E32" s="38"/>
      <c r="F32" s="38"/>
      <c r="G32" s="38"/>
      <c r="H32" s="38"/>
      <c r="I32" s="38"/>
      <c r="J32" s="38"/>
      <c r="K32" s="38"/>
      <c r="L32" s="38"/>
      <c r="M32" s="38"/>
      <c r="N32" s="38"/>
      <c r="O32" s="38"/>
      <c r="P32" s="38"/>
      <c r="Q32" s="38"/>
      <c r="R32" s="38"/>
      <c r="S32" s="38"/>
      <c r="T32" s="38"/>
      <c r="U32" s="38"/>
      <c r="V32" s="38"/>
      <c r="W32" s="38"/>
      <c r="X32" s="38"/>
      <c r="Y32" s="38"/>
      <c r="Z32" s="38"/>
    </row>
    <row r="33" spans="3:26" x14ac:dyDescent="0.3">
      <c r="C33" s="38"/>
      <c r="D33" s="38"/>
      <c r="E33" s="38"/>
      <c r="F33" s="38"/>
      <c r="G33" s="38"/>
      <c r="H33" s="38"/>
      <c r="I33" s="38"/>
      <c r="J33" s="38"/>
      <c r="K33" s="38"/>
      <c r="L33" s="38"/>
      <c r="M33" s="38"/>
      <c r="N33" s="38"/>
      <c r="O33" s="38"/>
      <c r="P33" s="38"/>
      <c r="Q33" s="38"/>
      <c r="R33" s="38"/>
      <c r="S33" s="38"/>
      <c r="T33" s="38"/>
      <c r="U33" s="38"/>
      <c r="V33" s="38"/>
      <c r="W33" s="38"/>
      <c r="X33" s="38"/>
      <c r="Y33" s="38"/>
      <c r="Z33" s="38"/>
    </row>
    <row r="34" spans="3:26" x14ac:dyDescent="0.3">
      <c r="C34" s="38"/>
      <c r="D34" s="38"/>
      <c r="E34" s="38"/>
      <c r="F34" s="38"/>
      <c r="G34" s="38"/>
      <c r="H34" s="38"/>
      <c r="I34" s="38"/>
      <c r="J34" s="38"/>
      <c r="K34" s="38"/>
      <c r="L34" s="38"/>
      <c r="M34" s="38"/>
      <c r="N34" s="38"/>
      <c r="O34" s="38"/>
      <c r="P34" s="38"/>
      <c r="Q34" s="38"/>
      <c r="R34" s="38"/>
      <c r="S34" s="38"/>
      <c r="T34" s="38"/>
      <c r="U34" s="38"/>
      <c r="V34" s="38"/>
      <c r="W34" s="38"/>
      <c r="X34" s="38"/>
      <c r="Y34" s="38"/>
      <c r="Z34" s="38"/>
    </row>
    <row r="35" spans="3:26" x14ac:dyDescent="0.3">
      <c r="C35" s="38"/>
      <c r="D35" s="38"/>
      <c r="E35" s="38"/>
      <c r="F35" s="38"/>
      <c r="G35" s="38"/>
      <c r="H35" s="38"/>
      <c r="I35" s="38"/>
      <c r="J35" s="38"/>
      <c r="K35" s="38"/>
      <c r="L35" s="38"/>
      <c r="M35" s="38"/>
      <c r="N35" s="38"/>
      <c r="O35" s="38"/>
      <c r="P35" s="38"/>
      <c r="Q35" s="38"/>
      <c r="R35" s="38"/>
      <c r="S35" s="38"/>
      <c r="T35" s="38"/>
      <c r="U35" s="38"/>
      <c r="V35" s="38"/>
      <c r="W35" s="38"/>
      <c r="X35" s="38"/>
      <c r="Y35" s="38"/>
      <c r="Z35" s="38"/>
    </row>
    <row r="36" spans="3:26" x14ac:dyDescent="0.3">
      <c r="C36" s="38"/>
      <c r="D36" s="38"/>
      <c r="E36" s="38"/>
      <c r="F36" s="38"/>
      <c r="G36" s="38"/>
      <c r="H36" s="38"/>
      <c r="I36" s="38"/>
      <c r="J36" s="38"/>
      <c r="K36" s="38"/>
      <c r="L36" s="38"/>
      <c r="M36" s="38"/>
      <c r="N36" s="38"/>
      <c r="O36" s="38"/>
      <c r="P36" s="38"/>
      <c r="Q36" s="38"/>
      <c r="R36" s="38"/>
      <c r="S36" s="38"/>
      <c r="T36" s="38"/>
      <c r="U36" s="38"/>
      <c r="V36" s="38"/>
      <c r="W36" s="38"/>
      <c r="X36" s="38"/>
      <c r="Y36" s="38"/>
      <c r="Z36" s="38"/>
    </row>
    <row r="37" spans="3:26" x14ac:dyDescent="0.3">
      <c r="C37" s="38"/>
      <c r="D37" s="38"/>
      <c r="E37" s="38"/>
      <c r="F37" s="38"/>
      <c r="G37" s="38"/>
      <c r="H37" s="38"/>
      <c r="I37" s="38"/>
      <c r="J37" s="38"/>
      <c r="K37" s="38"/>
      <c r="L37" s="38"/>
      <c r="M37" s="38"/>
      <c r="N37" s="38"/>
      <c r="O37" s="38"/>
      <c r="P37" s="38"/>
      <c r="Q37" s="38"/>
      <c r="R37" s="38"/>
      <c r="S37" s="38"/>
      <c r="T37" s="38"/>
      <c r="U37" s="38"/>
      <c r="V37" s="38"/>
      <c r="W37" s="38"/>
      <c r="X37" s="38"/>
      <c r="Y37" s="38"/>
      <c r="Z37" s="38"/>
    </row>
    <row r="38" spans="3:26" x14ac:dyDescent="0.3">
      <c r="C38" s="38"/>
      <c r="D38" s="38"/>
      <c r="E38" s="38"/>
      <c r="F38" s="38"/>
      <c r="G38" s="38"/>
      <c r="H38" s="38"/>
      <c r="I38" s="38"/>
      <c r="J38" s="38"/>
      <c r="K38" s="38"/>
      <c r="L38" s="38"/>
      <c r="M38" s="38"/>
      <c r="N38" s="38"/>
      <c r="O38" s="38"/>
      <c r="P38" s="38"/>
      <c r="Q38" s="38"/>
      <c r="R38" s="38"/>
      <c r="S38" s="38"/>
      <c r="T38" s="38"/>
      <c r="U38" s="38"/>
      <c r="V38" s="38"/>
      <c r="W38" s="38"/>
      <c r="X38" s="38"/>
      <c r="Y38" s="38"/>
      <c r="Z38" s="38"/>
    </row>
    <row r="39" spans="3:26" x14ac:dyDescent="0.3">
      <c r="C39" s="38"/>
      <c r="D39" s="38"/>
      <c r="E39" s="38"/>
      <c r="F39" s="38"/>
      <c r="G39" s="38"/>
      <c r="H39" s="38"/>
      <c r="I39" s="38"/>
      <c r="J39" s="38"/>
      <c r="K39" s="38"/>
      <c r="L39" s="38"/>
      <c r="M39" s="38"/>
      <c r="N39" s="38"/>
      <c r="O39" s="38"/>
      <c r="P39" s="38"/>
      <c r="Q39" s="38"/>
      <c r="R39" s="38"/>
      <c r="S39" s="38"/>
      <c r="T39" s="38"/>
      <c r="U39" s="38"/>
      <c r="V39" s="38"/>
      <c r="W39" s="38"/>
      <c r="X39" s="38"/>
      <c r="Y39" s="38"/>
      <c r="Z39" s="38"/>
    </row>
    <row r="40" spans="3:26" x14ac:dyDescent="0.3">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3:26" x14ac:dyDescent="0.3">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3:26" x14ac:dyDescent="0.3">
      <c r="C42" s="38"/>
      <c r="D42" s="38"/>
      <c r="E42" s="38"/>
      <c r="F42" s="38"/>
      <c r="G42" s="38"/>
      <c r="H42" s="38"/>
      <c r="I42" s="38"/>
      <c r="J42" s="38"/>
      <c r="K42" s="38"/>
      <c r="L42" s="38"/>
      <c r="M42" s="38"/>
      <c r="N42" s="38"/>
      <c r="O42" s="38"/>
      <c r="P42" s="38"/>
      <c r="Q42" s="38"/>
      <c r="R42" s="38"/>
      <c r="S42" s="38"/>
      <c r="T42" s="38"/>
      <c r="U42" s="38"/>
      <c r="V42" s="38"/>
      <c r="W42" s="38"/>
      <c r="X42" s="38"/>
      <c r="Y42" s="38"/>
      <c r="Z42" s="3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A8C54-2042-46D6-9415-2A3D3FE6D3F2}">
  <dimension ref="A1:N2156"/>
  <sheetViews>
    <sheetView tabSelected="1" topLeftCell="B1" workbookViewId="0">
      <selection activeCell="AD32" sqref="AD32"/>
    </sheetView>
  </sheetViews>
  <sheetFormatPr defaultRowHeight="14.4" x14ac:dyDescent="0.3"/>
  <cols>
    <col min="1" max="1" width="9.77734375" bestFit="1" customWidth="1"/>
    <col min="2" max="2" width="11.5546875" bestFit="1" customWidth="1"/>
    <col min="3" max="3" width="11" bestFit="1" customWidth="1"/>
    <col min="4" max="4" width="10.33203125" bestFit="1" customWidth="1"/>
    <col min="5" max="5" width="12" bestFit="1" customWidth="1"/>
    <col min="6" max="6" width="11.88671875" bestFit="1" customWidth="1"/>
    <col min="7" max="7" width="13.109375" bestFit="1" customWidth="1"/>
    <col min="8" max="8" width="14.21875" bestFit="1" customWidth="1"/>
    <col min="9" max="9" width="13.21875" bestFit="1" customWidth="1"/>
    <col min="11" max="11" width="18.21875" bestFit="1" customWidth="1"/>
    <col min="12" max="12" width="21.88671875" bestFit="1" customWidth="1"/>
    <col min="13" max="13" width="25.21875" bestFit="1" customWidth="1"/>
    <col min="14" max="14" width="25.44140625" bestFit="1" customWidth="1"/>
  </cols>
  <sheetData>
    <row r="1" spans="1:14" x14ac:dyDescent="0.3">
      <c r="A1" t="s">
        <v>852</v>
      </c>
      <c r="B1" t="s">
        <v>853</v>
      </c>
      <c r="C1" t="s">
        <v>854</v>
      </c>
      <c r="D1" t="s">
        <v>855</v>
      </c>
      <c r="E1" t="s">
        <v>856</v>
      </c>
      <c r="F1" t="s">
        <v>857</v>
      </c>
      <c r="G1" t="s">
        <v>28</v>
      </c>
      <c r="H1" t="s">
        <v>1326</v>
      </c>
      <c r="I1" t="s">
        <v>769</v>
      </c>
    </row>
    <row r="2" spans="1:14" x14ac:dyDescent="0.3">
      <c r="A2">
        <v>10248</v>
      </c>
      <c r="B2">
        <v>11</v>
      </c>
      <c r="C2">
        <v>14</v>
      </c>
      <c r="D2">
        <v>12</v>
      </c>
      <c r="E2">
        <v>0</v>
      </c>
      <c r="F2" s="1">
        <v>34550</v>
      </c>
      <c r="G2" t="s">
        <v>714</v>
      </c>
      <c r="H2">
        <f>KPI[[#This Row],[UnitPrice]]*KPI[[#This Row],[Quantity]]</f>
        <v>168</v>
      </c>
      <c r="I2">
        <v>5</v>
      </c>
    </row>
    <row r="3" spans="1:14" x14ac:dyDescent="0.3">
      <c r="A3">
        <v>10248</v>
      </c>
      <c r="B3">
        <v>42</v>
      </c>
      <c r="C3">
        <v>9.8000000000000007</v>
      </c>
      <c r="D3">
        <v>10</v>
      </c>
      <c r="E3">
        <v>0</v>
      </c>
      <c r="F3" s="1">
        <v>34550</v>
      </c>
      <c r="G3" t="s">
        <v>714</v>
      </c>
      <c r="H3">
        <f>KPI[[#This Row],[UnitPrice]]*KPI[[#This Row],[Quantity]]</f>
        <v>98</v>
      </c>
      <c r="I3">
        <v>5</v>
      </c>
    </row>
    <row r="4" spans="1:14" x14ac:dyDescent="0.3">
      <c r="A4">
        <v>10248</v>
      </c>
      <c r="B4">
        <v>72</v>
      </c>
      <c r="C4">
        <v>34.799999999999997</v>
      </c>
      <c r="D4">
        <v>5</v>
      </c>
      <c r="E4">
        <v>0</v>
      </c>
      <c r="F4" s="1">
        <v>34550</v>
      </c>
      <c r="G4" t="s">
        <v>714</v>
      </c>
      <c r="H4">
        <f>KPI[[#This Row],[UnitPrice]]*KPI[[#This Row],[Quantity]]</f>
        <v>174</v>
      </c>
      <c r="I4">
        <v>5</v>
      </c>
    </row>
    <row r="5" spans="1:14" x14ac:dyDescent="0.3">
      <c r="A5">
        <v>10249</v>
      </c>
      <c r="B5">
        <v>14</v>
      </c>
      <c r="C5">
        <v>18.600000000000001</v>
      </c>
      <c r="D5">
        <v>9</v>
      </c>
      <c r="E5">
        <v>0</v>
      </c>
      <c r="F5" s="1">
        <v>34551</v>
      </c>
      <c r="G5" t="s">
        <v>670</v>
      </c>
      <c r="H5">
        <f>KPI[[#This Row],[UnitPrice]]*KPI[[#This Row],[Quantity]]</f>
        <v>167.4</v>
      </c>
      <c r="I5">
        <v>6</v>
      </c>
    </row>
    <row r="6" spans="1:14" x14ac:dyDescent="0.3">
      <c r="A6">
        <v>10249</v>
      </c>
      <c r="B6">
        <v>51</v>
      </c>
      <c r="C6">
        <v>42.4</v>
      </c>
      <c r="D6">
        <v>40</v>
      </c>
      <c r="E6">
        <v>0</v>
      </c>
      <c r="F6" s="1">
        <v>34551</v>
      </c>
      <c r="G6" t="s">
        <v>670</v>
      </c>
      <c r="H6">
        <f>KPI[[#This Row],[UnitPrice]]*KPI[[#This Row],[Quantity]]</f>
        <v>1696</v>
      </c>
      <c r="I6">
        <v>6</v>
      </c>
    </row>
    <row r="7" spans="1:14" x14ac:dyDescent="0.3">
      <c r="A7">
        <v>10250</v>
      </c>
      <c r="B7">
        <v>41</v>
      </c>
      <c r="C7">
        <v>7.7</v>
      </c>
      <c r="D7">
        <v>10</v>
      </c>
      <c r="E7">
        <v>0</v>
      </c>
      <c r="F7" s="1">
        <v>34554</v>
      </c>
      <c r="G7" t="s">
        <v>317</v>
      </c>
      <c r="H7">
        <f>KPI[[#This Row],[UnitPrice]]*KPI[[#This Row],[Quantity]]</f>
        <v>77</v>
      </c>
      <c r="I7">
        <v>4</v>
      </c>
    </row>
    <row r="8" spans="1:14" x14ac:dyDescent="0.3">
      <c r="A8">
        <v>10250</v>
      </c>
      <c r="B8">
        <v>51</v>
      </c>
      <c r="C8">
        <v>42.4</v>
      </c>
      <c r="D8">
        <v>35</v>
      </c>
      <c r="E8">
        <v>0.15000000596046448</v>
      </c>
      <c r="F8" s="1">
        <v>34554</v>
      </c>
      <c r="G8" t="s">
        <v>317</v>
      </c>
      <c r="H8">
        <f>KPI[[#This Row],[UnitPrice]]*KPI[[#This Row],[Quantity]]</f>
        <v>1484</v>
      </c>
      <c r="I8">
        <v>4</v>
      </c>
    </row>
    <row r="9" spans="1:14" x14ac:dyDescent="0.3">
      <c r="A9">
        <v>10250</v>
      </c>
      <c r="B9">
        <v>65</v>
      </c>
      <c r="C9">
        <v>16.8</v>
      </c>
      <c r="D9">
        <v>15</v>
      </c>
      <c r="E9">
        <v>0.15000000596046448</v>
      </c>
      <c r="F9" s="1">
        <v>34554</v>
      </c>
      <c r="G9" t="s">
        <v>317</v>
      </c>
      <c r="H9">
        <f>KPI[[#This Row],[UnitPrice]]*KPI[[#This Row],[Quantity]]</f>
        <v>252</v>
      </c>
      <c r="I9">
        <v>4</v>
      </c>
      <c r="K9" t="s">
        <v>1327</v>
      </c>
      <c r="L9" t="s">
        <v>1328</v>
      </c>
      <c r="M9" t="s">
        <v>1329</v>
      </c>
      <c r="N9" t="s">
        <v>1330</v>
      </c>
    </row>
    <row r="10" spans="1:14" x14ac:dyDescent="0.3">
      <c r="A10">
        <v>10251</v>
      </c>
      <c r="B10">
        <v>22</v>
      </c>
      <c r="C10">
        <v>16.8</v>
      </c>
      <c r="D10">
        <v>6</v>
      </c>
      <c r="E10">
        <v>5.000000074505806E-2</v>
      </c>
      <c r="F10" s="1">
        <v>34554</v>
      </c>
      <c r="G10" t="s">
        <v>706</v>
      </c>
      <c r="H10">
        <f>KPI[[#This Row],[UnitPrice]]*KPI[[#This Row],[Quantity]]</f>
        <v>100.80000000000001</v>
      </c>
      <c r="I10">
        <v>3</v>
      </c>
      <c r="K10" s="39">
        <v>1354458.59</v>
      </c>
      <c r="L10" s="39">
        <v>830</v>
      </c>
      <c r="M10" s="39">
        <v>89</v>
      </c>
      <c r="N10" s="39">
        <v>9</v>
      </c>
    </row>
    <row r="11" spans="1:14" x14ac:dyDescent="0.3">
      <c r="A11">
        <v>10251</v>
      </c>
      <c r="B11">
        <v>57</v>
      </c>
      <c r="C11">
        <v>15.6</v>
      </c>
      <c r="D11">
        <v>15</v>
      </c>
      <c r="E11">
        <v>5.000000074505806E-2</v>
      </c>
      <c r="F11" s="1">
        <v>34554</v>
      </c>
      <c r="G11" t="s">
        <v>706</v>
      </c>
      <c r="H11">
        <f>KPI[[#This Row],[UnitPrice]]*KPI[[#This Row],[Quantity]]</f>
        <v>234</v>
      </c>
      <c r="I11">
        <v>3</v>
      </c>
    </row>
    <row r="12" spans="1:14" x14ac:dyDescent="0.3">
      <c r="A12">
        <v>10251</v>
      </c>
      <c r="B12">
        <v>65</v>
      </c>
      <c r="C12">
        <v>16.8</v>
      </c>
      <c r="D12">
        <v>20</v>
      </c>
      <c r="E12">
        <v>0</v>
      </c>
      <c r="F12" s="1">
        <v>34554</v>
      </c>
      <c r="G12" t="s">
        <v>706</v>
      </c>
      <c r="H12">
        <f>KPI[[#This Row],[UnitPrice]]*KPI[[#This Row],[Quantity]]</f>
        <v>336</v>
      </c>
      <c r="I12">
        <v>3</v>
      </c>
    </row>
    <row r="13" spans="1:14" x14ac:dyDescent="0.3">
      <c r="A13">
        <v>10252</v>
      </c>
      <c r="B13">
        <v>20</v>
      </c>
      <c r="C13">
        <v>64.8</v>
      </c>
      <c r="D13">
        <v>40</v>
      </c>
      <c r="E13">
        <v>5.000000074505806E-2</v>
      </c>
      <c r="F13" s="1">
        <v>34555</v>
      </c>
      <c r="G13" t="s">
        <v>647</v>
      </c>
      <c r="H13">
        <f>KPI[[#This Row],[UnitPrice]]*KPI[[#This Row],[Quantity]]</f>
        <v>2592</v>
      </c>
      <c r="I13">
        <v>4</v>
      </c>
    </row>
    <row r="14" spans="1:14" x14ac:dyDescent="0.3">
      <c r="A14">
        <v>10252</v>
      </c>
      <c r="B14">
        <v>33</v>
      </c>
      <c r="C14">
        <v>2</v>
      </c>
      <c r="D14">
        <v>25</v>
      </c>
      <c r="E14">
        <v>5.000000074505806E-2</v>
      </c>
      <c r="F14" s="1">
        <v>34555</v>
      </c>
      <c r="G14" t="s">
        <v>647</v>
      </c>
      <c r="H14">
        <f>KPI[[#This Row],[UnitPrice]]*KPI[[#This Row],[Quantity]]</f>
        <v>50</v>
      </c>
      <c r="I14">
        <v>4</v>
      </c>
    </row>
    <row r="15" spans="1:14" x14ac:dyDescent="0.3">
      <c r="A15">
        <v>10252</v>
      </c>
      <c r="B15">
        <v>60</v>
      </c>
      <c r="C15">
        <v>27.2</v>
      </c>
      <c r="D15">
        <v>40</v>
      </c>
      <c r="E15">
        <v>0</v>
      </c>
      <c r="F15" s="1">
        <v>34555</v>
      </c>
      <c r="G15" t="s">
        <v>647</v>
      </c>
      <c r="H15">
        <f>KPI[[#This Row],[UnitPrice]]*KPI[[#This Row],[Quantity]]</f>
        <v>1088</v>
      </c>
      <c r="I15">
        <v>4</v>
      </c>
    </row>
    <row r="16" spans="1:14" x14ac:dyDescent="0.3">
      <c r="A16">
        <v>10253</v>
      </c>
      <c r="B16">
        <v>31</v>
      </c>
      <c r="C16">
        <v>10</v>
      </c>
      <c r="D16">
        <v>20</v>
      </c>
      <c r="E16">
        <v>0</v>
      </c>
      <c r="F16" s="1">
        <v>34556</v>
      </c>
      <c r="G16" t="s">
        <v>317</v>
      </c>
      <c r="H16">
        <f>KPI[[#This Row],[UnitPrice]]*KPI[[#This Row],[Quantity]]</f>
        <v>200</v>
      </c>
      <c r="I16">
        <v>3</v>
      </c>
    </row>
    <row r="17" spans="1:9" x14ac:dyDescent="0.3">
      <c r="A17">
        <v>10253</v>
      </c>
      <c r="B17">
        <v>39</v>
      </c>
      <c r="C17">
        <v>14.4</v>
      </c>
      <c r="D17">
        <v>42</v>
      </c>
      <c r="E17">
        <v>0</v>
      </c>
      <c r="F17" s="1">
        <v>34556</v>
      </c>
      <c r="G17" t="s">
        <v>317</v>
      </c>
      <c r="H17">
        <f>KPI[[#This Row],[UnitPrice]]*KPI[[#This Row],[Quantity]]</f>
        <v>604.80000000000007</v>
      </c>
      <c r="I17">
        <v>3</v>
      </c>
    </row>
    <row r="18" spans="1:9" x14ac:dyDescent="0.3">
      <c r="A18">
        <v>10253</v>
      </c>
      <c r="B18">
        <v>49</v>
      </c>
      <c r="C18">
        <v>16</v>
      </c>
      <c r="D18">
        <v>40</v>
      </c>
      <c r="E18">
        <v>0</v>
      </c>
      <c r="F18" s="1">
        <v>34556</v>
      </c>
      <c r="G18" t="s">
        <v>317</v>
      </c>
      <c r="H18">
        <f>KPI[[#This Row],[UnitPrice]]*KPI[[#This Row],[Quantity]]</f>
        <v>640</v>
      </c>
      <c r="I18">
        <v>3</v>
      </c>
    </row>
    <row r="19" spans="1:9" x14ac:dyDescent="0.3">
      <c r="A19">
        <v>10254</v>
      </c>
      <c r="B19">
        <v>24</v>
      </c>
      <c r="C19">
        <v>3.6</v>
      </c>
      <c r="D19">
        <v>15</v>
      </c>
      <c r="E19">
        <v>0.15000000596046448</v>
      </c>
      <c r="F19" s="1">
        <v>34557</v>
      </c>
      <c r="G19" t="s">
        <v>156</v>
      </c>
      <c r="H19">
        <f>KPI[[#This Row],[UnitPrice]]*KPI[[#This Row],[Quantity]]</f>
        <v>54</v>
      </c>
      <c r="I19">
        <v>5</v>
      </c>
    </row>
    <row r="20" spans="1:9" x14ac:dyDescent="0.3">
      <c r="A20">
        <v>10254</v>
      </c>
      <c r="B20">
        <v>55</v>
      </c>
      <c r="C20">
        <v>19.2</v>
      </c>
      <c r="D20">
        <v>21</v>
      </c>
      <c r="E20">
        <v>0.15000000596046448</v>
      </c>
      <c r="F20" s="1">
        <v>34557</v>
      </c>
      <c r="G20" t="s">
        <v>156</v>
      </c>
      <c r="H20">
        <f>KPI[[#This Row],[UnitPrice]]*KPI[[#This Row],[Quantity]]</f>
        <v>403.2</v>
      </c>
      <c r="I20">
        <v>5</v>
      </c>
    </row>
    <row r="21" spans="1:9" x14ac:dyDescent="0.3">
      <c r="A21">
        <v>10254</v>
      </c>
      <c r="B21">
        <v>74</v>
      </c>
      <c r="C21">
        <v>8</v>
      </c>
      <c r="D21">
        <v>21</v>
      </c>
      <c r="E21">
        <v>0</v>
      </c>
      <c r="F21" s="1">
        <v>34557</v>
      </c>
      <c r="G21" t="s">
        <v>156</v>
      </c>
      <c r="H21">
        <f>KPI[[#This Row],[UnitPrice]]*KPI[[#This Row],[Quantity]]</f>
        <v>168</v>
      </c>
      <c r="I21">
        <v>5</v>
      </c>
    </row>
    <row r="22" spans="1:9" x14ac:dyDescent="0.3">
      <c r="A22">
        <v>10255</v>
      </c>
      <c r="B22">
        <v>2</v>
      </c>
      <c r="C22">
        <v>15.2</v>
      </c>
      <c r="D22">
        <v>20</v>
      </c>
      <c r="E22">
        <v>0</v>
      </c>
      <c r="F22" s="1">
        <v>34558</v>
      </c>
      <c r="G22" t="s">
        <v>584</v>
      </c>
      <c r="H22">
        <f>KPI[[#This Row],[UnitPrice]]*KPI[[#This Row],[Quantity]]</f>
        <v>304</v>
      </c>
      <c r="I22">
        <v>9</v>
      </c>
    </row>
    <row r="23" spans="1:9" x14ac:dyDescent="0.3">
      <c r="A23">
        <v>10255</v>
      </c>
      <c r="B23">
        <v>16</v>
      </c>
      <c r="C23">
        <v>13.9</v>
      </c>
      <c r="D23">
        <v>35</v>
      </c>
      <c r="E23">
        <v>0</v>
      </c>
      <c r="F23" s="1">
        <v>34558</v>
      </c>
      <c r="G23" t="s">
        <v>584</v>
      </c>
      <c r="H23">
        <f>KPI[[#This Row],[UnitPrice]]*KPI[[#This Row],[Quantity]]</f>
        <v>486.5</v>
      </c>
      <c r="I23">
        <v>9</v>
      </c>
    </row>
    <row r="24" spans="1:9" x14ac:dyDescent="0.3">
      <c r="A24">
        <v>10255</v>
      </c>
      <c r="B24">
        <v>36</v>
      </c>
      <c r="C24">
        <v>15.2</v>
      </c>
      <c r="D24">
        <v>25</v>
      </c>
      <c r="E24">
        <v>0</v>
      </c>
      <c r="F24" s="1">
        <v>34558</v>
      </c>
      <c r="G24" t="s">
        <v>584</v>
      </c>
      <c r="H24">
        <f>KPI[[#This Row],[UnitPrice]]*KPI[[#This Row],[Quantity]]</f>
        <v>380</v>
      </c>
      <c r="I24">
        <v>9</v>
      </c>
    </row>
    <row r="25" spans="1:9" x14ac:dyDescent="0.3">
      <c r="A25">
        <v>10255</v>
      </c>
      <c r="B25">
        <v>59</v>
      </c>
      <c r="C25">
        <v>44</v>
      </c>
      <c r="D25">
        <v>30</v>
      </c>
      <c r="E25">
        <v>0</v>
      </c>
      <c r="F25" s="1">
        <v>34558</v>
      </c>
      <c r="G25" t="s">
        <v>584</v>
      </c>
      <c r="H25">
        <f>KPI[[#This Row],[UnitPrice]]*KPI[[#This Row],[Quantity]]</f>
        <v>1320</v>
      </c>
      <c r="I25">
        <v>9</v>
      </c>
    </row>
    <row r="26" spans="1:9" x14ac:dyDescent="0.3">
      <c r="A26">
        <v>10256</v>
      </c>
      <c r="B26">
        <v>53</v>
      </c>
      <c r="C26">
        <v>26.2</v>
      </c>
      <c r="D26">
        <v>15</v>
      </c>
      <c r="E26">
        <v>0</v>
      </c>
      <c r="F26" s="1">
        <v>34561</v>
      </c>
      <c r="G26" t="s">
        <v>738</v>
      </c>
      <c r="H26">
        <f>KPI[[#This Row],[UnitPrice]]*KPI[[#This Row],[Quantity]]</f>
        <v>393</v>
      </c>
      <c r="I26">
        <v>3</v>
      </c>
    </row>
    <row r="27" spans="1:9" x14ac:dyDescent="0.3">
      <c r="A27">
        <v>10256</v>
      </c>
      <c r="B27">
        <v>77</v>
      </c>
      <c r="C27">
        <v>10.4</v>
      </c>
      <c r="D27">
        <v>12</v>
      </c>
      <c r="E27">
        <v>0</v>
      </c>
      <c r="F27" s="1">
        <v>34561</v>
      </c>
      <c r="G27" t="s">
        <v>738</v>
      </c>
      <c r="H27">
        <f>KPI[[#This Row],[UnitPrice]]*KPI[[#This Row],[Quantity]]</f>
        <v>124.80000000000001</v>
      </c>
      <c r="I27">
        <v>3</v>
      </c>
    </row>
    <row r="28" spans="1:9" x14ac:dyDescent="0.3">
      <c r="A28">
        <v>10257</v>
      </c>
      <c r="B28">
        <v>27</v>
      </c>
      <c r="C28">
        <v>35.1</v>
      </c>
      <c r="D28">
        <v>25</v>
      </c>
      <c r="E28">
        <v>0</v>
      </c>
      <c r="F28" s="1">
        <v>34562</v>
      </c>
      <c r="G28" t="s">
        <v>326</v>
      </c>
      <c r="H28">
        <f>KPI[[#This Row],[UnitPrice]]*KPI[[#This Row],[Quantity]]</f>
        <v>877.5</v>
      </c>
      <c r="I28">
        <v>4</v>
      </c>
    </row>
    <row r="29" spans="1:9" x14ac:dyDescent="0.3">
      <c r="A29">
        <v>10257</v>
      </c>
      <c r="B29">
        <v>39</v>
      </c>
      <c r="C29">
        <v>14.4</v>
      </c>
      <c r="D29">
        <v>6</v>
      </c>
      <c r="E29">
        <v>0</v>
      </c>
      <c r="F29" s="1">
        <v>34562</v>
      </c>
      <c r="G29" t="s">
        <v>326</v>
      </c>
      <c r="H29">
        <f>KPI[[#This Row],[UnitPrice]]*KPI[[#This Row],[Quantity]]</f>
        <v>86.4</v>
      </c>
      <c r="I29">
        <v>4</v>
      </c>
    </row>
    <row r="30" spans="1:9" x14ac:dyDescent="0.3">
      <c r="A30">
        <v>10257</v>
      </c>
      <c r="B30">
        <v>77</v>
      </c>
      <c r="C30">
        <v>10.4</v>
      </c>
      <c r="D30">
        <v>15</v>
      </c>
      <c r="E30">
        <v>0</v>
      </c>
      <c r="F30" s="1">
        <v>34562</v>
      </c>
      <c r="G30" t="s">
        <v>326</v>
      </c>
      <c r="H30">
        <f>KPI[[#This Row],[UnitPrice]]*KPI[[#This Row],[Quantity]]</f>
        <v>156</v>
      </c>
      <c r="I30">
        <v>4</v>
      </c>
    </row>
    <row r="31" spans="1:9" x14ac:dyDescent="0.3">
      <c r="A31">
        <v>10258</v>
      </c>
      <c r="B31">
        <v>2</v>
      </c>
      <c r="C31">
        <v>15.2</v>
      </c>
      <c r="D31">
        <v>50</v>
      </c>
      <c r="E31">
        <v>0.20000000298023224</v>
      </c>
      <c r="F31" s="1">
        <v>34563</v>
      </c>
      <c r="G31" t="s">
        <v>204</v>
      </c>
      <c r="H31">
        <f>KPI[[#This Row],[UnitPrice]]*KPI[[#This Row],[Quantity]]</f>
        <v>760</v>
      </c>
      <c r="I31">
        <v>1</v>
      </c>
    </row>
    <row r="32" spans="1:9" x14ac:dyDescent="0.3">
      <c r="A32">
        <v>10258</v>
      </c>
      <c r="B32">
        <v>5</v>
      </c>
      <c r="C32">
        <v>17</v>
      </c>
      <c r="D32">
        <v>65</v>
      </c>
      <c r="E32">
        <v>0.20000000298023224</v>
      </c>
      <c r="F32" s="1">
        <v>34563</v>
      </c>
      <c r="G32" t="s">
        <v>204</v>
      </c>
      <c r="H32">
        <f>KPI[[#This Row],[UnitPrice]]*KPI[[#This Row],[Quantity]]</f>
        <v>1105</v>
      </c>
      <c r="I32">
        <v>1</v>
      </c>
    </row>
    <row r="33" spans="1:9" x14ac:dyDescent="0.3">
      <c r="A33">
        <v>10258</v>
      </c>
      <c r="B33">
        <v>32</v>
      </c>
      <c r="C33">
        <v>25.6</v>
      </c>
      <c r="D33">
        <v>6</v>
      </c>
      <c r="E33">
        <v>0.20000000298023224</v>
      </c>
      <c r="F33" s="1">
        <v>34563</v>
      </c>
      <c r="G33" t="s">
        <v>204</v>
      </c>
      <c r="H33">
        <f>KPI[[#This Row],[UnitPrice]]*KPI[[#This Row],[Quantity]]</f>
        <v>153.60000000000002</v>
      </c>
      <c r="I33">
        <v>1</v>
      </c>
    </row>
    <row r="34" spans="1:9" x14ac:dyDescent="0.3">
      <c r="A34">
        <v>10259</v>
      </c>
      <c r="B34">
        <v>21</v>
      </c>
      <c r="C34">
        <v>8</v>
      </c>
      <c r="D34">
        <v>10</v>
      </c>
      <c r="E34">
        <v>0</v>
      </c>
      <c r="F34" s="1">
        <v>34564</v>
      </c>
      <c r="G34" t="s">
        <v>149</v>
      </c>
      <c r="H34">
        <f>KPI[[#This Row],[UnitPrice]]*KPI[[#This Row],[Quantity]]</f>
        <v>80</v>
      </c>
      <c r="I34">
        <v>4</v>
      </c>
    </row>
    <row r="35" spans="1:9" x14ac:dyDescent="0.3">
      <c r="A35">
        <v>10259</v>
      </c>
      <c r="B35">
        <v>37</v>
      </c>
      <c r="C35">
        <v>20.8</v>
      </c>
      <c r="D35">
        <v>1</v>
      </c>
      <c r="E35">
        <v>0</v>
      </c>
      <c r="F35" s="1">
        <v>34564</v>
      </c>
      <c r="G35" t="s">
        <v>149</v>
      </c>
      <c r="H35">
        <f>KPI[[#This Row],[UnitPrice]]*KPI[[#This Row],[Quantity]]</f>
        <v>20.8</v>
      </c>
      <c r="I35">
        <v>4</v>
      </c>
    </row>
    <row r="36" spans="1:9" x14ac:dyDescent="0.3">
      <c r="A36">
        <v>10260</v>
      </c>
      <c r="B36">
        <v>41</v>
      </c>
      <c r="C36">
        <v>7.7</v>
      </c>
      <c r="D36">
        <v>16</v>
      </c>
      <c r="E36">
        <v>0.25</v>
      </c>
      <c r="F36" s="1">
        <v>34565</v>
      </c>
      <c r="G36" t="s">
        <v>497</v>
      </c>
      <c r="H36">
        <f>KPI[[#This Row],[UnitPrice]]*KPI[[#This Row],[Quantity]]</f>
        <v>123.2</v>
      </c>
      <c r="I36">
        <v>4</v>
      </c>
    </row>
    <row r="37" spans="1:9" x14ac:dyDescent="0.3">
      <c r="A37">
        <v>10260</v>
      </c>
      <c r="B37">
        <v>57</v>
      </c>
      <c r="C37">
        <v>15.6</v>
      </c>
      <c r="D37">
        <v>50</v>
      </c>
      <c r="E37">
        <v>0</v>
      </c>
      <c r="F37" s="1">
        <v>34565</v>
      </c>
      <c r="G37" t="s">
        <v>497</v>
      </c>
      <c r="H37">
        <f>KPI[[#This Row],[UnitPrice]]*KPI[[#This Row],[Quantity]]</f>
        <v>780</v>
      </c>
      <c r="I37">
        <v>4</v>
      </c>
    </row>
    <row r="38" spans="1:9" x14ac:dyDescent="0.3">
      <c r="A38">
        <v>10260</v>
      </c>
      <c r="B38">
        <v>62</v>
      </c>
      <c r="C38">
        <v>39.4</v>
      </c>
      <c r="D38">
        <v>15</v>
      </c>
      <c r="E38">
        <v>0.25</v>
      </c>
      <c r="F38" s="1">
        <v>34565</v>
      </c>
      <c r="G38" t="s">
        <v>497</v>
      </c>
      <c r="H38">
        <f>KPI[[#This Row],[UnitPrice]]*KPI[[#This Row],[Quantity]]</f>
        <v>591</v>
      </c>
      <c r="I38">
        <v>4</v>
      </c>
    </row>
    <row r="39" spans="1:9" x14ac:dyDescent="0.3">
      <c r="A39">
        <v>10260</v>
      </c>
      <c r="B39">
        <v>70</v>
      </c>
      <c r="C39">
        <v>12</v>
      </c>
      <c r="D39">
        <v>21</v>
      </c>
      <c r="E39">
        <v>0.25</v>
      </c>
      <c r="F39" s="1">
        <v>34565</v>
      </c>
      <c r="G39" t="s">
        <v>497</v>
      </c>
      <c r="H39">
        <f>KPI[[#This Row],[UnitPrice]]*KPI[[#This Row],[Quantity]]</f>
        <v>252</v>
      </c>
      <c r="I39">
        <v>4</v>
      </c>
    </row>
    <row r="40" spans="1:9" x14ac:dyDescent="0.3">
      <c r="A40">
        <v>10261</v>
      </c>
      <c r="B40">
        <v>21</v>
      </c>
      <c r="C40">
        <v>8</v>
      </c>
      <c r="D40">
        <v>20</v>
      </c>
      <c r="E40">
        <v>0</v>
      </c>
      <c r="F40" s="1">
        <v>34565</v>
      </c>
      <c r="G40" t="s">
        <v>534</v>
      </c>
      <c r="H40">
        <f>KPI[[#This Row],[UnitPrice]]*KPI[[#This Row],[Quantity]]</f>
        <v>160</v>
      </c>
      <c r="I40">
        <v>4</v>
      </c>
    </row>
    <row r="41" spans="1:9" x14ac:dyDescent="0.3">
      <c r="A41">
        <v>10261</v>
      </c>
      <c r="B41">
        <v>35</v>
      </c>
      <c r="C41">
        <v>14.4</v>
      </c>
      <c r="D41">
        <v>20</v>
      </c>
      <c r="E41">
        <v>0</v>
      </c>
      <c r="F41" s="1">
        <v>34565</v>
      </c>
      <c r="G41" t="s">
        <v>534</v>
      </c>
      <c r="H41">
        <f>KPI[[#This Row],[UnitPrice]]*KPI[[#This Row],[Quantity]]</f>
        <v>288</v>
      </c>
      <c r="I41">
        <v>4</v>
      </c>
    </row>
    <row r="42" spans="1:9" x14ac:dyDescent="0.3">
      <c r="A42">
        <v>10262</v>
      </c>
      <c r="B42">
        <v>5</v>
      </c>
      <c r="C42">
        <v>17</v>
      </c>
      <c r="D42">
        <v>12</v>
      </c>
      <c r="E42">
        <v>0.20000000298023224</v>
      </c>
      <c r="F42" s="1">
        <v>34568</v>
      </c>
      <c r="G42" t="s">
        <v>560</v>
      </c>
      <c r="H42">
        <f>KPI[[#This Row],[UnitPrice]]*KPI[[#This Row],[Quantity]]</f>
        <v>204</v>
      </c>
      <c r="I42">
        <v>8</v>
      </c>
    </row>
    <row r="43" spans="1:9" x14ac:dyDescent="0.3">
      <c r="A43">
        <v>10262</v>
      </c>
      <c r="B43">
        <v>7</v>
      </c>
      <c r="C43">
        <v>24</v>
      </c>
      <c r="D43">
        <v>15</v>
      </c>
      <c r="E43">
        <v>0</v>
      </c>
      <c r="F43" s="1">
        <v>34568</v>
      </c>
      <c r="G43" t="s">
        <v>560</v>
      </c>
      <c r="H43">
        <f>KPI[[#This Row],[UnitPrice]]*KPI[[#This Row],[Quantity]]</f>
        <v>360</v>
      </c>
      <c r="I43">
        <v>8</v>
      </c>
    </row>
    <row r="44" spans="1:9" x14ac:dyDescent="0.3">
      <c r="A44">
        <v>10262</v>
      </c>
      <c r="B44">
        <v>56</v>
      </c>
      <c r="C44">
        <v>30.4</v>
      </c>
      <c r="D44">
        <v>2</v>
      </c>
      <c r="E44">
        <v>0</v>
      </c>
      <c r="F44" s="1">
        <v>34568</v>
      </c>
      <c r="G44" t="s">
        <v>560</v>
      </c>
      <c r="H44">
        <f>KPI[[#This Row],[UnitPrice]]*KPI[[#This Row],[Quantity]]</f>
        <v>60.8</v>
      </c>
      <c r="I44">
        <v>8</v>
      </c>
    </row>
    <row r="45" spans="1:9" x14ac:dyDescent="0.3">
      <c r="A45">
        <v>10263</v>
      </c>
      <c r="B45">
        <v>16</v>
      </c>
      <c r="C45">
        <v>13.9</v>
      </c>
      <c r="D45">
        <v>60</v>
      </c>
      <c r="E45">
        <v>0.25</v>
      </c>
      <c r="F45" s="1">
        <v>34569</v>
      </c>
      <c r="G45" t="s">
        <v>204</v>
      </c>
      <c r="H45">
        <f>KPI[[#This Row],[UnitPrice]]*KPI[[#This Row],[Quantity]]</f>
        <v>834</v>
      </c>
      <c r="I45">
        <v>9</v>
      </c>
    </row>
    <row r="46" spans="1:9" x14ac:dyDescent="0.3">
      <c r="A46">
        <v>10263</v>
      </c>
      <c r="B46">
        <v>24</v>
      </c>
      <c r="C46">
        <v>3.6</v>
      </c>
      <c r="D46">
        <v>28</v>
      </c>
      <c r="E46">
        <v>0</v>
      </c>
      <c r="F46" s="1">
        <v>34569</v>
      </c>
      <c r="G46" t="s">
        <v>204</v>
      </c>
      <c r="H46">
        <f>KPI[[#This Row],[UnitPrice]]*KPI[[#This Row],[Quantity]]</f>
        <v>100.8</v>
      </c>
      <c r="I46">
        <v>9</v>
      </c>
    </row>
    <row r="47" spans="1:9" x14ac:dyDescent="0.3">
      <c r="A47">
        <v>10263</v>
      </c>
      <c r="B47">
        <v>30</v>
      </c>
      <c r="C47">
        <v>20.7</v>
      </c>
      <c r="D47">
        <v>60</v>
      </c>
      <c r="E47">
        <v>0.25</v>
      </c>
      <c r="F47" s="1">
        <v>34569</v>
      </c>
      <c r="G47" t="s">
        <v>204</v>
      </c>
      <c r="H47">
        <f>KPI[[#This Row],[UnitPrice]]*KPI[[#This Row],[Quantity]]</f>
        <v>1242</v>
      </c>
      <c r="I47">
        <v>9</v>
      </c>
    </row>
    <row r="48" spans="1:9" x14ac:dyDescent="0.3">
      <c r="A48">
        <v>10263</v>
      </c>
      <c r="B48">
        <v>74</v>
      </c>
      <c r="C48">
        <v>8</v>
      </c>
      <c r="D48">
        <v>36</v>
      </c>
      <c r="E48">
        <v>0.25</v>
      </c>
      <c r="F48" s="1">
        <v>34569</v>
      </c>
      <c r="G48" t="s">
        <v>204</v>
      </c>
      <c r="H48">
        <f>KPI[[#This Row],[UnitPrice]]*KPI[[#This Row],[Quantity]]</f>
        <v>288</v>
      </c>
      <c r="I48">
        <v>9</v>
      </c>
    </row>
    <row r="49" spans="1:9" x14ac:dyDescent="0.3">
      <c r="A49">
        <v>10264</v>
      </c>
      <c r="B49">
        <v>2</v>
      </c>
      <c r="C49">
        <v>15.2</v>
      </c>
      <c r="D49">
        <v>35</v>
      </c>
      <c r="E49">
        <v>0</v>
      </c>
      <c r="F49" s="1">
        <v>34570</v>
      </c>
      <c r="G49" t="s">
        <v>237</v>
      </c>
      <c r="H49">
        <f>KPI[[#This Row],[UnitPrice]]*KPI[[#This Row],[Quantity]]</f>
        <v>532</v>
      </c>
      <c r="I49">
        <v>6</v>
      </c>
    </row>
    <row r="50" spans="1:9" x14ac:dyDescent="0.3">
      <c r="A50">
        <v>10264</v>
      </c>
      <c r="B50">
        <v>41</v>
      </c>
      <c r="C50">
        <v>7.7</v>
      </c>
      <c r="D50">
        <v>25</v>
      </c>
      <c r="E50">
        <v>0.15000000596046448</v>
      </c>
      <c r="F50" s="1">
        <v>34570</v>
      </c>
      <c r="G50" t="s">
        <v>237</v>
      </c>
      <c r="H50">
        <f>KPI[[#This Row],[UnitPrice]]*KPI[[#This Row],[Quantity]]</f>
        <v>192.5</v>
      </c>
      <c r="I50">
        <v>6</v>
      </c>
    </row>
    <row r="51" spans="1:9" x14ac:dyDescent="0.3">
      <c r="A51">
        <v>10265</v>
      </c>
      <c r="B51">
        <v>17</v>
      </c>
      <c r="C51">
        <v>31.2</v>
      </c>
      <c r="D51">
        <v>30</v>
      </c>
      <c r="E51">
        <v>0</v>
      </c>
      <c r="F51" s="1">
        <v>34571</v>
      </c>
      <c r="G51" t="s">
        <v>95</v>
      </c>
      <c r="H51">
        <f>KPI[[#This Row],[UnitPrice]]*KPI[[#This Row],[Quantity]]</f>
        <v>936</v>
      </c>
      <c r="I51">
        <v>2</v>
      </c>
    </row>
    <row r="52" spans="1:9" x14ac:dyDescent="0.3">
      <c r="A52">
        <v>10265</v>
      </c>
      <c r="B52">
        <v>70</v>
      </c>
      <c r="C52">
        <v>12</v>
      </c>
      <c r="D52">
        <v>20</v>
      </c>
      <c r="E52">
        <v>0</v>
      </c>
      <c r="F52" s="1">
        <v>34571</v>
      </c>
      <c r="G52" t="s">
        <v>95</v>
      </c>
      <c r="H52">
        <f>KPI[[#This Row],[UnitPrice]]*KPI[[#This Row],[Quantity]]</f>
        <v>240</v>
      </c>
      <c r="I52">
        <v>2</v>
      </c>
    </row>
    <row r="53" spans="1:9" x14ac:dyDescent="0.3">
      <c r="A53">
        <v>10266</v>
      </c>
      <c r="B53">
        <v>12</v>
      </c>
      <c r="C53">
        <v>30.4</v>
      </c>
      <c r="D53">
        <v>12</v>
      </c>
      <c r="E53">
        <v>5.000000074505806E-2</v>
      </c>
      <c r="F53" s="1">
        <v>34572</v>
      </c>
      <c r="G53" t="s">
        <v>730</v>
      </c>
      <c r="H53">
        <f>KPI[[#This Row],[UnitPrice]]*KPI[[#This Row],[Quantity]]</f>
        <v>364.79999999999995</v>
      </c>
      <c r="I53">
        <v>3</v>
      </c>
    </row>
    <row r="54" spans="1:9" x14ac:dyDescent="0.3">
      <c r="A54">
        <v>10267</v>
      </c>
      <c r="B54">
        <v>40</v>
      </c>
      <c r="C54">
        <v>14.7</v>
      </c>
      <c r="D54">
        <v>50</v>
      </c>
      <c r="E54">
        <v>0</v>
      </c>
      <c r="F54" s="1">
        <v>34575</v>
      </c>
      <c r="G54" t="s">
        <v>244</v>
      </c>
      <c r="H54">
        <f>KPI[[#This Row],[UnitPrice]]*KPI[[#This Row],[Quantity]]</f>
        <v>735</v>
      </c>
      <c r="I54">
        <v>4</v>
      </c>
    </row>
    <row r="55" spans="1:9" x14ac:dyDescent="0.3">
      <c r="A55">
        <v>10267</v>
      </c>
      <c r="B55">
        <v>59</v>
      </c>
      <c r="C55">
        <v>44</v>
      </c>
      <c r="D55">
        <v>70</v>
      </c>
      <c r="E55">
        <v>0.15000000596046448</v>
      </c>
      <c r="F55" s="1">
        <v>34575</v>
      </c>
      <c r="G55" t="s">
        <v>244</v>
      </c>
      <c r="H55">
        <f>KPI[[#This Row],[UnitPrice]]*KPI[[#This Row],[Quantity]]</f>
        <v>3080</v>
      </c>
      <c r="I55">
        <v>4</v>
      </c>
    </row>
    <row r="56" spans="1:9" x14ac:dyDescent="0.3">
      <c r="A56">
        <v>10267</v>
      </c>
      <c r="B56">
        <v>76</v>
      </c>
      <c r="C56">
        <v>14.4</v>
      </c>
      <c r="D56">
        <v>15</v>
      </c>
      <c r="E56">
        <v>0.15000000596046448</v>
      </c>
      <c r="F56" s="1">
        <v>34575</v>
      </c>
      <c r="G56" t="s">
        <v>244</v>
      </c>
      <c r="H56">
        <f>KPI[[#This Row],[UnitPrice]]*KPI[[#This Row],[Quantity]]</f>
        <v>216</v>
      </c>
      <c r="I56">
        <v>4</v>
      </c>
    </row>
    <row r="57" spans="1:9" x14ac:dyDescent="0.3">
      <c r="A57">
        <v>10268</v>
      </c>
      <c r="B57">
        <v>29</v>
      </c>
      <c r="C57">
        <v>99</v>
      </c>
      <c r="D57">
        <v>10</v>
      </c>
      <c r="E57">
        <v>0</v>
      </c>
      <c r="F57" s="1">
        <v>34576</v>
      </c>
      <c r="G57" t="s">
        <v>307</v>
      </c>
      <c r="H57">
        <f>KPI[[#This Row],[UnitPrice]]*KPI[[#This Row],[Quantity]]</f>
        <v>990</v>
      </c>
      <c r="I57">
        <v>8</v>
      </c>
    </row>
    <row r="58" spans="1:9" x14ac:dyDescent="0.3">
      <c r="A58">
        <v>10268</v>
      </c>
      <c r="B58">
        <v>72</v>
      </c>
      <c r="C58">
        <v>27.8</v>
      </c>
      <c r="D58">
        <v>4</v>
      </c>
      <c r="E58">
        <v>0</v>
      </c>
      <c r="F58" s="1">
        <v>34576</v>
      </c>
      <c r="G58" t="s">
        <v>307</v>
      </c>
      <c r="H58">
        <f>KPI[[#This Row],[UnitPrice]]*KPI[[#This Row],[Quantity]]</f>
        <v>111.2</v>
      </c>
      <c r="I58">
        <v>8</v>
      </c>
    </row>
    <row r="59" spans="1:9" x14ac:dyDescent="0.3">
      <c r="A59">
        <v>10269</v>
      </c>
      <c r="B59">
        <v>33</v>
      </c>
      <c r="C59">
        <v>2</v>
      </c>
      <c r="D59">
        <v>60</v>
      </c>
      <c r="E59">
        <v>5.000000074505806E-2</v>
      </c>
      <c r="F59" s="1">
        <v>34577</v>
      </c>
      <c r="G59" t="s">
        <v>745</v>
      </c>
      <c r="H59">
        <f>KPI[[#This Row],[UnitPrice]]*KPI[[#This Row],[Quantity]]</f>
        <v>120</v>
      </c>
      <c r="I59">
        <v>5</v>
      </c>
    </row>
    <row r="60" spans="1:9" x14ac:dyDescent="0.3">
      <c r="A60">
        <v>10269</v>
      </c>
      <c r="B60">
        <v>72</v>
      </c>
      <c r="C60">
        <v>27.8</v>
      </c>
      <c r="D60">
        <v>20</v>
      </c>
      <c r="E60">
        <v>5.000000074505806E-2</v>
      </c>
      <c r="F60" s="1">
        <v>34577</v>
      </c>
      <c r="G60" t="s">
        <v>745</v>
      </c>
      <c r="H60">
        <f>KPI[[#This Row],[UnitPrice]]*KPI[[#This Row],[Quantity]]</f>
        <v>556</v>
      </c>
      <c r="I60">
        <v>5</v>
      </c>
    </row>
    <row r="61" spans="1:9" x14ac:dyDescent="0.3">
      <c r="A61">
        <v>10270</v>
      </c>
      <c r="B61">
        <v>36</v>
      </c>
      <c r="C61">
        <v>15.2</v>
      </c>
      <c r="D61">
        <v>30</v>
      </c>
      <c r="E61">
        <v>0</v>
      </c>
      <c r="F61" s="1">
        <v>34578</v>
      </c>
      <c r="G61" t="s">
        <v>730</v>
      </c>
      <c r="H61">
        <f>KPI[[#This Row],[UnitPrice]]*KPI[[#This Row],[Quantity]]</f>
        <v>456</v>
      </c>
      <c r="I61">
        <v>1</v>
      </c>
    </row>
    <row r="62" spans="1:9" x14ac:dyDescent="0.3">
      <c r="A62">
        <v>10270</v>
      </c>
      <c r="B62">
        <v>43</v>
      </c>
      <c r="C62">
        <v>36.799999999999997</v>
      </c>
      <c r="D62">
        <v>25</v>
      </c>
      <c r="E62">
        <v>0</v>
      </c>
      <c r="F62" s="1">
        <v>34578</v>
      </c>
      <c r="G62" t="s">
        <v>730</v>
      </c>
      <c r="H62">
        <f>KPI[[#This Row],[UnitPrice]]*KPI[[#This Row],[Quantity]]</f>
        <v>919.99999999999989</v>
      </c>
      <c r="I62">
        <v>1</v>
      </c>
    </row>
    <row r="63" spans="1:9" x14ac:dyDescent="0.3">
      <c r="A63">
        <v>10271</v>
      </c>
      <c r="B63">
        <v>33</v>
      </c>
      <c r="C63">
        <v>2</v>
      </c>
      <c r="D63">
        <v>24</v>
      </c>
      <c r="E63">
        <v>0</v>
      </c>
      <c r="F63" s="1">
        <v>34578</v>
      </c>
      <c r="G63" t="s">
        <v>638</v>
      </c>
      <c r="H63">
        <f>KPI[[#This Row],[UnitPrice]]*KPI[[#This Row],[Quantity]]</f>
        <v>48</v>
      </c>
      <c r="I63">
        <v>6</v>
      </c>
    </row>
    <row r="64" spans="1:9" x14ac:dyDescent="0.3">
      <c r="A64">
        <v>10272</v>
      </c>
      <c r="B64">
        <v>20</v>
      </c>
      <c r="C64">
        <v>64.8</v>
      </c>
      <c r="D64">
        <v>6</v>
      </c>
      <c r="E64">
        <v>0</v>
      </c>
      <c r="F64" s="1">
        <v>34579</v>
      </c>
      <c r="G64" t="s">
        <v>560</v>
      </c>
      <c r="H64">
        <f>KPI[[#This Row],[UnitPrice]]*KPI[[#This Row],[Quantity]]</f>
        <v>388.79999999999995</v>
      </c>
      <c r="I64">
        <v>6</v>
      </c>
    </row>
    <row r="65" spans="1:9" x14ac:dyDescent="0.3">
      <c r="A65">
        <v>10272</v>
      </c>
      <c r="B65">
        <v>31</v>
      </c>
      <c r="C65">
        <v>10</v>
      </c>
      <c r="D65">
        <v>40</v>
      </c>
      <c r="E65">
        <v>0</v>
      </c>
      <c r="F65" s="1">
        <v>34579</v>
      </c>
      <c r="G65" t="s">
        <v>560</v>
      </c>
      <c r="H65">
        <f>KPI[[#This Row],[UnitPrice]]*KPI[[#This Row],[Quantity]]</f>
        <v>400</v>
      </c>
      <c r="I65">
        <v>6</v>
      </c>
    </row>
    <row r="66" spans="1:9" x14ac:dyDescent="0.3">
      <c r="A66">
        <v>10272</v>
      </c>
      <c r="B66">
        <v>72</v>
      </c>
      <c r="C66">
        <v>27.8</v>
      </c>
      <c r="D66">
        <v>24</v>
      </c>
      <c r="E66">
        <v>0</v>
      </c>
      <c r="F66" s="1">
        <v>34579</v>
      </c>
      <c r="G66" t="s">
        <v>560</v>
      </c>
      <c r="H66">
        <f>KPI[[#This Row],[UnitPrice]]*KPI[[#This Row],[Quantity]]</f>
        <v>667.2</v>
      </c>
      <c r="I66">
        <v>6</v>
      </c>
    </row>
    <row r="67" spans="1:9" x14ac:dyDescent="0.3">
      <c r="A67">
        <v>10273</v>
      </c>
      <c r="B67">
        <v>10</v>
      </c>
      <c r="C67">
        <v>24.8</v>
      </c>
      <c r="D67">
        <v>24</v>
      </c>
      <c r="E67">
        <v>5.000000074505806E-2</v>
      </c>
      <c r="F67" s="1">
        <v>34582</v>
      </c>
      <c r="G67" t="s">
        <v>547</v>
      </c>
      <c r="H67">
        <f>KPI[[#This Row],[UnitPrice]]*KPI[[#This Row],[Quantity]]</f>
        <v>595.20000000000005</v>
      </c>
      <c r="I67">
        <v>3</v>
      </c>
    </row>
    <row r="68" spans="1:9" x14ac:dyDescent="0.3">
      <c r="A68">
        <v>10273</v>
      </c>
      <c r="B68">
        <v>31</v>
      </c>
      <c r="C68">
        <v>10</v>
      </c>
      <c r="D68">
        <v>15</v>
      </c>
      <c r="E68">
        <v>5.000000074505806E-2</v>
      </c>
      <c r="F68" s="1">
        <v>34582</v>
      </c>
      <c r="G68" t="s">
        <v>547</v>
      </c>
      <c r="H68">
        <f>KPI[[#This Row],[UnitPrice]]*KPI[[#This Row],[Quantity]]</f>
        <v>150</v>
      </c>
      <c r="I68">
        <v>3</v>
      </c>
    </row>
    <row r="69" spans="1:9" x14ac:dyDescent="0.3">
      <c r="A69">
        <v>10273</v>
      </c>
      <c r="B69">
        <v>33</v>
      </c>
      <c r="C69">
        <v>2</v>
      </c>
      <c r="D69">
        <v>20</v>
      </c>
      <c r="E69">
        <v>0</v>
      </c>
      <c r="F69" s="1">
        <v>34582</v>
      </c>
      <c r="G69" t="s">
        <v>547</v>
      </c>
      <c r="H69">
        <f>KPI[[#This Row],[UnitPrice]]*KPI[[#This Row],[Quantity]]</f>
        <v>40</v>
      </c>
      <c r="I69">
        <v>3</v>
      </c>
    </row>
    <row r="70" spans="1:9" x14ac:dyDescent="0.3">
      <c r="A70">
        <v>10273</v>
      </c>
      <c r="B70">
        <v>40</v>
      </c>
      <c r="C70">
        <v>14.7</v>
      </c>
      <c r="D70">
        <v>60</v>
      </c>
      <c r="E70">
        <v>5.000000074505806E-2</v>
      </c>
      <c r="F70" s="1">
        <v>34582</v>
      </c>
      <c r="G70" t="s">
        <v>547</v>
      </c>
      <c r="H70">
        <f>KPI[[#This Row],[UnitPrice]]*KPI[[#This Row],[Quantity]]</f>
        <v>882</v>
      </c>
      <c r="I70">
        <v>3</v>
      </c>
    </row>
    <row r="71" spans="1:9" x14ac:dyDescent="0.3">
      <c r="A71">
        <v>10273</v>
      </c>
      <c r="B71">
        <v>76</v>
      </c>
      <c r="C71">
        <v>14.4</v>
      </c>
      <c r="D71">
        <v>33</v>
      </c>
      <c r="E71">
        <v>5.000000074505806E-2</v>
      </c>
      <c r="F71" s="1">
        <v>34582</v>
      </c>
      <c r="G71" t="s">
        <v>547</v>
      </c>
      <c r="H71">
        <f>KPI[[#This Row],[UnitPrice]]*KPI[[#This Row],[Quantity]]</f>
        <v>475.2</v>
      </c>
      <c r="I71">
        <v>3</v>
      </c>
    </row>
    <row r="72" spans="1:9" x14ac:dyDescent="0.3">
      <c r="A72">
        <v>10274</v>
      </c>
      <c r="B72">
        <v>71</v>
      </c>
      <c r="C72">
        <v>17.2</v>
      </c>
      <c r="D72">
        <v>20</v>
      </c>
      <c r="E72">
        <v>0</v>
      </c>
      <c r="F72" s="1">
        <v>34583</v>
      </c>
      <c r="G72" t="s">
        <v>714</v>
      </c>
      <c r="H72">
        <f>KPI[[#This Row],[UnitPrice]]*KPI[[#This Row],[Quantity]]</f>
        <v>344</v>
      </c>
      <c r="I72">
        <v>6</v>
      </c>
    </row>
    <row r="73" spans="1:9" x14ac:dyDescent="0.3">
      <c r="A73">
        <v>10274</v>
      </c>
      <c r="B73">
        <v>72</v>
      </c>
      <c r="C73">
        <v>27.8</v>
      </c>
      <c r="D73">
        <v>7</v>
      </c>
      <c r="E73">
        <v>0</v>
      </c>
      <c r="F73" s="1">
        <v>34583</v>
      </c>
      <c r="G73" t="s">
        <v>714</v>
      </c>
      <c r="H73">
        <f>KPI[[#This Row],[UnitPrice]]*KPI[[#This Row],[Quantity]]</f>
        <v>194.6</v>
      </c>
      <c r="I73">
        <v>6</v>
      </c>
    </row>
    <row r="74" spans="1:9" x14ac:dyDescent="0.3">
      <c r="A74">
        <v>10275</v>
      </c>
      <c r="B74">
        <v>24</v>
      </c>
      <c r="C74">
        <v>3.6</v>
      </c>
      <c r="D74">
        <v>12</v>
      </c>
      <c r="E74">
        <v>5.000000074505806E-2</v>
      </c>
      <c r="F74" s="1">
        <v>34584</v>
      </c>
      <c r="G74" t="s">
        <v>442</v>
      </c>
      <c r="H74">
        <f>KPI[[#This Row],[UnitPrice]]*KPI[[#This Row],[Quantity]]</f>
        <v>43.2</v>
      </c>
      <c r="I74">
        <v>1</v>
      </c>
    </row>
    <row r="75" spans="1:9" x14ac:dyDescent="0.3">
      <c r="A75">
        <v>10275</v>
      </c>
      <c r="B75">
        <v>59</v>
      </c>
      <c r="C75">
        <v>44</v>
      </c>
      <c r="D75">
        <v>6</v>
      </c>
      <c r="E75">
        <v>5.000000074505806E-2</v>
      </c>
      <c r="F75" s="1">
        <v>34584</v>
      </c>
      <c r="G75" t="s">
        <v>442</v>
      </c>
      <c r="H75">
        <f>KPI[[#This Row],[UnitPrice]]*KPI[[#This Row],[Quantity]]</f>
        <v>264</v>
      </c>
      <c r="I75">
        <v>1</v>
      </c>
    </row>
    <row r="76" spans="1:9" x14ac:dyDescent="0.3">
      <c r="A76">
        <v>10276</v>
      </c>
      <c r="B76">
        <v>10</v>
      </c>
      <c r="C76">
        <v>24.8</v>
      </c>
      <c r="D76">
        <v>15</v>
      </c>
      <c r="E76">
        <v>0</v>
      </c>
      <c r="F76" s="1">
        <v>34585</v>
      </c>
      <c r="G76" t="s">
        <v>678</v>
      </c>
      <c r="H76">
        <f>KPI[[#This Row],[UnitPrice]]*KPI[[#This Row],[Quantity]]</f>
        <v>372</v>
      </c>
      <c r="I76">
        <v>8</v>
      </c>
    </row>
    <row r="77" spans="1:9" x14ac:dyDescent="0.3">
      <c r="A77">
        <v>10276</v>
      </c>
      <c r="B77">
        <v>13</v>
      </c>
      <c r="C77">
        <v>4.8</v>
      </c>
      <c r="D77">
        <v>10</v>
      </c>
      <c r="E77">
        <v>0</v>
      </c>
      <c r="F77" s="1">
        <v>34585</v>
      </c>
      <c r="G77" t="s">
        <v>678</v>
      </c>
      <c r="H77">
        <f>KPI[[#This Row],[UnitPrice]]*KPI[[#This Row],[Quantity]]</f>
        <v>48</v>
      </c>
      <c r="I77">
        <v>8</v>
      </c>
    </row>
    <row r="78" spans="1:9" x14ac:dyDescent="0.3">
      <c r="A78">
        <v>10277</v>
      </c>
      <c r="B78">
        <v>28</v>
      </c>
      <c r="C78">
        <v>36.4</v>
      </c>
      <c r="D78">
        <v>20</v>
      </c>
      <c r="E78">
        <v>0</v>
      </c>
      <c r="F78" s="1">
        <v>34586</v>
      </c>
      <c r="G78" t="s">
        <v>468</v>
      </c>
      <c r="H78">
        <f>KPI[[#This Row],[UnitPrice]]*KPI[[#This Row],[Quantity]]</f>
        <v>728</v>
      </c>
      <c r="I78">
        <v>2</v>
      </c>
    </row>
    <row r="79" spans="1:9" x14ac:dyDescent="0.3">
      <c r="A79">
        <v>10277</v>
      </c>
      <c r="B79">
        <v>62</v>
      </c>
      <c r="C79">
        <v>39.4</v>
      </c>
      <c r="D79">
        <v>12</v>
      </c>
      <c r="E79">
        <v>0</v>
      </c>
      <c r="F79" s="1">
        <v>34586</v>
      </c>
      <c r="G79" t="s">
        <v>468</v>
      </c>
      <c r="H79">
        <f>KPI[[#This Row],[UnitPrice]]*KPI[[#This Row],[Quantity]]</f>
        <v>472.79999999999995</v>
      </c>
      <c r="I79">
        <v>2</v>
      </c>
    </row>
    <row r="80" spans="1:9" x14ac:dyDescent="0.3">
      <c r="A80">
        <v>10278</v>
      </c>
      <c r="B80">
        <v>44</v>
      </c>
      <c r="C80">
        <v>15.5</v>
      </c>
      <c r="D80">
        <v>16</v>
      </c>
      <c r="E80">
        <v>0</v>
      </c>
      <c r="F80" s="1">
        <v>34589</v>
      </c>
      <c r="G80" t="s">
        <v>77</v>
      </c>
      <c r="H80">
        <f>KPI[[#This Row],[UnitPrice]]*KPI[[#This Row],[Quantity]]</f>
        <v>248</v>
      </c>
      <c r="I80">
        <v>8</v>
      </c>
    </row>
    <row r="81" spans="1:9" x14ac:dyDescent="0.3">
      <c r="A81">
        <v>10278</v>
      </c>
      <c r="B81">
        <v>59</v>
      </c>
      <c r="C81">
        <v>44</v>
      </c>
      <c r="D81">
        <v>15</v>
      </c>
      <c r="E81">
        <v>0</v>
      </c>
      <c r="F81" s="1">
        <v>34589</v>
      </c>
      <c r="G81" t="s">
        <v>77</v>
      </c>
      <c r="H81">
        <f>KPI[[#This Row],[UnitPrice]]*KPI[[#This Row],[Quantity]]</f>
        <v>660</v>
      </c>
      <c r="I81">
        <v>8</v>
      </c>
    </row>
    <row r="82" spans="1:9" x14ac:dyDescent="0.3">
      <c r="A82">
        <v>10278</v>
      </c>
      <c r="B82">
        <v>63</v>
      </c>
      <c r="C82">
        <v>35.1</v>
      </c>
      <c r="D82">
        <v>8</v>
      </c>
      <c r="E82">
        <v>0</v>
      </c>
      <c r="F82" s="1">
        <v>34589</v>
      </c>
      <c r="G82" t="s">
        <v>77</v>
      </c>
      <c r="H82">
        <f>KPI[[#This Row],[UnitPrice]]*KPI[[#This Row],[Quantity]]</f>
        <v>280.8</v>
      </c>
      <c r="I82">
        <v>8</v>
      </c>
    </row>
    <row r="83" spans="1:9" x14ac:dyDescent="0.3">
      <c r="A83">
        <v>10278</v>
      </c>
      <c r="B83">
        <v>73</v>
      </c>
      <c r="C83">
        <v>12</v>
      </c>
      <c r="D83">
        <v>25</v>
      </c>
      <c r="E83">
        <v>0</v>
      </c>
      <c r="F83" s="1">
        <v>34589</v>
      </c>
      <c r="G83" t="s">
        <v>77</v>
      </c>
      <c r="H83">
        <f>KPI[[#This Row],[UnitPrice]]*KPI[[#This Row],[Quantity]]</f>
        <v>300</v>
      </c>
      <c r="I83">
        <v>8</v>
      </c>
    </row>
    <row r="84" spans="1:9" x14ac:dyDescent="0.3">
      <c r="A84">
        <v>10279</v>
      </c>
      <c r="B84">
        <v>17</v>
      </c>
      <c r="C84">
        <v>31.2</v>
      </c>
      <c r="D84">
        <v>15</v>
      </c>
      <c r="E84">
        <v>0.25</v>
      </c>
      <c r="F84" s="1">
        <v>34590</v>
      </c>
      <c r="G84" t="s">
        <v>400</v>
      </c>
      <c r="H84">
        <f>KPI[[#This Row],[UnitPrice]]*KPI[[#This Row],[Quantity]]</f>
        <v>468</v>
      </c>
      <c r="I84">
        <v>8</v>
      </c>
    </row>
    <row r="85" spans="1:9" x14ac:dyDescent="0.3">
      <c r="A85">
        <v>10280</v>
      </c>
      <c r="B85">
        <v>24</v>
      </c>
      <c r="C85">
        <v>3.6</v>
      </c>
      <c r="D85">
        <v>12</v>
      </c>
      <c r="E85">
        <v>0</v>
      </c>
      <c r="F85" s="1">
        <v>34591</v>
      </c>
      <c r="G85" t="s">
        <v>77</v>
      </c>
      <c r="H85">
        <f>KPI[[#This Row],[UnitPrice]]*KPI[[#This Row],[Quantity]]</f>
        <v>43.2</v>
      </c>
      <c r="I85">
        <v>2</v>
      </c>
    </row>
    <row r="86" spans="1:9" x14ac:dyDescent="0.3">
      <c r="A86">
        <v>10280</v>
      </c>
      <c r="B86">
        <v>55</v>
      </c>
      <c r="C86">
        <v>19.2</v>
      </c>
      <c r="D86">
        <v>20</v>
      </c>
      <c r="E86">
        <v>0</v>
      </c>
      <c r="F86" s="1">
        <v>34591</v>
      </c>
      <c r="G86" t="s">
        <v>77</v>
      </c>
      <c r="H86">
        <f>KPI[[#This Row],[UnitPrice]]*KPI[[#This Row],[Quantity]]</f>
        <v>384</v>
      </c>
      <c r="I86">
        <v>2</v>
      </c>
    </row>
    <row r="87" spans="1:9" x14ac:dyDescent="0.3">
      <c r="A87">
        <v>10280</v>
      </c>
      <c r="B87">
        <v>75</v>
      </c>
      <c r="C87">
        <v>6.2</v>
      </c>
      <c r="D87">
        <v>30</v>
      </c>
      <c r="E87">
        <v>0</v>
      </c>
      <c r="F87" s="1">
        <v>34591</v>
      </c>
      <c r="G87" t="s">
        <v>77</v>
      </c>
      <c r="H87">
        <f>KPI[[#This Row],[UnitPrice]]*KPI[[#This Row],[Quantity]]</f>
        <v>186</v>
      </c>
      <c r="I87">
        <v>2</v>
      </c>
    </row>
    <row r="88" spans="1:9" x14ac:dyDescent="0.3">
      <c r="A88">
        <v>10281</v>
      </c>
      <c r="B88">
        <v>19</v>
      </c>
      <c r="C88">
        <v>7.3</v>
      </c>
      <c r="D88">
        <v>1</v>
      </c>
      <c r="E88">
        <v>0</v>
      </c>
      <c r="F88" s="1">
        <v>34591</v>
      </c>
      <c r="G88" t="s">
        <v>591</v>
      </c>
      <c r="H88">
        <f>KPI[[#This Row],[UnitPrice]]*KPI[[#This Row],[Quantity]]</f>
        <v>7.3</v>
      </c>
      <c r="I88">
        <v>4</v>
      </c>
    </row>
    <row r="89" spans="1:9" x14ac:dyDescent="0.3">
      <c r="A89">
        <v>10281</v>
      </c>
      <c r="B89">
        <v>24</v>
      </c>
      <c r="C89">
        <v>3.6</v>
      </c>
      <c r="D89">
        <v>6</v>
      </c>
      <c r="E89">
        <v>0</v>
      </c>
      <c r="F89" s="1">
        <v>34591</v>
      </c>
      <c r="G89" t="s">
        <v>591</v>
      </c>
      <c r="H89">
        <f>KPI[[#This Row],[UnitPrice]]*KPI[[#This Row],[Quantity]]</f>
        <v>21.6</v>
      </c>
      <c r="I89">
        <v>4</v>
      </c>
    </row>
    <row r="90" spans="1:9" x14ac:dyDescent="0.3">
      <c r="A90">
        <v>10281</v>
      </c>
      <c r="B90">
        <v>35</v>
      </c>
      <c r="C90">
        <v>14.4</v>
      </c>
      <c r="D90">
        <v>4</v>
      </c>
      <c r="E90">
        <v>0</v>
      </c>
      <c r="F90" s="1">
        <v>34591</v>
      </c>
      <c r="G90" t="s">
        <v>591</v>
      </c>
      <c r="H90">
        <f>KPI[[#This Row],[UnitPrice]]*KPI[[#This Row],[Quantity]]</f>
        <v>57.6</v>
      </c>
      <c r="I90">
        <v>4</v>
      </c>
    </row>
    <row r="91" spans="1:9" x14ac:dyDescent="0.3">
      <c r="A91">
        <v>10282</v>
      </c>
      <c r="B91">
        <v>30</v>
      </c>
      <c r="C91">
        <v>20.7</v>
      </c>
      <c r="D91">
        <v>6</v>
      </c>
      <c r="E91">
        <v>0</v>
      </c>
      <c r="F91" s="1">
        <v>34592</v>
      </c>
      <c r="G91" t="s">
        <v>591</v>
      </c>
      <c r="H91">
        <f>KPI[[#This Row],[UnitPrice]]*KPI[[#This Row],[Quantity]]</f>
        <v>124.19999999999999</v>
      </c>
      <c r="I91">
        <v>4</v>
      </c>
    </row>
    <row r="92" spans="1:9" x14ac:dyDescent="0.3">
      <c r="A92">
        <v>10282</v>
      </c>
      <c r="B92">
        <v>57</v>
      </c>
      <c r="C92">
        <v>15.6</v>
      </c>
      <c r="D92">
        <v>2</v>
      </c>
      <c r="E92">
        <v>0</v>
      </c>
      <c r="F92" s="1">
        <v>34592</v>
      </c>
      <c r="G92" t="s">
        <v>591</v>
      </c>
      <c r="H92">
        <f>KPI[[#This Row],[UnitPrice]]*KPI[[#This Row],[Quantity]]</f>
        <v>31.2</v>
      </c>
      <c r="I92">
        <v>4</v>
      </c>
    </row>
    <row r="93" spans="1:9" x14ac:dyDescent="0.3">
      <c r="A93">
        <v>10283</v>
      </c>
      <c r="B93">
        <v>15</v>
      </c>
      <c r="C93">
        <v>12.4</v>
      </c>
      <c r="D93">
        <v>20</v>
      </c>
      <c r="E93">
        <v>0</v>
      </c>
      <c r="F93" s="1">
        <v>34593</v>
      </c>
      <c r="G93" t="s">
        <v>416</v>
      </c>
      <c r="H93">
        <f>KPI[[#This Row],[UnitPrice]]*KPI[[#This Row],[Quantity]]</f>
        <v>248</v>
      </c>
      <c r="I93">
        <v>3</v>
      </c>
    </row>
    <row r="94" spans="1:9" x14ac:dyDescent="0.3">
      <c r="A94">
        <v>10283</v>
      </c>
      <c r="B94">
        <v>19</v>
      </c>
      <c r="C94">
        <v>7.3</v>
      </c>
      <c r="D94">
        <v>18</v>
      </c>
      <c r="E94">
        <v>0</v>
      </c>
      <c r="F94" s="1">
        <v>34593</v>
      </c>
      <c r="G94" t="s">
        <v>416</v>
      </c>
      <c r="H94">
        <f>KPI[[#This Row],[UnitPrice]]*KPI[[#This Row],[Quantity]]</f>
        <v>131.4</v>
      </c>
      <c r="I94">
        <v>3</v>
      </c>
    </row>
    <row r="95" spans="1:9" x14ac:dyDescent="0.3">
      <c r="A95">
        <v>10283</v>
      </c>
      <c r="B95">
        <v>60</v>
      </c>
      <c r="C95">
        <v>27.2</v>
      </c>
      <c r="D95">
        <v>35</v>
      </c>
      <c r="E95">
        <v>0</v>
      </c>
      <c r="F95" s="1">
        <v>34593</v>
      </c>
      <c r="G95" t="s">
        <v>416</v>
      </c>
      <c r="H95">
        <f>KPI[[#This Row],[UnitPrice]]*KPI[[#This Row],[Quantity]]</f>
        <v>952</v>
      </c>
      <c r="I95">
        <v>3</v>
      </c>
    </row>
    <row r="96" spans="1:9" x14ac:dyDescent="0.3">
      <c r="A96">
        <v>10283</v>
      </c>
      <c r="B96">
        <v>72</v>
      </c>
      <c r="C96">
        <v>27.8</v>
      </c>
      <c r="D96">
        <v>3</v>
      </c>
      <c r="E96">
        <v>0</v>
      </c>
      <c r="F96" s="1">
        <v>34593</v>
      </c>
      <c r="G96" t="s">
        <v>416</v>
      </c>
      <c r="H96">
        <f>KPI[[#This Row],[UnitPrice]]*KPI[[#This Row],[Quantity]]</f>
        <v>83.4</v>
      </c>
      <c r="I96">
        <v>3</v>
      </c>
    </row>
    <row r="97" spans="1:9" x14ac:dyDescent="0.3">
      <c r="A97">
        <v>10284</v>
      </c>
      <c r="B97">
        <v>27</v>
      </c>
      <c r="C97">
        <v>35.1</v>
      </c>
      <c r="D97">
        <v>15</v>
      </c>
      <c r="E97">
        <v>0.25</v>
      </c>
      <c r="F97" s="1">
        <v>34596</v>
      </c>
      <c r="G97" t="s">
        <v>400</v>
      </c>
      <c r="H97">
        <f>KPI[[#This Row],[UnitPrice]]*KPI[[#This Row],[Quantity]]</f>
        <v>526.5</v>
      </c>
      <c r="I97">
        <v>4</v>
      </c>
    </row>
    <row r="98" spans="1:9" x14ac:dyDescent="0.3">
      <c r="A98">
        <v>10284</v>
      </c>
      <c r="B98">
        <v>44</v>
      </c>
      <c r="C98">
        <v>15.5</v>
      </c>
      <c r="D98">
        <v>21</v>
      </c>
      <c r="E98">
        <v>0</v>
      </c>
      <c r="F98" s="1">
        <v>34596</v>
      </c>
      <c r="G98" t="s">
        <v>400</v>
      </c>
      <c r="H98">
        <f>KPI[[#This Row],[UnitPrice]]*KPI[[#This Row],[Quantity]]</f>
        <v>325.5</v>
      </c>
      <c r="I98">
        <v>4</v>
      </c>
    </row>
    <row r="99" spans="1:9" x14ac:dyDescent="0.3">
      <c r="A99">
        <v>10284</v>
      </c>
      <c r="B99">
        <v>60</v>
      </c>
      <c r="C99">
        <v>27.2</v>
      </c>
      <c r="D99">
        <v>20</v>
      </c>
      <c r="E99">
        <v>0.25</v>
      </c>
      <c r="F99" s="1">
        <v>34596</v>
      </c>
      <c r="G99" t="s">
        <v>400</v>
      </c>
      <c r="H99">
        <f>KPI[[#This Row],[UnitPrice]]*KPI[[#This Row],[Quantity]]</f>
        <v>544</v>
      </c>
      <c r="I99">
        <v>4</v>
      </c>
    </row>
    <row r="100" spans="1:9" x14ac:dyDescent="0.3">
      <c r="A100">
        <v>10284</v>
      </c>
      <c r="B100">
        <v>67</v>
      </c>
      <c r="C100">
        <v>11.2</v>
      </c>
      <c r="D100">
        <v>5</v>
      </c>
      <c r="E100">
        <v>0.25</v>
      </c>
      <c r="F100" s="1">
        <v>34596</v>
      </c>
      <c r="G100" t="s">
        <v>400</v>
      </c>
      <c r="H100">
        <f>KPI[[#This Row],[UnitPrice]]*KPI[[#This Row],[Quantity]]</f>
        <v>56</v>
      </c>
      <c r="I100">
        <v>4</v>
      </c>
    </row>
    <row r="101" spans="1:9" x14ac:dyDescent="0.3">
      <c r="A101">
        <v>10285</v>
      </c>
      <c r="B101">
        <v>1</v>
      </c>
      <c r="C101">
        <v>14.4</v>
      </c>
      <c r="D101">
        <v>45</v>
      </c>
      <c r="E101">
        <v>0.20000000298023224</v>
      </c>
      <c r="F101" s="1">
        <v>34597</v>
      </c>
      <c r="G101" t="s">
        <v>547</v>
      </c>
      <c r="H101">
        <f>KPI[[#This Row],[UnitPrice]]*KPI[[#This Row],[Quantity]]</f>
        <v>648</v>
      </c>
      <c r="I101">
        <v>1</v>
      </c>
    </row>
    <row r="102" spans="1:9" x14ac:dyDescent="0.3">
      <c r="A102">
        <v>10285</v>
      </c>
      <c r="B102">
        <v>40</v>
      </c>
      <c r="C102">
        <v>14.7</v>
      </c>
      <c r="D102">
        <v>40</v>
      </c>
      <c r="E102">
        <v>0.20000000298023224</v>
      </c>
      <c r="F102" s="1">
        <v>34597</v>
      </c>
      <c r="G102" t="s">
        <v>547</v>
      </c>
      <c r="H102">
        <f>KPI[[#This Row],[UnitPrice]]*KPI[[#This Row],[Quantity]]</f>
        <v>588</v>
      </c>
      <c r="I102">
        <v>1</v>
      </c>
    </row>
    <row r="103" spans="1:9" x14ac:dyDescent="0.3">
      <c r="A103">
        <v>10285</v>
      </c>
      <c r="B103">
        <v>53</v>
      </c>
      <c r="C103">
        <v>26.2</v>
      </c>
      <c r="D103">
        <v>36</v>
      </c>
      <c r="E103">
        <v>0.20000000298023224</v>
      </c>
      <c r="F103" s="1">
        <v>34597</v>
      </c>
      <c r="G103" t="s">
        <v>547</v>
      </c>
      <c r="H103">
        <f>KPI[[#This Row],[UnitPrice]]*KPI[[#This Row],[Quantity]]</f>
        <v>943.19999999999993</v>
      </c>
      <c r="I103">
        <v>1</v>
      </c>
    </row>
    <row r="104" spans="1:9" x14ac:dyDescent="0.3">
      <c r="A104">
        <v>10286</v>
      </c>
      <c r="B104">
        <v>35</v>
      </c>
      <c r="C104">
        <v>14.4</v>
      </c>
      <c r="D104">
        <v>100</v>
      </c>
      <c r="E104">
        <v>0</v>
      </c>
      <c r="F104" s="1">
        <v>34598</v>
      </c>
      <c r="G104" t="s">
        <v>547</v>
      </c>
      <c r="H104">
        <f>KPI[[#This Row],[UnitPrice]]*KPI[[#This Row],[Quantity]]</f>
        <v>1440</v>
      </c>
      <c r="I104">
        <v>8</v>
      </c>
    </row>
    <row r="105" spans="1:9" x14ac:dyDescent="0.3">
      <c r="A105">
        <v>10286</v>
      </c>
      <c r="B105">
        <v>62</v>
      </c>
      <c r="C105">
        <v>39.4</v>
      </c>
      <c r="D105">
        <v>40</v>
      </c>
      <c r="E105">
        <v>0</v>
      </c>
      <c r="F105" s="1">
        <v>34598</v>
      </c>
      <c r="G105" t="s">
        <v>547</v>
      </c>
      <c r="H105">
        <f>KPI[[#This Row],[UnitPrice]]*KPI[[#This Row],[Quantity]]</f>
        <v>1576</v>
      </c>
      <c r="I105">
        <v>8</v>
      </c>
    </row>
    <row r="106" spans="1:9" x14ac:dyDescent="0.3">
      <c r="A106">
        <v>10287</v>
      </c>
      <c r="B106">
        <v>16</v>
      </c>
      <c r="C106">
        <v>13.9</v>
      </c>
      <c r="D106">
        <v>40</v>
      </c>
      <c r="E106">
        <v>0.15000000596046448</v>
      </c>
      <c r="F106" s="1">
        <v>34599</v>
      </c>
      <c r="G106" t="s">
        <v>578</v>
      </c>
      <c r="H106">
        <f>KPI[[#This Row],[UnitPrice]]*KPI[[#This Row],[Quantity]]</f>
        <v>556</v>
      </c>
      <c r="I106">
        <v>8</v>
      </c>
    </row>
    <row r="107" spans="1:9" x14ac:dyDescent="0.3">
      <c r="A107">
        <v>10287</v>
      </c>
      <c r="B107">
        <v>34</v>
      </c>
      <c r="C107">
        <v>11.2</v>
      </c>
      <c r="D107">
        <v>20</v>
      </c>
      <c r="E107">
        <v>0</v>
      </c>
      <c r="F107" s="1">
        <v>34599</v>
      </c>
      <c r="G107" t="s">
        <v>578</v>
      </c>
      <c r="H107">
        <f>KPI[[#This Row],[UnitPrice]]*KPI[[#This Row],[Quantity]]</f>
        <v>224</v>
      </c>
      <c r="I107">
        <v>8</v>
      </c>
    </row>
    <row r="108" spans="1:9" x14ac:dyDescent="0.3">
      <c r="A108">
        <v>10287</v>
      </c>
      <c r="B108">
        <v>46</v>
      </c>
      <c r="C108">
        <v>9.6</v>
      </c>
      <c r="D108">
        <v>15</v>
      </c>
      <c r="E108">
        <v>0.15000000596046448</v>
      </c>
      <c r="F108" s="1">
        <v>34599</v>
      </c>
      <c r="G108" t="s">
        <v>578</v>
      </c>
      <c r="H108">
        <f>KPI[[#This Row],[UnitPrice]]*KPI[[#This Row],[Quantity]]</f>
        <v>144</v>
      </c>
      <c r="I108">
        <v>8</v>
      </c>
    </row>
    <row r="109" spans="1:9" x14ac:dyDescent="0.3">
      <c r="A109">
        <v>10288</v>
      </c>
      <c r="B109">
        <v>54</v>
      </c>
      <c r="C109">
        <v>5.9</v>
      </c>
      <c r="D109">
        <v>10</v>
      </c>
      <c r="E109">
        <v>0.10000000149011612</v>
      </c>
      <c r="F109" s="1">
        <v>34600</v>
      </c>
      <c r="G109" t="s">
        <v>570</v>
      </c>
      <c r="H109">
        <f>KPI[[#This Row],[UnitPrice]]*KPI[[#This Row],[Quantity]]</f>
        <v>59</v>
      </c>
      <c r="I109">
        <v>4</v>
      </c>
    </row>
    <row r="110" spans="1:9" x14ac:dyDescent="0.3">
      <c r="A110">
        <v>10288</v>
      </c>
      <c r="B110">
        <v>68</v>
      </c>
      <c r="C110">
        <v>10</v>
      </c>
      <c r="D110">
        <v>3</v>
      </c>
      <c r="E110">
        <v>0.10000000149011612</v>
      </c>
      <c r="F110" s="1">
        <v>34600</v>
      </c>
      <c r="G110" t="s">
        <v>570</v>
      </c>
      <c r="H110">
        <f>KPI[[#This Row],[UnitPrice]]*KPI[[#This Row],[Quantity]]</f>
        <v>30</v>
      </c>
      <c r="I110">
        <v>4</v>
      </c>
    </row>
    <row r="111" spans="1:9" x14ac:dyDescent="0.3">
      <c r="A111">
        <v>10289</v>
      </c>
      <c r="B111">
        <v>3</v>
      </c>
      <c r="C111">
        <v>8</v>
      </c>
      <c r="D111">
        <v>30</v>
      </c>
      <c r="E111">
        <v>0</v>
      </c>
      <c r="F111" s="1">
        <v>34603</v>
      </c>
      <c r="G111" t="s">
        <v>133</v>
      </c>
      <c r="H111">
        <f>KPI[[#This Row],[UnitPrice]]*KPI[[#This Row],[Quantity]]</f>
        <v>240</v>
      </c>
      <c r="I111">
        <v>7</v>
      </c>
    </row>
    <row r="112" spans="1:9" x14ac:dyDescent="0.3">
      <c r="A112">
        <v>10289</v>
      </c>
      <c r="B112">
        <v>64</v>
      </c>
      <c r="C112">
        <v>26.6</v>
      </c>
      <c r="D112">
        <v>9</v>
      </c>
      <c r="E112">
        <v>0</v>
      </c>
      <c r="F112" s="1">
        <v>34603</v>
      </c>
      <c r="G112" t="s">
        <v>133</v>
      </c>
      <c r="H112">
        <f>KPI[[#This Row],[UnitPrice]]*KPI[[#This Row],[Quantity]]</f>
        <v>239.4</v>
      </c>
      <c r="I112">
        <v>7</v>
      </c>
    </row>
    <row r="113" spans="1:9" x14ac:dyDescent="0.3">
      <c r="A113">
        <v>10290</v>
      </c>
      <c r="B113">
        <v>5</v>
      </c>
      <c r="C113">
        <v>17</v>
      </c>
      <c r="D113">
        <v>20</v>
      </c>
      <c r="E113">
        <v>0</v>
      </c>
      <c r="F113" s="1">
        <v>34604</v>
      </c>
      <c r="G113" t="s">
        <v>164</v>
      </c>
      <c r="H113">
        <f>KPI[[#This Row],[UnitPrice]]*KPI[[#This Row],[Quantity]]</f>
        <v>340</v>
      </c>
      <c r="I113">
        <v>8</v>
      </c>
    </row>
    <row r="114" spans="1:9" x14ac:dyDescent="0.3">
      <c r="A114">
        <v>10290</v>
      </c>
      <c r="B114">
        <v>29</v>
      </c>
      <c r="C114">
        <v>99</v>
      </c>
      <c r="D114">
        <v>15</v>
      </c>
      <c r="E114">
        <v>0</v>
      </c>
      <c r="F114" s="1">
        <v>34604</v>
      </c>
      <c r="G114" t="s">
        <v>164</v>
      </c>
      <c r="H114">
        <f>KPI[[#This Row],[UnitPrice]]*KPI[[#This Row],[Quantity]]</f>
        <v>1485</v>
      </c>
      <c r="I114">
        <v>8</v>
      </c>
    </row>
    <row r="115" spans="1:9" x14ac:dyDescent="0.3">
      <c r="A115">
        <v>10290</v>
      </c>
      <c r="B115">
        <v>49</v>
      </c>
      <c r="C115">
        <v>16</v>
      </c>
      <c r="D115">
        <v>15</v>
      </c>
      <c r="E115">
        <v>0</v>
      </c>
      <c r="F115" s="1">
        <v>34604</v>
      </c>
      <c r="G115" t="s">
        <v>164</v>
      </c>
      <c r="H115">
        <f>KPI[[#This Row],[UnitPrice]]*KPI[[#This Row],[Quantity]]</f>
        <v>240</v>
      </c>
      <c r="I115">
        <v>8</v>
      </c>
    </row>
    <row r="116" spans="1:9" x14ac:dyDescent="0.3">
      <c r="A116">
        <v>10290</v>
      </c>
      <c r="B116">
        <v>77</v>
      </c>
      <c r="C116">
        <v>10.4</v>
      </c>
      <c r="D116">
        <v>10</v>
      </c>
      <c r="E116">
        <v>0</v>
      </c>
      <c r="F116" s="1">
        <v>34604</v>
      </c>
      <c r="G116" t="s">
        <v>164</v>
      </c>
      <c r="H116">
        <f>KPI[[#This Row],[UnitPrice]]*KPI[[#This Row],[Quantity]]</f>
        <v>104</v>
      </c>
      <c r="I116">
        <v>8</v>
      </c>
    </row>
    <row r="117" spans="1:9" x14ac:dyDescent="0.3">
      <c r="A117">
        <v>10291</v>
      </c>
      <c r="B117">
        <v>13</v>
      </c>
      <c r="C117">
        <v>4.8</v>
      </c>
      <c r="D117">
        <v>20</v>
      </c>
      <c r="E117">
        <v>0.10000000149011612</v>
      </c>
      <c r="F117" s="1">
        <v>34604</v>
      </c>
      <c r="G117" t="s">
        <v>534</v>
      </c>
      <c r="H117">
        <f>KPI[[#This Row],[UnitPrice]]*KPI[[#This Row],[Quantity]]</f>
        <v>96</v>
      </c>
      <c r="I117">
        <v>6</v>
      </c>
    </row>
    <row r="118" spans="1:9" x14ac:dyDescent="0.3">
      <c r="A118">
        <v>10291</v>
      </c>
      <c r="B118">
        <v>44</v>
      </c>
      <c r="C118">
        <v>15.5</v>
      </c>
      <c r="D118">
        <v>24</v>
      </c>
      <c r="E118">
        <v>0.10000000149011612</v>
      </c>
      <c r="F118" s="1">
        <v>34604</v>
      </c>
      <c r="G118" t="s">
        <v>534</v>
      </c>
      <c r="H118">
        <f>KPI[[#This Row],[UnitPrice]]*KPI[[#This Row],[Quantity]]</f>
        <v>372</v>
      </c>
      <c r="I118">
        <v>6</v>
      </c>
    </row>
    <row r="119" spans="1:9" x14ac:dyDescent="0.3">
      <c r="A119">
        <v>10291</v>
      </c>
      <c r="B119">
        <v>51</v>
      </c>
      <c r="C119">
        <v>42.4</v>
      </c>
      <c r="D119">
        <v>2</v>
      </c>
      <c r="E119">
        <v>0.10000000149011612</v>
      </c>
      <c r="F119" s="1">
        <v>34604</v>
      </c>
      <c r="G119" t="s">
        <v>534</v>
      </c>
      <c r="H119">
        <f>KPI[[#This Row],[UnitPrice]]*KPI[[#This Row],[Quantity]]</f>
        <v>84.8</v>
      </c>
      <c r="I119">
        <v>6</v>
      </c>
    </row>
    <row r="120" spans="1:9" x14ac:dyDescent="0.3">
      <c r="A120">
        <v>10292</v>
      </c>
      <c r="B120">
        <v>20</v>
      </c>
      <c r="C120">
        <v>64.8</v>
      </c>
      <c r="D120">
        <v>20</v>
      </c>
      <c r="E120">
        <v>0</v>
      </c>
      <c r="F120" s="1">
        <v>34605</v>
      </c>
      <c r="G120" t="s">
        <v>683</v>
      </c>
      <c r="H120">
        <f>KPI[[#This Row],[UnitPrice]]*KPI[[#This Row],[Quantity]]</f>
        <v>1296</v>
      </c>
      <c r="I120">
        <v>1</v>
      </c>
    </row>
    <row r="121" spans="1:9" x14ac:dyDescent="0.3">
      <c r="A121">
        <v>10293</v>
      </c>
      <c r="B121">
        <v>18</v>
      </c>
      <c r="C121">
        <v>50</v>
      </c>
      <c r="D121">
        <v>12</v>
      </c>
      <c r="E121">
        <v>0</v>
      </c>
      <c r="F121" s="1">
        <v>34606</v>
      </c>
      <c r="G121" t="s">
        <v>678</v>
      </c>
      <c r="H121">
        <f>KPI[[#This Row],[UnitPrice]]*KPI[[#This Row],[Quantity]]</f>
        <v>600</v>
      </c>
      <c r="I121">
        <v>1</v>
      </c>
    </row>
    <row r="122" spans="1:9" x14ac:dyDescent="0.3">
      <c r="A122">
        <v>10293</v>
      </c>
      <c r="B122">
        <v>24</v>
      </c>
      <c r="C122">
        <v>3.6</v>
      </c>
      <c r="D122">
        <v>10</v>
      </c>
      <c r="E122">
        <v>0</v>
      </c>
      <c r="F122" s="1">
        <v>34606</v>
      </c>
      <c r="G122" t="s">
        <v>678</v>
      </c>
      <c r="H122">
        <f>KPI[[#This Row],[UnitPrice]]*KPI[[#This Row],[Quantity]]</f>
        <v>36</v>
      </c>
      <c r="I122">
        <v>1</v>
      </c>
    </row>
    <row r="123" spans="1:9" x14ac:dyDescent="0.3">
      <c r="A123">
        <v>10293</v>
      </c>
      <c r="B123">
        <v>63</v>
      </c>
      <c r="C123">
        <v>35.1</v>
      </c>
      <c r="D123">
        <v>5</v>
      </c>
      <c r="E123">
        <v>0</v>
      </c>
      <c r="F123" s="1">
        <v>34606</v>
      </c>
      <c r="G123" t="s">
        <v>678</v>
      </c>
      <c r="H123">
        <f>KPI[[#This Row],[UnitPrice]]*KPI[[#This Row],[Quantity]]</f>
        <v>175.5</v>
      </c>
      <c r="I123">
        <v>1</v>
      </c>
    </row>
    <row r="124" spans="1:9" x14ac:dyDescent="0.3">
      <c r="A124">
        <v>10293</v>
      </c>
      <c r="B124">
        <v>75</v>
      </c>
      <c r="C124">
        <v>6.2</v>
      </c>
      <c r="D124">
        <v>6</v>
      </c>
      <c r="E124">
        <v>0</v>
      </c>
      <c r="F124" s="1">
        <v>34606</v>
      </c>
      <c r="G124" t="s">
        <v>678</v>
      </c>
      <c r="H124">
        <f>KPI[[#This Row],[UnitPrice]]*KPI[[#This Row],[Quantity]]</f>
        <v>37.200000000000003</v>
      </c>
      <c r="I124">
        <v>1</v>
      </c>
    </row>
    <row r="125" spans="1:9" x14ac:dyDescent="0.3">
      <c r="A125">
        <v>10294</v>
      </c>
      <c r="B125">
        <v>1</v>
      </c>
      <c r="C125">
        <v>14.4</v>
      </c>
      <c r="D125">
        <v>18</v>
      </c>
      <c r="E125">
        <v>0</v>
      </c>
      <c r="F125" s="1">
        <v>34607</v>
      </c>
      <c r="G125" t="s">
        <v>560</v>
      </c>
      <c r="H125">
        <f>KPI[[#This Row],[UnitPrice]]*KPI[[#This Row],[Quantity]]</f>
        <v>259.2</v>
      </c>
      <c r="I125">
        <v>4</v>
      </c>
    </row>
    <row r="126" spans="1:9" x14ac:dyDescent="0.3">
      <c r="A126">
        <v>10294</v>
      </c>
      <c r="B126">
        <v>17</v>
      </c>
      <c r="C126">
        <v>31.2</v>
      </c>
      <c r="D126">
        <v>15</v>
      </c>
      <c r="E126">
        <v>0</v>
      </c>
      <c r="F126" s="1">
        <v>34607</v>
      </c>
      <c r="G126" t="s">
        <v>560</v>
      </c>
      <c r="H126">
        <f>KPI[[#This Row],[UnitPrice]]*KPI[[#This Row],[Quantity]]</f>
        <v>468</v>
      </c>
      <c r="I126">
        <v>4</v>
      </c>
    </row>
    <row r="127" spans="1:9" x14ac:dyDescent="0.3">
      <c r="A127">
        <v>10294</v>
      </c>
      <c r="B127">
        <v>43</v>
      </c>
      <c r="C127">
        <v>36.799999999999997</v>
      </c>
      <c r="D127">
        <v>15</v>
      </c>
      <c r="E127">
        <v>0</v>
      </c>
      <c r="F127" s="1">
        <v>34607</v>
      </c>
      <c r="G127" t="s">
        <v>560</v>
      </c>
      <c r="H127">
        <f>KPI[[#This Row],[UnitPrice]]*KPI[[#This Row],[Quantity]]</f>
        <v>552</v>
      </c>
      <c r="I127">
        <v>4</v>
      </c>
    </row>
    <row r="128" spans="1:9" x14ac:dyDescent="0.3">
      <c r="A128">
        <v>10294</v>
      </c>
      <c r="B128">
        <v>60</v>
      </c>
      <c r="C128">
        <v>27.2</v>
      </c>
      <c r="D128">
        <v>21</v>
      </c>
      <c r="E128">
        <v>0</v>
      </c>
      <c r="F128" s="1">
        <v>34607</v>
      </c>
      <c r="G128" t="s">
        <v>560</v>
      </c>
      <c r="H128">
        <f>KPI[[#This Row],[UnitPrice]]*KPI[[#This Row],[Quantity]]</f>
        <v>571.19999999999993</v>
      </c>
      <c r="I128">
        <v>4</v>
      </c>
    </row>
    <row r="129" spans="1:9" x14ac:dyDescent="0.3">
      <c r="A129">
        <v>10294</v>
      </c>
      <c r="B129">
        <v>75</v>
      </c>
      <c r="C129">
        <v>6.2</v>
      </c>
      <c r="D129">
        <v>6</v>
      </c>
      <c r="E129">
        <v>0</v>
      </c>
      <c r="F129" s="1">
        <v>34607</v>
      </c>
      <c r="G129" t="s">
        <v>560</v>
      </c>
      <c r="H129">
        <f>KPI[[#This Row],[UnitPrice]]*KPI[[#This Row],[Quantity]]</f>
        <v>37.200000000000003</v>
      </c>
      <c r="I129">
        <v>4</v>
      </c>
    </row>
    <row r="130" spans="1:9" x14ac:dyDescent="0.3">
      <c r="A130">
        <v>10295</v>
      </c>
      <c r="B130">
        <v>56</v>
      </c>
      <c r="C130">
        <v>30.4</v>
      </c>
      <c r="D130">
        <v>4</v>
      </c>
      <c r="E130">
        <v>0</v>
      </c>
      <c r="F130" s="1">
        <v>34610</v>
      </c>
      <c r="G130" t="s">
        <v>714</v>
      </c>
      <c r="H130">
        <f>KPI[[#This Row],[UnitPrice]]*KPI[[#This Row],[Quantity]]</f>
        <v>121.6</v>
      </c>
      <c r="I130">
        <v>2</v>
      </c>
    </row>
    <row r="131" spans="1:9" x14ac:dyDescent="0.3">
      <c r="A131">
        <v>10296</v>
      </c>
      <c r="B131">
        <v>11</v>
      </c>
      <c r="C131">
        <v>16.8</v>
      </c>
      <c r="D131">
        <v>12</v>
      </c>
      <c r="E131">
        <v>0</v>
      </c>
      <c r="F131" s="1">
        <v>34611</v>
      </c>
      <c r="G131" t="s">
        <v>416</v>
      </c>
      <c r="H131">
        <f>KPI[[#This Row],[UnitPrice]]*KPI[[#This Row],[Quantity]]</f>
        <v>201.60000000000002</v>
      </c>
      <c r="I131">
        <v>6</v>
      </c>
    </row>
    <row r="132" spans="1:9" x14ac:dyDescent="0.3">
      <c r="A132">
        <v>10296</v>
      </c>
      <c r="B132">
        <v>16</v>
      </c>
      <c r="C132">
        <v>13.9</v>
      </c>
      <c r="D132">
        <v>30</v>
      </c>
      <c r="E132">
        <v>0</v>
      </c>
      <c r="F132" s="1">
        <v>34611</v>
      </c>
      <c r="G132" t="s">
        <v>416</v>
      </c>
      <c r="H132">
        <f>KPI[[#This Row],[UnitPrice]]*KPI[[#This Row],[Quantity]]</f>
        <v>417</v>
      </c>
      <c r="I132">
        <v>6</v>
      </c>
    </row>
    <row r="133" spans="1:9" x14ac:dyDescent="0.3">
      <c r="A133">
        <v>10296</v>
      </c>
      <c r="B133">
        <v>69</v>
      </c>
      <c r="C133">
        <v>28.8</v>
      </c>
      <c r="D133">
        <v>15</v>
      </c>
      <c r="E133">
        <v>0</v>
      </c>
      <c r="F133" s="1">
        <v>34611</v>
      </c>
      <c r="G133" t="s">
        <v>416</v>
      </c>
      <c r="H133">
        <f>KPI[[#This Row],[UnitPrice]]*KPI[[#This Row],[Quantity]]</f>
        <v>432</v>
      </c>
      <c r="I133">
        <v>6</v>
      </c>
    </row>
    <row r="134" spans="1:9" x14ac:dyDescent="0.3">
      <c r="A134">
        <v>10297</v>
      </c>
      <c r="B134">
        <v>39</v>
      </c>
      <c r="C134">
        <v>14.4</v>
      </c>
      <c r="D134">
        <v>60</v>
      </c>
      <c r="E134">
        <v>0</v>
      </c>
      <c r="F134" s="1">
        <v>34612</v>
      </c>
      <c r="G134" t="s">
        <v>95</v>
      </c>
      <c r="H134">
        <f>KPI[[#This Row],[UnitPrice]]*KPI[[#This Row],[Quantity]]</f>
        <v>864</v>
      </c>
      <c r="I134">
        <v>5</v>
      </c>
    </row>
    <row r="135" spans="1:9" x14ac:dyDescent="0.3">
      <c r="A135">
        <v>10297</v>
      </c>
      <c r="B135">
        <v>72</v>
      </c>
      <c r="C135">
        <v>27.8</v>
      </c>
      <c r="D135">
        <v>20</v>
      </c>
      <c r="E135">
        <v>0</v>
      </c>
      <c r="F135" s="1">
        <v>34612</v>
      </c>
      <c r="G135" t="s">
        <v>95</v>
      </c>
      <c r="H135">
        <f>KPI[[#This Row],[UnitPrice]]*KPI[[#This Row],[Quantity]]</f>
        <v>556</v>
      </c>
      <c r="I135">
        <v>5</v>
      </c>
    </row>
    <row r="136" spans="1:9" x14ac:dyDescent="0.3">
      <c r="A136">
        <v>10298</v>
      </c>
      <c r="B136">
        <v>2</v>
      </c>
      <c r="C136">
        <v>15.2</v>
      </c>
      <c r="D136">
        <v>40</v>
      </c>
      <c r="E136">
        <v>0</v>
      </c>
      <c r="F136" s="1">
        <v>34613</v>
      </c>
      <c r="G136" t="s">
        <v>343</v>
      </c>
      <c r="H136">
        <f>KPI[[#This Row],[UnitPrice]]*KPI[[#This Row],[Quantity]]</f>
        <v>608</v>
      </c>
      <c r="I136">
        <v>6</v>
      </c>
    </row>
    <row r="137" spans="1:9" x14ac:dyDescent="0.3">
      <c r="A137">
        <v>10298</v>
      </c>
      <c r="B137">
        <v>36</v>
      </c>
      <c r="C137">
        <v>15.2</v>
      </c>
      <c r="D137">
        <v>40</v>
      </c>
      <c r="E137">
        <v>0.25</v>
      </c>
      <c r="F137" s="1">
        <v>34613</v>
      </c>
      <c r="G137" t="s">
        <v>343</v>
      </c>
      <c r="H137">
        <f>KPI[[#This Row],[UnitPrice]]*KPI[[#This Row],[Quantity]]</f>
        <v>608</v>
      </c>
      <c r="I137">
        <v>6</v>
      </c>
    </row>
    <row r="138" spans="1:9" x14ac:dyDescent="0.3">
      <c r="A138">
        <v>10298</v>
      </c>
      <c r="B138">
        <v>59</v>
      </c>
      <c r="C138">
        <v>44</v>
      </c>
      <c r="D138">
        <v>30</v>
      </c>
      <c r="E138">
        <v>0.25</v>
      </c>
      <c r="F138" s="1">
        <v>34613</v>
      </c>
      <c r="G138" t="s">
        <v>343</v>
      </c>
      <c r="H138">
        <f>KPI[[#This Row],[UnitPrice]]*KPI[[#This Row],[Quantity]]</f>
        <v>1320</v>
      </c>
      <c r="I138">
        <v>6</v>
      </c>
    </row>
    <row r="139" spans="1:9" x14ac:dyDescent="0.3">
      <c r="A139">
        <v>10298</v>
      </c>
      <c r="B139">
        <v>62</v>
      </c>
      <c r="C139">
        <v>39.4</v>
      </c>
      <c r="D139">
        <v>15</v>
      </c>
      <c r="E139">
        <v>0</v>
      </c>
      <c r="F139" s="1">
        <v>34613</v>
      </c>
      <c r="G139" t="s">
        <v>343</v>
      </c>
      <c r="H139">
        <f>KPI[[#This Row],[UnitPrice]]*KPI[[#This Row],[Quantity]]</f>
        <v>591</v>
      </c>
      <c r="I139">
        <v>6</v>
      </c>
    </row>
    <row r="140" spans="1:9" x14ac:dyDescent="0.3">
      <c r="A140">
        <v>10299</v>
      </c>
      <c r="B140">
        <v>19</v>
      </c>
      <c r="C140">
        <v>7.3</v>
      </c>
      <c r="D140">
        <v>15</v>
      </c>
      <c r="E140">
        <v>0</v>
      </c>
      <c r="F140" s="1">
        <v>34614</v>
      </c>
      <c r="G140" t="s">
        <v>578</v>
      </c>
      <c r="H140">
        <f>KPI[[#This Row],[UnitPrice]]*KPI[[#This Row],[Quantity]]</f>
        <v>109.5</v>
      </c>
      <c r="I140">
        <v>4</v>
      </c>
    </row>
    <row r="141" spans="1:9" x14ac:dyDescent="0.3">
      <c r="A141">
        <v>10299</v>
      </c>
      <c r="B141">
        <v>70</v>
      </c>
      <c r="C141">
        <v>12</v>
      </c>
      <c r="D141">
        <v>20</v>
      </c>
      <c r="E141">
        <v>0</v>
      </c>
      <c r="F141" s="1">
        <v>34614</v>
      </c>
      <c r="G141" t="s">
        <v>578</v>
      </c>
      <c r="H141">
        <f>KPI[[#This Row],[UnitPrice]]*KPI[[#This Row],[Quantity]]</f>
        <v>240</v>
      </c>
      <c r="I141">
        <v>4</v>
      </c>
    </row>
    <row r="142" spans="1:9" x14ac:dyDescent="0.3">
      <c r="A142">
        <v>10300</v>
      </c>
      <c r="B142">
        <v>66</v>
      </c>
      <c r="C142">
        <v>13.6</v>
      </c>
      <c r="D142">
        <v>30</v>
      </c>
      <c r="E142">
        <v>0</v>
      </c>
      <c r="F142" s="1">
        <v>34617</v>
      </c>
      <c r="G142" t="s">
        <v>442</v>
      </c>
      <c r="H142">
        <f>KPI[[#This Row],[UnitPrice]]*KPI[[#This Row],[Quantity]]</f>
        <v>408</v>
      </c>
      <c r="I142">
        <v>2</v>
      </c>
    </row>
    <row r="143" spans="1:9" x14ac:dyDescent="0.3">
      <c r="A143">
        <v>10300</v>
      </c>
      <c r="B143">
        <v>68</v>
      </c>
      <c r="C143">
        <v>10</v>
      </c>
      <c r="D143">
        <v>20</v>
      </c>
      <c r="E143">
        <v>0</v>
      </c>
      <c r="F143" s="1">
        <v>34617</v>
      </c>
      <c r="G143" t="s">
        <v>442</v>
      </c>
      <c r="H143">
        <f>KPI[[#This Row],[UnitPrice]]*KPI[[#This Row],[Quantity]]</f>
        <v>200</v>
      </c>
      <c r="I143">
        <v>2</v>
      </c>
    </row>
    <row r="144" spans="1:9" x14ac:dyDescent="0.3">
      <c r="A144">
        <v>10301</v>
      </c>
      <c r="B144">
        <v>40</v>
      </c>
      <c r="C144">
        <v>14.7</v>
      </c>
      <c r="D144">
        <v>10</v>
      </c>
      <c r="E144">
        <v>0</v>
      </c>
      <c r="F144" s="1">
        <v>34617</v>
      </c>
      <c r="G144" t="s">
        <v>722</v>
      </c>
      <c r="H144">
        <f>KPI[[#This Row],[UnitPrice]]*KPI[[#This Row],[Quantity]]</f>
        <v>147</v>
      </c>
      <c r="I144">
        <v>8</v>
      </c>
    </row>
    <row r="145" spans="1:9" x14ac:dyDescent="0.3">
      <c r="A145">
        <v>10301</v>
      </c>
      <c r="B145">
        <v>56</v>
      </c>
      <c r="C145">
        <v>30.4</v>
      </c>
      <c r="D145">
        <v>20</v>
      </c>
      <c r="E145">
        <v>0</v>
      </c>
      <c r="F145" s="1">
        <v>34617</v>
      </c>
      <c r="G145" t="s">
        <v>722</v>
      </c>
      <c r="H145">
        <f>KPI[[#This Row],[UnitPrice]]*KPI[[#This Row],[Quantity]]</f>
        <v>608</v>
      </c>
      <c r="I145">
        <v>8</v>
      </c>
    </row>
    <row r="146" spans="1:9" x14ac:dyDescent="0.3">
      <c r="A146">
        <v>10302</v>
      </c>
      <c r="B146">
        <v>17</v>
      </c>
      <c r="C146">
        <v>31.2</v>
      </c>
      <c r="D146">
        <v>40</v>
      </c>
      <c r="E146">
        <v>0</v>
      </c>
      <c r="F146" s="1">
        <v>34618</v>
      </c>
      <c r="G146" t="s">
        <v>647</v>
      </c>
      <c r="H146">
        <f>KPI[[#This Row],[UnitPrice]]*KPI[[#This Row],[Quantity]]</f>
        <v>1248</v>
      </c>
      <c r="I146">
        <v>4</v>
      </c>
    </row>
    <row r="147" spans="1:9" x14ac:dyDescent="0.3">
      <c r="A147">
        <v>10302</v>
      </c>
      <c r="B147">
        <v>28</v>
      </c>
      <c r="C147">
        <v>36.4</v>
      </c>
      <c r="D147">
        <v>28</v>
      </c>
      <c r="E147">
        <v>0</v>
      </c>
      <c r="F147" s="1">
        <v>34618</v>
      </c>
      <c r="G147" t="s">
        <v>647</v>
      </c>
      <c r="H147">
        <f>KPI[[#This Row],[UnitPrice]]*KPI[[#This Row],[Quantity]]</f>
        <v>1019.1999999999999</v>
      </c>
      <c r="I147">
        <v>4</v>
      </c>
    </row>
    <row r="148" spans="1:9" x14ac:dyDescent="0.3">
      <c r="A148">
        <v>10302</v>
      </c>
      <c r="B148">
        <v>43</v>
      </c>
      <c r="C148">
        <v>36.799999999999997</v>
      </c>
      <c r="D148">
        <v>12</v>
      </c>
      <c r="E148">
        <v>0</v>
      </c>
      <c r="F148" s="1">
        <v>34618</v>
      </c>
      <c r="G148" t="s">
        <v>647</v>
      </c>
      <c r="H148">
        <f>KPI[[#This Row],[UnitPrice]]*KPI[[#This Row],[Quantity]]</f>
        <v>441.59999999999997</v>
      </c>
      <c r="I148">
        <v>4</v>
      </c>
    </row>
    <row r="149" spans="1:9" x14ac:dyDescent="0.3">
      <c r="A149">
        <v>10303</v>
      </c>
      <c r="B149">
        <v>40</v>
      </c>
      <c r="C149">
        <v>14.7</v>
      </c>
      <c r="D149">
        <v>40</v>
      </c>
      <c r="E149">
        <v>0.10000000149011612</v>
      </c>
      <c r="F149" s="1">
        <v>34619</v>
      </c>
      <c r="G149" t="s">
        <v>284</v>
      </c>
      <c r="H149">
        <f>KPI[[#This Row],[UnitPrice]]*KPI[[#This Row],[Quantity]]</f>
        <v>588</v>
      </c>
      <c r="I149">
        <v>7</v>
      </c>
    </row>
    <row r="150" spans="1:9" x14ac:dyDescent="0.3">
      <c r="A150">
        <v>10303</v>
      </c>
      <c r="B150">
        <v>65</v>
      </c>
      <c r="C150">
        <v>16.8</v>
      </c>
      <c r="D150">
        <v>30</v>
      </c>
      <c r="E150">
        <v>0.10000000149011612</v>
      </c>
      <c r="F150" s="1">
        <v>34619</v>
      </c>
      <c r="G150" t="s">
        <v>284</v>
      </c>
      <c r="H150">
        <f>KPI[[#This Row],[UnitPrice]]*KPI[[#This Row],[Quantity]]</f>
        <v>504</v>
      </c>
      <c r="I150">
        <v>7</v>
      </c>
    </row>
    <row r="151" spans="1:9" x14ac:dyDescent="0.3">
      <c r="A151">
        <v>10303</v>
      </c>
      <c r="B151">
        <v>68</v>
      </c>
      <c r="C151">
        <v>10</v>
      </c>
      <c r="D151">
        <v>15</v>
      </c>
      <c r="E151">
        <v>0.10000000149011612</v>
      </c>
      <c r="F151" s="1">
        <v>34619</v>
      </c>
      <c r="G151" t="s">
        <v>284</v>
      </c>
      <c r="H151">
        <f>KPI[[#This Row],[UnitPrice]]*KPI[[#This Row],[Quantity]]</f>
        <v>150</v>
      </c>
      <c r="I151">
        <v>7</v>
      </c>
    </row>
    <row r="152" spans="1:9" x14ac:dyDescent="0.3">
      <c r="A152">
        <v>10304</v>
      </c>
      <c r="B152">
        <v>49</v>
      </c>
      <c r="C152">
        <v>16</v>
      </c>
      <c r="D152">
        <v>30</v>
      </c>
      <c r="E152">
        <v>0</v>
      </c>
      <c r="F152" s="1">
        <v>34620</v>
      </c>
      <c r="G152" t="s">
        <v>678</v>
      </c>
      <c r="H152">
        <f>KPI[[#This Row],[UnitPrice]]*KPI[[#This Row],[Quantity]]</f>
        <v>480</v>
      </c>
      <c r="I152">
        <v>1</v>
      </c>
    </row>
    <row r="153" spans="1:9" x14ac:dyDescent="0.3">
      <c r="A153">
        <v>10304</v>
      </c>
      <c r="B153">
        <v>59</v>
      </c>
      <c r="C153">
        <v>44</v>
      </c>
      <c r="D153">
        <v>10</v>
      </c>
      <c r="E153">
        <v>0</v>
      </c>
      <c r="F153" s="1">
        <v>34620</v>
      </c>
      <c r="G153" t="s">
        <v>678</v>
      </c>
      <c r="H153">
        <f>KPI[[#This Row],[UnitPrice]]*KPI[[#This Row],[Quantity]]</f>
        <v>440</v>
      </c>
      <c r="I153">
        <v>1</v>
      </c>
    </row>
    <row r="154" spans="1:9" x14ac:dyDescent="0.3">
      <c r="A154">
        <v>10304</v>
      </c>
      <c r="B154">
        <v>71</v>
      </c>
      <c r="C154">
        <v>17.2</v>
      </c>
      <c r="D154">
        <v>2</v>
      </c>
      <c r="E154">
        <v>0</v>
      </c>
      <c r="F154" s="1">
        <v>34620</v>
      </c>
      <c r="G154" t="s">
        <v>678</v>
      </c>
      <c r="H154">
        <f>KPI[[#This Row],[UnitPrice]]*KPI[[#This Row],[Quantity]]</f>
        <v>34.4</v>
      </c>
      <c r="I154">
        <v>1</v>
      </c>
    </row>
    <row r="155" spans="1:9" x14ac:dyDescent="0.3">
      <c r="A155">
        <v>10305</v>
      </c>
      <c r="B155">
        <v>18</v>
      </c>
      <c r="C155">
        <v>50</v>
      </c>
      <c r="D155">
        <v>25</v>
      </c>
      <c r="E155">
        <v>0.10000000149011612</v>
      </c>
      <c r="F155" s="1">
        <v>34621</v>
      </c>
      <c r="G155" t="s">
        <v>488</v>
      </c>
      <c r="H155">
        <f>KPI[[#This Row],[UnitPrice]]*KPI[[#This Row],[Quantity]]</f>
        <v>1250</v>
      </c>
      <c r="I155">
        <v>8</v>
      </c>
    </row>
    <row r="156" spans="1:9" x14ac:dyDescent="0.3">
      <c r="A156">
        <v>10305</v>
      </c>
      <c r="B156">
        <v>29</v>
      </c>
      <c r="C156">
        <v>99</v>
      </c>
      <c r="D156">
        <v>25</v>
      </c>
      <c r="E156">
        <v>0.10000000149011612</v>
      </c>
      <c r="F156" s="1">
        <v>34621</v>
      </c>
      <c r="G156" t="s">
        <v>488</v>
      </c>
      <c r="H156">
        <f>KPI[[#This Row],[UnitPrice]]*KPI[[#This Row],[Quantity]]</f>
        <v>2475</v>
      </c>
      <c r="I156">
        <v>8</v>
      </c>
    </row>
    <row r="157" spans="1:9" x14ac:dyDescent="0.3">
      <c r="A157">
        <v>10305</v>
      </c>
      <c r="B157">
        <v>39</v>
      </c>
      <c r="C157">
        <v>14.4</v>
      </c>
      <c r="D157">
        <v>30</v>
      </c>
      <c r="E157">
        <v>0.10000000149011612</v>
      </c>
      <c r="F157" s="1">
        <v>34621</v>
      </c>
      <c r="G157" t="s">
        <v>488</v>
      </c>
      <c r="H157">
        <f>KPI[[#This Row],[UnitPrice]]*KPI[[#This Row],[Quantity]]</f>
        <v>432</v>
      </c>
      <c r="I157">
        <v>8</v>
      </c>
    </row>
    <row r="158" spans="1:9" x14ac:dyDescent="0.3">
      <c r="A158">
        <v>10306</v>
      </c>
      <c r="B158">
        <v>30</v>
      </c>
      <c r="C158">
        <v>20.7</v>
      </c>
      <c r="D158">
        <v>10</v>
      </c>
      <c r="E158">
        <v>0</v>
      </c>
      <c r="F158" s="1">
        <v>34624</v>
      </c>
      <c r="G158" t="s">
        <v>591</v>
      </c>
      <c r="H158">
        <f>KPI[[#This Row],[UnitPrice]]*KPI[[#This Row],[Quantity]]</f>
        <v>207</v>
      </c>
      <c r="I158">
        <v>1</v>
      </c>
    </row>
    <row r="159" spans="1:9" x14ac:dyDescent="0.3">
      <c r="A159">
        <v>10306</v>
      </c>
      <c r="B159">
        <v>53</v>
      </c>
      <c r="C159">
        <v>26.2</v>
      </c>
      <c r="D159">
        <v>10</v>
      </c>
      <c r="E159">
        <v>0</v>
      </c>
      <c r="F159" s="1">
        <v>34624</v>
      </c>
      <c r="G159" t="s">
        <v>591</v>
      </c>
      <c r="H159">
        <f>KPI[[#This Row],[UnitPrice]]*KPI[[#This Row],[Quantity]]</f>
        <v>262</v>
      </c>
      <c r="I159">
        <v>1</v>
      </c>
    </row>
    <row r="160" spans="1:9" x14ac:dyDescent="0.3">
      <c r="A160">
        <v>10306</v>
      </c>
      <c r="B160">
        <v>54</v>
      </c>
      <c r="C160">
        <v>5.9</v>
      </c>
      <c r="D160">
        <v>5</v>
      </c>
      <c r="E160">
        <v>0</v>
      </c>
      <c r="F160" s="1">
        <v>34624</v>
      </c>
      <c r="G160" t="s">
        <v>591</v>
      </c>
      <c r="H160">
        <f>KPI[[#This Row],[UnitPrice]]*KPI[[#This Row],[Quantity]]</f>
        <v>29.5</v>
      </c>
      <c r="I160">
        <v>1</v>
      </c>
    </row>
    <row r="161" spans="1:9" x14ac:dyDescent="0.3">
      <c r="A161">
        <v>10307</v>
      </c>
      <c r="B161">
        <v>62</v>
      </c>
      <c r="C161">
        <v>39.4</v>
      </c>
      <c r="D161">
        <v>10</v>
      </c>
      <c r="E161">
        <v>0</v>
      </c>
      <c r="F161" s="1">
        <v>34625</v>
      </c>
      <c r="G161" t="s">
        <v>434</v>
      </c>
      <c r="H161">
        <f>KPI[[#This Row],[UnitPrice]]*KPI[[#This Row],[Quantity]]</f>
        <v>394</v>
      </c>
      <c r="I161">
        <v>2</v>
      </c>
    </row>
    <row r="162" spans="1:9" x14ac:dyDescent="0.3">
      <c r="A162">
        <v>10307</v>
      </c>
      <c r="B162">
        <v>68</v>
      </c>
      <c r="C162">
        <v>10</v>
      </c>
      <c r="D162">
        <v>3</v>
      </c>
      <c r="E162">
        <v>0</v>
      </c>
      <c r="F162" s="1">
        <v>34625</v>
      </c>
      <c r="G162" t="s">
        <v>434</v>
      </c>
      <c r="H162">
        <f>KPI[[#This Row],[UnitPrice]]*KPI[[#This Row],[Quantity]]</f>
        <v>30</v>
      </c>
      <c r="I162">
        <v>2</v>
      </c>
    </row>
    <row r="163" spans="1:9" x14ac:dyDescent="0.3">
      <c r="A163">
        <v>10308</v>
      </c>
      <c r="B163">
        <v>69</v>
      </c>
      <c r="C163">
        <v>28.8</v>
      </c>
      <c r="D163">
        <v>1</v>
      </c>
      <c r="E163">
        <v>0</v>
      </c>
      <c r="F163" s="1">
        <v>34626</v>
      </c>
      <c r="G163" t="s">
        <v>52</v>
      </c>
      <c r="H163">
        <f>KPI[[#This Row],[UnitPrice]]*KPI[[#This Row],[Quantity]]</f>
        <v>28.8</v>
      </c>
      <c r="I163">
        <v>7</v>
      </c>
    </row>
    <row r="164" spans="1:9" x14ac:dyDescent="0.3">
      <c r="A164">
        <v>10308</v>
      </c>
      <c r="B164">
        <v>70</v>
      </c>
      <c r="C164">
        <v>12</v>
      </c>
      <c r="D164">
        <v>5</v>
      </c>
      <c r="E164">
        <v>0</v>
      </c>
      <c r="F164" s="1">
        <v>34626</v>
      </c>
      <c r="G164" t="s">
        <v>52</v>
      </c>
      <c r="H164">
        <f>KPI[[#This Row],[UnitPrice]]*KPI[[#This Row],[Quantity]]</f>
        <v>60</v>
      </c>
      <c r="I164">
        <v>7</v>
      </c>
    </row>
    <row r="165" spans="1:9" x14ac:dyDescent="0.3">
      <c r="A165">
        <v>10309</v>
      </c>
      <c r="B165">
        <v>4</v>
      </c>
      <c r="C165">
        <v>17.600000000000001</v>
      </c>
      <c r="D165">
        <v>20</v>
      </c>
      <c r="E165">
        <v>0</v>
      </c>
      <c r="F165" s="1">
        <v>34627</v>
      </c>
      <c r="G165" t="s">
        <v>343</v>
      </c>
      <c r="H165">
        <f>KPI[[#This Row],[UnitPrice]]*KPI[[#This Row],[Quantity]]</f>
        <v>352</v>
      </c>
      <c r="I165">
        <v>3</v>
      </c>
    </row>
    <row r="166" spans="1:9" x14ac:dyDescent="0.3">
      <c r="A166">
        <v>10309</v>
      </c>
      <c r="B166">
        <v>6</v>
      </c>
      <c r="C166">
        <v>20</v>
      </c>
      <c r="D166">
        <v>30</v>
      </c>
      <c r="E166">
        <v>0</v>
      </c>
      <c r="F166" s="1">
        <v>34627</v>
      </c>
      <c r="G166" t="s">
        <v>343</v>
      </c>
      <c r="H166">
        <f>KPI[[#This Row],[UnitPrice]]*KPI[[#This Row],[Quantity]]</f>
        <v>600</v>
      </c>
      <c r="I166">
        <v>3</v>
      </c>
    </row>
    <row r="167" spans="1:9" x14ac:dyDescent="0.3">
      <c r="A167">
        <v>10309</v>
      </c>
      <c r="B167">
        <v>42</v>
      </c>
      <c r="C167">
        <v>11.2</v>
      </c>
      <c r="D167">
        <v>2</v>
      </c>
      <c r="E167">
        <v>0</v>
      </c>
      <c r="F167" s="1">
        <v>34627</v>
      </c>
      <c r="G167" t="s">
        <v>343</v>
      </c>
      <c r="H167">
        <f>KPI[[#This Row],[UnitPrice]]*KPI[[#This Row],[Quantity]]</f>
        <v>22.4</v>
      </c>
      <c r="I167">
        <v>3</v>
      </c>
    </row>
    <row r="168" spans="1:9" x14ac:dyDescent="0.3">
      <c r="A168">
        <v>10309</v>
      </c>
      <c r="B168">
        <v>43</v>
      </c>
      <c r="C168">
        <v>36.799999999999997</v>
      </c>
      <c r="D168">
        <v>20</v>
      </c>
      <c r="E168">
        <v>0</v>
      </c>
      <c r="F168" s="1">
        <v>34627</v>
      </c>
      <c r="G168" t="s">
        <v>343</v>
      </c>
      <c r="H168">
        <f>KPI[[#This Row],[UnitPrice]]*KPI[[#This Row],[Quantity]]</f>
        <v>736</v>
      </c>
      <c r="I168">
        <v>3</v>
      </c>
    </row>
    <row r="169" spans="1:9" x14ac:dyDescent="0.3">
      <c r="A169">
        <v>10309</v>
      </c>
      <c r="B169">
        <v>71</v>
      </c>
      <c r="C169">
        <v>17.2</v>
      </c>
      <c r="D169">
        <v>3</v>
      </c>
      <c r="E169">
        <v>0</v>
      </c>
      <c r="F169" s="1">
        <v>34627</v>
      </c>
      <c r="G169" t="s">
        <v>343</v>
      </c>
      <c r="H169">
        <f>KPI[[#This Row],[UnitPrice]]*KPI[[#This Row],[Quantity]]</f>
        <v>51.599999999999994</v>
      </c>
      <c r="I169">
        <v>3</v>
      </c>
    </row>
    <row r="170" spans="1:9" x14ac:dyDescent="0.3">
      <c r="A170">
        <v>10310</v>
      </c>
      <c r="B170">
        <v>16</v>
      </c>
      <c r="C170">
        <v>13.9</v>
      </c>
      <c r="D170">
        <v>10</v>
      </c>
      <c r="E170">
        <v>0</v>
      </c>
      <c r="F170" s="1">
        <v>34628</v>
      </c>
      <c r="G170" t="s">
        <v>655</v>
      </c>
      <c r="H170">
        <f>KPI[[#This Row],[UnitPrice]]*KPI[[#This Row],[Quantity]]</f>
        <v>139</v>
      </c>
      <c r="I170">
        <v>8</v>
      </c>
    </row>
    <row r="171" spans="1:9" x14ac:dyDescent="0.3">
      <c r="A171">
        <v>10310</v>
      </c>
      <c r="B171">
        <v>62</v>
      </c>
      <c r="C171">
        <v>39.4</v>
      </c>
      <c r="D171">
        <v>5</v>
      </c>
      <c r="E171">
        <v>0</v>
      </c>
      <c r="F171" s="1">
        <v>34628</v>
      </c>
      <c r="G171" t="s">
        <v>655</v>
      </c>
      <c r="H171">
        <f>KPI[[#This Row],[UnitPrice]]*KPI[[#This Row],[Quantity]]</f>
        <v>197</v>
      </c>
      <c r="I171">
        <v>8</v>
      </c>
    </row>
    <row r="172" spans="1:9" x14ac:dyDescent="0.3">
      <c r="A172">
        <v>10311</v>
      </c>
      <c r="B172">
        <v>42</v>
      </c>
      <c r="C172">
        <v>11.2</v>
      </c>
      <c r="D172">
        <v>6</v>
      </c>
      <c r="E172">
        <v>0</v>
      </c>
      <c r="F172" s="1">
        <v>34628</v>
      </c>
      <c r="G172" t="s">
        <v>189</v>
      </c>
      <c r="H172">
        <f>KPI[[#This Row],[UnitPrice]]*KPI[[#This Row],[Quantity]]</f>
        <v>67.199999999999989</v>
      </c>
      <c r="I172">
        <v>1</v>
      </c>
    </row>
    <row r="173" spans="1:9" x14ac:dyDescent="0.3">
      <c r="A173">
        <v>10311</v>
      </c>
      <c r="B173">
        <v>69</v>
      </c>
      <c r="C173">
        <v>28.8</v>
      </c>
      <c r="D173">
        <v>7</v>
      </c>
      <c r="E173">
        <v>0</v>
      </c>
      <c r="F173" s="1">
        <v>34628</v>
      </c>
      <c r="G173" t="s">
        <v>189</v>
      </c>
      <c r="H173">
        <f>KPI[[#This Row],[UnitPrice]]*KPI[[#This Row],[Quantity]]</f>
        <v>201.6</v>
      </c>
      <c r="I173">
        <v>1</v>
      </c>
    </row>
    <row r="174" spans="1:9" x14ac:dyDescent="0.3">
      <c r="A174">
        <v>10312</v>
      </c>
      <c r="B174">
        <v>28</v>
      </c>
      <c r="C174">
        <v>36.4</v>
      </c>
      <c r="D174">
        <v>4</v>
      </c>
      <c r="E174">
        <v>0</v>
      </c>
      <c r="F174" s="1">
        <v>34631</v>
      </c>
      <c r="G174" t="s">
        <v>722</v>
      </c>
      <c r="H174">
        <f>KPI[[#This Row],[UnitPrice]]*KPI[[#This Row],[Quantity]]</f>
        <v>145.6</v>
      </c>
      <c r="I174">
        <v>2</v>
      </c>
    </row>
    <row r="175" spans="1:9" x14ac:dyDescent="0.3">
      <c r="A175">
        <v>10312</v>
      </c>
      <c r="B175">
        <v>43</v>
      </c>
      <c r="C175">
        <v>36.799999999999997</v>
      </c>
      <c r="D175">
        <v>24</v>
      </c>
      <c r="E175">
        <v>0</v>
      </c>
      <c r="F175" s="1">
        <v>34631</v>
      </c>
      <c r="G175" t="s">
        <v>722</v>
      </c>
      <c r="H175">
        <f>KPI[[#This Row],[UnitPrice]]*KPI[[#This Row],[Quantity]]</f>
        <v>883.19999999999993</v>
      </c>
      <c r="I175">
        <v>2</v>
      </c>
    </row>
    <row r="176" spans="1:9" x14ac:dyDescent="0.3">
      <c r="A176">
        <v>10312</v>
      </c>
      <c r="B176">
        <v>53</v>
      </c>
      <c r="C176">
        <v>26.2</v>
      </c>
      <c r="D176">
        <v>20</v>
      </c>
      <c r="E176">
        <v>0</v>
      </c>
      <c r="F176" s="1">
        <v>34631</v>
      </c>
      <c r="G176" t="s">
        <v>722</v>
      </c>
      <c r="H176">
        <f>KPI[[#This Row],[UnitPrice]]*KPI[[#This Row],[Quantity]]</f>
        <v>524</v>
      </c>
      <c r="I176">
        <v>2</v>
      </c>
    </row>
    <row r="177" spans="1:9" x14ac:dyDescent="0.3">
      <c r="A177">
        <v>10312</v>
      </c>
      <c r="B177">
        <v>75</v>
      </c>
      <c r="C177">
        <v>6.2</v>
      </c>
      <c r="D177">
        <v>10</v>
      </c>
      <c r="E177">
        <v>0</v>
      </c>
      <c r="F177" s="1">
        <v>34631</v>
      </c>
      <c r="G177" t="s">
        <v>722</v>
      </c>
      <c r="H177">
        <f>KPI[[#This Row],[UnitPrice]]*KPI[[#This Row],[Quantity]]</f>
        <v>62</v>
      </c>
      <c r="I177">
        <v>2</v>
      </c>
    </row>
    <row r="178" spans="1:9" x14ac:dyDescent="0.3">
      <c r="A178">
        <v>10313</v>
      </c>
      <c r="B178">
        <v>36</v>
      </c>
      <c r="C178">
        <v>15.2</v>
      </c>
      <c r="D178">
        <v>12</v>
      </c>
      <c r="E178">
        <v>0</v>
      </c>
      <c r="F178" s="1">
        <v>34632</v>
      </c>
      <c r="G178" t="s">
        <v>547</v>
      </c>
      <c r="H178">
        <f>KPI[[#This Row],[UnitPrice]]*KPI[[#This Row],[Quantity]]</f>
        <v>182.39999999999998</v>
      </c>
      <c r="I178">
        <v>2</v>
      </c>
    </row>
    <row r="179" spans="1:9" x14ac:dyDescent="0.3">
      <c r="A179">
        <v>10314</v>
      </c>
      <c r="B179">
        <v>32</v>
      </c>
      <c r="C179">
        <v>25.6</v>
      </c>
      <c r="D179">
        <v>40</v>
      </c>
      <c r="E179">
        <v>0.10000000149011612</v>
      </c>
      <c r="F179" s="1">
        <v>34633</v>
      </c>
      <c r="G179" t="s">
        <v>560</v>
      </c>
      <c r="H179">
        <f>KPI[[#This Row],[UnitPrice]]*KPI[[#This Row],[Quantity]]</f>
        <v>1024</v>
      </c>
      <c r="I179">
        <v>1</v>
      </c>
    </row>
    <row r="180" spans="1:9" x14ac:dyDescent="0.3">
      <c r="A180">
        <v>10314</v>
      </c>
      <c r="B180">
        <v>58</v>
      </c>
      <c r="C180">
        <v>10.6</v>
      </c>
      <c r="D180">
        <v>30</v>
      </c>
      <c r="E180">
        <v>0.10000000149011612</v>
      </c>
      <c r="F180" s="1">
        <v>34633</v>
      </c>
      <c r="G180" t="s">
        <v>560</v>
      </c>
      <c r="H180">
        <f>KPI[[#This Row],[UnitPrice]]*KPI[[#This Row],[Quantity]]</f>
        <v>318</v>
      </c>
      <c r="I180">
        <v>1</v>
      </c>
    </row>
    <row r="181" spans="1:9" x14ac:dyDescent="0.3">
      <c r="A181">
        <v>10314</v>
      </c>
      <c r="B181">
        <v>62</v>
      </c>
      <c r="C181">
        <v>39.4</v>
      </c>
      <c r="D181">
        <v>25</v>
      </c>
      <c r="E181">
        <v>0.10000000149011612</v>
      </c>
      <c r="F181" s="1">
        <v>34633</v>
      </c>
      <c r="G181" t="s">
        <v>560</v>
      </c>
      <c r="H181">
        <f>KPI[[#This Row],[UnitPrice]]*KPI[[#This Row],[Quantity]]</f>
        <v>985</v>
      </c>
      <c r="I181">
        <v>1</v>
      </c>
    </row>
    <row r="182" spans="1:9" x14ac:dyDescent="0.3">
      <c r="A182">
        <v>10315</v>
      </c>
      <c r="B182">
        <v>34</v>
      </c>
      <c r="C182">
        <v>11.2</v>
      </c>
      <c r="D182">
        <v>14</v>
      </c>
      <c r="E182">
        <v>0</v>
      </c>
      <c r="F182" s="1">
        <v>34634</v>
      </c>
      <c r="G182" t="s">
        <v>352</v>
      </c>
      <c r="H182">
        <f>KPI[[#This Row],[UnitPrice]]*KPI[[#This Row],[Quantity]]</f>
        <v>156.79999999999998</v>
      </c>
      <c r="I182">
        <v>4</v>
      </c>
    </row>
    <row r="183" spans="1:9" x14ac:dyDescent="0.3">
      <c r="A183">
        <v>10315</v>
      </c>
      <c r="B183">
        <v>70</v>
      </c>
      <c r="C183">
        <v>12</v>
      </c>
      <c r="D183">
        <v>30</v>
      </c>
      <c r="E183">
        <v>0</v>
      </c>
      <c r="F183" s="1">
        <v>34634</v>
      </c>
      <c r="G183" t="s">
        <v>352</v>
      </c>
      <c r="H183">
        <f>KPI[[#This Row],[UnitPrice]]*KPI[[#This Row],[Quantity]]</f>
        <v>360</v>
      </c>
      <c r="I183">
        <v>4</v>
      </c>
    </row>
    <row r="184" spans="1:9" x14ac:dyDescent="0.3">
      <c r="A184">
        <v>10316</v>
      </c>
      <c r="B184">
        <v>41</v>
      </c>
      <c r="C184">
        <v>7.7</v>
      </c>
      <c r="D184">
        <v>10</v>
      </c>
      <c r="E184">
        <v>0</v>
      </c>
      <c r="F184" s="1">
        <v>34635</v>
      </c>
      <c r="G184" t="s">
        <v>560</v>
      </c>
      <c r="H184">
        <f>KPI[[#This Row],[UnitPrice]]*KPI[[#This Row],[Quantity]]</f>
        <v>77</v>
      </c>
      <c r="I184">
        <v>1</v>
      </c>
    </row>
    <row r="185" spans="1:9" x14ac:dyDescent="0.3">
      <c r="A185">
        <v>10316</v>
      </c>
      <c r="B185">
        <v>62</v>
      </c>
      <c r="C185">
        <v>39.4</v>
      </c>
      <c r="D185">
        <v>70</v>
      </c>
      <c r="E185">
        <v>0</v>
      </c>
      <c r="F185" s="1">
        <v>34635</v>
      </c>
      <c r="G185" t="s">
        <v>560</v>
      </c>
      <c r="H185">
        <f>KPI[[#This Row],[UnitPrice]]*KPI[[#This Row],[Quantity]]</f>
        <v>2758</v>
      </c>
      <c r="I185">
        <v>1</v>
      </c>
    </row>
    <row r="186" spans="1:9" x14ac:dyDescent="0.3">
      <c r="A186">
        <v>10317</v>
      </c>
      <c r="B186">
        <v>1</v>
      </c>
      <c r="C186">
        <v>14.4</v>
      </c>
      <c r="D186">
        <v>20</v>
      </c>
      <c r="E186">
        <v>0</v>
      </c>
      <c r="F186" s="1">
        <v>34638</v>
      </c>
      <c r="G186" t="s">
        <v>434</v>
      </c>
      <c r="H186">
        <f>KPI[[#This Row],[UnitPrice]]*KPI[[#This Row],[Quantity]]</f>
        <v>288</v>
      </c>
      <c r="I186">
        <v>6</v>
      </c>
    </row>
    <row r="187" spans="1:9" x14ac:dyDescent="0.3">
      <c r="A187">
        <v>10318</v>
      </c>
      <c r="B187">
        <v>41</v>
      </c>
      <c r="C187">
        <v>7.7</v>
      </c>
      <c r="D187">
        <v>20</v>
      </c>
      <c r="E187">
        <v>0</v>
      </c>
      <c r="F187" s="1">
        <v>34639</v>
      </c>
      <c r="G187" t="s">
        <v>352</v>
      </c>
      <c r="H187">
        <f>KPI[[#This Row],[UnitPrice]]*KPI[[#This Row],[Quantity]]</f>
        <v>154</v>
      </c>
      <c r="I187">
        <v>8</v>
      </c>
    </row>
    <row r="188" spans="1:9" x14ac:dyDescent="0.3">
      <c r="A188">
        <v>10318</v>
      </c>
      <c r="B188">
        <v>76</v>
      </c>
      <c r="C188">
        <v>14.4</v>
      </c>
      <c r="D188">
        <v>6</v>
      </c>
      <c r="E188">
        <v>0</v>
      </c>
      <c r="F188" s="1">
        <v>34639</v>
      </c>
      <c r="G188" t="s">
        <v>352</v>
      </c>
      <c r="H188">
        <f>KPI[[#This Row],[UnitPrice]]*KPI[[#This Row],[Quantity]]</f>
        <v>86.4</v>
      </c>
      <c r="I188">
        <v>8</v>
      </c>
    </row>
    <row r="189" spans="1:9" x14ac:dyDescent="0.3">
      <c r="A189">
        <v>10319</v>
      </c>
      <c r="B189">
        <v>17</v>
      </c>
      <c r="C189">
        <v>31.2</v>
      </c>
      <c r="D189">
        <v>8</v>
      </c>
      <c r="E189">
        <v>0</v>
      </c>
      <c r="F189" s="1">
        <v>34640</v>
      </c>
      <c r="G189" t="s">
        <v>678</v>
      </c>
      <c r="H189">
        <f>KPI[[#This Row],[UnitPrice]]*KPI[[#This Row],[Quantity]]</f>
        <v>249.6</v>
      </c>
      <c r="I189">
        <v>7</v>
      </c>
    </row>
    <row r="190" spans="1:9" x14ac:dyDescent="0.3">
      <c r="A190">
        <v>10319</v>
      </c>
      <c r="B190">
        <v>28</v>
      </c>
      <c r="C190">
        <v>36.4</v>
      </c>
      <c r="D190">
        <v>14</v>
      </c>
      <c r="E190">
        <v>0</v>
      </c>
      <c r="F190" s="1">
        <v>34640</v>
      </c>
      <c r="G190" t="s">
        <v>678</v>
      </c>
      <c r="H190">
        <f>KPI[[#This Row],[UnitPrice]]*KPI[[#This Row],[Quantity]]</f>
        <v>509.59999999999997</v>
      </c>
      <c r="I190">
        <v>7</v>
      </c>
    </row>
    <row r="191" spans="1:9" x14ac:dyDescent="0.3">
      <c r="A191">
        <v>10319</v>
      </c>
      <c r="B191">
        <v>76</v>
      </c>
      <c r="C191">
        <v>14.4</v>
      </c>
      <c r="D191">
        <v>30</v>
      </c>
      <c r="E191">
        <v>0</v>
      </c>
      <c r="F191" s="1">
        <v>34640</v>
      </c>
      <c r="G191" t="s">
        <v>678</v>
      </c>
      <c r="H191">
        <f>KPI[[#This Row],[UnitPrice]]*KPI[[#This Row],[Quantity]]</f>
        <v>432</v>
      </c>
      <c r="I191">
        <v>7</v>
      </c>
    </row>
    <row r="192" spans="1:9" x14ac:dyDescent="0.3">
      <c r="A192">
        <v>10320</v>
      </c>
      <c r="B192">
        <v>71</v>
      </c>
      <c r="C192">
        <v>17.2</v>
      </c>
      <c r="D192">
        <v>30</v>
      </c>
      <c r="E192">
        <v>0</v>
      </c>
      <c r="F192" s="1">
        <v>34641</v>
      </c>
      <c r="G192" t="s">
        <v>730</v>
      </c>
      <c r="H192">
        <f>KPI[[#This Row],[UnitPrice]]*KPI[[#This Row],[Quantity]]</f>
        <v>516</v>
      </c>
      <c r="I192">
        <v>5</v>
      </c>
    </row>
    <row r="193" spans="1:9" x14ac:dyDescent="0.3">
      <c r="A193">
        <v>10321</v>
      </c>
      <c r="B193">
        <v>35</v>
      </c>
      <c r="C193">
        <v>14.4</v>
      </c>
      <c r="D193">
        <v>10</v>
      </c>
      <c r="E193">
        <v>0</v>
      </c>
      <c r="F193" s="1">
        <v>34641</v>
      </c>
      <c r="G193" t="s">
        <v>352</v>
      </c>
      <c r="H193">
        <f>KPI[[#This Row],[UnitPrice]]*KPI[[#This Row],[Quantity]]</f>
        <v>144</v>
      </c>
      <c r="I193">
        <v>3</v>
      </c>
    </row>
    <row r="194" spans="1:9" x14ac:dyDescent="0.3">
      <c r="A194">
        <v>10322</v>
      </c>
      <c r="B194">
        <v>52</v>
      </c>
      <c r="C194">
        <v>5.6</v>
      </c>
      <c r="D194">
        <v>20</v>
      </c>
      <c r="E194">
        <v>0</v>
      </c>
      <c r="F194" s="1">
        <v>34642</v>
      </c>
      <c r="G194" t="s">
        <v>513</v>
      </c>
      <c r="H194">
        <f>KPI[[#This Row],[UnitPrice]]*KPI[[#This Row],[Quantity]]</f>
        <v>112</v>
      </c>
      <c r="I194">
        <v>7</v>
      </c>
    </row>
    <row r="195" spans="1:9" x14ac:dyDescent="0.3">
      <c r="A195">
        <v>10323</v>
      </c>
      <c r="B195">
        <v>15</v>
      </c>
      <c r="C195">
        <v>12.4</v>
      </c>
      <c r="D195">
        <v>5</v>
      </c>
      <c r="E195">
        <v>0</v>
      </c>
      <c r="F195" s="1">
        <v>34645</v>
      </c>
      <c r="G195" t="s">
        <v>360</v>
      </c>
      <c r="H195">
        <f>KPI[[#This Row],[UnitPrice]]*KPI[[#This Row],[Quantity]]</f>
        <v>62</v>
      </c>
      <c r="I195">
        <v>4</v>
      </c>
    </row>
    <row r="196" spans="1:9" x14ac:dyDescent="0.3">
      <c r="A196">
        <v>10323</v>
      </c>
      <c r="B196">
        <v>25</v>
      </c>
      <c r="C196">
        <v>11.2</v>
      </c>
      <c r="D196">
        <v>4</v>
      </c>
      <c r="E196">
        <v>0</v>
      </c>
      <c r="F196" s="1">
        <v>34645</v>
      </c>
      <c r="G196" t="s">
        <v>360</v>
      </c>
      <c r="H196">
        <f>KPI[[#This Row],[UnitPrice]]*KPI[[#This Row],[Quantity]]</f>
        <v>44.8</v>
      </c>
      <c r="I196">
        <v>4</v>
      </c>
    </row>
    <row r="197" spans="1:9" x14ac:dyDescent="0.3">
      <c r="A197">
        <v>10323</v>
      </c>
      <c r="B197">
        <v>39</v>
      </c>
      <c r="C197">
        <v>14.4</v>
      </c>
      <c r="D197">
        <v>4</v>
      </c>
      <c r="E197">
        <v>0</v>
      </c>
      <c r="F197" s="1">
        <v>34645</v>
      </c>
      <c r="G197" t="s">
        <v>360</v>
      </c>
      <c r="H197">
        <f>KPI[[#This Row],[UnitPrice]]*KPI[[#This Row],[Quantity]]</f>
        <v>57.6</v>
      </c>
      <c r="I197">
        <v>4</v>
      </c>
    </row>
    <row r="198" spans="1:9" x14ac:dyDescent="0.3">
      <c r="A198">
        <v>10324</v>
      </c>
      <c r="B198">
        <v>16</v>
      </c>
      <c r="C198">
        <v>13.9</v>
      </c>
      <c r="D198">
        <v>21</v>
      </c>
      <c r="E198">
        <v>0.15000000596046448</v>
      </c>
      <c r="F198" s="1">
        <v>34646</v>
      </c>
      <c r="G198" t="s">
        <v>607</v>
      </c>
      <c r="H198">
        <f>KPI[[#This Row],[UnitPrice]]*KPI[[#This Row],[Quantity]]</f>
        <v>291.90000000000003</v>
      </c>
      <c r="I198">
        <v>9</v>
      </c>
    </row>
    <row r="199" spans="1:9" x14ac:dyDescent="0.3">
      <c r="A199">
        <v>10324</v>
      </c>
      <c r="B199">
        <v>35</v>
      </c>
      <c r="C199">
        <v>14.4</v>
      </c>
      <c r="D199">
        <v>70</v>
      </c>
      <c r="E199">
        <v>0.15000000596046448</v>
      </c>
      <c r="F199" s="1">
        <v>34646</v>
      </c>
      <c r="G199" t="s">
        <v>607</v>
      </c>
      <c r="H199">
        <f>KPI[[#This Row],[UnitPrice]]*KPI[[#This Row],[Quantity]]</f>
        <v>1008</v>
      </c>
      <c r="I199">
        <v>9</v>
      </c>
    </row>
    <row r="200" spans="1:9" x14ac:dyDescent="0.3">
      <c r="A200">
        <v>10324</v>
      </c>
      <c r="B200">
        <v>46</v>
      </c>
      <c r="C200">
        <v>9.6</v>
      </c>
      <c r="D200">
        <v>30</v>
      </c>
      <c r="E200">
        <v>0</v>
      </c>
      <c r="F200" s="1">
        <v>34646</v>
      </c>
      <c r="G200" t="s">
        <v>607</v>
      </c>
      <c r="H200">
        <f>KPI[[#This Row],[UnitPrice]]*KPI[[#This Row],[Quantity]]</f>
        <v>288</v>
      </c>
      <c r="I200">
        <v>9</v>
      </c>
    </row>
    <row r="201" spans="1:9" x14ac:dyDescent="0.3">
      <c r="A201">
        <v>10324</v>
      </c>
      <c r="B201">
        <v>59</v>
      </c>
      <c r="C201">
        <v>44</v>
      </c>
      <c r="D201">
        <v>40</v>
      </c>
      <c r="E201">
        <v>0.15000000596046448</v>
      </c>
      <c r="F201" s="1">
        <v>34646</v>
      </c>
      <c r="G201" t="s">
        <v>607</v>
      </c>
      <c r="H201">
        <f>KPI[[#This Row],[UnitPrice]]*KPI[[#This Row],[Quantity]]</f>
        <v>1760</v>
      </c>
      <c r="I201">
        <v>9</v>
      </c>
    </row>
    <row r="202" spans="1:9" x14ac:dyDescent="0.3">
      <c r="A202">
        <v>10324</v>
      </c>
      <c r="B202">
        <v>63</v>
      </c>
      <c r="C202">
        <v>35.1</v>
      </c>
      <c r="D202">
        <v>80</v>
      </c>
      <c r="E202">
        <v>0.15000000596046448</v>
      </c>
      <c r="F202" s="1">
        <v>34646</v>
      </c>
      <c r="G202" t="s">
        <v>607</v>
      </c>
      <c r="H202">
        <f>KPI[[#This Row],[UnitPrice]]*KPI[[#This Row],[Quantity]]</f>
        <v>2808</v>
      </c>
      <c r="I202">
        <v>9</v>
      </c>
    </row>
    <row r="203" spans="1:9" x14ac:dyDescent="0.3">
      <c r="A203">
        <v>10325</v>
      </c>
      <c r="B203">
        <v>6</v>
      </c>
      <c r="C203">
        <v>20</v>
      </c>
      <c r="D203">
        <v>6</v>
      </c>
      <c r="E203">
        <v>0</v>
      </c>
      <c r="F203" s="1">
        <v>34647</v>
      </c>
      <c r="G203" t="s">
        <v>360</v>
      </c>
      <c r="H203">
        <f>KPI[[#This Row],[UnitPrice]]*KPI[[#This Row],[Quantity]]</f>
        <v>120</v>
      </c>
      <c r="I203">
        <v>1</v>
      </c>
    </row>
    <row r="204" spans="1:9" x14ac:dyDescent="0.3">
      <c r="A204">
        <v>10325</v>
      </c>
      <c r="B204">
        <v>13</v>
      </c>
      <c r="C204">
        <v>4.8</v>
      </c>
      <c r="D204">
        <v>12</v>
      </c>
      <c r="E204">
        <v>0</v>
      </c>
      <c r="F204" s="1">
        <v>34647</v>
      </c>
      <c r="G204" t="s">
        <v>360</v>
      </c>
      <c r="H204">
        <f>KPI[[#This Row],[UnitPrice]]*KPI[[#This Row],[Quantity]]</f>
        <v>57.599999999999994</v>
      </c>
      <c r="I204">
        <v>1</v>
      </c>
    </row>
    <row r="205" spans="1:9" x14ac:dyDescent="0.3">
      <c r="A205">
        <v>10325</v>
      </c>
      <c r="B205">
        <v>14</v>
      </c>
      <c r="C205">
        <v>18.600000000000001</v>
      </c>
      <c r="D205">
        <v>9</v>
      </c>
      <c r="E205">
        <v>0</v>
      </c>
      <c r="F205" s="1">
        <v>34647</v>
      </c>
      <c r="G205" t="s">
        <v>360</v>
      </c>
      <c r="H205">
        <f>KPI[[#This Row],[UnitPrice]]*KPI[[#This Row],[Quantity]]</f>
        <v>167.4</v>
      </c>
      <c r="I205">
        <v>1</v>
      </c>
    </row>
    <row r="206" spans="1:9" x14ac:dyDescent="0.3">
      <c r="A206">
        <v>10325</v>
      </c>
      <c r="B206">
        <v>31</v>
      </c>
      <c r="C206">
        <v>10</v>
      </c>
      <c r="D206">
        <v>4</v>
      </c>
      <c r="E206">
        <v>0</v>
      </c>
      <c r="F206" s="1">
        <v>34647</v>
      </c>
      <c r="G206" t="s">
        <v>360</v>
      </c>
      <c r="H206">
        <f>KPI[[#This Row],[UnitPrice]]*KPI[[#This Row],[Quantity]]</f>
        <v>40</v>
      </c>
      <c r="I206">
        <v>1</v>
      </c>
    </row>
    <row r="207" spans="1:9" x14ac:dyDescent="0.3">
      <c r="A207">
        <v>10325</v>
      </c>
      <c r="B207">
        <v>72</v>
      </c>
      <c r="C207">
        <v>27.8</v>
      </c>
      <c r="D207">
        <v>40</v>
      </c>
      <c r="E207">
        <v>0</v>
      </c>
      <c r="F207" s="1">
        <v>34647</v>
      </c>
      <c r="G207" t="s">
        <v>360</v>
      </c>
      <c r="H207">
        <f>KPI[[#This Row],[UnitPrice]]*KPI[[#This Row],[Quantity]]</f>
        <v>1112</v>
      </c>
      <c r="I207">
        <v>1</v>
      </c>
    </row>
    <row r="208" spans="1:9" x14ac:dyDescent="0.3">
      <c r="A208">
        <v>10326</v>
      </c>
      <c r="B208">
        <v>4</v>
      </c>
      <c r="C208">
        <v>17.600000000000001</v>
      </c>
      <c r="D208">
        <v>24</v>
      </c>
      <c r="E208">
        <v>0</v>
      </c>
      <c r="F208" s="1">
        <v>34648</v>
      </c>
      <c r="G208" t="s">
        <v>105</v>
      </c>
      <c r="H208">
        <f>KPI[[#This Row],[UnitPrice]]*KPI[[#This Row],[Quantity]]</f>
        <v>422.40000000000003</v>
      </c>
      <c r="I208">
        <v>4</v>
      </c>
    </row>
    <row r="209" spans="1:9" x14ac:dyDescent="0.3">
      <c r="A209">
        <v>10326</v>
      </c>
      <c r="B209">
        <v>57</v>
      </c>
      <c r="C209">
        <v>15.6</v>
      </c>
      <c r="D209">
        <v>16</v>
      </c>
      <c r="E209">
        <v>0</v>
      </c>
      <c r="F209" s="1">
        <v>34648</v>
      </c>
      <c r="G209" t="s">
        <v>105</v>
      </c>
      <c r="H209">
        <f>KPI[[#This Row],[UnitPrice]]*KPI[[#This Row],[Quantity]]</f>
        <v>249.6</v>
      </c>
      <c r="I209">
        <v>4</v>
      </c>
    </row>
    <row r="210" spans="1:9" x14ac:dyDescent="0.3">
      <c r="A210">
        <v>10326</v>
      </c>
      <c r="B210">
        <v>75</v>
      </c>
      <c r="C210">
        <v>6.2</v>
      </c>
      <c r="D210">
        <v>50</v>
      </c>
      <c r="E210">
        <v>0</v>
      </c>
      <c r="F210" s="1">
        <v>34648</v>
      </c>
      <c r="G210" t="s">
        <v>105</v>
      </c>
      <c r="H210">
        <f>KPI[[#This Row],[UnitPrice]]*KPI[[#This Row],[Quantity]]</f>
        <v>310</v>
      </c>
      <c r="I210">
        <v>4</v>
      </c>
    </row>
    <row r="211" spans="1:9" x14ac:dyDescent="0.3">
      <c r="A211">
        <v>10327</v>
      </c>
      <c r="B211">
        <v>2</v>
      </c>
      <c r="C211">
        <v>15.2</v>
      </c>
      <c r="D211">
        <v>25</v>
      </c>
      <c r="E211">
        <v>0.20000000298023224</v>
      </c>
      <c r="F211" s="1">
        <v>34649</v>
      </c>
      <c r="G211" t="s">
        <v>237</v>
      </c>
      <c r="H211">
        <f>KPI[[#This Row],[UnitPrice]]*KPI[[#This Row],[Quantity]]</f>
        <v>380</v>
      </c>
      <c r="I211">
        <v>2</v>
      </c>
    </row>
    <row r="212" spans="1:9" x14ac:dyDescent="0.3">
      <c r="A212">
        <v>10327</v>
      </c>
      <c r="B212">
        <v>11</v>
      </c>
      <c r="C212">
        <v>16.8</v>
      </c>
      <c r="D212">
        <v>50</v>
      </c>
      <c r="E212">
        <v>0.20000000298023224</v>
      </c>
      <c r="F212" s="1">
        <v>34649</v>
      </c>
      <c r="G212" t="s">
        <v>237</v>
      </c>
      <c r="H212">
        <f>KPI[[#This Row],[UnitPrice]]*KPI[[#This Row],[Quantity]]</f>
        <v>840</v>
      </c>
      <c r="I212">
        <v>2</v>
      </c>
    </row>
    <row r="213" spans="1:9" x14ac:dyDescent="0.3">
      <c r="A213">
        <v>10327</v>
      </c>
      <c r="B213">
        <v>30</v>
      </c>
      <c r="C213">
        <v>20.7</v>
      </c>
      <c r="D213">
        <v>35</v>
      </c>
      <c r="E213">
        <v>0.20000000298023224</v>
      </c>
      <c r="F213" s="1">
        <v>34649</v>
      </c>
      <c r="G213" t="s">
        <v>237</v>
      </c>
      <c r="H213">
        <f>KPI[[#This Row],[UnitPrice]]*KPI[[#This Row],[Quantity]]</f>
        <v>724.5</v>
      </c>
      <c r="I213">
        <v>2</v>
      </c>
    </row>
    <row r="214" spans="1:9" x14ac:dyDescent="0.3">
      <c r="A214">
        <v>10327</v>
      </c>
      <c r="B214">
        <v>58</v>
      </c>
      <c r="C214">
        <v>10.6</v>
      </c>
      <c r="D214">
        <v>30</v>
      </c>
      <c r="E214">
        <v>0.20000000298023224</v>
      </c>
      <c r="F214" s="1">
        <v>34649</v>
      </c>
      <c r="G214" t="s">
        <v>237</v>
      </c>
      <c r="H214">
        <f>KPI[[#This Row],[UnitPrice]]*KPI[[#This Row],[Quantity]]</f>
        <v>318</v>
      </c>
      <c r="I214">
        <v>2</v>
      </c>
    </row>
    <row r="215" spans="1:9" x14ac:dyDescent="0.3">
      <c r="A215">
        <v>10328</v>
      </c>
      <c r="B215">
        <v>59</v>
      </c>
      <c r="C215">
        <v>44</v>
      </c>
      <c r="D215">
        <v>9</v>
      </c>
      <c r="E215">
        <v>0</v>
      </c>
      <c r="F215" s="1">
        <v>34652</v>
      </c>
      <c r="G215" t="s">
        <v>267</v>
      </c>
      <c r="H215">
        <f>KPI[[#This Row],[UnitPrice]]*KPI[[#This Row],[Quantity]]</f>
        <v>396</v>
      </c>
      <c r="I215">
        <v>4</v>
      </c>
    </row>
    <row r="216" spans="1:9" x14ac:dyDescent="0.3">
      <c r="A216">
        <v>10328</v>
      </c>
      <c r="B216">
        <v>65</v>
      </c>
      <c r="C216">
        <v>16.8</v>
      </c>
      <c r="D216">
        <v>40</v>
      </c>
      <c r="E216">
        <v>0</v>
      </c>
      <c r="F216" s="1">
        <v>34652</v>
      </c>
      <c r="G216" t="s">
        <v>267</v>
      </c>
      <c r="H216">
        <f>KPI[[#This Row],[UnitPrice]]*KPI[[#This Row],[Quantity]]</f>
        <v>672</v>
      </c>
      <c r="I216">
        <v>4</v>
      </c>
    </row>
    <row r="217" spans="1:9" x14ac:dyDescent="0.3">
      <c r="A217">
        <v>10328</v>
      </c>
      <c r="B217">
        <v>68</v>
      </c>
      <c r="C217">
        <v>10</v>
      </c>
      <c r="D217">
        <v>10</v>
      </c>
      <c r="E217">
        <v>0</v>
      </c>
      <c r="F217" s="1">
        <v>34652</v>
      </c>
      <c r="G217" t="s">
        <v>267</v>
      </c>
      <c r="H217">
        <f>KPI[[#This Row],[UnitPrice]]*KPI[[#This Row],[Quantity]]</f>
        <v>100</v>
      </c>
      <c r="I217">
        <v>4</v>
      </c>
    </row>
    <row r="218" spans="1:9" x14ac:dyDescent="0.3">
      <c r="A218">
        <v>10329</v>
      </c>
      <c r="B218">
        <v>19</v>
      </c>
      <c r="C218">
        <v>7.3</v>
      </c>
      <c r="D218">
        <v>10</v>
      </c>
      <c r="E218">
        <v>5.000000074505806E-2</v>
      </c>
      <c r="F218" s="1">
        <v>34653</v>
      </c>
      <c r="G218" t="s">
        <v>638</v>
      </c>
      <c r="H218">
        <f>KPI[[#This Row],[UnitPrice]]*KPI[[#This Row],[Quantity]]</f>
        <v>73</v>
      </c>
      <c r="I218">
        <v>4</v>
      </c>
    </row>
    <row r="219" spans="1:9" x14ac:dyDescent="0.3">
      <c r="A219">
        <v>10329</v>
      </c>
      <c r="B219">
        <v>30</v>
      </c>
      <c r="C219">
        <v>20.7</v>
      </c>
      <c r="D219">
        <v>8</v>
      </c>
      <c r="E219">
        <v>5.000000074505806E-2</v>
      </c>
      <c r="F219" s="1">
        <v>34653</v>
      </c>
      <c r="G219" t="s">
        <v>638</v>
      </c>
      <c r="H219">
        <f>KPI[[#This Row],[UnitPrice]]*KPI[[#This Row],[Quantity]]</f>
        <v>165.6</v>
      </c>
      <c r="I219">
        <v>4</v>
      </c>
    </row>
    <row r="220" spans="1:9" x14ac:dyDescent="0.3">
      <c r="A220">
        <v>10329</v>
      </c>
      <c r="B220">
        <v>38</v>
      </c>
      <c r="C220">
        <v>210.8</v>
      </c>
      <c r="D220">
        <v>20</v>
      </c>
      <c r="E220">
        <v>5.000000074505806E-2</v>
      </c>
      <c r="F220" s="1">
        <v>34653</v>
      </c>
      <c r="G220" t="s">
        <v>638</v>
      </c>
      <c r="H220">
        <f>KPI[[#This Row],[UnitPrice]]*KPI[[#This Row],[Quantity]]</f>
        <v>4216</v>
      </c>
      <c r="I220">
        <v>4</v>
      </c>
    </row>
    <row r="221" spans="1:9" x14ac:dyDescent="0.3">
      <c r="A221">
        <v>10329</v>
      </c>
      <c r="B221">
        <v>56</v>
      </c>
      <c r="C221">
        <v>30.4</v>
      </c>
      <c r="D221">
        <v>12</v>
      </c>
      <c r="E221">
        <v>5.000000074505806E-2</v>
      </c>
      <c r="F221" s="1">
        <v>34653</v>
      </c>
      <c r="G221" t="s">
        <v>638</v>
      </c>
      <c r="H221">
        <f>KPI[[#This Row],[UnitPrice]]*KPI[[#This Row],[Quantity]]</f>
        <v>364.79999999999995</v>
      </c>
      <c r="I221">
        <v>4</v>
      </c>
    </row>
    <row r="222" spans="1:9" x14ac:dyDescent="0.3">
      <c r="A222">
        <v>10330</v>
      </c>
      <c r="B222">
        <v>26</v>
      </c>
      <c r="C222">
        <v>24.9</v>
      </c>
      <c r="D222">
        <v>50</v>
      </c>
      <c r="E222">
        <v>0.15000000596046448</v>
      </c>
      <c r="F222" s="1">
        <v>34654</v>
      </c>
      <c r="G222" t="s">
        <v>416</v>
      </c>
      <c r="H222">
        <f>KPI[[#This Row],[UnitPrice]]*KPI[[#This Row],[Quantity]]</f>
        <v>1245</v>
      </c>
      <c r="I222">
        <v>3</v>
      </c>
    </row>
    <row r="223" spans="1:9" x14ac:dyDescent="0.3">
      <c r="A223">
        <v>10330</v>
      </c>
      <c r="B223">
        <v>72</v>
      </c>
      <c r="C223">
        <v>27.8</v>
      </c>
      <c r="D223">
        <v>25</v>
      </c>
      <c r="E223">
        <v>0.15000000596046448</v>
      </c>
      <c r="F223" s="1">
        <v>34654</v>
      </c>
      <c r="G223" t="s">
        <v>416</v>
      </c>
      <c r="H223">
        <f>KPI[[#This Row],[UnitPrice]]*KPI[[#This Row],[Quantity]]</f>
        <v>695</v>
      </c>
      <c r="I223">
        <v>3</v>
      </c>
    </row>
    <row r="224" spans="1:9" x14ac:dyDescent="0.3">
      <c r="A224">
        <v>10331</v>
      </c>
      <c r="B224">
        <v>54</v>
      </c>
      <c r="C224">
        <v>5.9</v>
      </c>
      <c r="D224">
        <v>15</v>
      </c>
      <c r="E224">
        <v>0</v>
      </c>
      <c r="F224" s="1">
        <v>34654</v>
      </c>
      <c r="G224" t="s">
        <v>114</v>
      </c>
      <c r="H224">
        <f>KPI[[#This Row],[UnitPrice]]*KPI[[#This Row],[Quantity]]</f>
        <v>88.5</v>
      </c>
      <c r="I224">
        <v>9</v>
      </c>
    </row>
    <row r="225" spans="1:9" x14ac:dyDescent="0.3">
      <c r="A225">
        <v>10332</v>
      </c>
      <c r="B225">
        <v>18</v>
      </c>
      <c r="C225">
        <v>50</v>
      </c>
      <c r="D225">
        <v>40</v>
      </c>
      <c r="E225">
        <v>0.20000000298023224</v>
      </c>
      <c r="F225" s="1">
        <v>34655</v>
      </c>
      <c r="G225" t="s">
        <v>459</v>
      </c>
      <c r="H225">
        <f>KPI[[#This Row],[UnitPrice]]*KPI[[#This Row],[Quantity]]</f>
        <v>2000</v>
      </c>
      <c r="I225">
        <v>3</v>
      </c>
    </row>
    <row r="226" spans="1:9" x14ac:dyDescent="0.3">
      <c r="A226">
        <v>10332</v>
      </c>
      <c r="B226">
        <v>42</v>
      </c>
      <c r="C226">
        <v>11.2</v>
      </c>
      <c r="D226">
        <v>10</v>
      </c>
      <c r="E226">
        <v>0.20000000298023224</v>
      </c>
      <c r="F226" s="1">
        <v>34655</v>
      </c>
      <c r="G226" t="s">
        <v>459</v>
      </c>
      <c r="H226">
        <f>KPI[[#This Row],[UnitPrice]]*KPI[[#This Row],[Quantity]]</f>
        <v>112</v>
      </c>
      <c r="I226">
        <v>3</v>
      </c>
    </row>
    <row r="227" spans="1:9" x14ac:dyDescent="0.3">
      <c r="A227">
        <v>10332</v>
      </c>
      <c r="B227">
        <v>47</v>
      </c>
      <c r="C227">
        <v>7.6</v>
      </c>
      <c r="D227">
        <v>16</v>
      </c>
      <c r="E227">
        <v>0.20000000298023224</v>
      </c>
      <c r="F227" s="1">
        <v>34655</v>
      </c>
      <c r="G227" t="s">
        <v>459</v>
      </c>
      <c r="H227">
        <f>KPI[[#This Row],[UnitPrice]]*KPI[[#This Row],[Quantity]]</f>
        <v>121.6</v>
      </c>
      <c r="I227">
        <v>3</v>
      </c>
    </row>
    <row r="228" spans="1:9" x14ac:dyDescent="0.3">
      <c r="A228">
        <v>10333</v>
      </c>
      <c r="B228">
        <v>14</v>
      </c>
      <c r="C228">
        <v>18.600000000000001</v>
      </c>
      <c r="D228">
        <v>10</v>
      </c>
      <c r="E228">
        <v>0</v>
      </c>
      <c r="F228" s="1">
        <v>34656</v>
      </c>
      <c r="G228" t="s">
        <v>730</v>
      </c>
      <c r="H228">
        <f>KPI[[#This Row],[UnitPrice]]*KPI[[#This Row],[Quantity]]</f>
        <v>186</v>
      </c>
      <c r="I228">
        <v>5</v>
      </c>
    </row>
    <row r="229" spans="1:9" x14ac:dyDescent="0.3">
      <c r="A229">
        <v>10333</v>
      </c>
      <c r="B229">
        <v>21</v>
      </c>
      <c r="C229">
        <v>8</v>
      </c>
      <c r="D229">
        <v>10</v>
      </c>
      <c r="E229">
        <v>0.10000000149011612</v>
      </c>
      <c r="F229" s="1">
        <v>34656</v>
      </c>
      <c r="G229" t="s">
        <v>730</v>
      </c>
      <c r="H229">
        <f>KPI[[#This Row],[UnitPrice]]*KPI[[#This Row],[Quantity]]</f>
        <v>80</v>
      </c>
      <c r="I229">
        <v>5</v>
      </c>
    </row>
    <row r="230" spans="1:9" x14ac:dyDescent="0.3">
      <c r="A230">
        <v>10333</v>
      </c>
      <c r="B230">
        <v>71</v>
      </c>
      <c r="C230">
        <v>17.2</v>
      </c>
      <c r="D230">
        <v>40</v>
      </c>
      <c r="E230">
        <v>0.10000000149011612</v>
      </c>
      <c r="F230" s="1">
        <v>34656</v>
      </c>
      <c r="G230" t="s">
        <v>730</v>
      </c>
      <c r="H230">
        <f>KPI[[#This Row],[UnitPrice]]*KPI[[#This Row],[Quantity]]</f>
        <v>688</v>
      </c>
      <c r="I230">
        <v>5</v>
      </c>
    </row>
    <row r="231" spans="1:9" x14ac:dyDescent="0.3">
      <c r="A231">
        <v>10334</v>
      </c>
      <c r="B231">
        <v>52</v>
      </c>
      <c r="C231">
        <v>5.6</v>
      </c>
      <c r="D231">
        <v>8</v>
      </c>
      <c r="E231">
        <v>0</v>
      </c>
      <c r="F231" s="1">
        <v>34659</v>
      </c>
      <c r="G231" t="s">
        <v>706</v>
      </c>
      <c r="H231">
        <f>KPI[[#This Row],[UnitPrice]]*KPI[[#This Row],[Quantity]]</f>
        <v>44.8</v>
      </c>
      <c r="I231">
        <v>8</v>
      </c>
    </row>
    <row r="232" spans="1:9" x14ac:dyDescent="0.3">
      <c r="A232">
        <v>10334</v>
      </c>
      <c r="B232">
        <v>68</v>
      </c>
      <c r="C232">
        <v>10</v>
      </c>
      <c r="D232">
        <v>10</v>
      </c>
      <c r="E232">
        <v>0</v>
      </c>
      <c r="F232" s="1">
        <v>34659</v>
      </c>
      <c r="G232" t="s">
        <v>706</v>
      </c>
      <c r="H232">
        <f>KPI[[#This Row],[UnitPrice]]*KPI[[#This Row],[Quantity]]</f>
        <v>100</v>
      </c>
      <c r="I232">
        <v>8</v>
      </c>
    </row>
    <row r="233" spans="1:9" x14ac:dyDescent="0.3">
      <c r="A233">
        <v>10335</v>
      </c>
      <c r="B233">
        <v>2</v>
      </c>
      <c r="C233">
        <v>15.2</v>
      </c>
      <c r="D233">
        <v>7</v>
      </c>
      <c r="E233">
        <v>0.20000000298023224</v>
      </c>
      <c r="F233" s="1">
        <v>34660</v>
      </c>
      <c r="G233" t="s">
        <v>343</v>
      </c>
      <c r="H233">
        <f>KPI[[#This Row],[UnitPrice]]*KPI[[#This Row],[Quantity]]</f>
        <v>106.39999999999999</v>
      </c>
      <c r="I233">
        <v>7</v>
      </c>
    </row>
    <row r="234" spans="1:9" x14ac:dyDescent="0.3">
      <c r="A234">
        <v>10335</v>
      </c>
      <c r="B234">
        <v>31</v>
      </c>
      <c r="C234">
        <v>10</v>
      </c>
      <c r="D234">
        <v>25</v>
      </c>
      <c r="E234">
        <v>0.20000000298023224</v>
      </c>
      <c r="F234" s="1">
        <v>34660</v>
      </c>
      <c r="G234" t="s">
        <v>343</v>
      </c>
      <c r="H234">
        <f>KPI[[#This Row],[UnitPrice]]*KPI[[#This Row],[Quantity]]</f>
        <v>250</v>
      </c>
      <c r="I234">
        <v>7</v>
      </c>
    </row>
    <row r="235" spans="1:9" x14ac:dyDescent="0.3">
      <c r="A235">
        <v>10335</v>
      </c>
      <c r="B235">
        <v>32</v>
      </c>
      <c r="C235">
        <v>25.6</v>
      </c>
      <c r="D235">
        <v>6</v>
      </c>
      <c r="E235">
        <v>0.20000000298023224</v>
      </c>
      <c r="F235" s="1">
        <v>34660</v>
      </c>
      <c r="G235" t="s">
        <v>343</v>
      </c>
      <c r="H235">
        <f>KPI[[#This Row],[UnitPrice]]*KPI[[#This Row],[Quantity]]</f>
        <v>153.60000000000002</v>
      </c>
      <c r="I235">
        <v>7</v>
      </c>
    </row>
    <row r="236" spans="1:9" x14ac:dyDescent="0.3">
      <c r="A236">
        <v>10335</v>
      </c>
      <c r="B236">
        <v>51</v>
      </c>
      <c r="C236">
        <v>42.4</v>
      </c>
      <c r="D236">
        <v>48</v>
      </c>
      <c r="E236">
        <v>0.20000000298023224</v>
      </c>
      <c r="F236" s="1">
        <v>34660</v>
      </c>
      <c r="G236" t="s">
        <v>343</v>
      </c>
      <c r="H236">
        <f>KPI[[#This Row],[UnitPrice]]*KPI[[#This Row],[Quantity]]</f>
        <v>2035.1999999999998</v>
      </c>
      <c r="I236">
        <v>7</v>
      </c>
    </row>
    <row r="237" spans="1:9" x14ac:dyDescent="0.3">
      <c r="A237">
        <v>10336</v>
      </c>
      <c r="B237">
        <v>4</v>
      </c>
      <c r="C237">
        <v>17.600000000000001</v>
      </c>
      <c r="D237">
        <v>18</v>
      </c>
      <c r="E237">
        <v>0.10000000149011612</v>
      </c>
      <c r="F237" s="1">
        <v>34661</v>
      </c>
      <c r="G237" t="s">
        <v>528</v>
      </c>
      <c r="H237">
        <f>KPI[[#This Row],[UnitPrice]]*KPI[[#This Row],[Quantity]]</f>
        <v>316.8</v>
      </c>
      <c r="I237">
        <v>7</v>
      </c>
    </row>
    <row r="238" spans="1:9" x14ac:dyDescent="0.3">
      <c r="A238">
        <v>10337</v>
      </c>
      <c r="B238">
        <v>23</v>
      </c>
      <c r="C238">
        <v>7.2</v>
      </c>
      <c r="D238">
        <v>40</v>
      </c>
      <c r="E238">
        <v>0</v>
      </c>
      <c r="F238" s="1">
        <v>34662</v>
      </c>
      <c r="G238" t="s">
        <v>244</v>
      </c>
      <c r="H238">
        <f>KPI[[#This Row],[UnitPrice]]*KPI[[#This Row],[Quantity]]</f>
        <v>288</v>
      </c>
      <c r="I238">
        <v>4</v>
      </c>
    </row>
    <row r="239" spans="1:9" x14ac:dyDescent="0.3">
      <c r="A239">
        <v>10337</v>
      </c>
      <c r="B239">
        <v>26</v>
      </c>
      <c r="C239">
        <v>24.9</v>
      </c>
      <c r="D239">
        <v>24</v>
      </c>
      <c r="E239">
        <v>0</v>
      </c>
      <c r="F239" s="1">
        <v>34662</v>
      </c>
      <c r="G239" t="s">
        <v>244</v>
      </c>
      <c r="H239">
        <f>KPI[[#This Row],[UnitPrice]]*KPI[[#This Row],[Quantity]]</f>
        <v>597.59999999999991</v>
      </c>
      <c r="I239">
        <v>4</v>
      </c>
    </row>
    <row r="240" spans="1:9" x14ac:dyDescent="0.3">
      <c r="A240">
        <v>10337</v>
      </c>
      <c r="B240">
        <v>36</v>
      </c>
      <c r="C240">
        <v>15.2</v>
      </c>
      <c r="D240">
        <v>20</v>
      </c>
      <c r="E240">
        <v>0</v>
      </c>
      <c r="F240" s="1">
        <v>34662</v>
      </c>
      <c r="G240" t="s">
        <v>244</v>
      </c>
      <c r="H240">
        <f>KPI[[#This Row],[UnitPrice]]*KPI[[#This Row],[Quantity]]</f>
        <v>304</v>
      </c>
      <c r="I240">
        <v>4</v>
      </c>
    </row>
    <row r="241" spans="1:9" x14ac:dyDescent="0.3">
      <c r="A241">
        <v>10337</v>
      </c>
      <c r="B241">
        <v>37</v>
      </c>
      <c r="C241">
        <v>20.8</v>
      </c>
      <c r="D241">
        <v>28</v>
      </c>
      <c r="E241">
        <v>0</v>
      </c>
      <c r="F241" s="1">
        <v>34662</v>
      </c>
      <c r="G241" t="s">
        <v>244</v>
      </c>
      <c r="H241">
        <f>KPI[[#This Row],[UnitPrice]]*KPI[[#This Row],[Quantity]]</f>
        <v>582.4</v>
      </c>
      <c r="I241">
        <v>4</v>
      </c>
    </row>
    <row r="242" spans="1:9" x14ac:dyDescent="0.3">
      <c r="A242">
        <v>10337</v>
      </c>
      <c r="B242">
        <v>72</v>
      </c>
      <c r="C242">
        <v>27.8</v>
      </c>
      <c r="D242">
        <v>25</v>
      </c>
      <c r="E242">
        <v>0</v>
      </c>
      <c r="F242" s="1">
        <v>34662</v>
      </c>
      <c r="G242" t="s">
        <v>244</v>
      </c>
      <c r="H242">
        <f>KPI[[#This Row],[UnitPrice]]*KPI[[#This Row],[Quantity]]</f>
        <v>695</v>
      </c>
      <c r="I242">
        <v>4</v>
      </c>
    </row>
    <row r="243" spans="1:9" x14ac:dyDescent="0.3">
      <c r="A243">
        <v>10338</v>
      </c>
      <c r="B243">
        <v>17</v>
      </c>
      <c r="C243">
        <v>31.2</v>
      </c>
      <c r="D243">
        <v>20</v>
      </c>
      <c r="E243">
        <v>0</v>
      </c>
      <c r="F243" s="1">
        <v>34663</v>
      </c>
      <c r="G243" t="s">
        <v>488</v>
      </c>
      <c r="H243">
        <f>KPI[[#This Row],[UnitPrice]]*KPI[[#This Row],[Quantity]]</f>
        <v>624</v>
      </c>
      <c r="I243">
        <v>4</v>
      </c>
    </row>
    <row r="244" spans="1:9" x14ac:dyDescent="0.3">
      <c r="A244">
        <v>10338</v>
      </c>
      <c r="B244">
        <v>30</v>
      </c>
      <c r="C244">
        <v>20.7</v>
      </c>
      <c r="D244">
        <v>15</v>
      </c>
      <c r="E244">
        <v>0</v>
      </c>
      <c r="F244" s="1">
        <v>34663</v>
      </c>
      <c r="G244" t="s">
        <v>488</v>
      </c>
      <c r="H244">
        <f>KPI[[#This Row],[UnitPrice]]*KPI[[#This Row],[Quantity]]</f>
        <v>310.5</v>
      </c>
      <c r="I244">
        <v>4</v>
      </c>
    </row>
    <row r="245" spans="1:9" x14ac:dyDescent="0.3">
      <c r="A245">
        <v>10339</v>
      </c>
      <c r="B245">
        <v>4</v>
      </c>
      <c r="C245">
        <v>17.600000000000001</v>
      </c>
      <c r="D245">
        <v>10</v>
      </c>
      <c r="E245">
        <v>0</v>
      </c>
      <c r="F245" s="1">
        <v>34666</v>
      </c>
      <c r="G245" t="s">
        <v>459</v>
      </c>
      <c r="H245">
        <f>KPI[[#This Row],[UnitPrice]]*KPI[[#This Row],[Quantity]]</f>
        <v>176</v>
      </c>
      <c r="I245">
        <v>2</v>
      </c>
    </row>
    <row r="246" spans="1:9" x14ac:dyDescent="0.3">
      <c r="A246">
        <v>10339</v>
      </c>
      <c r="B246">
        <v>17</v>
      </c>
      <c r="C246">
        <v>31.2</v>
      </c>
      <c r="D246">
        <v>70</v>
      </c>
      <c r="E246">
        <v>5.000000074505806E-2</v>
      </c>
      <c r="F246" s="1">
        <v>34666</v>
      </c>
      <c r="G246" t="s">
        <v>459</v>
      </c>
      <c r="H246">
        <f>KPI[[#This Row],[UnitPrice]]*KPI[[#This Row],[Quantity]]</f>
        <v>2184</v>
      </c>
      <c r="I246">
        <v>2</v>
      </c>
    </row>
    <row r="247" spans="1:9" x14ac:dyDescent="0.3">
      <c r="A247">
        <v>10339</v>
      </c>
      <c r="B247">
        <v>62</v>
      </c>
      <c r="C247">
        <v>39.4</v>
      </c>
      <c r="D247">
        <v>28</v>
      </c>
      <c r="E247">
        <v>0</v>
      </c>
      <c r="F247" s="1">
        <v>34666</v>
      </c>
      <c r="G247" t="s">
        <v>459</v>
      </c>
      <c r="H247">
        <f>KPI[[#This Row],[UnitPrice]]*KPI[[#This Row],[Quantity]]</f>
        <v>1103.2</v>
      </c>
      <c r="I247">
        <v>2</v>
      </c>
    </row>
    <row r="248" spans="1:9" x14ac:dyDescent="0.3">
      <c r="A248">
        <v>10340</v>
      </c>
      <c r="B248">
        <v>18</v>
      </c>
      <c r="C248">
        <v>50</v>
      </c>
      <c r="D248">
        <v>20</v>
      </c>
      <c r="E248">
        <v>5.000000074505806E-2</v>
      </c>
      <c r="F248" s="1">
        <v>34667</v>
      </c>
      <c r="G248" t="s">
        <v>114</v>
      </c>
      <c r="H248">
        <f>KPI[[#This Row],[UnitPrice]]*KPI[[#This Row],[Quantity]]</f>
        <v>1000</v>
      </c>
      <c r="I248">
        <v>1</v>
      </c>
    </row>
    <row r="249" spans="1:9" x14ac:dyDescent="0.3">
      <c r="A249">
        <v>10340</v>
      </c>
      <c r="B249">
        <v>41</v>
      </c>
      <c r="C249">
        <v>7.7</v>
      </c>
      <c r="D249">
        <v>12</v>
      </c>
      <c r="E249">
        <v>5.000000074505806E-2</v>
      </c>
      <c r="F249" s="1">
        <v>34667</v>
      </c>
      <c r="G249" t="s">
        <v>114</v>
      </c>
      <c r="H249">
        <f>KPI[[#This Row],[UnitPrice]]*KPI[[#This Row],[Quantity]]</f>
        <v>92.4</v>
      </c>
      <c r="I249">
        <v>1</v>
      </c>
    </row>
    <row r="250" spans="1:9" x14ac:dyDescent="0.3">
      <c r="A250">
        <v>10340</v>
      </c>
      <c r="B250">
        <v>43</v>
      </c>
      <c r="C250">
        <v>36.799999999999997</v>
      </c>
      <c r="D250">
        <v>40</v>
      </c>
      <c r="E250">
        <v>5.000000074505806E-2</v>
      </c>
      <c r="F250" s="1">
        <v>34667</v>
      </c>
      <c r="G250" t="s">
        <v>114</v>
      </c>
      <c r="H250">
        <f>KPI[[#This Row],[UnitPrice]]*KPI[[#This Row],[Quantity]]</f>
        <v>1472</v>
      </c>
      <c r="I250">
        <v>1</v>
      </c>
    </row>
    <row r="251" spans="1:9" x14ac:dyDescent="0.3">
      <c r="A251">
        <v>10341</v>
      </c>
      <c r="B251">
        <v>33</v>
      </c>
      <c r="C251">
        <v>2</v>
      </c>
      <c r="D251">
        <v>8</v>
      </c>
      <c r="E251">
        <v>0</v>
      </c>
      <c r="F251" s="1">
        <v>34667</v>
      </c>
      <c r="G251" t="s">
        <v>622</v>
      </c>
      <c r="H251">
        <f>KPI[[#This Row],[UnitPrice]]*KPI[[#This Row],[Quantity]]</f>
        <v>16</v>
      </c>
      <c r="I251">
        <v>7</v>
      </c>
    </row>
    <row r="252" spans="1:9" x14ac:dyDescent="0.3">
      <c r="A252">
        <v>10341</v>
      </c>
      <c r="B252">
        <v>59</v>
      </c>
      <c r="C252">
        <v>44</v>
      </c>
      <c r="D252">
        <v>9</v>
      </c>
      <c r="E252">
        <v>0.15000000596046448</v>
      </c>
      <c r="F252" s="1">
        <v>34667</v>
      </c>
      <c r="G252" t="s">
        <v>622</v>
      </c>
      <c r="H252">
        <f>KPI[[#This Row],[UnitPrice]]*KPI[[#This Row],[Quantity]]</f>
        <v>396</v>
      </c>
      <c r="I252">
        <v>7</v>
      </c>
    </row>
    <row r="253" spans="1:9" x14ac:dyDescent="0.3">
      <c r="A253">
        <v>10342</v>
      </c>
      <c r="B253">
        <v>2</v>
      </c>
      <c r="C253">
        <v>15.2</v>
      </c>
      <c r="D253">
        <v>24</v>
      </c>
      <c r="E253">
        <v>0.20000000298023224</v>
      </c>
      <c r="F253" s="1">
        <v>34668</v>
      </c>
      <c r="G253" t="s">
        <v>244</v>
      </c>
      <c r="H253">
        <f>KPI[[#This Row],[UnitPrice]]*KPI[[#This Row],[Quantity]]</f>
        <v>364.79999999999995</v>
      </c>
      <c r="I253">
        <v>4</v>
      </c>
    </row>
    <row r="254" spans="1:9" x14ac:dyDescent="0.3">
      <c r="A254">
        <v>10342</v>
      </c>
      <c r="B254">
        <v>31</v>
      </c>
      <c r="C254">
        <v>10</v>
      </c>
      <c r="D254">
        <v>56</v>
      </c>
      <c r="E254">
        <v>0.20000000298023224</v>
      </c>
      <c r="F254" s="1">
        <v>34668</v>
      </c>
      <c r="G254" t="s">
        <v>244</v>
      </c>
      <c r="H254">
        <f>KPI[[#This Row],[UnitPrice]]*KPI[[#This Row],[Quantity]]</f>
        <v>560</v>
      </c>
      <c r="I254">
        <v>4</v>
      </c>
    </row>
    <row r="255" spans="1:9" x14ac:dyDescent="0.3">
      <c r="A255">
        <v>10342</v>
      </c>
      <c r="B255">
        <v>36</v>
      </c>
      <c r="C255">
        <v>15.2</v>
      </c>
      <c r="D255">
        <v>40</v>
      </c>
      <c r="E255">
        <v>0.20000000298023224</v>
      </c>
      <c r="F255" s="1">
        <v>34668</v>
      </c>
      <c r="G255" t="s">
        <v>244</v>
      </c>
      <c r="H255">
        <f>KPI[[#This Row],[UnitPrice]]*KPI[[#This Row],[Quantity]]</f>
        <v>608</v>
      </c>
      <c r="I255">
        <v>4</v>
      </c>
    </row>
    <row r="256" spans="1:9" x14ac:dyDescent="0.3">
      <c r="A256">
        <v>10342</v>
      </c>
      <c r="B256">
        <v>55</v>
      </c>
      <c r="C256">
        <v>19.2</v>
      </c>
      <c r="D256">
        <v>40</v>
      </c>
      <c r="E256">
        <v>0.20000000298023224</v>
      </c>
      <c r="F256" s="1">
        <v>34668</v>
      </c>
      <c r="G256" t="s">
        <v>244</v>
      </c>
      <c r="H256">
        <f>KPI[[#This Row],[UnitPrice]]*KPI[[#This Row],[Quantity]]</f>
        <v>768</v>
      </c>
      <c r="I256">
        <v>4</v>
      </c>
    </row>
    <row r="257" spans="1:9" x14ac:dyDescent="0.3">
      <c r="A257">
        <v>10343</v>
      </c>
      <c r="B257">
        <v>64</v>
      </c>
      <c r="C257">
        <v>26.6</v>
      </c>
      <c r="D257">
        <v>50</v>
      </c>
      <c r="E257">
        <v>0</v>
      </c>
      <c r="F257" s="1">
        <v>34669</v>
      </c>
      <c r="G257" t="s">
        <v>400</v>
      </c>
      <c r="H257">
        <f>KPI[[#This Row],[UnitPrice]]*KPI[[#This Row],[Quantity]]</f>
        <v>1330</v>
      </c>
      <c r="I257">
        <v>4</v>
      </c>
    </row>
    <row r="258" spans="1:9" x14ac:dyDescent="0.3">
      <c r="A258">
        <v>10343</v>
      </c>
      <c r="B258">
        <v>68</v>
      </c>
      <c r="C258">
        <v>10</v>
      </c>
      <c r="D258">
        <v>4</v>
      </c>
      <c r="E258">
        <v>5.000000074505806E-2</v>
      </c>
      <c r="F258" s="1">
        <v>34669</v>
      </c>
      <c r="G258" t="s">
        <v>400</v>
      </c>
      <c r="H258">
        <f>KPI[[#This Row],[UnitPrice]]*KPI[[#This Row],[Quantity]]</f>
        <v>40</v>
      </c>
      <c r="I258">
        <v>4</v>
      </c>
    </row>
    <row r="259" spans="1:9" x14ac:dyDescent="0.3">
      <c r="A259">
        <v>10343</v>
      </c>
      <c r="B259">
        <v>76</v>
      </c>
      <c r="C259">
        <v>14.4</v>
      </c>
      <c r="D259">
        <v>15</v>
      </c>
      <c r="E259">
        <v>0</v>
      </c>
      <c r="F259" s="1">
        <v>34669</v>
      </c>
      <c r="G259" t="s">
        <v>400</v>
      </c>
      <c r="H259">
        <f>KPI[[#This Row],[UnitPrice]]*KPI[[#This Row],[Quantity]]</f>
        <v>216</v>
      </c>
      <c r="I259">
        <v>4</v>
      </c>
    </row>
    <row r="260" spans="1:9" x14ac:dyDescent="0.3">
      <c r="A260">
        <v>10344</v>
      </c>
      <c r="B260">
        <v>4</v>
      </c>
      <c r="C260">
        <v>17.600000000000001</v>
      </c>
      <c r="D260">
        <v>35</v>
      </c>
      <c r="E260">
        <v>0</v>
      </c>
      <c r="F260" s="1">
        <v>34670</v>
      </c>
      <c r="G260" t="s">
        <v>745</v>
      </c>
      <c r="H260">
        <f>KPI[[#This Row],[UnitPrice]]*KPI[[#This Row],[Quantity]]</f>
        <v>616</v>
      </c>
      <c r="I260">
        <v>4</v>
      </c>
    </row>
    <row r="261" spans="1:9" x14ac:dyDescent="0.3">
      <c r="A261">
        <v>10344</v>
      </c>
      <c r="B261">
        <v>8</v>
      </c>
      <c r="C261">
        <v>32</v>
      </c>
      <c r="D261">
        <v>70</v>
      </c>
      <c r="E261">
        <v>0.25</v>
      </c>
      <c r="F261" s="1">
        <v>34670</v>
      </c>
      <c r="G261" t="s">
        <v>745</v>
      </c>
      <c r="H261">
        <f>KPI[[#This Row],[UnitPrice]]*KPI[[#This Row],[Quantity]]</f>
        <v>2240</v>
      </c>
      <c r="I261">
        <v>4</v>
      </c>
    </row>
    <row r="262" spans="1:9" x14ac:dyDescent="0.3">
      <c r="A262">
        <v>10345</v>
      </c>
      <c r="B262">
        <v>8</v>
      </c>
      <c r="C262">
        <v>32</v>
      </c>
      <c r="D262">
        <v>70</v>
      </c>
      <c r="E262">
        <v>0</v>
      </c>
      <c r="F262" s="1">
        <v>34673</v>
      </c>
      <c r="G262" t="s">
        <v>547</v>
      </c>
      <c r="H262">
        <f>KPI[[#This Row],[UnitPrice]]*KPI[[#This Row],[Quantity]]</f>
        <v>2240</v>
      </c>
      <c r="I262">
        <v>2</v>
      </c>
    </row>
    <row r="263" spans="1:9" x14ac:dyDescent="0.3">
      <c r="A263">
        <v>10345</v>
      </c>
      <c r="B263">
        <v>19</v>
      </c>
      <c r="C263">
        <v>7.3</v>
      </c>
      <c r="D263">
        <v>80</v>
      </c>
      <c r="E263">
        <v>0</v>
      </c>
      <c r="F263" s="1">
        <v>34673</v>
      </c>
      <c r="G263" t="s">
        <v>547</v>
      </c>
      <c r="H263">
        <f>KPI[[#This Row],[UnitPrice]]*KPI[[#This Row],[Quantity]]</f>
        <v>584</v>
      </c>
      <c r="I263">
        <v>2</v>
      </c>
    </row>
    <row r="264" spans="1:9" x14ac:dyDescent="0.3">
      <c r="A264">
        <v>10345</v>
      </c>
      <c r="B264">
        <v>42</v>
      </c>
      <c r="C264">
        <v>11.2</v>
      </c>
      <c r="D264">
        <v>9</v>
      </c>
      <c r="E264">
        <v>0</v>
      </c>
      <c r="F264" s="1">
        <v>34673</v>
      </c>
      <c r="G264" t="s">
        <v>547</v>
      </c>
      <c r="H264">
        <f>KPI[[#This Row],[UnitPrice]]*KPI[[#This Row],[Quantity]]</f>
        <v>100.8</v>
      </c>
      <c r="I264">
        <v>2</v>
      </c>
    </row>
    <row r="265" spans="1:9" x14ac:dyDescent="0.3">
      <c r="A265">
        <v>10346</v>
      </c>
      <c r="B265">
        <v>17</v>
      </c>
      <c r="C265">
        <v>31.2</v>
      </c>
      <c r="D265">
        <v>36</v>
      </c>
      <c r="E265">
        <v>0.10000000149011612</v>
      </c>
      <c r="F265" s="1">
        <v>34674</v>
      </c>
      <c r="G265" t="s">
        <v>560</v>
      </c>
      <c r="H265">
        <f>KPI[[#This Row],[UnitPrice]]*KPI[[#This Row],[Quantity]]</f>
        <v>1123.2</v>
      </c>
      <c r="I265">
        <v>3</v>
      </c>
    </row>
    <row r="266" spans="1:9" x14ac:dyDescent="0.3">
      <c r="A266">
        <v>10346</v>
      </c>
      <c r="B266">
        <v>56</v>
      </c>
      <c r="C266">
        <v>30.4</v>
      </c>
      <c r="D266">
        <v>20</v>
      </c>
      <c r="E266">
        <v>0</v>
      </c>
      <c r="F266" s="1">
        <v>34674</v>
      </c>
      <c r="G266" t="s">
        <v>560</v>
      </c>
      <c r="H266">
        <f>KPI[[#This Row],[UnitPrice]]*KPI[[#This Row],[Quantity]]</f>
        <v>608</v>
      </c>
      <c r="I266">
        <v>3</v>
      </c>
    </row>
    <row r="267" spans="1:9" x14ac:dyDescent="0.3">
      <c r="A267">
        <v>10347</v>
      </c>
      <c r="B267">
        <v>25</v>
      </c>
      <c r="C267">
        <v>11.2</v>
      </c>
      <c r="D267">
        <v>10</v>
      </c>
      <c r="E267">
        <v>0</v>
      </c>
      <c r="F267" s="1">
        <v>34675</v>
      </c>
      <c r="G267" t="s">
        <v>214</v>
      </c>
      <c r="H267">
        <f>KPI[[#This Row],[UnitPrice]]*KPI[[#This Row],[Quantity]]</f>
        <v>112</v>
      </c>
      <c r="I267">
        <v>4</v>
      </c>
    </row>
    <row r="268" spans="1:9" x14ac:dyDescent="0.3">
      <c r="A268">
        <v>10347</v>
      </c>
      <c r="B268">
        <v>39</v>
      </c>
      <c r="C268">
        <v>14.4</v>
      </c>
      <c r="D268">
        <v>50</v>
      </c>
      <c r="E268">
        <v>0.15000000596046448</v>
      </c>
      <c r="F268" s="1">
        <v>34675</v>
      </c>
      <c r="G268" t="s">
        <v>214</v>
      </c>
      <c r="H268">
        <f>KPI[[#This Row],[UnitPrice]]*KPI[[#This Row],[Quantity]]</f>
        <v>720</v>
      </c>
      <c r="I268">
        <v>4</v>
      </c>
    </row>
    <row r="269" spans="1:9" x14ac:dyDescent="0.3">
      <c r="A269">
        <v>10347</v>
      </c>
      <c r="B269">
        <v>40</v>
      </c>
      <c r="C269">
        <v>14.7</v>
      </c>
      <c r="D269">
        <v>4</v>
      </c>
      <c r="E269">
        <v>0</v>
      </c>
      <c r="F269" s="1">
        <v>34675</v>
      </c>
      <c r="G269" t="s">
        <v>214</v>
      </c>
      <c r="H269">
        <f>KPI[[#This Row],[UnitPrice]]*KPI[[#This Row],[Quantity]]</f>
        <v>58.8</v>
      </c>
      <c r="I269">
        <v>4</v>
      </c>
    </row>
    <row r="270" spans="1:9" x14ac:dyDescent="0.3">
      <c r="A270">
        <v>10347</v>
      </c>
      <c r="B270">
        <v>75</v>
      </c>
      <c r="C270">
        <v>6.2</v>
      </c>
      <c r="D270">
        <v>6</v>
      </c>
      <c r="E270">
        <v>0.15000000596046448</v>
      </c>
      <c r="F270" s="1">
        <v>34675</v>
      </c>
      <c r="G270" t="s">
        <v>214</v>
      </c>
      <c r="H270">
        <f>KPI[[#This Row],[UnitPrice]]*KPI[[#This Row],[Quantity]]</f>
        <v>37.200000000000003</v>
      </c>
      <c r="I270">
        <v>4</v>
      </c>
    </row>
    <row r="271" spans="1:9" x14ac:dyDescent="0.3">
      <c r="A271">
        <v>10348</v>
      </c>
      <c r="B271">
        <v>1</v>
      </c>
      <c r="C271">
        <v>14.4</v>
      </c>
      <c r="D271">
        <v>15</v>
      </c>
      <c r="E271">
        <v>0.15000000596046448</v>
      </c>
      <c r="F271" s="1">
        <v>34676</v>
      </c>
      <c r="G271" t="s">
        <v>722</v>
      </c>
      <c r="H271">
        <f>KPI[[#This Row],[UnitPrice]]*KPI[[#This Row],[Quantity]]</f>
        <v>216</v>
      </c>
      <c r="I271">
        <v>4</v>
      </c>
    </row>
    <row r="272" spans="1:9" x14ac:dyDescent="0.3">
      <c r="A272">
        <v>10348</v>
      </c>
      <c r="B272">
        <v>23</v>
      </c>
      <c r="C272">
        <v>7.2</v>
      </c>
      <c r="D272">
        <v>25</v>
      </c>
      <c r="E272">
        <v>0</v>
      </c>
      <c r="F272" s="1">
        <v>34676</v>
      </c>
      <c r="G272" t="s">
        <v>722</v>
      </c>
      <c r="H272">
        <f>KPI[[#This Row],[UnitPrice]]*KPI[[#This Row],[Quantity]]</f>
        <v>180</v>
      </c>
      <c r="I272">
        <v>4</v>
      </c>
    </row>
    <row r="273" spans="1:9" x14ac:dyDescent="0.3">
      <c r="A273">
        <v>10349</v>
      </c>
      <c r="B273">
        <v>54</v>
      </c>
      <c r="C273">
        <v>5.9</v>
      </c>
      <c r="D273">
        <v>24</v>
      </c>
      <c r="E273">
        <v>0</v>
      </c>
      <c r="F273" s="1">
        <v>34677</v>
      </c>
      <c r="G273" t="s">
        <v>638</v>
      </c>
      <c r="H273">
        <f>KPI[[#This Row],[UnitPrice]]*KPI[[#This Row],[Quantity]]</f>
        <v>141.60000000000002</v>
      </c>
      <c r="I273">
        <v>7</v>
      </c>
    </row>
    <row r="274" spans="1:9" x14ac:dyDescent="0.3">
      <c r="A274">
        <v>10350</v>
      </c>
      <c r="B274">
        <v>50</v>
      </c>
      <c r="C274">
        <v>13</v>
      </c>
      <c r="D274">
        <v>15</v>
      </c>
      <c r="E274">
        <v>0.10000000149011612</v>
      </c>
      <c r="F274" s="1">
        <v>34680</v>
      </c>
      <c r="G274" t="s">
        <v>375</v>
      </c>
      <c r="H274">
        <f>KPI[[#This Row],[UnitPrice]]*KPI[[#This Row],[Quantity]]</f>
        <v>195</v>
      </c>
      <c r="I274">
        <v>6</v>
      </c>
    </row>
    <row r="275" spans="1:9" x14ac:dyDescent="0.3">
      <c r="A275">
        <v>10350</v>
      </c>
      <c r="B275">
        <v>69</v>
      </c>
      <c r="C275">
        <v>28.8</v>
      </c>
      <c r="D275">
        <v>18</v>
      </c>
      <c r="E275">
        <v>0.10000000149011612</v>
      </c>
      <c r="F275" s="1">
        <v>34680</v>
      </c>
      <c r="G275" t="s">
        <v>375</v>
      </c>
      <c r="H275">
        <f>KPI[[#This Row],[UnitPrice]]*KPI[[#This Row],[Quantity]]</f>
        <v>518.4</v>
      </c>
      <c r="I275">
        <v>6</v>
      </c>
    </row>
    <row r="276" spans="1:9" x14ac:dyDescent="0.3">
      <c r="A276">
        <v>10351</v>
      </c>
      <c r="B276">
        <v>38</v>
      </c>
      <c r="C276">
        <v>210.8</v>
      </c>
      <c r="D276">
        <v>20</v>
      </c>
      <c r="E276">
        <v>5.000000074505806E-2</v>
      </c>
      <c r="F276" s="1">
        <v>34680</v>
      </c>
      <c r="G276" t="s">
        <v>204</v>
      </c>
      <c r="H276">
        <f>KPI[[#This Row],[UnitPrice]]*KPI[[#This Row],[Quantity]]</f>
        <v>4216</v>
      </c>
      <c r="I276">
        <v>1</v>
      </c>
    </row>
    <row r="277" spans="1:9" x14ac:dyDescent="0.3">
      <c r="A277">
        <v>10351</v>
      </c>
      <c r="B277">
        <v>41</v>
      </c>
      <c r="C277">
        <v>7.7</v>
      </c>
      <c r="D277">
        <v>13</v>
      </c>
      <c r="E277">
        <v>0</v>
      </c>
      <c r="F277" s="1">
        <v>34680</v>
      </c>
      <c r="G277" t="s">
        <v>204</v>
      </c>
      <c r="H277">
        <f>KPI[[#This Row],[UnitPrice]]*KPI[[#This Row],[Quantity]]</f>
        <v>100.10000000000001</v>
      </c>
      <c r="I277">
        <v>1</v>
      </c>
    </row>
    <row r="278" spans="1:9" x14ac:dyDescent="0.3">
      <c r="A278">
        <v>10351</v>
      </c>
      <c r="B278">
        <v>44</v>
      </c>
      <c r="C278">
        <v>15.5</v>
      </c>
      <c r="D278">
        <v>77</v>
      </c>
      <c r="E278">
        <v>5.000000074505806E-2</v>
      </c>
      <c r="F278" s="1">
        <v>34680</v>
      </c>
      <c r="G278" t="s">
        <v>204</v>
      </c>
      <c r="H278">
        <f>KPI[[#This Row],[UnitPrice]]*KPI[[#This Row],[Quantity]]</f>
        <v>1193.5</v>
      </c>
      <c r="I278">
        <v>1</v>
      </c>
    </row>
    <row r="279" spans="1:9" x14ac:dyDescent="0.3">
      <c r="A279">
        <v>10351</v>
      </c>
      <c r="B279">
        <v>65</v>
      </c>
      <c r="C279">
        <v>16.8</v>
      </c>
      <c r="D279">
        <v>10</v>
      </c>
      <c r="E279">
        <v>5.000000074505806E-2</v>
      </c>
      <c r="F279" s="1">
        <v>34680</v>
      </c>
      <c r="G279" t="s">
        <v>204</v>
      </c>
      <c r="H279">
        <f>KPI[[#This Row],[UnitPrice]]*KPI[[#This Row],[Quantity]]</f>
        <v>168</v>
      </c>
      <c r="I279">
        <v>1</v>
      </c>
    </row>
    <row r="280" spans="1:9" x14ac:dyDescent="0.3">
      <c r="A280">
        <v>10352</v>
      </c>
      <c r="B280">
        <v>24</v>
      </c>
      <c r="C280">
        <v>3.6</v>
      </c>
      <c r="D280">
        <v>10</v>
      </c>
      <c r="E280">
        <v>0</v>
      </c>
      <c r="F280" s="1">
        <v>34681</v>
      </c>
      <c r="G280" t="s">
        <v>267</v>
      </c>
      <c r="H280">
        <f>KPI[[#This Row],[UnitPrice]]*KPI[[#This Row],[Quantity]]</f>
        <v>36</v>
      </c>
      <c r="I280">
        <v>3</v>
      </c>
    </row>
    <row r="281" spans="1:9" x14ac:dyDescent="0.3">
      <c r="A281">
        <v>10352</v>
      </c>
      <c r="B281">
        <v>54</v>
      </c>
      <c r="C281">
        <v>5.9</v>
      </c>
      <c r="D281">
        <v>20</v>
      </c>
      <c r="E281">
        <v>0.15000000596046448</v>
      </c>
      <c r="F281" s="1">
        <v>34681</v>
      </c>
      <c r="G281" t="s">
        <v>267</v>
      </c>
      <c r="H281">
        <f>KPI[[#This Row],[UnitPrice]]*KPI[[#This Row],[Quantity]]</f>
        <v>118</v>
      </c>
      <c r="I281">
        <v>3</v>
      </c>
    </row>
    <row r="282" spans="1:9" x14ac:dyDescent="0.3">
      <c r="A282">
        <v>10353</v>
      </c>
      <c r="B282">
        <v>11</v>
      </c>
      <c r="C282">
        <v>16.8</v>
      </c>
      <c r="D282">
        <v>12</v>
      </c>
      <c r="E282">
        <v>0.20000000298023224</v>
      </c>
      <c r="F282" s="1">
        <v>34682</v>
      </c>
      <c r="G282" t="s">
        <v>520</v>
      </c>
      <c r="H282">
        <f>KPI[[#This Row],[UnitPrice]]*KPI[[#This Row],[Quantity]]</f>
        <v>201.60000000000002</v>
      </c>
      <c r="I282">
        <v>7</v>
      </c>
    </row>
    <row r="283" spans="1:9" x14ac:dyDescent="0.3">
      <c r="A283">
        <v>10353</v>
      </c>
      <c r="B283">
        <v>38</v>
      </c>
      <c r="C283">
        <v>210.8</v>
      </c>
      <c r="D283">
        <v>50</v>
      </c>
      <c r="E283">
        <v>0.20000000298023224</v>
      </c>
      <c r="F283" s="1">
        <v>34682</v>
      </c>
      <c r="G283" t="s">
        <v>520</v>
      </c>
      <c r="H283">
        <f>KPI[[#This Row],[UnitPrice]]*KPI[[#This Row],[Quantity]]</f>
        <v>10540</v>
      </c>
      <c r="I283">
        <v>7</v>
      </c>
    </row>
    <row r="284" spans="1:9" x14ac:dyDescent="0.3">
      <c r="A284">
        <v>10354</v>
      </c>
      <c r="B284">
        <v>1</v>
      </c>
      <c r="C284">
        <v>14.4</v>
      </c>
      <c r="D284">
        <v>12</v>
      </c>
      <c r="E284">
        <v>0</v>
      </c>
      <c r="F284" s="1">
        <v>34683</v>
      </c>
      <c r="G284" t="s">
        <v>513</v>
      </c>
      <c r="H284">
        <f>KPI[[#This Row],[UnitPrice]]*KPI[[#This Row],[Quantity]]</f>
        <v>172.8</v>
      </c>
      <c r="I284">
        <v>8</v>
      </c>
    </row>
    <row r="285" spans="1:9" x14ac:dyDescent="0.3">
      <c r="A285">
        <v>10354</v>
      </c>
      <c r="B285">
        <v>29</v>
      </c>
      <c r="C285">
        <v>99</v>
      </c>
      <c r="D285">
        <v>4</v>
      </c>
      <c r="E285">
        <v>0</v>
      </c>
      <c r="F285" s="1">
        <v>34683</v>
      </c>
      <c r="G285" t="s">
        <v>513</v>
      </c>
      <c r="H285">
        <f>KPI[[#This Row],[UnitPrice]]*KPI[[#This Row],[Quantity]]</f>
        <v>396</v>
      </c>
      <c r="I285">
        <v>8</v>
      </c>
    </row>
    <row r="286" spans="1:9" x14ac:dyDescent="0.3">
      <c r="A286">
        <v>10355</v>
      </c>
      <c r="B286">
        <v>24</v>
      </c>
      <c r="C286">
        <v>3.6</v>
      </c>
      <c r="D286">
        <v>25</v>
      </c>
      <c r="E286">
        <v>0</v>
      </c>
      <c r="F286" s="1">
        <v>34684</v>
      </c>
      <c r="G286" t="s">
        <v>68</v>
      </c>
      <c r="H286">
        <f>KPI[[#This Row],[UnitPrice]]*KPI[[#This Row],[Quantity]]</f>
        <v>90</v>
      </c>
      <c r="I286">
        <v>6</v>
      </c>
    </row>
    <row r="287" spans="1:9" x14ac:dyDescent="0.3">
      <c r="A287">
        <v>10355</v>
      </c>
      <c r="B287">
        <v>57</v>
      </c>
      <c r="C287">
        <v>15.6</v>
      </c>
      <c r="D287">
        <v>25</v>
      </c>
      <c r="E287">
        <v>0</v>
      </c>
      <c r="F287" s="1">
        <v>34684</v>
      </c>
      <c r="G287" t="s">
        <v>68</v>
      </c>
      <c r="H287">
        <f>KPI[[#This Row],[UnitPrice]]*KPI[[#This Row],[Quantity]]</f>
        <v>390</v>
      </c>
      <c r="I287">
        <v>6</v>
      </c>
    </row>
    <row r="288" spans="1:9" x14ac:dyDescent="0.3">
      <c r="A288">
        <v>10356</v>
      </c>
      <c r="B288">
        <v>31</v>
      </c>
      <c r="C288">
        <v>10</v>
      </c>
      <c r="D288">
        <v>30</v>
      </c>
      <c r="E288">
        <v>0</v>
      </c>
      <c r="F288" s="1">
        <v>34687</v>
      </c>
      <c r="G288" t="s">
        <v>722</v>
      </c>
      <c r="H288">
        <f>KPI[[#This Row],[UnitPrice]]*KPI[[#This Row],[Quantity]]</f>
        <v>300</v>
      </c>
      <c r="I288">
        <v>6</v>
      </c>
    </row>
    <row r="289" spans="1:9" x14ac:dyDescent="0.3">
      <c r="A289">
        <v>10356</v>
      </c>
      <c r="B289">
        <v>55</v>
      </c>
      <c r="C289">
        <v>19.2</v>
      </c>
      <c r="D289">
        <v>12</v>
      </c>
      <c r="E289">
        <v>0</v>
      </c>
      <c r="F289" s="1">
        <v>34687</v>
      </c>
      <c r="G289" t="s">
        <v>722</v>
      </c>
      <c r="H289">
        <f>KPI[[#This Row],[UnitPrice]]*KPI[[#This Row],[Quantity]]</f>
        <v>230.39999999999998</v>
      </c>
      <c r="I289">
        <v>6</v>
      </c>
    </row>
    <row r="290" spans="1:9" x14ac:dyDescent="0.3">
      <c r="A290">
        <v>10356</v>
      </c>
      <c r="B290">
        <v>69</v>
      </c>
      <c r="C290">
        <v>28.8</v>
      </c>
      <c r="D290">
        <v>20</v>
      </c>
      <c r="E290">
        <v>0</v>
      </c>
      <c r="F290" s="1">
        <v>34687</v>
      </c>
      <c r="G290" t="s">
        <v>722</v>
      </c>
      <c r="H290">
        <f>KPI[[#This Row],[UnitPrice]]*KPI[[#This Row],[Quantity]]</f>
        <v>576</v>
      </c>
      <c r="I290">
        <v>6</v>
      </c>
    </row>
    <row r="291" spans="1:9" x14ac:dyDescent="0.3">
      <c r="A291">
        <v>10357</v>
      </c>
      <c r="B291">
        <v>10</v>
      </c>
      <c r="C291">
        <v>24.8</v>
      </c>
      <c r="D291">
        <v>30</v>
      </c>
      <c r="E291">
        <v>0.20000000298023224</v>
      </c>
      <c r="F291" s="1">
        <v>34688</v>
      </c>
      <c r="G291" t="s">
        <v>416</v>
      </c>
      <c r="H291">
        <f>KPI[[#This Row],[UnitPrice]]*KPI[[#This Row],[Quantity]]</f>
        <v>744</v>
      </c>
      <c r="I291">
        <v>1</v>
      </c>
    </row>
    <row r="292" spans="1:9" x14ac:dyDescent="0.3">
      <c r="A292">
        <v>10357</v>
      </c>
      <c r="B292">
        <v>26</v>
      </c>
      <c r="C292">
        <v>24.9</v>
      </c>
      <c r="D292">
        <v>16</v>
      </c>
      <c r="E292">
        <v>0</v>
      </c>
      <c r="F292" s="1">
        <v>34688</v>
      </c>
      <c r="G292" t="s">
        <v>416</v>
      </c>
      <c r="H292">
        <f>KPI[[#This Row],[UnitPrice]]*KPI[[#This Row],[Quantity]]</f>
        <v>398.4</v>
      </c>
      <c r="I292">
        <v>1</v>
      </c>
    </row>
    <row r="293" spans="1:9" x14ac:dyDescent="0.3">
      <c r="A293">
        <v>10357</v>
      </c>
      <c r="B293">
        <v>60</v>
      </c>
      <c r="C293">
        <v>27.2</v>
      </c>
      <c r="D293">
        <v>8</v>
      </c>
      <c r="E293">
        <v>0.20000000298023224</v>
      </c>
      <c r="F293" s="1">
        <v>34688</v>
      </c>
      <c r="G293" t="s">
        <v>416</v>
      </c>
      <c r="H293">
        <f>KPI[[#This Row],[UnitPrice]]*KPI[[#This Row],[Quantity]]</f>
        <v>217.6</v>
      </c>
      <c r="I293">
        <v>1</v>
      </c>
    </row>
    <row r="294" spans="1:9" x14ac:dyDescent="0.3">
      <c r="A294">
        <v>10358</v>
      </c>
      <c r="B294">
        <v>24</v>
      </c>
      <c r="C294">
        <v>3.6</v>
      </c>
      <c r="D294">
        <v>10</v>
      </c>
      <c r="E294">
        <v>5.000000074505806E-2</v>
      </c>
      <c r="F294" s="1">
        <v>34689</v>
      </c>
      <c r="G294" t="s">
        <v>375</v>
      </c>
      <c r="H294">
        <f>KPI[[#This Row],[UnitPrice]]*KPI[[#This Row],[Quantity]]</f>
        <v>36</v>
      </c>
      <c r="I294">
        <v>5</v>
      </c>
    </row>
    <row r="295" spans="1:9" x14ac:dyDescent="0.3">
      <c r="A295">
        <v>10358</v>
      </c>
      <c r="B295">
        <v>34</v>
      </c>
      <c r="C295">
        <v>11.2</v>
      </c>
      <c r="D295">
        <v>10</v>
      </c>
      <c r="E295">
        <v>5.000000074505806E-2</v>
      </c>
      <c r="F295" s="1">
        <v>34689</v>
      </c>
      <c r="G295" t="s">
        <v>375</v>
      </c>
      <c r="H295">
        <f>KPI[[#This Row],[UnitPrice]]*KPI[[#This Row],[Quantity]]</f>
        <v>112</v>
      </c>
      <c r="I295">
        <v>5</v>
      </c>
    </row>
    <row r="296" spans="1:9" x14ac:dyDescent="0.3">
      <c r="A296">
        <v>10358</v>
      </c>
      <c r="B296">
        <v>36</v>
      </c>
      <c r="C296">
        <v>15.2</v>
      </c>
      <c r="D296">
        <v>20</v>
      </c>
      <c r="E296">
        <v>5.000000074505806E-2</v>
      </c>
      <c r="F296" s="1">
        <v>34689</v>
      </c>
      <c r="G296" t="s">
        <v>375</v>
      </c>
      <c r="H296">
        <f>KPI[[#This Row],[UnitPrice]]*KPI[[#This Row],[Quantity]]</f>
        <v>304</v>
      </c>
      <c r="I296">
        <v>5</v>
      </c>
    </row>
    <row r="297" spans="1:9" x14ac:dyDescent="0.3">
      <c r="A297">
        <v>10359</v>
      </c>
      <c r="B297">
        <v>16</v>
      </c>
      <c r="C297">
        <v>13.9</v>
      </c>
      <c r="D297">
        <v>56</v>
      </c>
      <c r="E297">
        <v>5.000000074505806E-2</v>
      </c>
      <c r="F297" s="1">
        <v>34690</v>
      </c>
      <c r="G297" t="s">
        <v>615</v>
      </c>
      <c r="H297">
        <f>KPI[[#This Row],[UnitPrice]]*KPI[[#This Row],[Quantity]]</f>
        <v>778.4</v>
      </c>
      <c r="I297">
        <v>5</v>
      </c>
    </row>
    <row r="298" spans="1:9" x14ac:dyDescent="0.3">
      <c r="A298">
        <v>10359</v>
      </c>
      <c r="B298">
        <v>31</v>
      </c>
      <c r="C298">
        <v>10</v>
      </c>
      <c r="D298">
        <v>70</v>
      </c>
      <c r="E298">
        <v>5.000000074505806E-2</v>
      </c>
      <c r="F298" s="1">
        <v>34690</v>
      </c>
      <c r="G298" t="s">
        <v>615</v>
      </c>
      <c r="H298">
        <f>KPI[[#This Row],[UnitPrice]]*KPI[[#This Row],[Quantity]]</f>
        <v>700</v>
      </c>
      <c r="I298">
        <v>5</v>
      </c>
    </row>
    <row r="299" spans="1:9" x14ac:dyDescent="0.3">
      <c r="A299">
        <v>10359</v>
      </c>
      <c r="B299">
        <v>60</v>
      </c>
      <c r="C299">
        <v>27.2</v>
      </c>
      <c r="D299">
        <v>80</v>
      </c>
      <c r="E299">
        <v>5.000000074505806E-2</v>
      </c>
      <c r="F299" s="1">
        <v>34690</v>
      </c>
      <c r="G299" t="s">
        <v>615</v>
      </c>
      <c r="H299">
        <f>KPI[[#This Row],[UnitPrice]]*KPI[[#This Row],[Quantity]]</f>
        <v>2176</v>
      </c>
      <c r="I299">
        <v>5</v>
      </c>
    </row>
    <row r="300" spans="1:9" x14ac:dyDescent="0.3">
      <c r="A300">
        <v>10360</v>
      </c>
      <c r="B300">
        <v>28</v>
      </c>
      <c r="C300">
        <v>36.4</v>
      </c>
      <c r="D300">
        <v>30</v>
      </c>
      <c r="E300">
        <v>0</v>
      </c>
      <c r="F300" s="1">
        <v>34691</v>
      </c>
      <c r="G300" t="s">
        <v>95</v>
      </c>
      <c r="H300">
        <f>KPI[[#This Row],[UnitPrice]]*KPI[[#This Row],[Quantity]]</f>
        <v>1092</v>
      </c>
      <c r="I300">
        <v>4</v>
      </c>
    </row>
    <row r="301" spans="1:9" x14ac:dyDescent="0.3">
      <c r="A301">
        <v>10360</v>
      </c>
      <c r="B301">
        <v>29</v>
      </c>
      <c r="C301">
        <v>99</v>
      </c>
      <c r="D301">
        <v>35</v>
      </c>
      <c r="E301">
        <v>0</v>
      </c>
      <c r="F301" s="1">
        <v>34691</v>
      </c>
      <c r="G301" t="s">
        <v>95</v>
      </c>
      <c r="H301">
        <f>KPI[[#This Row],[UnitPrice]]*KPI[[#This Row],[Quantity]]</f>
        <v>3465</v>
      </c>
      <c r="I301">
        <v>4</v>
      </c>
    </row>
    <row r="302" spans="1:9" x14ac:dyDescent="0.3">
      <c r="A302">
        <v>10360</v>
      </c>
      <c r="B302">
        <v>38</v>
      </c>
      <c r="C302">
        <v>210.8</v>
      </c>
      <c r="D302">
        <v>10</v>
      </c>
      <c r="E302">
        <v>0</v>
      </c>
      <c r="F302" s="1">
        <v>34691</v>
      </c>
      <c r="G302" t="s">
        <v>95</v>
      </c>
      <c r="H302">
        <f>KPI[[#This Row],[UnitPrice]]*KPI[[#This Row],[Quantity]]</f>
        <v>2108</v>
      </c>
      <c r="I302">
        <v>4</v>
      </c>
    </row>
    <row r="303" spans="1:9" x14ac:dyDescent="0.3">
      <c r="A303">
        <v>10360</v>
      </c>
      <c r="B303">
        <v>49</v>
      </c>
      <c r="C303">
        <v>16</v>
      </c>
      <c r="D303">
        <v>35</v>
      </c>
      <c r="E303">
        <v>0</v>
      </c>
      <c r="F303" s="1">
        <v>34691</v>
      </c>
      <c r="G303" t="s">
        <v>95</v>
      </c>
      <c r="H303">
        <f>KPI[[#This Row],[UnitPrice]]*KPI[[#This Row],[Quantity]]</f>
        <v>560</v>
      </c>
      <c r="I303">
        <v>4</v>
      </c>
    </row>
    <row r="304" spans="1:9" x14ac:dyDescent="0.3">
      <c r="A304">
        <v>10360</v>
      </c>
      <c r="B304">
        <v>54</v>
      </c>
      <c r="C304">
        <v>5.9</v>
      </c>
      <c r="D304">
        <v>28</v>
      </c>
      <c r="E304">
        <v>0</v>
      </c>
      <c r="F304" s="1">
        <v>34691</v>
      </c>
      <c r="G304" t="s">
        <v>95</v>
      </c>
      <c r="H304">
        <f>KPI[[#This Row],[UnitPrice]]*KPI[[#This Row],[Quantity]]</f>
        <v>165.20000000000002</v>
      </c>
      <c r="I304">
        <v>4</v>
      </c>
    </row>
    <row r="305" spans="1:9" x14ac:dyDescent="0.3">
      <c r="A305">
        <v>10361</v>
      </c>
      <c r="B305">
        <v>39</v>
      </c>
      <c r="C305">
        <v>14.4</v>
      </c>
      <c r="D305">
        <v>54</v>
      </c>
      <c r="E305">
        <v>0.10000000149011612</v>
      </c>
      <c r="F305" s="1">
        <v>34691</v>
      </c>
      <c r="G305" t="s">
        <v>547</v>
      </c>
      <c r="H305">
        <f>KPI[[#This Row],[UnitPrice]]*KPI[[#This Row],[Quantity]]</f>
        <v>777.6</v>
      </c>
      <c r="I305">
        <v>1</v>
      </c>
    </row>
    <row r="306" spans="1:9" x14ac:dyDescent="0.3">
      <c r="A306">
        <v>10361</v>
      </c>
      <c r="B306">
        <v>60</v>
      </c>
      <c r="C306">
        <v>27.2</v>
      </c>
      <c r="D306">
        <v>55</v>
      </c>
      <c r="E306">
        <v>0.10000000149011612</v>
      </c>
      <c r="F306" s="1">
        <v>34691</v>
      </c>
      <c r="G306" t="s">
        <v>547</v>
      </c>
      <c r="H306">
        <f>KPI[[#This Row],[UnitPrice]]*KPI[[#This Row],[Quantity]]</f>
        <v>1496</v>
      </c>
      <c r="I306">
        <v>1</v>
      </c>
    </row>
    <row r="307" spans="1:9" x14ac:dyDescent="0.3">
      <c r="A307">
        <v>10362</v>
      </c>
      <c r="B307">
        <v>25</v>
      </c>
      <c r="C307">
        <v>11.2</v>
      </c>
      <c r="D307">
        <v>50</v>
      </c>
      <c r="E307">
        <v>0</v>
      </c>
      <c r="F307" s="1">
        <v>34694</v>
      </c>
      <c r="G307" t="s">
        <v>114</v>
      </c>
      <c r="H307">
        <f>KPI[[#This Row],[UnitPrice]]*KPI[[#This Row],[Quantity]]</f>
        <v>560</v>
      </c>
      <c r="I307">
        <v>3</v>
      </c>
    </row>
    <row r="308" spans="1:9" x14ac:dyDescent="0.3">
      <c r="A308">
        <v>10362</v>
      </c>
      <c r="B308">
        <v>51</v>
      </c>
      <c r="C308">
        <v>42.4</v>
      </c>
      <c r="D308">
        <v>20</v>
      </c>
      <c r="E308">
        <v>0</v>
      </c>
      <c r="F308" s="1">
        <v>34694</v>
      </c>
      <c r="G308" t="s">
        <v>114</v>
      </c>
      <c r="H308">
        <f>KPI[[#This Row],[UnitPrice]]*KPI[[#This Row],[Quantity]]</f>
        <v>848</v>
      </c>
      <c r="I308">
        <v>3</v>
      </c>
    </row>
    <row r="309" spans="1:9" x14ac:dyDescent="0.3">
      <c r="A309">
        <v>10362</v>
      </c>
      <c r="B309">
        <v>54</v>
      </c>
      <c r="C309">
        <v>5.9</v>
      </c>
      <c r="D309">
        <v>24</v>
      </c>
      <c r="E309">
        <v>0</v>
      </c>
      <c r="F309" s="1">
        <v>34694</v>
      </c>
      <c r="G309" t="s">
        <v>114</v>
      </c>
      <c r="H309">
        <f>KPI[[#This Row],[UnitPrice]]*KPI[[#This Row],[Quantity]]</f>
        <v>141.60000000000002</v>
      </c>
      <c r="I309">
        <v>3</v>
      </c>
    </row>
    <row r="310" spans="1:9" x14ac:dyDescent="0.3">
      <c r="A310">
        <v>10363</v>
      </c>
      <c r="B310">
        <v>31</v>
      </c>
      <c r="C310">
        <v>10</v>
      </c>
      <c r="D310">
        <v>20</v>
      </c>
      <c r="E310">
        <v>0</v>
      </c>
      <c r="F310" s="1">
        <v>34695</v>
      </c>
      <c r="G310" t="s">
        <v>181</v>
      </c>
      <c r="H310">
        <f>KPI[[#This Row],[UnitPrice]]*KPI[[#This Row],[Quantity]]</f>
        <v>200</v>
      </c>
      <c r="I310">
        <v>4</v>
      </c>
    </row>
    <row r="311" spans="1:9" x14ac:dyDescent="0.3">
      <c r="A311">
        <v>10363</v>
      </c>
      <c r="B311">
        <v>75</v>
      </c>
      <c r="C311">
        <v>6.2</v>
      </c>
      <c r="D311">
        <v>12</v>
      </c>
      <c r="E311">
        <v>0</v>
      </c>
      <c r="F311" s="1">
        <v>34695</v>
      </c>
      <c r="G311" t="s">
        <v>181</v>
      </c>
      <c r="H311">
        <f>KPI[[#This Row],[UnitPrice]]*KPI[[#This Row],[Quantity]]</f>
        <v>74.400000000000006</v>
      </c>
      <c r="I311">
        <v>4</v>
      </c>
    </row>
    <row r="312" spans="1:9" x14ac:dyDescent="0.3">
      <c r="A312">
        <v>10363</v>
      </c>
      <c r="B312">
        <v>76</v>
      </c>
      <c r="C312">
        <v>14.4</v>
      </c>
      <c r="D312">
        <v>12</v>
      </c>
      <c r="E312">
        <v>0</v>
      </c>
      <c r="F312" s="1">
        <v>34695</v>
      </c>
      <c r="G312" t="s">
        <v>181</v>
      </c>
      <c r="H312">
        <f>KPI[[#This Row],[UnitPrice]]*KPI[[#This Row],[Quantity]]</f>
        <v>172.8</v>
      </c>
      <c r="I312">
        <v>4</v>
      </c>
    </row>
    <row r="313" spans="1:9" x14ac:dyDescent="0.3">
      <c r="A313">
        <v>10364</v>
      </c>
      <c r="B313">
        <v>69</v>
      </c>
      <c r="C313">
        <v>28.8</v>
      </c>
      <c r="D313">
        <v>30</v>
      </c>
      <c r="E313">
        <v>0</v>
      </c>
      <c r="F313" s="1">
        <v>34695</v>
      </c>
      <c r="G313" t="s">
        <v>197</v>
      </c>
      <c r="H313">
        <f>KPI[[#This Row],[UnitPrice]]*KPI[[#This Row],[Quantity]]</f>
        <v>864</v>
      </c>
      <c r="I313">
        <v>1</v>
      </c>
    </row>
    <row r="314" spans="1:9" x14ac:dyDescent="0.3">
      <c r="A314">
        <v>10364</v>
      </c>
      <c r="B314">
        <v>71</v>
      </c>
      <c r="C314">
        <v>17.2</v>
      </c>
      <c r="D314">
        <v>5</v>
      </c>
      <c r="E314">
        <v>0</v>
      </c>
      <c r="F314" s="1">
        <v>34695</v>
      </c>
      <c r="G314" t="s">
        <v>197</v>
      </c>
      <c r="H314">
        <f>KPI[[#This Row],[UnitPrice]]*KPI[[#This Row],[Quantity]]</f>
        <v>86</v>
      </c>
      <c r="I314">
        <v>1</v>
      </c>
    </row>
    <row r="315" spans="1:9" x14ac:dyDescent="0.3">
      <c r="A315">
        <v>10365</v>
      </c>
      <c r="B315">
        <v>11</v>
      </c>
      <c r="C315">
        <v>16.8</v>
      </c>
      <c r="D315">
        <v>24</v>
      </c>
      <c r="E315">
        <v>0</v>
      </c>
      <c r="F315" s="1">
        <v>34696</v>
      </c>
      <c r="G315" t="s">
        <v>62</v>
      </c>
      <c r="H315">
        <f>KPI[[#This Row],[UnitPrice]]*KPI[[#This Row],[Quantity]]</f>
        <v>403.20000000000005</v>
      </c>
      <c r="I315">
        <v>3</v>
      </c>
    </row>
    <row r="316" spans="1:9" x14ac:dyDescent="0.3">
      <c r="A316">
        <v>10366</v>
      </c>
      <c r="B316">
        <v>65</v>
      </c>
      <c r="C316">
        <v>16.8</v>
      </c>
      <c r="D316">
        <v>5</v>
      </c>
      <c r="E316">
        <v>0</v>
      </c>
      <c r="F316" s="1">
        <v>34697</v>
      </c>
      <c r="G316" t="s">
        <v>276</v>
      </c>
      <c r="H316">
        <f>KPI[[#This Row],[UnitPrice]]*KPI[[#This Row],[Quantity]]</f>
        <v>84</v>
      </c>
      <c r="I316">
        <v>8</v>
      </c>
    </row>
    <row r="317" spans="1:9" x14ac:dyDescent="0.3">
      <c r="A317">
        <v>10366</v>
      </c>
      <c r="B317">
        <v>77</v>
      </c>
      <c r="C317">
        <v>10.4</v>
      </c>
      <c r="D317">
        <v>5</v>
      </c>
      <c r="E317">
        <v>0</v>
      </c>
      <c r="F317" s="1">
        <v>34697</v>
      </c>
      <c r="G317" t="s">
        <v>276</v>
      </c>
      <c r="H317">
        <f>KPI[[#This Row],[UnitPrice]]*KPI[[#This Row],[Quantity]]</f>
        <v>52</v>
      </c>
      <c r="I317">
        <v>8</v>
      </c>
    </row>
    <row r="318" spans="1:9" x14ac:dyDescent="0.3">
      <c r="A318">
        <v>10367</v>
      </c>
      <c r="B318">
        <v>34</v>
      </c>
      <c r="C318">
        <v>11.2</v>
      </c>
      <c r="D318">
        <v>36</v>
      </c>
      <c r="E318">
        <v>0</v>
      </c>
      <c r="F318" s="1">
        <v>34697</v>
      </c>
      <c r="G318" t="s">
        <v>698</v>
      </c>
      <c r="H318">
        <f>KPI[[#This Row],[UnitPrice]]*KPI[[#This Row],[Quantity]]</f>
        <v>403.2</v>
      </c>
      <c r="I318">
        <v>7</v>
      </c>
    </row>
    <row r="319" spans="1:9" x14ac:dyDescent="0.3">
      <c r="A319">
        <v>10367</v>
      </c>
      <c r="B319">
        <v>54</v>
      </c>
      <c r="C319">
        <v>5.9</v>
      </c>
      <c r="D319">
        <v>18</v>
      </c>
      <c r="E319">
        <v>0</v>
      </c>
      <c r="F319" s="1">
        <v>34697</v>
      </c>
      <c r="G319" t="s">
        <v>698</v>
      </c>
      <c r="H319">
        <f>KPI[[#This Row],[UnitPrice]]*KPI[[#This Row],[Quantity]]</f>
        <v>106.2</v>
      </c>
      <c r="I319">
        <v>7</v>
      </c>
    </row>
    <row r="320" spans="1:9" x14ac:dyDescent="0.3">
      <c r="A320">
        <v>10367</v>
      </c>
      <c r="B320">
        <v>65</v>
      </c>
      <c r="C320">
        <v>16.8</v>
      </c>
      <c r="D320">
        <v>15</v>
      </c>
      <c r="E320">
        <v>0</v>
      </c>
      <c r="F320" s="1">
        <v>34697</v>
      </c>
      <c r="G320" t="s">
        <v>698</v>
      </c>
      <c r="H320">
        <f>KPI[[#This Row],[UnitPrice]]*KPI[[#This Row],[Quantity]]</f>
        <v>252</v>
      </c>
      <c r="I320">
        <v>7</v>
      </c>
    </row>
    <row r="321" spans="1:9" x14ac:dyDescent="0.3">
      <c r="A321">
        <v>10367</v>
      </c>
      <c r="B321">
        <v>77</v>
      </c>
      <c r="C321">
        <v>10.4</v>
      </c>
      <c r="D321">
        <v>7</v>
      </c>
      <c r="E321">
        <v>0</v>
      </c>
      <c r="F321" s="1">
        <v>34697</v>
      </c>
      <c r="G321" t="s">
        <v>698</v>
      </c>
      <c r="H321">
        <f>KPI[[#This Row],[UnitPrice]]*KPI[[#This Row],[Quantity]]</f>
        <v>72.8</v>
      </c>
      <c r="I321">
        <v>7</v>
      </c>
    </row>
    <row r="322" spans="1:9" x14ac:dyDescent="0.3">
      <c r="A322">
        <v>10368</v>
      </c>
      <c r="B322">
        <v>21</v>
      </c>
      <c r="C322">
        <v>8</v>
      </c>
      <c r="D322">
        <v>5</v>
      </c>
      <c r="E322">
        <v>0.10000000149011612</v>
      </c>
      <c r="F322" s="1">
        <v>34698</v>
      </c>
      <c r="G322" t="s">
        <v>204</v>
      </c>
      <c r="H322">
        <f>KPI[[#This Row],[UnitPrice]]*KPI[[#This Row],[Quantity]]</f>
        <v>40</v>
      </c>
      <c r="I322">
        <v>2</v>
      </c>
    </row>
    <row r="323" spans="1:9" x14ac:dyDescent="0.3">
      <c r="A323">
        <v>10368</v>
      </c>
      <c r="B323">
        <v>28</v>
      </c>
      <c r="C323">
        <v>36.4</v>
      </c>
      <c r="D323">
        <v>13</v>
      </c>
      <c r="E323">
        <v>0.10000000149011612</v>
      </c>
      <c r="F323" s="1">
        <v>34698</v>
      </c>
      <c r="G323" t="s">
        <v>204</v>
      </c>
      <c r="H323">
        <f>KPI[[#This Row],[UnitPrice]]*KPI[[#This Row],[Quantity]]</f>
        <v>473.2</v>
      </c>
      <c r="I323">
        <v>2</v>
      </c>
    </row>
    <row r="324" spans="1:9" x14ac:dyDescent="0.3">
      <c r="A324">
        <v>10368</v>
      </c>
      <c r="B324">
        <v>57</v>
      </c>
      <c r="C324">
        <v>15.6</v>
      </c>
      <c r="D324">
        <v>25</v>
      </c>
      <c r="E324">
        <v>0</v>
      </c>
      <c r="F324" s="1">
        <v>34698</v>
      </c>
      <c r="G324" t="s">
        <v>204</v>
      </c>
      <c r="H324">
        <f>KPI[[#This Row],[UnitPrice]]*KPI[[#This Row],[Quantity]]</f>
        <v>390</v>
      </c>
      <c r="I324">
        <v>2</v>
      </c>
    </row>
    <row r="325" spans="1:9" x14ac:dyDescent="0.3">
      <c r="A325">
        <v>10368</v>
      </c>
      <c r="B325">
        <v>64</v>
      </c>
      <c r="C325">
        <v>26.6</v>
      </c>
      <c r="D325">
        <v>35</v>
      </c>
      <c r="E325">
        <v>0.10000000149011612</v>
      </c>
      <c r="F325" s="1">
        <v>34698</v>
      </c>
      <c r="G325" t="s">
        <v>204</v>
      </c>
      <c r="H325">
        <f>KPI[[#This Row],[UnitPrice]]*KPI[[#This Row],[Quantity]]</f>
        <v>931</v>
      </c>
      <c r="I325">
        <v>2</v>
      </c>
    </row>
    <row r="326" spans="1:9" x14ac:dyDescent="0.3">
      <c r="A326">
        <v>10369</v>
      </c>
      <c r="B326">
        <v>29</v>
      </c>
      <c r="C326">
        <v>99</v>
      </c>
      <c r="D326">
        <v>20</v>
      </c>
      <c r="E326">
        <v>0</v>
      </c>
      <c r="F326" s="1">
        <v>34701</v>
      </c>
      <c r="G326" t="s">
        <v>638</v>
      </c>
      <c r="H326">
        <f>KPI[[#This Row],[UnitPrice]]*KPI[[#This Row],[Quantity]]</f>
        <v>1980</v>
      </c>
      <c r="I326">
        <v>8</v>
      </c>
    </row>
    <row r="327" spans="1:9" x14ac:dyDescent="0.3">
      <c r="A327">
        <v>10369</v>
      </c>
      <c r="B327">
        <v>56</v>
      </c>
      <c r="C327">
        <v>30.4</v>
      </c>
      <c r="D327">
        <v>18</v>
      </c>
      <c r="E327">
        <v>0.25</v>
      </c>
      <c r="F327" s="1">
        <v>34701</v>
      </c>
      <c r="G327" t="s">
        <v>638</v>
      </c>
      <c r="H327">
        <f>KPI[[#This Row],[UnitPrice]]*KPI[[#This Row],[Quantity]]</f>
        <v>547.19999999999993</v>
      </c>
      <c r="I327">
        <v>8</v>
      </c>
    </row>
    <row r="328" spans="1:9" x14ac:dyDescent="0.3">
      <c r="A328">
        <v>10370</v>
      </c>
      <c r="B328">
        <v>1</v>
      </c>
      <c r="C328">
        <v>14.4</v>
      </c>
      <c r="D328">
        <v>15</v>
      </c>
      <c r="E328">
        <v>0.15000000596046448</v>
      </c>
      <c r="F328" s="1">
        <v>34702</v>
      </c>
      <c r="G328" t="s">
        <v>156</v>
      </c>
      <c r="H328">
        <f>KPI[[#This Row],[UnitPrice]]*KPI[[#This Row],[Quantity]]</f>
        <v>216</v>
      </c>
      <c r="I328">
        <v>6</v>
      </c>
    </row>
    <row r="329" spans="1:9" x14ac:dyDescent="0.3">
      <c r="A329">
        <v>10370</v>
      </c>
      <c r="B329">
        <v>64</v>
      </c>
      <c r="C329">
        <v>26.6</v>
      </c>
      <c r="D329">
        <v>30</v>
      </c>
      <c r="E329">
        <v>0</v>
      </c>
      <c r="F329" s="1">
        <v>34702</v>
      </c>
      <c r="G329" t="s">
        <v>156</v>
      </c>
      <c r="H329">
        <f>KPI[[#This Row],[UnitPrice]]*KPI[[#This Row],[Quantity]]</f>
        <v>798</v>
      </c>
      <c r="I329">
        <v>6</v>
      </c>
    </row>
    <row r="330" spans="1:9" x14ac:dyDescent="0.3">
      <c r="A330">
        <v>10370</v>
      </c>
      <c r="B330">
        <v>74</v>
      </c>
      <c r="C330">
        <v>8</v>
      </c>
      <c r="D330">
        <v>20</v>
      </c>
      <c r="E330">
        <v>0.15000000596046448</v>
      </c>
      <c r="F330" s="1">
        <v>34702</v>
      </c>
      <c r="G330" t="s">
        <v>156</v>
      </c>
      <c r="H330">
        <f>KPI[[#This Row],[UnitPrice]]*KPI[[#This Row],[Quantity]]</f>
        <v>160</v>
      </c>
      <c r="I330">
        <v>6</v>
      </c>
    </row>
    <row r="331" spans="1:9" x14ac:dyDescent="0.3">
      <c r="A331">
        <v>10371</v>
      </c>
      <c r="B331">
        <v>36</v>
      </c>
      <c r="C331">
        <v>15.2</v>
      </c>
      <c r="D331">
        <v>6</v>
      </c>
      <c r="E331">
        <v>0.20000000298023224</v>
      </c>
      <c r="F331" s="1">
        <v>34702</v>
      </c>
      <c r="G331" t="s">
        <v>375</v>
      </c>
      <c r="H331">
        <f>KPI[[#This Row],[UnitPrice]]*KPI[[#This Row],[Quantity]]</f>
        <v>91.199999999999989</v>
      </c>
      <c r="I331">
        <v>1</v>
      </c>
    </row>
    <row r="332" spans="1:9" x14ac:dyDescent="0.3">
      <c r="A332">
        <v>10372</v>
      </c>
      <c r="B332">
        <v>20</v>
      </c>
      <c r="C332">
        <v>64.8</v>
      </c>
      <c r="D332">
        <v>12</v>
      </c>
      <c r="E332">
        <v>0.25</v>
      </c>
      <c r="F332" s="1">
        <v>34703</v>
      </c>
      <c r="G332" t="s">
        <v>541</v>
      </c>
      <c r="H332">
        <f>KPI[[#This Row],[UnitPrice]]*KPI[[#This Row],[Quantity]]</f>
        <v>777.59999999999991</v>
      </c>
      <c r="I332">
        <v>5</v>
      </c>
    </row>
    <row r="333" spans="1:9" x14ac:dyDescent="0.3">
      <c r="A333">
        <v>10372</v>
      </c>
      <c r="B333">
        <v>38</v>
      </c>
      <c r="C333">
        <v>210.8</v>
      </c>
      <c r="D333">
        <v>40</v>
      </c>
      <c r="E333">
        <v>0.25</v>
      </c>
      <c r="F333" s="1">
        <v>34703</v>
      </c>
      <c r="G333" t="s">
        <v>541</v>
      </c>
      <c r="H333">
        <f>KPI[[#This Row],[UnitPrice]]*KPI[[#This Row],[Quantity]]</f>
        <v>8432</v>
      </c>
      <c r="I333">
        <v>5</v>
      </c>
    </row>
    <row r="334" spans="1:9" x14ac:dyDescent="0.3">
      <c r="A334">
        <v>10372</v>
      </c>
      <c r="B334">
        <v>60</v>
      </c>
      <c r="C334">
        <v>27.2</v>
      </c>
      <c r="D334">
        <v>70</v>
      </c>
      <c r="E334">
        <v>0.25</v>
      </c>
      <c r="F334" s="1">
        <v>34703</v>
      </c>
      <c r="G334" t="s">
        <v>541</v>
      </c>
      <c r="H334">
        <f>KPI[[#This Row],[UnitPrice]]*KPI[[#This Row],[Quantity]]</f>
        <v>1904</v>
      </c>
      <c r="I334">
        <v>5</v>
      </c>
    </row>
    <row r="335" spans="1:9" x14ac:dyDescent="0.3">
      <c r="A335">
        <v>10372</v>
      </c>
      <c r="B335">
        <v>72</v>
      </c>
      <c r="C335">
        <v>27.8</v>
      </c>
      <c r="D335">
        <v>42</v>
      </c>
      <c r="E335">
        <v>0.25</v>
      </c>
      <c r="F335" s="1">
        <v>34703</v>
      </c>
      <c r="G335" t="s">
        <v>541</v>
      </c>
      <c r="H335">
        <f>KPI[[#This Row],[UnitPrice]]*KPI[[#This Row],[Quantity]]</f>
        <v>1167.6000000000001</v>
      </c>
      <c r="I335">
        <v>5</v>
      </c>
    </row>
    <row r="336" spans="1:9" x14ac:dyDescent="0.3">
      <c r="A336">
        <v>10373</v>
      </c>
      <c r="B336">
        <v>58</v>
      </c>
      <c r="C336">
        <v>10.6</v>
      </c>
      <c r="D336">
        <v>80</v>
      </c>
      <c r="E336">
        <v>0.20000000298023224</v>
      </c>
      <c r="F336" s="1">
        <v>34704</v>
      </c>
      <c r="G336" t="s">
        <v>343</v>
      </c>
      <c r="H336">
        <f>KPI[[#This Row],[UnitPrice]]*KPI[[#This Row],[Quantity]]</f>
        <v>848</v>
      </c>
      <c r="I336">
        <v>4</v>
      </c>
    </row>
    <row r="337" spans="1:9" x14ac:dyDescent="0.3">
      <c r="A337">
        <v>10373</v>
      </c>
      <c r="B337">
        <v>71</v>
      </c>
      <c r="C337">
        <v>17.2</v>
      </c>
      <c r="D337">
        <v>50</v>
      </c>
      <c r="E337">
        <v>0.20000000298023224</v>
      </c>
      <c r="F337" s="1">
        <v>34704</v>
      </c>
      <c r="G337" t="s">
        <v>343</v>
      </c>
      <c r="H337">
        <f>KPI[[#This Row],[UnitPrice]]*KPI[[#This Row],[Quantity]]</f>
        <v>860</v>
      </c>
      <c r="I337">
        <v>4</v>
      </c>
    </row>
    <row r="338" spans="1:9" x14ac:dyDescent="0.3">
      <c r="A338">
        <v>10374</v>
      </c>
      <c r="B338">
        <v>31</v>
      </c>
      <c r="C338">
        <v>10</v>
      </c>
      <c r="D338">
        <v>30</v>
      </c>
      <c r="E338">
        <v>0</v>
      </c>
      <c r="F338" s="1">
        <v>34704</v>
      </c>
      <c r="G338" t="s">
        <v>761</v>
      </c>
      <c r="H338">
        <f>KPI[[#This Row],[UnitPrice]]*KPI[[#This Row],[Quantity]]</f>
        <v>300</v>
      </c>
      <c r="I338">
        <v>1</v>
      </c>
    </row>
    <row r="339" spans="1:9" x14ac:dyDescent="0.3">
      <c r="A339">
        <v>10374</v>
      </c>
      <c r="B339">
        <v>58</v>
      </c>
      <c r="C339">
        <v>10.6</v>
      </c>
      <c r="D339">
        <v>15</v>
      </c>
      <c r="E339">
        <v>0</v>
      </c>
      <c r="F339" s="1">
        <v>34704</v>
      </c>
      <c r="G339" t="s">
        <v>761</v>
      </c>
      <c r="H339">
        <f>KPI[[#This Row],[UnitPrice]]*KPI[[#This Row],[Quantity]]</f>
        <v>159</v>
      </c>
      <c r="I339">
        <v>1</v>
      </c>
    </row>
    <row r="340" spans="1:9" x14ac:dyDescent="0.3">
      <c r="A340">
        <v>10375</v>
      </c>
      <c r="B340">
        <v>14</v>
      </c>
      <c r="C340">
        <v>18.600000000000001</v>
      </c>
      <c r="D340">
        <v>15</v>
      </c>
      <c r="E340">
        <v>0</v>
      </c>
      <c r="F340" s="1">
        <v>34705</v>
      </c>
      <c r="G340" t="s">
        <v>335</v>
      </c>
      <c r="H340">
        <f>KPI[[#This Row],[UnitPrice]]*KPI[[#This Row],[Quantity]]</f>
        <v>279</v>
      </c>
      <c r="I340">
        <v>3</v>
      </c>
    </row>
    <row r="341" spans="1:9" x14ac:dyDescent="0.3">
      <c r="A341">
        <v>10375</v>
      </c>
      <c r="B341">
        <v>54</v>
      </c>
      <c r="C341">
        <v>5.9</v>
      </c>
      <c r="D341">
        <v>10</v>
      </c>
      <c r="E341">
        <v>0</v>
      </c>
      <c r="F341" s="1">
        <v>34705</v>
      </c>
      <c r="G341" t="s">
        <v>335</v>
      </c>
      <c r="H341">
        <f>KPI[[#This Row],[UnitPrice]]*KPI[[#This Row],[Quantity]]</f>
        <v>59</v>
      </c>
      <c r="I341">
        <v>3</v>
      </c>
    </row>
    <row r="342" spans="1:9" x14ac:dyDescent="0.3">
      <c r="A342">
        <v>10376</v>
      </c>
      <c r="B342">
        <v>31</v>
      </c>
      <c r="C342">
        <v>10</v>
      </c>
      <c r="D342">
        <v>42</v>
      </c>
      <c r="E342">
        <v>5.000000074505806E-2</v>
      </c>
      <c r="F342" s="1">
        <v>34708</v>
      </c>
      <c r="G342" t="s">
        <v>459</v>
      </c>
      <c r="H342">
        <f>KPI[[#This Row],[UnitPrice]]*KPI[[#This Row],[Quantity]]</f>
        <v>420</v>
      </c>
      <c r="I342">
        <v>1</v>
      </c>
    </row>
    <row r="343" spans="1:9" x14ac:dyDescent="0.3">
      <c r="A343">
        <v>10377</v>
      </c>
      <c r="B343">
        <v>28</v>
      </c>
      <c r="C343">
        <v>36.4</v>
      </c>
      <c r="D343">
        <v>20</v>
      </c>
      <c r="E343">
        <v>0.15000000596046448</v>
      </c>
      <c r="F343" s="1">
        <v>34708</v>
      </c>
      <c r="G343" t="s">
        <v>615</v>
      </c>
      <c r="H343">
        <f>KPI[[#This Row],[UnitPrice]]*KPI[[#This Row],[Quantity]]</f>
        <v>728</v>
      </c>
      <c r="I343">
        <v>1</v>
      </c>
    </row>
    <row r="344" spans="1:9" x14ac:dyDescent="0.3">
      <c r="A344">
        <v>10377</v>
      </c>
      <c r="B344">
        <v>39</v>
      </c>
      <c r="C344">
        <v>14.4</v>
      </c>
      <c r="D344">
        <v>20</v>
      </c>
      <c r="E344">
        <v>0.15000000596046448</v>
      </c>
      <c r="F344" s="1">
        <v>34708</v>
      </c>
      <c r="G344" t="s">
        <v>615</v>
      </c>
      <c r="H344">
        <f>KPI[[#This Row],[UnitPrice]]*KPI[[#This Row],[Quantity]]</f>
        <v>288</v>
      </c>
      <c r="I344">
        <v>1</v>
      </c>
    </row>
    <row r="345" spans="1:9" x14ac:dyDescent="0.3">
      <c r="A345">
        <v>10378</v>
      </c>
      <c r="B345">
        <v>71</v>
      </c>
      <c r="C345">
        <v>17.2</v>
      </c>
      <c r="D345">
        <v>6</v>
      </c>
      <c r="E345">
        <v>0</v>
      </c>
      <c r="F345" s="1">
        <v>34709</v>
      </c>
      <c r="G345" t="s">
        <v>237</v>
      </c>
      <c r="H345">
        <f>KPI[[#This Row],[UnitPrice]]*KPI[[#This Row],[Quantity]]</f>
        <v>103.19999999999999</v>
      </c>
      <c r="I345">
        <v>5</v>
      </c>
    </row>
    <row r="346" spans="1:9" x14ac:dyDescent="0.3">
      <c r="A346">
        <v>10379</v>
      </c>
      <c r="B346">
        <v>41</v>
      </c>
      <c r="C346">
        <v>7.7</v>
      </c>
      <c r="D346">
        <v>8</v>
      </c>
      <c r="E346">
        <v>0.10000000149011612</v>
      </c>
      <c r="F346" s="1">
        <v>34710</v>
      </c>
      <c r="G346" t="s">
        <v>534</v>
      </c>
      <c r="H346">
        <f>KPI[[#This Row],[UnitPrice]]*KPI[[#This Row],[Quantity]]</f>
        <v>61.6</v>
      </c>
      <c r="I346">
        <v>2</v>
      </c>
    </row>
    <row r="347" spans="1:9" x14ac:dyDescent="0.3">
      <c r="A347">
        <v>10379</v>
      </c>
      <c r="B347">
        <v>63</v>
      </c>
      <c r="C347">
        <v>35.1</v>
      </c>
      <c r="D347">
        <v>16</v>
      </c>
      <c r="E347">
        <v>0.10000000149011612</v>
      </c>
      <c r="F347" s="1">
        <v>34710</v>
      </c>
      <c r="G347" t="s">
        <v>534</v>
      </c>
      <c r="H347">
        <f>KPI[[#This Row],[UnitPrice]]*KPI[[#This Row],[Quantity]]</f>
        <v>561.6</v>
      </c>
      <c r="I347">
        <v>2</v>
      </c>
    </row>
    <row r="348" spans="1:9" x14ac:dyDescent="0.3">
      <c r="A348">
        <v>10379</v>
      </c>
      <c r="B348">
        <v>65</v>
      </c>
      <c r="C348">
        <v>16.8</v>
      </c>
      <c r="D348">
        <v>20</v>
      </c>
      <c r="E348">
        <v>0.10000000149011612</v>
      </c>
      <c r="F348" s="1">
        <v>34710</v>
      </c>
      <c r="G348" t="s">
        <v>534</v>
      </c>
      <c r="H348">
        <f>KPI[[#This Row],[UnitPrice]]*KPI[[#This Row],[Quantity]]</f>
        <v>336</v>
      </c>
      <c r="I348">
        <v>2</v>
      </c>
    </row>
    <row r="349" spans="1:9" x14ac:dyDescent="0.3">
      <c r="A349">
        <v>10380</v>
      </c>
      <c r="B349">
        <v>30</v>
      </c>
      <c r="C349">
        <v>20.7</v>
      </c>
      <c r="D349">
        <v>18</v>
      </c>
      <c r="E349">
        <v>0.10000000149011612</v>
      </c>
      <c r="F349" s="1">
        <v>34711</v>
      </c>
      <c r="G349" t="s">
        <v>343</v>
      </c>
      <c r="H349">
        <f>KPI[[#This Row],[UnitPrice]]*KPI[[#This Row],[Quantity]]</f>
        <v>372.59999999999997</v>
      </c>
      <c r="I349">
        <v>8</v>
      </c>
    </row>
    <row r="350" spans="1:9" x14ac:dyDescent="0.3">
      <c r="A350">
        <v>10380</v>
      </c>
      <c r="B350">
        <v>53</v>
      </c>
      <c r="C350">
        <v>26.2</v>
      </c>
      <c r="D350">
        <v>20</v>
      </c>
      <c r="E350">
        <v>0.10000000149011612</v>
      </c>
      <c r="F350" s="1">
        <v>34711</v>
      </c>
      <c r="G350" t="s">
        <v>343</v>
      </c>
      <c r="H350">
        <f>KPI[[#This Row],[UnitPrice]]*KPI[[#This Row],[Quantity]]</f>
        <v>524</v>
      </c>
      <c r="I350">
        <v>8</v>
      </c>
    </row>
    <row r="351" spans="1:9" x14ac:dyDescent="0.3">
      <c r="A351">
        <v>10380</v>
      </c>
      <c r="B351">
        <v>60</v>
      </c>
      <c r="C351">
        <v>27.2</v>
      </c>
      <c r="D351">
        <v>6</v>
      </c>
      <c r="E351">
        <v>0.10000000149011612</v>
      </c>
      <c r="F351" s="1">
        <v>34711</v>
      </c>
      <c r="G351" t="s">
        <v>343</v>
      </c>
      <c r="H351">
        <f>KPI[[#This Row],[UnitPrice]]*KPI[[#This Row],[Quantity]]</f>
        <v>163.19999999999999</v>
      </c>
      <c r="I351">
        <v>8</v>
      </c>
    </row>
    <row r="352" spans="1:9" x14ac:dyDescent="0.3">
      <c r="A352">
        <v>10380</v>
      </c>
      <c r="B352">
        <v>70</v>
      </c>
      <c r="C352">
        <v>12</v>
      </c>
      <c r="D352">
        <v>30</v>
      </c>
      <c r="E352">
        <v>0</v>
      </c>
      <c r="F352" s="1">
        <v>34711</v>
      </c>
      <c r="G352" t="s">
        <v>343</v>
      </c>
      <c r="H352">
        <f>KPI[[#This Row],[UnitPrice]]*KPI[[#This Row],[Quantity]]</f>
        <v>360</v>
      </c>
      <c r="I352">
        <v>8</v>
      </c>
    </row>
    <row r="353" spans="1:9" x14ac:dyDescent="0.3">
      <c r="A353">
        <v>10381</v>
      </c>
      <c r="B353">
        <v>74</v>
      </c>
      <c r="C353">
        <v>8</v>
      </c>
      <c r="D353">
        <v>14</v>
      </c>
      <c r="E353">
        <v>0</v>
      </c>
      <c r="F353" s="1">
        <v>34711</v>
      </c>
      <c r="G353" t="s">
        <v>416</v>
      </c>
      <c r="H353">
        <f>KPI[[#This Row],[UnitPrice]]*KPI[[#This Row],[Quantity]]</f>
        <v>112</v>
      </c>
      <c r="I353">
        <v>3</v>
      </c>
    </row>
    <row r="354" spans="1:9" x14ac:dyDescent="0.3">
      <c r="A354">
        <v>10382</v>
      </c>
      <c r="B354">
        <v>5</v>
      </c>
      <c r="C354">
        <v>17</v>
      </c>
      <c r="D354">
        <v>32</v>
      </c>
      <c r="E354">
        <v>0</v>
      </c>
      <c r="F354" s="1">
        <v>34712</v>
      </c>
      <c r="G354" t="s">
        <v>204</v>
      </c>
      <c r="H354">
        <f>KPI[[#This Row],[UnitPrice]]*KPI[[#This Row],[Quantity]]</f>
        <v>544</v>
      </c>
      <c r="I354">
        <v>4</v>
      </c>
    </row>
    <row r="355" spans="1:9" x14ac:dyDescent="0.3">
      <c r="A355">
        <v>10382</v>
      </c>
      <c r="B355">
        <v>18</v>
      </c>
      <c r="C355">
        <v>50</v>
      </c>
      <c r="D355">
        <v>9</v>
      </c>
      <c r="E355">
        <v>0</v>
      </c>
      <c r="F355" s="1">
        <v>34712</v>
      </c>
      <c r="G355" t="s">
        <v>204</v>
      </c>
      <c r="H355">
        <f>KPI[[#This Row],[UnitPrice]]*KPI[[#This Row],[Quantity]]</f>
        <v>450</v>
      </c>
      <c r="I355">
        <v>4</v>
      </c>
    </row>
    <row r="356" spans="1:9" x14ac:dyDescent="0.3">
      <c r="A356">
        <v>10382</v>
      </c>
      <c r="B356">
        <v>29</v>
      </c>
      <c r="C356">
        <v>99</v>
      </c>
      <c r="D356">
        <v>14</v>
      </c>
      <c r="E356">
        <v>0</v>
      </c>
      <c r="F356" s="1">
        <v>34712</v>
      </c>
      <c r="G356" t="s">
        <v>204</v>
      </c>
      <c r="H356">
        <f>KPI[[#This Row],[UnitPrice]]*KPI[[#This Row],[Quantity]]</f>
        <v>1386</v>
      </c>
      <c r="I356">
        <v>4</v>
      </c>
    </row>
    <row r="357" spans="1:9" x14ac:dyDescent="0.3">
      <c r="A357">
        <v>10382</v>
      </c>
      <c r="B357">
        <v>33</v>
      </c>
      <c r="C357">
        <v>2</v>
      </c>
      <c r="D357">
        <v>60</v>
      </c>
      <c r="E357">
        <v>0</v>
      </c>
      <c r="F357" s="1">
        <v>34712</v>
      </c>
      <c r="G357" t="s">
        <v>204</v>
      </c>
      <c r="H357">
        <f>KPI[[#This Row],[UnitPrice]]*KPI[[#This Row],[Quantity]]</f>
        <v>120</v>
      </c>
      <c r="I357">
        <v>4</v>
      </c>
    </row>
    <row r="358" spans="1:9" x14ac:dyDescent="0.3">
      <c r="A358">
        <v>10382</v>
      </c>
      <c r="B358">
        <v>74</v>
      </c>
      <c r="C358">
        <v>8</v>
      </c>
      <c r="D358">
        <v>50</v>
      </c>
      <c r="E358">
        <v>0</v>
      </c>
      <c r="F358" s="1">
        <v>34712</v>
      </c>
      <c r="G358" t="s">
        <v>204</v>
      </c>
      <c r="H358">
        <f>KPI[[#This Row],[UnitPrice]]*KPI[[#This Row],[Quantity]]</f>
        <v>400</v>
      </c>
      <c r="I358">
        <v>4</v>
      </c>
    </row>
    <row r="359" spans="1:9" x14ac:dyDescent="0.3">
      <c r="A359">
        <v>10383</v>
      </c>
      <c r="B359">
        <v>13</v>
      </c>
      <c r="C359">
        <v>4.8</v>
      </c>
      <c r="D359">
        <v>20</v>
      </c>
      <c r="E359">
        <v>0</v>
      </c>
      <c r="F359" s="1">
        <v>34715</v>
      </c>
      <c r="G359" t="s">
        <v>68</v>
      </c>
      <c r="H359">
        <f>KPI[[#This Row],[UnitPrice]]*KPI[[#This Row],[Quantity]]</f>
        <v>96</v>
      </c>
      <c r="I359">
        <v>8</v>
      </c>
    </row>
    <row r="360" spans="1:9" x14ac:dyDescent="0.3">
      <c r="A360">
        <v>10383</v>
      </c>
      <c r="B360">
        <v>50</v>
      </c>
      <c r="C360">
        <v>13</v>
      </c>
      <c r="D360">
        <v>15</v>
      </c>
      <c r="E360">
        <v>0</v>
      </c>
      <c r="F360" s="1">
        <v>34715</v>
      </c>
      <c r="G360" t="s">
        <v>68</v>
      </c>
      <c r="H360">
        <f>KPI[[#This Row],[UnitPrice]]*KPI[[#This Row],[Quantity]]</f>
        <v>195</v>
      </c>
      <c r="I360">
        <v>8</v>
      </c>
    </row>
    <row r="361" spans="1:9" x14ac:dyDescent="0.3">
      <c r="A361">
        <v>10383</v>
      </c>
      <c r="B361">
        <v>56</v>
      </c>
      <c r="C361">
        <v>30.4</v>
      </c>
      <c r="D361">
        <v>20</v>
      </c>
      <c r="E361">
        <v>0</v>
      </c>
      <c r="F361" s="1">
        <v>34715</v>
      </c>
      <c r="G361" t="s">
        <v>68</v>
      </c>
      <c r="H361">
        <f>KPI[[#This Row],[UnitPrice]]*KPI[[#This Row],[Quantity]]</f>
        <v>608</v>
      </c>
      <c r="I361">
        <v>8</v>
      </c>
    </row>
    <row r="362" spans="1:9" x14ac:dyDescent="0.3">
      <c r="A362">
        <v>10384</v>
      </c>
      <c r="B362">
        <v>20</v>
      </c>
      <c r="C362">
        <v>64.8</v>
      </c>
      <c r="D362">
        <v>28</v>
      </c>
      <c r="E362">
        <v>0</v>
      </c>
      <c r="F362" s="1">
        <v>34715</v>
      </c>
      <c r="G362" t="s">
        <v>77</v>
      </c>
      <c r="H362">
        <f>KPI[[#This Row],[UnitPrice]]*KPI[[#This Row],[Quantity]]</f>
        <v>1814.3999999999999</v>
      </c>
      <c r="I362">
        <v>3</v>
      </c>
    </row>
    <row r="363" spans="1:9" x14ac:dyDescent="0.3">
      <c r="A363">
        <v>10384</v>
      </c>
      <c r="B363">
        <v>60</v>
      </c>
      <c r="C363">
        <v>27.2</v>
      </c>
      <c r="D363">
        <v>15</v>
      </c>
      <c r="E363">
        <v>0</v>
      </c>
      <c r="F363" s="1">
        <v>34715</v>
      </c>
      <c r="G363" t="s">
        <v>77</v>
      </c>
      <c r="H363">
        <f>KPI[[#This Row],[UnitPrice]]*KPI[[#This Row],[Quantity]]</f>
        <v>408</v>
      </c>
      <c r="I363">
        <v>3</v>
      </c>
    </row>
    <row r="364" spans="1:9" x14ac:dyDescent="0.3">
      <c r="A364">
        <v>10385</v>
      </c>
      <c r="B364">
        <v>7</v>
      </c>
      <c r="C364">
        <v>24</v>
      </c>
      <c r="D364">
        <v>10</v>
      </c>
      <c r="E364">
        <v>0.20000000298023224</v>
      </c>
      <c r="F364" s="1">
        <v>34716</v>
      </c>
      <c r="G364" t="s">
        <v>638</v>
      </c>
      <c r="H364">
        <f>KPI[[#This Row],[UnitPrice]]*KPI[[#This Row],[Quantity]]</f>
        <v>240</v>
      </c>
      <c r="I364">
        <v>1</v>
      </c>
    </row>
    <row r="365" spans="1:9" x14ac:dyDescent="0.3">
      <c r="A365">
        <v>10385</v>
      </c>
      <c r="B365">
        <v>60</v>
      </c>
      <c r="C365">
        <v>27.2</v>
      </c>
      <c r="D365">
        <v>20</v>
      </c>
      <c r="E365">
        <v>0.20000000298023224</v>
      </c>
      <c r="F365" s="1">
        <v>34716</v>
      </c>
      <c r="G365" t="s">
        <v>638</v>
      </c>
      <c r="H365">
        <f>KPI[[#This Row],[UnitPrice]]*KPI[[#This Row],[Quantity]]</f>
        <v>544</v>
      </c>
      <c r="I365">
        <v>1</v>
      </c>
    </row>
    <row r="366" spans="1:9" x14ac:dyDescent="0.3">
      <c r="A366">
        <v>10385</v>
      </c>
      <c r="B366">
        <v>68</v>
      </c>
      <c r="C366">
        <v>10</v>
      </c>
      <c r="D366">
        <v>8</v>
      </c>
      <c r="E366">
        <v>0.20000000298023224</v>
      </c>
      <c r="F366" s="1">
        <v>34716</v>
      </c>
      <c r="G366" t="s">
        <v>638</v>
      </c>
      <c r="H366">
        <f>KPI[[#This Row],[UnitPrice]]*KPI[[#This Row],[Quantity]]</f>
        <v>80</v>
      </c>
      <c r="I366">
        <v>1</v>
      </c>
    </row>
    <row r="367" spans="1:9" x14ac:dyDescent="0.3">
      <c r="A367">
        <v>10386</v>
      </c>
      <c r="B367">
        <v>24</v>
      </c>
      <c r="C367">
        <v>3.6</v>
      </c>
      <c r="D367">
        <v>15</v>
      </c>
      <c r="E367">
        <v>0</v>
      </c>
      <c r="F367" s="1">
        <v>34717</v>
      </c>
      <c r="G367" t="s">
        <v>214</v>
      </c>
      <c r="H367">
        <f>KPI[[#This Row],[UnitPrice]]*KPI[[#This Row],[Quantity]]</f>
        <v>54</v>
      </c>
      <c r="I367">
        <v>9</v>
      </c>
    </row>
    <row r="368" spans="1:9" x14ac:dyDescent="0.3">
      <c r="A368">
        <v>10386</v>
      </c>
      <c r="B368">
        <v>34</v>
      </c>
      <c r="C368">
        <v>11.2</v>
      </c>
      <c r="D368">
        <v>10</v>
      </c>
      <c r="E368">
        <v>0</v>
      </c>
      <c r="F368" s="1">
        <v>34717</v>
      </c>
      <c r="G368" t="s">
        <v>214</v>
      </c>
      <c r="H368">
        <f>KPI[[#This Row],[UnitPrice]]*KPI[[#This Row],[Quantity]]</f>
        <v>112</v>
      </c>
      <c r="I368">
        <v>9</v>
      </c>
    </row>
    <row r="369" spans="1:9" x14ac:dyDescent="0.3">
      <c r="A369">
        <v>10387</v>
      </c>
      <c r="B369">
        <v>24</v>
      </c>
      <c r="C369">
        <v>3.6</v>
      </c>
      <c r="D369">
        <v>15</v>
      </c>
      <c r="E369">
        <v>0</v>
      </c>
      <c r="F369" s="1">
        <v>34717</v>
      </c>
      <c r="G369" t="s">
        <v>598</v>
      </c>
      <c r="H369">
        <f>KPI[[#This Row],[UnitPrice]]*KPI[[#This Row],[Quantity]]</f>
        <v>54</v>
      </c>
      <c r="I369">
        <v>1</v>
      </c>
    </row>
    <row r="370" spans="1:9" x14ac:dyDescent="0.3">
      <c r="A370">
        <v>10387</v>
      </c>
      <c r="B370">
        <v>28</v>
      </c>
      <c r="C370">
        <v>36.4</v>
      </c>
      <c r="D370">
        <v>6</v>
      </c>
      <c r="E370">
        <v>0</v>
      </c>
      <c r="F370" s="1">
        <v>34717</v>
      </c>
      <c r="G370" t="s">
        <v>598</v>
      </c>
      <c r="H370">
        <f>KPI[[#This Row],[UnitPrice]]*KPI[[#This Row],[Quantity]]</f>
        <v>218.39999999999998</v>
      </c>
      <c r="I370">
        <v>1</v>
      </c>
    </row>
    <row r="371" spans="1:9" x14ac:dyDescent="0.3">
      <c r="A371">
        <v>10387</v>
      </c>
      <c r="B371">
        <v>59</v>
      </c>
      <c r="C371">
        <v>44</v>
      </c>
      <c r="D371">
        <v>12</v>
      </c>
      <c r="E371">
        <v>0</v>
      </c>
      <c r="F371" s="1">
        <v>34717</v>
      </c>
      <c r="G371" t="s">
        <v>598</v>
      </c>
      <c r="H371">
        <f>KPI[[#This Row],[UnitPrice]]*KPI[[#This Row],[Quantity]]</f>
        <v>528</v>
      </c>
      <c r="I371">
        <v>1</v>
      </c>
    </row>
    <row r="372" spans="1:9" x14ac:dyDescent="0.3">
      <c r="A372">
        <v>10387</v>
      </c>
      <c r="B372">
        <v>71</v>
      </c>
      <c r="C372">
        <v>17.2</v>
      </c>
      <c r="D372">
        <v>15</v>
      </c>
      <c r="E372">
        <v>0</v>
      </c>
      <c r="F372" s="1">
        <v>34717</v>
      </c>
      <c r="G372" t="s">
        <v>598</v>
      </c>
      <c r="H372">
        <f>KPI[[#This Row],[UnitPrice]]*KPI[[#This Row],[Quantity]]</f>
        <v>258</v>
      </c>
      <c r="I372">
        <v>1</v>
      </c>
    </row>
    <row r="373" spans="1:9" x14ac:dyDescent="0.3">
      <c r="A373">
        <v>10388</v>
      </c>
      <c r="B373">
        <v>45</v>
      </c>
      <c r="C373">
        <v>7.6</v>
      </c>
      <c r="D373">
        <v>15</v>
      </c>
      <c r="E373">
        <v>0.20000000298023224</v>
      </c>
      <c r="F373" s="1">
        <v>34718</v>
      </c>
      <c r="G373" t="s">
        <v>615</v>
      </c>
      <c r="H373">
        <f>KPI[[#This Row],[UnitPrice]]*KPI[[#This Row],[Quantity]]</f>
        <v>114</v>
      </c>
      <c r="I373">
        <v>2</v>
      </c>
    </row>
    <row r="374" spans="1:9" x14ac:dyDescent="0.3">
      <c r="A374">
        <v>10388</v>
      </c>
      <c r="B374">
        <v>52</v>
      </c>
      <c r="C374">
        <v>5.6</v>
      </c>
      <c r="D374">
        <v>20</v>
      </c>
      <c r="E374">
        <v>0.20000000298023224</v>
      </c>
      <c r="F374" s="1">
        <v>34718</v>
      </c>
      <c r="G374" t="s">
        <v>615</v>
      </c>
      <c r="H374">
        <f>KPI[[#This Row],[UnitPrice]]*KPI[[#This Row],[Quantity]]</f>
        <v>112</v>
      </c>
      <c r="I374">
        <v>2</v>
      </c>
    </row>
    <row r="375" spans="1:9" x14ac:dyDescent="0.3">
      <c r="A375">
        <v>10388</v>
      </c>
      <c r="B375">
        <v>53</v>
      </c>
      <c r="C375">
        <v>26.2</v>
      </c>
      <c r="D375">
        <v>40</v>
      </c>
      <c r="E375">
        <v>0</v>
      </c>
      <c r="F375" s="1">
        <v>34718</v>
      </c>
      <c r="G375" t="s">
        <v>615</v>
      </c>
      <c r="H375">
        <f>KPI[[#This Row],[UnitPrice]]*KPI[[#This Row],[Quantity]]</f>
        <v>1048</v>
      </c>
      <c r="I375">
        <v>2</v>
      </c>
    </row>
    <row r="376" spans="1:9" x14ac:dyDescent="0.3">
      <c r="A376">
        <v>10389</v>
      </c>
      <c r="B376">
        <v>10</v>
      </c>
      <c r="C376">
        <v>24.8</v>
      </c>
      <c r="D376">
        <v>16</v>
      </c>
      <c r="E376">
        <v>0</v>
      </c>
      <c r="F376" s="1">
        <v>34719</v>
      </c>
      <c r="G376" t="s">
        <v>122</v>
      </c>
      <c r="H376">
        <f>KPI[[#This Row],[UnitPrice]]*KPI[[#This Row],[Quantity]]</f>
        <v>396.8</v>
      </c>
      <c r="I376">
        <v>4</v>
      </c>
    </row>
    <row r="377" spans="1:9" x14ac:dyDescent="0.3">
      <c r="A377">
        <v>10389</v>
      </c>
      <c r="B377">
        <v>55</v>
      </c>
      <c r="C377">
        <v>19.2</v>
      </c>
      <c r="D377">
        <v>15</v>
      </c>
      <c r="E377">
        <v>0</v>
      </c>
      <c r="F377" s="1">
        <v>34719</v>
      </c>
      <c r="G377" t="s">
        <v>122</v>
      </c>
      <c r="H377">
        <f>KPI[[#This Row],[UnitPrice]]*KPI[[#This Row],[Quantity]]</f>
        <v>288</v>
      </c>
      <c r="I377">
        <v>4</v>
      </c>
    </row>
    <row r="378" spans="1:9" x14ac:dyDescent="0.3">
      <c r="A378">
        <v>10389</v>
      </c>
      <c r="B378">
        <v>62</v>
      </c>
      <c r="C378">
        <v>39.4</v>
      </c>
      <c r="D378">
        <v>20</v>
      </c>
      <c r="E378">
        <v>0</v>
      </c>
      <c r="F378" s="1">
        <v>34719</v>
      </c>
      <c r="G378" t="s">
        <v>122</v>
      </c>
      <c r="H378">
        <f>KPI[[#This Row],[UnitPrice]]*KPI[[#This Row],[Quantity]]</f>
        <v>788</v>
      </c>
      <c r="I378">
        <v>4</v>
      </c>
    </row>
    <row r="379" spans="1:9" x14ac:dyDescent="0.3">
      <c r="A379">
        <v>10389</v>
      </c>
      <c r="B379">
        <v>70</v>
      </c>
      <c r="C379">
        <v>12</v>
      </c>
      <c r="D379">
        <v>30</v>
      </c>
      <c r="E379">
        <v>0</v>
      </c>
      <c r="F379" s="1">
        <v>34719</v>
      </c>
      <c r="G379" t="s">
        <v>122</v>
      </c>
      <c r="H379">
        <f>KPI[[#This Row],[UnitPrice]]*KPI[[#This Row],[Quantity]]</f>
        <v>360</v>
      </c>
      <c r="I379">
        <v>4</v>
      </c>
    </row>
    <row r="380" spans="1:9" x14ac:dyDescent="0.3">
      <c r="A380">
        <v>10390</v>
      </c>
      <c r="B380">
        <v>31</v>
      </c>
      <c r="C380">
        <v>10</v>
      </c>
      <c r="D380">
        <v>60</v>
      </c>
      <c r="E380">
        <v>0.10000000149011612</v>
      </c>
      <c r="F380" s="1">
        <v>34722</v>
      </c>
      <c r="G380" t="s">
        <v>204</v>
      </c>
      <c r="H380">
        <f>KPI[[#This Row],[UnitPrice]]*KPI[[#This Row],[Quantity]]</f>
        <v>600</v>
      </c>
      <c r="I380">
        <v>6</v>
      </c>
    </row>
    <row r="381" spans="1:9" x14ac:dyDescent="0.3">
      <c r="A381">
        <v>10390</v>
      </c>
      <c r="B381">
        <v>35</v>
      </c>
      <c r="C381">
        <v>14.4</v>
      </c>
      <c r="D381">
        <v>40</v>
      </c>
      <c r="E381">
        <v>0.10000000149011612</v>
      </c>
      <c r="F381" s="1">
        <v>34722</v>
      </c>
      <c r="G381" t="s">
        <v>204</v>
      </c>
      <c r="H381">
        <f>KPI[[#This Row],[UnitPrice]]*KPI[[#This Row],[Quantity]]</f>
        <v>576</v>
      </c>
      <c r="I381">
        <v>6</v>
      </c>
    </row>
    <row r="382" spans="1:9" x14ac:dyDescent="0.3">
      <c r="A382">
        <v>10390</v>
      </c>
      <c r="B382">
        <v>46</v>
      </c>
      <c r="C382">
        <v>9.6</v>
      </c>
      <c r="D382">
        <v>45</v>
      </c>
      <c r="E382">
        <v>0</v>
      </c>
      <c r="F382" s="1">
        <v>34722</v>
      </c>
      <c r="G382" t="s">
        <v>204</v>
      </c>
      <c r="H382">
        <f>KPI[[#This Row],[UnitPrice]]*KPI[[#This Row],[Quantity]]</f>
        <v>432</v>
      </c>
      <c r="I382">
        <v>6</v>
      </c>
    </row>
    <row r="383" spans="1:9" x14ac:dyDescent="0.3">
      <c r="A383">
        <v>10390</v>
      </c>
      <c r="B383">
        <v>72</v>
      </c>
      <c r="C383">
        <v>27.8</v>
      </c>
      <c r="D383">
        <v>24</v>
      </c>
      <c r="E383">
        <v>0.10000000149011612</v>
      </c>
      <c r="F383" s="1">
        <v>34722</v>
      </c>
      <c r="G383" t="s">
        <v>204</v>
      </c>
      <c r="H383">
        <f>KPI[[#This Row],[UnitPrice]]*KPI[[#This Row],[Quantity]]</f>
        <v>667.2</v>
      </c>
      <c r="I383">
        <v>6</v>
      </c>
    </row>
    <row r="384" spans="1:9" x14ac:dyDescent="0.3">
      <c r="A384">
        <v>10391</v>
      </c>
      <c r="B384">
        <v>13</v>
      </c>
      <c r="C384">
        <v>4.8</v>
      </c>
      <c r="D384">
        <v>18</v>
      </c>
      <c r="E384">
        <v>0</v>
      </c>
      <c r="F384" s="1">
        <v>34722</v>
      </c>
      <c r="G384" t="s">
        <v>181</v>
      </c>
      <c r="H384">
        <f>KPI[[#This Row],[UnitPrice]]*KPI[[#This Row],[Quantity]]</f>
        <v>86.399999999999991</v>
      </c>
      <c r="I384">
        <v>3</v>
      </c>
    </row>
    <row r="385" spans="1:9" x14ac:dyDescent="0.3">
      <c r="A385">
        <v>10392</v>
      </c>
      <c r="B385">
        <v>69</v>
      </c>
      <c r="C385">
        <v>28.8</v>
      </c>
      <c r="D385">
        <v>50</v>
      </c>
      <c r="E385">
        <v>0</v>
      </c>
      <c r="F385" s="1">
        <v>34723</v>
      </c>
      <c r="G385" t="s">
        <v>520</v>
      </c>
      <c r="H385">
        <f>KPI[[#This Row],[UnitPrice]]*KPI[[#This Row],[Quantity]]</f>
        <v>1440</v>
      </c>
      <c r="I385">
        <v>2</v>
      </c>
    </row>
    <row r="386" spans="1:9" x14ac:dyDescent="0.3">
      <c r="A386">
        <v>10393</v>
      </c>
      <c r="B386">
        <v>2</v>
      </c>
      <c r="C386">
        <v>15.2</v>
      </c>
      <c r="D386">
        <v>25</v>
      </c>
      <c r="E386">
        <v>0.25</v>
      </c>
      <c r="F386" s="1">
        <v>34724</v>
      </c>
      <c r="G386" t="s">
        <v>607</v>
      </c>
      <c r="H386">
        <f>KPI[[#This Row],[UnitPrice]]*KPI[[#This Row],[Quantity]]</f>
        <v>380</v>
      </c>
      <c r="I386">
        <v>1</v>
      </c>
    </row>
    <row r="387" spans="1:9" x14ac:dyDescent="0.3">
      <c r="A387">
        <v>10393</v>
      </c>
      <c r="B387">
        <v>14</v>
      </c>
      <c r="C387">
        <v>18.600000000000001</v>
      </c>
      <c r="D387">
        <v>42</v>
      </c>
      <c r="E387">
        <v>0.25</v>
      </c>
      <c r="F387" s="1">
        <v>34724</v>
      </c>
      <c r="G387" t="s">
        <v>607</v>
      </c>
      <c r="H387">
        <f>KPI[[#This Row],[UnitPrice]]*KPI[[#This Row],[Quantity]]</f>
        <v>781.2</v>
      </c>
      <c r="I387">
        <v>1</v>
      </c>
    </row>
    <row r="388" spans="1:9" x14ac:dyDescent="0.3">
      <c r="A388">
        <v>10393</v>
      </c>
      <c r="B388">
        <v>25</v>
      </c>
      <c r="C388">
        <v>11.2</v>
      </c>
      <c r="D388">
        <v>7</v>
      </c>
      <c r="E388">
        <v>0.25</v>
      </c>
      <c r="F388" s="1">
        <v>34724</v>
      </c>
      <c r="G388" t="s">
        <v>607</v>
      </c>
      <c r="H388">
        <f>KPI[[#This Row],[UnitPrice]]*KPI[[#This Row],[Quantity]]</f>
        <v>78.399999999999991</v>
      </c>
      <c r="I388">
        <v>1</v>
      </c>
    </row>
    <row r="389" spans="1:9" x14ac:dyDescent="0.3">
      <c r="A389">
        <v>10393</v>
      </c>
      <c r="B389">
        <v>26</v>
      </c>
      <c r="C389">
        <v>24.9</v>
      </c>
      <c r="D389">
        <v>70</v>
      </c>
      <c r="E389">
        <v>0.25</v>
      </c>
      <c r="F389" s="1">
        <v>34724</v>
      </c>
      <c r="G389" t="s">
        <v>607</v>
      </c>
      <c r="H389">
        <f>KPI[[#This Row],[UnitPrice]]*KPI[[#This Row],[Quantity]]</f>
        <v>1743</v>
      </c>
      <c r="I389">
        <v>1</v>
      </c>
    </row>
    <row r="390" spans="1:9" x14ac:dyDescent="0.3">
      <c r="A390">
        <v>10393</v>
      </c>
      <c r="B390">
        <v>31</v>
      </c>
      <c r="C390">
        <v>10</v>
      </c>
      <c r="D390">
        <v>32</v>
      </c>
      <c r="E390">
        <v>0</v>
      </c>
      <c r="F390" s="1">
        <v>34724</v>
      </c>
      <c r="G390" t="s">
        <v>607</v>
      </c>
      <c r="H390">
        <f>KPI[[#This Row],[UnitPrice]]*KPI[[#This Row],[Quantity]]</f>
        <v>320</v>
      </c>
      <c r="I390">
        <v>1</v>
      </c>
    </row>
    <row r="391" spans="1:9" x14ac:dyDescent="0.3">
      <c r="A391">
        <v>10394</v>
      </c>
      <c r="B391">
        <v>13</v>
      </c>
      <c r="C391">
        <v>4.8</v>
      </c>
      <c r="D391">
        <v>10</v>
      </c>
      <c r="E391">
        <v>0</v>
      </c>
      <c r="F391" s="1">
        <v>34724</v>
      </c>
      <c r="G391" t="s">
        <v>335</v>
      </c>
      <c r="H391">
        <f>KPI[[#This Row],[UnitPrice]]*KPI[[#This Row],[Quantity]]</f>
        <v>48</v>
      </c>
      <c r="I391">
        <v>1</v>
      </c>
    </row>
    <row r="392" spans="1:9" x14ac:dyDescent="0.3">
      <c r="A392">
        <v>10394</v>
      </c>
      <c r="B392">
        <v>62</v>
      </c>
      <c r="C392">
        <v>39.4</v>
      </c>
      <c r="D392">
        <v>10</v>
      </c>
      <c r="E392">
        <v>0</v>
      </c>
      <c r="F392" s="1">
        <v>34724</v>
      </c>
      <c r="G392" t="s">
        <v>335</v>
      </c>
      <c r="H392">
        <f>KPI[[#This Row],[UnitPrice]]*KPI[[#This Row],[Quantity]]</f>
        <v>394</v>
      </c>
      <c r="I392">
        <v>1</v>
      </c>
    </row>
    <row r="393" spans="1:9" x14ac:dyDescent="0.3">
      <c r="A393">
        <v>10395</v>
      </c>
      <c r="B393">
        <v>46</v>
      </c>
      <c r="C393">
        <v>9.6</v>
      </c>
      <c r="D393">
        <v>28</v>
      </c>
      <c r="E393">
        <v>0.10000000149011612</v>
      </c>
      <c r="F393" s="1">
        <v>34725</v>
      </c>
      <c r="G393" t="s">
        <v>326</v>
      </c>
      <c r="H393">
        <f>KPI[[#This Row],[UnitPrice]]*KPI[[#This Row],[Quantity]]</f>
        <v>268.8</v>
      </c>
      <c r="I393">
        <v>6</v>
      </c>
    </row>
    <row r="394" spans="1:9" x14ac:dyDescent="0.3">
      <c r="A394">
        <v>10395</v>
      </c>
      <c r="B394">
        <v>53</v>
      </c>
      <c r="C394">
        <v>26.2</v>
      </c>
      <c r="D394">
        <v>70</v>
      </c>
      <c r="E394">
        <v>0.10000000149011612</v>
      </c>
      <c r="F394" s="1">
        <v>34725</v>
      </c>
      <c r="G394" t="s">
        <v>326</v>
      </c>
      <c r="H394">
        <f>KPI[[#This Row],[UnitPrice]]*KPI[[#This Row],[Quantity]]</f>
        <v>1834</v>
      </c>
      <c r="I394">
        <v>6</v>
      </c>
    </row>
    <row r="395" spans="1:9" x14ac:dyDescent="0.3">
      <c r="A395">
        <v>10395</v>
      </c>
      <c r="B395">
        <v>69</v>
      </c>
      <c r="C395">
        <v>28.8</v>
      </c>
      <c r="D395">
        <v>8</v>
      </c>
      <c r="E395">
        <v>0</v>
      </c>
      <c r="F395" s="1">
        <v>34725</v>
      </c>
      <c r="G395" t="s">
        <v>326</v>
      </c>
      <c r="H395">
        <f>KPI[[#This Row],[UnitPrice]]*KPI[[#This Row],[Quantity]]</f>
        <v>230.4</v>
      </c>
      <c r="I395">
        <v>6</v>
      </c>
    </row>
    <row r="396" spans="1:9" x14ac:dyDescent="0.3">
      <c r="A396">
        <v>10396</v>
      </c>
      <c r="B396">
        <v>23</v>
      </c>
      <c r="C396">
        <v>7.2</v>
      </c>
      <c r="D396">
        <v>40</v>
      </c>
      <c r="E396">
        <v>0</v>
      </c>
      <c r="F396" s="1">
        <v>34726</v>
      </c>
      <c r="G396" t="s">
        <v>244</v>
      </c>
      <c r="H396">
        <f>KPI[[#This Row],[UnitPrice]]*KPI[[#This Row],[Quantity]]</f>
        <v>288</v>
      </c>
      <c r="I396">
        <v>1</v>
      </c>
    </row>
    <row r="397" spans="1:9" x14ac:dyDescent="0.3">
      <c r="A397">
        <v>10396</v>
      </c>
      <c r="B397">
        <v>71</v>
      </c>
      <c r="C397">
        <v>17.2</v>
      </c>
      <c r="D397">
        <v>60</v>
      </c>
      <c r="E397">
        <v>0</v>
      </c>
      <c r="F397" s="1">
        <v>34726</v>
      </c>
      <c r="G397" t="s">
        <v>244</v>
      </c>
      <c r="H397">
        <f>KPI[[#This Row],[UnitPrice]]*KPI[[#This Row],[Quantity]]</f>
        <v>1032</v>
      </c>
      <c r="I397">
        <v>1</v>
      </c>
    </row>
    <row r="398" spans="1:9" x14ac:dyDescent="0.3">
      <c r="A398">
        <v>10396</v>
      </c>
      <c r="B398">
        <v>72</v>
      </c>
      <c r="C398">
        <v>27.8</v>
      </c>
      <c r="D398">
        <v>21</v>
      </c>
      <c r="E398">
        <v>0</v>
      </c>
      <c r="F398" s="1">
        <v>34726</v>
      </c>
      <c r="G398" t="s">
        <v>244</v>
      </c>
      <c r="H398">
        <f>KPI[[#This Row],[UnitPrice]]*KPI[[#This Row],[Quantity]]</f>
        <v>583.80000000000007</v>
      </c>
      <c r="I398">
        <v>1</v>
      </c>
    </row>
    <row r="399" spans="1:9" x14ac:dyDescent="0.3">
      <c r="A399">
        <v>10397</v>
      </c>
      <c r="B399">
        <v>21</v>
      </c>
      <c r="C399">
        <v>8</v>
      </c>
      <c r="D399">
        <v>10</v>
      </c>
      <c r="E399">
        <v>0.15000000596046448</v>
      </c>
      <c r="F399" s="1">
        <v>34726</v>
      </c>
      <c r="G399" t="s">
        <v>528</v>
      </c>
      <c r="H399">
        <f>KPI[[#This Row],[UnitPrice]]*KPI[[#This Row],[Quantity]]</f>
        <v>80</v>
      </c>
      <c r="I399">
        <v>5</v>
      </c>
    </row>
    <row r="400" spans="1:9" x14ac:dyDescent="0.3">
      <c r="A400">
        <v>10397</v>
      </c>
      <c r="B400">
        <v>51</v>
      </c>
      <c r="C400">
        <v>42.4</v>
      </c>
      <c r="D400">
        <v>18</v>
      </c>
      <c r="E400">
        <v>0.15000000596046448</v>
      </c>
      <c r="F400" s="1">
        <v>34726</v>
      </c>
      <c r="G400" t="s">
        <v>528</v>
      </c>
      <c r="H400">
        <f>KPI[[#This Row],[UnitPrice]]*KPI[[#This Row],[Quantity]]</f>
        <v>763.19999999999993</v>
      </c>
      <c r="I400">
        <v>5</v>
      </c>
    </row>
    <row r="401" spans="1:9" x14ac:dyDescent="0.3">
      <c r="A401">
        <v>10398</v>
      </c>
      <c r="B401">
        <v>35</v>
      </c>
      <c r="C401">
        <v>14.4</v>
      </c>
      <c r="D401">
        <v>30</v>
      </c>
      <c r="E401">
        <v>0</v>
      </c>
      <c r="F401" s="1">
        <v>34729</v>
      </c>
      <c r="G401" t="s">
        <v>607</v>
      </c>
      <c r="H401">
        <f>KPI[[#This Row],[UnitPrice]]*KPI[[#This Row],[Quantity]]</f>
        <v>432</v>
      </c>
      <c r="I401">
        <v>2</v>
      </c>
    </row>
    <row r="402" spans="1:9" x14ac:dyDescent="0.3">
      <c r="A402">
        <v>10398</v>
      </c>
      <c r="B402">
        <v>55</v>
      </c>
      <c r="C402">
        <v>19.2</v>
      </c>
      <c r="D402">
        <v>120</v>
      </c>
      <c r="E402">
        <v>0.10000000149011612</v>
      </c>
      <c r="F402" s="1">
        <v>34729</v>
      </c>
      <c r="G402" t="s">
        <v>607</v>
      </c>
      <c r="H402">
        <f>KPI[[#This Row],[UnitPrice]]*KPI[[#This Row],[Quantity]]</f>
        <v>2304</v>
      </c>
      <c r="I402">
        <v>2</v>
      </c>
    </row>
    <row r="403" spans="1:9" x14ac:dyDescent="0.3">
      <c r="A403">
        <v>10399</v>
      </c>
      <c r="B403">
        <v>68</v>
      </c>
      <c r="C403">
        <v>10</v>
      </c>
      <c r="D403">
        <v>60</v>
      </c>
      <c r="E403">
        <v>0</v>
      </c>
      <c r="F403" s="1">
        <v>34730</v>
      </c>
      <c r="G403" t="s">
        <v>698</v>
      </c>
      <c r="H403">
        <f>KPI[[#This Row],[UnitPrice]]*KPI[[#This Row],[Quantity]]</f>
        <v>600</v>
      </c>
      <c r="I403">
        <v>8</v>
      </c>
    </row>
    <row r="404" spans="1:9" x14ac:dyDescent="0.3">
      <c r="A404">
        <v>10399</v>
      </c>
      <c r="B404">
        <v>71</v>
      </c>
      <c r="C404">
        <v>17.2</v>
      </c>
      <c r="D404">
        <v>30</v>
      </c>
      <c r="E404">
        <v>0</v>
      </c>
      <c r="F404" s="1">
        <v>34730</v>
      </c>
      <c r="G404" t="s">
        <v>698</v>
      </c>
      <c r="H404">
        <f>KPI[[#This Row],[UnitPrice]]*KPI[[#This Row],[Quantity]]</f>
        <v>516</v>
      </c>
      <c r="I404">
        <v>8</v>
      </c>
    </row>
    <row r="405" spans="1:9" x14ac:dyDescent="0.3">
      <c r="A405">
        <v>10399</v>
      </c>
      <c r="B405">
        <v>76</v>
      </c>
      <c r="C405">
        <v>14.4</v>
      </c>
      <c r="D405">
        <v>35</v>
      </c>
      <c r="E405">
        <v>0</v>
      </c>
      <c r="F405" s="1">
        <v>34730</v>
      </c>
      <c r="G405" t="s">
        <v>698</v>
      </c>
      <c r="H405">
        <f>KPI[[#This Row],[UnitPrice]]*KPI[[#This Row],[Quantity]]</f>
        <v>504</v>
      </c>
      <c r="I405">
        <v>8</v>
      </c>
    </row>
    <row r="406" spans="1:9" x14ac:dyDescent="0.3">
      <c r="A406">
        <v>10399</v>
      </c>
      <c r="B406">
        <v>77</v>
      </c>
      <c r="C406">
        <v>10.4</v>
      </c>
      <c r="D406">
        <v>14</v>
      </c>
      <c r="E406">
        <v>0</v>
      </c>
      <c r="F406" s="1">
        <v>34730</v>
      </c>
      <c r="G406" t="s">
        <v>698</v>
      </c>
      <c r="H406">
        <f>KPI[[#This Row],[UnitPrice]]*KPI[[#This Row],[Quantity]]</f>
        <v>145.6</v>
      </c>
      <c r="I406">
        <v>8</v>
      </c>
    </row>
    <row r="407" spans="1:9" x14ac:dyDescent="0.3">
      <c r="A407">
        <v>10400</v>
      </c>
      <c r="B407">
        <v>29</v>
      </c>
      <c r="C407">
        <v>99</v>
      </c>
      <c r="D407">
        <v>21</v>
      </c>
      <c r="E407">
        <v>0</v>
      </c>
      <c r="F407" s="1">
        <v>34731</v>
      </c>
      <c r="G407" t="s">
        <v>197</v>
      </c>
      <c r="H407">
        <f>KPI[[#This Row],[UnitPrice]]*KPI[[#This Row],[Quantity]]</f>
        <v>2079</v>
      </c>
      <c r="I407">
        <v>1</v>
      </c>
    </row>
    <row r="408" spans="1:9" x14ac:dyDescent="0.3">
      <c r="A408">
        <v>10400</v>
      </c>
      <c r="B408">
        <v>35</v>
      </c>
      <c r="C408">
        <v>14.4</v>
      </c>
      <c r="D408">
        <v>35</v>
      </c>
      <c r="E408">
        <v>0</v>
      </c>
      <c r="F408" s="1">
        <v>34731</v>
      </c>
      <c r="G408" t="s">
        <v>197</v>
      </c>
      <c r="H408">
        <f>KPI[[#This Row],[UnitPrice]]*KPI[[#This Row],[Quantity]]</f>
        <v>504</v>
      </c>
      <c r="I408">
        <v>1</v>
      </c>
    </row>
    <row r="409" spans="1:9" x14ac:dyDescent="0.3">
      <c r="A409">
        <v>10400</v>
      </c>
      <c r="B409">
        <v>49</v>
      </c>
      <c r="C409">
        <v>16</v>
      </c>
      <c r="D409">
        <v>30</v>
      </c>
      <c r="E409">
        <v>0</v>
      </c>
      <c r="F409" s="1">
        <v>34731</v>
      </c>
      <c r="G409" t="s">
        <v>197</v>
      </c>
      <c r="H409">
        <f>KPI[[#This Row],[UnitPrice]]*KPI[[#This Row],[Quantity]]</f>
        <v>480</v>
      </c>
      <c r="I409">
        <v>1</v>
      </c>
    </row>
    <row r="410" spans="1:9" x14ac:dyDescent="0.3">
      <c r="A410">
        <v>10401</v>
      </c>
      <c r="B410">
        <v>30</v>
      </c>
      <c r="C410">
        <v>20.7</v>
      </c>
      <c r="D410">
        <v>18</v>
      </c>
      <c r="E410">
        <v>0</v>
      </c>
      <c r="F410" s="1">
        <v>34731</v>
      </c>
      <c r="G410" t="s">
        <v>560</v>
      </c>
      <c r="H410">
        <f>KPI[[#This Row],[UnitPrice]]*KPI[[#This Row],[Quantity]]</f>
        <v>372.59999999999997</v>
      </c>
      <c r="I410">
        <v>1</v>
      </c>
    </row>
    <row r="411" spans="1:9" x14ac:dyDescent="0.3">
      <c r="A411">
        <v>10401</v>
      </c>
      <c r="B411">
        <v>56</v>
      </c>
      <c r="C411">
        <v>30.4</v>
      </c>
      <c r="D411">
        <v>70</v>
      </c>
      <c r="E411">
        <v>0</v>
      </c>
      <c r="F411" s="1">
        <v>34731</v>
      </c>
      <c r="G411" t="s">
        <v>560</v>
      </c>
      <c r="H411">
        <f>KPI[[#This Row],[UnitPrice]]*KPI[[#This Row],[Quantity]]</f>
        <v>2128</v>
      </c>
      <c r="I411">
        <v>1</v>
      </c>
    </row>
    <row r="412" spans="1:9" x14ac:dyDescent="0.3">
      <c r="A412">
        <v>10401</v>
      </c>
      <c r="B412">
        <v>65</v>
      </c>
      <c r="C412">
        <v>16.8</v>
      </c>
      <c r="D412">
        <v>20</v>
      </c>
      <c r="E412">
        <v>0</v>
      </c>
      <c r="F412" s="1">
        <v>34731</v>
      </c>
      <c r="G412" t="s">
        <v>560</v>
      </c>
      <c r="H412">
        <f>KPI[[#This Row],[UnitPrice]]*KPI[[#This Row],[Quantity]]</f>
        <v>336</v>
      </c>
      <c r="I412">
        <v>1</v>
      </c>
    </row>
    <row r="413" spans="1:9" x14ac:dyDescent="0.3">
      <c r="A413">
        <v>10401</v>
      </c>
      <c r="B413">
        <v>71</v>
      </c>
      <c r="C413">
        <v>17.2</v>
      </c>
      <c r="D413">
        <v>60</v>
      </c>
      <c r="E413">
        <v>0</v>
      </c>
      <c r="F413" s="1">
        <v>34731</v>
      </c>
      <c r="G413" t="s">
        <v>560</v>
      </c>
      <c r="H413">
        <f>KPI[[#This Row],[UnitPrice]]*KPI[[#This Row],[Quantity]]</f>
        <v>1032</v>
      </c>
      <c r="I413">
        <v>1</v>
      </c>
    </row>
    <row r="414" spans="1:9" x14ac:dyDescent="0.3">
      <c r="A414">
        <v>10402</v>
      </c>
      <c r="B414">
        <v>23</v>
      </c>
      <c r="C414">
        <v>7.2</v>
      </c>
      <c r="D414">
        <v>60</v>
      </c>
      <c r="E414">
        <v>0</v>
      </c>
      <c r="F414" s="1">
        <v>34732</v>
      </c>
      <c r="G414" t="s">
        <v>204</v>
      </c>
      <c r="H414">
        <f>KPI[[#This Row],[UnitPrice]]*KPI[[#This Row],[Quantity]]</f>
        <v>432</v>
      </c>
      <c r="I414">
        <v>8</v>
      </c>
    </row>
    <row r="415" spans="1:9" x14ac:dyDescent="0.3">
      <c r="A415">
        <v>10402</v>
      </c>
      <c r="B415">
        <v>63</v>
      </c>
      <c r="C415">
        <v>35.1</v>
      </c>
      <c r="D415">
        <v>65</v>
      </c>
      <c r="E415">
        <v>0</v>
      </c>
      <c r="F415" s="1">
        <v>34732</v>
      </c>
      <c r="G415" t="s">
        <v>204</v>
      </c>
      <c r="H415">
        <f>KPI[[#This Row],[UnitPrice]]*KPI[[#This Row],[Quantity]]</f>
        <v>2281.5</v>
      </c>
      <c r="I415">
        <v>8</v>
      </c>
    </row>
    <row r="416" spans="1:9" x14ac:dyDescent="0.3">
      <c r="A416">
        <v>10403</v>
      </c>
      <c r="B416">
        <v>16</v>
      </c>
      <c r="C416">
        <v>13.9</v>
      </c>
      <c r="D416">
        <v>21</v>
      </c>
      <c r="E416">
        <v>0.15000000596046448</v>
      </c>
      <c r="F416" s="1">
        <v>34733</v>
      </c>
      <c r="G416" t="s">
        <v>204</v>
      </c>
      <c r="H416">
        <f>KPI[[#This Row],[UnitPrice]]*KPI[[#This Row],[Quantity]]</f>
        <v>291.90000000000003</v>
      </c>
      <c r="I416">
        <v>4</v>
      </c>
    </row>
    <row r="417" spans="1:9" x14ac:dyDescent="0.3">
      <c r="A417">
        <v>10403</v>
      </c>
      <c r="B417">
        <v>48</v>
      </c>
      <c r="C417">
        <v>10.199999999999999</v>
      </c>
      <c r="D417">
        <v>70</v>
      </c>
      <c r="E417">
        <v>0.15000000596046448</v>
      </c>
      <c r="F417" s="1">
        <v>34733</v>
      </c>
      <c r="G417" t="s">
        <v>204</v>
      </c>
      <c r="H417">
        <f>KPI[[#This Row],[UnitPrice]]*KPI[[#This Row],[Quantity]]</f>
        <v>714</v>
      </c>
      <c r="I417">
        <v>4</v>
      </c>
    </row>
    <row r="418" spans="1:9" x14ac:dyDescent="0.3">
      <c r="A418">
        <v>10404</v>
      </c>
      <c r="B418">
        <v>26</v>
      </c>
      <c r="C418">
        <v>24.9</v>
      </c>
      <c r="D418">
        <v>30</v>
      </c>
      <c r="E418">
        <v>5.000000074505806E-2</v>
      </c>
      <c r="F418" s="1">
        <v>34733</v>
      </c>
      <c r="G418" t="s">
        <v>442</v>
      </c>
      <c r="H418">
        <f>KPI[[#This Row],[UnitPrice]]*KPI[[#This Row],[Quantity]]</f>
        <v>747</v>
      </c>
      <c r="I418">
        <v>2</v>
      </c>
    </row>
    <row r="419" spans="1:9" x14ac:dyDescent="0.3">
      <c r="A419">
        <v>10404</v>
      </c>
      <c r="B419">
        <v>42</v>
      </c>
      <c r="C419">
        <v>11.2</v>
      </c>
      <c r="D419">
        <v>40</v>
      </c>
      <c r="E419">
        <v>5.000000074505806E-2</v>
      </c>
      <c r="F419" s="1">
        <v>34733</v>
      </c>
      <c r="G419" t="s">
        <v>442</v>
      </c>
      <c r="H419">
        <f>KPI[[#This Row],[UnitPrice]]*KPI[[#This Row],[Quantity]]</f>
        <v>448</v>
      </c>
      <c r="I419">
        <v>2</v>
      </c>
    </row>
    <row r="420" spans="1:9" x14ac:dyDescent="0.3">
      <c r="A420">
        <v>10404</v>
      </c>
      <c r="B420">
        <v>49</v>
      </c>
      <c r="C420">
        <v>16</v>
      </c>
      <c r="D420">
        <v>30</v>
      </c>
      <c r="E420">
        <v>5.000000074505806E-2</v>
      </c>
      <c r="F420" s="1">
        <v>34733</v>
      </c>
      <c r="G420" t="s">
        <v>442</v>
      </c>
      <c r="H420">
        <f>KPI[[#This Row],[UnitPrice]]*KPI[[#This Row],[Quantity]]</f>
        <v>480</v>
      </c>
      <c r="I420">
        <v>2</v>
      </c>
    </row>
    <row r="421" spans="1:9" x14ac:dyDescent="0.3">
      <c r="A421">
        <v>10405</v>
      </c>
      <c r="B421">
        <v>3</v>
      </c>
      <c r="C421">
        <v>8</v>
      </c>
      <c r="D421">
        <v>50</v>
      </c>
      <c r="E421">
        <v>0</v>
      </c>
      <c r="F421" s="1">
        <v>34736</v>
      </c>
      <c r="G421" t="s">
        <v>425</v>
      </c>
      <c r="H421">
        <f>KPI[[#This Row],[UnitPrice]]*KPI[[#This Row],[Quantity]]</f>
        <v>400</v>
      </c>
      <c r="I421">
        <v>1</v>
      </c>
    </row>
    <row r="422" spans="1:9" x14ac:dyDescent="0.3">
      <c r="A422">
        <v>10406</v>
      </c>
      <c r="B422">
        <v>1</v>
      </c>
      <c r="C422">
        <v>14.4</v>
      </c>
      <c r="D422">
        <v>10</v>
      </c>
      <c r="E422">
        <v>0</v>
      </c>
      <c r="F422" s="1">
        <v>34737</v>
      </c>
      <c r="G422" t="s">
        <v>541</v>
      </c>
      <c r="H422">
        <f>KPI[[#This Row],[UnitPrice]]*KPI[[#This Row],[Quantity]]</f>
        <v>144</v>
      </c>
      <c r="I422">
        <v>7</v>
      </c>
    </row>
    <row r="423" spans="1:9" x14ac:dyDescent="0.3">
      <c r="A423">
        <v>10406</v>
      </c>
      <c r="B423">
        <v>21</v>
      </c>
      <c r="C423">
        <v>8</v>
      </c>
      <c r="D423">
        <v>30</v>
      </c>
      <c r="E423">
        <v>0.10000000149011612</v>
      </c>
      <c r="F423" s="1">
        <v>34737</v>
      </c>
      <c r="G423" t="s">
        <v>541</v>
      </c>
      <c r="H423">
        <f>KPI[[#This Row],[UnitPrice]]*KPI[[#This Row],[Quantity]]</f>
        <v>240</v>
      </c>
      <c r="I423">
        <v>7</v>
      </c>
    </row>
    <row r="424" spans="1:9" x14ac:dyDescent="0.3">
      <c r="A424">
        <v>10406</v>
      </c>
      <c r="B424">
        <v>28</v>
      </c>
      <c r="C424">
        <v>36.4</v>
      </c>
      <c r="D424">
        <v>42</v>
      </c>
      <c r="E424">
        <v>0.10000000149011612</v>
      </c>
      <c r="F424" s="1">
        <v>34737</v>
      </c>
      <c r="G424" t="s">
        <v>541</v>
      </c>
      <c r="H424">
        <f>KPI[[#This Row],[UnitPrice]]*KPI[[#This Row],[Quantity]]</f>
        <v>1528.8</v>
      </c>
      <c r="I424">
        <v>7</v>
      </c>
    </row>
    <row r="425" spans="1:9" x14ac:dyDescent="0.3">
      <c r="A425">
        <v>10406</v>
      </c>
      <c r="B425">
        <v>36</v>
      </c>
      <c r="C425">
        <v>15.2</v>
      </c>
      <c r="D425">
        <v>5</v>
      </c>
      <c r="E425">
        <v>0.10000000149011612</v>
      </c>
      <c r="F425" s="1">
        <v>34737</v>
      </c>
      <c r="G425" t="s">
        <v>541</v>
      </c>
      <c r="H425">
        <f>KPI[[#This Row],[UnitPrice]]*KPI[[#This Row],[Quantity]]</f>
        <v>76</v>
      </c>
      <c r="I425">
        <v>7</v>
      </c>
    </row>
    <row r="426" spans="1:9" x14ac:dyDescent="0.3">
      <c r="A426">
        <v>10406</v>
      </c>
      <c r="B426">
        <v>40</v>
      </c>
      <c r="C426">
        <v>14.7</v>
      </c>
      <c r="D426">
        <v>2</v>
      </c>
      <c r="E426">
        <v>0.10000000149011612</v>
      </c>
      <c r="F426" s="1">
        <v>34737</v>
      </c>
      <c r="G426" t="s">
        <v>541</v>
      </c>
      <c r="H426">
        <f>KPI[[#This Row],[UnitPrice]]*KPI[[#This Row],[Quantity]]</f>
        <v>29.4</v>
      </c>
      <c r="I426">
        <v>7</v>
      </c>
    </row>
    <row r="427" spans="1:9" x14ac:dyDescent="0.3">
      <c r="A427">
        <v>10407</v>
      </c>
      <c r="B427">
        <v>11</v>
      </c>
      <c r="C427">
        <v>16.8</v>
      </c>
      <c r="D427">
        <v>30</v>
      </c>
      <c r="E427">
        <v>0</v>
      </c>
      <c r="F427" s="1">
        <v>34737</v>
      </c>
      <c r="G427" t="s">
        <v>497</v>
      </c>
      <c r="H427">
        <f>KPI[[#This Row],[UnitPrice]]*KPI[[#This Row],[Quantity]]</f>
        <v>504</v>
      </c>
      <c r="I427">
        <v>2</v>
      </c>
    </row>
    <row r="428" spans="1:9" x14ac:dyDescent="0.3">
      <c r="A428">
        <v>10407</v>
      </c>
      <c r="B428">
        <v>69</v>
      </c>
      <c r="C428">
        <v>28.8</v>
      </c>
      <c r="D428">
        <v>15</v>
      </c>
      <c r="E428">
        <v>0</v>
      </c>
      <c r="F428" s="1">
        <v>34737</v>
      </c>
      <c r="G428" t="s">
        <v>497</v>
      </c>
      <c r="H428">
        <f>KPI[[#This Row],[UnitPrice]]*KPI[[#This Row],[Quantity]]</f>
        <v>432</v>
      </c>
      <c r="I428">
        <v>2</v>
      </c>
    </row>
    <row r="429" spans="1:9" x14ac:dyDescent="0.3">
      <c r="A429">
        <v>10407</v>
      </c>
      <c r="B429">
        <v>71</v>
      </c>
      <c r="C429">
        <v>17.2</v>
      </c>
      <c r="D429">
        <v>15</v>
      </c>
      <c r="E429">
        <v>0</v>
      </c>
      <c r="F429" s="1">
        <v>34737</v>
      </c>
      <c r="G429" t="s">
        <v>497</v>
      </c>
      <c r="H429">
        <f>KPI[[#This Row],[UnitPrice]]*KPI[[#This Row],[Quantity]]</f>
        <v>258</v>
      </c>
      <c r="I429">
        <v>2</v>
      </c>
    </row>
    <row r="430" spans="1:9" x14ac:dyDescent="0.3">
      <c r="A430">
        <v>10408</v>
      </c>
      <c r="B430">
        <v>37</v>
      </c>
      <c r="C430">
        <v>20.8</v>
      </c>
      <c r="D430">
        <v>10</v>
      </c>
      <c r="E430">
        <v>0</v>
      </c>
      <c r="F430" s="1">
        <v>34738</v>
      </c>
      <c r="G430" t="s">
        <v>228</v>
      </c>
      <c r="H430">
        <f>KPI[[#This Row],[UnitPrice]]*KPI[[#This Row],[Quantity]]</f>
        <v>208</v>
      </c>
      <c r="I430">
        <v>8</v>
      </c>
    </row>
    <row r="431" spans="1:9" x14ac:dyDescent="0.3">
      <c r="A431">
        <v>10408</v>
      </c>
      <c r="B431">
        <v>54</v>
      </c>
      <c r="C431">
        <v>5.9</v>
      </c>
      <c r="D431">
        <v>6</v>
      </c>
      <c r="E431">
        <v>0</v>
      </c>
      <c r="F431" s="1">
        <v>34738</v>
      </c>
      <c r="G431" t="s">
        <v>228</v>
      </c>
      <c r="H431">
        <f>KPI[[#This Row],[UnitPrice]]*KPI[[#This Row],[Quantity]]</f>
        <v>35.400000000000006</v>
      </c>
      <c r="I431">
        <v>8</v>
      </c>
    </row>
    <row r="432" spans="1:9" x14ac:dyDescent="0.3">
      <c r="A432">
        <v>10408</v>
      </c>
      <c r="B432">
        <v>62</v>
      </c>
      <c r="C432">
        <v>39.4</v>
      </c>
      <c r="D432">
        <v>35</v>
      </c>
      <c r="E432">
        <v>0</v>
      </c>
      <c r="F432" s="1">
        <v>34738</v>
      </c>
      <c r="G432" t="s">
        <v>228</v>
      </c>
      <c r="H432">
        <f>KPI[[#This Row],[UnitPrice]]*KPI[[#This Row],[Quantity]]</f>
        <v>1379</v>
      </c>
      <c r="I432">
        <v>8</v>
      </c>
    </row>
    <row r="433" spans="1:9" x14ac:dyDescent="0.3">
      <c r="A433">
        <v>10409</v>
      </c>
      <c r="B433">
        <v>14</v>
      </c>
      <c r="C433">
        <v>18.600000000000001</v>
      </c>
      <c r="D433">
        <v>12</v>
      </c>
      <c r="E433">
        <v>0</v>
      </c>
      <c r="F433" s="1">
        <v>34739</v>
      </c>
      <c r="G433" t="s">
        <v>482</v>
      </c>
      <c r="H433">
        <f>KPI[[#This Row],[UnitPrice]]*KPI[[#This Row],[Quantity]]</f>
        <v>223.20000000000002</v>
      </c>
      <c r="I433">
        <v>3</v>
      </c>
    </row>
    <row r="434" spans="1:9" x14ac:dyDescent="0.3">
      <c r="A434">
        <v>10409</v>
      </c>
      <c r="B434">
        <v>21</v>
      </c>
      <c r="C434">
        <v>8</v>
      </c>
      <c r="D434">
        <v>12</v>
      </c>
      <c r="E434">
        <v>0</v>
      </c>
      <c r="F434" s="1">
        <v>34739</v>
      </c>
      <c r="G434" t="s">
        <v>482</v>
      </c>
      <c r="H434">
        <f>KPI[[#This Row],[UnitPrice]]*KPI[[#This Row],[Quantity]]</f>
        <v>96</v>
      </c>
      <c r="I434">
        <v>3</v>
      </c>
    </row>
    <row r="435" spans="1:9" x14ac:dyDescent="0.3">
      <c r="A435">
        <v>10410</v>
      </c>
      <c r="B435">
        <v>33</v>
      </c>
      <c r="C435">
        <v>2</v>
      </c>
      <c r="D435">
        <v>49</v>
      </c>
      <c r="E435">
        <v>0</v>
      </c>
      <c r="F435" s="1">
        <v>34740</v>
      </c>
      <c r="G435" t="s">
        <v>122</v>
      </c>
      <c r="H435">
        <f>KPI[[#This Row],[UnitPrice]]*KPI[[#This Row],[Quantity]]</f>
        <v>98</v>
      </c>
      <c r="I435">
        <v>3</v>
      </c>
    </row>
    <row r="436" spans="1:9" x14ac:dyDescent="0.3">
      <c r="A436">
        <v>10410</v>
      </c>
      <c r="B436">
        <v>59</v>
      </c>
      <c r="C436">
        <v>44</v>
      </c>
      <c r="D436">
        <v>16</v>
      </c>
      <c r="E436">
        <v>0</v>
      </c>
      <c r="F436" s="1">
        <v>34740</v>
      </c>
      <c r="G436" t="s">
        <v>122</v>
      </c>
      <c r="H436">
        <f>KPI[[#This Row],[UnitPrice]]*KPI[[#This Row],[Quantity]]</f>
        <v>704</v>
      </c>
      <c r="I436">
        <v>3</v>
      </c>
    </row>
    <row r="437" spans="1:9" x14ac:dyDescent="0.3">
      <c r="A437">
        <v>10411</v>
      </c>
      <c r="B437">
        <v>41</v>
      </c>
      <c r="C437">
        <v>7.7</v>
      </c>
      <c r="D437">
        <v>25</v>
      </c>
      <c r="E437">
        <v>0.20000000298023224</v>
      </c>
      <c r="F437" s="1">
        <v>34740</v>
      </c>
      <c r="G437" t="s">
        <v>122</v>
      </c>
      <c r="H437">
        <f>KPI[[#This Row],[UnitPrice]]*KPI[[#This Row],[Quantity]]</f>
        <v>192.5</v>
      </c>
      <c r="I437">
        <v>9</v>
      </c>
    </row>
    <row r="438" spans="1:9" x14ac:dyDescent="0.3">
      <c r="A438">
        <v>10411</v>
      </c>
      <c r="B438">
        <v>44</v>
      </c>
      <c r="C438">
        <v>15.5</v>
      </c>
      <c r="D438">
        <v>40</v>
      </c>
      <c r="E438">
        <v>0.20000000298023224</v>
      </c>
      <c r="F438" s="1">
        <v>34740</v>
      </c>
      <c r="G438" t="s">
        <v>122</v>
      </c>
      <c r="H438">
        <f>KPI[[#This Row],[UnitPrice]]*KPI[[#This Row],[Quantity]]</f>
        <v>620</v>
      </c>
      <c r="I438">
        <v>9</v>
      </c>
    </row>
    <row r="439" spans="1:9" x14ac:dyDescent="0.3">
      <c r="A439">
        <v>10411</v>
      </c>
      <c r="B439">
        <v>59</v>
      </c>
      <c r="C439">
        <v>44</v>
      </c>
      <c r="D439">
        <v>9</v>
      </c>
      <c r="E439">
        <v>0.20000000298023224</v>
      </c>
      <c r="F439" s="1">
        <v>34740</v>
      </c>
      <c r="G439" t="s">
        <v>122</v>
      </c>
      <c r="H439">
        <f>KPI[[#This Row],[UnitPrice]]*KPI[[#This Row],[Quantity]]</f>
        <v>396</v>
      </c>
      <c r="I439">
        <v>9</v>
      </c>
    </row>
    <row r="440" spans="1:9" x14ac:dyDescent="0.3">
      <c r="A440">
        <v>10412</v>
      </c>
      <c r="B440">
        <v>14</v>
      </c>
      <c r="C440">
        <v>18.600000000000001</v>
      </c>
      <c r="D440">
        <v>20</v>
      </c>
      <c r="E440">
        <v>0.10000000149011612</v>
      </c>
      <c r="F440" s="1">
        <v>34743</v>
      </c>
      <c r="G440" t="s">
        <v>730</v>
      </c>
      <c r="H440">
        <f>KPI[[#This Row],[UnitPrice]]*KPI[[#This Row],[Quantity]]</f>
        <v>372</v>
      </c>
      <c r="I440">
        <v>8</v>
      </c>
    </row>
    <row r="441" spans="1:9" x14ac:dyDescent="0.3">
      <c r="A441">
        <v>10413</v>
      </c>
      <c r="B441">
        <v>1</v>
      </c>
      <c r="C441">
        <v>14.4</v>
      </c>
      <c r="D441">
        <v>24</v>
      </c>
      <c r="E441">
        <v>0</v>
      </c>
      <c r="F441" s="1">
        <v>34744</v>
      </c>
      <c r="G441" t="s">
        <v>375</v>
      </c>
      <c r="H441">
        <f>KPI[[#This Row],[UnitPrice]]*KPI[[#This Row],[Quantity]]</f>
        <v>345.6</v>
      </c>
      <c r="I441">
        <v>3</v>
      </c>
    </row>
    <row r="442" spans="1:9" x14ac:dyDescent="0.3">
      <c r="A442">
        <v>10413</v>
      </c>
      <c r="B442">
        <v>62</v>
      </c>
      <c r="C442">
        <v>39.4</v>
      </c>
      <c r="D442">
        <v>40</v>
      </c>
      <c r="E442">
        <v>0</v>
      </c>
      <c r="F442" s="1">
        <v>34744</v>
      </c>
      <c r="G442" t="s">
        <v>375</v>
      </c>
      <c r="H442">
        <f>KPI[[#This Row],[UnitPrice]]*KPI[[#This Row],[Quantity]]</f>
        <v>1576</v>
      </c>
      <c r="I442">
        <v>3</v>
      </c>
    </row>
    <row r="443" spans="1:9" x14ac:dyDescent="0.3">
      <c r="A443">
        <v>10413</v>
      </c>
      <c r="B443">
        <v>76</v>
      </c>
      <c r="C443">
        <v>14.4</v>
      </c>
      <c r="D443">
        <v>14</v>
      </c>
      <c r="E443">
        <v>0</v>
      </c>
      <c r="F443" s="1">
        <v>34744</v>
      </c>
      <c r="G443" t="s">
        <v>375</v>
      </c>
      <c r="H443">
        <f>KPI[[#This Row],[UnitPrice]]*KPI[[#This Row],[Quantity]]</f>
        <v>201.6</v>
      </c>
      <c r="I443">
        <v>3</v>
      </c>
    </row>
    <row r="444" spans="1:9" x14ac:dyDescent="0.3">
      <c r="A444">
        <v>10414</v>
      </c>
      <c r="B444">
        <v>19</v>
      </c>
      <c r="C444">
        <v>7.3</v>
      </c>
      <c r="D444">
        <v>18</v>
      </c>
      <c r="E444">
        <v>5.000000074505806E-2</v>
      </c>
      <c r="F444" s="1">
        <v>34744</v>
      </c>
      <c r="G444" t="s">
        <v>214</v>
      </c>
      <c r="H444">
        <f>KPI[[#This Row],[UnitPrice]]*KPI[[#This Row],[Quantity]]</f>
        <v>131.4</v>
      </c>
      <c r="I444">
        <v>2</v>
      </c>
    </row>
    <row r="445" spans="1:9" x14ac:dyDescent="0.3">
      <c r="A445">
        <v>10414</v>
      </c>
      <c r="B445">
        <v>33</v>
      </c>
      <c r="C445">
        <v>2</v>
      </c>
      <c r="D445">
        <v>50</v>
      </c>
      <c r="E445">
        <v>0</v>
      </c>
      <c r="F445" s="1">
        <v>34744</v>
      </c>
      <c r="G445" t="s">
        <v>214</v>
      </c>
      <c r="H445">
        <f>KPI[[#This Row],[UnitPrice]]*KPI[[#This Row],[Quantity]]</f>
        <v>100</v>
      </c>
      <c r="I445">
        <v>2</v>
      </c>
    </row>
    <row r="446" spans="1:9" x14ac:dyDescent="0.3">
      <c r="A446">
        <v>10415</v>
      </c>
      <c r="B446">
        <v>17</v>
      </c>
      <c r="C446">
        <v>31.2</v>
      </c>
      <c r="D446">
        <v>2</v>
      </c>
      <c r="E446">
        <v>0</v>
      </c>
      <c r="F446" s="1">
        <v>34745</v>
      </c>
      <c r="G446" t="s">
        <v>335</v>
      </c>
      <c r="H446">
        <f>KPI[[#This Row],[UnitPrice]]*KPI[[#This Row],[Quantity]]</f>
        <v>62.4</v>
      </c>
      <c r="I446">
        <v>3</v>
      </c>
    </row>
    <row r="447" spans="1:9" x14ac:dyDescent="0.3">
      <c r="A447">
        <v>10415</v>
      </c>
      <c r="B447">
        <v>33</v>
      </c>
      <c r="C447">
        <v>2</v>
      </c>
      <c r="D447">
        <v>20</v>
      </c>
      <c r="E447">
        <v>0</v>
      </c>
      <c r="F447" s="1">
        <v>34745</v>
      </c>
      <c r="G447" t="s">
        <v>335</v>
      </c>
      <c r="H447">
        <f>KPI[[#This Row],[UnitPrice]]*KPI[[#This Row],[Quantity]]</f>
        <v>40</v>
      </c>
      <c r="I447">
        <v>3</v>
      </c>
    </row>
    <row r="448" spans="1:9" x14ac:dyDescent="0.3">
      <c r="A448">
        <v>10416</v>
      </c>
      <c r="B448">
        <v>19</v>
      </c>
      <c r="C448">
        <v>7.3</v>
      </c>
      <c r="D448">
        <v>20</v>
      </c>
      <c r="E448">
        <v>0</v>
      </c>
      <c r="F448" s="1">
        <v>34746</v>
      </c>
      <c r="G448" t="s">
        <v>730</v>
      </c>
      <c r="H448">
        <f>KPI[[#This Row],[UnitPrice]]*KPI[[#This Row],[Quantity]]</f>
        <v>146</v>
      </c>
      <c r="I448">
        <v>8</v>
      </c>
    </row>
    <row r="449" spans="1:9" x14ac:dyDescent="0.3">
      <c r="A449">
        <v>10416</v>
      </c>
      <c r="B449">
        <v>53</v>
      </c>
      <c r="C449">
        <v>26.2</v>
      </c>
      <c r="D449">
        <v>10</v>
      </c>
      <c r="E449">
        <v>0</v>
      </c>
      <c r="F449" s="1">
        <v>34746</v>
      </c>
      <c r="G449" t="s">
        <v>730</v>
      </c>
      <c r="H449">
        <f>KPI[[#This Row],[UnitPrice]]*KPI[[#This Row],[Quantity]]</f>
        <v>262</v>
      </c>
      <c r="I449">
        <v>8</v>
      </c>
    </row>
    <row r="450" spans="1:9" x14ac:dyDescent="0.3">
      <c r="A450">
        <v>10416</v>
      </c>
      <c r="B450">
        <v>57</v>
      </c>
      <c r="C450">
        <v>15.6</v>
      </c>
      <c r="D450">
        <v>20</v>
      </c>
      <c r="E450">
        <v>0</v>
      </c>
      <c r="F450" s="1">
        <v>34746</v>
      </c>
      <c r="G450" t="s">
        <v>730</v>
      </c>
      <c r="H450">
        <f>KPI[[#This Row],[UnitPrice]]*KPI[[#This Row],[Quantity]]</f>
        <v>312</v>
      </c>
      <c r="I450">
        <v>8</v>
      </c>
    </row>
    <row r="451" spans="1:9" x14ac:dyDescent="0.3">
      <c r="A451">
        <v>10417</v>
      </c>
      <c r="B451">
        <v>38</v>
      </c>
      <c r="C451">
        <v>210.8</v>
      </c>
      <c r="D451">
        <v>50</v>
      </c>
      <c r="E451">
        <v>0</v>
      </c>
      <c r="F451" s="1">
        <v>34746</v>
      </c>
      <c r="G451" t="s">
        <v>622</v>
      </c>
      <c r="H451">
        <f>KPI[[#This Row],[UnitPrice]]*KPI[[#This Row],[Quantity]]</f>
        <v>10540</v>
      </c>
      <c r="I451">
        <v>4</v>
      </c>
    </row>
    <row r="452" spans="1:9" x14ac:dyDescent="0.3">
      <c r="A452">
        <v>10417</v>
      </c>
      <c r="B452">
        <v>46</v>
      </c>
      <c r="C452">
        <v>9.6</v>
      </c>
      <c r="D452">
        <v>2</v>
      </c>
      <c r="E452">
        <v>0.25</v>
      </c>
      <c r="F452" s="1">
        <v>34746</v>
      </c>
      <c r="G452" t="s">
        <v>622</v>
      </c>
      <c r="H452">
        <f>KPI[[#This Row],[UnitPrice]]*KPI[[#This Row],[Quantity]]</f>
        <v>19.2</v>
      </c>
      <c r="I452">
        <v>4</v>
      </c>
    </row>
    <row r="453" spans="1:9" x14ac:dyDescent="0.3">
      <c r="A453">
        <v>10417</v>
      </c>
      <c r="B453">
        <v>68</v>
      </c>
      <c r="C453">
        <v>10</v>
      </c>
      <c r="D453">
        <v>36</v>
      </c>
      <c r="E453">
        <v>0.25</v>
      </c>
      <c r="F453" s="1">
        <v>34746</v>
      </c>
      <c r="G453" t="s">
        <v>622</v>
      </c>
      <c r="H453">
        <f>KPI[[#This Row],[UnitPrice]]*KPI[[#This Row],[Quantity]]</f>
        <v>360</v>
      </c>
      <c r="I453">
        <v>4</v>
      </c>
    </row>
    <row r="454" spans="1:9" x14ac:dyDescent="0.3">
      <c r="A454">
        <v>10417</v>
      </c>
      <c r="B454">
        <v>77</v>
      </c>
      <c r="C454">
        <v>10.4</v>
      </c>
      <c r="D454">
        <v>35</v>
      </c>
      <c r="E454">
        <v>0</v>
      </c>
      <c r="F454" s="1">
        <v>34746</v>
      </c>
      <c r="G454" t="s">
        <v>622</v>
      </c>
      <c r="H454">
        <f>KPI[[#This Row],[UnitPrice]]*KPI[[#This Row],[Quantity]]</f>
        <v>364</v>
      </c>
      <c r="I454">
        <v>4</v>
      </c>
    </row>
    <row r="455" spans="1:9" x14ac:dyDescent="0.3">
      <c r="A455">
        <v>10418</v>
      </c>
      <c r="B455">
        <v>2</v>
      </c>
      <c r="C455">
        <v>15.2</v>
      </c>
      <c r="D455">
        <v>60</v>
      </c>
      <c r="E455">
        <v>0</v>
      </c>
      <c r="F455" s="1">
        <v>34747</v>
      </c>
      <c r="G455" t="s">
        <v>547</v>
      </c>
      <c r="H455">
        <f>KPI[[#This Row],[UnitPrice]]*KPI[[#This Row],[Quantity]]</f>
        <v>912</v>
      </c>
      <c r="I455">
        <v>4</v>
      </c>
    </row>
    <row r="456" spans="1:9" x14ac:dyDescent="0.3">
      <c r="A456">
        <v>10418</v>
      </c>
      <c r="B456">
        <v>47</v>
      </c>
      <c r="C456">
        <v>7.6</v>
      </c>
      <c r="D456">
        <v>55</v>
      </c>
      <c r="E456">
        <v>0</v>
      </c>
      <c r="F456" s="1">
        <v>34747</v>
      </c>
      <c r="G456" t="s">
        <v>547</v>
      </c>
      <c r="H456">
        <f>KPI[[#This Row],[UnitPrice]]*KPI[[#This Row],[Quantity]]</f>
        <v>418</v>
      </c>
      <c r="I456">
        <v>4</v>
      </c>
    </row>
    <row r="457" spans="1:9" x14ac:dyDescent="0.3">
      <c r="A457">
        <v>10418</v>
      </c>
      <c r="B457">
        <v>61</v>
      </c>
      <c r="C457">
        <v>22.8</v>
      </c>
      <c r="D457">
        <v>16</v>
      </c>
      <c r="E457">
        <v>0</v>
      </c>
      <c r="F457" s="1">
        <v>34747</v>
      </c>
      <c r="G457" t="s">
        <v>547</v>
      </c>
      <c r="H457">
        <f>KPI[[#This Row],[UnitPrice]]*KPI[[#This Row],[Quantity]]</f>
        <v>364.8</v>
      </c>
      <c r="I457">
        <v>4</v>
      </c>
    </row>
    <row r="458" spans="1:9" x14ac:dyDescent="0.3">
      <c r="A458">
        <v>10418</v>
      </c>
      <c r="B458">
        <v>74</v>
      </c>
      <c r="C458">
        <v>8</v>
      </c>
      <c r="D458">
        <v>15</v>
      </c>
      <c r="E458">
        <v>0</v>
      </c>
      <c r="F458" s="1">
        <v>34747</v>
      </c>
      <c r="G458" t="s">
        <v>547</v>
      </c>
      <c r="H458">
        <f>KPI[[#This Row],[UnitPrice]]*KPI[[#This Row],[Quantity]]</f>
        <v>120</v>
      </c>
      <c r="I458">
        <v>4</v>
      </c>
    </row>
    <row r="459" spans="1:9" x14ac:dyDescent="0.3">
      <c r="A459">
        <v>10419</v>
      </c>
      <c r="B459">
        <v>60</v>
      </c>
      <c r="C459">
        <v>27.2</v>
      </c>
      <c r="D459">
        <v>60</v>
      </c>
      <c r="E459">
        <v>5.000000074505806E-2</v>
      </c>
      <c r="F459" s="1">
        <v>34750</v>
      </c>
      <c r="G459" t="s">
        <v>584</v>
      </c>
      <c r="H459">
        <f>KPI[[#This Row],[UnitPrice]]*KPI[[#This Row],[Quantity]]</f>
        <v>1632</v>
      </c>
      <c r="I459">
        <v>4</v>
      </c>
    </row>
    <row r="460" spans="1:9" x14ac:dyDescent="0.3">
      <c r="A460">
        <v>10419</v>
      </c>
      <c r="B460">
        <v>69</v>
      </c>
      <c r="C460">
        <v>28.8</v>
      </c>
      <c r="D460">
        <v>20</v>
      </c>
      <c r="E460">
        <v>5.000000074505806E-2</v>
      </c>
      <c r="F460" s="1">
        <v>34750</v>
      </c>
      <c r="G460" t="s">
        <v>584</v>
      </c>
      <c r="H460">
        <f>KPI[[#This Row],[UnitPrice]]*KPI[[#This Row],[Quantity]]</f>
        <v>576</v>
      </c>
      <c r="I460">
        <v>4</v>
      </c>
    </row>
    <row r="461" spans="1:9" x14ac:dyDescent="0.3">
      <c r="A461">
        <v>10420</v>
      </c>
      <c r="B461">
        <v>9</v>
      </c>
      <c r="C461">
        <v>77.599999999999994</v>
      </c>
      <c r="D461">
        <v>20</v>
      </c>
      <c r="E461">
        <v>0.10000000149011612</v>
      </c>
      <c r="F461" s="1">
        <v>34751</v>
      </c>
      <c r="G461" t="s">
        <v>738</v>
      </c>
      <c r="H461">
        <f>KPI[[#This Row],[UnitPrice]]*KPI[[#This Row],[Quantity]]</f>
        <v>1552</v>
      </c>
      <c r="I461">
        <v>3</v>
      </c>
    </row>
    <row r="462" spans="1:9" x14ac:dyDescent="0.3">
      <c r="A462">
        <v>10420</v>
      </c>
      <c r="B462">
        <v>13</v>
      </c>
      <c r="C462">
        <v>4.8</v>
      </c>
      <c r="D462">
        <v>2</v>
      </c>
      <c r="E462">
        <v>0.10000000149011612</v>
      </c>
      <c r="F462" s="1">
        <v>34751</v>
      </c>
      <c r="G462" t="s">
        <v>738</v>
      </c>
      <c r="H462">
        <f>KPI[[#This Row],[UnitPrice]]*KPI[[#This Row],[Quantity]]</f>
        <v>9.6</v>
      </c>
      <c r="I462">
        <v>3</v>
      </c>
    </row>
    <row r="463" spans="1:9" x14ac:dyDescent="0.3">
      <c r="A463">
        <v>10420</v>
      </c>
      <c r="B463">
        <v>70</v>
      </c>
      <c r="C463">
        <v>12</v>
      </c>
      <c r="D463">
        <v>8</v>
      </c>
      <c r="E463">
        <v>0.10000000149011612</v>
      </c>
      <c r="F463" s="1">
        <v>34751</v>
      </c>
      <c r="G463" t="s">
        <v>738</v>
      </c>
      <c r="H463">
        <f>KPI[[#This Row],[UnitPrice]]*KPI[[#This Row],[Quantity]]</f>
        <v>96</v>
      </c>
      <c r="I463">
        <v>3</v>
      </c>
    </row>
    <row r="464" spans="1:9" x14ac:dyDescent="0.3">
      <c r="A464">
        <v>10420</v>
      </c>
      <c r="B464">
        <v>73</v>
      </c>
      <c r="C464">
        <v>12</v>
      </c>
      <c r="D464">
        <v>20</v>
      </c>
      <c r="E464">
        <v>0.10000000149011612</v>
      </c>
      <c r="F464" s="1">
        <v>34751</v>
      </c>
      <c r="G464" t="s">
        <v>738</v>
      </c>
      <c r="H464">
        <f>KPI[[#This Row],[UnitPrice]]*KPI[[#This Row],[Quantity]]</f>
        <v>240</v>
      </c>
      <c r="I464">
        <v>3</v>
      </c>
    </row>
    <row r="465" spans="1:9" x14ac:dyDescent="0.3">
      <c r="A465">
        <v>10421</v>
      </c>
      <c r="B465">
        <v>19</v>
      </c>
      <c r="C465">
        <v>7.3</v>
      </c>
      <c r="D465">
        <v>4</v>
      </c>
      <c r="E465">
        <v>0.15000000596046448</v>
      </c>
      <c r="F465" s="1">
        <v>34751</v>
      </c>
      <c r="G465" t="s">
        <v>534</v>
      </c>
      <c r="H465">
        <f>KPI[[#This Row],[UnitPrice]]*KPI[[#This Row],[Quantity]]</f>
        <v>29.2</v>
      </c>
      <c r="I465">
        <v>8</v>
      </c>
    </row>
    <row r="466" spans="1:9" x14ac:dyDescent="0.3">
      <c r="A466">
        <v>10421</v>
      </c>
      <c r="B466">
        <v>26</v>
      </c>
      <c r="C466">
        <v>24.9</v>
      </c>
      <c r="D466">
        <v>30</v>
      </c>
      <c r="E466">
        <v>0</v>
      </c>
      <c r="F466" s="1">
        <v>34751</v>
      </c>
      <c r="G466" t="s">
        <v>534</v>
      </c>
      <c r="H466">
        <f>KPI[[#This Row],[UnitPrice]]*KPI[[#This Row],[Quantity]]</f>
        <v>747</v>
      </c>
      <c r="I466">
        <v>8</v>
      </c>
    </row>
    <row r="467" spans="1:9" x14ac:dyDescent="0.3">
      <c r="A467">
        <v>10421</v>
      </c>
      <c r="B467">
        <v>53</v>
      </c>
      <c r="C467">
        <v>26.2</v>
      </c>
      <c r="D467">
        <v>15</v>
      </c>
      <c r="E467">
        <v>0.15000000596046448</v>
      </c>
      <c r="F467" s="1">
        <v>34751</v>
      </c>
      <c r="G467" t="s">
        <v>534</v>
      </c>
      <c r="H467">
        <f>KPI[[#This Row],[UnitPrice]]*KPI[[#This Row],[Quantity]]</f>
        <v>393</v>
      </c>
      <c r="I467">
        <v>8</v>
      </c>
    </row>
    <row r="468" spans="1:9" x14ac:dyDescent="0.3">
      <c r="A468">
        <v>10421</v>
      </c>
      <c r="B468">
        <v>77</v>
      </c>
      <c r="C468">
        <v>10.4</v>
      </c>
      <c r="D468">
        <v>10</v>
      </c>
      <c r="E468">
        <v>0.15000000596046448</v>
      </c>
      <c r="F468" s="1">
        <v>34751</v>
      </c>
      <c r="G468" t="s">
        <v>534</v>
      </c>
      <c r="H468">
        <f>KPI[[#This Row],[UnitPrice]]*KPI[[#This Row],[Quantity]]</f>
        <v>104</v>
      </c>
      <c r="I468">
        <v>8</v>
      </c>
    </row>
    <row r="469" spans="1:9" x14ac:dyDescent="0.3">
      <c r="A469">
        <v>10422</v>
      </c>
      <c r="B469">
        <v>26</v>
      </c>
      <c r="C469">
        <v>24.9</v>
      </c>
      <c r="D469">
        <v>2</v>
      </c>
      <c r="E469">
        <v>0</v>
      </c>
      <c r="F469" s="1">
        <v>34752</v>
      </c>
      <c r="G469" t="s">
        <v>258</v>
      </c>
      <c r="H469">
        <f>KPI[[#This Row],[UnitPrice]]*KPI[[#This Row],[Quantity]]</f>
        <v>49.8</v>
      </c>
      <c r="I469">
        <v>2</v>
      </c>
    </row>
    <row r="470" spans="1:9" x14ac:dyDescent="0.3">
      <c r="A470">
        <v>10423</v>
      </c>
      <c r="B470">
        <v>31</v>
      </c>
      <c r="C470">
        <v>10</v>
      </c>
      <c r="D470">
        <v>14</v>
      </c>
      <c r="E470">
        <v>0</v>
      </c>
      <c r="F470" s="1">
        <v>34753</v>
      </c>
      <c r="G470" t="s">
        <v>291</v>
      </c>
      <c r="H470">
        <f>KPI[[#This Row],[UnitPrice]]*KPI[[#This Row],[Quantity]]</f>
        <v>140</v>
      </c>
      <c r="I470">
        <v>6</v>
      </c>
    </row>
    <row r="471" spans="1:9" x14ac:dyDescent="0.3">
      <c r="A471">
        <v>10423</v>
      </c>
      <c r="B471">
        <v>59</v>
      </c>
      <c r="C471">
        <v>44</v>
      </c>
      <c r="D471">
        <v>20</v>
      </c>
      <c r="E471">
        <v>0</v>
      </c>
      <c r="F471" s="1">
        <v>34753</v>
      </c>
      <c r="G471" t="s">
        <v>291</v>
      </c>
      <c r="H471">
        <f>KPI[[#This Row],[UnitPrice]]*KPI[[#This Row],[Quantity]]</f>
        <v>880</v>
      </c>
      <c r="I471">
        <v>6</v>
      </c>
    </row>
    <row r="472" spans="1:9" x14ac:dyDescent="0.3">
      <c r="A472">
        <v>10424</v>
      </c>
      <c r="B472">
        <v>35</v>
      </c>
      <c r="C472">
        <v>14.4</v>
      </c>
      <c r="D472">
        <v>60</v>
      </c>
      <c r="E472">
        <v>0.20000000298023224</v>
      </c>
      <c r="F472" s="1">
        <v>34753</v>
      </c>
      <c r="G472" t="s">
        <v>459</v>
      </c>
      <c r="H472">
        <f>KPI[[#This Row],[UnitPrice]]*KPI[[#This Row],[Quantity]]</f>
        <v>864</v>
      </c>
      <c r="I472">
        <v>7</v>
      </c>
    </row>
    <row r="473" spans="1:9" x14ac:dyDescent="0.3">
      <c r="A473">
        <v>10424</v>
      </c>
      <c r="B473">
        <v>38</v>
      </c>
      <c r="C473">
        <v>210.8</v>
      </c>
      <c r="D473">
        <v>49</v>
      </c>
      <c r="E473">
        <v>0.20000000298023224</v>
      </c>
      <c r="F473" s="1">
        <v>34753</v>
      </c>
      <c r="G473" t="s">
        <v>459</v>
      </c>
      <c r="H473">
        <f>KPI[[#This Row],[UnitPrice]]*KPI[[#This Row],[Quantity]]</f>
        <v>10329.200000000001</v>
      </c>
      <c r="I473">
        <v>7</v>
      </c>
    </row>
    <row r="474" spans="1:9" x14ac:dyDescent="0.3">
      <c r="A474">
        <v>10424</v>
      </c>
      <c r="B474">
        <v>68</v>
      </c>
      <c r="C474">
        <v>10</v>
      </c>
      <c r="D474">
        <v>30</v>
      </c>
      <c r="E474">
        <v>0.20000000298023224</v>
      </c>
      <c r="F474" s="1">
        <v>34753</v>
      </c>
      <c r="G474" t="s">
        <v>459</v>
      </c>
      <c r="H474">
        <f>KPI[[#This Row],[UnitPrice]]*KPI[[#This Row],[Quantity]]</f>
        <v>300</v>
      </c>
      <c r="I474">
        <v>7</v>
      </c>
    </row>
    <row r="475" spans="1:9" x14ac:dyDescent="0.3">
      <c r="A475">
        <v>10425</v>
      </c>
      <c r="B475">
        <v>55</v>
      </c>
      <c r="C475">
        <v>19.2</v>
      </c>
      <c r="D475">
        <v>10</v>
      </c>
      <c r="E475">
        <v>0.25</v>
      </c>
      <c r="F475" s="1">
        <v>34754</v>
      </c>
      <c r="G475" t="s">
        <v>375</v>
      </c>
      <c r="H475">
        <f>KPI[[#This Row],[UnitPrice]]*KPI[[#This Row],[Quantity]]</f>
        <v>192</v>
      </c>
      <c r="I475">
        <v>6</v>
      </c>
    </row>
    <row r="476" spans="1:9" x14ac:dyDescent="0.3">
      <c r="A476">
        <v>10425</v>
      </c>
      <c r="B476">
        <v>76</v>
      </c>
      <c r="C476">
        <v>14.4</v>
      </c>
      <c r="D476">
        <v>20</v>
      </c>
      <c r="E476">
        <v>0.25</v>
      </c>
      <c r="F476" s="1">
        <v>34754</v>
      </c>
      <c r="G476" t="s">
        <v>375</v>
      </c>
      <c r="H476">
        <f>KPI[[#This Row],[UnitPrice]]*KPI[[#This Row],[Quantity]]</f>
        <v>288</v>
      </c>
      <c r="I476">
        <v>6</v>
      </c>
    </row>
    <row r="477" spans="1:9" x14ac:dyDescent="0.3">
      <c r="A477">
        <v>10426</v>
      </c>
      <c r="B477">
        <v>56</v>
      </c>
      <c r="C477">
        <v>30.4</v>
      </c>
      <c r="D477">
        <v>5</v>
      </c>
      <c r="E477">
        <v>0</v>
      </c>
      <c r="F477" s="1">
        <v>34757</v>
      </c>
      <c r="G477" t="s">
        <v>276</v>
      </c>
      <c r="H477">
        <f>KPI[[#This Row],[UnitPrice]]*KPI[[#This Row],[Quantity]]</f>
        <v>152</v>
      </c>
      <c r="I477">
        <v>4</v>
      </c>
    </row>
    <row r="478" spans="1:9" x14ac:dyDescent="0.3">
      <c r="A478">
        <v>10426</v>
      </c>
      <c r="B478">
        <v>64</v>
      </c>
      <c r="C478">
        <v>26.6</v>
      </c>
      <c r="D478">
        <v>7</v>
      </c>
      <c r="E478">
        <v>0</v>
      </c>
      <c r="F478" s="1">
        <v>34757</v>
      </c>
      <c r="G478" t="s">
        <v>276</v>
      </c>
      <c r="H478">
        <f>KPI[[#This Row],[UnitPrice]]*KPI[[#This Row],[Quantity]]</f>
        <v>186.20000000000002</v>
      </c>
      <c r="I478">
        <v>4</v>
      </c>
    </row>
    <row r="479" spans="1:9" x14ac:dyDescent="0.3">
      <c r="A479">
        <v>10427</v>
      </c>
      <c r="B479">
        <v>14</v>
      </c>
      <c r="C479">
        <v>18.600000000000001</v>
      </c>
      <c r="D479">
        <v>35</v>
      </c>
      <c r="E479">
        <v>0</v>
      </c>
      <c r="F479" s="1">
        <v>34757</v>
      </c>
      <c r="G479" t="s">
        <v>520</v>
      </c>
      <c r="H479">
        <f>KPI[[#This Row],[UnitPrice]]*KPI[[#This Row],[Quantity]]</f>
        <v>651</v>
      </c>
      <c r="I479">
        <v>4</v>
      </c>
    </row>
    <row r="480" spans="1:9" x14ac:dyDescent="0.3">
      <c r="A480">
        <v>10428</v>
      </c>
      <c r="B480">
        <v>46</v>
      </c>
      <c r="C480">
        <v>9.6</v>
      </c>
      <c r="D480">
        <v>20</v>
      </c>
      <c r="E480">
        <v>0</v>
      </c>
      <c r="F480" s="1">
        <v>34758</v>
      </c>
      <c r="G480" t="s">
        <v>570</v>
      </c>
      <c r="H480">
        <f>KPI[[#This Row],[UnitPrice]]*KPI[[#This Row],[Quantity]]</f>
        <v>192</v>
      </c>
      <c r="I480">
        <v>7</v>
      </c>
    </row>
    <row r="481" spans="1:9" x14ac:dyDescent="0.3">
      <c r="A481">
        <v>10429</v>
      </c>
      <c r="B481">
        <v>50</v>
      </c>
      <c r="C481">
        <v>13</v>
      </c>
      <c r="D481">
        <v>40</v>
      </c>
      <c r="E481">
        <v>0</v>
      </c>
      <c r="F481" s="1">
        <v>34759</v>
      </c>
      <c r="G481" t="s">
        <v>343</v>
      </c>
      <c r="H481">
        <f>KPI[[#This Row],[UnitPrice]]*KPI[[#This Row],[Quantity]]</f>
        <v>520</v>
      </c>
      <c r="I481">
        <v>3</v>
      </c>
    </row>
    <row r="482" spans="1:9" x14ac:dyDescent="0.3">
      <c r="A482">
        <v>10429</v>
      </c>
      <c r="B482">
        <v>63</v>
      </c>
      <c r="C482">
        <v>35.1</v>
      </c>
      <c r="D482">
        <v>35</v>
      </c>
      <c r="E482">
        <v>0.25</v>
      </c>
      <c r="F482" s="1">
        <v>34759</v>
      </c>
      <c r="G482" t="s">
        <v>343</v>
      </c>
      <c r="H482">
        <f>KPI[[#This Row],[UnitPrice]]*KPI[[#This Row],[Quantity]]</f>
        <v>1228.5</v>
      </c>
      <c r="I482">
        <v>3</v>
      </c>
    </row>
    <row r="483" spans="1:9" x14ac:dyDescent="0.3">
      <c r="A483">
        <v>10430</v>
      </c>
      <c r="B483">
        <v>17</v>
      </c>
      <c r="C483">
        <v>31.2</v>
      </c>
      <c r="D483">
        <v>45</v>
      </c>
      <c r="E483">
        <v>0.20000000298023224</v>
      </c>
      <c r="F483" s="1">
        <v>34760</v>
      </c>
      <c r="G483" t="s">
        <v>204</v>
      </c>
      <c r="H483">
        <f>KPI[[#This Row],[UnitPrice]]*KPI[[#This Row],[Quantity]]</f>
        <v>1404</v>
      </c>
      <c r="I483">
        <v>4</v>
      </c>
    </row>
    <row r="484" spans="1:9" x14ac:dyDescent="0.3">
      <c r="A484">
        <v>10430</v>
      </c>
      <c r="B484">
        <v>21</v>
      </c>
      <c r="C484">
        <v>8</v>
      </c>
      <c r="D484">
        <v>50</v>
      </c>
      <c r="E484">
        <v>0</v>
      </c>
      <c r="F484" s="1">
        <v>34760</v>
      </c>
      <c r="G484" t="s">
        <v>204</v>
      </c>
      <c r="H484">
        <f>KPI[[#This Row],[UnitPrice]]*KPI[[#This Row],[Quantity]]</f>
        <v>400</v>
      </c>
      <c r="I484">
        <v>4</v>
      </c>
    </row>
    <row r="485" spans="1:9" x14ac:dyDescent="0.3">
      <c r="A485">
        <v>10430</v>
      </c>
      <c r="B485">
        <v>56</v>
      </c>
      <c r="C485">
        <v>30.4</v>
      </c>
      <c r="D485">
        <v>30</v>
      </c>
      <c r="E485">
        <v>0</v>
      </c>
      <c r="F485" s="1">
        <v>34760</v>
      </c>
      <c r="G485" t="s">
        <v>204</v>
      </c>
      <c r="H485">
        <f>KPI[[#This Row],[UnitPrice]]*KPI[[#This Row],[Quantity]]</f>
        <v>912</v>
      </c>
      <c r="I485">
        <v>4</v>
      </c>
    </row>
    <row r="486" spans="1:9" x14ac:dyDescent="0.3">
      <c r="A486">
        <v>10430</v>
      </c>
      <c r="B486">
        <v>59</v>
      </c>
      <c r="C486">
        <v>44</v>
      </c>
      <c r="D486">
        <v>70</v>
      </c>
      <c r="E486">
        <v>0.20000000298023224</v>
      </c>
      <c r="F486" s="1">
        <v>34760</v>
      </c>
      <c r="G486" t="s">
        <v>204</v>
      </c>
      <c r="H486">
        <f>KPI[[#This Row],[UnitPrice]]*KPI[[#This Row],[Quantity]]</f>
        <v>3080</v>
      </c>
      <c r="I486">
        <v>4</v>
      </c>
    </row>
    <row r="487" spans="1:9" x14ac:dyDescent="0.3">
      <c r="A487">
        <v>10431</v>
      </c>
      <c r="B487">
        <v>17</v>
      </c>
      <c r="C487">
        <v>31.2</v>
      </c>
      <c r="D487">
        <v>50</v>
      </c>
      <c r="E487">
        <v>0.25</v>
      </c>
      <c r="F487" s="1">
        <v>34760</v>
      </c>
      <c r="G487" t="s">
        <v>122</v>
      </c>
      <c r="H487">
        <f>KPI[[#This Row],[UnitPrice]]*KPI[[#This Row],[Quantity]]</f>
        <v>1560</v>
      </c>
      <c r="I487">
        <v>4</v>
      </c>
    </row>
    <row r="488" spans="1:9" x14ac:dyDescent="0.3">
      <c r="A488">
        <v>10431</v>
      </c>
      <c r="B488">
        <v>40</v>
      </c>
      <c r="C488">
        <v>14.7</v>
      </c>
      <c r="D488">
        <v>50</v>
      </c>
      <c r="E488">
        <v>0.25</v>
      </c>
      <c r="F488" s="1">
        <v>34760</v>
      </c>
      <c r="G488" t="s">
        <v>122</v>
      </c>
      <c r="H488">
        <f>KPI[[#This Row],[UnitPrice]]*KPI[[#This Row],[Quantity]]</f>
        <v>735</v>
      </c>
      <c r="I488">
        <v>4</v>
      </c>
    </row>
    <row r="489" spans="1:9" x14ac:dyDescent="0.3">
      <c r="A489">
        <v>10431</v>
      </c>
      <c r="B489">
        <v>47</v>
      </c>
      <c r="C489">
        <v>7.6</v>
      </c>
      <c r="D489">
        <v>30</v>
      </c>
      <c r="E489">
        <v>0.25</v>
      </c>
      <c r="F489" s="1">
        <v>34760</v>
      </c>
      <c r="G489" t="s">
        <v>122</v>
      </c>
      <c r="H489">
        <f>KPI[[#This Row],[UnitPrice]]*KPI[[#This Row],[Quantity]]</f>
        <v>228</v>
      </c>
      <c r="I489">
        <v>4</v>
      </c>
    </row>
    <row r="490" spans="1:9" x14ac:dyDescent="0.3">
      <c r="A490">
        <v>10432</v>
      </c>
      <c r="B490">
        <v>26</v>
      </c>
      <c r="C490">
        <v>24.9</v>
      </c>
      <c r="D490">
        <v>10</v>
      </c>
      <c r="E490">
        <v>0</v>
      </c>
      <c r="F490" s="1">
        <v>34761</v>
      </c>
      <c r="G490" t="s">
        <v>638</v>
      </c>
      <c r="H490">
        <f>KPI[[#This Row],[UnitPrice]]*KPI[[#This Row],[Quantity]]</f>
        <v>249</v>
      </c>
      <c r="I490">
        <v>3</v>
      </c>
    </row>
    <row r="491" spans="1:9" x14ac:dyDescent="0.3">
      <c r="A491">
        <v>10432</v>
      </c>
      <c r="B491">
        <v>54</v>
      </c>
      <c r="C491">
        <v>5.9</v>
      </c>
      <c r="D491">
        <v>40</v>
      </c>
      <c r="E491">
        <v>0</v>
      </c>
      <c r="F491" s="1">
        <v>34761</v>
      </c>
      <c r="G491" t="s">
        <v>638</v>
      </c>
      <c r="H491">
        <f>KPI[[#This Row],[UnitPrice]]*KPI[[#This Row],[Quantity]]</f>
        <v>236</v>
      </c>
      <c r="I491">
        <v>3</v>
      </c>
    </row>
    <row r="492" spans="1:9" x14ac:dyDescent="0.3">
      <c r="A492">
        <v>10433</v>
      </c>
      <c r="B492">
        <v>56</v>
      </c>
      <c r="C492">
        <v>30.4</v>
      </c>
      <c r="D492">
        <v>28</v>
      </c>
      <c r="E492">
        <v>0</v>
      </c>
      <c r="F492" s="1">
        <v>34764</v>
      </c>
      <c r="G492" t="s">
        <v>528</v>
      </c>
      <c r="H492">
        <f>KPI[[#This Row],[UnitPrice]]*KPI[[#This Row],[Quantity]]</f>
        <v>851.19999999999993</v>
      </c>
      <c r="I492">
        <v>3</v>
      </c>
    </row>
    <row r="493" spans="1:9" x14ac:dyDescent="0.3">
      <c r="A493">
        <v>10434</v>
      </c>
      <c r="B493">
        <v>11</v>
      </c>
      <c r="C493">
        <v>16.8</v>
      </c>
      <c r="D493">
        <v>6</v>
      </c>
      <c r="E493">
        <v>0</v>
      </c>
      <c r="F493" s="1">
        <v>34764</v>
      </c>
      <c r="G493" t="s">
        <v>237</v>
      </c>
      <c r="H493">
        <f>KPI[[#This Row],[UnitPrice]]*KPI[[#This Row],[Quantity]]</f>
        <v>100.80000000000001</v>
      </c>
      <c r="I493">
        <v>3</v>
      </c>
    </row>
    <row r="494" spans="1:9" x14ac:dyDescent="0.3">
      <c r="A494">
        <v>10434</v>
      </c>
      <c r="B494">
        <v>76</v>
      </c>
      <c r="C494">
        <v>14.4</v>
      </c>
      <c r="D494">
        <v>18</v>
      </c>
      <c r="E494">
        <v>0.15000000596046448</v>
      </c>
      <c r="F494" s="1">
        <v>34764</v>
      </c>
      <c r="G494" t="s">
        <v>237</v>
      </c>
      <c r="H494">
        <f>KPI[[#This Row],[UnitPrice]]*KPI[[#This Row],[Quantity]]</f>
        <v>259.2</v>
      </c>
      <c r="I494">
        <v>3</v>
      </c>
    </row>
    <row r="495" spans="1:9" x14ac:dyDescent="0.3">
      <c r="A495">
        <v>10435</v>
      </c>
      <c r="B495">
        <v>2</v>
      </c>
      <c r="C495">
        <v>15.2</v>
      </c>
      <c r="D495">
        <v>10</v>
      </c>
      <c r="E495">
        <v>0</v>
      </c>
      <c r="F495" s="1">
        <v>34765</v>
      </c>
      <c r="G495" t="s">
        <v>174</v>
      </c>
      <c r="H495">
        <f>KPI[[#This Row],[UnitPrice]]*KPI[[#This Row],[Quantity]]</f>
        <v>152</v>
      </c>
      <c r="I495">
        <v>8</v>
      </c>
    </row>
    <row r="496" spans="1:9" x14ac:dyDescent="0.3">
      <c r="A496">
        <v>10435</v>
      </c>
      <c r="B496">
        <v>22</v>
      </c>
      <c r="C496">
        <v>16.8</v>
      </c>
      <c r="D496">
        <v>12</v>
      </c>
      <c r="E496">
        <v>0</v>
      </c>
      <c r="F496" s="1">
        <v>34765</v>
      </c>
      <c r="G496" t="s">
        <v>174</v>
      </c>
      <c r="H496">
        <f>KPI[[#This Row],[UnitPrice]]*KPI[[#This Row],[Quantity]]</f>
        <v>201.60000000000002</v>
      </c>
      <c r="I496">
        <v>8</v>
      </c>
    </row>
    <row r="497" spans="1:9" x14ac:dyDescent="0.3">
      <c r="A497">
        <v>10435</v>
      </c>
      <c r="B497">
        <v>72</v>
      </c>
      <c r="C497">
        <v>27.8</v>
      </c>
      <c r="D497">
        <v>10</v>
      </c>
      <c r="E497">
        <v>0</v>
      </c>
      <c r="F497" s="1">
        <v>34765</v>
      </c>
      <c r="G497" t="s">
        <v>174</v>
      </c>
      <c r="H497">
        <f>KPI[[#This Row],[UnitPrice]]*KPI[[#This Row],[Quantity]]</f>
        <v>278</v>
      </c>
      <c r="I497">
        <v>8</v>
      </c>
    </row>
    <row r="498" spans="1:9" x14ac:dyDescent="0.3">
      <c r="A498">
        <v>10436</v>
      </c>
      <c r="B498">
        <v>46</v>
      </c>
      <c r="C498">
        <v>9.6</v>
      </c>
      <c r="D498">
        <v>5</v>
      </c>
      <c r="E498">
        <v>0</v>
      </c>
      <c r="F498" s="1">
        <v>34766</v>
      </c>
      <c r="G498" t="s">
        <v>95</v>
      </c>
      <c r="H498">
        <f>KPI[[#This Row],[UnitPrice]]*KPI[[#This Row],[Quantity]]</f>
        <v>48</v>
      </c>
      <c r="I498">
        <v>3</v>
      </c>
    </row>
    <row r="499" spans="1:9" x14ac:dyDescent="0.3">
      <c r="A499">
        <v>10436</v>
      </c>
      <c r="B499">
        <v>56</v>
      </c>
      <c r="C499">
        <v>30.4</v>
      </c>
      <c r="D499">
        <v>40</v>
      </c>
      <c r="E499">
        <v>0.10000000149011612</v>
      </c>
      <c r="F499" s="1">
        <v>34766</v>
      </c>
      <c r="G499" t="s">
        <v>95</v>
      </c>
      <c r="H499">
        <f>KPI[[#This Row],[UnitPrice]]*KPI[[#This Row],[Quantity]]</f>
        <v>1216</v>
      </c>
      <c r="I499">
        <v>3</v>
      </c>
    </row>
    <row r="500" spans="1:9" x14ac:dyDescent="0.3">
      <c r="A500">
        <v>10436</v>
      </c>
      <c r="B500">
        <v>64</v>
      </c>
      <c r="C500">
        <v>26.6</v>
      </c>
      <c r="D500">
        <v>30</v>
      </c>
      <c r="E500">
        <v>0.10000000149011612</v>
      </c>
      <c r="F500" s="1">
        <v>34766</v>
      </c>
      <c r="G500" t="s">
        <v>95</v>
      </c>
      <c r="H500">
        <f>KPI[[#This Row],[UnitPrice]]*KPI[[#This Row],[Quantity]]</f>
        <v>798</v>
      </c>
      <c r="I500">
        <v>3</v>
      </c>
    </row>
    <row r="501" spans="1:9" x14ac:dyDescent="0.3">
      <c r="A501">
        <v>10436</v>
      </c>
      <c r="B501">
        <v>75</v>
      </c>
      <c r="C501">
        <v>6.2</v>
      </c>
      <c r="D501">
        <v>24</v>
      </c>
      <c r="E501">
        <v>0.10000000149011612</v>
      </c>
      <c r="F501" s="1">
        <v>34766</v>
      </c>
      <c r="G501" t="s">
        <v>95</v>
      </c>
      <c r="H501">
        <f>KPI[[#This Row],[UnitPrice]]*KPI[[#This Row],[Quantity]]</f>
        <v>148.80000000000001</v>
      </c>
      <c r="I501">
        <v>3</v>
      </c>
    </row>
    <row r="502" spans="1:9" x14ac:dyDescent="0.3">
      <c r="A502">
        <v>10437</v>
      </c>
      <c r="B502">
        <v>53</v>
      </c>
      <c r="C502">
        <v>26.2</v>
      </c>
      <c r="D502">
        <v>15</v>
      </c>
      <c r="E502">
        <v>0</v>
      </c>
      <c r="F502" s="1">
        <v>34766</v>
      </c>
      <c r="G502" t="s">
        <v>730</v>
      </c>
      <c r="H502">
        <f>KPI[[#This Row],[UnitPrice]]*KPI[[#This Row],[Quantity]]</f>
        <v>393</v>
      </c>
      <c r="I502">
        <v>8</v>
      </c>
    </row>
    <row r="503" spans="1:9" x14ac:dyDescent="0.3">
      <c r="A503">
        <v>10438</v>
      </c>
      <c r="B503">
        <v>19</v>
      </c>
      <c r="C503">
        <v>7.3</v>
      </c>
      <c r="D503">
        <v>15</v>
      </c>
      <c r="E503">
        <v>0.20000000298023224</v>
      </c>
      <c r="F503" s="1">
        <v>34767</v>
      </c>
      <c r="G503" t="s">
        <v>670</v>
      </c>
      <c r="H503">
        <f>KPI[[#This Row],[UnitPrice]]*KPI[[#This Row],[Quantity]]</f>
        <v>109.5</v>
      </c>
      <c r="I503">
        <v>3</v>
      </c>
    </row>
    <row r="504" spans="1:9" x14ac:dyDescent="0.3">
      <c r="A504">
        <v>10438</v>
      </c>
      <c r="B504">
        <v>34</v>
      </c>
      <c r="C504">
        <v>11.2</v>
      </c>
      <c r="D504">
        <v>20</v>
      </c>
      <c r="E504">
        <v>0.20000000298023224</v>
      </c>
      <c r="F504" s="1">
        <v>34767</v>
      </c>
      <c r="G504" t="s">
        <v>670</v>
      </c>
      <c r="H504">
        <f>KPI[[#This Row],[UnitPrice]]*KPI[[#This Row],[Quantity]]</f>
        <v>224</v>
      </c>
      <c r="I504">
        <v>3</v>
      </c>
    </row>
    <row r="505" spans="1:9" x14ac:dyDescent="0.3">
      <c r="A505">
        <v>10438</v>
      </c>
      <c r="B505">
        <v>57</v>
      </c>
      <c r="C505">
        <v>15.6</v>
      </c>
      <c r="D505">
        <v>15</v>
      </c>
      <c r="E505">
        <v>0.20000000298023224</v>
      </c>
      <c r="F505" s="1">
        <v>34767</v>
      </c>
      <c r="G505" t="s">
        <v>670</v>
      </c>
      <c r="H505">
        <f>KPI[[#This Row],[UnitPrice]]*KPI[[#This Row],[Quantity]]</f>
        <v>234</v>
      </c>
      <c r="I505">
        <v>3</v>
      </c>
    </row>
    <row r="506" spans="1:9" x14ac:dyDescent="0.3">
      <c r="A506">
        <v>10439</v>
      </c>
      <c r="B506">
        <v>12</v>
      </c>
      <c r="C506">
        <v>30.4</v>
      </c>
      <c r="D506">
        <v>15</v>
      </c>
      <c r="E506">
        <v>0</v>
      </c>
      <c r="F506" s="1">
        <v>34768</v>
      </c>
      <c r="G506" t="s">
        <v>459</v>
      </c>
      <c r="H506">
        <f>KPI[[#This Row],[UnitPrice]]*KPI[[#This Row],[Quantity]]</f>
        <v>456</v>
      </c>
      <c r="I506">
        <v>6</v>
      </c>
    </row>
    <row r="507" spans="1:9" x14ac:dyDescent="0.3">
      <c r="A507">
        <v>10439</v>
      </c>
      <c r="B507">
        <v>16</v>
      </c>
      <c r="C507">
        <v>13.9</v>
      </c>
      <c r="D507">
        <v>16</v>
      </c>
      <c r="E507">
        <v>0</v>
      </c>
      <c r="F507" s="1">
        <v>34768</v>
      </c>
      <c r="G507" t="s">
        <v>459</v>
      </c>
      <c r="H507">
        <f>KPI[[#This Row],[UnitPrice]]*KPI[[#This Row],[Quantity]]</f>
        <v>222.4</v>
      </c>
      <c r="I507">
        <v>6</v>
      </c>
    </row>
    <row r="508" spans="1:9" x14ac:dyDescent="0.3">
      <c r="A508">
        <v>10439</v>
      </c>
      <c r="B508">
        <v>64</v>
      </c>
      <c r="C508">
        <v>26.6</v>
      </c>
      <c r="D508">
        <v>6</v>
      </c>
      <c r="E508">
        <v>0</v>
      </c>
      <c r="F508" s="1">
        <v>34768</v>
      </c>
      <c r="G508" t="s">
        <v>459</v>
      </c>
      <c r="H508">
        <f>KPI[[#This Row],[UnitPrice]]*KPI[[#This Row],[Quantity]]</f>
        <v>159.60000000000002</v>
      </c>
      <c r="I508">
        <v>6</v>
      </c>
    </row>
    <row r="509" spans="1:9" x14ac:dyDescent="0.3">
      <c r="A509">
        <v>10439</v>
      </c>
      <c r="B509">
        <v>74</v>
      </c>
      <c r="C509">
        <v>8</v>
      </c>
      <c r="D509">
        <v>30</v>
      </c>
      <c r="E509">
        <v>0</v>
      </c>
      <c r="F509" s="1">
        <v>34768</v>
      </c>
      <c r="G509" t="s">
        <v>459</v>
      </c>
      <c r="H509">
        <f>KPI[[#This Row],[UnitPrice]]*KPI[[#This Row],[Quantity]]</f>
        <v>240</v>
      </c>
      <c r="I509">
        <v>6</v>
      </c>
    </row>
    <row r="510" spans="1:9" x14ac:dyDescent="0.3">
      <c r="A510">
        <v>10440</v>
      </c>
      <c r="B510">
        <v>2</v>
      </c>
      <c r="C510">
        <v>15.2</v>
      </c>
      <c r="D510">
        <v>45</v>
      </c>
      <c r="E510">
        <v>0.15000000596046448</v>
      </c>
      <c r="F510" s="1">
        <v>34771</v>
      </c>
      <c r="G510" t="s">
        <v>607</v>
      </c>
      <c r="H510">
        <f>KPI[[#This Row],[UnitPrice]]*KPI[[#This Row],[Quantity]]</f>
        <v>684</v>
      </c>
      <c r="I510">
        <v>4</v>
      </c>
    </row>
    <row r="511" spans="1:9" x14ac:dyDescent="0.3">
      <c r="A511">
        <v>10440</v>
      </c>
      <c r="B511">
        <v>16</v>
      </c>
      <c r="C511">
        <v>13.9</v>
      </c>
      <c r="D511">
        <v>49</v>
      </c>
      <c r="E511">
        <v>0.15000000596046448</v>
      </c>
      <c r="F511" s="1">
        <v>34771</v>
      </c>
      <c r="G511" t="s">
        <v>607</v>
      </c>
      <c r="H511">
        <f>KPI[[#This Row],[UnitPrice]]*KPI[[#This Row],[Quantity]]</f>
        <v>681.1</v>
      </c>
      <c r="I511">
        <v>4</v>
      </c>
    </row>
    <row r="512" spans="1:9" x14ac:dyDescent="0.3">
      <c r="A512">
        <v>10440</v>
      </c>
      <c r="B512">
        <v>29</v>
      </c>
      <c r="C512">
        <v>99</v>
      </c>
      <c r="D512">
        <v>24</v>
      </c>
      <c r="E512">
        <v>0.15000000596046448</v>
      </c>
      <c r="F512" s="1">
        <v>34771</v>
      </c>
      <c r="G512" t="s">
        <v>607</v>
      </c>
      <c r="H512">
        <f>KPI[[#This Row],[UnitPrice]]*KPI[[#This Row],[Quantity]]</f>
        <v>2376</v>
      </c>
      <c r="I512">
        <v>4</v>
      </c>
    </row>
    <row r="513" spans="1:9" x14ac:dyDescent="0.3">
      <c r="A513">
        <v>10440</v>
      </c>
      <c r="B513">
        <v>61</v>
      </c>
      <c r="C513">
        <v>22.8</v>
      </c>
      <c r="D513">
        <v>90</v>
      </c>
      <c r="E513">
        <v>0.15000000596046448</v>
      </c>
      <c r="F513" s="1">
        <v>34771</v>
      </c>
      <c r="G513" t="s">
        <v>607</v>
      </c>
      <c r="H513">
        <f>KPI[[#This Row],[UnitPrice]]*KPI[[#This Row],[Quantity]]</f>
        <v>2052</v>
      </c>
      <c r="I513">
        <v>4</v>
      </c>
    </row>
    <row r="514" spans="1:9" x14ac:dyDescent="0.3">
      <c r="A514">
        <v>10441</v>
      </c>
      <c r="B514">
        <v>27</v>
      </c>
      <c r="C514">
        <v>35.1</v>
      </c>
      <c r="D514">
        <v>50</v>
      </c>
      <c r="E514">
        <v>0</v>
      </c>
      <c r="F514" s="1">
        <v>34771</v>
      </c>
      <c r="G514" t="s">
        <v>488</v>
      </c>
      <c r="H514">
        <f>KPI[[#This Row],[UnitPrice]]*KPI[[#This Row],[Quantity]]</f>
        <v>1755</v>
      </c>
      <c r="I514">
        <v>3</v>
      </c>
    </row>
    <row r="515" spans="1:9" x14ac:dyDescent="0.3">
      <c r="A515">
        <v>10442</v>
      </c>
      <c r="B515">
        <v>11</v>
      </c>
      <c r="C515">
        <v>16.8</v>
      </c>
      <c r="D515">
        <v>30</v>
      </c>
      <c r="E515">
        <v>0</v>
      </c>
      <c r="F515" s="1">
        <v>34772</v>
      </c>
      <c r="G515" t="s">
        <v>204</v>
      </c>
      <c r="H515">
        <f>KPI[[#This Row],[UnitPrice]]*KPI[[#This Row],[Quantity]]</f>
        <v>504</v>
      </c>
      <c r="I515">
        <v>3</v>
      </c>
    </row>
    <row r="516" spans="1:9" x14ac:dyDescent="0.3">
      <c r="A516">
        <v>10442</v>
      </c>
      <c r="B516">
        <v>54</v>
      </c>
      <c r="C516">
        <v>5.9</v>
      </c>
      <c r="D516">
        <v>80</v>
      </c>
      <c r="E516">
        <v>0</v>
      </c>
      <c r="F516" s="1">
        <v>34772</v>
      </c>
      <c r="G516" t="s">
        <v>204</v>
      </c>
      <c r="H516">
        <f>KPI[[#This Row],[UnitPrice]]*KPI[[#This Row],[Quantity]]</f>
        <v>472</v>
      </c>
      <c r="I516">
        <v>3</v>
      </c>
    </row>
    <row r="517" spans="1:9" x14ac:dyDescent="0.3">
      <c r="A517">
        <v>10442</v>
      </c>
      <c r="B517">
        <v>66</v>
      </c>
      <c r="C517">
        <v>13.6</v>
      </c>
      <c r="D517">
        <v>60</v>
      </c>
      <c r="E517">
        <v>0</v>
      </c>
      <c r="F517" s="1">
        <v>34772</v>
      </c>
      <c r="G517" t="s">
        <v>204</v>
      </c>
      <c r="H517">
        <f>KPI[[#This Row],[UnitPrice]]*KPI[[#This Row],[Quantity]]</f>
        <v>816</v>
      </c>
      <c r="I517">
        <v>3</v>
      </c>
    </row>
    <row r="518" spans="1:9" x14ac:dyDescent="0.3">
      <c r="A518">
        <v>10443</v>
      </c>
      <c r="B518">
        <v>11</v>
      </c>
      <c r="C518">
        <v>16.8</v>
      </c>
      <c r="D518">
        <v>6</v>
      </c>
      <c r="E518">
        <v>0.20000000298023224</v>
      </c>
      <c r="F518" s="1">
        <v>34773</v>
      </c>
      <c r="G518" t="s">
        <v>570</v>
      </c>
      <c r="H518">
        <f>KPI[[#This Row],[UnitPrice]]*KPI[[#This Row],[Quantity]]</f>
        <v>100.80000000000001</v>
      </c>
      <c r="I518">
        <v>8</v>
      </c>
    </row>
    <row r="519" spans="1:9" x14ac:dyDescent="0.3">
      <c r="A519">
        <v>10443</v>
      </c>
      <c r="B519">
        <v>28</v>
      </c>
      <c r="C519">
        <v>36.4</v>
      </c>
      <c r="D519">
        <v>12</v>
      </c>
      <c r="E519">
        <v>0</v>
      </c>
      <c r="F519" s="1">
        <v>34773</v>
      </c>
      <c r="G519" t="s">
        <v>570</v>
      </c>
      <c r="H519">
        <f>KPI[[#This Row],[UnitPrice]]*KPI[[#This Row],[Quantity]]</f>
        <v>436.79999999999995</v>
      </c>
      <c r="I519">
        <v>8</v>
      </c>
    </row>
    <row r="520" spans="1:9" x14ac:dyDescent="0.3">
      <c r="A520">
        <v>10444</v>
      </c>
      <c r="B520">
        <v>17</v>
      </c>
      <c r="C520">
        <v>31.2</v>
      </c>
      <c r="D520">
        <v>10</v>
      </c>
      <c r="E520">
        <v>0</v>
      </c>
      <c r="F520" s="1">
        <v>34773</v>
      </c>
      <c r="G520" t="s">
        <v>77</v>
      </c>
      <c r="H520">
        <f>KPI[[#This Row],[UnitPrice]]*KPI[[#This Row],[Quantity]]</f>
        <v>312</v>
      </c>
      <c r="I520">
        <v>3</v>
      </c>
    </row>
    <row r="521" spans="1:9" x14ac:dyDescent="0.3">
      <c r="A521">
        <v>10444</v>
      </c>
      <c r="B521">
        <v>26</v>
      </c>
      <c r="C521">
        <v>24.9</v>
      </c>
      <c r="D521">
        <v>15</v>
      </c>
      <c r="E521">
        <v>0</v>
      </c>
      <c r="F521" s="1">
        <v>34773</v>
      </c>
      <c r="G521" t="s">
        <v>77</v>
      </c>
      <c r="H521">
        <f>KPI[[#This Row],[UnitPrice]]*KPI[[#This Row],[Quantity]]</f>
        <v>373.5</v>
      </c>
      <c r="I521">
        <v>3</v>
      </c>
    </row>
    <row r="522" spans="1:9" x14ac:dyDescent="0.3">
      <c r="A522">
        <v>10444</v>
      </c>
      <c r="B522">
        <v>35</v>
      </c>
      <c r="C522">
        <v>14.4</v>
      </c>
      <c r="D522">
        <v>8</v>
      </c>
      <c r="E522">
        <v>0</v>
      </c>
      <c r="F522" s="1">
        <v>34773</v>
      </c>
      <c r="G522" t="s">
        <v>77</v>
      </c>
      <c r="H522">
        <f>KPI[[#This Row],[UnitPrice]]*KPI[[#This Row],[Quantity]]</f>
        <v>115.2</v>
      </c>
      <c r="I522">
        <v>3</v>
      </c>
    </row>
    <row r="523" spans="1:9" x14ac:dyDescent="0.3">
      <c r="A523">
        <v>10444</v>
      </c>
      <c r="B523">
        <v>41</v>
      </c>
      <c r="C523">
        <v>7.7</v>
      </c>
      <c r="D523">
        <v>30</v>
      </c>
      <c r="E523">
        <v>0</v>
      </c>
      <c r="F523" s="1">
        <v>34773</v>
      </c>
      <c r="G523" t="s">
        <v>77</v>
      </c>
      <c r="H523">
        <f>KPI[[#This Row],[UnitPrice]]*KPI[[#This Row],[Quantity]]</f>
        <v>231</v>
      </c>
      <c r="I523">
        <v>3</v>
      </c>
    </row>
    <row r="524" spans="1:9" x14ac:dyDescent="0.3">
      <c r="A524">
        <v>10445</v>
      </c>
      <c r="B524">
        <v>39</v>
      </c>
      <c r="C524">
        <v>14.4</v>
      </c>
      <c r="D524">
        <v>6</v>
      </c>
      <c r="E524">
        <v>0</v>
      </c>
      <c r="F524" s="1">
        <v>34774</v>
      </c>
      <c r="G524" t="s">
        <v>77</v>
      </c>
      <c r="H524">
        <f>KPI[[#This Row],[UnitPrice]]*KPI[[#This Row],[Quantity]]</f>
        <v>86.4</v>
      </c>
      <c r="I524">
        <v>3</v>
      </c>
    </row>
    <row r="525" spans="1:9" x14ac:dyDescent="0.3">
      <c r="A525">
        <v>10445</v>
      </c>
      <c r="B525">
        <v>54</v>
      </c>
      <c r="C525">
        <v>5.9</v>
      </c>
      <c r="D525">
        <v>15</v>
      </c>
      <c r="E525">
        <v>0</v>
      </c>
      <c r="F525" s="1">
        <v>34774</v>
      </c>
      <c r="G525" t="s">
        <v>77</v>
      </c>
      <c r="H525">
        <f>KPI[[#This Row],[UnitPrice]]*KPI[[#This Row],[Quantity]]</f>
        <v>88.5</v>
      </c>
      <c r="I525">
        <v>3</v>
      </c>
    </row>
    <row r="526" spans="1:9" x14ac:dyDescent="0.3">
      <c r="A526">
        <v>10446</v>
      </c>
      <c r="B526">
        <v>19</v>
      </c>
      <c r="C526">
        <v>7.3</v>
      </c>
      <c r="D526">
        <v>12</v>
      </c>
      <c r="E526">
        <v>0.10000000149011612</v>
      </c>
      <c r="F526" s="1">
        <v>34775</v>
      </c>
      <c r="G526" t="s">
        <v>670</v>
      </c>
      <c r="H526">
        <f>KPI[[#This Row],[UnitPrice]]*KPI[[#This Row],[Quantity]]</f>
        <v>87.6</v>
      </c>
      <c r="I526">
        <v>6</v>
      </c>
    </row>
    <row r="527" spans="1:9" x14ac:dyDescent="0.3">
      <c r="A527">
        <v>10446</v>
      </c>
      <c r="B527">
        <v>24</v>
      </c>
      <c r="C527">
        <v>3.6</v>
      </c>
      <c r="D527">
        <v>20</v>
      </c>
      <c r="E527">
        <v>0.10000000149011612</v>
      </c>
      <c r="F527" s="1">
        <v>34775</v>
      </c>
      <c r="G527" t="s">
        <v>670</v>
      </c>
      <c r="H527">
        <f>KPI[[#This Row],[UnitPrice]]*KPI[[#This Row],[Quantity]]</f>
        <v>72</v>
      </c>
      <c r="I527">
        <v>6</v>
      </c>
    </row>
    <row r="528" spans="1:9" x14ac:dyDescent="0.3">
      <c r="A528">
        <v>10446</v>
      </c>
      <c r="B528">
        <v>31</v>
      </c>
      <c r="C528">
        <v>10</v>
      </c>
      <c r="D528">
        <v>3</v>
      </c>
      <c r="E528">
        <v>0.10000000149011612</v>
      </c>
      <c r="F528" s="1">
        <v>34775</v>
      </c>
      <c r="G528" t="s">
        <v>670</v>
      </c>
      <c r="H528">
        <f>KPI[[#This Row],[UnitPrice]]*KPI[[#This Row],[Quantity]]</f>
        <v>30</v>
      </c>
      <c r="I528">
        <v>6</v>
      </c>
    </row>
    <row r="529" spans="1:9" x14ac:dyDescent="0.3">
      <c r="A529">
        <v>10446</v>
      </c>
      <c r="B529">
        <v>52</v>
      </c>
      <c r="C529">
        <v>5.6</v>
      </c>
      <c r="D529">
        <v>15</v>
      </c>
      <c r="E529">
        <v>0.10000000149011612</v>
      </c>
      <c r="F529" s="1">
        <v>34775</v>
      </c>
      <c r="G529" t="s">
        <v>670</v>
      </c>
      <c r="H529">
        <f>KPI[[#This Row],[UnitPrice]]*KPI[[#This Row],[Quantity]]</f>
        <v>84</v>
      </c>
      <c r="I529">
        <v>6</v>
      </c>
    </row>
    <row r="530" spans="1:9" x14ac:dyDescent="0.3">
      <c r="A530">
        <v>10447</v>
      </c>
      <c r="B530">
        <v>19</v>
      </c>
      <c r="C530">
        <v>7.3</v>
      </c>
      <c r="D530">
        <v>40</v>
      </c>
      <c r="E530">
        <v>0</v>
      </c>
      <c r="F530" s="1">
        <v>34775</v>
      </c>
      <c r="G530" t="s">
        <v>578</v>
      </c>
      <c r="H530">
        <f>KPI[[#This Row],[UnitPrice]]*KPI[[#This Row],[Quantity]]</f>
        <v>292</v>
      </c>
      <c r="I530">
        <v>4</v>
      </c>
    </row>
    <row r="531" spans="1:9" x14ac:dyDescent="0.3">
      <c r="A531">
        <v>10447</v>
      </c>
      <c r="B531">
        <v>65</v>
      </c>
      <c r="C531">
        <v>16.8</v>
      </c>
      <c r="D531">
        <v>35</v>
      </c>
      <c r="E531">
        <v>0</v>
      </c>
      <c r="F531" s="1">
        <v>34775</v>
      </c>
      <c r="G531" t="s">
        <v>578</v>
      </c>
      <c r="H531">
        <f>KPI[[#This Row],[UnitPrice]]*KPI[[#This Row],[Quantity]]</f>
        <v>588</v>
      </c>
      <c r="I531">
        <v>4</v>
      </c>
    </row>
    <row r="532" spans="1:9" x14ac:dyDescent="0.3">
      <c r="A532">
        <v>10447</v>
      </c>
      <c r="B532">
        <v>71</v>
      </c>
      <c r="C532">
        <v>17.2</v>
      </c>
      <c r="D532">
        <v>2</v>
      </c>
      <c r="E532">
        <v>0</v>
      </c>
      <c r="F532" s="1">
        <v>34775</v>
      </c>
      <c r="G532" t="s">
        <v>578</v>
      </c>
      <c r="H532">
        <f>KPI[[#This Row],[UnitPrice]]*KPI[[#This Row],[Quantity]]</f>
        <v>34.4</v>
      </c>
      <c r="I532">
        <v>4</v>
      </c>
    </row>
    <row r="533" spans="1:9" x14ac:dyDescent="0.3">
      <c r="A533">
        <v>10448</v>
      </c>
      <c r="B533">
        <v>26</v>
      </c>
      <c r="C533">
        <v>24.9</v>
      </c>
      <c r="D533">
        <v>6</v>
      </c>
      <c r="E533">
        <v>0</v>
      </c>
      <c r="F533" s="1">
        <v>34778</v>
      </c>
      <c r="G533" t="s">
        <v>554</v>
      </c>
      <c r="H533">
        <f>KPI[[#This Row],[UnitPrice]]*KPI[[#This Row],[Quantity]]</f>
        <v>149.39999999999998</v>
      </c>
      <c r="I533">
        <v>4</v>
      </c>
    </row>
    <row r="534" spans="1:9" x14ac:dyDescent="0.3">
      <c r="A534">
        <v>10448</v>
      </c>
      <c r="B534">
        <v>40</v>
      </c>
      <c r="C534">
        <v>14.7</v>
      </c>
      <c r="D534">
        <v>20</v>
      </c>
      <c r="E534">
        <v>0</v>
      </c>
      <c r="F534" s="1">
        <v>34778</v>
      </c>
      <c r="G534" t="s">
        <v>554</v>
      </c>
      <c r="H534">
        <f>KPI[[#This Row],[UnitPrice]]*KPI[[#This Row],[Quantity]]</f>
        <v>294</v>
      </c>
      <c r="I534">
        <v>4</v>
      </c>
    </row>
    <row r="535" spans="1:9" x14ac:dyDescent="0.3">
      <c r="A535">
        <v>10449</v>
      </c>
      <c r="B535">
        <v>10</v>
      </c>
      <c r="C535">
        <v>24.8</v>
      </c>
      <c r="D535">
        <v>14</v>
      </c>
      <c r="E535">
        <v>0</v>
      </c>
      <c r="F535" s="1">
        <v>34779</v>
      </c>
      <c r="G535" t="s">
        <v>95</v>
      </c>
      <c r="H535">
        <f>KPI[[#This Row],[UnitPrice]]*KPI[[#This Row],[Quantity]]</f>
        <v>347.2</v>
      </c>
      <c r="I535">
        <v>3</v>
      </c>
    </row>
    <row r="536" spans="1:9" x14ac:dyDescent="0.3">
      <c r="A536">
        <v>10449</v>
      </c>
      <c r="B536">
        <v>52</v>
      </c>
      <c r="C536">
        <v>5.6</v>
      </c>
      <c r="D536">
        <v>20</v>
      </c>
      <c r="E536">
        <v>0</v>
      </c>
      <c r="F536" s="1">
        <v>34779</v>
      </c>
      <c r="G536" t="s">
        <v>95</v>
      </c>
      <c r="H536">
        <f>KPI[[#This Row],[UnitPrice]]*KPI[[#This Row],[Quantity]]</f>
        <v>112</v>
      </c>
      <c r="I536">
        <v>3</v>
      </c>
    </row>
    <row r="537" spans="1:9" x14ac:dyDescent="0.3">
      <c r="A537">
        <v>10449</v>
      </c>
      <c r="B537">
        <v>62</v>
      </c>
      <c r="C537">
        <v>39.4</v>
      </c>
      <c r="D537">
        <v>35</v>
      </c>
      <c r="E537">
        <v>0</v>
      </c>
      <c r="F537" s="1">
        <v>34779</v>
      </c>
      <c r="G537" t="s">
        <v>95</v>
      </c>
      <c r="H537">
        <f>KPI[[#This Row],[UnitPrice]]*KPI[[#This Row],[Quantity]]</f>
        <v>1379</v>
      </c>
      <c r="I537">
        <v>3</v>
      </c>
    </row>
    <row r="538" spans="1:9" x14ac:dyDescent="0.3">
      <c r="A538">
        <v>10450</v>
      </c>
      <c r="B538">
        <v>10</v>
      </c>
      <c r="C538">
        <v>24.8</v>
      </c>
      <c r="D538">
        <v>20</v>
      </c>
      <c r="E538">
        <v>0.20000000298023224</v>
      </c>
      <c r="F538" s="1">
        <v>34780</v>
      </c>
      <c r="G538" t="s">
        <v>706</v>
      </c>
      <c r="H538">
        <f>KPI[[#This Row],[UnitPrice]]*KPI[[#This Row],[Quantity]]</f>
        <v>496</v>
      </c>
      <c r="I538">
        <v>8</v>
      </c>
    </row>
    <row r="539" spans="1:9" x14ac:dyDescent="0.3">
      <c r="A539">
        <v>10450</v>
      </c>
      <c r="B539">
        <v>54</v>
      </c>
      <c r="C539">
        <v>5.9</v>
      </c>
      <c r="D539">
        <v>6</v>
      </c>
      <c r="E539">
        <v>0.20000000298023224</v>
      </c>
      <c r="F539" s="1">
        <v>34780</v>
      </c>
      <c r="G539" t="s">
        <v>706</v>
      </c>
      <c r="H539">
        <f>KPI[[#This Row],[UnitPrice]]*KPI[[#This Row],[Quantity]]</f>
        <v>35.400000000000006</v>
      </c>
      <c r="I539">
        <v>8</v>
      </c>
    </row>
    <row r="540" spans="1:9" x14ac:dyDescent="0.3">
      <c r="A540">
        <v>10451</v>
      </c>
      <c r="B540">
        <v>55</v>
      </c>
      <c r="C540">
        <v>19.2</v>
      </c>
      <c r="D540">
        <v>120</v>
      </c>
      <c r="E540">
        <v>0.10000000149011612</v>
      </c>
      <c r="F540" s="1">
        <v>34780</v>
      </c>
      <c r="G540" t="s">
        <v>547</v>
      </c>
      <c r="H540">
        <f>KPI[[#This Row],[UnitPrice]]*KPI[[#This Row],[Quantity]]</f>
        <v>2304</v>
      </c>
      <c r="I540">
        <v>4</v>
      </c>
    </row>
    <row r="541" spans="1:9" x14ac:dyDescent="0.3">
      <c r="A541">
        <v>10451</v>
      </c>
      <c r="B541">
        <v>64</v>
      </c>
      <c r="C541">
        <v>26.6</v>
      </c>
      <c r="D541">
        <v>35</v>
      </c>
      <c r="E541">
        <v>0.10000000149011612</v>
      </c>
      <c r="F541" s="1">
        <v>34780</v>
      </c>
      <c r="G541" t="s">
        <v>547</v>
      </c>
      <c r="H541">
        <f>KPI[[#This Row],[UnitPrice]]*KPI[[#This Row],[Quantity]]</f>
        <v>931</v>
      </c>
      <c r="I541">
        <v>4</v>
      </c>
    </row>
    <row r="542" spans="1:9" x14ac:dyDescent="0.3">
      <c r="A542">
        <v>10451</v>
      </c>
      <c r="B542">
        <v>65</v>
      </c>
      <c r="C542">
        <v>16.8</v>
      </c>
      <c r="D542">
        <v>28</v>
      </c>
      <c r="E542">
        <v>0.10000000149011612</v>
      </c>
      <c r="F542" s="1">
        <v>34780</v>
      </c>
      <c r="G542" t="s">
        <v>547</v>
      </c>
      <c r="H542">
        <f>KPI[[#This Row],[UnitPrice]]*KPI[[#This Row],[Quantity]]</f>
        <v>470.40000000000003</v>
      </c>
      <c r="I542">
        <v>4</v>
      </c>
    </row>
    <row r="543" spans="1:9" x14ac:dyDescent="0.3">
      <c r="A543">
        <v>10451</v>
      </c>
      <c r="B543">
        <v>77</v>
      </c>
      <c r="C543">
        <v>10.4</v>
      </c>
      <c r="D543">
        <v>55</v>
      </c>
      <c r="E543">
        <v>0.10000000149011612</v>
      </c>
      <c r="F543" s="1">
        <v>34780</v>
      </c>
      <c r="G543" t="s">
        <v>547</v>
      </c>
      <c r="H543">
        <f>KPI[[#This Row],[UnitPrice]]*KPI[[#This Row],[Quantity]]</f>
        <v>572</v>
      </c>
      <c r="I543">
        <v>4</v>
      </c>
    </row>
    <row r="544" spans="1:9" x14ac:dyDescent="0.3">
      <c r="A544">
        <v>10452</v>
      </c>
      <c r="B544">
        <v>28</v>
      </c>
      <c r="C544">
        <v>36.4</v>
      </c>
      <c r="D544">
        <v>15</v>
      </c>
      <c r="E544">
        <v>0</v>
      </c>
      <c r="F544" s="1">
        <v>34781</v>
      </c>
      <c r="G544" t="s">
        <v>607</v>
      </c>
      <c r="H544">
        <f>KPI[[#This Row],[UnitPrice]]*KPI[[#This Row],[Quantity]]</f>
        <v>546</v>
      </c>
      <c r="I544">
        <v>8</v>
      </c>
    </row>
    <row r="545" spans="1:9" x14ac:dyDescent="0.3">
      <c r="A545">
        <v>10452</v>
      </c>
      <c r="B545">
        <v>44</v>
      </c>
      <c r="C545">
        <v>15.5</v>
      </c>
      <c r="D545">
        <v>100</v>
      </c>
      <c r="E545">
        <v>5.000000074505806E-2</v>
      </c>
      <c r="F545" s="1">
        <v>34781</v>
      </c>
      <c r="G545" t="s">
        <v>607</v>
      </c>
      <c r="H545">
        <f>KPI[[#This Row],[UnitPrice]]*KPI[[#This Row],[Quantity]]</f>
        <v>1550</v>
      </c>
      <c r="I545">
        <v>8</v>
      </c>
    </row>
    <row r="546" spans="1:9" x14ac:dyDescent="0.3">
      <c r="A546">
        <v>10453</v>
      </c>
      <c r="B546">
        <v>48</v>
      </c>
      <c r="C546">
        <v>10.199999999999999</v>
      </c>
      <c r="D546">
        <v>15</v>
      </c>
      <c r="E546">
        <v>0.10000000149011612</v>
      </c>
      <c r="F546" s="1">
        <v>34782</v>
      </c>
      <c r="G546" t="s">
        <v>68</v>
      </c>
      <c r="H546">
        <f>KPI[[#This Row],[UnitPrice]]*KPI[[#This Row],[Quantity]]</f>
        <v>153</v>
      </c>
      <c r="I546">
        <v>1</v>
      </c>
    </row>
    <row r="547" spans="1:9" x14ac:dyDescent="0.3">
      <c r="A547">
        <v>10453</v>
      </c>
      <c r="B547">
        <v>70</v>
      </c>
      <c r="C547">
        <v>12</v>
      </c>
      <c r="D547">
        <v>25</v>
      </c>
      <c r="E547">
        <v>0.10000000149011612</v>
      </c>
      <c r="F547" s="1">
        <v>34782</v>
      </c>
      <c r="G547" t="s">
        <v>68</v>
      </c>
      <c r="H547">
        <f>KPI[[#This Row],[UnitPrice]]*KPI[[#This Row],[Quantity]]</f>
        <v>300</v>
      </c>
      <c r="I547">
        <v>1</v>
      </c>
    </row>
    <row r="548" spans="1:9" x14ac:dyDescent="0.3">
      <c r="A548">
        <v>10454</v>
      </c>
      <c r="B548">
        <v>16</v>
      </c>
      <c r="C548">
        <v>13.9</v>
      </c>
      <c r="D548">
        <v>20</v>
      </c>
      <c r="E548">
        <v>0.20000000298023224</v>
      </c>
      <c r="F548" s="1">
        <v>34782</v>
      </c>
      <c r="G548" t="s">
        <v>375</v>
      </c>
      <c r="H548">
        <f>KPI[[#This Row],[UnitPrice]]*KPI[[#This Row],[Quantity]]</f>
        <v>278</v>
      </c>
      <c r="I548">
        <v>4</v>
      </c>
    </row>
    <row r="549" spans="1:9" x14ac:dyDescent="0.3">
      <c r="A549">
        <v>10454</v>
      </c>
      <c r="B549">
        <v>33</v>
      </c>
      <c r="C549">
        <v>2</v>
      </c>
      <c r="D549">
        <v>20</v>
      </c>
      <c r="E549">
        <v>0.20000000298023224</v>
      </c>
      <c r="F549" s="1">
        <v>34782</v>
      </c>
      <c r="G549" t="s">
        <v>375</v>
      </c>
      <c r="H549">
        <f>KPI[[#This Row],[UnitPrice]]*KPI[[#This Row],[Quantity]]</f>
        <v>40</v>
      </c>
      <c r="I549">
        <v>4</v>
      </c>
    </row>
    <row r="550" spans="1:9" x14ac:dyDescent="0.3">
      <c r="A550">
        <v>10454</v>
      </c>
      <c r="B550">
        <v>46</v>
      </c>
      <c r="C550">
        <v>9.6</v>
      </c>
      <c r="D550">
        <v>10</v>
      </c>
      <c r="E550">
        <v>0.20000000298023224</v>
      </c>
      <c r="F550" s="1">
        <v>34782</v>
      </c>
      <c r="G550" t="s">
        <v>375</v>
      </c>
      <c r="H550">
        <f>KPI[[#This Row],[UnitPrice]]*KPI[[#This Row],[Quantity]]</f>
        <v>96</v>
      </c>
      <c r="I550">
        <v>4</v>
      </c>
    </row>
    <row r="551" spans="1:9" x14ac:dyDescent="0.3">
      <c r="A551">
        <v>10455</v>
      </c>
      <c r="B551">
        <v>39</v>
      </c>
      <c r="C551">
        <v>14.4</v>
      </c>
      <c r="D551">
        <v>20</v>
      </c>
      <c r="E551">
        <v>0</v>
      </c>
      <c r="F551" s="1">
        <v>34785</v>
      </c>
      <c r="G551" t="s">
        <v>730</v>
      </c>
      <c r="H551">
        <f>KPI[[#This Row],[UnitPrice]]*KPI[[#This Row],[Quantity]]</f>
        <v>288</v>
      </c>
      <c r="I551">
        <v>8</v>
      </c>
    </row>
    <row r="552" spans="1:9" x14ac:dyDescent="0.3">
      <c r="A552">
        <v>10455</v>
      </c>
      <c r="B552">
        <v>53</v>
      </c>
      <c r="C552">
        <v>26.2</v>
      </c>
      <c r="D552">
        <v>50</v>
      </c>
      <c r="E552">
        <v>0</v>
      </c>
      <c r="F552" s="1">
        <v>34785</v>
      </c>
      <c r="G552" t="s">
        <v>730</v>
      </c>
      <c r="H552">
        <f>KPI[[#This Row],[UnitPrice]]*KPI[[#This Row],[Quantity]]</f>
        <v>1310</v>
      </c>
      <c r="I552">
        <v>8</v>
      </c>
    </row>
    <row r="553" spans="1:9" x14ac:dyDescent="0.3">
      <c r="A553">
        <v>10455</v>
      </c>
      <c r="B553">
        <v>61</v>
      </c>
      <c r="C553">
        <v>22.8</v>
      </c>
      <c r="D553">
        <v>25</v>
      </c>
      <c r="E553">
        <v>0</v>
      </c>
      <c r="F553" s="1">
        <v>34785</v>
      </c>
      <c r="G553" t="s">
        <v>730</v>
      </c>
      <c r="H553">
        <f>KPI[[#This Row],[UnitPrice]]*KPI[[#This Row],[Quantity]]</f>
        <v>570</v>
      </c>
      <c r="I553">
        <v>8</v>
      </c>
    </row>
    <row r="554" spans="1:9" x14ac:dyDescent="0.3">
      <c r="A554">
        <v>10455</v>
      </c>
      <c r="B554">
        <v>71</v>
      </c>
      <c r="C554">
        <v>17.2</v>
      </c>
      <c r="D554">
        <v>30</v>
      </c>
      <c r="E554">
        <v>0</v>
      </c>
      <c r="F554" s="1">
        <v>34785</v>
      </c>
      <c r="G554" t="s">
        <v>730</v>
      </c>
      <c r="H554">
        <f>KPI[[#This Row],[UnitPrice]]*KPI[[#This Row],[Quantity]]</f>
        <v>516</v>
      </c>
      <c r="I554">
        <v>8</v>
      </c>
    </row>
    <row r="555" spans="1:9" x14ac:dyDescent="0.3">
      <c r="A555">
        <v>10456</v>
      </c>
      <c r="B555">
        <v>21</v>
      </c>
      <c r="C555">
        <v>8</v>
      </c>
      <c r="D555">
        <v>40</v>
      </c>
      <c r="E555">
        <v>0.15000000596046448</v>
      </c>
      <c r="F555" s="1">
        <v>34786</v>
      </c>
      <c r="G555" t="s">
        <v>360</v>
      </c>
      <c r="H555">
        <f>KPI[[#This Row],[UnitPrice]]*KPI[[#This Row],[Quantity]]</f>
        <v>320</v>
      </c>
      <c r="I555">
        <v>8</v>
      </c>
    </row>
    <row r="556" spans="1:9" x14ac:dyDescent="0.3">
      <c r="A556">
        <v>10456</v>
      </c>
      <c r="B556">
        <v>49</v>
      </c>
      <c r="C556">
        <v>16</v>
      </c>
      <c r="D556">
        <v>21</v>
      </c>
      <c r="E556">
        <v>0.15000000596046448</v>
      </c>
      <c r="F556" s="1">
        <v>34786</v>
      </c>
      <c r="G556" t="s">
        <v>360</v>
      </c>
      <c r="H556">
        <f>KPI[[#This Row],[UnitPrice]]*KPI[[#This Row],[Quantity]]</f>
        <v>336</v>
      </c>
      <c r="I556">
        <v>8</v>
      </c>
    </row>
    <row r="557" spans="1:9" x14ac:dyDescent="0.3">
      <c r="A557">
        <v>10457</v>
      </c>
      <c r="B557">
        <v>59</v>
      </c>
      <c r="C557">
        <v>44</v>
      </c>
      <c r="D557">
        <v>36</v>
      </c>
      <c r="E557">
        <v>0</v>
      </c>
      <c r="F557" s="1">
        <v>34786</v>
      </c>
      <c r="G557" t="s">
        <v>360</v>
      </c>
      <c r="H557">
        <f>KPI[[#This Row],[UnitPrice]]*KPI[[#This Row],[Quantity]]</f>
        <v>1584</v>
      </c>
      <c r="I557">
        <v>2</v>
      </c>
    </row>
    <row r="558" spans="1:9" x14ac:dyDescent="0.3">
      <c r="A558">
        <v>10458</v>
      </c>
      <c r="B558">
        <v>26</v>
      </c>
      <c r="C558">
        <v>24.9</v>
      </c>
      <c r="D558">
        <v>30</v>
      </c>
      <c r="E558">
        <v>0</v>
      </c>
      <c r="F558" s="1">
        <v>34787</v>
      </c>
      <c r="G558" t="s">
        <v>647</v>
      </c>
      <c r="H558">
        <f>KPI[[#This Row],[UnitPrice]]*KPI[[#This Row],[Quantity]]</f>
        <v>747</v>
      </c>
      <c r="I558">
        <v>7</v>
      </c>
    </row>
    <row r="559" spans="1:9" x14ac:dyDescent="0.3">
      <c r="A559">
        <v>10458</v>
      </c>
      <c r="B559">
        <v>28</v>
      </c>
      <c r="C559">
        <v>36.4</v>
      </c>
      <c r="D559">
        <v>30</v>
      </c>
      <c r="E559">
        <v>0</v>
      </c>
      <c r="F559" s="1">
        <v>34787</v>
      </c>
      <c r="G559" t="s">
        <v>647</v>
      </c>
      <c r="H559">
        <f>KPI[[#This Row],[UnitPrice]]*KPI[[#This Row],[Quantity]]</f>
        <v>1092</v>
      </c>
      <c r="I559">
        <v>7</v>
      </c>
    </row>
    <row r="560" spans="1:9" x14ac:dyDescent="0.3">
      <c r="A560">
        <v>10458</v>
      </c>
      <c r="B560">
        <v>43</v>
      </c>
      <c r="C560">
        <v>36.799999999999997</v>
      </c>
      <c r="D560">
        <v>20</v>
      </c>
      <c r="E560">
        <v>0</v>
      </c>
      <c r="F560" s="1">
        <v>34787</v>
      </c>
      <c r="G560" t="s">
        <v>647</v>
      </c>
      <c r="H560">
        <f>KPI[[#This Row],[UnitPrice]]*KPI[[#This Row],[Quantity]]</f>
        <v>736</v>
      </c>
      <c r="I560">
        <v>7</v>
      </c>
    </row>
    <row r="561" spans="1:9" x14ac:dyDescent="0.3">
      <c r="A561">
        <v>10458</v>
      </c>
      <c r="B561">
        <v>56</v>
      </c>
      <c r="C561">
        <v>30.4</v>
      </c>
      <c r="D561">
        <v>15</v>
      </c>
      <c r="E561">
        <v>0</v>
      </c>
      <c r="F561" s="1">
        <v>34787</v>
      </c>
      <c r="G561" t="s">
        <v>647</v>
      </c>
      <c r="H561">
        <f>KPI[[#This Row],[UnitPrice]]*KPI[[#This Row],[Quantity]]</f>
        <v>456</v>
      </c>
      <c r="I561">
        <v>7</v>
      </c>
    </row>
    <row r="562" spans="1:9" x14ac:dyDescent="0.3">
      <c r="A562">
        <v>10458</v>
      </c>
      <c r="B562">
        <v>71</v>
      </c>
      <c r="C562">
        <v>17.2</v>
      </c>
      <c r="D562">
        <v>50</v>
      </c>
      <c r="E562">
        <v>0</v>
      </c>
      <c r="F562" s="1">
        <v>34787</v>
      </c>
      <c r="G562" t="s">
        <v>647</v>
      </c>
      <c r="H562">
        <f>KPI[[#This Row],[UnitPrice]]*KPI[[#This Row],[Quantity]]</f>
        <v>860</v>
      </c>
      <c r="I562">
        <v>7</v>
      </c>
    </row>
    <row r="563" spans="1:9" x14ac:dyDescent="0.3">
      <c r="A563">
        <v>10459</v>
      </c>
      <c r="B563">
        <v>7</v>
      </c>
      <c r="C563">
        <v>24</v>
      </c>
      <c r="D563">
        <v>16</v>
      </c>
      <c r="E563">
        <v>5.000000074505806E-2</v>
      </c>
      <c r="F563" s="1">
        <v>34788</v>
      </c>
      <c r="G563" t="s">
        <v>706</v>
      </c>
      <c r="H563">
        <f>KPI[[#This Row],[UnitPrice]]*KPI[[#This Row],[Quantity]]</f>
        <v>384</v>
      </c>
      <c r="I563">
        <v>4</v>
      </c>
    </row>
    <row r="564" spans="1:9" x14ac:dyDescent="0.3">
      <c r="A564">
        <v>10459</v>
      </c>
      <c r="B564">
        <v>46</v>
      </c>
      <c r="C564">
        <v>9.6</v>
      </c>
      <c r="D564">
        <v>20</v>
      </c>
      <c r="E564">
        <v>5.000000074505806E-2</v>
      </c>
      <c r="F564" s="1">
        <v>34788</v>
      </c>
      <c r="G564" t="s">
        <v>706</v>
      </c>
      <c r="H564">
        <f>KPI[[#This Row],[UnitPrice]]*KPI[[#This Row],[Quantity]]</f>
        <v>192</v>
      </c>
      <c r="I564">
        <v>4</v>
      </c>
    </row>
    <row r="565" spans="1:9" x14ac:dyDescent="0.3">
      <c r="A565">
        <v>10459</v>
      </c>
      <c r="B565">
        <v>72</v>
      </c>
      <c r="C565">
        <v>27.8</v>
      </c>
      <c r="D565">
        <v>40</v>
      </c>
      <c r="E565">
        <v>0</v>
      </c>
      <c r="F565" s="1">
        <v>34788</v>
      </c>
      <c r="G565" t="s">
        <v>706</v>
      </c>
      <c r="H565">
        <f>KPI[[#This Row],[UnitPrice]]*KPI[[#This Row],[Quantity]]</f>
        <v>1112</v>
      </c>
      <c r="I565">
        <v>4</v>
      </c>
    </row>
    <row r="566" spans="1:9" x14ac:dyDescent="0.3">
      <c r="A566">
        <v>10460</v>
      </c>
      <c r="B566">
        <v>68</v>
      </c>
      <c r="C566">
        <v>10</v>
      </c>
      <c r="D566">
        <v>21</v>
      </c>
      <c r="E566">
        <v>0.25</v>
      </c>
      <c r="F566" s="1">
        <v>34789</v>
      </c>
      <c r="G566" t="s">
        <v>237</v>
      </c>
      <c r="H566">
        <f>KPI[[#This Row],[UnitPrice]]*KPI[[#This Row],[Quantity]]</f>
        <v>210</v>
      </c>
      <c r="I566">
        <v>8</v>
      </c>
    </row>
    <row r="567" spans="1:9" x14ac:dyDescent="0.3">
      <c r="A567">
        <v>10460</v>
      </c>
      <c r="B567">
        <v>75</v>
      </c>
      <c r="C567">
        <v>6.2</v>
      </c>
      <c r="D567">
        <v>4</v>
      </c>
      <c r="E567">
        <v>0.25</v>
      </c>
      <c r="F567" s="1">
        <v>34789</v>
      </c>
      <c r="G567" t="s">
        <v>237</v>
      </c>
      <c r="H567">
        <f>KPI[[#This Row],[UnitPrice]]*KPI[[#This Row],[Quantity]]</f>
        <v>24.8</v>
      </c>
      <c r="I567">
        <v>8</v>
      </c>
    </row>
    <row r="568" spans="1:9" x14ac:dyDescent="0.3">
      <c r="A568">
        <v>10461</v>
      </c>
      <c r="B568">
        <v>21</v>
      </c>
      <c r="C568">
        <v>8</v>
      </c>
      <c r="D568">
        <v>40</v>
      </c>
      <c r="E568">
        <v>0.25</v>
      </c>
      <c r="F568" s="1">
        <v>34789</v>
      </c>
      <c r="G568" t="s">
        <v>416</v>
      </c>
      <c r="H568">
        <f>KPI[[#This Row],[UnitPrice]]*KPI[[#This Row],[Quantity]]</f>
        <v>320</v>
      </c>
      <c r="I568">
        <v>1</v>
      </c>
    </row>
    <row r="569" spans="1:9" x14ac:dyDescent="0.3">
      <c r="A569">
        <v>10461</v>
      </c>
      <c r="B569">
        <v>30</v>
      </c>
      <c r="C569">
        <v>20.7</v>
      </c>
      <c r="D569">
        <v>28</v>
      </c>
      <c r="E569">
        <v>0.25</v>
      </c>
      <c r="F569" s="1">
        <v>34789</v>
      </c>
      <c r="G569" t="s">
        <v>416</v>
      </c>
      <c r="H569">
        <f>KPI[[#This Row],[UnitPrice]]*KPI[[#This Row],[Quantity]]</f>
        <v>579.6</v>
      </c>
      <c r="I569">
        <v>1</v>
      </c>
    </row>
    <row r="570" spans="1:9" x14ac:dyDescent="0.3">
      <c r="A570">
        <v>10461</v>
      </c>
      <c r="B570">
        <v>55</v>
      </c>
      <c r="C570">
        <v>19.2</v>
      </c>
      <c r="D570">
        <v>60</v>
      </c>
      <c r="E570">
        <v>0.25</v>
      </c>
      <c r="F570" s="1">
        <v>34789</v>
      </c>
      <c r="G570" t="s">
        <v>416</v>
      </c>
      <c r="H570">
        <f>KPI[[#This Row],[UnitPrice]]*KPI[[#This Row],[Quantity]]</f>
        <v>1152</v>
      </c>
      <c r="I570">
        <v>1</v>
      </c>
    </row>
    <row r="571" spans="1:9" x14ac:dyDescent="0.3">
      <c r="A571">
        <v>10462</v>
      </c>
      <c r="B571">
        <v>13</v>
      </c>
      <c r="C571">
        <v>4.8</v>
      </c>
      <c r="D571">
        <v>1</v>
      </c>
      <c r="E571">
        <v>0</v>
      </c>
      <c r="F571" s="1">
        <v>34792</v>
      </c>
      <c r="G571" t="s">
        <v>174</v>
      </c>
      <c r="H571">
        <f>KPI[[#This Row],[UnitPrice]]*KPI[[#This Row],[Quantity]]</f>
        <v>4.8</v>
      </c>
      <c r="I571">
        <v>2</v>
      </c>
    </row>
    <row r="572" spans="1:9" x14ac:dyDescent="0.3">
      <c r="A572">
        <v>10462</v>
      </c>
      <c r="B572">
        <v>23</v>
      </c>
      <c r="C572">
        <v>7.2</v>
      </c>
      <c r="D572">
        <v>21</v>
      </c>
      <c r="E572">
        <v>0</v>
      </c>
      <c r="F572" s="1">
        <v>34792</v>
      </c>
      <c r="G572" t="s">
        <v>174</v>
      </c>
      <c r="H572">
        <f>KPI[[#This Row],[UnitPrice]]*KPI[[#This Row],[Quantity]]</f>
        <v>151.20000000000002</v>
      </c>
      <c r="I572">
        <v>2</v>
      </c>
    </row>
    <row r="573" spans="1:9" x14ac:dyDescent="0.3">
      <c r="A573">
        <v>10463</v>
      </c>
      <c r="B573">
        <v>19</v>
      </c>
      <c r="C573">
        <v>7.3</v>
      </c>
      <c r="D573">
        <v>21</v>
      </c>
      <c r="E573">
        <v>0</v>
      </c>
      <c r="F573" s="1">
        <v>34793</v>
      </c>
      <c r="G573" t="s">
        <v>647</v>
      </c>
      <c r="H573">
        <f>KPI[[#This Row],[UnitPrice]]*KPI[[#This Row],[Quantity]]</f>
        <v>153.29999999999998</v>
      </c>
      <c r="I573">
        <v>5</v>
      </c>
    </row>
    <row r="574" spans="1:9" x14ac:dyDescent="0.3">
      <c r="A574">
        <v>10463</v>
      </c>
      <c r="B574">
        <v>42</v>
      </c>
      <c r="C574">
        <v>11.2</v>
      </c>
      <c r="D574">
        <v>50</v>
      </c>
      <c r="E574">
        <v>0</v>
      </c>
      <c r="F574" s="1">
        <v>34793</v>
      </c>
      <c r="G574" t="s">
        <v>647</v>
      </c>
      <c r="H574">
        <f>KPI[[#This Row],[UnitPrice]]*KPI[[#This Row],[Quantity]]</f>
        <v>560</v>
      </c>
      <c r="I574">
        <v>5</v>
      </c>
    </row>
    <row r="575" spans="1:9" x14ac:dyDescent="0.3">
      <c r="A575">
        <v>10464</v>
      </c>
      <c r="B575">
        <v>4</v>
      </c>
      <c r="C575">
        <v>17.600000000000001</v>
      </c>
      <c r="D575">
        <v>16</v>
      </c>
      <c r="E575">
        <v>0.20000000298023224</v>
      </c>
      <c r="F575" s="1">
        <v>34793</v>
      </c>
      <c r="G575" t="s">
        <v>267</v>
      </c>
      <c r="H575">
        <f>KPI[[#This Row],[UnitPrice]]*KPI[[#This Row],[Quantity]]</f>
        <v>281.60000000000002</v>
      </c>
      <c r="I575">
        <v>4</v>
      </c>
    </row>
    <row r="576" spans="1:9" x14ac:dyDescent="0.3">
      <c r="A576">
        <v>10464</v>
      </c>
      <c r="B576">
        <v>43</v>
      </c>
      <c r="C576">
        <v>36.799999999999997</v>
      </c>
      <c r="D576">
        <v>3</v>
      </c>
      <c r="E576">
        <v>0</v>
      </c>
      <c r="F576" s="1">
        <v>34793</v>
      </c>
      <c r="G576" t="s">
        <v>267</v>
      </c>
      <c r="H576">
        <f>KPI[[#This Row],[UnitPrice]]*KPI[[#This Row],[Quantity]]</f>
        <v>110.39999999999999</v>
      </c>
      <c r="I576">
        <v>4</v>
      </c>
    </row>
    <row r="577" spans="1:9" x14ac:dyDescent="0.3">
      <c r="A577">
        <v>10464</v>
      </c>
      <c r="B577">
        <v>56</v>
      </c>
      <c r="C577">
        <v>30.4</v>
      </c>
      <c r="D577">
        <v>30</v>
      </c>
      <c r="E577">
        <v>0.20000000298023224</v>
      </c>
      <c r="F577" s="1">
        <v>34793</v>
      </c>
      <c r="G577" t="s">
        <v>267</v>
      </c>
      <c r="H577">
        <f>KPI[[#This Row],[UnitPrice]]*KPI[[#This Row],[Quantity]]</f>
        <v>912</v>
      </c>
      <c r="I577">
        <v>4</v>
      </c>
    </row>
    <row r="578" spans="1:9" x14ac:dyDescent="0.3">
      <c r="A578">
        <v>10464</v>
      </c>
      <c r="B578">
        <v>60</v>
      </c>
      <c r="C578">
        <v>27.2</v>
      </c>
      <c r="D578">
        <v>20</v>
      </c>
      <c r="E578">
        <v>0</v>
      </c>
      <c r="F578" s="1">
        <v>34793</v>
      </c>
      <c r="G578" t="s">
        <v>267</v>
      </c>
      <c r="H578">
        <f>KPI[[#This Row],[UnitPrice]]*KPI[[#This Row],[Quantity]]</f>
        <v>544</v>
      </c>
      <c r="I578">
        <v>4</v>
      </c>
    </row>
    <row r="579" spans="1:9" x14ac:dyDescent="0.3">
      <c r="A579">
        <v>10465</v>
      </c>
      <c r="B579">
        <v>24</v>
      </c>
      <c r="C579">
        <v>3.6</v>
      </c>
      <c r="D579">
        <v>25</v>
      </c>
      <c r="E579">
        <v>0</v>
      </c>
      <c r="F579" s="1">
        <v>34794</v>
      </c>
      <c r="G579" t="s">
        <v>698</v>
      </c>
      <c r="H579">
        <f>KPI[[#This Row],[UnitPrice]]*KPI[[#This Row],[Quantity]]</f>
        <v>90</v>
      </c>
      <c r="I579">
        <v>1</v>
      </c>
    </row>
    <row r="580" spans="1:9" x14ac:dyDescent="0.3">
      <c r="A580">
        <v>10465</v>
      </c>
      <c r="B580">
        <v>29</v>
      </c>
      <c r="C580">
        <v>99</v>
      </c>
      <c r="D580">
        <v>18</v>
      </c>
      <c r="E580">
        <v>0.10000000149011612</v>
      </c>
      <c r="F580" s="1">
        <v>34794</v>
      </c>
      <c r="G580" t="s">
        <v>698</v>
      </c>
      <c r="H580">
        <f>KPI[[#This Row],[UnitPrice]]*KPI[[#This Row],[Quantity]]</f>
        <v>1782</v>
      </c>
      <c r="I580">
        <v>1</v>
      </c>
    </row>
    <row r="581" spans="1:9" x14ac:dyDescent="0.3">
      <c r="A581">
        <v>10465</v>
      </c>
      <c r="B581">
        <v>40</v>
      </c>
      <c r="C581">
        <v>14.7</v>
      </c>
      <c r="D581">
        <v>20</v>
      </c>
      <c r="E581">
        <v>0</v>
      </c>
      <c r="F581" s="1">
        <v>34794</v>
      </c>
      <c r="G581" t="s">
        <v>698</v>
      </c>
      <c r="H581">
        <f>KPI[[#This Row],[UnitPrice]]*KPI[[#This Row],[Quantity]]</f>
        <v>294</v>
      </c>
      <c r="I581">
        <v>1</v>
      </c>
    </row>
    <row r="582" spans="1:9" x14ac:dyDescent="0.3">
      <c r="A582">
        <v>10465</v>
      </c>
      <c r="B582">
        <v>45</v>
      </c>
      <c r="C582">
        <v>7.6</v>
      </c>
      <c r="D582">
        <v>30</v>
      </c>
      <c r="E582">
        <v>0.10000000149011612</v>
      </c>
      <c r="F582" s="1">
        <v>34794</v>
      </c>
      <c r="G582" t="s">
        <v>698</v>
      </c>
      <c r="H582">
        <f>KPI[[#This Row],[UnitPrice]]*KPI[[#This Row],[Quantity]]</f>
        <v>228</v>
      </c>
      <c r="I582">
        <v>1</v>
      </c>
    </row>
    <row r="583" spans="1:9" x14ac:dyDescent="0.3">
      <c r="A583">
        <v>10465</v>
      </c>
      <c r="B583">
        <v>50</v>
      </c>
      <c r="C583">
        <v>13</v>
      </c>
      <c r="D583">
        <v>25</v>
      </c>
      <c r="E583">
        <v>0</v>
      </c>
      <c r="F583" s="1">
        <v>34794</v>
      </c>
      <c r="G583" t="s">
        <v>698</v>
      </c>
      <c r="H583">
        <f>KPI[[#This Row],[UnitPrice]]*KPI[[#This Row],[Quantity]]</f>
        <v>325</v>
      </c>
      <c r="I583">
        <v>1</v>
      </c>
    </row>
    <row r="584" spans="1:9" x14ac:dyDescent="0.3">
      <c r="A584">
        <v>10466</v>
      </c>
      <c r="B584">
        <v>11</v>
      </c>
      <c r="C584">
        <v>16.8</v>
      </c>
      <c r="D584">
        <v>10</v>
      </c>
      <c r="E584">
        <v>0</v>
      </c>
      <c r="F584" s="1">
        <v>34795</v>
      </c>
      <c r="G584" t="s">
        <v>164</v>
      </c>
      <c r="H584">
        <f>KPI[[#This Row],[UnitPrice]]*KPI[[#This Row],[Quantity]]</f>
        <v>168</v>
      </c>
      <c r="I584">
        <v>4</v>
      </c>
    </row>
    <row r="585" spans="1:9" x14ac:dyDescent="0.3">
      <c r="A585">
        <v>10466</v>
      </c>
      <c r="B585">
        <v>46</v>
      </c>
      <c r="C585">
        <v>9.6</v>
      </c>
      <c r="D585">
        <v>5</v>
      </c>
      <c r="E585">
        <v>0</v>
      </c>
      <c r="F585" s="1">
        <v>34795</v>
      </c>
      <c r="G585" t="s">
        <v>164</v>
      </c>
      <c r="H585">
        <f>KPI[[#This Row],[UnitPrice]]*KPI[[#This Row],[Quantity]]</f>
        <v>48</v>
      </c>
      <c r="I585">
        <v>4</v>
      </c>
    </row>
    <row r="586" spans="1:9" x14ac:dyDescent="0.3">
      <c r="A586">
        <v>10467</v>
      </c>
      <c r="B586">
        <v>24</v>
      </c>
      <c r="C586">
        <v>3.6</v>
      </c>
      <c r="D586">
        <v>28</v>
      </c>
      <c r="E586">
        <v>0</v>
      </c>
      <c r="F586" s="1">
        <v>34795</v>
      </c>
      <c r="G586" t="s">
        <v>442</v>
      </c>
      <c r="H586">
        <f>KPI[[#This Row],[UnitPrice]]*KPI[[#This Row],[Quantity]]</f>
        <v>100.8</v>
      </c>
      <c r="I586">
        <v>8</v>
      </c>
    </row>
    <row r="587" spans="1:9" x14ac:dyDescent="0.3">
      <c r="A587">
        <v>10467</v>
      </c>
      <c r="B587">
        <v>25</v>
      </c>
      <c r="C587">
        <v>11.2</v>
      </c>
      <c r="D587">
        <v>12</v>
      </c>
      <c r="E587">
        <v>0</v>
      </c>
      <c r="F587" s="1">
        <v>34795</v>
      </c>
      <c r="G587" t="s">
        <v>442</v>
      </c>
      <c r="H587">
        <f>KPI[[#This Row],[UnitPrice]]*KPI[[#This Row],[Quantity]]</f>
        <v>134.39999999999998</v>
      </c>
      <c r="I587">
        <v>8</v>
      </c>
    </row>
    <row r="588" spans="1:9" x14ac:dyDescent="0.3">
      <c r="A588">
        <v>10468</v>
      </c>
      <c r="B588">
        <v>30</v>
      </c>
      <c r="C588">
        <v>20.7</v>
      </c>
      <c r="D588">
        <v>8</v>
      </c>
      <c r="E588">
        <v>0</v>
      </c>
      <c r="F588" s="1">
        <v>34796</v>
      </c>
      <c r="G588" t="s">
        <v>360</v>
      </c>
      <c r="H588">
        <f>KPI[[#This Row],[UnitPrice]]*KPI[[#This Row],[Quantity]]</f>
        <v>165.6</v>
      </c>
      <c r="I588">
        <v>3</v>
      </c>
    </row>
    <row r="589" spans="1:9" x14ac:dyDescent="0.3">
      <c r="A589">
        <v>10468</v>
      </c>
      <c r="B589">
        <v>43</v>
      </c>
      <c r="C589">
        <v>36.799999999999997</v>
      </c>
      <c r="D589">
        <v>15</v>
      </c>
      <c r="E589">
        <v>0</v>
      </c>
      <c r="F589" s="1">
        <v>34796</v>
      </c>
      <c r="G589" t="s">
        <v>360</v>
      </c>
      <c r="H589">
        <f>KPI[[#This Row],[UnitPrice]]*KPI[[#This Row],[Quantity]]</f>
        <v>552</v>
      </c>
      <c r="I589">
        <v>3</v>
      </c>
    </row>
    <row r="590" spans="1:9" x14ac:dyDescent="0.3">
      <c r="A590">
        <v>10469</v>
      </c>
      <c r="B590">
        <v>2</v>
      </c>
      <c r="C590">
        <v>15.2</v>
      </c>
      <c r="D590">
        <v>40</v>
      </c>
      <c r="E590">
        <v>0.15000000596046448</v>
      </c>
      <c r="F590" s="1">
        <v>34799</v>
      </c>
      <c r="G590" t="s">
        <v>745</v>
      </c>
      <c r="H590">
        <f>KPI[[#This Row],[UnitPrice]]*KPI[[#This Row],[Quantity]]</f>
        <v>608</v>
      </c>
      <c r="I590">
        <v>1</v>
      </c>
    </row>
    <row r="591" spans="1:9" x14ac:dyDescent="0.3">
      <c r="A591">
        <v>10469</v>
      </c>
      <c r="B591">
        <v>16</v>
      </c>
      <c r="C591">
        <v>13.9</v>
      </c>
      <c r="D591">
        <v>35</v>
      </c>
      <c r="E591">
        <v>0.15000000596046448</v>
      </c>
      <c r="F591" s="1">
        <v>34799</v>
      </c>
      <c r="G591" t="s">
        <v>745</v>
      </c>
      <c r="H591">
        <f>KPI[[#This Row],[UnitPrice]]*KPI[[#This Row],[Quantity]]</f>
        <v>486.5</v>
      </c>
      <c r="I591">
        <v>1</v>
      </c>
    </row>
    <row r="592" spans="1:9" x14ac:dyDescent="0.3">
      <c r="A592">
        <v>10469</v>
      </c>
      <c r="B592">
        <v>44</v>
      </c>
      <c r="C592">
        <v>15.5</v>
      </c>
      <c r="D592">
        <v>2</v>
      </c>
      <c r="E592">
        <v>0.15000000596046448</v>
      </c>
      <c r="F592" s="1">
        <v>34799</v>
      </c>
      <c r="G592" t="s">
        <v>745</v>
      </c>
      <c r="H592">
        <f>KPI[[#This Row],[UnitPrice]]*KPI[[#This Row],[Quantity]]</f>
        <v>31</v>
      </c>
      <c r="I592">
        <v>1</v>
      </c>
    </row>
    <row r="593" spans="1:9" x14ac:dyDescent="0.3">
      <c r="A593">
        <v>10470</v>
      </c>
      <c r="B593">
        <v>18</v>
      </c>
      <c r="C593">
        <v>50</v>
      </c>
      <c r="D593">
        <v>30</v>
      </c>
      <c r="E593">
        <v>0</v>
      </c>
      <c r="F593" s="1">
        <v>34800</v>
      </c>
      <c r="G593" t="s">
        <v>114</v>
      </c>
      <c r="H593">
        <f>KPI[[#This Row],[UnitPrice]]*KPI[[#This Row],[Quantity]]</f>
        <v>1500</v>
      </c>
      <c r="I593">
        <v>4</v>
      </c>
    </row>
    <row r="594" spans="1:9" x14ac:dyDescent="0.3">
      <c r="A594">
        <v>10470</v>
      </c>
      <c r="B594">
        <v>23</v>
      </c>
      <c r="C594">
        <v>7.2</v>
      </c>
      <c r="D594">
        <v>15</v>
      </c>
      <c r="E594">
        <v>0</v>
      </c>
      <c r="F594" s="1">
        <v>34800</v>
      </c>
      <c r="G594" t="s">
        <v>114</v>
      </c>
      <c r="H594">
        <f>KPI[[#This Row],[UnitPrice]]*KPI[[#This Row],[Quantity]]</f>
        <v>108</v>
      </c>
      <c r="I594">
        <v>4</v>
      </c>
    </row>
    <row r="595" spans="1:9" x14ac:dyDescent="0.3">
      <c r="A595">
        <v>10470</v>
      </c>
      <c r="B595">
        <v>64</v>
      </c>
      <c r="C595">
        <v>26.6</v>
      </c>
      <c r="D595">
        <v>8</v>
      </c>
      <c r="E595">
        <v>0</v>
      </c>
      <c r="F595" s="1">
        <v>34800</v>
      </c>
      <c r="G595" t="s">
        <v>114</v>
      </c>
      <c r="H595">
        <f>KPI[[#This Row],[UnitPrice]]*KPI[[#This Row],[Quantity]]</f>
        <v>212.8</v>
      </c>
      <c r="I595">
        <v>4</v>
      </c>
    </row>
    <row r="596" spans="1:9" x14ac:dyDescent="0.3">
      <c r="A596">
        <v>10471</v>
      </c>
      <c r="B596">
        <v>7</v>
      </c>
      <c r="C596">
        <v>24</v>
      </c>
      <c r="D596">
        <v>30</v>
      </c>
      <c r="E596">
        <v>0</v>
      </c>
      <c r="F596" s="1">
        <v>34800</v>
      </c>
      <c r="G596" t="s">
        <v>133</v>
      </c>
      <c r="H596">
        <f>KPI[[#This Row],[UnitPrice]]*KPI[[#This Row],[Quantity]]</f>
        <v>720</v>
      </c>
      <c r="I596">
        <v>2</v>
      </c>
    </row>
    <row r="597" spans="1:9" x14ac:dyDescent="0.3">
      <c r="A597">
        <v>10471</v>
      </c>
      <c r="B597">
        <v>56</v>
      </c>
      <c r="C597">
        <v>30.4</v>
      </c>
      <c r="D597">
        <v>20</v>
      </c>
      <c r="E597">
        <v>0</v>
      </c>
      <c r="F597" s="1">
        <v>34800</v>
      </c>
      <c r="G597" t="s">
        <v>133</v>
      </c>
      <c r="H597">
        <f>KPI[[#This Row],[UnitPrice]]*KPI[[#This Row],[Quantity]]</f>
        <v>608</v>
      </c>
      <c r="I597">
        <v>2</v>
      </c>
    </row>
    <row r="598" spans="1:9" x14ac:dyDescent="0.3">
      <c r="A598">
        <v>10472</v>
      </c>
      <c r="B598">
        <v>24</v>
      </c>
      <c r="C598">
        <v>3.6</v>
      </c>
      <c r="D598">
        <v>80</v>
      </c>
      <c r="E598">
        <v>5.000000074505806E-2</v>
      </c>
      <c r="F598" s="1">
        <v>34801</v>
      </c>
      <c r="G598" t="s">
        <v>615</v>
      </c>
      <c r="H598">
        <f>KPI[[#This Row],[UnitPrice]]*KPI[[#This Row],[Quantity]]</f>
        <v>288</v>
      </c>
      <c r="I598">
        <v>8</v>
      </c>
    </row>
    <row r="599" spans="1:9" x14ac:dyDescent="0.3">
      <c r="A599">
        <v>10472</v>
      </c>
      <c r="B599">
        <v>51</v>
      </c>
      <c r="C599">
        <v>42.4</v>
      </c>
      <c r="D599">
        <v>18</v>
      </c>
      <c r="E599">
        <v>0</v>
      </c>
      <c r="F599" s="1">
        <v>34801</v>
      </c>
      <c r="G599" t="s">
        <v>615</v>
      </c>
      <c r="H599">
        <f>KPI[[#This Row],[UnitPrice]]*KPI[[#This Row],[Quantity]]</f>
        <v>763.19999999999993</v>
      </c>
      <c r="I599">
        <v>8</v>
      </c>
    </row>
    <row r="600" spans="1:9" x14ac:dyDescent="0.3">
      <c r="A600">
        <v>10473</v>
      </c>
      <c r="B600">
        <v>33</v>
      </c>
      <c r="C600">
        <v>2</v>
      </c>
      <c r="D600">
        <v>12</v>
      </c>
      <c r="E600">
        <v>0</v>
      </c>
      <c r="F600" s="1">
        <v>34802</v>
      </c>
      <c r="G600" t="s">
        <v>352</v>
      </c>
      <c r="H600">
        <f>KPI[[#This Row],[UnitPrice]]*KPI[[#This Row],[Quantity]]</f>
        <v>24</v>
      </c>
      <c r="I600">
        <v>1</v>
      </c>
    </row>
    <row r="601" spans="1:9" x14ac:dyDescent="0.3">
      <c r="A601">
        <v>10473</v>
      </c>
      <c r="B601">
        <v>71</v>
      </c>
      <c r="C601">
        <v>17.2</v>
      </c>
      <c r="D601">
        <v>12</v>
      </c>
      <c r="E601">
        <v>0</v>
      </c>
      <c r="F601" s="1">
        <v>34802</v>
      </c>
      <c r="G601" t="s">
        <v>352</v>
      </c>
      <c r="H601">
        <f>KPI[[#This Row],[UnitPrice]]*KPI[[#This Row],[Quantity]]</f>
        <v>206.39999999999998</v>
      </c>
      <c r="I601">
        <v>1</v>
      </c>
    </row>
    <row r="602" spans="1:9" x14ac:dyDescent="0.3">
      <c r="A602">
        <v>10474</v>
      </c>
      <c r="B602">
        <v>14</v>
      </c>
      <c r="C602">
        <v>18.600000000000001</v>
      </c>
      <c r="D602">
        <v>12</v>
      </c>
      <c r="E602">
        <v>0</v>
      </c>
      <c r="F602" s="1">
        <v>34802</v>
      </c>
      <c r="G602" t="s">
        <v>513</v>
      </c>
      <c r="H602">
        <f>KPI[[#This Row],[UnitPrice]]*KPI[[#This Row],[Quantity]]</f>
        <v>223.20000000000002</v>
      </c>
      <c r="I602">
        <v>5</v>
      </c>
    </row>
    <row r="603" spans="1:9" x14ac:dyDescent="0.3">
      <c r="A603">
        <v>10474</v>
      </c>
      <c r="B603">
        <v>28</v>
      </c>
      <c r="C603">
        <v>36.4</v>
      </c>
      <c r="D603">
        <v>18</v>
      </c>
      <c r="E603">
        <v>0</v>
      </c>
      <c r="F603" s="1">
        <v>34802</v>
      </c>
      <c r="G603" t="s">
        <v>513</v>
      </c>
      <c r="H603">
        <f>KPI[[#This Row],[UnitPrice]]*KPI[[#This Row],[Quantity]]</f>
        <v>655.19999999999993</v>
      </c>
      <c r="I603">
        <v>5</v>
      </c>
    </row>
    <row r="604" spans="1:9" x14ac:dyDescent="0.3">
      <c r="A604">
        <v>10474</v>
      </c>
      <c r="B604">
        <v>40</v>
      </c>
      <c r="C604">
        <v>14.7</v>
      </c>
      <c r="D604">
        <v>21</v>
      </c>
      <c r="E604">
        <v>0</v>
      </c>
      <c r="F604" s="1">
        <v>34802</v>
      </c>
      <c r="G604" t="s">
        <v>513</v>
      </c>
      <c r="H604">
        <f>KPI[[#This Row],[UnitPrice]]*KPI[[#This Row],[Quantity]]</f>
        <v>308.7</v>
      </c>
      <c r="I604">
        <v>5</v>
      </c>
    </row>
    <row r="605" spans="1:9" x14ac:dyDescent="0.3">
      <c r="A605">
        <v>10474</v>
      </c>
      <c r="B605">
        <v>75</v>
      </c>
      <c r="C605">
        <v>6.2</v>
      </c>
      <c r="D605">
        <v>10</v>
      </c>
      <c r="E605">
        <v>0</v>
      </c>
      <c r="F605" s="1">
        <v>34802</v>
      </c>
      <c r="G605" t="s">
        <v>513</v>
      </c>
      <c r="H605">
        <f>KPI[[#This Row],[UnitPrice]]*KPI[[#This Row],[Quantity]]</f>
        <v>62</v>
      </c>
      <c r="I605">
        <v>5</v>
      </c>
    </row>
    <row r="606" spans="1:9" x14ac:dyDescent="0.3">
      <c r="A606">
        <v>10475</v>
      </c>
      <c r="B606">
        <v>31</v>
      </c>
      <c r="C606">
        <v>10</v>
      </c>
      <c r="D606">
        <v>35</v>
      </c>
      <c r="E606">
        <v>0.15000000596046448</v>
      </c>
      <c r="F606" s="1">
        <v>34803</v>
      </c>
      <c r="G606" t="s">
        <v>647</v>
      </c>
      <c r="H606">
        <f>KPI[[#This Row],[UnitPrice]]*KPI[[#This Row],[Quantity]]</f>
        <v>350</v>
      </c>
      <c r="I606">
        <v>9</v>
      </c>
    </row>
    <row r="607" spans="1:9" x14ac:dyDescent="0.3">
      <c r="A607">
        <v>10475</v>
      </c>
      <c r="B607">
        <v>66</v>
      </c>
      <c r="C607">
        <v>13.6</v>
      </c>
      <c r="D607">
        <v>60</v>
      </c>
      <c r="E607">
        <v>0.15000000596046448</v>
      </c>
      <c r="F607" s="1">
        <v>34803</v>
      </c>
      <c r="G607" t="s">
        <v>647</v>
      </c>
      <c r="H607">
        <f>KPI[[#This Row],[UnitPrice]]*KPI[[#This Row],[Quantity]]</f>
        <v>816</v>
      </c>
      <c r="I607">
        <v>9</v>
      </c>
    </row>
    <row r="608" spans="1:9" x14ac:dyDescent="0.3">
      <c r="A608">
        <v>10475</v>
      </c>
      <c r="B608">
        <v>76</v>
      </c>
      <c r="C608">
        <v>14.4</v>
      </c>
      <c r="D608">
        <v>42</v>
      </c>
      <c r="E608">
        <v>0.15000000596046448</v>
      </c>
      <c r="F608" s="1">
        <v>34803</v>
      </c>
      <c r="G608" t="s">
        <v>647</v>
      </c>
      <c r="H608">
        <f>KPI[[#This Row],[UnitPrice]]*KPI[[#This Row],[Quantity]]</f>
        <v>604.80000000000007</v>
      </c>
      <c r="I608">
        <v>9</v>
      </c>
    </row>
    <row r="609" spans="1:9" x14ac:dyDescent="0.3">
      <c r="A609">
        <v>10476</v>
      </c>
      <c r="B609">
        <v>55</v>
      </c>
      <c r="C609">
        <v>19.2</v>
      </c>
      <c r="D609">
        <v>2</v>
      </c>
      <c r="E609">
        <v>5.000000074505806E-2</v>
      </c>
      <c r="F609" s="1">
        <v>34806</v>
      </c>
      <c r="G609" t="s">
        <v>326</v>
      </c>
      <c r="H609">
        <f>KPI[[#This Row],[UnitPrice]]*KPI[[#This Row],[Quantity]]</f>
        <v>38.4</v>
      </c>
      <c r="I609">
        <v>8</v>
      </c>
    </row>
    <row r="610" spans="1:9" x14ac:dyDescent="0.3">
      <c r="A610">
        <v>10476</v>
      </c>
      <c r="B610">
        <v>70</v>
      </c>
      <c r="C610">
        <v>12</v>
      </c>
      <c r="D610">
        <v>12</v>
      </c>
      <c r="E610">
        <v>0</v>
      </c>
      <c r="F610" s="1">
        <v>34806</v>
      </c>
      <c r="G610" t="s">
        <v>326</v>
      </c>
      <c r="H610">
        <f>KPI[[#This Row],[UnitPrice]]*KPI[[#This Row],[Quantity]]</f>
        <v>144</v>
      </c>
      <c r="I610">
        <v>8</v>
      </c>
    </row>
    <row r="611" spans="1:9" x14ac:dyDescent="0.3">
      <c r="A611">
        <v>10477</v>
      </c>
      <c r="B611">
        <v>1</v>
      </c>
      <c r="C611">
        <v>14.4</v>
      </c>
      <c r="D611">
        <v>15</v>
      </c>
      <c r="E611">
        <v>0</v>
      </c>
      <c r="F611" s="1">
        <v>34806</v>
      </c>
      <c r="G611" t="s">
        <v>528</v>
      </c>
      <c r="H611">
        <f>KPI[[#This Row],[UnitPrice]]*KPI[[#This Row],[Quantity]]</f>
        <v>216</v>
      </c>
      <c r="I611">
        <v>5</v>
      </c>
    </row>
    <row r="612" spans="1:9" x14ac:dyDescent="0.3">
      <c r="A612">
        <v>10477</v>
      </c>
      <c r="B612">
        <v>21</v>
      </c>
      <c r="C612">
        <v>8</v>
      </c>
      <c r="D612">
        <v>21</v>
      </c>
      <c r="E612">
        <v>0.25</v>
      </c>
      <c r="F612" s="1">
        <v>34806</v>
      </c>
      <c r="G612" t="s">
        <v>528</v>
      </c>
      <c r="H612">
        <f>KPI[[#This Row],[UnitPrice]]*KPI[[#This Row],[Quantity]]</f>
        <v>168</v>
      </c>
      <c r="I612">
        <v>5</v>
      </c>
    </row>
    <row r="613" spans="1:9" x14ac:dyDescent="0.3">
      <c r="A613">
        <v>10477</v>
      </c>
      <c r="B613">
        <v>39</v>
      </c>
      <c r="C613">
        <v>14.4</v>
      </c>
      <c r="D613">
        <v>20</v>
      </c>
      <c r="E613">
        <v>0.25</v>
      </c>
      <c r="F613" s="1">
        <v>34806</v>
      </c>
      <c r="G613" t="s">
        <v>528</v>
      </c>
      <c r="H613">
        <f>KPI[[#This Row],[UnitPrice]]*KPI[[#This Row],[Quantity]]</f>
        <v>288</v>
      </c>
      <c r="I613">
        <v>5</v>
      </c>
    </row>
    <row r="614" spans="1:9" x14ac:dyDescent="0.3">
      <c r="A614">
        <v>10478</v>
      </c>
      <c r="B614">
        <v>10</v>
      </c>
      <c r="C614">
        <v>24.8</v>
      </c>
      <c r="D614">
        <v>20</v>
      </c>
      <c r="E614">
        <v>5.000000074505806E-2</v>
      </c>
      <c r="F614" s="1">
        <v>34807</v>
      </c>
      <c r="G614" t="s">
        <v>706</v>
      </c>
      <c r="H614">
        <f>KPI[[#This Row],[UnitPrice]]*KPI[[#This Row],[Quantity]]</f>
        <v>496</v>
      </c>
      <c r="I614">
        <v>2</v>
      </c>
    </row>
    <row r="615" spans="1:9" x14ac:dyDescent="0.3">
      <c r="A615">
        <v>10479</v>
      </c>
      <c r="B615">
        <v>38</v>
      </c>
      <c r="C615">
        <v>210.8</v>
      </c>
      <c r="D615">
        <v>30</v>
      </c>
      <c r="E615">
        <v>0</v>
      </c>
      <c r="F615" s="1">
        <v>34808</v>
      </c>
      <c r="G615" t="s">
        <v>560</v>
      </c>
      <c r="H615">
        <f>KPI[[#This Row],[UnitPrice]]*KPI[[#This Row],[Quantity]]</f>
        <v>6324</v>
      </c>
      <c r="I615">
        <v>3</v>
      </c>
    </row>
    <row r="616" spans="1:9" x14ac:dyDescent="0.3">
      <c r="A616">
        <v>10479</v>
      </c>
      <c r="B616">
        <v>53</v>
      </c>
      <c r="C616">
        <v>26.2</v>
      </c>
      <c r="D616">
        <v>28</v>
      </c>
      <c r="E616">
        <v>0</v>
      </c>
      <c r="F616" s="1">
        <v>34808</v>
      </c>
      <c r="G616" t="s">
        <v>560</v>
      </c>
      <c r="H616">
        <f>KPI[[#This Row],[UnitPrice]]*KPI[[#This Row],[Quantity]]</f>
        <v>733.6</v>
      </c>
      <c r="I616">
        <v>3</v>
      </c>
    </row>
    <row r="617" spans="1:9" x14ac:dyDescent="0.3">
      <c r="A617">
        <v>10479</v>
      </c>
      <c r="B617">
        <v>59</v>
      </c>
      <c r="C617">
        <v>44</v>
      </c>
      <c r="D617">
        <v>60</v>
      </c>
      <c r="E617">
        <v>0</v>
      </c>
      <c r="F617" s="1">
        <v>34808</v>
      </c>
      <c r="G617" t="s">
        <v>560</v>
      </c>
      <c r="H617">
        <f>KPI[[#This Row],[UnitPrice]]*KPI[[#This Row],[Quantity]]</f>
        <v>2640</v>
      </c>
      <c r="I617">
        <v>3</v>
      </c>
    </row>
    <row r="618" spans="1:9" x14ac:dyDescent="0.3">
      <c r="A618">
        <v>10479</v>
      </c>
      <c r="B618">
        <v>64</v>
      </c>
      <c r="C618">
        <v>26.6</v>
      </c>
      <c r="D618">
        <v>30</v>
      </c>
      <c r="E618">
        <v>0</v>
      </c>
      <c r="F618" s="1">
        <v>34808</v>
      </c>
      <c r="G618" t="s">
        <v>560</v>
      </c>
      <c r="H618">
        <f>KPI[[#This Row],[UnitPrice]]*KPI[[#This Row],[Quantity]]</f>
        <v>798</v>
      </c>
      <c r="I618">
        <v>3</v>
      </c>
    </row>
    <row r="619" spans="1:9" x14ac:dyDescent="0.3">
      <c r="A619">
        <v>10480</v>
      </c>
      <c r="B619">
        <v>47</v>
      </c>
      <c r="C619">
        <v>7.6</v>
      </c>
      <c r="D619">
        <v>30</v>
      </c>
      <c r="E619">
        <v>0</v>
      </c>
      <c r="F619" s="1">
        <v>34809</v>
      </c>
      <c r="G619" t="s">
        <v>228</v>
      </c>
      <c r="H619">
        <f>KPI[[#This Row],[UnitPrice]]*KPI[[#This Row],[Quantity]]</f>
        <v>228</v>
      </c>
      <c r="I619">
        <v>6</v>
      </c>
    </row>
    <row r="620" spans="1:9" x14ac:dyDescent="0.3">
      <c r="A620">
        <v>10480</v>
      </c>
      <c r="B620">
        <v>59</v>
      </c>
      <c r="C620">
        <v>44</v>
      </c>
      <c r="D620">
        <v>12</v>
      </c>
      <c r="E620">
        <v>0</v>
      </c>
      <c r="F620" s="1">
        <v>34809</v>
      </c>
      <c r="G620" t="s">
        <v>228</v>
      </c>
      <c r="H620">
        <f>KPI[[#This Row],[UnitPrice]]*KPI[[#This Row],[Quantity]]</f>
        <v>528</v>
      </c>
      <c r="I620">
        <v>6</v>
      </c>
    </row>
    <row r="621" spans="1:9" x14ac:dyDescent="0.3">
      <c r="A621">
        <v>10481</v>
      </c>
      <c r="B621">
        <v>49</v>
      </c>
      <c r="C621">
        <v>16</v>
      </c>
      <c r="D621">
        <v>24</v>
      </c>
      <c r="E621">
        <v>0</v>
      </c>
      <c r="F621" s="1">
        <v>34809</v>
      </c>
      <c r="G621" t="s">
        <v>578</v>
      </c>
      <c r="H621">
        <f>KPI[[#This Row],[UnitPrice]]*KPI[[#This Row],[Quantity]]</f>
        <v>384</v>
      </c>
      <c r="I621">
        <v>8</v>
      </c>
    </row>
    <row r="622" spans="1:9" x14ac:dyDescent="0.3">
      <c r="A622">
        <v>10481</v>
      </c>
      <c r="B622">
        <v>60</v>
      </c>
      <c r="C622">
        <v>27.2</v>
      </c>
      <c r="D622">
        <v>40</v>
      </c>
      <c r="E622">
        <v>0</v>
      </c>
      <c r="F622" s="1">
        <v>34809</v>
      </c>
      <c r="G622" t="s">
        <v>578</v>
      </c>
      <c r="H622">
        <f>KPI[[#This Row],[UnitPrice]]*KPI[[#This Row],[Quantity]]</f>
        <v>1088</v>
      </c>
      <c r="I622">
        <v>8</v>
      </c>
    </row>
    <row r="623" spans="1:9" x14ac:dyDescent="0.3">
      <c r="A623">
        <v>10482</v>
      </c>
      <c r="B623">
        <v>40</v>
      </c>
      <c r="C623">
        <v>14.7</v>
      </c>
      <c r="D623">
        <v>10</v>
      </c>
      <c r="E623">
        <v>0</v>
      </c>
      <c r="F623" s="1">
        <v>34810</v>
      </c>
      <c r="G623" t="s">
        <v>391</v>
      </c>
      <c r="H623">
        <f>KPI[[#This Row],[UnitPrice]]*KPI[[#This Row],[Quantity]]</f>
        <v>147</v>
      </c>
      <c r="I623">
        <v>1</v>
      </c>
    </row>
    <row r="624" spans="1:9" x14ac:dyDescent="0.3">
      <c r="A624">
        <v>10483</v>
      </c>
      <c r="B624">
        <v>34</v>
      </c>
      <c r="C624">
        <v>11.2</v>
      </c>
      <c r="D624">
        <v>35</v>
      </c>
      <c r="E624">
        <v>5.000000074505806E-2</v>
      </c>
      <c r="F624" s="1">
        <v>34813</v>
      </c>
      <c r="G624" t="s">
        <v>745</v>
      </c>
      <c r="H624">
        <f>KPI[[#This Row],[UnitPrice]]*KPI[[#This Row],[Quantity]]</f>
        <v>392</v>
      </c>
      <c r="I624">
        <v>7</v>
      </c>
    </row>
    <row r="625" spans="1:9" x14ac:dyDescent="0.3">
      <c r="A625">
        <v>10483</v>
      </c>
      <c r="B625">
        <v>77</v>
      </c>
      <c r="C625">
        <v>10.4</v>
      </c>
      <c r="D625">
        <v>30</v>
      </c>
      <c r="E625">
        <v>5.000000074505806E-2</v>
      </c>
      <c r="F625" s="1">
        <v>34813</v>
      </c>
      <c r="G625" t="s">
        <v>745</v>
      </c>
      <c r="H625">
        <f>KPI[[#This Row],[UnitPrice]]*KPI[[#This Row],[Quantity]]</f>
        <v>312</v>
      </c>
      <c r="I625">
        <v>7</v>
      </c>
    </row>
    <row r="626" spans="1:9" x14ac:dyDescent="0.3">
      <c r="A626">
        <v>10484</v>
      </c>
      <c r="B626">
        <v>21</v>
      </c>
      <c r="C626">
        <v>8</v>
      </c>
      <c r="D626">
        <v>14</v>
      </c>
      <c r="E626">
        <v>0</v>
      </c>
      <c r="F626" s="1">
        <v>34813</v>
      </c>
      <c r="G626" t="s">
        <v>133</v>
      </c>
      <c r="H626">
        <f>KPI[[#This Row],[UnitPrice]]*KPI[[#This Row],[Quantity]]</f>
        <v>112</v>
      </c>
      <c r="I626">
        <v>3</v>
      </c>
    </row>
    <row r="627" spans="1:9" x14ac:dyDescent="0.3">
      <c r="A627">
        <v>10484</v>
      </c>
      <c r="B627">
        <v>40</v>
      </c>
      <c r="C627">
        <v>14.7</v>
      </c>
      <c r="D627">
        <v>10</v>
      </c>
      <c r="E627">
        <v>0</v>
      </c>
      <c r="F627" s="1">
        <v>34813</v>
      </c>
      <c r="G627" t="s">
        <v>133</v>
      </c>
      <c r="H627">
        <f>KPI[[#This Row],[UnitPrice]]*KPI[[#This Row],[Quantity]]</f>
        <v>147</v>
      </c>
      <c r="I627">
        <v>3</v>
      </c>
    </row>
    <row r="628" spans="1:9" x14ac:dyDescent="0.3">
      <c r="A628">
        <v>10484</v>
      </c>
      <c r="B628">
        <v>51</v>
      </c>
      <c r="C628">
        <v>42.4</v>
      </c>
      <c r="D628">
        <v>3</v>
      </c>
      <c r="E628">
        <v>0</v>
      </c>
      <c r="F628" s="1">
        <v>34813</v>
      </c>
      <c r="G628" t="s">
        <v>133</v>
      </c>
      <c r="H628">
        <f>KPI[[#This Row],[UnitPrice]]*KPI[[#This Row],[Quantity]]</f>
        <v>127.19999999999999</v>
      </c>
      <c r="I628">
        <v>3</v>
      </c>
    </row>
    <row r="629" spans="1:9" x14ac:dyDescent="0.3">
      <c r="A629">
        <v>10485</v>
      </c>
      <c r="B629">
        <v>2</v>
      </c>
      <c r="C629">
        <v>15.2</v>
      </c>
      <c r="D629">
        <v>20</v>
      </c>
      <c r="E629">
        <v>0.10000000149011612</v>
      </c>
      <c r="F629" s="1">
        <v>34814</v>
      </c>
      <c r="G629" t="s">
        <v>425</v>
      </c>
      <c r="H629">
        <f>KPI[[#This Row],[UnitPrice]]*KPI[[#This Row],[Quantity]]</f>
        <v>304</v>
      </c>
      <c r="I629">
        <v>4</v>
      </c>
    </row>
    <row r="630" spans="1:9" x14ac:dyDescent="0.3">
      <c r="A630">
        <v>10485</v>
      </c>
      <c r="B630">
        <v>3</v>
      </c>
      <c r="C630">
        <v>8</v>
      </c>
      <c r="D630">
        <v>20</v>
      </c>
      <c r="E630">
        <v>0.10000000149011612</v>
      </c>
      <c r="F630" s="1">
        <v>34814</v>
      </c>
      <c r="G630" t="s">
        <v>425</v>
      </c>
      <c r="H630">
        <f>KPI[[#This Row],[UnitPrice]]*KPI[[#This Row],[Quantity]]</f>
        <v>160</v>
      </c>
      <c r="I630">
        <v>4</v>
      </c>
    </row>
    <row r="631" spans="1:9" x14ac:dyDescent="0.3">
      <c r="A631">
        <v>10485</v>
      </c>
      <c r="B631">
        <v>55</v>
      </c>
      <c r="C631">
        <v>19.2</v>
      </c>
      <c r="D631">
        <v>30</v>
      </c>
      <c r="E631">
        <v>0.10000000149011612</v>
      </c>
      <c r="F631" s="1">
        <v>34814</v>
      </c>
      <c r="G631" t="s">
        <v>425</v>
      </c>
      <c r="H631">
        <f>KPI[[#This Row],[UnitPrice]]*KPI[[#This Row],[Quantity]]</f>
        <v>576</v>
      </c>
      <c r="I631">
        <v>4</v>
      </c>
    </row>
    <row r="632" spans="1:9" x14ac:dyDescent="0.3">
      <c r="A632">
        <v>10485</v>
      </c>
      <c r="B632">
        <v>70</v>
      </c>
      <c r="C632">
        <v>12</v>
      </c>
      <c r="D632">
        <v>60</v>
      </c>
      <c r="E632">
        <v>0.10000000149011612</v>
      </c>
      <c r="F632" s="1">
        <v>34814</v>
      </c>
      <c r="G632" t="s">
        <v>425</v>
      </c>
      <c r="H632">
        <f>KPI[[#This Row],[UnitPrice]]*KPI[[#This Row],[Quantity]]</f>
        <v>720</v>
      </c>
      <c r="I632">
        <v>4</v>
      </c>
    </row>
    <row r="633" spans="1:9" x14ac:dyDescent="0.3">
      <c r="A633">
        <v>10486</v>
      </c>
      <c r="B633">
        <v>11</v>
      </c>
      <c r="C633">
        <v>16.8</v>
      </c>
      <c r="D633">
        <v>5</v>
      </c>
      <c r="E633">
        <v>0</v>
      </c>
      <c r="F633" s="1">
        <v>34815</v>
      </c>
      <c r="G633" t="s">
        <v>326</v>
      </c>
      <c r="H633">
        <f>KPI[[#This Row],[UnitPrice]]*KPI[[#This Row],[Quantity]]</f>
        <v>84</v>
      </c>
      <c r="I633">
        <v>1</v>
      </c>
    </row>
    <row r="634" spans="1:9" x14ac:dyDescent="0.3">
      <c r="A634">
        <v>10486</v>
      </c>
      <c r="B634">
        <v>51</v>
      </c>
      <c r="C634">
        <v>42.4</v>
      </c>
      <c r="D634">
        <v>25</v>
      </c>
      <c r="E634">
        <v>0</v>
      </c>
      <c r="F634" s="1">
        <v>34815</v>
      </c>
      <c r="G634" t="s">
        <v>326</v>
      </c>
      <c r="H634">
        <f>KPI[[#This Row],[UnitPrice]]*KPI[[#This Row],[Quantity]]</f>
        <v>1060</v>
      </c>
      <c r="I634">
        <v>1</v>
      </c>
    </row>
    <row r="635" spans="1:9" x14ac:dyDescent="0.3">
      <c r="A635">
        <v>10486</v>
      </c>
      <c r="B635">
        <v>74</v>
      </c>
      <c r="C635">
        <v>8</v>
      </c>
      <c r="D635">
        <v>16</v>
      </c>
      <c r="E635">
        <v>0</v>
      </c>
      <c r="F635" s="1">
        <v>34815</v>
      </c>
      <c r="G635" t="s">
        <v>326</v>
      </c>
      <c r="H635">
        <f>KPI[[#This Row],[UnitPrice]]*KPI[[#This Row],[Quantity]]</f>
        <v>128</v>
      </c>
      <c r="I635">
        <v>1</v>
      </c>
    </row>
    <row r="636" spans="1:9" x14ac:dyDescent="0.3">
      <c r="A636">
        <v>10487</v>
      </c>
      <c r="B636">
        <v>19</v>
      </c>
      <c r="C636">
        <v>7.3</v>
      </c>
      <c r="D636">
        <v>5</v>
      </c>
      <c r="E636">
        <v>0</v>
      </c>
      <c r="F636" s="1">
        <v>34815</v>
      </c>
      <c r="G636" t="s">
        <v>541</v>
      </c>
      <c r="H636">
        <f>KPI[[#This Row],[UnitPrice]]*KPI[[#This Row],[Quantity]]</f>
        <v>36.5</v>
      </c>
      <c r="I636">
        <v>2</v>
      </c>
    </row>
    <row r="637" spans="1:9" x14ac:dyDescent="0.3">
      <c r="A637">
        <v>10487</v>
      </c>
      <c r="B637">
        <v>26</v>
      </c>
      <c r="C637">
        <v>24.9</v>
      </c>
      <c r="D637">
        <v>30</v>
      </c>
      <c r="E637">
        <v>0</v>
      </c>
      <c r="F637" s="1">
        <v>34815</v>
      </c>
      <c r="G637" t="s">
        <v>541</v>
      </c>
      <c r="H637">
        <f>KPI[[#This Row],[UnitPrice]]*KPI[[#This Row],[Quantity]]</f>
        <v>747</v>
      </c>
      <c r="I637">
        <v>2</v>
      </c>
    </row>
    <row r="638" spans="1:9" x14ac:dyDescent="0.3">
      <c r="A638">
        <v>10487</v>
      </c>
      <c r="B638">
        <v>54</v>
      </c>
      <c r="C638">
        <v>5.9</v>
      </c>
      <c r="D638">
        <v>24</v>
      </c>
      <c r="E638">
        <v>0.25</v>
      </c>
      <c r="F638" s="1">
        <v>34815</v>
      </c>
      <c r="G638" t="s">
        <v>541</v>
      </c>
      <c r="H638">
        <f>KPI[[#This Row],[UnitPrice]]*KPI[[#This Row],[Quantity]]</f>
        <v>141.60000000000002</v>
      </c>
      <c r="I638">
        <v>2</v>
      </c>
    </row>
    <row r="639" spans="1:9" x14ac:dyDescent="0.3">
      <c r="A639">
        <v>10488</v>
      </c>
      <c r="B639">
        <v>59</v>
      </c>
      <c r="C639">
        <v>44</v>
      </c>
      <c r="D639">
        <v>30</v>
      </c>
      <c r="E639">
        <v>0</v>
      </c>
      <c r="F639" s="1">
        <v>34816</v>
      </c>
      <c r="G639" t="s">
        <v>244</v>
      </c>
      <c r="H639">
        <f>KPI[[#This Row],[UnitPrice]]*KPI[[#This Row],[Quantity]]</f>
        <v>1320</v>
      </c>
      <c r="I639">
        <v>8</v>
      </c>
    </row>
    <row r="640" spans="1:9" x14ac:dyDescent="0.3">
      <c r="A640">
        <v>10488</v>
      </c>
      <c r="B640">
        <v>73</v>
      </c>
      <c r="C640">
        <v>12</v>
      </c>
      <c r="D640">
        <v>20</v>
      </c>
      <c r="E640">
        <v>0.20000000298023224</v>
      </c>
      <c r="F640" s="1">
        <v>34816</v>
      </c>
      <c r="G640" t="s">
        <v>244</v>
      </c>
      <c r="H640">
        <f>KPI[[#This Row],[UnitPrice]]*KPI[[#This Row],[Quantity]]</f>
        <v>240</v>
      </c>
      <c r="I640">
        <v>8</v>
      </c>
    </row>
    <row r="641" spans="1:9" x14ac:dyDescent="0.3">
      <c r="A641">
        <v>10489</v>
      </c>
      <c r="B641">
        <v>11</v>
      </c>
      <c r="C641">
        <v>16.8</v>
      </c>
      <c r="D641">
        <v>15</v>
      </c>
      <c r="E641">
        <v>0.25</v>
      </c>
      <c r="F641" s="1">
        <v>34817</v>
      </c>
      <c r="G641" t="s">
        <v>520</v>
      </c>
      <c r="H641">
        <f>KPI[[#This Row],[UnitPrice]]*KPI[[#This Row],[Quantity]]</f>
        <v>252</v>
      </c>
      <c r="I641">
        <v>6</v>
      </c>
    </row>
    <row r="642" spans="1:9" x14ac:dyDescent="0.3">
      <c r="A642">
        <v>10489</v>
      </c>
      <c r="B642">
        <v>16</v>
      </c>
      <c r="C642">
        <v>13.9</v>
      </c>
      <c r="D642">
        <v>18</v>
      </c>
      <c r="E642">
        <v>0</v>
      </c>
      <c r="F642" s="1">
        <v>34817</v>
      </c>
      <c r="G642" t="s">
        <v>520</v>
      </c>
      <c r="H642">
        <f>KPI[[#This Row],[UnitPrice]]*KPI[[#This Row],[Quantity]]</f>
        <v>250.20000000000002</v>
      </c>
      <c r="I642">
        <v>6</v>
      </c>
    </row>
    <row r="643" spans="1:9" x14ac:dyDescent="0.3">
      <c r="A643">
        <v>10490</v>
      </c>
      <c r="B643">
        <v>59</v>
      </c>
      <c r="C643">
        <v>44</v>
      </c>
      <c r="D643">
        <v>60</v>
      </c>
      <c r="E643">
        <v>0</v>
      </c>
      <c r="F643" s="1">
        <v>34820</v>
      </c>
      <c r="G643" t="s">
        <v>326</v>
      </c>
      <c r="H643">
        <f>KPI[[#This Row],[UnitPrice]]*KPI[[#This Row],[Quantity]]</f>
        <v>2640</v>
      </c>
      <c r="I643">
        <v>7</v>
      </c>
    </row>
    <row r="644" spans="1:9" x14ac:dyDescent="0.3">
      <c r="A644">
        <v>10490</v>
      </c>
      <c r="B644">
        <v>68</v>
      </c>
      <c r="C644">
        <v>10</v>
      </c>
      <c r="D644">
        <v>30</v>
      </c>
      <c r="E644">
        <v>0</v>
      </c>
      <c r="F644" s="1">
        <v>34820</v>
      </c>
      <c r="G644" t="s">
        <v>326</v>
      </c>
      <c r="H644">
        <f>KPI[[#This Row],[UnitPrice]]*KPI[[#This Row],[Quantity]]</f>
        <v>300</v>
      </c>
      <c r="I644">
        <v>7</v>
      </c>
    </row>
    <row r="645" spans="1:9" x14ac:dyDescent="0.3">
      <c r="A645">
        <v>10490</v>
      </c>
      <c r="B645">
        <v>75</v>
      </c>
      <c r="C645">
        <v>6.2</v>
      </c>
      <c r="D645">
        <v>36</v>
      </c>
      <c r="E645">
        <v>0</v>
      </c>
      <c r="F645" s="1">
        <v>34820</v>
      </c>
      <c r="G645" t="s">
        <v>326</v>
      </c>
      <c r="H645">
        <f>KPI[[#This Row],[UnitPrice]]*KPI[[#This Row],[Quantity]]</f>
        <v>223.20000000000002</v>
      </c>
      <c r="I645">
        <v>7</v>
      </c>
    </row>
    <row r="646" spans="1:9" x14ac:dyDescent="0.3">
      <c r="A646">
        <v>10491</v>
      </c>
      <c r="B646">
        <v>44</v>
      </c>
      <c r="C646">
        <v>15.5</v>
      </c>
      <c r="D646">
        <v>15</v>
      </c>
      <c r="E646">
        <v>0.15000000596046448</v>
      </c>
      <c r="F646" s="1">
        <v>34820</v>
      </c>
      <c r="G646" t="s">
        <v>267</v>
      </c>
      <c r="H646">
        <f>KPI[[#This Row],[UnitPrice]]*KPI[[#This Row],[Quantity]]</f>
        <v>232.5</v>
      </c>
      <c r="I646">
        <v>8</v>
      </c>
    </row>
    <row r="647" spans="1:9" x14ac:dyDescent="0.3">
      <c r="A647">
        <v>10491</v>
      </c>
      <c r="B647">
        <v>77</v>
      </c>
      <c r="C647">
        <v>10.4</v>
      </c>
      <c r="D647">
        <v>7</v>
      </c>
      <c r="E647">
        <v>0.15000000596046448</v>
      </c>
      <c r="F647" s="1">
        <v>34820</v>
      </c>
      <c r="G647" t="s">
        <v>267</v>
      </c>
      <c r="H647">
        <f>KPI[[#This Row],[UnitPrice]]*KPI[[#This Row],[Quantity]]</f>
        <v>72.8</v>
      </c>
      <c r="I647">
        <v>8</v>
      </c>
    </row>
    <row r="648" spans="1:9" x14ac:dyDescent="0.3">
      <c r="A648">
        <v>10492</v>
      </c>
      <c r="B648">
        <v>25</v>
      </c>
      <c r="C648">
        <v>11.2</v>
      </c>
      <c r="D648">
        <v>60</v>
      </c>
      <c r="E648">
        <v>5.000000074505806E-2</v>
      </c>
      <c r="F648" s="1">
        <v>34821</v>
      </c>
      <c r="G648" t="s">
        <v>122</v>
      </c>
      <c r="H648">
        <f>KPI[[#This Row],[UnitPrice]]*KPI[[#This Row],[Quantity]]</f>
        <v>672</v>
      </c>
      <c r="I648">
        <v>3</v>
      </c>
    </row>
    <row r="649" spans="1:9" x14ac:dyDescent="0.3">
      <c r="A649">
        <v>10492</v>
      </c>
      <c r="B649">
        <v>42</v>
      </c>
      <c r="C649">
        <v>11.2</v>
      </c>
      <c r="D649">
        <v>20</v>
      </c>
      <c r="E649">
        <v>5.000000074505806E-2</v>
      </c>
      <c r="F649" s="1">
        <v>34821</v>
      </c>
      <c r="G649" t="s">
        <v>122</v>
      </c>
      <c r="H649">
        <f>KPI[[#This Row],[UnitPrice]]*KPI[[#This Row],[Quantity]]</f>
        <v>224</v>
      </c>
      <c r="I649">
        <v>3</v>
      </c>
    </row>
    <row r="650" spans="1:9" x14ac:dyDescent="0.3">
      <c r="A650">
        <v>10493</v>
      </c>
      <c r="B650">
        <v>65</v>
      </c>
      <c r="C650">
        <v>16.8</v>
      </c>
      <c r="D650">
        <v>15</v>
      </c>
      <c r="E650">
        <v>0.10000000149011612</v>
      </c>
      <c r="F650" s="1">
        <v>34822</v>
      </c>
      <c r="G650" t="s">
        <v>375</v>
      </c>
      <c r="H650">
        <f>KPI[[#This Row],[UnitPrice]]*KPI[[#This Row],[Quantity]]</f>
        <v>252</v>
      </c>
      <c r="I650">
        <v>4</v>
      </c>
    </row>
    <row r="651" spans="1:9" x14ac:dyDescent="0.3">
      <c r="A651">
        <v>10493</v>
      </c>
      <c r="B651">
        <v>66</v>
      </c>
      <c r="C651">
        <v>13.6</v>
      </c>
      <c r="D651">
        <v>10</v>
      </c>
      <c r="E651">
        <v>0.10000000149011612</v>
      </c>
      <c r="F651" s="1">
        <v>34822</v>
      </c>
      <c r="G651" t="s">
        <v>375</v>
      </c>
      <c r="H651">
        <f>KPI[[#This Row],[UnitPrice]]*KPI[[#This Row],[Quantity]]</f>
        <v>136</v>
      </c>
      <c r="I651">
        <v>4</v>
      </c>
    </row>
    <row r="652" spans="1:9" x14ac:dyDescent="0.3">
      <c r="A652">
        <v>10493</v>
      </c>
      <c r="B652">
        <v>69</v>
      </c>
      <c r="C652">
        <v>28.8</v>
      </c>
      <c r="D652">
        <v>10</v>
      </c>
      <c r="E652">
        <v>0.10000000149011612</v>
      </c>
      <c r="F652" s="1">
        <v>34822</v>
      </c>
      <c r="G652" t="s">
        <v>375</v>
      </c>
      <c r="H652">
        <f>KPI[[#This Row],[UnitPrice]]*KPI[[#This Row],[Quantity]]</f>
        <v>288</v>
      </c>
      <c r="I652">
        <v>4</v>
      </c>
    </row>
    <row r="653" spans="1:9" x14ac:dyDescent="0.3">
      <c r="A653">
        <v>10494</v>
      </c>
      <c r="B653">
        <v>56</v>
      </c>
      <c r="C653">
        <v>30.4</v>
      </c>
      <c r="D653">
        <v>30</v>
      </c>
      <c r="E653">
        <v>0</v>
      </c>
      <c r="F653" s="1">
        <v>34822</v>
      </c>
      <c r="G653" t="s">
        <v>164</v>
      </c>
      <c r="H653">
        <f>KPI[[#This Row],[UnitPrice]]*KPI[[#This Row],[Quantity]]</f>
        <v>912</v>
      </c>
      <c r="I653">
        <v>4</v>
      </c>
    </row>
    <row r="654" spans="1:9" x14ac:dyDescent="0.3">
      <c r="A654">
        <v>10495</v>
      </c>
      <c r="B654">
        <v>23</v>
      </c>
      <c r="C654">
        <v>7.2</v>
      </c>
      <c r="D654">
        <v>10</v>
      </c>
      <c r="E654">
        <v>0</v>
      </c>
      <c r="F654" s="1">
        <v>34823</v>
      </c>
      <c r="G654" t="s">
        <v>383</v>
      </c>
      <c r="H654">
        <f>KPI[[#This Row],[UnitPrice]]*KPI[[#This Row],[Quantity]]</f>
        <v>72</v>
      </c>
      <c r="I654">
        <v>3</v>
      </c>
    </row>
    <row r="655" spans="1:9" x14ac:dyDescent="0.3">
      <c r="A655">
        <v>10495</v>
      </c>
      <c r="B655">
        <v>41</v>
      </c>
      <c r="C655">
        <v>7.7</v>
      </c>
      <c r="D655">
        <v>20</v>
      </c>
      <c r="E655">
        <v>0</v>
      </c>
      <c r="F655" s="1">
        <v>34823</v>
      </c>
      <c r="G655" t="s">
        <v>383</v>
      </c>
      <c r="H655">
        <f>KPI[[#This Row],[UnitPrice]]*KPI[[#This Row],[Quantity]]</f>
        <v>154</v>
      </c>
      <c r="I655">
        <v>3</v>
      </c>
    </row>
    <row r="656" spans="1:9" x14ac:dyDescent="0.3">
      <c r="A656">
        <v>10495</v>
      </c>
      <c r="B656">
        <v>77</v>
      </c>
      <c r="C656">
        <v>10.4</v>
      </c>
      <c r="D656">
        <v>5</v>
      </c>
      <c r="E656">
        <v>0</v>
      </c>
      <c r="F656" s="1">
        <v>34823</v>
      </c>
      <c r="G656" t="s">
        <v>383</v>
      </c>
      <c r="H656">
        <f>KPI[[#This Row],[UnitPrice]]*KPI[[#This Row],[Quantity]]</f>
        <v>52</v>
      </c>
      <c r="I656">
        <v>3</v>
      </c>
    </row>
    <row r="657" spans="1:9" x14ac:dyDescent="0.3">
      <c r="A657">
        <v>10496</v>
      </c>
      <c r="B657">
        <v>31</v>
      </c>
      <c r="C657">
        <v>10</v>
      </c>
      <c r="D657">
        <v>20</v>
      </c>
      <c r="E657">
        <v>5.000000074505806E-2</v>
      </c>
      <c r="F657" s="1">
        <v>34824</v>
      </c>
      <c r="G657" t="s">
        <v>683</v>
      </c>
      <c r="H657">
        <f>KPI[[#This Row],[UnitPrice]]*KPI[[#This Row],[Quantity]]</f>
        <v>200</v>
      </c>
      <c r="I657">
        <v>7</v>
      </c>
    </row>
    <row r="658" spans="1:9" x14ac:dyDescent="0.3">
      <c r="A658">
        <v>10497</v>
      </c>
      <c r="B658">
        <v>56</v>
      </c>
      <c r="C658">
        <v>30.4</v>
      </c>
      <c r="D658">
        <v>14</v>
      </c>
      <c r="E658">
        <v>0</v>
      </c>
      <c r="F658" s="1">
        <v>34824</v>
      </c>
      <c r="G658" t="s">
        <v>400</v>
      </c>
      <c r="H658">
        <f>KPI[[#This Row],[UnitPrice]]*KPI[[#This Row],[Quantity]]</f>
        <v>425.59999999999997</v>
      </c>
      <c r="I658">
        <v>7</v>
      </c>
    </row>
    <row r="659" spans="1:9" x14ac:dyDescent="0.3">
      <c r="A659">
        <v>10497</v>
      </c>
      <c r="B659">
        <v>72</v>
      </c>
      <c r="C659">
        <v>27.8</v>
      </c>
      <c r="D659">
        <v>25</v>
      </c>
      <c r="E659">
        <v>0</v>
      </c>
      <c r="F659" s="1">
        <v>34824</v>
      </c>
      <c r="G659" t="s">
        <v>400</v>
      </c>
      <c r="H659">
        <f>KPI[[#This Row],[UnitPrice]]*KPI[[#This Row],[Quantity]]</f>
        <v>695</v>
      </c>
      <c r="I659">
        <v>7</v>
      </c>
    </row>
    <row r="660" spans="1:9" x14ac:dyDescent="0.3">
      <c r="A660">
        <v>10497</v>
      </c>
      <c r="B660">
        <v>77</v>
      </c>
      <c r="C660">
        <v>10.4</v>
      </c>
      <c r="D660">
        <v>25</v>
      </c>
      <c r="E660">
        <v>0</v>
      </c>
      <c r="F660" s="1">
        <v>34824</v>
      </c>
      <c r="G660" t="s">
        <v>400</v>
      </c>
      <c r="H660">
        <f>KPI[[#This Row],[UnitPrice]]*KPI[[#This Row],[Quantity]]</f>
        <v>260</v>
      </c>
      <c r="I660">
        <v>7</v>
      </c>
    </row>
    <row r="661" spans="1:9" x14ac:dyDescent="0.3">
      <c r="A661">
        <v>10498</v>
      </c>
      <c r="B661">
        <v>24</v>
      </c>
      <c r="C661">
        <v>4.5</v>
      </c>
      <c r="D661">
        <v>14</v>
      </c>
      <c r="E661">
        <v>0</v>
      </c>
      <c r="F661" s="1">
        <v>34827</v>
      </c>
      <c r="G661" t="s">
        <v>326</v>
      </c>
      <c r="H661">
        <f>KPI[[#This Row],[UnitPrice]]*KPI[[#This Row],[Quantity]]</f>
        <v>63</v>
      </c>
      <c r="I661">
        <v>8</v>
      </c>
    </row>
    <row r="662" spans="1:9" x14ac:dyDescent="0.3">
      <c r="A662">
        <v>10498</v>
      </c>
      <c r="B662">
        <v>40</v>
      </c>
      <c r="C662">
        <v>18.399999999999999</v>
      </c>
      <c r="D662">
        <v>5</v>
      </c>
      <c r="E662">
        <v>0</v>
      </c>
      <c r="F662" s="1">
        <v>34827</v>
      </c>
      <c r="G662" t="s">
        <v>326</v>
      </c>
      <c r="H662">
        <f>KPI[[#This Row],[UnitPrice]]*KPI[[#This Row],[Quantity]]</f>
        <v>92</v>
      </c>
      <c r="I662">
        <v>8</v>
      </c>
    </row>
    <row r="663" spans="1:9" x14ac:dyDescent="0.3">
      <c r="A663">
        <v>10498</v>
      </c>
      <c r="B663">
        <v>42</v>
      </c>
      <c r="C663">
        <v>14</v>
      </c>
      <c r="D663">
        <v>30</v>
      </c>
      <c r="E663">
        <v>0</v>
      </c>
      <c r="F663" s="1">
        <v>34827</v>
      </c>
      <c r="G663" t="s">
        <v>326</v>
      </c>
      <c r="H663">
        <f>KPI[[#This Row],[UnitPrice]]*KPI[[#This Row],[Quantity]]</f>
        <v>420</v>
      </c>
      <c r="I663">
        <v>8</v>
      </c>
    </row>
    <row r="664" spans="1:9" x14ac:dyDescent="0.3">
      <c r="A664">
        <v>10499</v>
      </c>
      <c r="B664">
        <v>28</v>
      </c>
      <c r="C664">
        <v>45.6</v>
      </c>
      <c r="D664">
        <v>20</v>
      </c>
      <c r="E664">
        <v>0</v>
      </c>
      <c r="F664" s="1">
        <v>34828</v>
      </c>
      <c r="G664" t="s">
        <v>416</v>
      </c>
      <c r="H664">
        <f>KPI[[#This Row],[UnitPrice]]*KPI[[#This Row],[Quantity]]</f>
        <v>912</v>
      </c>
      <c r="I664">
        <v>4</v>
      </c>
    </row>
    <row r="665" spans="1:9" x14ac:dyDescent="0.3">
      <c r="A665">
        <v>10499</v>
      </c>
      <c r="B665">
        <v>49</v>
      </c>
      <c r="C665">
        <v>20</v>
      </c>
      <c r="D665">
        <v>25</v>
      </c>
      <c r="E665">
        <v>0</v>
      </c>
      <c r="F665" s="1">
        <v>34828</v>
      </c>
      <c r="G665" t="s">
        <v>416</v>
      </c>
      <c r="H665">
        <f>KPI[[#This Row],[UnitPrice]]*KPI[[#This Row],[Quantity]]</f>
        <v>500</v>
      </c>
      <c r="I665">
        <v>4</v>
      </c>
    </row>
    <row r="666" spans="1:9" x14ac:dyDescent="0.3">
      <c r="A666">
        <v>10500</v>
      </c>
      <c r="B666">
        <v>15</v>
      </c>
      <c r="C666">
        <v>15.5</v>
      </c>
      <c r="D666">
        <v>12</v>
      </c>
      <c r="E666">
        <v>5.000000074505806E-2</v>
      </c>
      <c r="F666" s="1">
        <v>34829</v>
      </c>
      <c r="G666" t="s">
        <v>375</v>
      </c>
      <c r="H666">
        <f>KPI[[#This Row],[UnitPrice]]*KPI[[#This Row],[Quantity]]</f>
        <v>186</v>
      </c>
      <c r="I666">
        <v>6</v>
      </c>
    </row>
    <row r="667" spans="1:9" x14ac:dyDescent="0.3">
      <c r="A667">
        <v>10500</v>
      </c>
      <c r="B667">
        <v>28</v>
      </c>
      <c r="C667">
        <v>45.6</v>
      </c>
      <c r="D667">
        <v>8</v>
      </c>
      <c r="E667">
        <v>5.000000074505806E-2</v>
      </c>
      <c r="F667" s="1">
        <v>34829</v>
      </c>
      <c r="G667" t="s">
        <v>375</v>
      </c>
      <c r="H667">
        <f>KPI[[#This Row],[UnitPrice]]*KPI[[#This Row],[Quantity]]</f>
        <v>364.8</v>
      </c>
      <c r="I667">
        <v>6</v>
      </c>
    </row>
    <row r="668" spans="1:9" x14ac:dyDescent="0.3">
      <c r="A668">
        <v>10501</v>
      </c>
      <c r="B668">
        <v>54</v>
      </c>
      <c r="C668">
        <v>7.45</v>
      </c>
      <c r="D668">
        <v>20</v>
      </c>
      <c r="E668">
        <v>0</v>
      </c>
      <c r="F668" s="1">
        <v>34829</v>
      </c>
      <c r="G668" t="s">
        <v>87</v>
      </c>
      <c r="H668">
        <f>KPI[[#This Row],[UnitPrice]]*KPI[[#This Row],[Quantity]]</f>
        <v>149</v>
      </c>
      <c r="I668">
        <v>9</v>
      </c>
    </row>
    <row r="669" spans="1:9" x14ac:dyDescent="0.3">
      <c r="A669">
        <v>10502</v>
      </c>
      <c r="B669">
        <v>45</v>
      </c>
      <c r="C669">
        <v>9.5</v>
      </c>
      <c r="D669">
        <v>21</v>
      </c>
      <c r="E669">
        <v>0</v>
      </c>
      <c r="F669" s="1">
        <v>34830</v>
      </c>
      <c r="G669" t="s">
        <v>513</v>
      </c>
      <c r="H669">
        <f>KPI[[#This Row],[UnitPrice]]*KPI[[#This Row],[Quantity]]</f>
        <v>199.5</v>
      </c>
      <c r="I669">
        <v>2</v>
      </c>
    </row>
    <row r="670" spans="1:9" x14ac:dyDescent="0.3">
      <c r="A670">
        <v>10502</v>
      </c>
      <c r="B670">
        <v>53</v>
      </c>
      <c r="C670">
        <v>32.799999999999997</v>
      </c>
      <c r="D670">
        <v>6</v>
      </c>
      <c r="E670">
        <v>0</v>
      </c>
      <c r="F670" s="1">
        <v>34830</v>
      </c>
      <c r="G670" t="s">
        <v>513</v>
      </c>
      <c r="H670">
        <f>KPI[[#This Row],[UnitPrice]]*KPI[[#This Row],[Quantity]]</f>
        <v>196.79999999999998</v>
      </c>
      <c r="I670">
        <v>2</v>
      </c>
    </row>
    <row r="671" spans="1:9" x14ac:dyDescent="0.3">
      <c r="A671">
        <v>10502</v>
      </c>
      <c r="B671">
        <v>67</v>
      </c>
      <c r="C671">
        <v>14</v>
      </c>
      <c r="D671">
        <v>30</v>
      </c>
      <c r="E671">
        <v>0</v>
      </c>
      <c r="F671" s="1">
        <v>34830</v>
      </c>
      <c r="G671" t="s">
        <v>513</v>
      </c>
      <c r="H671">
        <f>KPI[[#This Row],[UnitPrice]]*KPI[[#This Row],[Quantity]]</f>
        <v>420</v>
      </c>
      <c r="I671">
        <v>2</v>
      </c>
    </row>
    <row r="672" spans="1:9" x14ac:dyDescent="0.3">
      <c r="A672">
        <v>10503</v>
      </c>
      <c r="B672">
        <v>14</v>
      </c>
      <c r="C672">
        <v>23.25</v>
      </c>
      <c r="D672">
        <v>70</v>
      </c>
      <c r="E672">
        <v>0</v>
      </c>
      <c r="F672" s="1">
        <v>34831</v>
      </c>
      <c r="G672" t="s">
        <v>343</v>
      </c>
      <c r="H672">
        <f>KPI[[#This Row],[UnitPrice]]*KPI[[#This Row],[Quantity]]</f>
        <v>1627.5</v>
      </c>
      <c r="I672">
        <v>6</v>
      </c>
    </row>
    <row r="673" spans="1:9" x14ac:dyDescent="0.3">
      <c r="A673">
        <v>10503</v>
      </c>
      <c r="B673">
        <v>65</v>
      </c>
      <c r="C673">
        <v>21.05</v>
      </c>
      <c r="D673">
        <v>20</v>
      </c>
      <c r="E673">
        <v>0</v>
      </c>
      <c r="F673" s="1">
        <v>34831</v>
      </c>
      <c r="G673" t="s">
        <v>343</v>
      </c>
      <c r="H673">
        <f>KPI[[#This Row],[UnitPrice]]*KPI[[#This Row],[Quantity]]</f>
        <v>421</v>
      </c>
      <c r="I673">
        <v>6</v>
      </c>
    </row>
    <row r="674" spans="1:9" x14ac:dyDescent="0.3">
      <c r="A674">
        <v>10504</v>
      </c>
      <c r="B674">
        <v>2</v>
      </c>
      <c r="C674">
        <v>19</v>
      </c>
      <c r="D674">
        <v>12</v>
      </c>
      <c r="E674">
        <v>0</v>
      </c>
      <c r="F674" s="1">
        <v>34831</v>
      </c>
      <c r="G674" t="s">
        <v>745</v>
      </c>
      <c r="H674">
        <f>KPI[[#This Row],[UnitPrice]]*KPI[[#This Row],[Quantity]]</f>
        <v>228</v>
      </c>
      <c r="I674">
        <v>4</v>
      </c>
    </row>
    <row r="675" spans="1:9" x14ac:dyDescent="0.3">
      <c r="A675">
        <v>10504</v>
      </c>
      <c r="B675">
        <v>21</v>
      </c>
      <c r="C675">
        <v>10</v>
      </c>
      <c r="D675">
        <v>12</v>
      </c>
      <c r="E675">
        <v>0</v>
      </c>
      <c r="F675" s="1">
        <v>34831</v>
      </c>
      <c r="G675" t="s">
        <v>745</v>
      </c>
      <c r="H675">
        <f>KPI[[#This Row],[UnitPrice]]*KPI[[#This Row],[Quantity]]</f>
        <v>120</v>
      </c>
      <c r="I675">
        <v>4</v>
      </c>
    </row>
    <row r="676" spans="1:9" x14ac:dyDescent="0.3">
      <c r="A676">
        <v>10504</v>
      </c>
      <c r="B676">
        <v>53</v>
      </c>
      <c r="C676">
        <v>32.799999999999997</v>
      </c>
      <c r="D676">
        <v>10</v>
      </c>
      <c r="E676">
        <v>0</v>
      </c>
      <c r="F676" s="1">
        <v>34831</v>
      </c>
      <c r="G676" t="s">
        <v>745</v>
      </c>
      <c r="H676">
        <f>KPI[[#This Row],[UnitPrice]]*KPI[[#This Row],[Quantity]]</f>
        <v>328</v>
      </c>
      <c r="I676">
        <v>4</v>
      </c>
    </row>
    <row r="677" spans="1:9" x14ac:dyDescent="0.3">
      <c r="A677">
        <v>10504</v>
      </c>
      <c r="B677">
        <v>61</v>
      </c>
      <c r="C677">
        <v>28.5</v>
      </c>
      <c r="D677">
        <v>25</v>
      </c>
      <c r="E677">
        <v>0</v>
      </c>
      <c r="F677" s="1">
        <v>34831</v>
      </c>
      <c r="G677" t="s">
        <v>745</v>
      </c>
      <c r="H677">
        <f>KPI[[#This Row],[UnitPrice]]*KPI[[#This Row],[Quantity]]</f>
        <v>712.5</v>
      </c>
      <c r="I677">
        <v>4</v>
      </c>
    </row>
    <row r="678" spans="1:9" x14ac:dyDescent="0.3">
      <c r="A678">
        <v>10505</v>
      </c>
      <c r="B678">
        <v>62</v>
      </c>
      <c r="C678">
        <v>49.3</v>
      </c>
      <c r="D678">
        <v>3</v>
      </c>
      <c r="E678">
        <v>0</v>
      </c>
      <c r="F678" s="1">
        <v>34834</v>
      </c>
      <c r="G678" t="s">
        <v>459</v>
      </c>
      <c r="H678">
        <f>KPI[[#This Row],[UnitPrice]]*KPI[[#This Row],[Quantity]]</f>
        <v>147.89999999999998</v>
      </c>
      <c r="I678">
        <v>3</v>
      </c>
    </row>
    <row r="679" spans="1:9" x14ac:dyDescent="0.3">
      <c r="A679">
        <v>10506</v>
      </c>
      <c r="B679">
        <v>25</v>
      </c>
      <c r="C679">
        <v>14</v>
      </c>
      <c r="D679">
        <v>18</v>
      </c>
      <c r="E679">
        <v>0.10000000149011612</v>
      </c>
      <c r="F679" s="1">
        <v>34835</v>
      </c>
      <c r="G679" t="s">
        <v>360</v>
      </c>
      <c r="H679">
        <f>KPI[[#This Row],[UnitPrice]]*KPI[[#This Row],[Quantity]]</f>
        <v>252</v>
      </c>
      <c r="I679">
        <v>9</v>
      </c>
    </row>
    <row r="680" spans="1:9" x14ac:dyDescent="0.3">
      <c r="A680">
        <v>10506</v>
      </c>
      <c r="B680">
        <v>70</v>
      </c>
      <c r="C680">
        <v>15</v>
      </c>
      <c r="D680">
        <v>14</v>
      </c>
      <c r="E680">
        <v>0.10000000149011612</v>
      </c>
      <c r="F680" s="1">
        <v>34835</v>
      </c>
      <c r="G680" t="s">
        <v>360</v>
      </c>
      <c r="H680">
        <f>KPI[[#This Row],[UnitPrice]]*KPI[[#This Row],[Quantity]]</f>
        <v>210</v>
      </c>
      <c r="I680">
        <v>9</v>
      </c>
    </row>
    <row r="681" spans="1:9" x14ac:dyDescent="0.3">
      <c r="A681">
        <v>10507</v>
      </c>
      <c r="B681">
        <v>43</v>
      </c>
      <c r="C681">
        <v>46</v>
      </c>
      <c r="D681">
        <v>15</v>
      </c>
      <c r="E681">
        <v>0.15000000596046448</v>
      </c>
      <c r="F681" s="1">
        <v>34835</v>
      </c>
      <c r="G681" t="s">
        <v>62</v>
      </c>
      <c r="H681">
        <f>KPI[[#This Row],[UnitPrice]]*KPI[[#This Row],[Quantity]]</f>
        <v>690</v>
      </c>
      <c r="I681">
        <v>7</v>
      </c>
    </row>
    <row r="682" spans="1:9" x14ac:dyDescent="0.3">
      <c r="A682">
        <v>10507</v>
      </c>
      <c r="B682">
        <v>48</v>
      </c>
      <c r="C682">
        <v>12.75</v>
      </c>
      <c r="D682">
        <v>15</v>
      </c>
      <c r="E682">
        <v>0.15000000596046448</v>
      </c>
      <c r="F682" s="1">
        <v>34835</v>
      </c>
      <c r="G682" t="s">
        <v>62</v>
      </c>
      <c r="H682">
        <f>KPI[[#This Row],[UnitPrice]]*KPI[[#This Row],[Quantity]]</f>
        <v>191.25</v>
      </c>
      <c r="I682">
        <v>7</v>
      </c>
    </row>
    <row r="683" spans="1:9" x14ac:dyDescent="0.3">
      <c r="A683">
        <v>10508</v>
      </c>
      <c r="B683">
        <v>13</v>
      </c>
      <c r="C683">
        <v>6</v>
      </c>
      <c r="D683">
        <v>10</v>
      </c>
      <c r="E683">
        <v>0</v>
      </c>
      <c r="F683" s="1">
        <v>34836</v>
      </c>
      <c r="G683" t="s">
        <v>497</v>
      </c>
      <c r="H683">
        <f>KPI[[#This Row],[UnitPrice]]*KPI[[#This Row],[Quantity]]</f>
        <v>60</v>
      </c>
      <c r="I683">
        <v>1</v>
      </c>
    </row>
    <row r="684" spans="1:9" x14ac:dyDescent="0.3">
      <c r="A684">
        <v>10508</v>
      </c>
      <c r="B684">
        <v>39</v>
      </c>
      <c r="C684">
        <v>18</v>
      </c>
      <c r="D684">
        <v>10</v>
      </c>
      <c r="E684">
        <v>0</v>
      </c>
      <c r="F684" s="1">
        <v>34836</v>
      </c>
      <c r="G684" t="s">
        <v>497</v>
      </c>
      <c r="H684">
        <f>KPI[[#This Row],[UnitPrice]]*KPI[[#This Row],[Quantity]]</f>
        <v>180</v>
      </c>
      <c r="I684">
        <v>1</v>
      </c>
    </row>
    <row r="685" spans="1:9" x14ac:dyDescent="0.3">
      <c r="A685">
        <v>10509</v>
      </c>
      <c r="B685">
        <v>28</v>
      </c>
      <c r="C685">
        <v>45.6</v>
      </c>
      <c r="D685">
        <v>3</v>
      </c>
      <c r="E685">
        <v>0</v>
      </c>
      <c r="F685" s="1">
        <v>34837</v>
      </c>
      <c r="G685" t="s">
        <v>87</v>
      </c>
      <c r="H685">
        <f>KPI[[#This Row],[UnitPrice]]*KPI[[#This Row],[Quantity]]</f>
        <v>136.80000000000001</v>
      </c>
      <c r="I685">
        <v>4</v>
      </c>
    </row>
    <row r="686" spans="1:9" x14ac:dyDescent="0.3">
      <c r="A686">
        <v>10510</v>
      </c>
      <c r="B686">
        <v>29</v>
      </c>
      <c r="C686">
        <v>123.79</v>
      </c>
      <c r="D686">
        <v>36</v>
      </c>
      <c r="E686">
        <v>0</v>
      </c>
      <c r="F686" s="1">
        <v>34838</v>
      </c>
      <c r="G686" t="s">
        <v>607</v>
      </c>
      <c r="H686">
        <f>KPI[[#This Row],[UnitPrice]]*KPI[[#This Row],[Quantity]]</f>
        <v>4456.4400000000005</v>
      </c>
      <c r="I686">
        <v>6</v>
      </c>
    </row>
    <row r="687" spans="1:9" x14ac:dyDescent="0.3">
      <c r="A687">
        <v>10510</v>
      </c>
      <c r="B687">
        <v>75</v>
      </c>
      <c r="C687">
        <v>7.75</v>
      </c>
      <c r="D687">
        <v>36</v>
      </c>
      <c r="E687">
        <v>0.10000000149011612</v>
      </c>
      <c r="F687" s="1">
        <v>34838</v>
      </c>
      <c r="G687" t="s">
        <v>607</v>
      </c>
      <c r="H687">
        <f>KPI[[#This Row],[UnitPrice]]*KPI[[#This Row],[Quantity]]</f>
        <v>279</v>
      </c>
      <c r="I687">
        <v>6</v>
      </c>
    </row>
    <row r="688" spans="1:9" x14ac:dyDescent="0.3">
      <c r="A688">
        <v>10511</v>
      </c>
      <c r="B688">
        <v>4</v>
      </c>
      <c r="C688">
        <v>22</v>
      </c>
      <c r="D688">
        <v>50</v>
      </c>
      <c r="E688">
        <v>0.15000000596046448</v>
      </c>
      <c r="F688" s="1">
        <v>34838</v>
      </c>
      <c r="G688" t="s">
        <v>114</v>
      </c>
      <c r="H688">
        <f>KPI[[#This Row],[UnitPrice]]*KPI[[#This Row],[Quantity]]</f>
        <v>1100</v>
      </c>
      <c r="I688">
        <v>4</v>
      </c>
    </row>
    <row r="689" spans="1:9" x14ac:dyDescent="0.3">
      <c r="A689">
        <v>10511</v>
      </c>
      <c r="B689">
        <v>7</v>
      </c>
      <c r="C689">
        <v>30</v>
      </c>
      <c r="D689">
        <v>50</v>
      </c>
      <c r="E689">
        <v>0.15000000596046448</v>
      </c>
      <c r="F689" s="1">
        <v>34838</v>
      </c>
      <c r="G689" t="s">
        <v>114</v>
      </c>
      <c r="H689">
        <f>KPI[[#This Row],[UnitPrice]]*KPI[[#This Row],[Quantity]]</f>
        <v>1500</v>
      </c>
      <c r="I689">
        <v>4</v>
      </c>
    </row>
    <row r="690" spans="1:9" x14ac:dyDescent="0.3">
      <c r="A690">
        <v>10511</v>
      </c>
      <c r="B690">
        <v>8</v>
      </c>
      <c r="C690">
        <v>40</v>
      </c>
      <c r="D690">
        <v>10</v>
      </c>
      <c r="E690">
        <v>0.15000000596046448</v>
      </c>
      <c r="F690" s="1">
        <v>34838</v>
      </c>
      <c r="G690" t="s">
        <v>114</v>
      </c>
      <c r="H690">
        <f>KPI[[#This Row],[UnitPrice]]*KPI[[#This Row],[Quantity]]</f>
        <v>400</v>
      </c>
      <c r="I690">
        <v>4</v>
      </c>
    </row>
    <row r="691" spans="1:9" x14ac:dyDescent="0.3">
      <c r="A691">
        <v>10512</v>
      </c>
      <c r="B691">
        <v>24</v>
      </c>
      <c r="C691">
        <v>4.5</v>
      </c>
      <c r="D691">
        <v>10</v>
      </c>
      <c r="E691">
        <v>0.15000000596046448</v>
      </c>
      <c r="F691" s="1">
        <v>34841</v>
      </c>
      <c r="G691" t="s">
        <v>214</v>
      </c>
      <c r="H691">
        <f>KPI[[#This Row],[UnitPrice]]*KPI[[#This Row],[Quantity]]</f>
        <v>45</v>
      </c>
      <c r="I691">
        <v>7</v>
      </c>
    </row>
    <row r="692" spans="1:9" x14ac:dyDescent="0.3">
      <c r="A692">
        <v>10512</v>
      </c>
      <c r="B692">
        <v>46</v>
      </c>
      <c r="C692">
        <v>12</v>
      </c>
      <c r="D692">
        <v>9</v>
      </c>
      <c r="E692">
        <v>0.15000000596046448</v>
      </c>
      <c r="F692" s="1">
        <v>34841</v>
      </c>
      <c r="G692" t="s">
        <v>214</v>
      </c>
      <c r="H692">
        <f>KPI[[#This Row],[UnitPrice]]*KPI[[#This Row],[Quantity]]</f>
        <v>108</v>
      </c>
      <c r="I692">
        <v>7</v>
      </c>
    </row>
    <row r="693" spans="1:9" x14ac:dyDescent="0.3">
      <c r="A693">
        <v>10512</v>
      </c>
      <c r="B693">
        <v>47</v>
      </c>
      <c r="C693">
        <v>9.5</v>
      </c>
      <c r="D693">
        <v>6</v>
      </c>
      <c r="E693">
        <v>0.15000000596046448</v>
      </c>
      <c r="F693" s="1">
        <v>34841</v>
      </c>
      <c r="G693" t="s">
        <v>214</v>
      </c>
      <c r="H693">
        <f>KPI[[#This Row],[UnitPrice]]*KPI[[#This Row],[Quantity]]</f>
        <v>57</v>
      </c>
      <c r="I693">
        <v>7</v>
      </c>
    </row>
    <row r="694" spans="1:9" x14ac:dyDescent="0.3">
      <c r="A694">
        <v>10512</v>
      </c>
      <c r="B694">
        <v>60</v>
      </c>
      <c r="C694">
        <v>34</v>
      </c>
      <c r="D694">
        <v>12</v>
      </c>
      <c r="E694">
        <v>0.15000000596046448</v>
      </c>
      <c r="F694" s="1">
        <v>34841</v>
      </c>
      <c r="G694" t="s">
        <v>214</v>
      </c>
      <c r="H694">
        <f>KPI[[#This Row],[UnitPrice]]*KPI[[#This Row],[Quantity]]</f>
        <v>408</v>
      </c>
      <c r="I694">
        <v>7</v>
      </c>
    </row>
    <row r="695" spans="1:9" x14ac:dyDescent="0.3">
      <c r="A695">
        <v>10513</v>
      </c>
      <c r="B695">
        <v>21</v>
      </c>
      <c r="C695">
        <v>10</v>
      </c>
      <c r="D695">
        <v>40</v>
      </c>
      <c r="E695">
        <v>0.20000000298023224</v>
      </c>
      <c r="F695" s="1">
        <v>34842</v>
      </c>
      <c r="G695" t="s">
        <v>722</v>
      </c>
      <c r="H695">
        <f>KPI[[#This Row],[UnitPrice]]*KPI[[#This Row],[Quantity]]</f>
        <v>400</v>
      </c>
      <c r="I695">
        <v>7</v>
      </c>
    </row>
    <row r="696" spans="1:9" x14ac:dyDescent="0.3">
      <c r="A696">
        <v>10513</v>
      </c>
      <c r="B696">
        <v>32</v>
      </c>
      <c r="C696">
        <v>32</v>
      </c>
      <c r="D696">
        <v>50</v>
      </c>
      <c r="E696">
        <v>0.20000000298023224</v>
      </c>
      <c r="F696" s="1">
        <v>34842</v>
      </c>
      <c r="G696" t="s">
        <v>722</v>
      </c>
      <c r="H696">
        <f>KPI[[#This Row],[UnitPrice]]*KPI[[#This Row],[Quantity]]</f>
        <v>1600</v>
      </c>
      <c r="I696">
        <v>7</v>
      </c>
    </row>
    <row r="697" spans="1:9" x14ac:dyDescent="0.3">
      <c r="A697">
        <v>10513</v>
      </c>
      <c r="B697">
        <v>61</v>
      </c>
      <c r="C697">
        <v>28.5</v>
      </c>
      <c r="D697">
        <v>15</v>
      </c>
      <c r="E697">
        <v>0.20000000298023224</v>
      </c>
      <c r="F697" s="1">
        <v>34842</v>
      </c>
      <c r="G697" t="s">
        <v>722</v>
      </c>
      <c r="H697">
        <f>KPI[[#This Row],[UnitPrice]]*KPI[[#This Row],[Quantity]]</f>
        <v>427.5</v>
      </c>
      <c r="I697">
        <v>7</v>
      </c>
    </row>
    <row r="698" spans="1:9" x14ac:dyDescent="0.3">
      <c r="A698">
        <v>10514</v>
      </c>
      <c r="B698">
        <v>20</v>
      </c>
      <c r="C698">
        <v>81</v>
      </c>
      <c r="D698">
        <v>39</v>
      </c>
      <c r="E698">
        <v>0</v>
      </c>
      <c r="F698" s="1">
        <v>34842</v>
      </c>
      <c r="G698" t="s">
        <v>204</v>
      </c>
      <c r="H698">
        <f>KPI[[#This Row],[UnitPrice]]*KPI[[#This Row],[Quantity]]</f>
        <v>3159</v>
      </c>
      <c r="I698">
        <v>3</v>
      </c>
    </row>
    <row r="699" spans="1:9" x14ac:dyDescent="0.3">
      <c r="A699">
        <v>10514</v>
      </c>
      <c r="B699">
        <v>28</v>
      </c>
      <c r="C699">
        <v>45.6</v>
      </c>
      <c r="D699">
        <v>35</v>
      </c>
      <c r="E699">
        <v>0</v>
      </c>
      <c r="F699" s="1">
        <v>34842</v>
      </c>
      <c r="G699" t="s">
        <v>204</v>
      </c>
      <c r="H699">
        <f>KPI[[#This Row],[UnitPrice]]*KPI[[#This Row],[Quantity]]</f>
        <v>1596</v>
      </c>
      <c r="I699">
        <v>3</v>
      </c>
    </row>
    <row r="700" spans="1:9" x14ac:dyDescent="0.3">
      <c r="A700">
        <v>10514</v>
      </c>
      <c r="B700">
        <v>56</v>
      </c>
      <c r="C700">
        <v>38</v>
      </c>
      <c r="D700">
        <v>70</v>
      </c>
      <c r="E700">
        <v>0</v>
      </c>
      <c r="F700" s="1">
        <v>34842</v>
      </c>
      <c r="G700" t="s">
        <v>204</v>
      </c>
      <c r="H700">
        <f>KPI[[#This Row],[UnitPrice]]*KPI[[#This Row],[Quantity]]</f>
        <v>2660</v>
      </c>
      <c r="I700">
        <v>3</v>
      </c>
    </row>
    <row r="701" spans="1:9" x14ac:dyDescent="0.3">
      <c r="A701">
        <v>10514</v>
      </c>
      <c r="B701">
        <v>65</v>
      </c>
      <c r="C701">
        <v>21.05</v>
      </c>
      <c r="D701">
        <v>39</v>
      </c>
      <c r="E701">
        <v>0</v>
      </c>
      <c r="F701" s="1">
        <v>34842</v>
      </c>
      <c r="G701" t="s">
        <v>204</v>
      </c>
      <c r="H701">
        <f>KPI[[#This Row],[UnitPrice]]*KPI[[#This Row],[Quantity]]</f>
        <v>820.95</v>
      </c>
      <c r="I701">
        <v>3</v>
      </c>
    </row>
    <row r="702" spans="1:9" x14ac:dyDescent="0.3">
      <c r="A702">
        <v>10514</v>
      </c>
      <c r="B702">
        <v>75</v>
      </c>
      <c r="C702">
        <v>7.75</v>
      </c>
      <c r="D702">
        <v>50</v>
      </c>
      <c r="E702">
        <v>0</v>
      </c>
      <c r="F702" s="1">
        <v>34842</v>
      </c>
      <c r="G702" t="s">
        <v>204</v>
      </c>
      <c r="H702">
        <f>KPI[[#This Row],[UnitPrice]]*KPI[[#This Row],[Quantity]]</f>
        <v>387.5</v>
      </c>
      <c r="I702">
        <v>3</v>
      </c>
    </row>
    <row r="703" spans="1:9" x14ac:dyDescent="0.3">
      <c r="A703">
        <v>10515</v>
      </c>
      <c r="B703">
        <v>9</v>
      </c>
      <c r="C703">
        <v>97</v>
      </c>
      <c r="D703">
        <v>16</v>
      </c>
      <c r="E703">
        <v>0.15000000596046448</v>
      </c>
      <c r="F703" s="1">
        <v>34843</v>
      </c>
      <c r="G703" t="s">
        <v>547</v>
      </c>
      <c r="H703">
        <f>KPI[[#This Row],[UnitPrice]]*KPI[[#This Row],[Quantity]]</f>
        <v>1552</v>
      </c>
      <c r="I703">
        <v>2</v>
      </c>
    </row>
    <row r="704" spans="1:9" x14ac:dyDescent="0.3">
      <c r="A704">
        <v>10515</v>
      </c>
      <c r="B704">
        <v>16</v>
      </c>
      <c r="C704">
        <v>17.45</v>
      </c>
      <c r="D704">
        <v>50</v>
      </c>
      <c r="E704">
        <v>0</v>
      </c>
      <c r="F704" s="1">
        <v>34843</v>
      </c>
      <c r="G704" t="s">
        <v>547</v>
      </c>
      <c r="H704">
        <f>KPI[[#This Row],[UnitPrice]]*KPI[[#This Row],[Quantity]]</f>
        <v>872.5</v>
      </c>
      <c r="I704">
        <v>2</v>
      </c>
    </row>
    <row r="705" spans="1:9" x14ac:dyDescent="0.3">
      <c r="A705">
        <v>10515</v>
      </c>
      <c r="B705">
        <v>27</v>
      </c>
      <c r="C705">
        <v>43.9</v>
      </c>
      <c r="D705">
        <v>120</v>
      </c>
      <c r="E705">
        <v>0</v>
      </c>
      <c r="F705" s="1">
        <v>34843</v>
      </c>
      <c r="G705" t="s">
        <v>547</v>
      </c>
      <c r="H705">
        <f>KPI[[#This Row],[UnitPrice]]*KPI[[#This Row],[Quantity]]</f>
        <v>5268</v>
      </c>
      <c r="I705">
        <v>2</v>
      </c>
    </row>
    <row r="706" spans="1:9" x14ac:dyDescent="0.3">
      <c r="A706">
        <v>10515</v>
      </c>
      <c r="B706">
        <v>33</v>
      </c>
      <c r="C706">
        <v>2.5</v>
      </c>
      <c r="D706">
        <v>16</v>
      </c>
      <c r="E706">
        <v>0.15000000596046448</v>
      </c>
      <c r="F706" s="1">
        <v>34843</v>
      </c>
      <c r="G706" t="s">
        <v>547</v>
      </c>
      <c r="H706">
        <f>KPI[[#This Row],[UnitPrice]]*KPI[[#This Row],[Quantity]]</f>
        <v>40</v>
      </c>
      <c r="I706">
        <v>2</v>
      </c>
    </row>
    <row r="707" spans="1:9" x14ac:dyDescent="0.3">
      <c r="A707">
        <v>10515</v>
      </c>
      <c r="B707">
        <v>60</v>
      </c>
      <c r="C707">
        <v>34</v>
      </c>
      <c r="D707">
        <v>84</v>
      </c>
      <c r="E707">
        <v>0.15000000596046448</v>
      </c>
      <c r="F707" s="1">
        <v>34843</v>
      </c>
      <c r="G707" t="s">
        <v>547</v>
      </c>
      <c r="H707">
        <f>KPI[[#This Row],[UnitPrice]]*KPI[[#This Row],[Quantity]]</f>
        <v>2856</v>
      </c>
      <c r="I707">
        <v>2</v>
      </c>
    </row>
    <row r="708" spans="1:9" x14ac:dyDescent="0.3">
      <c r="A708">
        <v>10516</v>
      </c>
      <c r="B708">
        <v>18</v>
      </c>
      <c r="C708">
        <v>62.5</v>
      </c>
      <c r="D708">
        <v>25</v>
      </c>
      <c r="E708">
        <v>0.10000000149011612</v>
      </c>
      <c r="F708" s="1">
        <v>34844</v>
      </c>
      <c r="G708" t="s">
        <v>343</v>
      </c>
      <c r="H708">
        <f>KPI[[#This Row],[UnitPrice]]*KPI[[#This Row],[Quantity]]</f>
        <v>1562.5</v>
      </c>
      <c r="I708">
        <v>2</v>
      </c>
    </row>
    <row r="709" spans="1:9" x14ac:dyDescent="0.3">
      <c r="A709">
        <v>10516</v>
      </c>
      <c r="B709">
        <v>41</v>
      </c>
      <c r="C709">
        <v>9.65</v>
      </c>
      <c r="D709">
        <v>80</v>
      </c>
      <c r="E709">
        <v>0.10000000149011612</v>
      </c>
      <c r="F709" s="1">
        <v>34844</v>
      </c>
      <c r="G709" t="s">
        <v>343</v>
      </c>
      <c r="H709">
        <f>KPI[[#This Row],[UnitPrice]]*KPI[[#This Row],[Quantity]]</f>
        <v>772</v>
      </c>
      <c r="I709">
        <v>2</v>
      </c>
    </row>
    <row r="710" spans="1:9" x14ac:dyDescent="0.3">
      <c r="A710">
        <v>10516</v>
      </c>
      <c r="B710">
        <v>42</v>
      </c>
      <c r="C710">
        <v>14</v>
      </c>
      <c r="D710">
        <v>20</v>
      </c>
      <c r="E710">
        <v>0</v>
      </c>
      <c r="F710" s="1">
        <v>34844</v>
      </c>
      <c r="G710" t="s">
        <v>343</v>
      </c>
      <c r="H710">
        <f>KPI[[#This Row],[UnitPrice]]*KPI[[#This Row],[Quantity]]</f>
        <v>280</v>
      </c>
      <c r="I710">
        <v>2</v>
      </c>
    </row>
    <row r="711" spans="1:9" x14ac:dyDescent="0.3">
      <c r="A711">
        <v>10517</v>
      </c>
      <c r="B711">
        <v>52</v>
      </c>
      <c r="C711">
        <v>7</v>
      </c>
      <c r="D711">
        <v>6</v>
      </c>
      <c r="E711">
        <v>0</v>
      </c>
      <c r="F711" s="1">
        <v>34844</v>
      </c>
      <c r="G711" t="s">
        <v>475</v>
      </c>
      <c r="H711">
        <f>KPI[[#This Row],[UnitPrice]]*KPI[[#This Row],[Quantity]]</f>
        <v>42</v>
      </c>
      <c r="I711">
        <v>3</v>
      </c>
    </row>
    <row r="712" spans="1:9" x14ac:dyDescent="0.3">
      <c r="A712">
        <v>10517</v>
      </c>
      <c r="B712">
        <v>59</v>
      </c>
      <c r="C712">
        <v>55</v>
      </c>
      <c r="D712">
        <v>4</v>
      </c>
      <c r="E712">
        <v>0</v>
      </c>
      <c r="F712" s="1">
        <v>34844</v>
      </c>
      <c r="G712" t="s">
        <v>475</v>
      </c>
      <c r="H712">
        <f>KPI[[#This Row],[UnitPrice]]*KPI[[#This Row],[Quantity]]</f>
        <v>220</v>
      </c>
      <c r="I712">
        <v>3</v>
      </c>
    </row>
    <row r="713" spans="1:9" x14ac:dyDescent="0.3">
      <c r="A713">
        <v>10517</v>
      </c>
      <c r="B713">
        <v>70</v>
      </c>
      <c r="C713">
        <v>15</v>
      </c>
      <c r="D713">
        <v>6</v>
      </c>
      <c r="E713">
        <v>0</v>
      </c>
      <c r="F713" s="1">
        <v>34844</v>
      </c>
      <c r="G713" t="s">
        <v>475</v>
      </c>
      <c r="H713">
        <f>KPI[[#This Row],[UnitPrice]]*KPI[[#This Row],[Quantity]]</f>
        <v>90</v>
      </c>
      <c r="I713">
        <v>3</v>
      </c>
    </row>
    <row r="714" spans="1:9" x14ac:dyDescent="0.3">
      <c r="A714">
        <v>10518</v>
      </c>
      <c r="B714">
        <v>24</v>
      </c>
      <c r="C714">
        <v>4.5</v>
      </c>
      <c r="D714">
        <v>5</v>
      </c>
      <c r="E714">
        <v>0</v>
      </c>
      <c r="F714" s="1">
        <v>34845</v>
      </c>
      <c r="G714" t="s">
        <v>678</v>
      </c>
      <c r="H714">
        <f>KPI[[#This Row],[UnitPrice]]*KPI[[#This Row],[Quantity]]</f>
        <v>22.5</v>
      </c>
      <c r="I714">
        <v>4</v>
      </c>
    </row>
    <row r="715" spans="1:9" x14ac:dyDescent="0.3">
      <c r="A715">
        <v>10518</v>
      </c>
      <c r="B715">
        <v>38</v>
      </c>
      <c r="C715">
        <v>263.5</v>
      </c>
      <c r="D715">
        <v>15</v>
      </c>
      <c r="E715">
        <v>0</v>
      </c>
      <c r="F715" s="1">
        <v>34845</v>
      </c>
      <c r="G715" t="s">
        <v>678</v>
      </c>
      <c r="H715">
        <f>KPI[[#This Row],[UnitPrice]]*KPI[[#This Row],[Quantity]]</f>
        <v>3952.5</v>
      </c>
      <c r="I715">
        <v>4</v>
      </c>
    </row>
    <row r="716" spans="1:9" x14ac:dyDescent="0.3">
      <c r="A716">
        <v>10518</v>
      </c>
      <c r="B716">
        <v>44</v>
      </c>
      <c r="C716">
        <v>19.45</v>
      </c>
      <c r="D716">
        <v>9</v>
      </c>
      <c r="E716">
        <v>0</v>
      </c>
      <c r="F716" s="1">
        <v>34845</v>
      </c>
      <c r="G716" t="s">
        <v>678</v>
      </c>
      <c r="H716">
        <f>KPI[[#This Row],[UnitPrice]]*KPI[[#This Row],[Quantity]]</f>
        <v>175.04999999999998</v>
      </c>
      <c r="I716">
        <v>4</v>
      </c>
    </row>
    <row r="717" spans="1:9" x14ac:dyDescent="0.3">
      <c r="A717">
        <v>10519</v>
      </c>
      <c r="B717">
        <v>10</v>
      </c>
      <c r="C717">
        <v>31</v>
      </c>
      <c r="D717">
        <v>16</v>
      </c>
      <c r="E717">
        <v>5.000000074505806E-2</v>
      </c>
      <c r="F717" s="1">
        <v>34848</v>
      </c>
      <c r="G717" t="s">
        <v>156</v>
      </c>
      <c r="H717">
        <f>KPI[[#This Row],[UnitPrice]]*KPI[[#This Row],[Quantity]]</f>
        <v>496</v>
      </c>
      <c r="I717">
        <v>6</v>
      </c>
    </row>
    <row r="718" spans="1:9" x14ac:dyDescent="0.3">
      <c r="A718">
        <v>10519</v>
      </c>
      <c r="B718">
        <v>56</v>
      </c>
      <c r="C718">
        <v>38</v>
      </c>
      <c r="D718">
        <v>40</v>
      </c>
      <c r="E718">
        <v>0</v>
      </c>
      <c r="F718" s="1">
        <v>34848</v>
      </c>
      <c r="G718" t="s">
        <v>156</v>
      </c>
      <c r="H718">
        <f>KPI[[#This Row],[UnitPrice]]*KPI[[#This Row],[Quantity]]</f>
        <v>1520</v>
      </c>
      <c r="I718">
        <v>6</v>
      </c>
    </row>
    <row r="719" spans="1:9" x14ac:dyDescent="0.3">
      <c r="A719">
        <v>10519</v>
      </c>
      <c r="B719">
        <v>60</v>
      </c>
      <c r="C719">
        <v>34</v>
      </c>
      <c r="D719">
        <v>10</v>
      </c>
      <c r="E719">
        <v>5.000000074505806E-2</v>
      </c>
      <c r="F719" s="1">
        <v>34848</v>
      </c>
      <c r="G719" t="s">
        <v>156</v>
      </c>
      <c r="H719">
        <f>KPI[[#This Row],[UnitPrice]]*KPI[[#This Row],[Quantity]]</f>
        <v>340</v>
      </c>
      <c r="I719">
        <v>6</v>
      </c>
    </row>
    <row r="720" spans="1:9" x14ac:dyDescent="0.3">
      <c r="A720">
        <v>10520</v>
      </c>
      <c r="B720">
        <v>24</v>
      </c>
      <c r="C720">
        <v>4.5</v>
      </c>
      <c r="D720">
        <v>8</v>
      </c>
      <c r="E720">
        <v>0</v>
      </c>
      <c r="F720" s="1">
        <v>34849</v>
      </c>
      <c r="G720" t="s">
        <v>598</v>
      </c>
      <c r="H720">
        <f>KPI[[#This Row],[UnitPrice]]*KPI[[#This Row],[Quantity]]</f>
        <v>36</v>
      </c>
      <c r="I720">
        <v>7</v>
      </c>
    </row>
    <row r="721" spans="1:9" x14ac:dyDescent="0.3">
      <c r="A721">
        <v>10520</v>
      </c>
      <c r="B721">
        <v>53</v>
      </c>
      <c r="C721">
        <v>32.799999999999997</v>
      </c>
      <c r="D721">
        <v>5</v>
      </c>
      <c r="E721">
        <v>0</v>
      </c>
      <c r="F721" s="1">
        <v>34849</v>
      </c>
      <c r="G721" t="s">
        <v>598</v>
      </c>
      <c r="H721">
        <f>KPI[[#This Row],[UnitPrice]]*KPI[[#This Row],[Quantity]]</f>
        <v>164</v>
      </c>
      <c r="I721">
        <v>7</v>
      </c>
    </row>
    <row r="722" spans="1:9" x14ac:dyDescent="0.3">
      <c r="A722">
        <v>10521</v>
      </c>
      <c r="B722">
        <v>35</v>
      </c>
      <c r="C722">
        <v>18</v>
      </c>
      <c r="D722">
        <v>3</v>
      </c>
      <c r="E722">
        <v>0</v>
      </c>
      <c r="F722" s="1">
        <v>34849</v>
      </c>
      <c r="G722" t="s">
        <v>139</v>
      </c>
      <c r="H722">
        <f>KPI[[#This Row],[UnitPrice]]*KPI[[#This Row],[Quantity]]</f>
        <v>54</v>
      </c>
      <c r="I722">
        <v>8</v>
      </c>
    </row>
    <row r="723" spans="1:9" x14ac:dyDescent="0.3">
      <c r="A723">
        <v>10521</v>
      </c>
      <c r="B723">
        <v>41</v>
      </c>
      <c r="C723">
        <v>9.65</v>
      </c>
      <c r="D723">
        <v>10</v>
      </c>
      <c r="E723">
        <v>0</v>
      </c>
      <c r="F723" s="1">
        <v>34849</v>
      </c>
      <c r="G723" t="s">
        <v>139</v>
      </c>
      <c r="H723">
        <f>KPI[[#This Row],[UnitPrice]]*KPI[[#This Row],[Quantity]]</f>
        <v>96.5</v>
      </c>
      <c r="I723">
        <v>8</v>
      </c>
    </row>
    <row r="724" spans="1:9" x14ac:dyDescent="0.3">
      <c r="A724">
        <v>10521</v>
      </c>
      <c r="B724">
        <v>68</v>
      </c>
      <c r="C724">
        <v>12.5</v>
      </c>
      <c r="D724">
        <v>6</v>
      </c>
      <c r="E724">
        <v>0</v>
      </c>
      <c r="F724" s="1">
        <v>34849</v>
      </c>
      <c r="G724" t="s">
        <v>139</v>
      </c>
      <c r="H724">
        <f>KPI[[#This Row],[UnitPrice]]*KPI[[#This Row],[Quantity]]</f>
        <v>75</v>
      </c>
      <c r="I724">
        <v>8</v>
      </c>
    </row>
    <row r="725" spans="1:9" x14ac:dyDescent="0.3">
      <c r="A725">
        <v>10522</v>
      </c>
      <c r="B725">
        <v>1</v>
      </c>
      <c r="C725">
        <v>18</v>
      </c>
      <c r="D725">
        <v>40</v>
      </c>
      <c r="E725">
        <v>0.20000000298023224</v>
      </c>
      <c r="F725" s="1">
        <v>34850</v>
      </c>
      <c r="G725" t="s">
        <v>400</v>
      </c>
      <c r="H725">
        <f>KPI[[#This Row],[UnitPrice]]*KPI[[#This Row],[Quantity]]</f>
        <v>720</v>
      </c>
      <c r="I725">
        <v>4</v>
      </c>
    </row>
    <row r="726" spans="1:9" x14ac:dyDescent="0.3">
      <c r="A726">
        <v>10522</v>
      </c>
      <c r="B726">
        <v>8</v>
      </c>
      <c r="C726">
        <v>40</v>
      </c>
      <c r="D726">
        <v>24</v>
      </c>
      <c r="E726">
        <v>0</v>
      </c>
      <c r="F726" s="1">
        <v>34850</v>
      </c>
      <c r="G726" t="s">
        <v>400</v>
      </c>
      <c r="H726">
        <f>KPI[[#This Row],[UnitPrice]]*KPI[[#This Row],[Quantity]]</f>
        <v>960</v>
      </c>
      <c r="I726">
        <v>4</v>
      </c>
    </row>
    <row r="727" spans="1:9" x14ac:dyDescent="0.3">
      <c r="A727">
        <v>10522</v>
      </c>
      <c r="B727">
        <v>30</v>
      </c>
      <c r="C727">
        <v>25.89</v>
      </c>
      <c r="D727">
        <v>20</v>
      </c>
      <c r="E727">
        <v>0.20000000298023224</v>
      </c>
      <c r="F727" s="1">
        <v>34850</v>
      </c>
      <c r="G727" t="s">
        <v>400</v>
      </c>
      <c r="H727">
        <f>KPI[[#This Row],[UnitPrice]]*KPI[[#This Row],[Quantity]]</f>
        <v>517.79999999999995</v>
      </c>
      <c r="I727">
        <v>4</v>
      </c>
    </row>
    <row r="728" spans="1:9" x14ac:dyDescent="0.3">
      <c r="A728">
        <v>10522</v>
      </c>
      <c r="B728">
        <v>40</v>
      </c>
      <c r="C728">
        <v>18.399999999999999</v>
      </c>
      <c r="D728">
        <v>25</v>
      </c>
      <c r="E728">
        <v>0.20000000298023224</v>
      </c>
      <c r="F728" s="1">
        <v>34850</v>
      </c>
      <c r="G728" t="s">
        <v>400</v>
      </c>
      <c r="H728">
        <f>KPI[[#This Row],[UnitPrice]]*KPI[[#This Row],[Quantity]]</f>
        <v>459.99999999999994</v>
      </c>
      <c r="I728">
        <v>4</v>
      </c>
    </row>
    <row r="729" spans="1:9" x14ac:dyDescent="0.3">
      <c r="A729">
        <v>10523</v>
      </c>
      <c r="B729">
        <v>17</v>
      </c>
      <c r="C729">
        <v>39</v>
      </c>
      <c r="D729">
        <v>25</v>
      </c>
      <c r="E729">
        <v>0.10000000149011612</v>
      </c>
      <c r="F729" s="1">
        <v>34851</v>
      </c>
      <c r="G729" t="s">
        <v>615</v>
      </c>
      <c r="H729">
        <f>KPI[[#This Row],[UnitPrice]]*KPI[[#This Row],[Quantity]]</f>
        <v>975</v>
      </c>
      <c r="I729">
        <v>7</v>
      </c>
    </row>
    <row r="730" spans="1:9" x14ac:dyDescent="0.3">
      <c r="A730">
        <v>10523</v>
      </c>
      <c r="B730">
        <v>20</v>
      </c>
      <c r="C730">
        <v>81</v>
      </c>
      <c r="D730">
        <v>15</v>
      </c>
      <c r="E730">
        <v>0.10000000149011612</v>
      </c>
      <c r="F730" s="1">
        <v>34851</v>
      </c>
      <c r="G730" t="s">
        <v>615</v>
      </c>
      <c r="H730">
        <f>KPI[[#This Row],[UnitPrice]]*KPI[[#This Row],[Quantity]]</f>
        <v>1215</v>
      </c>
      <c r="I730">
        <v>7</v>
      </c>
    </row>
    <row r="731" spans="1:9" x14ac:dyDescent="0.3">
      <c r="A731">
        <v>10523</v>
      </c>
      <c r="B731">
        <v>37</v>
      </c>
      <c r="C731">
        <v>26</v>
      </c>
      <c r="D731">
        <v>18</v>
      </c>
      <c r="E731">
        <v>0.10000000149011612</v>
      </c>
      <c r="F731" s="1">
        <v>34851</v>
      </c>
      <c r="G731" t="s">
        <v>615</v>
      </c>
      <c r="H731">
        <f>KPI[[#This Row],[UnitPrice]]*KPI[[#This Row],[Quantity]]</f>
        <v>468</v>
      </c>
      <c r="I731">
        <v>7</v>
      </c>
    </row>
    <row r="732" spans="1:9" x14ac:dyDescent="0.3">
      <c r="A732">
        <v>10523</v>
      </c>
      <c r="B732">
        <v>41</v>
      </c>
      <c r="C732">
        <v>9.65</v>
      </c>
      <c r="D732">
        <v>6</v>
      </c>
      <c r="E732">
        <v>0.10000000149011612</v>
      </c>
      <c r="F732" s="1">
        <v>34851</v>
      </c>
      <c r="G732" t="s">
        <v>615</v>
      </c>
      <c r="H732">
        <f>KPI[[#This Row],[UnitPrice]]*KPI[[#This Row],[Quantity]]</f>
        <v>57.900000000000006</v>
      </c>
      <c r="I732">
        <v>7</v>
      </c>
    </row>
    <row r="733" spans="1:9" x14ac:dyDescent="0.3">
      <c r="A733">
        <v>10524</v>
      </c>
      <c r="B733">
        <v>10</v>
      </c>
      <c r="C733">
        <v>31</v>
      </c>
      <c r="D733">
        <v>2</v>
      </c>
      <c r="E733">
        <v>0</v>
      </c>
      <c r="F733" s="1">
        <v>34851</v>
      </c>
      <c r="G733" t="s">
        <v>77</v>
      </c>
      <c r="H733">
        <f>KPI[[#This Row],[UnitPrice]]*KPI[[#This Row],[Quantity]]</f>
        <v>62</v>
      </c>
      <c r="I733">
        <v>1</v>
      </c>
    </row>
    <row r="734" spans="1:9" x14ac:dyDescent="0.3">
      <c r="A734">
        <v>10524</v>
      </c>
      <c r="B734">
        <v>30</v>
      </c>
      <c r="C734">
        <v>25.89</v>
      </c>
      <c r="D734">
        <v>10</v>
      </c>
      <c r="E734">
        <v>0</v>
      </c>
      <c r="F734" s="1">
        <v>34851</v>
      </c>
      <c r="G734" t="s">
        <v>77</v>
      </c>
      <c r="H734">
        <f>KPI[[#This Row],[UnitPrice]]*KPI[[#This Row],[Quantity]]</f>
        <v>258.89999999999998</v>
      </c>
      <c r="I734">
        <v>1</v>
      </c>
    </row>
    <row r="735" spans="1:9" x14ac:dyDescent="0.3">
      <c r="A735">
        <v>10524</v>
      </c>
      <c r="B735">
        <v>43</v>
      </c>
      <c r="C735">
        <v>46</v>
      </c>
      <c r="D735">
        <v>60</v>
      </c>
      <c r="E735">
        <v>0</v>
      </c>
      <c r="F735" s="1">
        <v>34851</v>
      </c>
      <c r="G735" t="s">
        <v>77</v>
      </c>
      <c r="H735">
        <f>KPI[[#This Row],[UnitPrice]]*KPI[[#This Row],[Quantity]]</f>
        <v>2760</v>
      </c>
      <c r="I735">
        <v>1</v>
      </c>
    </row>
    <row r="736" spans="1:9" x14ac:dyDescent="0.3">
      <c r="A736">
        <v>10524</v>
      </c>
      <c r="B736">
        <v>54</v>
      </c>
      <c r="C736">
        <v>7.45</v>
      </c>
      <c r="D736">
        <v>15</v>
      </c>
      <c r="E736">
        <v>0</v>
      </c>
      <c r="F736" s="1">
        <v>34851</v>
      </c>
      <c r="G736" t="s">
        <v>77</v>
      </c>
      <c r="H736">
        <f>KPI[[#This Row],[UnitPrice]]*KPI[[#This Row],[Quantity]]</f>
        <v>111.75</v>
      </c>
      <c r="I736">
        <v>1</v>
      </c>
    </row>
    <row r="737" spans="1:9" x14ac:dyDescent="0.3">
      <c r="A737">
        <v>10525</v>
      </c>
      <c r="B737">
        <v>36</v>
      </c>
      <c r="C737">
        <v>19</v>
      </c>
      <c r="D737">
        <v>30</v>
      </c>
      <c r="E737">
        <v>0</v>
      </c>
      <c r="F737" s="1">
        <v>34852</v>
      </c>
      <c r="G737" t="s">
        <v>114</v>
      </c>
      <c r="H737">
        <f>KPI[[#This Row],[UnitPrice]]*KPI[[#This Row],[Quantity]]</f>
        <v>570</v>
      </c>
      <c r="I737">
        <v>1</v>
      </c>
    </row>
    <row r="738" spans="1:9" x14ac:dyDescent="0.3">
      <c r="A738">
        <v>10525</v>
      </c>
      <c r="B738">
        <v>40</v>
      </c>
      <c r="C738">
        <v>18.399999999999999</v>
      </c>
      <c r="D738">
        <v>15</v>
      </c>
      <c r="E738">
        <v>0.10000000149011612</v>
      </c>
      <c r="F738" s="1">
        <v>34852</v>
      </c>
      <c r="G738" t="s">
        <v>114</v>
      </c>
      <c r="H738">
        <f>KPI[[#This Row],[UnitPrice]]*KPI[[#This Row],[Quantity]]</f>
        <v>276</v>
      </c>
      <c r="I738">
        <v>1</v>
      </c>
    </row>
    <row r="739" spans="1:9" x14ac:dyDescent="0.3">
      <c r="A739">
        <v>10526</v>
      </c>
      <c r="B739">
        <v>1</v>
      </c>
      <c r="C739">
        <v>18</v>
      </c>
      <c r="D739">
        <v>8</v>
      </c>
      <c r="E739">
        <v>0.15000000596046448</v>
      </c>
      <c r="F739" s="1">
        <v>34855</v>
      </c>
      <c r="G739" t="s">
        <v>730</v>
      </c>
      <c r="H739">
        <f>KPI[[#This Row],[UnitPrice]]*KPI[[#This Row],[Quantity]]</f>
        <v>144</v>
      </c>
      <c r="I739">
        <v>4</v>
      </c>
    </row>
    <row r="740" spans="1:9" x14ac:dyDescent="0.3">
      <c r="A740">
        <v>10526</v>
      </c>
      <c r="B740">
        <v>13</v>
      </c>
      <c r="C740">
        <v>6</v>
      </c>
      <c r="D740">
        <v>10</v>
      </c>
      <c r="E740">
        <v>0</v>
      </c>
      <c r="F740" s="1">
        <v>34855</v>
      </c>
      <c r="G740" t="s">
        <v>730</v>
      </c>
      <c r="H740">
        <f>KPI[[#This Row],[UnitPrice]]*KPI[[#This Row],[Quantity]]</f>
        <v>60</v>
      </c>
      <c r="I740">
        <v>4</v>
      </c>
    </row>
    <row r="741" spans="1:9" x14ac:dyDescent="0.3">
      <c r="A741">
        <v>10526</v>
      </c>
      <c r="B741">
        <v>56</v>
      </c>
      <c r="C741">
        <v>38</v>
      </c>
      <c r="D741">
        <v>30</v>
      </c>
      <c r="E741">
        <v>0.15000000596046448</v>
      </c>
      <c r="F741" s="1">
        <v>34855</v>
      </c>
      <c r="G741" t="s">
        <v>730</v>
      </c>
      <c r="H741">
        <f>KPI[[#This Row],[UnitPrice]]*KPI[[#This Row],[Quantity]]</f>
        <v>1140</v>
      </c>
      <c r="I741">
        <v>4</v>
      </c>
    </row>
    <row r="742" spans="1:9" x14ac:dyDescent="0.3">
      <c r="A742">
        <v>10527</v>
      </c>
      <c r="B742">
        <v>4</v>
      </c>
      <c r="C742">
        <v>22</v>
      </c>
      <c r="D742">
        <v>50</v>
      </c>
      <c r="E742">
        <v>0.10000000149011612</v>
      </c>
      <c r="F742" s="1">
        <v>34855</v>
      </c>
      <c r="G742" t="s">
        <v>547</v>
      </c>
      <c r="H742">
        <f>KPI[[#This Row],[UnitPrice]]*KPI[[#This Row],[Quantity]]</f>
        <v>1100</v>
      </c>
      <c r="I742">
        <v>7</v>
      </c>
    </row>
    <row r="743" spans="1:9" x14ac:dyDescent="0.3">
      <c r="A743">
        <v>10527</v>
      </c>
      <c r="B743">
        <v>36</v>
      </c>
      <c r="C743">
        <v>19</v>
      </c>
      <c r="D743">
        <v>30</v>
      </c>
      <c r="E743">
        <v>0.10000000149011612</v>
      </c>
      <c r="F743" s="1">
        <v>34855</v>
      </c>
      <c r="G743" t="s">
        <v>547</v>
      </c>
      <c r="H743">
        <f>KPI[[#This Row],[UnitPrice]]*KPI[[#This Row],[Quantity]]</f>
        <v>570</v>
      </c>
      <c r="I743">
        <v>7</v>
      </c>
    </row>
    <row r="744" spans="1:9" x14ac:dyDescent="0.3">
      <c r="A744">
        <v>10528</v>
      </c>
      <c r="B744">
        <v>11</v>
      </c>
      <c r="C744">
        <v>21</v>
      </c>
      <c r="D744">
        <v>3</v>
      </c>
      <c r="E744">
        <v>0</v>
      </c>
      <c r="F744" s="1">
        <v>34856</v>
      </c>
      <c r="G744" t="s">
        <v>298</v>
      </c>
      <c r="H744">
        <f>KPI[[#This Row],[UnitPrice]]*KPI[[#This Row],[Quantity]]</f>
        <v>63</v>
      </c>
      <c r="I744">
        <v>6</v>
      </c>
    </row>
    <row r="745" spans="1:9" x14ac:dyDescent="0.3">
      <c r="A745">
        <v>10528</v>
      </c>
      <c r="B745">
        <v>33</v>
      </c>
      <c r="C745">
        <v>2.5</v>
      </c>
      <c r="D745">
        <v>8</v>
      </c>
      <c r="E745">
        <v>0.20000000298023224</v>
      </c>
      <c r="F745" s="1">
        <v>34856</v>
      </c>
      <c r="G745" t="s">
        <v>298</v>
      </c>
      <c r="H745">
        <f>KPI[[#This Row],[UnitPrice]]*KPI[[#This Row],[Quantity]]</f>
        <v>20</v>
      </c>
      <c r="I745">
        <v>6</v>
      </c>
    </row>
    <row r="746" spans="1:9" x14ac:dyDescent="0.3">
      <c r="A746">
        <v>10528</v>
      </c>
      <c r="B746">
        <v>72</v>
      </c>
      <c r="C746">
        <v>34.799999999999997</v>
      </c>
      <c r="D746">
        <v>9</v>
      </c>
      <c r="E746">
        <v>0</v>
      </c>
      <c r="F746" s="1">
        <v>34856</v>
      </c>
      <c r="G746" t="s">
        <v>298</v>
      </c>
      <c r="H746">
        <f>KPI[[#This Row],[UnitPrice]]*KPI[[#This Row],[Quantity]]</f>
        <v>313.2</v>
      </c>
      <c r="I746">
        <v>6</v>
      </c>
    </row>
    <row r="747" spans="1:9" x14ac:dyDescent="0.3">
      <c r="A747">
        <v>10529</v>
      </c>
      <c r="B747">
        <v>55</v>
      </c>
      <c r="C747">
        <v>24</v>
      </c>
      <c r="D747">
        <v>14</v>
      </c>
      <c r="E747">
        <v>0</v>
      </c>
      <c r="F747" s="1">
        <v>34857</v>
      </c>
      <c r="G747" t="s">
        <v>450</v>
      </c>
      <c r="H747">
        <f>KPI[[#This Row],[UnitPrice]]*KPI[[#This Row],[Quantity]]</f>
        <v>336</v>
      </c>
      <c r="I747">
        <v>5</v>
      </c>
    </row>
    <row r="748" spans="1:9" x14ac:dyDescent="0.3">
      <c r="A748">
        <v>10529</v>
      </c>
      <c r="B748">
        <v>68</v>
      </c>
      <c r="C748">
        <v>12.5</v>
      </c>
      <c r="D748">
        <v>20</v>
      </c>
      <c r="E748">
        <v>0</v>
      </c>
      <c r="F748" s="1">
        <v>34857</v>
      </c>
      <c r="G748" t="s">
        <v>450</v>
      </c>
      <c r="H748">
        <f>KPI[[#This Row],[UnitPrice]]*KPI[[#This Row],[Quantity]]</f>
        <v>250</v>
      </c>
      <c r="I748">
        <v>5</v>
      </c>
    </row>
    <row r="749" spans="1:9" x14ac:dyDescent="0.3">
      <c r="A749">
        <v>10529</v>
      </c>
      <c r="B749">
        <v>69</v>
      </c>
      <c r="C749">
        <v>36</v>
      </c>
      <c r="D749">
        <v>10</v>
      </c>
      <c r="E749">
        <v>0</v>
      </c>
      <c r="F749" s="1">
        <v>34857</v>
      </c>
      <c r="G749" t="s">
        <v>450</v>
      </c>
      <c r="H749">
        <f>KPI[[#This Row],[UnitPrice]]*KPI[[#This Row],[Quantity]]</f>
        <v>360</v>
      </c>
      <c r="I749">
        <v>5</v>
      </c>
    </row>
    <row r="750" spans="1:9" x14ac:dyDescent="0.3">
      <c r="A750">
        <v>10530</v>
      </c>
      <c r="B750">
        <v>17</v>
      </c>
      <c r="C750">
        <v>39</v>
      </c>
      <c r="D750">
        <v>40</v>
      </c>
      <c r="E750">
        <v>0</v>
      </c>
      <c r="F750" s="1">
        <v>34858</v>
      </c>
      <c r="G750" t="s">
        <v>520</v>
      </c>
      <c r="H750">
        <f>KPI[[#This Row],[UnitPrice]]*KPI[[#This Row],[Quantity]]</f>
        <v>1560</v>
      </c>
      <c r="I750">
        <v>3</v>
      </c>
    </row>
    <row r="751" spans="1:9" x14ac:dyDescent="0.3">
      <c r="A751">
        <v>10530</v>
      </c>
      <c r="B751">
        <v>43</v>
      </c>
      <c r="C751">
        <v>46</v>
      </c>
      <c r="D751">
        <v>25</v>
      </c>
      <c r="E751">
        <v>0</v>
      </c>
      <c r="F751" s="1">
        <v>34858</v>
      </c>
      <c r="G751" t="s">
        <v>520</v>
      </c>
      <c r="H751">
        <f>KPI[[#This Row],[UnitPrice]]*KPI[[#This Row],[Quantity]]</f>
        <v>1150</v>
      </c>
      <c r="I751">
        <v>3</v>
      </c>
    </row>
    <row r="752" spans="1:9" x14ac:dyDescent="0.3">
      <c r="A752">
        <v>10530</v>
      </c>
      <c r="B752">
        <v>61</v>
      </c>
      <c r="C752">
        <v>28.5</v>
      </c>
      <c r="D752">
        <v>20</v>
      </c>
      <c r="E752">
        <v>0</v>
      </c>
      <c r="F752" s="1">
        <v>34858</v>
      </c>
      <c r="G752" t="s">
        <v>520</v>
      </c>
      <c r="H752">
        <f>KPI[[#This Row],[UnitPrice]]*KPI[[#This Row],[Quantity]]</f>
        <v>570</v>
      </c>
      <c r="I752">
        <v>3</v>
      </c>
    </row>
    <row r="753" spans="1:9" x14ac:dyDescent="0.3">
      <c r="A753">
        <v>10530</v>
      </c>
      <c r="B753">
        <v>76</v>
      </c>
      <c r="C753">
        <v>18</v>
      </c>
      <c r="D753">
        <v>50</v>
      </c>
      <c r="E753">
        <v>0</v>
      </c>
      <c r="F753" s="1">
        <v>34858</v>
      </c>
      <c r="G753" t="s">
        <v>520</v>
      </c>
      <c r="H753">
        <f>KPI[[#This Row],[UnitPrice]]*KPI[[#This Row],[Quantity]]</f>
        <v>900</v>
      </c>
      <c r="I753">
        <v>3</v>
      </c>
    </row>
    <row r="754" spans="1:9" x14ac:dyDescent="0.3">
      <c r="A754">
        <v>10531</v>
      </c>
      <c r="B754">
        <v>59</v>
      </c>
      <c r="C754">
        <v>55</v>
      </c>
      <c r="D754">
        <v>2</v>
      </c>
      <c r="E754">
        <v>0</v>
      </c>
      <c r="F754" s="1">
        <v>34858</v>
      </c>
      <c r="G754" t="s">
        <v>482</v>
      </c>
      <c r="H754">
        <f>KPI[[#This Row],[UnitPrice]]*KPI[[#This Row],[Quantity]]</f>
        <v>110</v>
      </c>
      <c r="I754">
        <v>7</v>
      </c>
    </row>
    <row r="755" spans="1:9" x14ac:dyDescent="0.3">
      <c r="A755">
        <v>10532</v>
      </c>
      <c r="B755">
        <v>30</v>
      </c>
      <c r="C755">
        <v>25.89</v>
      </c>
      <c r="D755">
        <v>15</v>
      </c>
      <c r="E755">
        <v>0</v>
      </c>
      <c r="F755" s="1">
        <v>34859</v>
      </c>
      <c r="G755" t="s">
        <v>197</v>
      </c>
      <c r="H755">
        <f>KPI[[#This Row],[UnitPrice]]*KPI[[#This Row],[Quantity]]</f>
        <v>388.35</v>
      </c>
      <c r="I755">
        <v>7</v>
      </c>
    </row>
    <row r="756" spans="1:9" x14ac:dyDescent="0.3">
      <c r="A756">
        <v>10532</v>
      </c>
      <c r="B756">
        <v>66</v>
      </c>
      <c r="C756">
        <v>17</v>
      </c>
      <c r="D756">
        <v>24</v>
      </c>
      <c r="E756">
        <v>0</v>
      </c>
      <c r="F756" s="1">
        <v>34859</v>
      </c>
      <c r="G756" t="s">
        <v>197</v>
      </c>
      <c r="H756">
        <f>KPI[[#This Row],[UnitPrice]]*KPI[[#This Row],[Quantity]]</f>
        <v>408</v>
      </c>
      <c r="I756">
        <v>7</v>
      </c>
    </row>
    <row r="757" spans="1:9" x14ac:dyDescent="0.3">
      <c r="A757">
        <v>10533</v>
      </c>
      <c r="B757">
        <v>4</v>
      </c>
      <c r="C757">
        <v>22</v>
      </c>
      <c r="D757">
        <v>50</v>
      </c>
      <c r="E757">
        <v>5.000000074505806E-2</v>
      </c>
      <c r="F757" s="1">
        <v>34862</v>
      </c>
      <c r="G757" t="s">
        <v>237</v>
      </c>
      <c r="H757">
        <f>KPI[[#This Row],[UnitPrice]]*KPI[[#This Row],[Quantity]]</f>
        <v>1100</v>
      </c>
      <c r="I757">
        <v>8</v>
      </c>
    </row>
    <row r="758" spans="1:9" x14ac:dyDescent="0.3">
      <c r="A758">
        <v>10533</v>
      </c>
      <c r="B758">
        <v>72</v>
      </c>
      <c r="C758">
        <v>34.799999999999997</v>
      </c>
      <c r="D758">
        <v>24</v>
      </c>
      <c r="E758">
        <v>0</v>
      </c>
      <c r="F758" s="1">
        <v>34862</v>
      </c>
      <c r="G758" t="s">
        <v>237</v>
      </c>
      <c r="H758">
        <f>KPI[[#This Row],[UnitPrice]]*KPI[[#This Row],[Quantity]]</f>
        <v>835.19999999999993</v>
      </c>
      <c r="I758">
        <v>8</v>
      </c>
    </row>
    <row r="759" spans="1:9" x14ac:dyDescent="0.3">
      <c r="A759">
        <v>10533</v>
      </c>
      <c r="B759">
        <v>73</v>
      </c>
      <c r="C759">
        <v>15</v>
      </c>
      <c r="D759">
        <v>24</v>
      </c>
      <c r="E759">
        <v>5.000000074505806E-2</v>
      </c>
      <c r="F759" s="1">
        <v>34862</v>
      </c>
      <c r="G759" t="s">
        <v>237</v>
      </c>
      <c r="H759">
        <f>KPI[[#This Row],[UnitPrice]]*KPI[[#This Row],[Quantity]]</f>
        <v>360</v>
      </c>
      <c r="I759">
        <v>8</v>
      </c>
    </row>
    <row r="760" spans="1:9" x14ac:dyDescent="0.3">
      <c r="A760">
        <v>10534</v>
      </c>
      <c r="B760">
        <v>30</v>
      </c>
      <c r="C760">
        <v>25.89</v>
      </c>
      <c r="D760">
        <v>10</v>
      </c>
      <c r="E760">
        <v>0</v>
      </c>
      <c r="F760" s="1">
        <v>34862</v>
      </c>
      <c r="G760" t="s">
        <v>400</v>
      </c>
      <c r="H760">
        <f>KPI[[#This Row],[UnitPrice]]*KPI[[#This Row],[Quantity]]</f>
        <v>258.89999999999998</v>
      </c>
      <c r="I760">
        <v>8</v>
      </c>
    </row>
    <row r="761" spans="1:9" x14ac:dyDescent="0.3">
      <c r="A761">
        <v>10534</v>
      </c>
      <c r="B761">
        <v>40</v>
      </c>
      <c r="C761">
        <v>18.399999999999999</v>
      </c>
      <c r="D761">
        <v>10</v>
      </c>
      <c r="E761">
        <v>0.20000000298023224</v>
      </c>
      <c r="F761" s="1">
        <v>34862</v>
      </c>
      <c r="G761" t="s">
        <v>400</v>
      </c>
      <c r="H761">
        <f>KPI[[#This Row],[UnitPrice]]*KPI[[#This Row],[Quantity]]</f>
        <v>184</v>
      </c>
      <c r="I761">
        <v>8</v>
      </c>
    </row>
    <row r="762" spans="1:9" x14ac:dyDescent="0.3">
      <c r="A762">
        <v>10534</v>
      </c>
      <c r="B762">
        <v>54</v>
      </c>
      <c r="C762">
        <v>7.45</v>
      </c>
      <c r="D762">
        <v>10</v>
      </c>
      <c r="E762">
        <v>0.20000000298023224</v>
      </c>
      <c r="F762" s="1">
        <v>34862</v>
      </c>
      <c r="G762" t="s">
        <v>400</v>
      </c>
      <c r="H762">
        <f>KPI[[#This Row],[UnitPrice]]*KPI[[#This Row],[Quantity]]</f>
        <v>74.5</v>
      </c>
      <c r="I762">
        <v>8</v>
      </c>
    </row>
    <row r="763" spans="1:9" x14ac:dyDescent="0.3">
      <c r="A763">
        <v>10535</v>
      </c>
      <c r="B763">
        <v>11</v>
      </c>
      <c r="C763">
        <v>21</v>
      </c>
      <c r="D763">
        <v>50</v>
      </c>
      <c r="E763">
        <v>0.10000000149011612</v>
      </c>
      <c r="F763" s="1">
        <v>34863</v>
      </c>
      <c r="G763" t="s">
        <v>62</v>
      </c>
      <c r="H763">
        <f>KPI[[#This Row],[UnitPrice]]*KPI[[#This Row],[Quantity]]</f>
        <v>1050</v>
      </c>
      <c r="I763">
        <v>4</v>
      </c>
    </row>
    <row r="764" spans="1:9" x14ac:dyDescent="0.3">
      <c r="A764">
        <v>10535</v>
      </c>
      <c r="B764">
        <v>40</v>
      </c>
      <c r="C764">
        <v>18.399999999999999</v>
      </c>
      <c r="D764">
        <v>10</v>
      </c>
      <c r="E764">
        <v>0.10000000149011612</v>
      </c>
      <c r="F764" s="1">
        <v>34863</v>
      </c>
      <c r="G764" t="s">
        <v>62</v>
      </c>
      <c r="H764">
        <f>KPI[[#This Row],[UnitPrice]]*KPI[[#This Row],[Quantity]]</f>
        <v>184</v>
      </c>
      <c r="I764">
        <v>4</v>
      </c>
    </row>
    <row r="765" spans="1:9" x14ac:dyDescent="0.3">
      <c r="A765">
        <v>10535</v>
      </c>
      <c r="B765">
        <v>57</v>
      </c>
      <c r="C765">
        <v>19.5</v>
      </c>
      <c r="D765">
        <v>5</v>
      </c>
      <c r="E765">
        <v>0.10000000149011612</v>
      </c>
      <c r="F765" s="1">
        <v>34863</v>
      </c>
      <c r="G765" t="s">
        <v>62</v>
      </c>
      <c r="H765">
        <f>KPI[[#This Row],[UnitPrice]]*KPI[[#This Row],[Quantity]]</f>
        <v>97.5</v>
      </c>
      <c r="I765">
        <v>4</v>
      </c>
    </row>
    <row r="766" spans="1:9" x14ac:dyDescent="0.3">
      <c r="A766">
        <v>10535</v>
      </c>
      <c r="B766">
        <v>59</v>
      </c>
      <c r="C766">
        <v>55</v>
      </c>
      <c r="D766">
        <v>15</v>
      </c>
      <c r="E766">
        <v>0.10000000149011612</v>
      </c>
      <c r="F766" s="1">
        <v>34863</v>
      </c>
      <c r="G766" t="s">
        <v>62</v>
      </c>
      <c r="H766">
        <f>KPI[[#This Row],[UnitPrice]]*KPI[[#This Row],[Quantity]]</f>
        <v>825</v>
      </c>
      <c r="I766">
        <v>4</v>
      </c>
    </row>
    <row r="767" spans="1:9" x14ac:dyDescent="0.3">
      <c r="A767">
        <v>10536</v>
      </c>
      <c r="B767">
        <v>12</v>
      </c>
      <c r="C767">
        <v>38</v>
      </c>
      <c r="D767">
        <v>15</v>
      </c>
      <c r="E767">
        <v>0.25</v>
      </c>
      <c r="F767" s="1">
        <v>34864</v>
      </c>
      <c r="G767" t="s">
        <v>400</v>
      </c>
      <c r="H767">
        <f>KPI[[#This Row],[UnitPrice]]*KPI[[#This Row],[Quantity]]</f>
        <v>570</v>
      </c>
      <c r="I767">
        <v>3</v>
      </c>
    </row>
    <row r="768" spans="1:9" x14ac:dyDescent="0.3">
      <c r="A768">
        <v>10536</v>
      </c>
      <c r="B768">
        <v>31</v>
      </c>
      <c r="C768">
        <v>12.5</v>
      </c>
      <c r="D768">
        <v>20</v>
      </c>
      <c r="E768">
        <v>0</v>
      </c>
      <c r="F768" s="1">
        <v>34864</v>
      </c>
      <c r="G768" t="s">
        <v>400</v>
      </c>
      <c r="H768">
        <f>KPI[[#This Row],[UnitPrice]]*KPI[[#This Row],[Quantity]]</f>
        <v>250</v>
      </c>
      <c r="I768">
        <v>3</v>
      </c>
    </row>
    <row r="769" spans="1:9" x14ac:dyDescent="0.3">
      <c r="A769">
        <v>10536</v>
      </c>
      <c r="B769">
        <v>33</v>
      </c>
      <c r="C769">
        <v>2.5</v>
      </c>
      <c r="D769">
        <v>30</v>
      </c>
      <c r="E769">
        <v>0</v>
      </c>
      <c r="F769" s="1">
        <v>34864</v>
      </c>
      <c r="G769" t="s">
        <v>400</v>
      </c>
      <c r="H769">
        <f>KPI[[#This Row],[UnitPrice]]*KPI[[#This Row],[Quantity]]</f>
        <v>75</v>
      </c>
      <c r="I769">
        <v>3</v>
      </c>
    </row>
    <row r="770" spans="1:9" x14ac:dyDescent="0.3">
      <c r="A770">
        <v>10536</v>
      </c>
      <c r="B770">
        <v>60</v>
      </c>
      <c r="C770">
        <v>34</v>
      </c>
      <c r="D770">
        <v>35</v>
      </c>
      <c r="E770">
        <v>0.25</v>
      </c>
      <c r="F770" s="1">
        <v>34864</v>
      </c>
      <c r="G770" t="s">
        <v>400</v>
      </c>
      <c r="H770">
        <f>KPI[[#This Row],[UnitPrice]]*KPI[[#This Row],[Quantity]]</f>
        <v>1190</v>
      </c>
      <c r="I770">
        <v>3</v>
      </c>
    </row>
    <row r="771" spans="1:9" x14ac:dyDescent="0.3">
      <c r="A771">
        <v>10537</v>
      </c>
      <c r="B771">
        <v>31</v>
      </c>
      <c r="C771">
        <v>12.5</v>
      </c>
      <c r="D771">
        <v>30</v>
      </c>
      <c r="E771">
        <v>0</v>
      </c>
      <c r="F771" s="1">
        <v>34864</v>
      </c>
      <c r="G771" t="s">
        <v>584</v>
      </c>
      <c r="H771">
        <f>KPI[[#This Row],[UnitPrice]]*KPI[[#This Row],[Quantity]]</f>
        <v>375</v>
      </c>
      <c r="I771">
        <v>1</v>
      </c>
    </row>
    <row r="772" spans="1:9" x14ac:dyDescent="0.3">
      <c r="A772">
        <v>10537</v>
      </c>
      <c r="B772">
        <v>51</v>
      </c>
      <c r="C772">
        <v>53</v>
      </c>
      <c r="D772">
        <v>6</v>
      </c>
      <c r="E772">
        <v>0</v>
      </c>
      <c r="F772" s="1">
        <v>34864</v>
      </c>
      <c r="G772" t="s">
        <v>584</v>
      </c>
      <c r="H772">
        <f>KPI[[#This Row],[UnitPrice]]*KPI[[#This Row],[Quantity]]</f>
        <v>318</v>
      </c>
      <c r="I772">
        <v>1</v>
      </c>
    </row>
    <row r="773" spans="1:9" x14ac:dyDescent="0.3">
      <c r="A773">
        <v>10537</v>
      </c>
      <c r="B773">
        <v>58</v>
      </c>
      <c r="C773">
        <v>13.25</v>
      </c>
      <c r="D773">
        <v>20</v>
      </c>
      <c r="E773">
        <v>0</v>
      </c>
      <c r="F773" s="1">
        <v>34864</v>
      </c>
      <c r="G773" t="s">
        <v>584</v>
      </c>
      <c r="H773">
        <f>KPI[[#This Row],[UnitPrice]]*KPI[[#This Row],[Quantity]]</f>
        <v>265</v>
      </c>
      <c r="I773">
        <v>1</v>
      </c>
    </row>
    <row r="774" spans="1:9" x14ac:dyDescent="0.3">
      <c r="A774">
        <v>10537</v>
      </c>
      <c r="B774">
        <v>72</v>
      </c>
      <c r="C774">
        <v>34.799999999999997</v>
      </c>
      <c r="D774">
        <v>21</v>
      </c>
      <c r="E774">
        <v>0</v>
      </c>
      <c r="F774" s="1">
        <v>34864</v>
      </c>
      <c r="G774" t="s">
        <v>584</v>
      </c>
      <c r="H774">
        <f>KPI[[#This Row],[UnitPrice]]*KPI[[#This Row],[Quantity]]</f>
        <v>730.8</v>
      </c>
      <c r="I774">
        <v>1</v>
      </c>
    </row>
    <row r="775" spans="1:9" x14ac:dyDescent="0.3">
      <c r="A775">
        <v>10537</v>
      </c>
      <c r="B775">
        <v>73</v>
      </c>
      <c r="C775">
        <v>15</v>
      </c>
      <c r="D775">
        <v>9</v>
      </c>
      <c r="E775">
        <v>0</v>
      </c>
      <c r="F775" s="1">
        <v>34864</v>
      </c>
      <c r="G775" t="s">
        <v>584</v>
      </c>
      <c r="H775">
        <f>KPI[[#This Row],[UnitPrice]]*KPI[[#This Row],[Quantity]]</f>
        <v>135</v>
      </c>
      <c r="I775">
        <v>1</v>
      </c>
    </row>
    <row r="776" spans="1:9" x14ac:dyDescent="0.3">
      <c r="A776">
        <v>10538</v>
      </c>
      <c r="B776">
        <v>70</v>
      </c>
      <c r="C776">
        <v>15</v>
      </c>
      <c r="D776">
        <v>7</v>
      </c>
      <c r="E776">
        <v>0</v>
      </c>
      <c r="F776" s="1">
        <v>34865</v>
      </c>
      <c r="G776" t="s">
        <v>133</v>
      </c>
      <c r="H776">
        <f>KPI[[#This Row],[UnitPrice]]*KPI[[#This Row],[Quantity]]</f>
        <v>105</v>
      </c>
      <c r="I776">
        <v>9</v>
      </c>
    </row>
    <row r="777" spans="1:9" x14ac:dyDescent="0.3">
      <c r="A777">
        <v>10538</v>
      </c>
      <c r="B777">
        <v>72</v>
      </c>
      <c r="C777">
        <v>34.799999999999997</v>
      </c>
      <c r="D777">
        <v>1</v>
      </c>
      <c r="E777">
        <v>0</v>
      </c>
      <c r="F777" s="1">
        <v>34865</v>
      </c>
      <c r="G777" t="s">
        <v>133</v>
      </c>
      <c r="H777">
        <f>KPI[[#This Row],[UnitPrice]]*KPI[[#This Row],[Quantity]]</f>
        <v>34.799999999999997</v>
      </c>
      <c r="I777">
        <v>9</v>
      </c>
    </row>
    <row r="778" spans="1:9" x14ac:dyDescent="0.3">
      <c r="A778">
        <v>10539</v>
      </c>
      <c r="B778">
        <v>13</v>
      </c>
      <c r="C778">
        <v>6</v>
      </c>
      <c r="D778">
        <v>8</v>
      </c>
      <c r="E778">
        <v>0</v>
      </c>
      <c r="F778" s="1">
        <v>34866</v>
      </c>
      <c r="G778" t="s">
        <v>133</v>
      </c>
      <c r="H778">
        <f>KPI[[#This Row],[UnitPrice]]*KPI[[#This Row],[Quantity]]</f>
        <v>48</v>
      </c>
      <c r="I778">
        <v>6</v>
      </c>
    </row>
    <row r="779" spans="1:9" x14ac:dyDescent="0.3">
      <c r="A779">
        <v>10539</v>
      </c>
      <c r="B779">
        <v>21</v>
      </c>
      <c r="C779">
        <v>10</v>
      </c>
      <c r="D779">
        <v>15</v>
      </c>
      <c r="E779">
        <v>0</v>
      </c>
      <c r="F779" s="1">
        <v>34866</v>
      </c>
      <c r="G779" t="s">
        <v>133</v>
      </c>
      <c r="H779">
        <f>KPI[[#This Row],[UnitPrice]]*KPI[[#This Row],[Quantity]]</f>
        <v>150</v>
      </c>
      <c r="I779">
        <v>6</v>
      </c>
    </row>
    <row r="780" spans="1:9" x14ac:dyDescent="0.3">
      <c r="A780">
        <v>10539</v>
      </c>
      <c r="B780">
        <v>33</v>
      </c>
      <c r="C780">
        <v>2.5</v>
      </c>
      <c r="D780">
        <v>15</v>
      </c>
      <c r="E780">
        <v>0</v>
      </c>
      <c r="F780" s="1">
        <v>34866</v>
      </c>
      <c r="G780" t="s">
        <v>133</v>
      </c>
      <c r="H780">
        <f>KPI[[#This Row],[UnitPrice]]*KPI[[#This Row],[Quantity]]</f>
        <v>37.5</v>
      </c>
      <c r="I780">
        <v>6</v>
      </c>
    </row>
    <row r="781" spans="1:9" x14ac:dyDescent="0.3">
      <c r="A781">
        <v>10539</v>
      </c>
      <c r="B781">
        <v>49</v>
      </c>
      <c r="C781">
        <v>20</v>
      </c>
      <c r="D781">
        <v>6</v>
      </c>
      <c r="E781">
        <v>0</v>
      </c>
      <c r="F781" s="1">
        <v>34866</v>
      </c>
      <c r="G781" t="s">
        <v>133</v>
      </c>
      <c r="H781">
        <f>KPI[[#This Row],[UnitPrice]]*KPI[[#This Row],[Quantity]]</f>
        <v>120</v>
      </c>
      <c r="I781">
        <v>6</v>
      </c>
    </row>
    <row r="782" spans="1:9" x14ac:dyDescent="0.3">
      <c r="A782">
        <v>10540</v>
      </c>
      <c r="B782">
        <v>3</v>
      </c>
      <c r="C782">
        <v>10</v>
      </c>
      <c r="D782">
        <v>60</v>
      </c>
      <c r="E782">
        <v>0</v>
      </c>
      <c r="F782" s="1">
        <v>34869</v>
      </c>
      <c r="G782" t="s">
        <v>547</v>
      </c>
      <c r="H782">
        <f>KPI[[#This Row],[UnitPrice]]*KPI[[#This Row],[Quantity]]</f>
        <v>600</v>
      </c>
      <c r="I782">
        <v>3</v>
      </c>
    </row>
    <row r="783" spans="1:9" x14ac:dyDescent="0.3">
      <c r="A783">
        <v>10540</v>
      </c>
      <c r="B783">
        <v>26</v>
      </c>
      <c r="C783">
        <v>31.23</v>
      </c>
      <c r="D783">
        <v>40</v>
      </c>
      <c r="E783">
        <v>0</v>
      </c>
      <c r="F783" s="1">
        <v>34869</v>
      </c>
      <c r="G783" t="s">
        <v>547</v>
      </c>
      <c r="H783">
        <f>KPI[[#This Row],[UnitPrice]]*KPI[[#This Row],[Quantity]]</f>
        <v>1249.2</v>
      </c>
      <c r="I783">
        <v>3</v>
      </c>
    </row>
    <row r="784" spans="1:9" x14ac:dyDescent="0.3">
      <c r="A784">
        <v>10540</v>
      </c>
      <c r="B784">
        <v>38</v>
      </c>
      <c r="C784">
        <v>263.5</v>
      </c>
      <c r="D784">
        <v>30</v>
      </c>
      <c r="E784">
        <v>0</v>
      </c>
      <c r="F784" s="1">
        <v>34869</v>
      </c>
      <c r="G784" t="s">
        <v>547</v>
      </c>
      <c r="H784">
        <f>KPI[[#This Row],[UnitPrice]]*KPI[[#This Row],[Quantity]]</f>
        <v>7905</v>
      </c>
      <c r="I784">
        <v>3</v>
      </c>
    </row>
    <row r="785" spans="1:9" x14ac:dyDescent="0.3">
      <c r="A785">
        <v>10540</v>
      </c>
      <c r="B785">
        <v>68</v>
      </c>
      <c r="C785">
        <v>12.5</v>
      </c>
      <c r="D785">
        <v>35</v>
      </c>
      <c r="E785">
        <v>0</v>
      </c>
      <c r="F785" s="1">
        <v>34869</v>
      </c>
      <c r="G785" t="s">
        <v>547</v>
      </c>
      <c r="H785">
        <f>KPI[[#This Row],[UnitPrice]]*KPI[[#This Row],[Quantity]]</f>
        <v>437.5</v>
      </c>
      <c r="I785">
        <v>3</v>
      </c>
    </row>
    <row r="786" spans="1:9" x14ac:dyDescent="0.3">
      <c r="A786">
        <v>10541</v>
      </c>
      <c r="B786">
        <v>24</v>
      </c>
      <c r="C786">
        <v>4.5</v>
      </c>
      <c r="D786">
        <v>35</v>
      </c>
      <c r="E786">
        <v>0.10000000149011612</v>
      </c>
      <c r="F786" s="1">
        <v>34869</v>
      </c>
      <c r="G786" t="s">
        <v>317</v>
      </c>
      <c r="H786">
        <f>KPI[[#This Row],[UnitPrice]]*KPI[[#This Row],[Quantity]]</f>
        <v>157.5</v>
      </c>
      <c r="I786">
        <v>2</v>
      </c>
    </row>
    <row r="787" spans="1:9" x14ac:dyDescent="0.3">
      <c r="A787">
        <v>10541</v>
      </c>
      <c r="B787">
        <v>38</v>
      </c>
      <c r="C787">
        <v>263.5</v>
      </c>
      <c r="D787">
        <v>4</v>
      </c>
      <c r="E787">
        <v>0.10000000149011612</v>
      </c>
      <c r="F787" s="1">
        <v>34869</v>
      </c>
      <c r="G787" t="s">
        <v>317</v>
      </c>
      <c r="H787">
        <f>KPI[[#This Row],[UnitPrice]]*KPI[[#This Row],[Quantity]]</f>
        <v>1054</v>
      </c>
      <c r="I787">
        <v>2</v>
      </c>
    </row>
    <row r="788" spans="1:9" x14ac:dyDescent="0.3">
      <c r="A788">
        <v>10541</v>
      </c>
      <c r="B788">
        <v>65</v>
      </c>
      <c r="C788">
        <v>21.05</v>
      </c>
      <c r="D788">
        <v>36</v>
      </c>
      <c r="E788">
        <v>0.10000000149011612</v>
      </c>
      <c r="F788" s="1">
        <v>34869</v>
      </c>
      <c r="G788" t="s">
        <v>317</v>
      </c>
      <c r="H788">
        <f>KPI[[#This Row],[UnitPrice]]*KPI[[#This Row],[Quantity]]</f>
        <v>757.80000000000007</v>
      </c>
      <c r="I788">
        <v>2</v>
      </c>
    </row>
    <row r="789" spans="1:9" x14ac:dyDescent="0.3">
      <c r="A789">
        <v>10541</v>
      </c>
      <c r="B789">
        <v>71</v>
      </c>
      <c r="C789">
        <v>21.5</v>
      </c>
      <c r="D789">
        <v>9</v>
      </c>
      <c r="E789">
        <v>0.10000000149011612</v>
      </c>
      <c r="F789" s="1">
        <v>34869</v>
      </c>
      <c r="G789" t="s">
        <v>317</v>
      </c>
      <c r="H789">
        <f>KPI[[#This Row],[UnitPrice]]*KPI[[#This Row],[Quantity]]</f>
        <v>193.5</v>
      </c>
      <c r="I789">
        <v>2</v>
      </c>
    </row>
    <row r="790" spans="1:9" x14ac:dyDescent="0.3">
      <c r="A790">
        <v>10542</v>
      </c>
      <c r="B790">
        <v>11</v>
      </c>
      <c r="C790">
        <v>21</v>
      </c>
      <c r="D790">
        <v>15</v>
      </c>
      <c r="E790">
        <v>5.000000074505806E-2</v>
      </c>
      <c r="F790" s="1">
        <v>34870</v>
      </c>
      <c r="G790" t="s">
        <v>360</v>
      </c>
      <c r="H790">
        <f>KPI[[#This Row],[UnitPrice]]*KPI[[#This Row],[Quantity]]</f>
        <v>315</v>
      </c>
      <c r="I790">
        <v>1</v>
      </c>
    </row>
    <row r="791" spans="1:9" x14ac:dyDescent="0.3">
      <c r="A791">
        <v>10542</v>
      </c>
      <c r="B791">
        <v>54</v>
      </c>
      <c r="C791">
        <v>7.45</v>
      </c>
      <c r="D791">
        <v>24</v>
      </c>
      <c r="E791">
        <v>5.000000074505806E-2</v>
      </c>
      <c r="F791" s="1">
        <v>34870</v>
      </c>
      <c r="G791" t="s">
        <v>360</v>
      </c>
      <c r="H791">
        <f>KPI[[#This Row],[UnitPrice]]*KPI[[#This Row],[Quantity]]</f>
        <v>178.8</v>
      </c>
      <c r="I791">
        <v>1</v>
      </c>
    </row>
    <row r="792" spans="1:9" x14ac:dyDescent="0.3">
      <c r="A792">
        <v>10543</v>
      </c>
      <c r="B792">
        <v>12</v>
      </c>
      <c r="C792">
        <v>38</v>
      </c>
      <c r="D792">
        <v>30</v>
      </c>
      <c r="E792">
        <v>0.15000000596046448</v>
      </c>
      <c r="F792" s="1">
        <v>34871</v>
      </c>
      <c r="G792" t="s">
        <v>416</v>
      </c>
      <c r="H792">
        <f>KPI[[#This Row],[UnitPrice]]*KPI[[#This Row],[Quantity]]</f>
        <v>1140</v>
      </c>
      <c r="I792">
        <v>8</v>
      </c>
    </row>
    <row r="793" spans="1:9" x14ac:dyDescent="0.3">
      <c r="A793">
        <v>10543</v>
      </c>
      <c r="B793">
        <v>23</v>
      </c>
      <c r="C793">
        <v>9</v>
      </c>
      <c r="D793">
        <v>70</v>
      </c>
      <c r="E793">
        <v>0.15000000596046448</v>
      </c>
      <c r="F793" s="1">
        <v>34871</v>
      </c>
      <c r="G793" t="s">
        <v>416</v>
      </c>
      <c r="H793">
        <f>KPI[[#This Row],[UnitPrice]]*KPI[[#This Row],[Quantity]]</f>
        <v>630</v>
      </c>
      <c r="I793">
        <v>8</v>
      </c>
    </row>
    <row r="794" spans="1:9" x14ac:dyDescent="0.3">
      <c r="A794">
        <v>10544</v>
      </c>
      <c r="B794">
        <v>28</v>
      </c>
      <c r="C794">
        <v>45.6</v>
      </c>
      <c r="D794">
        <v>7</v>
      </c>
      <c r="E794">
        <v>0</v>
      </c>
      <c r="F794" s="1">
        <v>34871</v>
      </c>
      <c r="G794" t="s">
        <v>434</v>
      </c>
      <c r="H794">
        <f>KPI[[#This Row],[UnitPrice]]*KPI[[#This Row],[Quantity]]</f>
        <v>319.2</v>
      </c>
      <c r="I794">
        <v>4</v>
      </c>
    </row>
    <row r="795" spans="1:9" x14ac:dyDescent="0.3">
      <c r="A795">
        <v>10544</v>
      </c>
      <c r="B795">
        <v>67</v>
      </c>
      <c r="C795">
        <v>14</v>
      </c>
      <c r="D795">
        <v>7</v>
      </c>
      <c r="E795">
        <v>0</v>
      </c>
      <c r="F795" s="1">
        <v>34871</v>
      </c>
      <c r="G795" t="s">
        <v>434</v>
      </c>
      <c r="H795">
        <f>KPI[[#This Row],[UnitPrice]]*KPI[[#This Row],[Quantity]]</f>
        <v>98</v>
      </c>
      <c r="I795">
        <v>4</v>
      </c>
    </row>
    <row r="796" spans="1:9" x14ac:dyDescent="0.3">
      <c r="A796">
        <v>10545</v>
      </c>
      <c r="B796">
        <v>11</v>
      </c>
      <c r="C796">
        <v>21</v>
      </c>
      <c r="D796">
        <v>10</v>
      </c>
      <c r="E796">
        <v>0</v>
      </c>
      <c r="F796" s="1">
        <v>34872</v>
      </c>
      <c r="G796" t="s">
        <v>391</v>
      </c>
      <c r="H796">
        <f>KPI[[#This Row],[UnitPrice]]*KPI[[#This Row],[Quantity]]</f>
        <v>210</v>
      </c>
      <c r="I796">
        <v>8</v>
      </c>
    </row>
    <row r="797" spans="1:9" x14ac:dyDescent="0.3">
      <c r="A797">
        <v>10546</v>
      </c>
      <c r="B797">
        <v>7</v>
      </c>
      <c r="C797">
        <v>30</v>
      </c>
      <c r="D797">
        <v>10</v>
      </c>
      <c r="E797">
        <v>0</v>
      </c>
      <c r="F797" s="1">
        <v>34873</v>
      </c>
      <c r="G797" t="s">
        <v>706</v>
      </c>
      <c r="H797">
        <f>KPI[[#This Row],[UnitPrice]]*KPI[[#This Row],[Quantity]]</f>
        <v>300</v>
      </c>
      <c r="I797">
        <v>1</v>
      </c>
    </row>
    <row r="798" spans="1:9" x14ac:dyDescent="0.3">
      <c r="A798">
        <v>10546</v>
      </c>
      <c r="B798">
        <v>35</v>
      </c>
      <c r="C798">
        <v>18</v>
      </c>
      <c r="D798">
        <v>30</v>
      </c>
      <c r="E798">
        <v>0</v>
      </c>
      <c r="F798" s="1">
        <v>34873</v>
      </c>
      <c r="G798" t="s">
        <v>706</v>
      </c>
      <c r="H798">
        <f>KPI[[#This Row],[UnitPrice]]*KPI[[#This Row],[Quantity]]</f>
        <v>540</v>
      </c>
      <c r="I798">
        <v>1</v>
      </c>
    </row>
    <row r="799" spans="1:9" x14ac:dyDescent="0.3">
      <c r="A799">
        <v>10546</v>
      </c>
      <c r="B799">
        <v>62</v>
      </c>
      <c r="C799">
        <v>49.3</v>
      </c>
      <c r="D799">
        <v>40</v>
      </c>
      <c r="E799">
        <v>0</v>
      </c>
      <c r="F799" s="1">
        <v>34873</v>
      </c>
      <c r="G799" t="s">
        <v>706</v>
      </c>
      <c r="H799">
        <f>KPI[[#This Row],[UnitPrice]]*KPI[[#This Row],[Quantity]]</f>
        <v>1972</v>
      </c>
      <c r="I799">
        <v>1</v>
      </c>
    </row>
    <row r="800" spans="1:9" x14ac:dyDescent="0.3">
      <c r="A800">
        <v>10547</v>
      </c>
      <c r="B800">
        <v>32</v>
      </c>
      <c r="C800">
        <v>32</v>
      </c>
      <c r="D800">
        <v>24</v>
      </c>
      <c r="E800">
        <v>0.15000000596046448</v>
      </c>
      <c r="F800" s="1">
        <v>34873</v>
      </c>
      <c r="G800" t="s">
        <v>615</v>
      </c>
      <c r="H800">
        <f>KPI[[#This Row],[UnitPrice]]*KPI[[#This Row],[Quantity]]</f>
        <v>768</v>
      </c>
      <c r="I800">
        <v>3</v>
      </c>
    </row>
    <row r="801" spans="1:9" x14ac:dyDescent="0.3">
      <c r="A801">
        <v>10547</v>
      </c>
      <c r="B801">
        <v>36</v>
      </c>
      <c r="C801">
        <v>19</v>
      </c>
      <c r="D801">
        <v>60</v>
      </c>
      <c r="E801">
        <v>0</v>
      </c>
      <c r="F801" s="1">
        <v>34873</v>
      </c>
      <c r="G801" t="s">
        <v>615</v>
      </c>
      <c r="H801">
        <f>KPI[[#This Row],[UnitPrice]]*KPI[[#This Row],[Quantity]]</f>
        <v>1140</v>
      </c>
      <c r="I801">
        <v>3</v>
      </c>
    </row>
    <row r="802" spans="1:9" x14ac:dyDescent="0.3">
      <c r="A802">
        <v>10548</v>
      </c>
      <c r="B802">
        <v>34</v>
      </c>
      <c r="C802">
        <v>14</v>
      </c>
      <c r="D802">
        <v>10</v>
      </c>
      <c r="E802">
        <v>0.25</v>
      </c>
      <c r="F802" s="1">
        <v>34876</v>
      </c>
      <c r="G802" t="s">
        <v>670</v>
      </c>
      <c r="H802">
        <f>KPI[[#This Row],[UnitPrice]]*KPI[[#This Row],[Quantity]]</f>
        <v>140</v>
      </c>
      <c r="I802">
        <v>3</v>
      </c>
    </row>
    <row r="803" spans="1:9" x14ac:dyDescent="0.3">
      <c r="A803">
        <v>10548</v>
      </c>
      <c r="B803">
        <v>41</v>
      </c>
      <c r="C803">
        <v>9.65</v>
      </c>
      <c r="D803">
        <v>14</v>
      </c>
      <c r="E803">
        <v>0</v>
      </c>
      <c r="F803" s="1">
        <v>34876</v>
      </c>
      <c r="G803" t="s">
        <v>670</v>
      </c>
      <c r="H803">
        <f>KPI[[#This Row],[UnitPrice]]*KPI[[#This Row],[Quantity]]</f>
        <v>135.1</v>
      </c>
      <c r="I803">
        <v>3</v>
      </c>
    </row>
    <row r="804" spans="1:9" x14ac:dyDescent="0.3">
      <c r="A804">
        <v>10549</v>
      </c>
      <c r="B804">
        <v>31</v>
      </c>
      <c r="C804">
        <v>12.5</v>
      </c>
      <c r="D804">
        <v>55</v>
      </c>
      <c r="E804">
        <v>0.15000000596046448</v>
      </c>
      <c r="F804" s="1">
        <v>34877</v>
      </c>
      <c r="G804" t="s">
        <v>547</v>
      </c>
      <c r="H804">
        <f>KPI[[#This Row],[UnitPrice]]*KPI[[#This Row],[Quantity]]</f>
        <v>687.5</v>
      </c>
      <c r="I804">
        <v>5</v>
      </c>
    </row>
    <row r="805" spans="1:9" x14ac:dyDescent="0.3">
      <c r="A805">
        <v>10549</v>
      </c>
      <c r="B805">
        <v>45</v>
      </c>
      <c r="C805">
        <v>9.5</v>
      </c>
      <c r="D805">
        <v>100</v>
      </c>
      <c r="E805">
        <v>0.15000000596046448</v>
      </c>
      <c r="F805" s="1">
        <v>34877</v>
      </c>
      <c r="G805" t="s">
        <v>547</v>
      </c>
      <c r="H805">
        <f>KPI[[#This Row],[UnitPrice]]*KPI[[#This Row],[Quantity]]</f>
        <v>950</v>
      </c>
      <c r="I805">
        <v>5</v>
      </c>
    </row>
    <row r="806" spans="1:9" x14ac:dyDescent="0.3">
      <c r="A806">
        <v>10549</v>
      </c>
      <c r="B806">
        <v>51</v>
      </c>
      <c r="C806">
        <v>53</v>
      </c>
      <c r="D806">
        <v>48</v>
      </c>
      <c r="E806">
        <v>0.15000000596046448</v>
      </c>
      <c r="F806" s="1">
        <v>34877</v>
      </c>
      <c r="G806" t="s">
        <v>547</v>
      </c>
      <c r="H806">
        <f>KPI[[#This Row],[UnitPrice]]*KPI[[#This Row],[Quantity]]</f>
        <v>2544</v>
      </c>
      <c r="I806">
        <v>5</v>
      </c>
    </row>
    <row r="807" spans="1:9" x14ac:dyDescent="0.3">
      <c r="A807">
        <v>10550</v>
      </c>
      <c r="B807">
        <v>17</v>
      </c>
      <c r="C807">
        <v>39</v>
      </c>
      <c r="D807">
        <v>8</v>
      </c>
      <c r="E807">
        <v>0.10000000149011612</v>
      </c>
      <c r="F807" s="1">
        <v>34878</v>
      </c>
      <c r="G807" t="s">
        <v>284</v>
      </c>
      <c r="H807">
        <f>KPI[[#This Row],[UnitPrice]]*KPI[[#This Row],[Quantity]]</f>
        <v>312</v>
      </c>
      <c r="I807">
        <v>7</v>
      </c>
    </row>
    <row r="808" spans="1:9" x14ac:dyDescent="0.3">
      <c r="A808">
        <v>10550</v>
      </c>
      <c r="B808">
        <v>19</v>
      </c>
      <c r="C808">
        <v>9.1999999999999993</v>
      </c>
      <c r="D808">
        <v>10</v>
      </c>
      <c r="E808">
        <v>0</v>
      </c>
      <c r="F808" s="1">
        <v>34878</v>
      </c>
      <c r="G808" t="s">
        <v>284</v>
      </c>
      <c r="H808">
        <f>KPI[[#This Row],[UnitPrice]]*KPI[[#This Row],[Quantity]]</f>
        <v>92</v>
      </c>
      <c r="I808">
        <v>7</v>
      </c>
    </row>
    <row r="809" spans="1:9" x14ac:dyDescent="0.3">
      <c r="A809">
        <v>10550</v>
      </c>
      <c r="B809">
        <v>21</v>
      </c>
      <c r="C809">
        <v>10</v>
      </c>
      <c r="D809">
        <v>6</v>
      </c>
      <c r="E809">
        <v>0.10000000149011612</v>
      </c>
      <c r="F809" s="1">
        <v>34878</v>
      </c>
      <c r="G809" t="s">
        <v>284</v>
      </c>
      <c r="H809">
        <f>KPI[[#This Row],[UnitPrice]]*KPI[[#This Row],[Quantity]]</f>
        <v>60</v>
      </c>
      <c r="I809">
        <v>7</v>
      </c>
    </row>
    <row r="810" spans="1:9" x14ac:dyDescent="0.3">
      <c r="A810">
        <v>10550</v>
      </c>
      <c r="B810">
        <v>61</v>
      </c>
      <c r="C810">
        <v>28.5</v>
      </c>
      <c r="D810">
        <v>10</v>
      </c>
      <c r="E810">
        <v>0.10000000149011612</v>
      </c>
      <c r="F810" s="1">
        <v>34878</v>
      </c>
      <c r="G810" t="s">
        <v>284</v>
      </c>
      <c r="H810">
        <f>KPI[[#This Row],[UnitPrice]]*KPI[[#This Row],[Quantity]]</f>
        <v>285</v>
      </c>
      <c r="I810">
        <v>7</v>
      </c>
    </row>
    <row r="811" spans="1:9" x14ac:dyDescent="0.3">
      <c r="A811">
        <v>10551</v>
      </c>
      <c r="B811">
        <v>16</v>
      </c>
      <c r="C811">
        <v>17.45</v>
      </c>
      <c r="D811">
        <v>40</v>
      </c>
      <c r="E811">
        <v>0.15000000596046448</v>
      </c>
      <c r="F811" s="1">
        <v>34878</v>
      </c>
      <c r="G811" t="s">
        <v>267</v>
      </c>
      <c r="H811">
        <f>KPI[[#This Row],[UnitPrice]]*KPI[[#This Row],[Quantity]]</f>
        <v>698</v>
      </c>
      <c r="I811">
        <v>4</v>
      </c>
    </row>
    <row r="812" spans="1:9" x14ac:dyDescent="0.3">
      <c r="A812">
        <v>10551</v>
      </c>
      <c r="B812">
        <v>35</v>
      </c>
      <c r="C812">
        <v>18</v>
      </c>
      <c r="D812">
        <v>20</v>
      </c>
      <c r="E812">
        <v>0.15000000596046448</v>
      </c>
      <c r="F812" s="1">
        <v>34878</v>
      </c>
      <c r="G812" t="s">
        <v>267</v>
      </c>
      <c r="H812">
        <f>KPI[[#This Row],[UnitPrice]]*KPI[[#This Row],[Quantity]]</f>
        <v>360</v>
      </c>
      <c r="I812">
        <v>4</v>
      </c>
    </row>
    <row r="813" spans="1:9" x14ac:dyDescent="0.3">
      <c r="A813">
        <v>10551</v>
      </c>
      <c r="B813">
        <v>44</v>
      </c>
      <c r="C813">
        <v>19.45</v>
      </c>
      <c r="D813">
        <v>40</v>
      </c>
      <c r="E813">
        <v>0</v>
      </c>
      <c r="F813" s="1">
        <v>34878</v>
      </c>
      <c r="G813" t="s">
        <v>267</v>
      </c>
      <c r="H813">
        <f>KPI[[#This Row],[UnitPrice]]*KPI[[#This Row],[Quantity]]</f>
        <v>778</v>
      </c>
      <c r="I813">
        <v>4</v>
      </c>
    </row>
    <row r="814" spans="1:9" x14ac:dyDescent="0.3">
      <c r="A814">
        <v>10552</v>
      </c>
      <c r="B814">
        <v>69</v>
      </c>
      <c r="C814">
        <v>36</v>
      </c>
      <c r="D814">
        <v>18</v>
      </c>
      <c r="E814">
        <v>0</v>
      </c>
      <c r="F814" s="1">
        <v>34879</v>
      </c>
      <c r="G814" t="s">
        <v>326</v>
      </c>
      <c r="H814">
        <f>KPI[[#This Row],[UnitPrice]]*KPI[[#This Row],[Quantity]]</f>
        <v>648</v>
      </c>
      <c r="I814">
        <v>2</v>
      </c>
    </row>
    <row r="815" spans="1:9" x14ac:dyDescent="0.3">
      <c r="A815">
        <v>10552</v>
      </c>
      <c r="B815">
        <v>75</v>
      </c>
      <c r="C815">
        <v>7.75</v>
      </c>
      <c r="D815">
        <v>30</v>
      </c>
      <c r="E815">
        <v>0</v>
      </c>
      <c r="F815" s="1">
        <v>34879</v>
      </c>
      <c r="G815" t="s">
        <v>326</v>
      </c>
      <c r="H815">
        <f>KPI[[#This Row],[UnitPrice]]*KPI[[#This Row],[Quantity]]</f>
        <v>232.5</v>
      </c>
      <c r="I815">
        <v>2</v>
      </c>
    </row>
    <row r="816" spans="1:9" x14ac:dyDescent="0.3">
      <c r="A816">
        <v>10553</v>
      </c>
      <c r="B816">
        <v>11</v>
      </c>
      <c r="C816">
        <v>21</v>
      </c>
      <c r="D816">
        <v>15</v>
      </c>
      <c r="E816">
        <v>0</v>
      </c>
      <c r="F816" s="1">
        <v>34880</v>
      </c>
      <c r="G816" t="s">
        <v>730</v>
      </c>
      <c r="H816">
        <f>KPI[[#This Row],[UnitPrice]]*KPI[[#This Row],[Quantity]]</f>
        <v>315</v>
      </c>
      <c r="I816">
        <v>2</v>
      </c>
    </row>
    <row r="817" spans="1:9" x14ac:dyDescent="0.3">
      <c r="A817">
        <v>10553</v>
      </c>
      <c r="B817">
        <v>16</v>
      </c>
      <c r="C817">
        <v>17.45</v>
      </c>
      <c r="D817">
        <v>14</v>
      </c>
      <c r="E817">
        <v>0</v>
      </c>
      <c r="F817" s="1">
        <v>34880</v>
      </c>
      <c r="G817" t="s">
        <v>730</v>
      </c>
      <c r="H817">
        <f>KPI[[#This Row],[UnitPrice]]*KPI[[#This Row],[Quantity]]</f>
        <v>244.29999999999998</v>
      </c>
      <c r="I817">
        <v>2</v>
      </c>
    </row>
    <row r="818" spans="1:9" x14ac:dyDescent="0.3">
      <c r="A818">
        <v>10553</v>
      </c>
      <c r="B818">
        <v>22</v>
      </c>
      <c r="C818">
        <v>21</v>
      </c>
      <c r="D818">
        <v>24</v>
      </c>
      <c r="E818">
        <v>0</v>
      </c>
      <c r="F818" s="1">
        <v>34880</v>
      </c>
      <c r="G818" t="s">
        <v>730</v>
      </c>
      <c r="H818">
        <f>KPI[[#This Row],[UnitPrice]]*KPI[[#This Row],[Quantity]]</f>
        <v>504</v>
      </c>
      <c r="I818">
        <v>2</v>
      </c>
    </row>
    <row r="819" spans="1:9" x14ac:dyDescent="0.3">
      <c r="A819">
        <v>10553</v>
      </c>
      <c r="B819">
        <v>31</v>
      </c>
      <c r="C819">
        <v>12.5</v>
      </c>
      <c r="D819">
        <v>30</v>
      </c>
      <c r="E819">
        <v>0</v>
      </c>
      <c r="F819" s="1">
        <v>34880</v>
      </c>
      <c r="G819" t="s">
        <v>730</v>
      </c>
      <c r="H819">
        <f>KPI[[#This Row],[UnitPrice]]*KPI[[#This Row],[Quantity]]</f>
        <v>375</v>
      </c>
      <c r="I819">
        <v>2</v>
      </c>
    </row>
    <row r="820" spans="1:9" x14ac:dyDescent="0.3">
      <c r="A820">
        <v>10553</v>
      </c>
      <c r="B820">
        <v>35</v>
      </c>
      <c r="C820">
        <v>18</v>
      </c>
      <c r="D820">
        <v>6</v>
      </c>
      <c r="E820">
        <v>0</v>
      </c>
      <c r="F820" s="1">
        <v>34880</v>
      </c>
      <c r="G820" t="s">
        <v>730</v>
      </c>
      <c r="H820">
        <f>KPI[[#This Row],[UnitPrice]]*KPI[[#This Row],[Quantity]]</f>
        <v>108</v>
      </c>
      <c r="I820">
        <v>2</v>
      </c>
    </row>
    <row r="821" spans="1:9" x14ac:dyDescent="0.3">
      <c r="A821">
        <v>10554</v>
      </c>
      <c r="B821">
        <v>16</v>
      </c>
      <c r="C821">
        <v>17.45</v>
      </c>
      <c r="D821">
        <v>30</v>
      </c>
      <c r="E821">
        <v>5.000000074505806E-2</v>
      </c>
      <c r="F821" s="1">
        <v>34880</v>
      </c>
      <c r="G821" t="s">
        <v>497</v>
      </c>
      <c r="H821">
        <f>KPI[[#This Row],[UnitPrice]]*KPI[[#This Row],[Quantity]]</f>
        <v>523.5</v>
      </c>
      <c r="I821">
        <v>4</v>
      </c>
    </row>
    <row r="822" spans="1:9" x14ac:dyDescent="0.3">
      <c r="A822">
        <v>10554</v>
      </c>
      <c r="B822">
        <v>23</v>
      </c>
      <c r="C822">
        <v>9</v>
      </c>
      <c r="D822">
        <v>20</v>
      </c>
      <c r="E822">
        <v>5.000000074505806E-2</v>
      </c>
      <c r="F822" s="1">
        <v>34880</v>
      </c>
      <c r="G822" t="s">
        <v>497</v>
      </c>
      <c r="H822">
        <f>KPI[[#This Row],[UnitPrice]]*KPI[[#This Row],[Quantity]]</f>
        <v>180</v>
      </c>
      <c r="I822">
        <v>4</v>
      </c>
    </row>
    <row r="823" spans="1:9" x14ac:dyDescent="0.3">
      <c r="A823">
        <v>10554</v>
      </c>
      <c r="B823">
        <v>62</v>
      </c>
      <c r="C823">
        <v>49.3</v>
      </c>
      <c r="D823">
        <v>20</v>
      </c>
      <c r="E823">
        <v>5.000000074505806E-2</v>
      </c>
      <c r="F823" s="1">
        <v>34880</v>
      </c>
      <c r="G823" t="s">
        <v>497</v>
      </c>
      <c r="H823">
        <f>KPI[[#This Row],[UnitPrice]]*KPI[[#This Row],[Quantity]]</f>
        <v>986</v>
      </c>
      <c r="I823">
        <v>4</v>
      </c>
    </row>
    <row r="824" spans="1:9" x14ac:dyDescent="0.3">
      <c r="A824">
        <v>10554</v>
      </c>
      <c r="B824">
        <v>77</v>
      </c>
      <c r="C824">
        <v>13</v>
      </c>
      <c r="D824">
        <v>10</v>
      </c>
      <c r="E824">
        <v>5.000000074505806E-2</v>
      </c>
      <c r="F824" s="1">
        <v>34880</v>
      </c>
      <c r="G824" t="s">
        <v>497</v>
      </c>
      <c r="H824">
        <f>KPI[[#This Row],[UnitPrice]]*KPI[[#This Row],[Quantity]]</f>
        <v>130</v>
      </c>
      <c r="I824">
        <v>4</v>
      </c>
    </row>
    <row r="825" spans="1:9" x14ac:dyDescent="0.3">
      <c r="A825">
        <v>10555</v>
      </c>
      <c r="B825">
        <v>14</v>
      </c>
      <c r="C825">
        <v>23.25</v>
      </c>
      <c r="D825">
        <v>30</v>
      </c>
      <c r="E825">
        <v>0.20000000298023224</v>
      </c>
      <c r="F825" s="1">
        <v>34883</v>
      </c>
      <c r="G825" t="s">
        <v>607</v>
      </c>
      <c r="H825">
        <f>KPI[[#This Row],[UnitPrice]]*KPI[[#This Row],[Quantity]]</f>
        <v>697.5</v>
      </c>
      <c r="I825">
        <v>6</v>
      </c>
    </row>
    <row r="826" spans="1:9" x14ac:dyDescent="0.3">
      <c r="A826">
        <v>10555</v>
      </c>
      <c r="B826">
        <v>19</v>
      </c>
      <c r="C826">
        <v>9.1999999999999993</v>
      </c>
      <c r="D826">
        <v>35</v>
      </c>
      <c r="E826">
        <v>0.20000000298023224</v>
      </c>
      <c r="F826" s="1">
        <v>34883</v>
      </c>
      <c r="G826" t="s">
        <v>607</v>
      </c>
      <c r="H826">
        <f>KPI[[#This Row],[UnitPrice]]*KPI[[#This Row],[Quantity]]</f>
        <v>322</v>
      </c>
      <c r="I826">
        <v>6</v>
      </c>
    </row>
    <row r="827" spans="1:9" x14ac:dyDescent="0.3">
      <c r="A827">
        <v>10555</v>
      </c>
      <c r="B827">
        <v>24</v>
      </c>
      <c r="C827">
        <v>4.5</v>
      </c>
      <c r="D827">
        <v>18</v>
      </c>
      <c r="E827">
        <v>0.20000000298023224</v>
      </c>
      <c r="F827" s="1">
        <v>34883</v>
      </c>
      <c r="G827" t="s">
        <v>607</v>
      </c>
      <c r="H827">
        <f>KPI[[#This Row],[UnitPrice]]*KPI[[#This Row],[Quantity]]</f>
        <v>81</v>
      </c>
      <c r="I827">
        <v>6</v>
      </c>
    </row>
    <row r="828" spans="1:9" x14ac:dyDescent="0.3">
      <c r="A828">
        <v>10555</v>
      </c>
      <c r="B828">
        <v>51</v>
      </c>
      <c r="C828">
        <v>53</v>
      </c>
      <c r="D828">
        <v>20</v>
      </c>
      <c r="E828">
        <v>0.20000000298023224</v>
      </c>
      <c r="F828" s="1">
        <v>34883</v>
      </c>
      <c r="G828" t="s">
        <v>607</v>
      </c>
      <c r="H828">
        <f>KPI[[#This Row],[UnitPrice]]*KPI[[#This Row],[Quantity]]</f>
        <v>1060</v>
      </c>
      <c r="I828">
        <v>6</v>
      </c>
    </row>
    <row r="829" spans="1:9" x14ac:dyDescent="0.3">
      <c r="A829">
        <v>10555</v>
      </c>
      <c r="B829">
        <v>56</v>
      </c>
      <c r="C829">
        <v>38</v>
      </c>
      <c r="D829">
        <v>40</v>
      </c>
      <c r="E829">
        <v>0.20000000298023224</v>
      </c>
      <c r="F829" s="1">
        <v>34883</v>
      </c>
      <c r="G829" t="s">
        <v>607</v>
      </c>
      <c r="H829">
        <f>KPI[[#This Row],[UnitPrice]]*KPI[[#This Row],[Quantity]]</f>
        <v>1520</v>
      </c>
      <c r="I829">
        <v>6</v>
      </c>
    </row>
    <row r="830" spans="1:9" x14ac:dyDescent="0.3">
      <c r="A830">
        <v>10556</v>
      </c>
      <c r="B830">
        <v>72</v>
      </c>
      <c r="C830">
        <v>34.799999999999997</v>
      </c>
      <c r="D830">
        <v>24</v>
      </c>
      <c r="E830">
        <v>0</v>
      </c>
      <c r="F830" s="1">
        <v>34884</v>
      </c>
      <c r="G830" t="s">
        <v>622</v>
      </c>
      <c r="H830">
        <f>KPI[[#This Row],[UnitPrice]]*KPI[[#This Row],[Quantity]]</f>
        <v>835.19999999999993</v>
      </c>
      <c r="I830">
        <v>2</v>
      </c>
    </row>
    <row r="831" spans="1:9" x14ac:dyDescent="0.3">
      <c r="A831">
        <v>10557</v>
      </c>
      <c r="B831">
        <v>64</v>
      </c>
      <c r="C831">
        <v>33.25</v>
      </c>
      <c r="D831">
        <v>30</v>
      </c>
      <c r="E831">
        <v>0</v>
      </c>
      <c r="F831" s="1">
        <v>34884</v>
      </c>
      <c r="G831" t="s">
        <v>400</v>
      </c>
      <c r="H831">
        <f>KPI[[#This Row],[UnitPrice]]*KPI[[#This Row],[Quantity]]</f>
        <v>997.5</v>
      </c>
      <c r="I831">
        <v>9</v>
      </c>
    </row>
    <row r="832" spans="1:9" x14ac:dyDescent="0.3">
      <c r="A832">
        <v>10557</v>
      </c>
      <c r="B832">
        <v>75</v>
      </c>
      <c r="C832">
        <v>7.75</v>
      </c>
      <c r="D832">
        <v>20</v>
      </c>
      <c r="E832">
        <v>0</v>
      </c>
      <c r="F832" s="1">
        <v>34884</v>
      </c>
      <c r="G832" t="s">
        <v>400</v>
      </c>
      <c r="H832">
        <f>KPI[[#This Row],[UnitPrice]]*KPI[[#This Row],[Quantity]]</f>
        <v>155</v>
      </c>
      <c r="I832">
        <v>9</v>
      </c>
    </row>
    <row r="833" spans="1:9" x14ac:dyDescent="0.3">
      <c r="A833">
        <v>10558</v>
      </c>
      <c r="B833">
        <v>47</v>
      </c>
      <c r="C833">
        <v>9.5</v>
      </c>
      <c r="D833">
        <v>25</v>
      </c>
      <c r="E833">
        <v>0</v>
      </c>
      <c r="F833" s="1">
        <v>34885</v>
      </c>
      <c r="G833" t="s">
        <v>68</v>
      </c>
      <c r="H833">
        <f>KPI[[#This Row],[UnitPrice]]*KPI[[#This Row],[Quantity]]</f>
        <v>237.5</v>
      </c>
      <c r="I833">
        <v>1</v>
      </c>
    </row>
    <row r="834" spans="1:9" x14ac:dyDescent="0.3">
      <c r="A834">
        <v>10558</v>
      </c>
      <c r="B834">
        <v>51</v>
      </c>
      <c r="C834">
        <v>53</v>
      </c>
      <c r="D834">
        <v>20</v>
      </c>
      <c r="E834">
        <v>0</v>
      </c>
      <c r="F834" s="1">
        <v>34885</v>
      </c>
      <c r="G834" t="s">
        <v>68</v>
      </c>
      <c r="H834">
        <f>KPI[[#This Row],[UnitPrice]]*KPI[[#This Row],[Quantity]]</f>
        <v>1060</v>
      </c>
      <c r="I834">
        <v>1</v>
      </c>
    </row>
    <row r="835" spans="1:9" x14ac:dyDescent="0.3">
      <c r="A835">
        <v>10558</v>
      </c>
      <c r="B835">
        <v>52</v>
      </c>
      <c r="C835">
        <v>7</v>
      </c>
      <c r="D835">
        <v>30</v>
      </c>
      <c r="E835">
        <v>0</v>
      </c>
      <c r="F835" s="1">
        <v>34885</v>
      </c>
      <c r="G835" t="s">
        <v>68</v>
      </c>
      <c r="H835">
        <f>KPI[[#This Row],[UnitPrice]]*KPI[[#This Row],[Quantity]]</f>
        <v>210</v>
      </c>
      <c r="I835">
        <v>1</v>
      </c>
    </row>
    <row r="836" spans="1:9" x14ac:dyDescent="0.3">
      <c r="A836">
        <v>10558</v>
      </c>
      <c r="B836">
        <v>53</v>
      </c>
      <c r="C836">
        <v>32.799999999999997</v>
      </c>
      <c r="D836">
        <v>18</v>
      </c>
      <c r="E836">
        <v>0</v>
      </c>
      <c r="F836" s="1">
        <v>34885</v>
      </c>
      <c r="G836" t="s">
        <v>68</v>
      </c>
      <c r="H836">
        <f>KPI[[#This Row],[UnitPrice]]*KPI[[#This Row],[Quantity]]</f>
        <v>590.4</v>
      </c>
      <c r="I836">
        <v>1</v>
      </c>
    </row>
    <row r="837" spans="1:9" x14ac:dyDescent="0.3">
      <c r="A837">
        <v>10558</v>
      </c>
      <c r="B837">
        <v>73</v>
      </c>
      <c r="C837">
        <v>15</v>
      </c>
      <c r="D837">
        <v>3</v>
      </c>
      <c r="E837">
        <v>0</v>
      </c>
      <c r="F837" s="1">
        <v>34885</v>
      </c>
      <c r="G837" t="s">
        <v>68</v>
      </c>
      <c r="H837">
        <f>KPI[[#This Row],[UnitPrice]]*KPI[[#This Row],[Quantity]]</f>
        <v>45</v>
      </c>
      <c r="I837">
        <v>1</v>
      </c>
    </row>
    <row r="838" spans="1:9" x14ac:dyDescent="0.3">
      <c r="A838">
        <v>10559</v>
      </c>
      <c r="B838">
        <v>41</v>
      </c>
      <c r="C838">
        <v>9.65</v>
      </c>
      <c r="D838">
        <v>12</v>
      </c>
      <c r="E838">
        <v>5.000000074505806E-2</v>
      </c>
      <c r="F838" s="1">
        <v>34886</v>
      </c>
      <c r="G838" t="s">
        <v>95</v>
      </c>
      <c r="H838">
        <f>KPI[[#This Row],[UnitPrice]]*KPI[[#This Row],[Quantity]]</f>
        <v>115.80000000000001</v>
      </c>
      <c r="I838">
        <v>6</v>
      </c>
    </row>
    <row r="839" spans="1:9" x14ac:dyDescent="0.3">
      <c r="A839">
        <v>10559</v>
      </c>
      <c r="B839">
        <v>55</v>
      </c>
      <c r="C839">
        <v>24</v>
      </c>
      <c r="D839">
        <v>18</v>
      </c>
      <c r="E839">
        <v>5.000000074505806E-2</v>
      </c>
      <c r="F839" s="1">
        <v>34886</v>
      </c>
      <c r="G839" t="s">
        <v>95</v>
      </c>
      <c r="H839">
        <f>KPI[[#This Row],[UnitPrice]]*KPI[[#This Row],[Quantity]]</f>
        <v>432</v>
      </c>
      <c r="I839">
        <v>6</v>
      </c>
    </row>
    <row r="840" spans="1:9" x14ac:dyDescent="0.3">
      <c r="A840">
        <v>10560</v>
      </c>
      <c r="B840">
        <v>30</v>
      </c>
      <c r="C840">
        <v>25.89</v>
      </c>
      <c r="D840">
        <v>20</v>
      </c>
      <c r="E840">
        <v>0</v>
      </c>
      <c r="F840" s="1">
        <v>34887</v>
      </c>
      <c r="G840" t="s">
        <v>244</v>
      </c>
      <c r="H840">
        <f>KPI[[#This Row],[UnitPrice]]*KPI[[#This Row],[Quantity]]</f>
        <v>517.79999999999995</v>
      </c>
      <c r="I840">
        <v>8</v>
      </c>
    </row>
    <row r="841" spans="1:9" x14ac:dyDescent="0.3">
      <c r="A841">
        <v>10560</v>
      </c>
      <c r="B841">
        <v>62</v>
      </c>
      <c r="C841">
        <v>49.3</v>
      </c>
      <c r="D841">
        <v>15</v>
      </c>
      <c r="E841">
        <v>0.25</v>
      </c>
      <c r="F841" s="1">
        <v>34887</v>
      </c>
      <c r="G841" t="s">
        <v>244</v>
      </c>
      <c r="H841">
        <f>KPI[[#This Row],[UnitPrice]]*KPI[[#This Row],[Quantity]]</f>
        <v>739.5</v>
      </c>
      <c r="I841">
        <v>8</v>
      </c>
    </row>
    <row r="842" spans="1:9" x14ac:dyDescent="0.3">
      <c r="A842">
        <v>10561</v>
      </c>
      <c r="B842">
        <v>44</v>
      </c>
      <c r="C842">
        <v>19.45</v>
      </c>
      <c r="D842">
        <v>10</v>
      </c>
      <c r="E842">
        <v>0</v>
      </c>
      <c r="F842" s="1">
        <v>34887</v>
      </c>
      <c r="G842" t="s">
        <v>237</v>
      </c>
      <c r="H842">
        <f>KPI[[#This Row],[UnitPrice]]*KPI[[#This Row],[Quantity]]</f>
        <v>194.5</v>
      </c>
      <c r="I842">
        <v>2</v>
      </c>
    </row>
    <row r="843" spans="1:9" x14ac:dyDescent="0.3">
      <c r="A843">
        <v>10561</v>
      </c>
      <c r="B843">
        <v>51</v>
      </c>
      <c r="C843">
        <v>53</v>
      </c>
      <c r="D843">
        <v>50</v>
      </c>
      <c r="E843">
        <v>0</v>
      </c>
      <c r="F843" s="1">
        <v>34887</v>
      </c>
      <c r="G843" t="s">
        <v>237</v>
      </c>
      <c r="H843">
        <f>KPI[[#This Row],[UnitPrice]]*KPI[[#This Row],[Quantity]]</f>
        <v>2650</v>
      </c>
      <c r="I843">
        <v>2</v>
      </c>
    </row>
    <row r="844" spans="1:9" x14ac:dyDescent="0.3">
      <c r="A844">
        <v>10562</v>
      </c>
      <c r="B844">
        <v>33</v>
      </c>
      <c r="C844">
        <v>2.5</v>
      </c>
      <c r="D844">
        <v>20</v>
      </c>
      <c r="E844">
        <v>0.10000000149011612</v>
      </c>
      <c r="F844" s="1">
        <v>34890</v>
      </c>
      <c r="G844" t="s">
        <v>570</v>
      </c>
      <c r="H844">
        <f>KPI[[#This Row],[UnitPrice]]*KPI[[#This Row],[Quantity]]</f>
        <v>50</v>
      </c>
      <c r="I844">
        <v>1</v>
      </c>
    </row>
    <row r="845" spans="1:9" x14ac:dyDescent="0.3">
      <c r="A845">
        <v>10562</v>
      </c>
      <c r="B845">
        <v>62</v>
      </c>
      <c r="C845">
        <v>49.3</v>
      </c>
      <c r="D845">
        <v>10</v>
      </c>
      <c r="E845">
        <v>0.10000000149011612</v>
      </c>
      <c r="F845" s="1">
        <v>34890</v>
      </c>
      <c r="G845" t="s">
        <v>570</v>
      </c>
      <c r="H845">
        <f>KPI[[#This Row],[UnitPrice]]*KPI[[#This Row],[Quantity]]</f>
        <v>493</v>
      </c>
      <c r="I845">
        <v>1</v>
      </c>
    </row>
    <row r="846" spans="1:9" x14ac:dyDescent="0.3">
      <c r="A846">
        <v>10563</v>
      </c>
      <c r="B846">
        <v>36</v>
      </c>
      <c r="C846">
        <v>19</v>
      </c>
      <c r="D846">
        <v>25</v>
      </c>
      <c r="E846">
        <v>0</v>
      </c>
      <c r="F846" s="1">
        <v>34891</v>
      </c>
      <c r="G846" t="s">
        <v>578</v>
      </c>
      <c r="H846">
        <f>KPI[[#This Row],[UnitPrice]]*KPI[[#This Row],[Quantity]]</f>
        <v>475</v>
      </c>
      <c r="I846">
        <v>2</v>
      </c>
    </row>
    <row r="847" spans="1:9" x14ac:dyDescent="0.3">
      <c r="A847">
        <v>10563</v>
      </c>
      <c r="B847">
        <v>52</v>
      </c>
      <c r="C847">
        <v>7</v>
      </c>
      <c r="D847">
        <v>70</v>
      </c>
      <c r="E847">
        <v>0</v>
      </c>
      <c r="F847" s="1">
        <v>34891</v>
      </c>
      <c r="G847" t="s">
        <v>578</v>
      </c>
      <c r="H847">
        <f>KPI[[#This Row],[UnitPrice]]*KPI[[#This Row],[Quantity]]</f>
        <v>490</v>
      </c>
      <c r="I847">
        <v>2</v>
      </c>
    </row>
    <row r="848" spans="1:9" x14ac:dyDescent="0.3">
      <c r="A848">
        <v>10564</v>
      </c>
      <c r="B848">
        <v>17</v>
      </c>
      <c r="C848">
        <v>39</v>
      </c>
      <c r="D848">
        <v>16</v>
      </c>
      <c r="E848">
        <v>5.000000074505806E-2</v>
      </c>
      <c r="F848" s="1">
        <v>34891</v>
      </c>
      <c r="G848" t="s">
        <v>560</v>
      </c>
      <c r="H848">
        <f>KPI[[#This Row],[UnitPrice]]*KPI[[#This Row],[Quantity]]</f>
        <v>624</v>
      </c>
      <c r="I848">
        <v>4</v>
      </c>
    </row>
    <row r="849" spans="1:9" x14ac:dyDescent="0.3">
      <c r="A849">
        <v>10564</v>
      </c>
      <c r="B849">
        <v>31</v>
      </c>
      <c r="C849">
        <v>12.5</v>
      </c>
      <c r="D849">
        <v>6</v>
      </c>
      <c r="E849">
        <v>5.000000074505806E-2</v>
      </c>
      <c r="F849" s="1">
        <v>34891</v>
      </c>
      <c r="G849" t="s">
        <v>560</v>
      </c>
      <c r="H849">
        <f>KPI[[#This Row],[UnitPrice]]*KPI[[#This Row],[Quantity]]</f>
        <v>75</v>
      </c>
      <c r="I849">
        <v>4</v>
      </c>
    </row>
    <row r="850" spans="1:9" x14ac:dyDescent="0.3">
      <c r="A850">
        <v>10564</v>
      </c>
      <c r="B850">
        <v>55</v>
      </c>
      <c r="C850">
        <v>24</v>
      </c>
      <c r="D850">
        <v>25</v>
      </c>
      <c r="E850">
        <v>5.000000074505806E-2</v>
      </c>
      <c r="F850" s="1">
        <v>34891</v>
      </c>
      <c r="G850" t="s">
        <v>560</v>
      </c>
      <c r="H850">
        <f>KPI[[#This Row],[UnitPrice]]*KPI[[#This Row],[Quantity]]</f>
        <v>600</v>
      </c>
      <c r="I850">
        <v>4</v>
      </c>
    </row>
    <row r="851" spans="1:9" x14ac:dyDescent="0.3">
      <c r="A851">
        <v>10565</v>
      </c>
      <c r="B851">
        <v>24</v>
      </c>
      <c r="C851">
        <v>4.5</v>
      </c>
      <c r="D851">
        <v>25</v>
      </c>
      <c r="E851">
        <v>0.10000000149011612</v>
      </c>
      <c r="F851" s="1">
        <v>34892</v>
      </c>
      <c r="G851" t="s">
        <v>459</v>
      </c>
      <c r="H851">
        <f>KPI[[#This Row],[UnitPrice]]*KPI[[#This Row],[Quantity]]</f>
        <v>112.5</v>
      </c>
      <c r="I851">
        <v>8</v>
      </c>
    </row>
    <row r="852" spans="1:9" x14ac:dyDescent="0.3">
      <c r="A852">
        <v>10565</v>
      </c>
      <c r="B852">
        <v>64</v>
      </c>
      <c r="C852">
        <v>33.25</v>
      </c>
      <c r="D852">
        <v>18</v>
      </c>
      <c r="E852">
        <v>0.10000000149011612</v>
      </c>
      <c r="F852" s="1">
        <v>34892</v>
      </c>
      <c r="G852" t="s">
        <v>459</v>
      </c>
      <c r="H852">
        <f>KPI[[#This Row],[UnitPrice]]*KPI[[#This Row],[Quantity]]</f>
        <v>598.5</v>
      </c>
      <c r="I852">
        <v>8</v>
      </c>
    </row>
    <row r="853" spans="1:9" x14ac:dyDescent="0.3">
      <c r="A853">
        <v>10566</v>
      </c>
      <c r="B853">
        <v>11</v>
      </c>
      <c r="C853">
        <v>21</v>
      </c>
      <c r="D853">
        <v>35</v>
      </c>
      <c r="E853">
        <v>0.15000000596046448</v>
      </c>
      <c r="F853" s="1">
        <v>34893</v>
      </c>
      <c r="G853" t="s">
        <v>95</v>
      </c>
      <c r="H853">
        <f>KPI[[#This Row],[UnitPrice]]*KPI[[#This Row],[Quantity]]</f>
        <v>735</v>
      </c>
      <c r="I853">
        <v>9</v>
      </c>
    </row>
    <row r="854" spans="1:9" x14ac:dyDescent="0.3">
      <c r="A854">
        <v>10566</v>
      </c>
      <c r="B854">
        <v>18</v>
      </c>
      <c r="C854">
        <v>62.5</v>
      </c>
      <c r="D854">
        <v>18</v>
      </c>
      <c r="E854">
        <v>0.15000000596046448</v>
      </c>
      <c r="F854" s="1">
        <v>34893</v>
      </c>
      <c r="G854" t="s">
        <v>95</v>
      </c>
      <c r="H854">
        <f>KPI[[#This Row],[UnitPrice]]*KPI[[#This Row],[Quantity]]</f>
        <v>1125</v>
      </c>
      <c r="I854">
        <v>9</v>
      </c>
    </row>
    <row r="855" spans="1:9" x14ac:dyDescent="0.3">
      <c r="A855">
        <v>10566</v>
      </c>
      <c r="B855">
        <v>76</v>
      </c>
      <c r="C855">
        <v>18</v>
      </c>
      <c r="D855">
        <v>10</v>
      </c>
      <c r="E855">
        <v>0</v>
      </c>
      <c r="F855" s="1">
        <v>34893</v>
      </c>
      <c r="G855" t="s">
        <v>95</v>
      </c>
      <c r="H855">
        <f>KPI[[#This Row],[UnitPrice]]*KPI[[#This Row],[Quantity]]</f>
        <v>180</v>
      </c>
      <c r="I855">
        <v>9</v>
      </c>
    </row>
    <row r="856" spans="1:9" x14ac:dyDescent="0.3">
      <c r="A856">
        <v>10567</v>
      </c>
      <c r="B856">
        <v>31</v>
      </c>
      <c r="C856">
        <v>12.5</v>
      </c>
      <c r="D856">
        <v>60</v>
      </c>
      <c r="E856">
        <v>0.20000000298023224</v>
      </c>
      <c r="F856" s="1">
        <v>34893</v>
      </c>
      <c r="G856" t="s">
        <v>343</v>
      </c>
      <c r="H856">
        <f>KPI[[#This Row],[UnitPrice]]*KPI[[#This Row],[Quantity]]</f>
        <v>750</v>
      </c>
      <c r="I856">
        <v>1</v>
      </c>
    </row>
    <row r="857" spans="1:9" x14ac:dyDescent="0.3">
      <c r="A857">
        <v>10567</v>
      </c>
      <c r="B857">
        <v>51</v>
      </c>
      <c r="C857">
        <v>53</v>
      </c>
      <c r="D857">
        <v>3</v>
      </c>
      <c r="E857">
        <v>0</v>
      </c>
      <c r="F857" s="1">
        <v>34893</v>
      </c>
      <c r="G857" t="s">
        <v>343</v>
      </c>
      <c r="H857">
        <f>KPI[[#This Row],[UnitPrice]]*KPI[[#This Row],[Quantity]]</f>
        <v>159</v>
      </c>
      <c r="I857">
        <v>1</v>
      </c>
    </row>
    <row r="858" spans="1:9" x14ac:dyDescent="0.3">
      <c r="A858">
        <v>10567</v>
      </c>
      <c r="B858">
        <v>59</v>
      </c>
      <c r="C858">
        <v>55</v>
      </c>
      <c r="D858">
        <v>40</v>
      </c>
      <c r="E858">
        <v>0.20000000298023224</v>
      </c>
      <c r="F858" s="1">
        <v>34893</v>
      </c>
      <c r="G858" t="s">
        <v>343</v>
      </c>
      <c r="H858">
        <f>KPI[[#This Row],[UnitPrice]]*KPI[[#This Row],[Quantity]]</f>
        <v>2200</v>
      </c>
      <c r="I858">
        <v>1</v>
      </c>
    </row>
    <row r="859" spans="1:9" x14ac:dyDescent="0.3">
      <c r="A859">
        <v>10568</v>
      </c>
      <c r="B859">
        <v>10</v>
      </c>
      <c r="C859">
        <v>31</v>
      </c>
      <c r="D859">
        <v>5</v>
      </c>
      <c r="E859">
        <v>0</v>
      </c>
      <c r="F859" s="1">
        <v>34894</v>
      </c>
      <c r="G859" t="s">
        <v>276</v>
      </c>
      <c r="H859">
        <f>KPI[[#This Row],[UnitPrice]]*KPI[[#This Row],[Quantity]]</f>
        <v>155</v>
      </c>
      <c r="I859">
        <v>3</v>
      </c>
    </row>
    <row r="860" spans="1:9" x14ac:dyDescent="0.3">
      <c r="A860">
        <v>10569</v>
      </c>
      <c r="B860">
        <v>31</v>
      </c>
      <c r="C860">
        <v>12.5</v>
      </c>
      <c r="D860">
        <v>35</v>
      </c>
      <c r="E860">
        <v>0.20000000298023224</v>
      </c>
      <c r="F860" s="1">
        <v>34897</v>
      </c>
      <c r="G860" t="s">
        <v>560</v>
      </c>
      <c r="H860">
        <f>KPI[[#This Row],[UnitPrice]]*KPI[[#This Row],[Quantity]]</f>
        <v>437.5</v>
      </c>
      <c r="I860">
        <v>5</v>
      </c>
    </row>
    <row r="861" spans="1:9" x14ac:dyDescent="0.3">
      <c r="A861">
        <v>10569</v>
      </c>
      <c r="B861">
        <v>76</v>
      </c>
      <c r="C861">
        <v>18</v>
      </c>
      <c r="D861">
        <v>30</v>
      </c>
      <c r="E861">
        <v>0</v>
      </c>
      <c r="F861" s="1">
        <v>34897</v>
      </c>
      <c r="G861" t="s">
        <v>560</v>
      </c>
      <c r="H861">
        <f>KPI[[#This Row],[UnitPrice]]*KPI[[#This Row],[Quantity]]</f>
        <v>540</v>
      </c>
      <c r="I861">
        <v>5</v>
      </c>
    </row>
    <row r="862" spans="1:9" x14ac:dyDescent="0.3">
      <c r="A862">
        <v>10570</v>
      </c>
      <c r="B862">
        <v>11</v>
      </c>
      <c r="C862">
        <v>21</v>
      </c>
      <c r="D862">
        <v>15</v>
      </c>
      <c r="E862">
        <v>5.000000074505806E-2</v>
      </c>
      <c r="F862" s="1">
        <v>34898</v>
      </c>
      <c r="G862" t="s">
        <v>459</v>
      </c>
      <c r="H862">
        <f>KPI[[#This Row],[UnitPrice]]*KPI[[#This Row],[Quantity]]</f>
        <v>315</v>
      </c>
      <c r="I862">
        <v>3</v>
      </c>
    </row>
    <row r="863" spans="1:9" x14ac:dyDescent="0.3">
      <c r="A863">
        <v>10570</v>
      </c>
      <c r="B863">
        <v>56</v>
      </c>
      <c r="C863">
        <v>38</v>
      </c>
      <c r="D863">
        <v>60</v>
      </c>
      <c r="E863">
        <v>5.000000074505806E-2</v>
      </c>
      <c r="F863" s="1">
        <v>34898</v>
      </c>
      <c r="G863" t="s">
        <v>459</v>
      </c>
      <c r="H863">
        <f>KPI[[#This Row],[UnitPrice]]*KPI[[#This Row],[Quantity]]</f>
        <v>2280</v>
      </c>
      <c r="I863">
        <v>3</v>
      </c>
    </row>
    <row r="864" spans="1:9" x14ac:dyDescent="0.3">
      <c r="A864">
        <v>10571</v>
      </c>
      <c r="B864">
        <v>14</v>
      </c>
      <c r="C864">
        <v>23.25</v>
      </c>
      <c r="D864">
        <v>11</v>
      </c>
      <c r="E864">
        <v>0.15000000596046448</v>
      </c>
      <c r="F864" s="1">
        <v>34898</v>
      </c>
      <c r="G864" t="s">
        <v>204</v>
      </c>
      <c r="H864">
        <f>KPI[[#This Row],[UnitPrice]]*KPI[[#This Row],[Quantity]]</f>
        <v>255.75</v>
      </c>
      <c r="I864">
        <v>8</v>
      </c>
    </row>
    <row r="865" spans="1:9" x14ac:dyDescent="0.3">
      <c r="A865">
        <v>10571</v>
      </c>
      <c r="B865">
        <v>42</v>
      </c>
      <c r="C865">
        <v>14</v>
      </c>
      <c r="D865">
        <v>28</v>
      </c>
      <c r="E865">
        <v>0.15000000596046448</v>
      </c>
      <c r="F865" s="1">
        <v>34898</v>
      </c>
      <c r="G865" t="s">
        <v>204</v>
      </c>
      <c r="H865">
        <f>KPI[[#This Row],[UnitPrice]]*KPI[[#This Row],[Quantity]]</f>
        <v>392</v>
      </c>
      <c r="I865">
        <v>8</v>
      </c>
    </row>
    <row r="866" spans="1:9" x14ac:dyDescent="0.3">
      <c r="A866">
        <v>10572</v>
      </c>
      <c r="B866">
        <v>16</v>
      </c>
      <c r="C866">
        <v>17.45</v>
      </c>
      <c r="D866">
        <v>12</v>
      </c>
      <c r="E866">
        <v>0.10000000149011612</v>
      </c>
      <c r="F866" s="1">
        <v>34899</v>
      </c>
      <c r="G866" t="s">
        <v>77</v>
      </c>
      <c r="H866">
        <f>KPI[[#This Row],[UnitPrice]]*KPI[[#This Row],[Quantity]]</f>
        <v>209.39999999999998</v>
      </c>
      <c r="I866">
        <v>3</v>
      </c>
    </row>
    <row r="867" spans="1:9" x14ac:dyDescent="0.3">
      <c r="A867">
        <v>10572</v>
      </c>
      <c r="B867">
        <v>32</v>
      </c>
      <c r="C867">
        <v>32</v>
      </c>
      <c r="D867">
        <v>10</v>
      </c>
      <c r="E867">
        <v>0.10000000149011612</v>
      </c>
      <c r="F867" s="1">
        <v>34899</v>
      </c>
      <c r="G867" t="s">
        <v>77</v>
      </c>
      <c r="H867">
        <f>KPI[[#This Row],[UnitPrice]]*KPI[[#This Row],[Quantity]]</f>
        <v>320</v>
      </c>
      <c r="I867">
        <v>3</v>
      </c>
    </row>
    <row r="868" spans="1:9" x14ac:dyDescent="0.3">
      <c r="A868">
        <v>10572</v>
      </c>
      <c r="B868">
        <v>40</v>
      </c>
      <c r="C868">
        <v>18.399999999999999</v>
      </c>
      <c r="D868">
        <v>50</v>
      </c>
      <c r="E868">
        <v>0</v>
      </c>
      <c r="F868" s="1">
        <v>34899</v>
      </c>
      <c r="G868" t="s">
        <v>77</v>
      </c>
      <c r="H868">
        <f>KPI[[#This Row],[UnitPrice]]*KPI[[#This Row],[Quantity]]</f>
        <v>919.99999999999989</v>
      </c>
      <c r="I868">
        <v>3</v>
      </c>
    </row>
    <row r="869" spans="1:9" x14ac:dyDescent="0.3">
      <c r="A869">
        <v>10572</v>
      </c>
      <c r="B869">
        <v>75</v>
      </c>
      <c r="C869">
        <v>7.75</v>
      </c>
      <c r="D869">
        <v>15</v>
      </c>
      <c r="E869">
        <v>0.10000000149011612</v>
      </c>
      <c r="F869" s="1">
        <v>34899</v>
      </c>
      <c r="G869" t="s">
        <v>77</v>
      </c>
      <c r="H869">
        <f>KPI[[#This Row],[UnitPrice]]*KPI[[#This Row],[Quantity]]</f>
        <v>116.25</v>
      </c>
      <c r="I869">
        <v>3</v>
      </c>
    </row>
    <row r="870" spans="1:9" x14ac:dyDescent="0.3">
      <c r="A870">
        <v>10573</v>
      </c>
      <c r="B870">
        <v>17</v>
      </c>
      <c r="C870">
        <v>39</v>
      </c>
      <c r="D870">
        <v>18</v>
      </c>
      <c r="E870">
        <v>0</v>
      </c>
      <c r="F870" s="1">
        <v>34900</v>
      </c>
      <c r="G870" t="s">
        <v>62</v>
      </c>
      <c r="H870">
        <f>KPI[[#This Row],[UnitPrice]]*KPI[[#This Row],[Quantity]]</f>
        <v>702</v>
      </c>
      <c r="I870">
        <v>7</v>
      </c>
    </row>
    <row r="871" spans="1:9" x14ac:dyDescent="0.3">
      <c r="A871">
        <v>10573</v>
      </c>
      <c r="B871">
        <v>34</v>
      </c>
      <c r="C871">
        <v>14</v>
      </c>
      <c r="D871">
        <v>40</v>
      </c>
      <c r="E871">
        <v>0</v>
      </c>
      <c r="F871" s="1">
        <v>34900</v>
      </c>
      <c r="G871" t="s">
        <v>62</v>
      </c>
      <c r="H871">
        <f>KPI[[#This Row],[UnitPrice]]*KPI[[#This Row],[Quantity]]</f>
        <v>560</v>
      </c>
      <c r="I871">
        <v>7</v>
      </c>
    </row>
    <row r="872" spans="1:9" x14ac:dyDescent="0.3">
      <c r="A872">
        <v>10573</v>
      </c>
      <c r="B872">
        <v>53</v>
      </c>
      <c r="C872">
        <v>32.799999999999997</v>
      </c>
      <c r="D872">
        <v>25</v>
      </c>
      <c r="E872">
        <v>0</v>
      </c>
      <c r="F872" s="1">
        <v>34900</v>
      </c>
      <c r="G872" t="s">
        <v>62</v>
      </c>
      <c r="H872">
        <f>KPI[[#This Row],[UnitPrice]]*KPI[[#This Row],[Quantity]]</f>
        <v>819.99999999999989</v>
      </c>
      <c r="I872">
        <v>7</v>
      </c>
    </row>
    <row r="873" spans="1:9" x14ac:dyDescent="0.3">
      <c r="A873">
        <v>10574</v>
      </c>
      <c r="B873">
        <v>33</v>
      </c>
      <c r="C873">
        <v>2.5</v>
      </c>
      <c r="D873">
        <v>14</v>
      </c>
      <c r="E873">
        <v>0</v>
      </c>
      <c r="F873" s="1">
        <v>34900</v>
      </c>
      <c r="G873" t="s">
        <v>690</v>
      </c>
      <c r="H873">
        <f>KPI[[#This Row],[UnitPrice]]*KPI[[#This Row],[Quantity]]</f>
        <v>35</v>
      </c>
      <c r="I873">
        <v>4</v>
      </c>
    </row>
    <row r="874" spans="1:9" x14ac:dyDescent="0.3">
      <c r="A874">
        <v>10574</v>
      </c>
      <c r="B874">
        <v>40</v>
      </c>
      <c r="C874">
        <v>18.399999999999999</v>
      </c>
      <c r="D874">
        <v>2</v>
      </c>
      <c r="E874">
        <v>0</v>
      </c>
      <c r="F874" s="1">
        <v>34900</v>
      </c>
      <c r="G874" t="s">
        <v>690</v>
      </c>
      <c r="H874">
        <f>KPI[[#This Row],[UnitPrice]]*KPI[[#This Row],[Quantity]]</f>
        <v>36.799999999999997</v>
      </c>
      <c r="I874">
        <v>4</v>
      </c>
    </row>
    <row r="875" spans="1:9" x14ac:dyDescent="0.3">
      <c r="A875">
        <v>10574</v>
      </c>
      <c r="B875">
        <v>62</v>
      </c>
      <c r="C875">
        <v>49.3</v>
      </c>
      <c r="D875">
        <v>10</v>
      </c>
      <c r="E875">
        <v>0</v>
      </c>
      <c r="F875" s="1">
        <v>34900</v>
      </c>
      <c r="G875" t="s">
        <v>690</v>
      </c>
      <c r="H875">
        <f>KPI[[#This Row],[UnitPrice]]*KPI[[#This Row],[Quantity]]</f>
        <v>493</v>
      </c>
      <c r="I875">
        <v>4</v>
      </c>
    </row>
    <row r="876" spans="1:9" x14ac:dyDescent="0.3">
      <c r="A876">
        <v>10574</v>
      </c>
      <c r="B876">
        <v>64</v>
      </c>
      <c r="C876">
        <v>33.25</v>
      </c>
      <c r="D876">
        <v>6</v>
      </c>
      <c r="E876">
        <v>0</v>
      </c>
      <c r="F876" s="1">
        <v>34900</v>
      </c>
      <c r="G876" t="s">
        <v>690</v>
      </c>
      <c r="H876">
        <f>KPI[[#This Row],[UnitPrice]]*KPI[[#This Row],[Quantity]]</f>
        <v>199.5</v>
      </c>
      <c r="I876">
        <v>4</v>
      </c>
    </row>
    <row r="877" spans="1:9" x14ac:dyDescent="0.3">
      <c r="A877">
        <v>10575</v>
      </c>
      <c r="B877">
        <v>59</v>
      </c>
      <c r="C877">
        <v>55</v>
      </c>
      <c r="D877">
        <v>12</v>
      </c>
      <c r="E877">
        <v>0</v>
      </c>
      <c r="F877" s="1">
        <v>34901</v>
      </c>
      <c r="G877" t="s">
        <v>468</v>
      </c>
      <c r="H877">
        <f>KPI[[#This Row],[UnitPrice]]*KPI[[#This Row],[Quantity]]</f>
        <v>660</v>
      </c>
      <c r="I877">
        <v>5</v>
      </c>
    </row>
    <row r="878" spans="1:9" x14ac:dyDescent="0.3">
      <c r="A878">
        <v>10575</v>
      </c>
      <c r="B878">
        <v>63</v>
      </c>
      <c r="C878">
        <v>43.9</v>
      </c>
      <c r="D878">
        <v>6</v>
      </c>
      <c r="E878">
        <v>0</v>
      </c>
      <c r="F878" s="1">
        <v>34901</v>
      </c>
      <c r="G878" t="s">
        <v>468</v>
      </c>
      <c r="H878">
        <f>KPI[[#This Row],[UnitPrice]]*KPI[[#This Row],[Quantity]]</f>
        <v>263.39999999999998</v>
      </c>
      <c r="I878">
        <v>5</v>
      </c>
    </row>
    <row r="879" spans="1:9" x14ac:dyDescent="0.3">
      <c r="A879">
        <v>10575</v>
      </c>
      <c r="B879">
        <v>72</v>
      </c>
      <c r="C879">
        <v>34.799999999999997</v>
      </c>
      <c r="D879">
        <v>30</v>
      </c>
      <c r="E879">
        <v>0</v>
      </c>
      <c r="F879" s="1">
        <v>34901</v>
      </c>
      <c r="G879" t="s">
        <v>468</v>
      </c>
      <c r="H879">
        <f>KPI[[#This Row],[UnitPrice]]*KPI[[#This Row],[Quantity]]</f>
        <v>1044</v>
      </c>
      <c r="I879">
        <v>5</v>
      </c>
    </row>
    <row r="880" spans="1:9" x14ac:dyDescent="0.3">
      <c r="A880">
        <v>10575</v>
      </c>
      <c r="B880">
        <v>76</v>
      </c>
      <c r="C880">
        <v>18</v>
      </c>
      <c r="D880">
        <v>10</v>
      </c>
      <c r="E880">
        <v>0</v>
      </c>
      <c r="F880" s="1">
        <v>34901</v>
      </c>
      <c r="G880" t="s">
        <v>468</v>
      </c>
      <c r="H880">
        <f>KPI[[#This Row],[UnitPrice]]*KPI[[#This Row],[Quantity]]</f>
        <v>180</v>
      </c>
      <c r="I880">
        <v>5</v>
      </c>
    </row>
    <row r="881" spans="1:9" x14ac:dyDescent="0.3">
      <c r="A881">
        <v>10576</v>
      </c>
      <c r="B881">
        <v>1</v>
      </c>
      <c r="C881">
        <v>18</v>
      </c>
      <c r="D881">
        <v>10</v>
      </c>
      <c r="E881">
        <v>0</v>
      </c>
      <c r="F881" s="1">
        <v>34904</v>
      </c>
      <c r="G881" t="s">
        <v>678</v>
      </c>
      <c r="H881">
        <f>KPI[[#This Row],[UnitPrice]]*KPI[[#This Row],[Quantity]]</f>
        <v>180</v>
      </c>
      <c r="I881">
        <v>3</v>
      </c>
    </row>
    <row r="882" spans="1:9" x14ac:dyDescent="0.3">
      <c r="A882">
        <v>10576</v>
      </c>
      <c r="B882">
        <v>31</v>
      </c>
      <c r="C882">
        <v>12.5</v>
      </c>
      <c r="D882">
        <v>20</v>
      </c>
      <c r="E882">
        <v>0</v>
      </c>
      <c r="F882" s="1">
        <v>34904</v>
      </c>
      <c r="G882" t="s">
        <v>678</v>
      </c>
      <c r="H882">
        <f>KPI[[#This Row],[UnitPrice]]*KPI[[#This Row],[Quantity]]</f>
        <v>250</v>
      </c>
      <c r="I882">
        <v>3</v>
      </c>
    </row>
    <row r="883" spans="1:9" x14ac:dyDescent="0.3">
      <c r="A883">
        <v>10576</v>
      </c>
      <c r="B883">
        <v>44</v>
      </c>
      <c r="C883">
        <v>19.45</v>
      </c>
      <c r="D883">
        <v>21</v>
      </c>
      <c r="E883">
        <v>0</v>
      </c>
      <c r="F883" s="1">
        <v>34904</v>
      </c>
      <c r="G883" t="s">
        <v>678</v>
      </c>
      <c r="H883">
        <f>KPI[[#This Row],[UnitPrice]]*KPI[[#This Row],[Quantity]]</f>
        <v>408.45</v>
      </c>
      <c r="I883">
        <v>3</v>
      </c>
    </row>
    <row r="884" spans="1:9" x14ac:dyDescent="0.3">
      <c r="A884">
        <v>10577</v>
      </c>
      <c r="B884">
        <v>39</v>
      </c>
      <c r="C884">
        <v>18</v>
      </c>
      <c r="D884">
        <v>10</v>
      </c>
      <c r="E884">
        <v>0</v>
      </c>
      <c r="F884" s="1">
        <v>34904</v>
      </c>
      <c r="G884" t="s">
        <v>690</v>
      </c>
      <c r="H884">
        <f>KPI[[#This Row],[UnitPrice]]*KPI[[#This Row],[Quantity]]</f>
        <v>180</v>
      </c>
      <c r="I884">
        <v>9</v>
      </c>
    </row>
    <row r="885" spans="1:9" x14ac:dyDescent="0.3">
      <c r="A885">
        <v>10577</v>
      </c>
      <c r="B885">
        <v>75</v>
      </c>
      <c r="C885">
        <v>7.75</v>
      </c>
      <c r="D885">
        <v>20</v>
      </c>
      <c r="E885">
        <v>0</v>
      </c>
      <c r="F885" s="1">
        <v>34904</v>
      </c>
      <c r="G885" t="s">
        <v>690</v>
      </c>
      <c r="H885">
        <f>KPI[[#This Row],[UnitPrice]]*KPI[[#This Row],[Quantity]]</f>
        <v>155</v>
      </c>
      <c r="I885">
        <v>9</v>
      </c>
    </row>
    <row r="886" spans="1:9" x14ac:dyDescent="0.3">
      <c r="A886">
        <v>10577</v>
      </c>
      <c r="B886">
        <v>77</v>
      </c>
      <c r="C886">
        <v>13</v>
      </c>
      <c r="D886">
        <v>18</v>
      </c>
      <c r="E886">
        <v>0</v>
      </c>
      <c r="F886" s="1">
        <v>34904</v>
      </c>
      <c r="G886" t="s">
        <v>690</v>
      </c>
      <c r="H886">
        <f>KPI[[#This Row],[UnitPrice]]*KPI[[#This Row],[Quantity]]</f>
        <v>234</v>
      </c>
      <c r="I886">
        <v>9</v>
      </c>
    </row>
    <row r="887" spans="1:9" x14ac:dyDescent="0.3">
      <c r="A887">
        <v>10578</v>
      </c>
      <c r="B887">
        <v>35</v>
      </c>
      <c r="C887">
        <v>18</v>
      </c>
      <c r="D887">
        <v>20</v>
      </c>
      <c r="E887">
        <v>0</v>
      </c>
      <c r="F887" s="1">
        <v>34905</v>
      </c>
      <c r="G887" t="s">
        <v>133</v>
      </c>
      <c r="H887">
        <f>KPI[[#This Row],[UnitPrice]]*KPI[[#This Row],[Quantity]]</f>
        <v>360</v>
      </c>
      <c r="I887">
        <v>4</v>
      </c>
    </row>
    <row r="888" spans="1:9" x14ac:dyDescent="0.3">
      <c r="A888">
        <v>10578</v>
      </c>
      <c r="B888">
        <v>57</v>
      </c>
      <c r="C888">
        <v>19.5</v>
      </c>
      <c r="D888">
        <v>6</v>
      </c>
      <c r="E888">
        <v>0</v>
      </c>
      <c r="F888" s="1">
        <v>34905</v>
      </c>
      <c r="G888" t="s">
        <v>133</v>
      </c>
      <c r="H888">
        <f>KPI[[#This Row],[UnitPrice]]*KPI[[#This Row],[Quantity]]</f>
        <v>117</v>
      </c>
      <c r="I888">
        <v>4</v>
      </c>
    </row>
    <row r="889" spans="1:9" x14ac:dyDescent="0.3">
      <c r="A889">
        <v>10579</v>
      </c>
      <c r="B889">
        <v>15</v>
      </c>
      <c r="C889">
        <v>15.5</v>
      </c>
      <c r="D889">
        <v>10</v>
      </c>
      <c r="E889">
        <v>0</v>
      </c>
      <c r="F889" s="1">
        <v>34906</v>
      </c>
      <c r="G889" t="s">
        <v>408</v>
      </c>
      <c r="H889">
        <f>KPI[[#This Row],[UnitPrice]]*KPI[[#This Row],[Quantity]]</f>
        <v>155</v>
      </c>
      <c r="I889">
        <v>1</v>
      </c>
    </row>
    <row r="890" spans="1:9" x14ac:dyDescent="0.3">
      <c r="A890">
        <v>10579</v>
      </c>
      <c r="B890">
        <v>75</v>
      </c>
      <c r="C890">
        <v>7.75</v>
      </c>
      <c r="D890">
        <v>21</v>
      </c>
      <c r="E890">
        <v>0</v>
      </c>
      <c r="F890" s="1">
        <v>34906</v>
      </c>
      <c r="G890" t="s">
        <v>408</v>
      </c>
      <c r="H890">
        <f>KPI[[#This Row],[UnitPrice]]*KPI[[#This Row],[Quantity]]</f>
        <v>162.75</v>
      </c>
      <c r="I890">
        <v>1</v>
      </c>
    </row>
    <row r="891" spans="1:9" x14ac:dyDescent="0.3">
      <c r="A891">
        <v>10580</v>
      </c>
      <c r="B891">
        <v>14</v>
      </c>
      <c r="C891">
        <v>23.25</v>
      </c>
      <c r="D891">
        <v>15</v>
      </c>
      <c r="E891">
        <v>5.000000074505806E-2</v>
      </c>
      <c r="F891" s="1">
        <v>34907</v>
      </c>
      <c r="G891" t="s">
        <v>497</v>
      </c>
      <c r="H891">
        <f>KPI[[#This Row],[UnitPrice]]*KPI[[#This Row],[Quantity]]</f>
        <v>348.75</v>
      </c>
      <c r="I891">
        <v>4</v>
      </c>
    </row>
    <row r="892" spans="1:9" x14ac:dyDescent="0.3">
      <c r="A892">
        <v>10580</v>
      </c>
      <c r="B892">
        <v>41</v>
      </c>
      <c r="C892">
        <v>9.65</v>
      </c>
      <c r="D892">
        <v>9</v>
      </c>
      <c r="E892">
        <v>5.000000074505806E-2</v>
      </c>
      <c r="F892" s="1">
        <v>34907</v>
      </c>
      <c r="G892" t="s">
        <v>497</v>
      </c>
      <c r="H892">
        <f>KPI[[#This Row],[UnitPrice]]*KPI[[#This Row],[Quantity]]</f>
        <v>86.850000000000009</v>
      </c>
      <c r="I892">
        <v>4</v>
      </c>
    </row>
    <row r="893" spans="1:9" x14ac:dyDescent="0.3">
      <c r="A893">
        <v>10580</v>
      </c>
      <c r="B893">
        <v>65</v>
      </c>
      <c r="C893">
        <v>21.05</v>
      </c>
      <c r="D893">
        <v>30</v>
      </c>
      <c r="E893">
        <v>5.000000074505806E-2</v>
      </c>
      <c r="F893" s="1">
        <v>34907</v>
      </c>
      <c r="G893" t="s">
        <v>497</v>
      </c>
      <c r="H893">
        <f>KPI[[#This Row],[UnitPrice]]*KPI[[#This Row],[Quantity]]</f>
        <v>631.5</v>
      </c>
      <c r="I893">
        <v>4</v>
      </c>
    </row>
    <row r="894" spans="1:9" x14ac:dyDescent="0.3">
      <c r="A894">
        <v>10581</v>
      </c>
      <c r="B894">
        <v>75</v>
      </c>
      <c r="C894">
        <v>7.75</v>
      </c>
      <c r="D894">
        <v>50</v>
      </c>
      <c r="E894">
        <v>0.20000000298023224</v>
      </c>
      <c r="F894" s="1">
        <v>34907</v>
      </c>
      <c r="G894" t="s">
        <v>214</v>
      </c>
      <c r="H894">
        <f>KPI[[#This Row],[UnitPrice]]*KPI[[#This Row],[Quantity]]</f>
        <v>387.5</v>
      </c>
      <c r="I894">
        <v>3</v>
      </c>
    </row>
    <row r="895" spans="1:9" x14ac:dyDescent="0.3">
      <c r="A895">
        <v>10582</v>
      </c>
      <c r="B895">
        <v>57</v>
      </c>
      <c r="C895">
        <v>19.5</v>
      </c>
      <c r="D895">
        <v>4</v>
      </c>
      <c r="E895">
        <v>0</v>
      </c>
      <c r="F895" s="1">
        <v>34908</v>
      </c>
      <c r="G895" t="s">
        <v>87</v>
      </c>
      <c r="H895">
        <f>KPI[[#This Row],[UnitPrice]]*KPI[[#This Row],[Quantity]]</f>
        <v>78</v>
      </c>
      <c r="I895">
        <v>3</v>
      </c>
    </row>
    <row r="896" spans="1:9" x14ac:dyDescent="0.3">
      <c r="A896">
        <v>10582</v>
      </c>
      <c r="B896">
        <v>76</v>
      </c>
      <c r="C896">
        <v>18</v>
      </c>
      <c r="D896">
        <v>14</v>
      </c>
      <c r="E896">
        <v>0</v>
      </c>
      <c r="F896" s="1">
        <v>34908</v>
      </c>
      <c r="G896" t="s">
        <v>87</v>
      </c>
      <c r="H896">
        <f>KPI[[#This Row],[UnitPrice]]*KPI[[#This Row],[Quantity]]</f>
        <v>252</v>
      </c>
      <c r="I896">
        <v>3</v>
      </c>
    </row>
    <row r="897" spans="1:9" x14ac:dyDescent="0.3">
      <c r="A897">
        <v>10583</v>
      </c>
      <c r="B897">
        <v>29</v>
      </c>
      <c r="C897">
        <v>123.79</v>
      </c>
      <c r="D897">
        <v>10</v>
      </c>
      <c r="E897">
        <v>0</v>
      </c>
      <c r="F897" s="1">
        <v>34911</v>
      </c>
      <c r="G897" t="s">
        <v>730</v>
      </c>
      <c r="H897">
        <f>KPI[[#This Row],[UnitPrice]]*KPI[[#This Row],[Quantity]]</f>
        <v>1237.9000000000001</v>
      </c>
      <c r="I897">
        <v>2</v>
      </c>
    </row>
    <row r="898" spans="1:9" x14ac:dyDescent="0.3">
      <c r="A898">
        <v>10583</v>
      </c>
      <c r="B898">
        <v>60</v>
      </c>
      <c r="C898">
        <v>34</v>
      </c>
      <c r="D898">
        <v>24</v>
      </c>
      <c r="E898">
        <v>0.15000000596046448</v>
      </c>
      <c r="F898" s="1">
        <v>34911</v>
      </c>
      <c r="G898" t="s">
        <v>730</v>
      </c>
      <c r="H898">
        <f>KPI[[#This Row],[UnitPrice]]*KPI[[#This Row],[Quantity]]</f>
        <v>816</v>
      </c>
      <c r="I898">
        <v>2</v>
      </c>
    </row>
    <row r="899" spans="1:9" x14ac:dyDescent="0.3">
      <c r="A899">
        <v>10583</v>
      </c>
      <c r="B899">
        <v>69</v>
      </c>
      <c r="C899">
        <v>36</v>
      </c>
      <c r="D899">
        <v>10</v>
      </c>
      <c r="E899">
        <v>0.15000000596046448</v>
      </c>
      <c r="F899" s="1">
        <v>34911</v>
      </c>
      <c r="G899" t="s">
        <v>730</v>
      </c>
      <c r="H899">
        <f>KPI[[#This Row],[UnitPrice]]*KPI[[#This Row],[Quantity]]</f>
        <v>360</v>
      </c>
      <c r="I899">
        <v>2</v>
      </c>
    </row>
    <row r="900" spans="1:9" x14ac:dyDescent="0.3">
      <c r="A900">
        <v>10584</v>
      </c>
      <c r="B900">
        <v>31</v>
      </c>
      <c r="C900">
        <v>12.5</v>
      </c>
      <c r="D900">
        <v>50</v>
      </c>
      <c r="E900">
        <v>5.000000074505806E-2</v>
      </c>
      <c r="F900" s="1">
        <v>34911</v>
      </c>
      <c r="G900" t="s">
        <v>95</v>
      </c>
      <c r="H900">
        <f>KPI[[#This Row],[UnitPrice]]*KPI[[#This Row],[Quantity]]</f>
        <v>625</v>
      </c>
      <c r="I900">
        <v>4</v>
      </c>
    </row>
    <row r="901" spans="1:9" x14ac:dyDescent="0.3">
      <c r="A901">
        <v>10585</v>
      </c>
      <c r="B901">
        <v>47</v>
      </c>
      <c r="C901">
        <v>9.5</v>
      </c>
      <c r="D901">
        <v>15</v>
      </c>
      <c r="E901">
        <v>0</v>
      </c>
      <c r="F901" s="1">
        <v>34912</v>
      </c>
      <c r="G901" t="s">
        <v>738</v>
      </c>
      <c r="H901">
        <f>KPI[[#This Row],[UnitPrice]]*KPI[[#This Row],[Quantity]]</f>
        <v>142.5</v>
      </c>
      <c r="I901">
        <v>7</v>
      </c>
    </row>
    <row r="902" spans="1:9" x14ac:dyDescent="0.3">
      <c r="A902">
        <v>10586</v>
      </c>
      <c r="B902">
        <v>52</v>
      </c>
      <c r="C902">
        <v>7</v>
      </c>
      <c r="D902">
        <v>4</v>
      </c>
      <c r="E902">
        <v>0.15000000596046448</v>
      </c>
      <c r="F902" s="1">
        <v>34913</v>
      </c>
      <c r="G902" t="s">
        <v>570</v>
      </c>
      <c r="H902">
        <f>KPI[[#This Row],[UnitPrice]]*KPI[[#This Row],[Quantity]]</f>
        <v>28</v>
      </c>
      <c r="I902">
        <v>9</v>
      </c>
    </row>
    <row r="903" spans="1:9" x14ac:dyDescent="0.3">
      <c r="A903">
        <v>10587</v>
      </c>
      <c r="B903">
        <v>26</v>
      </c>
      <c r="C903">
        <v>31.23</v>
      </c>
      <c r="D903">
        <v>6</v>
      </c>
      <c r="E903">
        <v>0</v>
      </c>
      <c r="F903" s="1">
        <v>34913</v>
      </c>
      <c r="G903" t="s">
        <v>534</v>
      </c>
      <c r="H903">
        <f>KPI[[#This Row],[UnitPrice]]*KPI[[#This Row],[Quantity]]</f>
        <v>187.38</v>
      </c>
      <c r="I903">
        <v>1</v>
      </c>
    </row>
    <row r="904" spans="1:9" x14ac:dyDescent="0.3">
      <c r="A904">
        <v>10587</v>
      </c>
      <c r="B904">
        <v>35</v>
      </c>
      <c r="C904">
        <v>18</v>
      </c>
      <c r="D904">
        <v>20</v>
      </c>
      <c r="E904">
        <v>0</v>
      </c>
      <c r="F904" s="1">
        <v>34913</v>
      </c>
      <c r="G904" t="s">
        <v>534</v>
      </c>
      <c r="H904">
        <f>KPI[[#This Row],[UnitPrice]]*KPI[[#This Row],[Quantity]]</f>
        <v>360</v>
      </c>
      <c r="I904">
        <v>1</v>
      </c>
    </row>
    <row r="905" spans="1:9" x14ac:dyDescent="0.3">
      <c r="A905">
        <v>10587</v>
      </c>
      <c r="B905">
        <v>77</v>
      </c>
      <c r="C905">
        <v>13</v>
      </c>
      <c r="D905">
        <v>20</v>
      </c>
      <c r="E905">
        <v>0</v>
      </c>
      <c r="F905" s="1">
        <v>34913</v>
      </c>
      <c r="G905" t="s">
        <v>534</v>
      </c>
      <c r="H905">
        <f>KPI[[#This Row],[UnitPrice]]*KPI[[#This Row],[Quantity]]</f>
        <v>260</v>
      </c>
      <c r="I905">
        <v>1</v>
      </c>
    </row>
    <row r="906" spans="1:9" x14ac:dyDescent="0.3">
      <c r="A906">
        <v>10588</v>
      </c>
      <c r="B906">
        <v>18</v>
      </c>
      <c r="C906">
        <v>62.5</v>
      </c>
      <c r="D906">
        <v>40</v>
      </c>
      <c r="E906">
        <v>0.20000000298023224</v>
      </c>
      <c r="F906" s="1">
        <v>34914</v>
      </c>
      <c r="G906" t="s">
        <v>547</v>
      </c>
      <c r="H906">
        <f>KPI[[#This Row],[UnitPrice]]*KPI[[#This Row],[Quantity]]</f>
        <v>2500</v>
      </c>
      <c r="I906">
        <v>2</v>
      </c>
    </row>
    <row r="907" spans="1:9" x14ac:dyDescent="0.3">
      <c r="A907">
        <v>10588</v>
      </c>
      <c r="B907">
        <v>42</v>
      </c>
      <c r="C907">
        <v>14</v>
      </c>
      <c r="D907">
        <v>100</v>
      </c>
      <c r="E907">
        <v>0.20000000298023224</v>
      </c>
      <c r="F907" s="1">
        <v>34914</v>
      </c>
      <c r="G907" t="s">
        <v>547</v>
      </c>
      <c r="H907">
        <f>KPI[[#This Row],[UnitPrice]]*KPI[[#This Row],[Quantity]]</f>
        <v>1400</v>
      </c>
      <c r="I907">
        <v>2</v>
      </c>
    </row>
    <row r="908" spans="1:9" x14ac:dyDescent="0.3">
      <c r="A908">
        <v>10589</v>
      </c>
      <c r="B908">
        <v>35</v>
      </c>
      <c r="C908">
        <v>18</v>
      </c>
      <c r="D908">
        <v>4</v>
      </c>
      <c r="E908">
        <v>0</v>
      </c>
      <c r="F908" s="1">
        <v>34915</v>
      </c>
      <c r="G908" t="s">
        <v>298</v>
      </c>
      <c r="H908">
        <f>KPI[[#This Row],[UnitPrice]]*KPI[[#This Row],[Quantity]]</f>
        <v>72</v>
      </c>
      <c r="I908">
        <v>8</v>
      </c>
    </row>
    <row r="909" spans="1:9" x14ac:dyDescent="0.3">
      <c r="A909">
        <v>10590</v>
      </c>
      <c r="B909">
        <v>1</v>
      </c>
      <c r="C909">
        <v>18</v>
      </c>
      <c r="D909">
        <v>20</v>
      </c>
      <c r="E909">
        <v>0</v>
      </c>
      <c r="F909" s="1">
        <v>34918</v>
      </c>
      <c r="G909" t="s">
        <v>459</v>
      </c>
      <c r="H909">
        <f>KPI[[#This Row],[UnitPrice]]*KPI[[#This Row],[Quantity]]</f>
        <v>360</v>
      </c>
      <c r="I909">
        <v>4</v>
      </c>
    </row>
    <row r="910" spans="1:9" x14ac:dyDescent="0.3">
      <c r="A910">
        <v>10590</v>
      </c>
      <c r="B910">
        <v>77</v>
      </c>
      <c r="C910">
        <v>13</v>
      </c>
      <c r="D910">
        <v>60</v>
      </c>
      <c r="E910">
        <v>5.000000074505806E-2</v>
      </c>
      <c r="F910" s="1">
        <v>34918</v>
      </c>
      <c r="G910" t="s">
        <v>459</v>
      </c>
      <c r="H910">
        <f>KPI[[#This Row],[UnitPrice]]*KPI[[#This Row],[Quantity]]</f>
        <v>780</v>
      </c>
      <c r="I910">
        <v>4</v>
      </c>
    </row>
    <row r="911" spans="1:9" x14ac:dyDescent="0.3">
      <c r="A911">
        <v>10591</v>
      </c>
      <c r="B911">
        <v>3</v>
      </c>
      <c r="C911">
        <v>10</v>
      </c>
      <c r="D911">
        <v>14</v>
      </c>
      <c r="E911">
        <v>0</v>
      </c>
      <c r="F911" s="1">
        <v>34918</v>
      </c>
      <c r="G911" t="s">
        <v>698</v>
      </c>
      <c r="H911">
        <f>KPI[[#This Row],[UnitPrice]]*KPI[[#This Row],[Quantity]]</f>
        <v>140</v>
      </c>
      <c r="I911">
        <v>1</v>
      </c>
    </row>
    <row r="912" spans="1:9" x14ac:dyDescent="0.3">
      <c r="A912">
        <v>10591</v>
      </c>
      <c r="B912">
        <v>7</v>
      </c>
      <c r="C912">
        <v>30</v>
      </c>
      <c r="D912">
        <v>10</v>
      </c>
      <c r="E912">
        <v>0</v>
      </c>
      <c r="F912" s="1">
        <v>34918</v>
      </c>
      <c r="G912" t="s">
        <v>698</v>
      </c>
      <c r="H912">
        <f>KPI[[#This Row],[UnitPrice]]*KPI[[#This Row],[Quantity]]</f>
        <v>300</v>
      </c>
      <c r="I912">
        <v>1</v>
      </c>
    </row>
    <row r="913" spans="1:9" x14ac:dyDescent="0.3">
      <c r="A913">
        <v>10591</v>
      </c>
      <c r="B913">
        <v>54</v>
      </c>
      <c r="C913">
        <v>7.45</v>
      </c>
      <c r="D913">
        <v>50</v>
      </c>
      <c r="E913">
        <v>0</v>
      </c>
      <c r="F913" s="1">
        <v>34918</v>
      </c>
      <c r="G913" t="s">
        <v>698</v>
      </c>
      <c r="H913">
        <f>KPI[[#This Row],[UnitPrice]]*KPI[[#This Row],[Quantity]]</f>
        <v>372.5</v>
      </c>
      <c r="I913">
        <v>1</v>
      </c>
    </row>
    <row r="914" spans="1:9" x14ac:dyDescent="0.3">
      <c r="A914">
        <v>10592</v>
      </c>
      <c r="B914">
        <v>15</v>
      </c>
      <c r="C914">
        <v>15.5</v>
      </c>
      <c r="D914">
        <v>25</v>
      </c>
      <c r="E914">
        <v>5.000000074505806E-2</v>
      </c>
      <c r="F914" s="1">
        <v>34919</v>
      </c>
      <c r="G914" t="s">
        <v>400</v>
      </c>
      <c r="H914">
        <f>KPI[[#This Row],[UnitPrice]]*KPI[[#This Row],[Quantity]]</f>
        <v>387.5</v>
      </c>
      <c r="I914">
        <v>3</v>
      </c>
    </row>
    <row r="915" spans="1:9" x14ac:dyDescent="0.3">
      <c r="A915">
        <v>10592</v>
      </c>
      <c r="B915">
        <v>26</v>
      </c>
      <c r="C915">
        <v>31.23</v>
      </c>
      <c r="D915">
        <v>5</v>
      </c>
      <c r="E915">
        <v>5.000000074505806E-2</v>
      </c>
      <c r="F915" s="1">
        <v>34919</v>
      </c>
      <c r="G915" t="s">
        <v>400</v>
      </c>
      <c r="H915">
        <f>KPI[[#This Row],[UnitPrice]]*KPI[[#This Row],[Quantity]]</f>
        <v>156.15</v>
      </c>
      <c r="I915">
        <v>3</v>
      </c>
    </row>
    <row r="916" spans="1:9" x14ac:dyDescent="0.3">
      <c r="A916">
        <v>10593</v>
      </c>
      <c r="B916">
        <v>20</v>
      </c>
      <c r="C916">
        <v>81</v>
      </c>
      <c r="D916">
        <v>21</v>
      </c>
      <c r="E916">
        <v>0.20000000298023224</v>
      </c>
      <c r="F916" s="1">
        <v>34920</v>
      </c>
      <c r="G916" t="s">
        <v>400</v>
      </c>
      <c r="H916">
        <f>KPI[[#This Row],[UnitPrice]]*KPI[[#This Row],[Quantity]]</f>
        <v>1701</v>
      </c>
      <c r="I916">
        <v>7</v>
      </c>
    </row>
    <row r="917" spans="1:9" x14ac:dyDescent="0.3">
      <c r="A917">
        <v>10593</v>
      </c>
      <c r="B917">
        <v>69</v>
      </c>
      <c r="C917">
        <v>36</v>
      </c>
      <c r="D917">
        <v>20</v>
      </c>
      <c r="E917">
        <v>0.20000000298023224</v>
      </c>
      <c r="F917" s="1">
        <v>34920</v>
      </c>
      <c r="G917" t="s">
        <v>400</v>
      </c>
      <c r="H917">
        <f>KPI[[#This Row],[UnitPrice]]*KPI[[#This Row],[Quantity]]</f>
        <v>720</v>
      </c>
      <c r="I917">
        <v>7</v>
      </c>
    </row>
    <row r="918" spans="1:9" x14ac:dyDescent="0.3">
      <c r="A918">
        <v>10593</v>
      </c>
      <c r="B918">
        <v>76</v>
      </c>
      <c r="C918">
        <v>18</v>
      </c>
      <c r="D918">
        <v>4</v>
      </c>
      <c r="E918">
        <v>0.20000000298023224</v>
      </c>
      <c r="F918" s="1">
        <v>34920</v>
      </c>
      <c r="G918" t="s">
        <v>400</v>
      </c>
      <c r="H918">
        <f>KPI[[#This Row],[UnitPrice]]*KPI[[#This Row],[Quantity]]</f>
        <v>72</v>
      </c>
      <c r="I918">
        <v>7</v>
      </c>
    </row>
    <row r="919" spans="1:9" x14ac:dyDescent="0.3">
      <c r="A919">
        <v>10594</v>
      </c>
      <c r="B919">
        <v>52</v>
      </c>
      <c r="C919">
        <v>7</v>
      </c>
      <c r="D919">
        <v>24</v>
      </c>
      <c r="E919">
        <v>0</v>
      </c>
      <c r="F919" s="1">
        <v>34920</v>
      </c>
      <c r="G919" t="s">
        <v>488</v>
      </c>
      <c r="H919">
        <f>KPI[[#This Row],[UnitPrice]]*KPI[[#This Row],[Quantity]]</f>
        <v>168</v>
      </c>
      <c r="I919">
        <v>3</v>
      </c>
    </row>
    <row r="920" spans="1:9" x14ac:dyDescent="0.3">
      <c r="A920">
        <v>10594</v>
      </c>
      <c r="B920">
        <v>58</v>
      </c>
      <c r="C920">
        <v>13.25</v>
      </c>
      <c r="D920">
        <v>30</v>
      </c>
      <c r="E920">
        <v>0</v>
      </c>
      <c r="F920" s="1">
        <v>34920</v>
      </c>
      <c r="G920" t="s">
        <v>488</v>
      </c>
      <c r="H920">
        <f>KPI[[#This Row],[UnitPrice]]*KPI[[#This Row],[Quantity]]</f>
        <v>397.5</v>
      </c>
      <c r="I920">
        <v>3</v>
      </c>
    </row>
    <row r="921" spans="1:9" x14ac:dyDescent="0.3">
      <c r="A921">
        <v>10595</v>
      </c>
      <c r="B921">
        <v>35</v>
      </c>
      <c r="C921">
        <v>18</v>
      </c>
      <c r="D921">
        <v>30</v>
      </c>
      <c r="E921">
        <v>0.25</v>
      </c>
      <c r="F921" s="1">
        <v>34921</v>
      </c>
      <c r="G921" t="s">
        <v>204</v>
      </c>
      <c r="H921">
        <f>KPI[[#This Row],[UnitPrice]]*KPI[[#This Row],[Quantity]]</f>
        <v>540</v>
      </c>
      <c r="I921">
        <v>2</v>
      </c>
    </row>
    <row r="922" spans="1:9" x14ac:dyDescent="0.3">
      <c r="A922">
        <v>10595</v>
      </c>
      <c r="B922">
        <v>61</v>
      </c>
      <c r="C922">
        <v>28.5</v>
      </c>
      <c r="D922">
        <v>120</v>
      </c>
      <c r="E922">
        <v>0.25</v>
      </c>
      <c r="F922" s="1">
        <v>34921</v>
      </c>
      <c r="G922" t="s">
        <v>204</v>
      </c>
      <c r="H922">
        <f>KPI[[#This Row],[UnitPrice]]*KPI[[#This Row],[Quantity]]</f>
        <v>3420</v>
      </c>
      <c r="I922">
        <v>2</v>
      </c>
    </row>
    <row r="923" spans="1:9" x14ac:dyDescent="0.3">
      <c r="A923">
        <v>10595</v>
      </c>
      <c r="B923">
        <v>69</v>
      </c>
      <c r="C923">
        <v>36</v>
      </c>
      <c r="D923">
        <v>65</v>
      </c>
      <c r="E923">
        <v>0.25</v>
      </c>
      <c r="F923" s="1">
        <v>34921</v>
      </c>
      <c r="G923" t="s">
        <v>204</v>
      </c>
      <c r="H923">
        <f>KPI[[#This Row],[UnitPrice]]*KPI[[#This Row],[Quantity]]</f>
        <v>2340</v>
      </c>
      <c r="I923">
        <v>2</v>
      </c>
    </row>
    <row r="924" spans="1:9" x14ac:dyDescent="0.3">
      <c r="A924">
        <v>10596</v>
      </c>
      <c r="B924">
        <v>56</v>
      </c>
      <c r="C924">
        <v>38</v>
      </c>
      <c r="D924">
        <v>5</v>
      </c>
      <c r="E924">
        <v>0.20000000298023224</v>
      </c>
      <c r="F924" s="1">
        <v>34922</v>
      </c>
      <c r="G924" t="s">
        <v>745</v>
      </c>
      <c r="H924">
        <f>KPI[[#This Row],[UnitPrice]]*KPI[[#This Row],[Quantity]]</f>
        <v>190</v>
      </c>
      <c r="I924">
        <v>8</v>
      </c>
    </row>
    <row r="925" spans="1:9" x14ac:dyDescent="0.3">
      <c r="A925">
        <v>10596</v>
      </c>
      <c r="B925">
        <v>63</v>
      </c>
      <c r="C925">
        <v>43.9</v>
      </c>
      <c r="D925">
        <v>24</v>
      </c>
      <c r="E925">
        <v>0.20000000298023224</v>
      </c>
      <c r="F925" s="1">
        <v>34922</v>
      </c>
      <c r="G925" t="s">
        <v>745</v>
      </c>
      <c r="H925">
        <f>KPI[[#This Row],[UnitPrice]]*KPI[[#This Row],[Quantity]]</f>
        <v>1053.5999999999999</v>
      </c>
      <c r="I925">
        <v>8</v>
      </c>
    </row>
    <row r="926" spans="1:9" x14ac:dyDescent="0.3">
      <c r="A926">
        <v>10596</v>
      </c>
      <c r="B926">
        <v>75</v>
      </c>
      <c r="C926">
        <v>7.75</v>
      </c>
      <c r="D926">
        <v>30</v>
      </c>
      <c r="E926">
        <v>0.20000000298023224</v>
      </c>
      <c r="F926" s="1">
        <v>34922</v>
      </c>
      <c r="G926" t="s">
        <v>745</v>
      </c>
      <c r="H926">
        <f>KPI[[#This Row],[UnitPrice]]*KPI[[#This Row],[Quantity]]</f>
        <v>232.5</v>
      </c>
      <c r="I926">
        <v>8</v>
      </c>
    </row>
    <row r="927" spans="1:9" x14ac:dyDescent="0.3">
      <c r="A927">
        <v>10597</v>
      </c>
      <c r="B927">
        <v>24</v>
      </c>
      <c r="C927">
        <v>4.5</v>
      </c>
      <c r="D927">
        <v>35</v>
      </c>
      <c r="E927">
        <v>0.20000000298023224</v>
      </c>
      <c r="F927" s="1">
        <v>34922</v>
      </c>
      <c r="G927" t="s">
        <v>520</v>
      </c>
      <c r="H927">
        <f>KPI[[#This Row],[UnitPrice]]*KPI[[#This Row],[Quantity]]</f>
        <v>157.5</v>
      </c>
      <c r="I927">
        <v>7</v>
      </c>
    </row>
    <row r="928" spans="1:9" x14ac:dyDescent="0.3">
      <c r="A928">
        <v>10597</v>
      </c>
      <c r="B928">
        <v>57</v>
      </c>
      <c r="C928">
        <v>19.5</v>
      </c>
      <c r="D928">
        <v>20</v>
      </c>
      <c r="E928">
        <v>0</v>
      </c>
      <c r="F928" s="1">
        <v>34922</v>
      </c>
      <c r="G928" t="s">
        <v>520</v>
      </c>
      <c r="H928">
        <f>KPI[[#This Row],[UnitPrice]]*KPI[[#This Row],[Quantity]]</f>
        <v>390</v>
      </c>
      <c r="I928">
        <v>7</v>
      </c>
    </row>
    <row r="929" spans="1:9" x14ac:dyDescent="0.3">
      <c r="A929">
        <v>10597</v>
      </c>
      <c r="B929">
        <v>65</v>
      </c>
      <c r="C929">
        <v>21.05</v>
      </c>
      <c r="D929">
        <v>12</v>
      </c>
      <c r="E929">
        <v>0.20000000298023224</v>
      </c>
      <c r="F929" s="1">
        <v>34922</v>
      </c>
      <c r="G929" t="s">
        <v>520</v>
      </c>
      <c r="H929">
        <f>KPI[[#This Row],[UnitPrice]]*KPI[[#This Row],[Quantity]]</f>
        <v>252.60000000000002</v>
      </c>
      <c r="I929">
        <v>7</v>
      </c>
    </row>
    <row r="930" spans="1:9" x14ac:dyDescent="0.3">
      <c r="A930">
        <v>10598</v>
      </c>
      <c r="B930">
        <v>27</v>
      </c>
      <c r="C930">
        <v>43.9</v>
      </c>
      <c r="D930">
        <v>50</v>
      </c>
      <c r="E930">
        <v>0</v>
      </c>
      <c r="F930" s="1">
        <v>34925</v>
      </c>
      <c r="G930" t="s">
        <v>560</v>
      </c>
      <c r="H930">
        <f>KPI[[#This Row],[UnitPrice]]*KPI[[#This Row],[Quantity]]</f>
        <v>2195</v>
      </c>
      <c r="I930">
        <v>1</v>
      </c>
    </row>
    <row r="931" spans="1:9" x14ac:dyDescent="0.3">
      <c r="A931">
        <v>10598</v>
      </c>
      <c r="B931">
        <v>71</v>
      </c>
      <c r="C931">
        <v>21.5</v>
      </c>
      <c r="D931">
        <v>9</v>
      </c>
      <c r="E931">
        <v>0</v>
      </c>
      <c r="F931" s="1">
        <v>34925</v>
      </c>
      <c r="G931" t="s">
        <v>560</v>
      </c>
      <c r="H931">
        <f>KPI[[#This Row],[UnitPrice]]*KPI[[#This Row],[Quantity]]</f>
        <v>193.5</v>
      </c>
      <c r="I931">
        <v>1</v>
      </c>
    </row>
    <row r="932" spans="1:9" x14ac:dyDescent="0.3">
      <c r="A932">
        <v>10599</v>
      </c>
      <c r="B932">
        <v>62</v>
      </c>
      <c r="C932">
        <v>49.3</v>
      </c>
      <c r="D932">
        <v>10</v>
      </c>
      <c r="E932">
        <v>0</v>
      </c>
      <c r="F932" s="1">
        <v>34926</v>
      </c>
      <c r="G932" t="s">
        <v>133</v>
      </c>
      <c r="H932">
        <f>KPI[[#This Row],[UnitPrice]]*KPI[[#This Row],[Quantity]]</f>
        <v>493</v>
      </c>
      <c r="I932">
        <v>6</v>
      </c>
    </row>
    <row r="933" spans="1:9" x14ac:dyDescent="0.3">
      <c r="A933">
        <v>10600</v>
      </c>
      <c r="B933">
        <v>54</v>
      </c>
      <c r="C933">
        <v>7.45</v>
      </c>
      <c r="D933">
        <v>4</v>
      </c>
      <c r="E933">
        <v>0</v>
      </c>
      <c r="F933" s="1">
        <v>34927</v>
      </c>
      <c r="G933" t="s">
        <v>335</v>
      </c>
      <c r="H933">
        <f>KPI[[#This Row],[UnitPrice]]*KPI[[#This Row],[Quantity]]</f>
        <v>29.8</v>
      </c>
      <c r="I933">
        <v>4</v>
      </c>
    </row>
    <row r="934" spans="1:9" x14ac:dyDescent="0.3">
      <c r="A934">
        <v>10600</v>
      </c>
      <c r="B934">
        <v>73</v>
      </c>
      <c r="C934">
        <v>15</v>
      </c>
      <c r="D934">
        <v>30</v>
      </c>
      <c r="E934">
        <v>0</v>
      </c>
      <c r="F934" s="1">
        <v>34927</v>
      </c>
      <c r="G934" t="s">
        <v>335</v>
      </c>
      <c r="H934">
        <f>KPI[[#This Row],[UnitPrice]]*KPI[[#This Row],[Quantity]]</f>
        <v>450</v>
      </c>
      <c r="I934">
        <v>4</v>
      </c>
    </row>
    <row r="935" spans="1:9" x14ac:dyDescent="0.3">
      <c r="A935">
        <v>10601</v>
      </c>
      <c r="B935">
        <v>13</v>
      </c>
      <c r="C935">
        <v>6</v>
      </c>
      <c r="D935">
        <v>60</v>
      </c>
      <c r="E935">
        <v>0</v>
      </c>
      <c r="F935" s="1">
        <v>34927</v>
      </c>
      <c r="G935" t="s">
        <v>326</v>
      </c>
      <c r="H935">
        <f>KPI[[#This Row],[UnitPrice]]*KPI[[#This Row],[Quantity]]</f>
        <v>360</v>
      </c>
      <c r="I935">
        <v>7</v>
      </c>
    </row>
    <row r="936" spans="1:9" x14ac:dyDescent="0.3">
      <c r="A936">
        <v>10601</v>
      </c>
      <c r="B936">
        <v>59</v>
      </c>
      <c r="C936">
        <v>55</v>
      </c>
      <c r="D936">
        <v>35</v>
      </c>
      <c r="E936">
        <v>0</v>
      </c>
      <c r="F936" s="1">
        <v>34927</v>
      </c>
      <c r="G936" t="s">
        <v>326</v>
      </c>
      <c r="H936">
        <f>KPI[[#This Row],[UnitPrice]]*KPI[[#This Row],[Quantity]]</f>
        <v>1925</v>
      </c>
      <c r="I936">
        <v>7</v>
      </c>
    </row>
    <row r="937" spans="1:9" x14ac:dyDescent="0.3">
      <c r="A937">
        <v>10602</v>
      </c>
      <c r="B937">
        <v>77</v>
      </c>
      <c r="C937">
        <v>13</v>
      </c>
      <c r="D937">
        <v>5</v>
      </c>
      <c r="E937">
        <v>0.25</v>
      </c>
      <c r="F937" s="1">
        <v>34928</v>
      </c>
      <c r="G937" t="s">
        <v>698</v>
      </c>
      <c r="H937">
        <f>KPI[[#This Row],[UnitPrice]]*KPI[[#This Row],[Quantity]]</f>
        <v>65</v>
      </c>
      <c r="I937">
        <v>8</v>
      </c>
    </row>
    <row r="938" spans="1:9" x14ac:dyDescent="0.3">
      <c r="A938">
        <v>10603</v>
      </c>
      <c r="B938">
        <v>22</v>
      </c>
      <c r="C938">
        <v>21</v>
      </c>
      <c r="D938">
        <v>48</v>
      </c>
      <c r="E938">
        <v>0</v>
      </c>
      <c r="F938" s="1">
        <v>34929</v>
      </c>
      <c r="G938" t="s">
        <v>607</v>
      </c>
      <c r="H938">
        <f>KPI[[#This Row],[UnitPrice]]*KPI[[#This Row],[Quantity]]</f>
        <v>1008</v>
      </c>
      <c r="I938">
        <v>8</v>
      </c>
    </row>
    <row r="939" spans="1:9" x14ac:dyDescent="0.3">
      <c r="A939">
        <v>10603</v>
      </c>
      <c r="B939">
        <v>49</v>
      </c>
      <c r="C939">
        <v>20</v>
      </c>
      <c r="D939">
        <v>25</v>
      </c>
      <c r="E939">
        <v>5.000000074505806E-2</v>
      </c>
      <c r="F939" s="1">
        <v>34929</v>
      </c>
      <c r="G939" t="s">
        <v>607</v>
      </c>
      <c r="H939">
        <f>KPI[[#This Row],[UnitPrice]]*KPI[[#This Row],[Quantity]]</f>
        <v>500</v>
      </c>
      <c r="I939">
        <v>8</v>
      </c>
    </row>
    <row r="940" spans="1:9" x14ac:dyDescent="0.3">
      <c r="A940">
        <v>10604</v>
      </c>
      <c r="B940">
        <v>48</v>
      </c>
      <c r="C940">
        <v>12.75</v>
      </c>
      <c r="D940">
        <v>6</v>
      </c>
      <c r="E940">
        <v>0.10000000149011612</v>
      </c>
      <c r="F940" s="1">
        <v>34929</v>
      </c>
      <c r="G940" t="s">
        <v>267</v>
      </c>
      <c r="H940">
        <f>KPI[[#This Row],[UnitPrice]]*KPI[[#This Row],[Quantity]]</f>
        <v>76.5</v>
      </c>
      <c r="I940">
        <v>1</v>
      </c>
    </row>
    <row r="941" spans="1:9" x14ac:dyDescent="0.3">
      <c r="A941">
        <v>10604</v>
      </c>
      <c r="B941">
        <v>76</v>
      </c>
      <c r="C941">
        <v>18</v>
      </c>
      <c r="D941">
        <v>10</v>
      </c>
      <c r="E941">
        <v>0.10000000149011612</v>
      </c>
      <c r="F941" s="1">
        <v>34929</v>
      </c>
      <c r="G941" t="s">
        <v>267</v>
      </c>
      <c r="H941">
        <f>KPI[[#This Row],[UnitPrice]]*KPI[[#This Row],[Quantity]]</f>
        <v>180</v>
      </c>
      <c r="I941">
        <v>1</v>
      </c>
    </row>
    <row r="942" spans="1:9" x14ac:dyDescent="0.3">
      <c r="A942">
        <v>10605</v>
      </c>
      <c r="B942">
        <v>16</v>
      </c>
      <c r="C942">
        <v>17.45</v>
      </c>
      <c r="D942">
        <v>30</v>
      </c>
      <c r="E942">
        <v>5.000000074505806E-2</v>
      </c>
      <c r="F942" s="1">
        <v>34932</v>
      </c>
      <c r="G942" t="s">
        <v>459</v>
      </c>
      <c r="H942">
        <f>KPI[[#This Row],[UnitPrice]]*KPI[[#This Row],[Quantity]]</f>
        <v>523.5</v>
      </c>
      <c r="I942">
        <v>1</v>
      </c>
    </row>
    <row r="943" spans="1:9" x14ac:dyDescent="0.3">
      <c r="A943">
        <v>10605</v>
      </c>
      <c r="B943">
        <v>59</v>
      </c>
      <c r="C943">
        <v>55</v>
      </c>
      <c r="D943">
        <v>20</v>
      </c>
      <c r="E943">
        <v>5.000000074505806E-2</v>
      </c>
      <c r="F943" s="1">
        <v>34932</v>
      </c>
      <c r="G943" t="s">
        <v>459</v>
      </c>
      <c r="H943">
        <f>KPI[[#This Row],[UnitPrice]]*KPI[[#This Row],[Quantity]]</f>
        <v>1100</v>
      </c>
      <c r="I943">
        <v>1</v>
      </c>
    </row>
    <row r="944" spans="1:9" x14ac:dyDescent="0.3">
      <c r="A944">
        <v>10605</v>
      </c>
      <c r="B944">
        <v>60</v>
      </c>
      <c r="C944">
        <v>34</v>
      </c>
      <c r="D944">
        <v>70</v>
      </c>
      <c r="E944">
        <v>5.000000074505806E-2</v>
      </c>
      <c r="F944" s="1">
        <v>34932</v>
      </c>
      <c r="G944" t="s">
        <v>459</v>
      </c>
      <c r="H944">
        <f>KPI[[#This Row],[UnitPrice]]*KPI[[#This Row],[Quantity]]</f>
        <v>2380</v>
      </c>
      <c r="I944">
        <v>1</v>
      </c>
    </row>
    <row r="945" spans="1:9" x14ac:dyDescent="0.3">
      <c r="A945">
        <v>10605</v>
      </c>
      <c r="B945">
        <v>71</v>
      </c>
      <c r="C945">
        <v>21.5</v>
      </c>
      <c r="D945">
        <v>15</v>
      </c>
      <c r="E945">
        <v>5.000000074505806E-2</v>
      </c>
      <c r="F945" s="1">
        <v>34932</v>
      </c>
      <c r="G945" t="s">
        <v>459</v>
      </c>
      <c r="H945">
        <f>KPI[[#This Row],[UnitPrice]]*KPI[[#This Row],[Quantity]]</f>
        <v>322.5</v>
      </c>
      <c r="I945">
        <v>1</v>
      </c>
    </row>
    <row r="946" spans="1:9" x14ac:dyDescent="0.3">
      <c r="A946">
        <v>10606</v>
      </c>
      <c r="B946">
        <v>4</v>
      </c>
      <c r="C946">
        <v>22</v>
      </c>
      <c r="D946">
        <v>20</v>
      </c>
      <c r="E946">
        <v>0.20000000298023224</v>
      </c>
      <c r="F946" s="1">
        <v>34933</v>
      </c>
      <c r="G946" t="s">
        <v>683</v>
      </c>
      <c r="H946">
        <f>KPI[[#This Row],[UnitPrice]]*KPI[[#This Row],[Quantity]]</f>
        <v>440</v>
      </c>
      <c r="I946">
        <v>4</v>
      </c>
    </row>
    <row r="947" spans="1:9" x14ac:dyDescent="0.3">
      <c r="A947">
        <v>10606</v>
      </c>
      <c r="B947">
        <v>55</v>
      </c>
      <c r="C947">
        <v>24</v>
      </c>
      <c r="D947">
        <v>20</v>
      </c>
      <c r="E947">
        <v>0.20000000298023224</v>
      </c>
      <c r="F947" s="1">
        <v>34933</v>
      </c>
      <c r="G947" t="s">
        <v>683</v>
      </c>
      <c r="H947">
        <f>KPI[[#This Row],[UnitPrice]]*KPI[[#This Row],[Quantity]]</f>
        <v>480</v>
      </c>
      <c r="I947">
        <v>4</v>
      </c>
    </row>
    <row r="948" spans="1:9" x14ac:dyDescent="0.3">
      <c r="A948">
        <v>10606</v>
      </c>
      <c r="B948">
        <v>62</v>
      </c>
      <c r="C948">
        <v>49.3</v>
      </c>
      <c r="D948">
        <v>10</v>
      </c>
      <c r="E948">
        <v>0.20000000298023224</v>
      </c>
      <c r="F948" s="1">
        <v>34933</v>
      </c>
      <c r="G948" t="s">
        <v>683</v>
      </c>
      <c r="H948">
        <f>KPI[[#This Row],[UnitPrice]]*KPI[[#This Row],[Quantity]]</f>
        <v>493</v>
      </c>
      <c r="I948">
        <v>4</v>
      </c>
    </row>
    <row r="949" spans="1:9" x14ac:dyDescent="0.3">
      <c r="A949">
        <v>10607</v>
      </c>
      <c r="B949">
        <v>7</v>
      </c>
      <c r="C949">
        <v>30</v>
      </c>
      <c r="D949">
        <v>45</v>
      </c>
      <c r="E949">
        <v>0</v>
      </c>
      <c r="F949" s="1">
        <v>34933</v>
      </c>
      <c r="G949" t="s">
        <v>607</v>
      </c>
      <c r="H949">
        <f>KPI[[#This Row],[UnitPrice]]*KPI[[#This Row],[Quantity]]</f>
        <v>1350</v>
      </c>
      <c r="I949">
        <v>5</v>
      </c>
    </row>
    <row r="950" spans="1:9" x14ac:dyDescent="0.3">
      <c r="A950">
        <v>10607</v>
      </c>
      <c r="B950">
        <v>17</v>
      </c>
      <c r="C950">
        <v>39</v>
      </c>
      <c r="D950">
        <v>100</v>
      </c>
      <c r="E950">
        <v>0</v>
      </c>
      <c r="F950" s="1">
        <v>34933</v>
      </c>
      <c r="G950" t="s">
        <v>607</v>
      </c>
      <c r="H950">
        <f>KPI[[#This Row],[UnitPrice]]*KPI[[#This Row],[Quantity]]</f>
        <v>3900</v>
      </c>
      <c r="I950">
        <v>5</v>
      </c>
    </row>
    <row r="951" spans="1:9" x14ac:dyDescent="0.3">
      <c r="A951">
        <v>10607</v>
      </c>
      <c r="B951">
        <v>33</v>
      </c>
      <c r="C951">
        <v>2.5</v>
      </c>
      <c r="D951">
        <v>14</v>
      </c>
      <c r="E951">
        <v>0</v>
      </c>
      <c r="F951" s="1">
        <v>34933</v>
      </c>
      <c r="G951" t="s">
        <v>607</v>
      </c>
      <c r="H951">
        <f>KPI[[#This Row],[UnitPrice]]*KPI[[#This Row],[Quantity]]</f>
        <v>35</v>
      </c>
      <c r="I951">
        <v>5</v>
      </c>
    </row>
    <row r="952" spans="1:9" x14ac:dyDescent="0.3">
      <c r="A952">
        <v>10607</v>
      </c>
      <c r="B952">
        <v>40</v>
      </c>
      <c r="C952">
        <v>18.399999999999999</v>
      </c>
      <c r="D952">
        <v>42</v>
      </c>
      <c r="E952">
        <v>0</v>
      </c>
      <c r="F952" s="1">
        <v>34933</v>
      </c>
      <c r="G952" t="s">
        <v>607</v>
      </c>
      <c r="H952">
        <f>KPI[[#This Row],[UnitPrice]]*KPI[[#This Row],[Quantity]]</f>
        <v>772.8</v>
      </c>
      <c r="I952">
        <v>5</v>
      </c>
    </row>
    <row r="953" spans="1:9" x14ac:dyDescent="0.3">
      <c r="A953">
        <v>10607</v>
      </c>
      <c r="B953">
        <v>72</v>
      </c>
      <c r="C953">
        <v>34.799999999999997</v>
      </c>
      <c r="D953">
        <v>12</v>
      </c>
      <c r="E953">
        <v>0</v>
      </c>
      <c r="F953" s="1">
        <v>34933</v>
      </c>
      <c r="G953" t="s">
        <v>607</v>
      </c>
      <c r="H953">
        <f>KPI[[#This Row],[UnitPrice]]*KPI[[#This Row],[Quantity]]</f>
        <v>417.59999999999997</v>
      </c>
      <c r="I953">
        <v>5</v>
      </c>
    </row>
    <row r="954" spans="1:9" x14ac:dyDescent="0.3">
      <c r="A954">
        <v>10608</v>
      </c>
      <c r="B954">
        <v>56</v>
      </c>
      <c r="C954">
        <v>38</v>
      </c>
      <c r="D954">
        <v>28</v>
      </c>
      <c r="E954">
        <v>0</v>
      </c>
      <c r="F954" s="1">
        <v>34934</v>
      </c>
      <c r="G954" t="s">
        <v>670</v>
      </c>
      <c r="H954">
        <f>KPI[[#This Row],[UnitPrice]]*KPI[[#This Row],[Quantity]]</f>
        <v>1064</v>
      </c>
      <c r="I954">
        <v>4</v>
      </c>
    </row>
    <row r="955" spans="1:9" x14ac:dyDescent="0.3">
      <c r="A955">
        <v>10609</v>
      </c>
      <c r="B955">
        <v>1</v>
      </c>
      <c r="C955">
        <v>18</v>
      </c>
      <c r="D955">
        <v>3</v>
      </c>
      <c r="E955">
        <v>0</v>
      </c>
      <c r="F955" s="1">
        <v>34935</v>
      </c>
      <c r="G955" t="s">
        <v>189</v>
      </c>
      <c r="H955">
        <f>KPI[[#This Row],[UnitPrice]]*KPI[[#This Row],[Quantity]]</f>
        <v>54</v>
      </c>
      <c r="I955">
        <v>7</v>
      </c>
    </row>
    <row r="956" spans="1:9" x14ac:dyDescent="0.3">
      <c r="A956">
        <v>10609</v>
      </c>
      <c r="B956">
        <v>10</v>
      </c>
      <c r="C956">
        <v>31</v>
      </c>
      <c r="D956">
        <v>10</v>
      </c>
      <c r="E956">
        <v>0</v>
      </c>
      <c r="F956" s="1">
        <v>34935</v>
      </c>
      <c r="G956" t="s">
        <v>189</v>
      </c>
      <c r="H956">
        <f>KPI[[#This Row],[UnitPrice]]*KPI[[#This Row],[Quantity]]</f>
        <v>310</v>
      </c>
      <c r="I956">
        <v>7</v>
      </c>
    </row>
    <row r="957" spans="1:9" x14ac:dyDescent="0.3">
      <c r="A957">
        <v>10609</v>
      </c>
      <c r="B957">
        <v>21</v>
      </c>
      <c r="C957">
        <v>10</v>
      </c>
      <c r="D957">
        <v>6</v>
      </c>
      <c r="E957">
        <v>0</v>
      </c>
      <c r="F957" s="1">
        <v>34935</v>
      </c>
      <c r="G957" t="s">
        <v>189</v>
      </c>
      <c r="H957">
        <f>KPI[[#This Row],[UnitPrice]]*KPI[[#This Row],[Quantity]]</f>
        <v>60</v>
      </c>
      <c r="I957">
        <v>7</v>
      </c>
    </row>
    <row r="958" spans="1:9" x14ac:dyDescent="0.3">
      <c r="A958">
        <v>10610</v>
      </c>
      <c r="B958">
        <v>36</v>
      </c>
      <c r="C958">
        <v>19</v>
      </c>
      <c r="D958">
        <v>21</v>
      </c>
      <c r="E958">
        <v>0.25</v>
      </c>
      <c r="F958" s="1">
        <v>34936</v>
      </c>
      <c r="G958" t="s">
        <v>375</v>
      </c>
      <c r="H958">
        <f>KPI[[#This Row],[UnitPrice]]*KPI[[#This Row],[Quantity]]</f>
        <v>399</v>
      </c>
      <c r="I958">
        <v>8</v>
      </c>
    </row>
    <row r="959" spans="1:9" x14ac:dyDescent="0.3">
      <c r="A959">
        <v>10611</v>
      </c>
      <c r="B959">
        <v>1</v>
      </c>
      <c r="C959">
        <v>18</v>
      </c>
      <c r="D959">
        <v>6</v>
      </c>
      <c r="E959">
        <v>0</v>
      </c>
      <c r="F959" s="1">
        <v>34936</v>
      </c>
      <c r="G959" t="s">
        <v>761</v>
      </c>
      <c r="H959">
        <f>KPI[[#This Row],[UnitPrice]]*KPI[[#This Row],[Quantity]]</f>
        <v>108</v>
      </c>
      <c r="I959">
        <v>6</v>
      </c>
    </row>
    <row r="960" spans="1:9" x14ac:dyDescent="0.3">
      <c r="A960">
        <v>10611</v>
      </c>
      <c r="B960">
        <v>2</v>
      </c>
      <c r="C960">
        <v>19</v>
      </c>
      <c r="D960">
        <v>10</v>
      </c>
      <c r="E960">
        <v>0</v>
      </c>
      <c r="F960" s="1">
        <v>34936</v>
      </c>
      <c r="G960" t="s">
        <v>761</v>
      </c>
      <c r="H960">
        <f>KPI[[#This Row],[UnitPrice]]*KPI[[#This Row],[Quantity]]</f>
        <v>190</v>
      </c>
      <c r="I960">
        <v>6</v>
      </c>
    </row>
    <row r="961" spans="1:9" x14ac:dyDescent="0.3">
      <c r="A961">
        <v>10611</v>
      </c>
      <c r="B961">
        <v>60</v>
      </c>
      <c r="C961">
        <v>34</v>
      </c>
      <c r="D961">
        <v>15</v>
      </c>
      <c r="E961">
        <v>0</v>
      </c>
      <c r="F961" s="1">
        <v>34936</v>
      </c>
      <c r="G961" t="s">
        <v>761</v>
      </c>
      <c r="H961">
        <f>KPI[[#This Row],[UnitPrice]]*KPI[[#This Row],[Quantity]]</f>
        <v>510</v>
      </c>
      <c r="I961">
        <v>6</v>
      </c>
    </row>
    <row r="962" spans="1:9" x14ac:dyDescent="0.3">
      <c r="A962">
        <v>10612</v>
      </c>
      <c r="B962">
        <v>10</v>
      </c>
      <c r="C962">
        <v>31</v>
      </c>
      <c r="D962">
        <v>70</v>
      </c>
      <c r="E962">
        <v>0</v>
      </c>
      <c r="F962" s="1">
        <v>34939</v>
      </c>
      <c r="G962" t="s">
        <v>607</v>
      </c>
      <c r="H962">
        <f>KPI[[#This Row],[UnitPrice]]*KPI[[#This Row],[Quantity]]</f>
        <v>2170</v>
      </c>
      <c r="I962">
        <v>1</v>
      </c>
    </row>
    <row r="963" spans="1:9" x14ac:dyDescent="0.3">
      <c r="A963">
        <v>10612</v>
      </c>
      <c r="B963">
        <v>36</v>
      </c>
      <c r="C963">
        <v>19</v>
      </c>
      <c r="D963">
        <v>55</v>
      </c>
      <c r="E963">
        <v>0</v>
      </c>
      <c r="F963" s="1">
        <v>34939</v>
      </c>
      <c r="G963" t="s">
        <v>607</v>
      </c>
      <c r="H963">
        <f>KPI[[#This Row],[UnitPrice]]*KPI[[#This Row],[Quantity]]</f>
        <v>1045</v>
      </c>
      <c r="I963">
        <v>1</v>
      </c>
    </row>
    <row r="964" spans="1:9" x14ac:dyDescent="0.3">
      <c r="A964">
        <v>10612</v>
      </c>
      <c r="B964">
        <v>49</v>
      </c>
      <c r="C964">
        <v>20</v>
      </c>
      <c r="D964">
        <v>18</v>
      </c>
      <c r="E964">
        <v>0</v>
      </c>
      <c r="F964" s="1">
        <v>34939</v>
      </c>
      <c r="G964" t="s">
        <v>607</v>
      </c>
      <c r="H964">
        <f>KPI[[#This Row],[UnitPrice]]*KPI[[#This Row],[Quantity]]</f>
        <v>360</v>
      </c>
      <c r="I964">
        <v>1</v>
      </c>
    </row>
    <row r="965" spans="1:9" x14ac:dyDescent="0.3">
      <c r="A965">
        <v>10612</v>
      </c>
      <c r="B965">
        <v>60</v>
      </c>
      <c r="C965">
        <v>34</v>
      </c>
      <c r="D965">
        <v>40</v>
      </c>
      <c r="E965">
        <v>0</v>
      </c>
      <c r="F965" s="1">
        <v>34939</v>
      </c>
      <c r="G965" t="s">
        <v>607</v>
      </c>
      <c r="H965">
        <f>KPI[[#This Row],[UnitPrice]]*KPI[[#This Row],[Quantity]]</f>
        <v>1360</v>
      </c>
      <c r="I965">
        <v>1</v>
      </c>
    </row>
    <row r="966" spans="1:9" x14ac:dyDescent="0.3">
      <c r="A966">
        <v>10612</v>
      </c>
      <c r="B966">
        <v>76</v>
      </c>
      <c r="C966">
        <v>18</v>
      </c>
      <c r="D966">
        <v>80</v>
      </c>
      <c r="E966">
        <v>0</v>
      </c>
      <c r="F966" s="1">
        <v>34939</v>
      </c>
      <c r="G966" t="s">
        <v>607</v>
      </c>
      <c r="H966">
        <f>KPI[[#This Row],[UnitPrice]]*KPI[[#This Row],[Quantity]]</f>
        <v>1440</v>
      </c>
      <c r="I966">
        <v>1</v>
      </c>
    </row>
    <row r="967" spans="1:9" x14ac:dyDescent="0.3">
      <c r="A967">
        <v>10613</v>
      </c>
      <c r="B967">
        <v>13</v>
      </c>
      <c r="C967">
        <v>6</v>
      </c>
      <c r="D967">
        <v>8</v>
      </c>
      <c r="E967">
        <v>0.10000000149011612</v>
      </c>
      <c r="F967" s="1">
        <v>34940</v>
      </c>
      <c r="G967" t="s">
        <v>326</v>
      </c>
      <c r="H967">
        <f>KPI[[#This Row],[UnitPrice]]*KPI[[#This Row],[Quantity]]</f>
        <v>48</v>
      </c>
      <c r="I967">
        <v>4</v>
      </c>
    </row>
    <row r="968" spans="1:9" x14ac:dyDescent="0.3">
      <c r="A968">
        <v>10613</v>
      </c>
      <c r="B968">
        <v>75</v>
      </c>
      <c r="C968">
        <v>7.75</v>
      </c>
      <c r="D968">
        <v>40</v>
      </c>
      <c r="E968">
        <v>0</v>
      </c>
      <c r="F968" s="1">
        <v>34940</v>
      </c>
      <c r="G968" t="s">
        <v>326</v>
      </c>
      <c r="H968">
        <f>KPI[[#This Row],[UnitPrice]]*KPI[[#This Row],[Quantity]]</f>
        <v>310</v>
      </c>
      <c r="I968">
        <v>4</v>
      </c>
    </row>
    <row r="969" spans="1:9" x14ac:dyDescent="0.3">
      <c r="A969">
        <v>10614</v>
      </c>
      <c r="B969">
        <v>11</v>
      </c>
      <c r="C969">
        <v>21</v>
      </c>
      <c r="D969">
        <v>14</v>
      </c>
      <c r="E969">
        <v>0</v>
      </c>
      <c r="F969" s="1">
        <v>34940</v>
      </c>
      <c r="G969" t="s">
        <v>87</v>
      </c>
      <c r="H969">
        <f>KPI[[#This Row],[UnitPrice]]*KPI[[#This Row],[Quantity]]</f>
        <v>294</v>
      </c>
      <c r="I969">
        <v>8</v>
      </c>
    </row>
    <row r="970" spans="1:9" x14ac:dyDescent="0.3">
      <c r="A970">
        <v>10614</v>
      </c>
      <c r="B970">
        <v>21</v>
      </c>
      <c r="C970">
        <v>10</v>
      </c>
      <c r="D970">
        <v>8</v>
      </c>
      <c r="E970">
        <v>0</v>
      </c>
      <c r="F970" s="1">
        <v>34940</v>
      </c>
      <c r="G970" t="s">
        <v>87</v>
      </c>
      <c r="H970">
        <f>KPI[[#This Row],[UnitPrice]]*KPI[[#This Row],[Quantity]]</f>
        <v>80</v>
      </c>
      <c r="I970">
        <v>8</v>
      </c>
    </row>
    <row r="971" spans="1:9" x14ac:dyDescent="0.3">
      <c r="A971">
        <v>10614</v>
      </c>
      <c r="B971">
        <v>39</v>
      </c>
      <c r="C971">
        <v>18</v>
      </c>
      <c r="D971">
        <v>5</v>
      </c>
      <c r="E971">
        <v>0</v>
      </c>
      <c r="F971" s="1">
        <v>34940</v>
      </c>
      <c r="G971" t="s">
        <v>87</v>
      </c>
      <c r="H971">
        <f>KPI[[#This Row],[UnitPrice]]*KPI[[#This Row],[Quantity]]</f>
        <v>90</v>
      </c>
      <c r="I971">
        <v>8</v>
      </c>
    </row>
    <row r="972" spans="1:9" x14ac:dyDescent="0.3">
      <c r="A972">
        <v>10615</v>
      </c>
      <c r="B972">
        <v>55</v>
      </c>
      <c r="C972">
        <v>24</v>
      </c>
      <c r="D972">
        <v>5</v>
      </c>
      <c r="E972">
        <v>0</v>
      </c>
      <c r="F972" s="1">
        <v>34941</v>
      </c>
      <c r="G972" t="s">
        <v>753</v>
      </c>
      <c r="H972">
        <f>KPI[[#This Row],[UnitPrice]]*KPI[[#This Row],[Quantity]]</f>
        <v>120</v>
      </c>
      <c r="I972">
        <v>2</v>
      </c>
    </row>
    <row r="973" spans="1:9" x14ac:dyDescent="0.3">
      <c r="A973">
        <v>10616</v>
      </c>
      <c r="B973">
        <v>38</v>
      </c>
      <c r="C973">
        <v>263.5</v>
      </c>
      <c r="D973">
        <v>15</v>
      </c>
      <c r="E973">
        <v>5.000000074505806E-2</v>
      </c>
      <c r="F973" s="1">
        <v>34942</v>
      </c>
      <c r="G973" t="s">
        <v>298</v>
      </c>
      <c r="H973">
        <f>KPI[[#This Row],[UnitPrice]]*KPI[[#This Row],[Quantity]]</f>
        <v>3952.5</v>
      </c>
      <c r="I973">
        <v>1</v>
      </c>
    </row>
    <row r="974" spans="1:9" x14ac:dyDescent="0.3">
      <c r="A974">
        <v>10616</v>
      </c>
      <c r="B974">
        <v>56</v>
      </c>
      <c r="C974">
        <v>38</v>
      </c>
      <c r="D974">
        <v>14</v>
      </c>
      <c r="E974">
        <v>0</v>
      </c>
      <c r="F974" s="1">
        <v>34942</v>
      </c>
      <c r="G974" t="s">
        <v>298</v>
      </c>
      <c r="H974">
        <f>KPI[[#This Row],[UnitPrice]]*KPI[[#This Row],[Quantity]]</f>
        <v>532</v>
      </c>
      <c r="I974">
        <v>1</v>
      </c>
    </row>
    <row r="975" spans="1:9" x14ac:dyDescent="0.3">
      <c r="A975">
        <v>10616</v>
      </c>
      <c r="B975">
        <v>70</v>
      </c>
      <c r="C975">
        <v>15</v>
      </c>
      <c r="D975">
        <v>15</v>
      </c>
      <c r="E975">
        <v>5.000000074505806E-2</v>
      </c>
      <c r="F975" s="1">
        <v>34942</v>
      </c>
      <c r="G975" t="s">
        <v>298</v>
      </c>
      <c r="H975">
        <f>KPI[[#This Row],[UnitPrice]]*KPI[[#This Row],[Quantity]]</f>
        <v>225</v>
      </c>
      <c r="I975">
        <v>1</v>
      </c>
    </row>
    <row r="976" spans="1:9" x14ac:dyDescent="0.3">
      <c r="A976">
        <v>10616</v>
      </c>
      <c r="B976">
        <v>71</v>
      </c>
      <c r="C976">
        <v>21.5</v>
      </c>
      <c r="D976">
        <v>15</v>
      </c>
      <c r="E976">
        <v>5.000000074505806E-2</v>
      </c>
      <c r="F976" s="1">
        <v>34942</v>
      </c>
      <c r="G976" t="s">
        <v>298</v>
      </c>
      <c r="H976">
        <f>KPI[[#This Row],[UnitPrice]]*KPI[[#This Row],[Quantity]]</f>
        <v>322.5</v>
      </c>
      <c r="I976">
        <v>1</v>
      </c>
    </row>
    <row r="977" spans="1:9" x14ac:dyDescent="0.3">
      <c r="A977">
        <v>10617</v>
      </c>
      <c r="B977">
        <v>59</v>
      </c>
      <c r="C977">
        <v>55</v>
      </c>
      <c r="D977">
        <v>30</v>
      </c>
      <c r="E977">
        <v>0.15000000596046448</v>
      </c>
      <c r="F977" s="1">
        <v>34942</v>
      </c>
      <c r="G977" t="s">
        <v>298</v>
      </c>
      <c r="H977">
        <f>KPI[[#This Row],[UnitPrice]]*KPI[[#This Row],[Quantity]]</f>
        <v>1650</v>
      </c>
      <c r="I977">
        <v>4</v>
      </c>
    </row>
    <row r="978" spans="1:9" x14ac:dyDescent="0.3">
      <c r="A978">
        <v>10618</v>
      </c>
      <c r="B978">
        <v>6</v>
      </c>
      <c r="C978">
        <v>25</v>
      </c>
      <c r="D978">
        <v>70</v>
      </c>
      <c r="E978">
        <v>0</v>
      </c>
      <c r="F978" s="1">
        <v>34943</v>
      </c>
      <c r="G978" t="s">
        <v>459</v>
      </c>
      <c r="H978">
        <f>KPI[[#This Row],[UnitPrice]]*KPI[[#This Row],[Quantity]]</f>
        <v>1750</v>
      </c>
      <c r="I978">
        <v>1</v>
      </c>
    </row>
    <row r="979" spans="1:9" x14ac:dyDescent="0.3">
      <c r="A979">
        <v>10618</v>
      </c>
      <c r="B979">
        <v>56</v>
      </c>
      <c r="C979">
        <v>38</v>
      </c>
      <c r="D979">
        <v>20</v>
      </c>
      <c r="E979">
        <v>0</v>
      </c>
      <c r="F979" s="1">
        <v>34943</v>
      </c>
      <c r="G979" t="s">
        <v>459</v>
      </c>
      <c r="H979">
        <f>KPI[[#This Row],[UnitPrice]]*KPI[[#This Row],[Quantity]]</f>
        <v>760</v>
      </c>
      <c r="I979">
        <v>1</v>
      </c>
    </row>
    <row r="980" spans="1:9" x14ac:dyDescent="0.3">
      <c r="A980">
        <v>10618</v>
      </c>
      <c r="B980">
        <v>68</v>
      </c>
      <c r="C980">
        <v>12.5</v>
      </c>
      <c r="D980">
        <v>15</v>
      </c>
      <c r="E980">
        <v>0</v>
      </c>
      <c r="F980" s="1">
        <v>34943</v>
      </c>
      <c r="G980" t="s">
        <v>459</v>
      </c>
      <c r="H980">
        <f>KPI[[#This Row],[UnitPrice]]*KPI[[#This Row],[Quantity]]</f>
        <v>187.5</v>
      </c>
      <c r="I980">
        <v>1</v>
      </c>
    </row>
    <row r="981" spans="1:9" x14ac:dyDescent="0.3">
      <c r="A981">
        <v>10619</v>
      </c>
      <c r="B981">
        <v>21</v>
      </c>
      <c r="C981">
        <v>10</v>
      </c>
      <c r="D981">
        <v>42</v>
      </c>
      <c r="E981">
        <v>0</v>
      </c>
      <c r="F981" s="1">
        <v>34946</v>
      </c>
      <c r="G981" t="s">
        <v>459</v>
      </c>
      <c r="H981">
        <f>KPI[[#This Row],[UnitPrice]]*KPI[[#This Row],[Quantity]]</f>
        <v>420</v>
      </c>
      <c r="I981">
        <v>3</v>
      </c>
    </row>
    <row r="982" spans="1:9" x14ac:dyDescent="0.3">
      <c r="A982">
        <v>10619</v>
      </c>
      <c r="B982">
        <v>22</v>
      </c>
      <c r="C982">
        <v>21</v>
      </c>
      <c r="D982">
        <v>40</v>
      </c>
      <c r="E982">
        <v>0</v>
      </c>
      <c r="F982" s="1">
        <v>34946</v>
      </c>
      <c r="G982" t="s">
        <v>459</v>
      </c>
      <c r="H982">
        <f>KPI[[#This Row],[UnitPrice]]*KPI[[#This Row],[Quantity]]</f>
        <v>840</v>
      </c>
      <c r="I982">
        <v>3</v>
      </c>
    </row>
    <row r="983" spans="1:9" x14ac:dyDescent="0.3">
      <c r="A983">
        <v>10620</v>
      </c>
      <c r="B983">
        <v>24</v>
      </c>
      <c r="C983">
        <v>4.5</v>
      </c>
      <c r="D983">
        <v>5</v>
      </c>
      <c r="E983">
        <v>0</v>
      </c>
      <c r="F983" s="1">
        <v>34947</v>
      </c>
      <c r="G983" t="s">
        <v>383</v>
      </c>
      <c r="H983">
        <f>KPI[[#This Row],[UnitPrice]]*KPI[[#This Row],[Quantity]]</f>
        <v>22.5</v>
      </c>
      <c r="I983">
        <v>2</v>
      </c>
    </row>
    <row r="984" spans="1:9" x14ac:dyDescent="0.3">
      <c r="A984">
        <v>10620</v>
      </c>
      <c r="B984">
        <v>52</v>
      </c>
      <c r="C984">
        <v>7</v>
      </c>
      <c r="D984">
        <v>5</v>
      </c>
      <c r="E984">
        <v>0</v>
      </c>
      <c r="F984" s="1">
        <v>34947</v>
      </c>
      <c r="G984" t="s">
        <v>383</v>
      </c>
      <c r="H984">
        <f>KPI[[#This Row],[UnitPrice]]*KPI[[#This Row],[Quantity]]</f>
        <v>35</v>
      </c>
      <c r="I984">
        <v>2</v>
      </c>
    </row>
    <row r="985" spans="1:9" x14ac:dyDescent="0.3">
      <c r="A985">
        <v>10621</v>
      </c>
      <c r="B985">
        <v>19</v>
      </c>
      <c r="C985">
        <v>9.1999999999999993</v>
      </c>
      <c r="D985">
        <v>5</v>
      </c>
      <c r="E985">
        <v>0</v>
      </c>
      <c r="F985" s="1">
        <v>34947</v>
      </c>
      <c r="G985" t="s">
        <v>352</v>
      </c>
      <c r="H985">
        <f>KPI[[#This Row],[UnitPrice]]*KPI[[#This Row],[Quantity]]</f>
        <v>46</v>
      </c>
      <c r="I985">
        <v>4</v>
      </c>
    </row>
    <row r="986" spans="1:9" x14ac:dyDescent="0.3">
      <c r="A986">
        <v>10621</v>
      </c>
      <c r="B986">
        <v>23</v>
      </c>
      <c r="C986">
        <v>9</v>
      </c>
      <c r="D986">
        <v>10</v>
      </c>
      <c r="E986">
        <v>0</v>
      </c>
      <c r="F986" s="1">
        <v>34947</v>
      </c>
      <c r="G986" t="s">
        <v>352</v>
      </c>
      <c r="H986">
        <f>KPI[[#This Row],[UnitPrice]]*KPI[[#This Row],[Quantity]]</f>
        <v>90</v>
      </c>
      <c r="I986">
        <v>4</v>
      </c>
    </row>
    <row r="987" spans="1:9" x14ac:dyDescent="0.3">
      <c r="A987">
        <v>10621</v>
      </c>
      <c r="B987">
        <v>70</v>
      </c>
      <c r="C987">
        <v>15</v>
      </c>
      <c r="D987">
        <v>20</v>
      </c>
      <c r="E987">
        <v>0</v>
      </c>
      <c r="F987" s="1">
        <v>34947</v>
      </c>
      <c r="G987" t="s">
        <v>352</v>
      </c>
      <c r="H987">
        <f>KPI[[#This Row],[UnitPrice]]*KPI[[#This Row],[Quantity]]</f>
        <v>300</v>
      </c>
      <c r="I987">
        <v>4</v>
      </c>
    </row>
    <row r="988" spans="1:9" x14ac:dyDescent="0.3">
      <c r="A988">
        <v>10621</v>
      </c>
      <c r="B988">
        <v>71</v>
      </c>
      <c r="C988">
        <v>21.5</v>
      </c>
      <c r="D988">
        <v>15</v>
      </c>
      <c r="E988">
        <v>0</v>
      </c>
      <c r="F988" s="1">
        <v>34947</v>
      </c>
      <c r="G988" t="s">
        <v>352</v>
      </c>
      <c r="H988">
        <f>KPI[[#This Row],[UnitPrice]]*KPI[[#This Row],[Quantity]]</f>
        <v>322.5</v>
      </c>
      <c r="I988">
        <v>4</v>
      </c>
    </row>
    <row r="989" spans="1:9" x14ac:dyDescent="0.3">
      <c r="A989">
        <v>10622</v>
      </c>
      <c r="B989">
        <v>2</v>
      </c>
      <c r="C989">
        <v>19</v>
      </c>
      <c r="D989">
        <v>20</v>
      </c>
      <c r="E989">
        <v>0</v>
      </c>
      <c r="F989" s="1">
        <v>34948</v>
      </c>
      <c r="G989" t="s">
        <v>578</v>
      </c>
      <c r="H989">
        <f>KPI[[#This Row],[UnitPrice]]*KPI[[#This Row],[Quantity]]</f>
        <v>380</v>
      </c>
      <c r="I989">
        <v>4</v>
      </c>
    </row>
    <row r="990" spans="1:9" x14ac:dyDescent="0.3">
      <c r="A990">
        <v>10622</v>
      </c>
      <c r="B990">
        <v>68</v>
      </c>
      <c r="C990">
        <v>12.5</v>
      </c>
      <c r="D990">
        <v>18</v>
      </c>
      <c r="E990">
        <v>0.20000000298023224</v>
      </c>
      <c r="F990" s="1">
        <v>34948</v>
      </c>
      <c r="G990" t="s">
        <v>578</v>
      </c>
      <c r="H990">
        <f>KPI[[#This Row],[UnitPrice]]*KPI[[#This Row],[Quantity]]</f>
        <v>225</v>
      </c>
      <c r="I990">
        <v>4</v>
      </c>
    </row>
    <row r="991" spans="1:9" x14ac:dyDescent="0.3">
      <c r="A991">
        <v>10623</v>
      </c>
      <c r="B991">
        <v>14</v>
      </c>
      <c r="C991">
        <v>23.25</v>
      </c>
      <c r="D991">
        <v>21</v>
      </c>
      <c r="E991">
        <v>0</v>
      </c>
      <c r="F991" s="1">
        <v>34949</v>
      </c>
      <c r="G991" t="s">
        <v>244</v>
      </c>
      <c r="H991">
        <f>KPI[[#This Row],[UnitPrice]]*KPI[[#This Row],[Quantity]]</f>
        <v>488.25</v>
      </c>
      <c r="I991">
        <v>8</v>
      </c>
    </row>
    <row r="992" spans="1:9" x14ac:dyDescent="0.3">
      <c r="A992">
        <v>10623</v>
      </c>
      <c r="B992">
        <v>19</v>
      </c>
      <c r="C992">
        <v>9.1999999999999993</v>
      </c>
      <c r="D992">
        <v>15</v>
      </c>
      <c r="E992">
        <v>0.10000000149011612</v>
      </c>
      <c r="F992" s="1">
        <v>34949</v>
      </c>
      <c r="G992" t="s">
        <v>244</v>
      </c>
      <c r="H992">
        <f>KPI[[#This Row],[UnitPrice]]*KPI[[#This Row],[Quantity]]</f>
        <v>138</v>
      </c>
      <c r="I992">
        <v>8</v>
      </c>
    </row>
    <row r="993" spans="1:9" x14ac:dyDescent="0.3">
      <c r="A993">
        <v>10623</v>
      </c>
      <c r="B993">
        <v>21</v>
      </c>
      <c r="C993">
        <v>10</v>
      </c>
      <c r="D993">
        <v>25</v>
      </c>
      <c r="E993">
        <v>0.10000000149011612</v>
      </c>
      <c r="F993" s="1">
        <v>34949</v>
      </c>
      <c r="G993" t="s">
        <v>244</v>
      </c>
      <c r="H993">
        <f>KPI[[#This Row],[UnitPrice]]*KPI[[#This Row],[Quantity]]</f>
        <v>250</v>
      </c>
      <c r="I993">
        <v>8</v>
      </c>
    </row>
    <row r="994" spans="1:9" x14ac:dyDescent="0.3">
      <c r="A994">
        <v>10623</v>
      </c>
      <c r="B994">
        <v>24</v>
      </c>
      <c r="C994">
        <v>4.5</v>
      </c>
      <c r="D994">
        <v>3</v>
      </c>
      <c r="E994">
        <v>0</v>
      </c>
      <c r="F994" s="1">
        <v>34949</v>
      </c>
      <c r="G994" t="s">
        <v>244</v>
      </c>
      <c r="H994">
        <f>KPI[[#This Row],[UnitPrice]]*KPI[[#This Row],[Quantity]]</f>
        <v>13.5</v>
      </c>
      <c r="I994">
        <v>8</v>
      </c>
    </row>
    <row r="995" spans="1:9" x14ac:dyDescent="0.3">
      <c r="A995">
        <v>10623</v>
      </c>
      <c r="B995">
        <v>35</v>
      </c>
      <c r="C995">
        <v>18</v>
      </c>
      <c r="D995">
        <v>30</v>
      </c>
      <c r="E995">
        <v>0.10000000149011612</v>
      </c>
      <c r="F995" s="1">
        <v>34949</v>
      </c>
      <c r="G995" t="s">
        <v>244</v>
      </c>
      <c r="H995">
        <f>KPI[[#This Row],[UnitPrice]]*KPI[[#This Row],[Quantity]]</f>
        <v>540</v>
      </c>
      <c r="I995">
        <v>8</v>
      </c>
    </row>
    <row r="996" spans="1:9" x14ac:dyDescent="0.3">
      <c r="A996">
        <v>10624</v>
      </c>
      <c r="B996">
        <v>28</v>
      </c>
      <c r="C996">
        <v>45.6</v>
      </c>
      <c r="D996">
        <v>10</v>
      </c>
      <c r="E996">
        <v>0</v>
      </c>
      <c r="F996" s="1">
        <v>34949</v>
      </c>
      <c r="G996" t="s">
        <v>661</v>
      </c>
      <c r="H996">
        <f>KPI[[#This Row],[UnitPrice]]*KPI[[#This Row],[Quantity]]</f>
        <v>456</v>
      </c>
      <c r="I996">
        <v>4</v>
      </c>
    </row>
    <row r="997" spans="1:9" x14ac:dyDescent="0.3">
      <c r="A997">
        <v>10624</v>
      </c>
      <c r="B997">
        <v>29</v>
      </c>
      <c r="C997">
        <v>123.79</v>
      </c>
      <c r="D997">
        <v>6</v>
      </c>
      <c r="E997">
        <v>0</v>
      </c>
      <c r="F997" s="1">
        <v>34949</v>
      </c>
      <c r="G997" t="s">
        <v>661</v>
      </c>
      <c r="H997">
        <f>KPI[[#This Row],[UnitPrice]]*KPI[[#This Row],[Quantity]]</f>
        <v>742.74</v>
      </c>
      <c r="I997">
        <v>4</v>
      </c>
    </row>
    <row r="998" spans="1:9" x14ac:dyDescent="0.3">
      <c r="A998">
        <v>10624</v>
      </c>
      <c r="B998">
        <v>44</v>
      </c>
      <c r="C998">
        <v>19.45</v>
      </c>
      <c r="D998">
        <v>10</v>
      </c>
      <c r="E998">
        <v>0</v>
      </c>
      <c r="F998" s="1">
        <v>34949</v>
      </c>
      <c r="G998" t="s">
        <v>661</v>
      </c>
      <c r="H998">
        <f>KPI[[#This Row],[UnitPrice]]*KPI[[#This Row],[Quantity]]</f>
        <v>194.5</v>
      </c>
      <c r="I998">
        <v>4</v>
      </c>
    </row>
    <row r="999" spans="1:9" x14ac:dyDescent="0.3">
      <c r="A999">
        <v>10625</v>
      </c>
      <c r="B999">
        <v>14</v>
      </c>
      <c r="C999">
        <v>23.25</v>
      </c>
      <c r="D999">
        <v>3</v>
      </c>
      <c r="E999">
        <v>0</v>
      </c>
      <c r="F999" s="1">
        <v>34950</v>
      </c>
      <c r="G999" t="s">
        <v>52</v>
      </c>
      <c r="H999">
        <f>KPI[[#This Row],[UnitPrice]]*KPI[[#This Row],[Quantity]]</f>
        <v>69.75</v>
      </c>
      <c r="I999">
        <v>3</v>
      </c>
    </row>
    <row r="1000" spans="1:9" x14ac:dyDescent="0.3">
      <c r="A1000">
        <v>10625</v>
      </c>
      <c r="B1000">
        <v>42</v>
      </c>
      <c r="C1000">
        <v>14</v>
      </c>
      <c r="D1000">
        <v>5</v>
      </c>
      <c r="E1000">
        <v>0</v>
      </c>
      <c r="F1000" s="1">
        <v>34950</v>
      </c>
      <c r="G1000" t="s">
        <v>52</v>
      </c>
      <c r="H1000">
        <f>KPI[[#This Row],[UnitPrice]]*KPI[[#This Row],[Quantity]]</f>
        <v>70</v>
      </c>
      <c r="I1000">
        <v>3</v>
      </c>
    </row>
    <row r="1001" spans="1:9" x14ac:dyDescent="0.3">
      <c r="A1001">
        <v>10625</v>
      </c>
      <c r="B1001">
        <v>60</v>
      </c>
      <c r="C1001">
        <v>34</v>
      </c>
      <c r="D1001">
        <v>10</v>
      </c>
      <c r="E1001">
        <v>0</v>
      </c>
      <c r="F1001" s="1">
        <v>34950</v>
      </c>
      <c r="G1001" t="s">
        <v>52</v>
      </c>
      <c r="H1001">
        <f>KPI[[#This Row],[UnitPrice]]*KPI[[#This Row],[Quantity]]</f>
        <v>340</v>
      </c>
      <c r="I1001">
        <v>3</v>
      </c>
    </row>
    <row r="1002" spans="1:9" x14ac:dyDescent="0.3">
      <c r="A1002">
        <v>10626</v>
      </c>
      <c r="B1002">
        <v>53</v>
      </c>
      <c r="C1002">
        <v>32.799999999999997</v>
      </c>
      <c r="D1002">
        <v>12</v>
      </c>
      <c r="E1002">
        <v>0</v>
      </c>
      <c r="F1002" s="1">
        <v>34953</v>
      </c>
      <c r="G1002" t="s">
        <v>77</v>
      </c>
      <c r="H1002">
        <f>KPI[[#This Row],[UnitPrice]]*KPI[[#This Row],[Quantity]]</f>
        <v>393.59999999999997</v>
      </c>
      <c r="I1002">
        <v>1</v>
      </c>
    </row>
    <row r="1003" spans="1:9" x14ac:dyDescent="0.3">
      <c r="A1003">
        <v>10626</v>
      </c>
      <c r="B1003">
        <v>60</v>
      </c>
      <c r="C1003">
        <v>34</v>
      </c>
      <c r="D1003">
        <v>20</v>
      </c>
      <c r="E1003">
        <v>0</v>
      </c>
      <c r="F1003" s="1">
        <v>34953</v>
      </c>
      <c r="G1003" t="s">
        <v>77</v>
      </c>
      <c r="H1003">
        <f>KPI[[#This Row],[UnitPrice]]*KPI[[#This Row],[Quantity]]</f>
        <v>680</v>
      </c>
      <c r="I1003">
        <v>1</v>
      </c>
    </row>
    <row r="1004" spans="1:9" x14ac:dyDescent="0.3">
      <c r="A1004">
        <v>10626</v>
      </c>
      <c r="B1004">
        <v>71</v>
      </c>
      <c r="C1004">
        <v>21.5</v>
      </c>
      <c r="D1004">
        <v>20</v>
      </c>
      <c r="E1004">
        <v>0</v>
      </c>
      <c r="F1004" s="1">
        <v>34953</v>
      </c>
      <c r="G1004" t="s">
        <v>77</v>
      </c>
      <c r="H1004">
        <f>KPI[[#This Row],[UnitPrice]]*KPI[[#This Row],[Quantity]]</f>
        <v>430</v>
      </c>
      <c r="I1004">
        <v>1</v>
      </c>
    </row>
    <row r="1005" spans="1:9" x14ac:dyDescent="0.3">
      <c r="A1005">
        <v>10627</v>
      </c>
      <c r="B1005">
        <v>62</v>
      </c>
      <c r="C1005">
        <v>49.3</v>
      </c>
      <c r="D1005">
        <v>15</v>
      </c>
      <c r="E1005">
        <v>0</v>
      </c>
      <c r="F1005" s="1">
        <v>34953</v>
      </c>
      <c r="G1005" t="s">
        <v>607</v>
      </c>
      <c r="H1005">
        <f>KPI[[#This Row],[UnitPrice]]*KPI[[#This Row],[Quantity]]</f>
        <v>739.5</v>
      </c>
      <c r="I1005">
        <v>8</v>
      </c>
    </row>
    <row r="1006" spans="1:9" x14ac:dyDescent="0.3">
      <c r="A1006">
        <v>10627</v>
      </c>
      <c r="B1006">
        <v>73</v>
      </c>
      <c r="C1006">
        <v>15</v>
      </c>
      <c r="D1006">
        <v>35</v>
      </c>
      <c r="E1006">
        <v>0.15000000596046448</v>
      </c>
      <c r="F1006" s="1">
        <v>34953</v>
      </c>
      <c r="G1006" t="s">
        <v>607</v>
      </c>
      <c r="H1006">
        <f>KPI[[#This Row],[UnitPrice]]*KPI[[#This Row],[Quantity]]</f>
        <v>525</v>
      </c>
      <c r="I1006">
        <v>8</v>
      </c>
    </row>
    <row r="1007" spans="1:9" x14ac:dyDescent="0.3">
      <c r="A1007">
        <v>10628</v>
      </c>
      <c r="B1007">
        <v>1</v>
      </c>
      <c r="C1007">
        <v>18</v>
      </c>
      <c r="D1007">
        <v>25</v>
      </c>
      <c r="E1007">
        <v>0</v>
      </c>
      <c r="F1007" s="1">
        <v>34954</v>
      </c>
      <c r="G1007" t="s">
        <v>95</v>
      </c>
      <c r="H1007">
        <f>KPI[[#This Row],[UnitPrice]]*KPI[[#This Row],[Quantity]]</f>
        <v>450</v>
      </c>
      <c r="I1007">
        <v>4</v>
      </c>
    </row>
    <row r="1008" spans="1:9" x14ac:dyDescent="0.3">
      <c r="A1008">
        <v>10629</v>
      </c>
      <c r="B1008">
        <v>29</v>
      </c>
      <c r="C1008">
        <v>123.79</v>
      </c>
      <c r="D1008">
        <v>20</v>
      </c>
      <c r="E1008">
        <v>0</v>
      </c>
      <c r="F1008" s="1">
        <v>34954</v>
      </c>
      <c r="G1008" t="s">
        <v>284</v>
      </c>
      <c r="H1008">
        <f>KPI[[#This Row],[UnitPrice]]*KPI[[#This Row],[Quantity]]</f>
        <v>2475.8000000000002</v>
      </c>
      <c r="I1008">
        <v>4</v>
      </c>
    </row>
    <row r="1009" spans="1:9" x14ac:dyDescent="0.3">
      <c r="A1009">
        <v>10629</v>
      </c>
      <c r="B1009">
        <v>64</v>
      </c>
      <c r="C1009">
        <v>33.25</v>
      </c>
      <c r="D1009">
        <v>9</v>
      </c>
      <c r="E1009">
        <v>0</v>
      </c>
      <c r="F1009" s="1">
        <v>34954</v>
      </c>
      <c r="G1009" t="s">
        <v>284</v>
      </c>
      <c r="H1009">
        <f>KPI[[#This Row],[UnitPrice]]*KPI[[#This Row],[Quantity]]</f>
        <v>299.25</v>
      </c>
      <c r="I1009">
        <v>4</v>
      </c>
    </row>
    <row r="1010" spans="1:9" x14ac:dyDescent="0.3">
      <c r="A1010">
        <v>10630</v>
      </c>
      <c r="B1010">
        <v>55</v>
      </c>
      <c r="C1010">
        <v>24</v>
      </c>
      <c r="D1010">
        <v>12</v>
      </c>
      <c r="E1010">
        <v>5.000000074505806E-2</v>
      </c>
      <c r="F1010" s="1">
        <v>34955</v>
      </c>
      <c r="G1010" t="s">
        <v>360</v>
      </c>
      <c r="H1010">
        <f>KPI[[#This Row],[UnitPrice]]*KPI[[#This Row],[Quantity]]</f>
        <v>288</v>
      </c>
      <c r="I1010">
        <v>1</v>
      </c>
    </row>
    <row r="1011" spans="1:9" x14ac:dyDescent="0.3">
      <c r="A1011">
        <v>10630</v>
      </c>
      <c r="B1011">
        <v>76</v>
      </c>
      <c r="C1011">
        <v>18</v>
      </c>
      <c r="D1011">
        <v>35</v>
      </c>
      <c r="E1011">
        <v>0</v>
      </c>
      <c r="F1011" s="1">
        <v>34955</v>
      </c>
      <c r="G1011" t="s">
        <v>360</v>
      </c>
      <c r="H1011">
        <f>KPI[[#This Row],[UnitPrice]]*KPI[[#This Row],[Quantity]]</f>
        <v>630</v>
      </c>
      <c r="I1011">
        <v>1</v>
      </c>
    </row>
    <row r="1012" spans="1:9" x14ac:dyDescent="0.3">
      <c r="A1012">
        <v>10631</v>
      </c>
      <c r="B1012">
        <v>75</v>
      </c>
      <c r="C1012">
        <v>7.75</v>
      </c>
      <c r="D1012">
        <v>8</v>
      </c>
      <c r="E1012">
        <v>0.10000000149011612</v>
      </c>
      <c r="F1012" s="1">
        <v>34956</v>
      </c>
      <c r="G1012" t="s">
        <v>375</v>
      </c>
      <c r="H1012">
        <f>KPI[[#This Row],[UnitPrice]]*KPI[[#This Row],[Quantity]]</f>
        <v>62</v>
      </c>
      <c r="I1012">
        <v>8</v>
      </c>
    </row>
    <row r="1013" spans="1:9" x14ac:dyDescent="0.3">
      <c r="A1013">
        <v>10632</v>
      </c>
      <c r="B1013">
        <v>2</v>
      </c>
      <c r="C1013">
        <v>19</v>
      </c>
      <c r="D1013">
        <v>30</v>
      </c>
      <c r="E1013">
        <v>5.000000074505806E-2</v>
      </c>
      <c r="F1013" s="1">
        <v>34956</v>
      </c>
      <c r="G1013" t="s">
        <v>722</v>
      </c>
      <c r="H1013">
        <f>KPI[[#This Row],[UnitPrice]]*KPI[[#This Row],[Quantity]]</f>
        <v>570</v>
      </c>
      <c r="I1013">
        <v>8</v>
      </c>
    </row>
    <row r="1014" spans="1:9" x14ac:dyDescent="0.3">
      <c r="A1014">
        <v>10632</v>
      </c>
      <c r="B1014">
        <v>33</v>
      </c>
      <c r="C1014">
        <v>2.5</v>
      </c>
      <c r="D1014">
        <v>20</v>
      </c>
      <c r="E1014">
        <v>5.000000074505806E-2</v>
      </c>
      <c r="F1014" s="1">
        <v>34956</v>
      </c>
      <c r="G1014" t="s">
        <v>722</v>
      </c>
      <c r="H1014">
        <f>KPI[[#This Row],[UnitPrice]]*KPI[[#This Row],[Quantity]]</f>
        <v>50</v>
      </c>
      <c r="I1014">
        <v>8</v>
      </c>
    </row>
    <row r="1015" spans="1:9" x14ac:dyDescent="0.3">
      <c r="A1015">
        <v>10633</v>
      </c>
      <c r="B1015">
        <v>12</v>
      </c>
      <c r="C1015">
        <v>38</v>
      </c>
      <c r="D1015">
        <v>36</v>
      </c>
      <c r="E1015">
        <v>0.15000000596046448</v>
      </c>
      <c r="F1015" s="1">
        <v>34957</v>
      </c>
      <c r="G1015" t="s">
        <v>204</v>
      </c>
      <c r="H1015">
        <f>KPI[[#This Row],[UnitPrice]]*KPI[[#This Row],[Quantity]]</f>
        <v>1368</v>
      </c>
      <c r="I1015">
        <v>7</v>
      </c>
    </row>
    <row r="1016" spans="1:9" x14ac:dyDescent="0.3">
      <c r="A1016">
        <v>10633</v>
      </c>
      <c r="B1016">
        <v>13</v>
      </c>
      <c r="C1016">
        <v>6</v>
      </c>
      <c r="D1016">
        <v>13</v>
      </c>
      <c r="E1016">
        <v>0.15000000596046448</v>
      </c>
      <c r="F1016" s="1">
        <v>34957</v>
      </c>
      <c r="G1016" t="s">
        <v>204</v>
      </c>
      <c r="H1016">
        <f>KPI[[#This Row],[UnitPrice]]*KPI[[#This Row],[Quantity]]</f>
        <v>78</v>
      </c>
      <c r="I1016">
        <v>7</v>
      </c>
    </row>
    <row r="1017" spans="1:9" x14ac:dyDescent="0.3">
      <c r="A1017">
        <v>10633</v>
      </c>
      <c r="B1017">
        <v>26</v>
      </c>
      <c r="C1017">
        <v>31.23</v>
      </c>
      <c r="D1017">
        <v>35</v>
      </c>
      <c r="E1017">
        <v>0.15000000596046448</v>
      </c>
      <c r="F1017" s="1">
        <v>34957</v>
      </c>
      <c r="G1017" t="s">
        <v>204</v>
      </c>
      <c r="H1017">
        <f>KPI[[#This Row],[UnitPrice]]*KPI[[#This Row],[Quantity]]</f>
        <v>1093.05</v>
      </c>
      <c r="I1017">
        <v>7</v>
      </c>
    </row>
    <row r="1018" spans="1:9" x14ac:dyDescent="0.3">
      <c r="A1018">
        <v>10633</v>
      </c>
      <c r="B1018">
        <v>62</v>
      </c>
      <c r="C1018">
        <v>49.3</v>
      </c>
      <c r="D1018">
        <v>80</v>
      </c>
      <c r="E1018">
        <v>0.15000000596046448</v>
      </c>
      <c r="F1018" s="1">
        <v>34957</v>
      </c>
      <c r="G1018" t="s">
        <v>204</v>
      </c>
      <c r="H1018">
        <f>KPI[[#This Row],[UnitPrice]]*KPI[[#This Row],[Quantity]]</f>
        <v>3944</v>
      </c>
      <c r="I1018">
        <v>7</v>
      </c>
    </row>
    <row r="1019" spans="1:9" x14ac:dyDescent="0.3">
      <c r="A1019">
        <v>10634</v>
      </c>
      <c r="B1019">
        <v>7</v>
      </c>
      <c r="C1019">
        <v>30</v>
      </c>
      <c r="D1019">
        <v>35</v>
      </c>
      <c r="E1019">
        <v>0</v>
      </c>
      <c r="F1019" s="1">
        <v>34957</v>
      </c>
      <c r="G1019" t="s">
        <v>228</v>
      </c>
      <c r="H1019">
        <f>KPI[[#This Row],[UnitPrice]]*KPI[[#This Row],[Quantity]]</f>
        <v>1050</v>
      </c>
      <c r="I1019">
        <v>4</v>
      </c>
    </row>
    <row r="1020" spans="1:9" x14ac:dyDescent="0.3">
      <c r="A1020">
        <v>10634</v>
      </c>
      <c r="B1020">
        <v>18</v>
      </c>
      <c r="C1020">
        <v>62.5</v>
      </c>
      <c r="D1020">
        <v>50</v>
      </c>
      <c r="E1020">
        <v>0</v>
      </c>
      <c r="F1020" s="1">
        <v>34957</v>
      </c>
      <c r="G1020" t="s">
        <v>228</v>
      </c>
      <c r="H1020">
        <f>KPI[[#This Row],[UnitPrice]]*KPI[[#This Row],[Quantity]]</f>
        <v>3125</v>
      </c>
      <c r="I1020">
        <v>4</v>
      </c>
    </row>
    <row r="1021" spans="1:9" x14ac:dyDescent="0.3">
      <c r="A1021">
        <v>10634</v>
      </c>
      <c r="B1021">
        <v>51</v>
      </c>
      <c r="C1021">
        <v>53</v>
      </c>
      <c r="D1021">
        <v>15</v>
      </c>
      <c r="E1021">
        <v>0</v>
      </c>
      <c r="F1021" s="1">
        <v>34957</v>
      </c>
      <c r="G1021" t="s">
        <v>228</v>
      </c>
      <c r="H1021">
        <f>KPI[[#This Row],[UnitPrice]]*KPI[[#This Row],[Quantity]]</f>
        <v>795</v>
      </c>
      <c r="I1021">
        <v>4</v>
      </c>
    </row>
    <row r="1022" spans="1:9" x14ac:dyDescent="0.3">
      <c r="A1022">
        <v>10634</v>
      </c>
      <c r="B1022">
        <v>75</v>
      </c>
      <c r="C1022">
        <v>7.75</v>
      </c>
      <c r="D1022">
        <v>2</v>
      </c>
      <c r="E1022">
        <v>0</v>
      </c>
      <c r="F1022" s="1">
        <v>34957</v>
      </c>
      <c r="G1022" t="s">
        <v>228</v>
      </c>
      <c r="H1022">
        <f>KPI[[#This Row],[UnitPrice]]*KPI[[#This Row],[Quantity]]</f>
        <v>15.5</v>
      </c>
      <c r="I1022">
        <v>4</v>
      </c>
    </row>
    <row r="1023" spans="1:9" x14ac:dyDescent="0.3">
      <c r="A1023">
        <v>10635</v>
      </c>
      <c r="B1023">
        <v>4</v>
      </c>
      <c r="C1023">
        <v>22</v>
      </c>
      <c r="D1023">
        <v>10</v>
      </c>
      <c r="E1023">
        <v>0.10000000149011612</v>
      </c>
      <c r="F1023" s="1">
        <v>34960</v>
      </c>
      <c r="G1023" t="s">
        <v>442</v>
      </c>
      <c r="H1023">
        <f>KPI[[#This Row],[UnitPrice]]*KPI[[#This Row],[Quantity]]</f>
        <v>220</v>
      </c>
      <c r="I1023">
        <v>8</v>
      </c>
    </row>
    <row r="1024" spans="1:9" x14ac:dyDescent="0.3">
      <c r="A1024">
        <v>10635</v>
      </c>
      <c r="B1024">
        <v>5</v>
      </c>
      <c r="C1024">
        <v>21.35</v>
      </c>
      <c r="D1024">
        <v>15</v>
      </c>
      <c r="E1024">
        <v>0.10000000149011612</v>
      </c>
      <c r="F1024" s="1">
        <v>34960</v>
      </c>
      <c r="G1024" t="s">
        <v>442</v>
      </c>
      <c r="H1024">
        <f>KPI[[#This Row],[UnitPrice]]*KPI[[#This Row],[Quantity]]</f>
        <v>320.25</v>
      </c>
      <c r="I1024">
        <v>8</v>
      </c>
    </row>
    <row r="1025" spans="1:9" x14ac:dyDescent="0.3">
      <c r="A1025">
        <v>10635</v>
      </c>
      <c r="B1025">
        <v>22</v>
      </c>
      <c r="C1025">
        <v>21</v>
      </c>
      <c r="D1025">
        <v>40</v>
      </c>
      <c r="E1025">
        <v>0</v>
      </c>
      <c r="F1025" s="1">
        <v>34960</v>
      </c>
      <c r="G1025" t="s">
        <v>442</v>
      </c>
      <c r="H1025">
        <f>KPI[[#This Row],[UnitPrice]]*KPI[[#This Row],[Quantity]]</f>
        <v>840</v>
      </c>
      <c r="I1025">
        <v>8</v>
      </c>
    </row>
    <row r="1026" spans="1:9" x14ac:dyDescent="0.3">
      <c r="A1026">
        <v>10636</v>
      </c>
      <c r="B1026">
        <v>4</v>
      </c>
      <c r="C1026">
        <v>22</v>
      </c>
      <c r="D1026">
        <v>25</v>
      </c>
      <c r="E1026">
        <v>0</v>
      </c>
      <c r="F1026" s="1">
        <v>34961</v>
      </c>
      <c r="G1026" t="s">
        <v>730</v>
      </c>
      <c r="H1026">
        <f>KPI[[#This Row],[UnitPrice]]*KPI[[#This Row],[Quantity]]</f>
        <v>550</v>
      </c>
      <c r="I1026">
        <v>4</v>
      </c>
    </row>
    <row r="1027" spans="1:9" x14ac:dyDescent="0.3">
      <c r="A1027">
        <v>10636</v>
      </c>
      <c r="B1027">
        <v>58</v>
      </c>
      <c r="C1027">
        <v>13.25</v>
      </c>
      <c r="D1027">
        <v>6</v>
      </c>
      <c r="E1027">
        <v>0</v>
      </c>
      <c r="F1027" s="1">
        <v>34961</v>
      </c>
      <c r="G1027" t="s">
        <v>730</v>
      </c>
      <c r="H1027">
        <f>KPI[[#This Row],[UnitPrice]]*KPI[[#This Row],[Quantity]]</f>
        <v>79.5</v>
      </c>
      <c r="I1027">
        <v>4</v>
      </c>
    </row>
    <row r="1028" spans="1:9" x14ac:dyDescent="0.3">
      <c r="A1028">
        <v>10637</v>
      </c>
      <c r="B1028">
        <v>11</v>
      </c>
      <c r="C1028">
        <v>21</v>
      </c>
      <c r="D1028">
        <v>10</v>
      </c>
      <c r="E1028">
        <v>0</v>
      </c>
      <c r="F1028" s="1">
        <v>34961</v>
      </c>
      <c r="G1028" t="s">
        <v>541</v>
      </c>
      <c r="H1028">
        <f>KPI[[#This Row],[UnitPrice]]*KPI[[#This Row],[Quantity]]</f>
        <v>210</v>
      </c>
      <c r="I1028">
        <v>6</v>
      </c>
    </row>
    <row r="1029" spans="1:9" x14ac:dyDescent="0.3">
      <c r="A1029">
        <v>10637</v>
      </c>
      <c r="B1029">
        <v>50</v>
      </c>
      <c r="C1029">
        <v>16.25</v>
      </c>
      <c r="D1029">
        <v>25</v>
      </c>
      <c r="E1029">
        <v>5.000000074505806E-2</v>
      </c>
      <c r="F1029" s="1">
        <v>34961</v>
      </c>
      <c r="G1029" t="s">
        <v>541</v>
      </c>
      <c r="H1029">
        <f>KPI[[#This Row],[UnitPrice]]*KPI[[#This Row],[Quantity]]</f>
        <v>406.25</v>
      </c>
      <c r="I1029">
        <v>6</v>
      </c>
    </row>
    <row r="1030" spans="1:9" x14ac:dyDescent="0.3">
      <c r="A1030">
        <v>10637</v>
      </c>
      <c r="B1030">
        <v>56</v>
      </c>
      <c r="C1030">
        <v>38</v>
      </c>
      <c r="D1030">
        <v>60</v>
      </c>
      <c r="E1030">
        <v>5.000000074505806E-2</v>
      </c>
      <c r="F1030" s="1">
        <v>34961</v>
      </c>
      <c r="G1030" t="s">
        <v>541</v>
      </c>
      <c r="H1030">
        <f>KPI[[#This Row],[UnitPrice]]*KPI[[#This Row],[Quantity]]</f>
        <v>2280</v>
      </c>
      <c r="I1030">
        <v>6</v>
      </c>
    </row>
    <row r="1031" spans="1:9" x14ac:dyDescent="0.3">
      <c r="A1031">
        <v>10638</v>
      </c>
      <c r="B1031">
        <v>45</v>
      </c>
      <c r="C1031">
        <v>9.5</v>
      </c>
      <c r="D1031">
        <v>20</v>
      </c>
      <c r="E1031">
        <v>0</v>
      </c>
      <c r="F1031" s="1">
        <v>34962</v>
      </c>
      <c r="G1031" t="s">
        <v>425</v>
      </c>
      <c r="H1031">
        <f>KPI[[#This Row],[UnitPrice]]*KPI[[#This Row],[Quantity]]</f>
        <v>190</v>
      </c>
      <c r="I1031">
        <v>3</v>
      </c>
    </row>
    <row r="1032" spans="1:9" x14ac:dyDescent="0.3">
      <c r="A1032">
        <v>10638</v>
      </c>
      <c r="B1032">
        <v>65</v>
      </c>
      <c r="C1032">
        <v>21.05</v>
      </c>
      <c r="D1032">
        <v>21</v>
      </c>
      <c r="E1032">
        <v>0</v>
      </c>
      <c r="F1032" s="1">
        <v>34962</v>
      </c>
      <c r="G1032" t="s">
        <v>425</v>
      </c>
      <c r="H1032">
        <f>KPI[[#This Row],[UnitPrice]]*KPI[[#This Row],[Quantity]]</f>
        <v>442.05</v>
      </c>
      <c r="I1032">
        <v>3</v>
      </c>
    </row>
    <row r="1033" spans="1:9" x14ac:dyDescent="0.3">
      <c r="A1033">
        <v>10638</v>
      </c>
      <c r="B1033">
        <v>72</v>
      </c>
      <c r="C1033">
        <v>34.799999999999997</v>
      </c>
      <c r="D1033">
        <v>60</v>
      </c>
      <c r="E1033">
        <v>0</v>
      </c>
      <c r="F1033" s="1">
        <v>34962</v>
      </c>
      <c r="G1033" t="s">
        <v>425</v>
      </c>
      <c r="H1033">
        <f>KPI[[#This Row],[UnitPrice]]*KPI[[#This Row],[Quantity]]</f>
        <v>2088</v>
      </c>
      <c r="I1033">
        <v>3</v>
      </c>
    </row>
    <row r="1034" spans="1:9" x14ac:dyDescent="0.3">
      <c r="A1034">
        <v>10639</v>
      </c>
      <c r="B1034">
        <v>18</v>
      </c>
      <c r="C1034">
        <v>62.5</v>
      </c>
      <c r="D1034">
        <v>8</v>
      </c>
      <c r="E1034">
        <v>0</v>
      </c>
      <c r="F1034" s="1">
        <v>34962</v>
      </c>
      <c r="G1034" t="s">
        <v>598</v>
      </c>
      <c r="H1034">
        <f>KPI[[#This Row],[UnitPrice]]*KPI[[#This Row],[Quantity]]</f>
        <v>500</v>
      </c>
      <c r="I1034">
        <v>7</v>
      </c>
    </row>
    <row r="1035" spans="1:9" x14ac:dyDescent="0.3">
      <c r="A1035">
        <v>10640</v>
      </c>
      <c r="B1035">
        <v>69</v>
      </c>
      <c r="C1035">
        <v>36</v>
      </c>
      <c r="D1035">
        <v>20</v>
      </c>
      <c r="E1035">
        <v>0.25</v>
      </c>
      <c r="F1035" s="1">
        <v>34963</v>
      </c>
      <c r="G1035" t="s">
        <v>722</v>
      </c>
      <c r="H1035">
        <f>KPI[[#This Row],[UnitPrice]]*KPI[[#This Row],[Quantity]]</f>
        <v>720</v>
      </c>
      <c r="I1035">
        <v>4</v>
      </c>
    </row>
    <row r="1036" spans="1:9" x14ac:dyDescent="0.3">
      <c r="A1036">
        <v>10640</v>
      </c>
      <c r="B1036">
        <v>70</v>
      </c>
      <c r="C1036">
        <v>15</v>
      </c>
      <c r="D1036">
        <v>15</v>
      </c>
      <c r="E1036">
        <v>0.25</v>
      </c>
      <c r="F1036" s="1">
        <v>34963</v>
      </c>
      <c r="G1036" t="s">
        <v>722</v>
      </c>
      <c r="H1036">
        <f>KPI[[#This Row],[UnitPrice]]*KPI[[#This Row],[Quantity]]</f>
        <v>225</v>
      </c>
      <c r="I1036">
        <v>4</v>
      </c>
    </row>
    <row r="1037" spans="1:9" x14ac:dyDescent="0.3">
      <c r="A1037">
        <v>10641</v>
      </c>
      <c r="B1037">
        <v>2</v>
      </c>
      <c r="C1037">
        <v>19</v>
      </c>
      <c r="D1037">
        <v>50</v>
      </c>
      <c r="E1037">
        <v>0</v>
      </c>
      <c r="F1037" s="1">
        <v>34964</v>
      </c>
      <c r="G1037" t="s">
        <v>326</v>
      </c>
      <c r="H1037">
        <f>KPI[[#This Row],[UnitPrice]]*KPI[[#This Row],[Quantity]]</f>
        <v>950</v>
      </c>
      <c r="I1037">
        <v>4</v>
      </c>
    </row>
    <row r="1038" spans="1:9" x14ac:dyDescent="0.3">
      <c r="A1038">
        <v>10641</v>
      </c>
      <c r="B1038">
        <v>40</v>
      </c>
      <c r="C1038">
        <v>18.399999999999999</v>
      </c>
      <c r="D1038">
        <v>60</v>
      </c>
      <c r="E1038">
        <v>0</v>
      </c>
      <c r="F1038" s="1">
        <v>34964</v>
      </c>
      <c r="G1038" t="s">
        <v>326</v>
      </c>
      <c r="H1038">
        <f>KPI[[#This Row],[UnitPrice]]*KPI[[#This Row],[Quantity]]</f>
        <v>1104</v>
      </c>
      <c r="I1038">
        <v>4</v>
      </c>
    </row>
    <row r="1039" spans="1:9" x14ac:dyDescent="0.3">
      <c r="A1039">
        <v>10642</v>
      </c>
      <c r="B1039">
        <v>21</v>
      </c>
      <c r="C1039">
        <v>10</v>
      </c>
      <c r="D1039">
        <v>30</v>
      </c>
      <c r="E1039">
        <v>0.20000000298023224</v>
      </c>
      <c r="F1039" s="1">
        <v>34964</v>
      </c>
      <c r="G1039" t="s">
        <v>622</v>
      </c>
      <c r="H1039">
        <f>KPI[[#This Row],[UnitPrice]]*KPI[[#This Row],[Quantity]]</f>
        <v>300</v>
      </c>
      <c r="I1039">
        <v>7</v>
      </c>
    </row>
    <row r="1040" spans="1:9" x14ac:dyDescent="0.3">
      <c r="A1040">
        <v>10642</v>
      </c>
      <c r="B1040">
        <v>61</v>
      </c>
      <c r="C1040">
        <v>28.5</v>
      </c>
      <c r="D1040">
        <v>20</v>
      </c>
      <c r="E1040">
        <v>0.20000000298023224</v>
      </c>
      <c r="F1040" s="1">
        <v>34964</v>
      </c>
      <c r="G1040" t="s">
        <v>622</v>
      </c>
      <c r="H1040">
        <f>KPI[[#This Row],[UnitPrice]]*KPI[[#This Row],[Quantity]]</f>
        <v>570</v>
      </c>
      <c r="I1040">
        <v>7</v>
      </c>
    </row>
    <row r="1041" spans="1:9" x14ac:dyDescent="0.3">
      <c r="A1041">
        <v>10643</v>
      </c>
      <c r="B1041">
        <v>28</v>
      </c>
      <c r="C1041">
        <v>45.6</v>
      </c>
      <c r="D1041">
        <v>15</v>
      </c>
      <c r="E1041">
        <v>0.25</v>
      </c>
      <c r="F1041" s="1">
        <v>34967</v>
      </c>
      <c r="G1041" t="s">
        <v>41</v>
      </c>
      <c r="H1041">
        <f>KPI[[#This Row],[UnitPrice]]*KPI[[#This Row],[Quantity]]</f>
        <v>684</v>
      </c>
      <c r="I1041">
        <v>6</v>
      </c>
    </row>
    <row r="1042" spans="1:9" x14ac:dyDescent="0.3">
      <c r="A1042">
        <v>10643</v>
      </c>
      <c r="B1042">
        <v>39</v>
      </c>
      <c r="C1042">
        <v>18</v>
      </c>
      <c r="D1042">
        <v>21</v>
      </c>
      <c r="E1042">
        <v>0.25</v>
      </c>
      <c r="F1042" s="1">
        <v>34967</v>
      </c>
      <c r="G1042" t="s">
        <v>41</v>
      </c>
      <c r="H1042">
        <f>KPI[[#This Row],[UnitPrice]]*KPI[[#This Row],[Quantity]]</f>
        <v>378</v>
      </c>
      <c r="I1042">
        <v>6</v>
      </c>
    </row>
    <row r="1043" spans="1:9" x14ac:dyDescent="0.3">
      <c r="A1043">
        <v>10643</v>
      </c>
      <c r="B1043">
        <v>46</v>
      </c>
      <c r="C1043">
        <v>12</v>
      </c>
      <c r="D1043">
        <v>2</v>
      </c>
      <c r="E1043">
        <v>0.25</v>
      </c>
      <c r="F1043" s="1">
        <v>34967</v>
      </c>
      <c r="G1043" t="s">
        <v>41</v>
      </c>
      <c r="H1043">
        <f>KPI[[#This Row],[UnitPrice]]*KPI[[#This Row],[Quantity]]</f>
        <v>24</v>
      </c>
      <c r="I1043">
        <v>6</v>
      </c>
    </row>
    <row r="1044" spans="1:9" x14ac:dyDescent="0.3">
      <c r="A1044">
        <v>10644</v>
      </c>
      <c r="B1044">
        <v>18</v>
      </c>
      <c r="C1044">
        <v>62.5</v>
      </c>
      <c r="D1044">
        <v>4</v>
      </c>
      <c r="E1044">
        <v>0.10000000149011612</v>
      </c>
      <c r="F1044" s="1">
        <v>34967</v>
      </c>
      <c r="G1044" t="s">
        <v>738</v>
      </c>
      <c r="H1044">
        <f>KPI[[#This Row],[UnitPrice]]*KPI[[#This Row],[Quantity]]</f>
        <v>250</v>
      </c>
      <c r="I1044">
        <v>3</v>
      </c>
    </row>
    <row r="1045" spans="1:9" x14ac:dyDescent="0.3">
      <c r="A1045">
        <v>10644</v>
      </c>
      <c r="B1045">
        <v>43</v>
      </c>
      <c r="C1045">
        <v>46</v>
      </c>
      <c r="D1045">
        <v>20</v>
      </c>
      <c r="E1045">
        <v>0</v>
      </c>
      <c r="F1045" s="1">
        <v>34967</v>
      </c>
      <c r="G1045" t="s">
        <v>738</v>
      </c>
      <c r="H1045">
        <f>KPI[[#This Row],[UnitPrice]]*KPI[[#This Row],[Quantity]]</f>
        <v>920</v>
      </c>
      <c r="I1045">
        <v>3</v>
      </c>
    </row>
    <row r="1046" spans="1:9" x14ac:dyDescent="0.3">
      <c r="A1046">
        <v>10644</v>
      </c>
      <c r="B1046">
        <v>46</v>
      </c>
      <c r="C1046">
        <v>12</v>
      </c>
      <c r="D1046">
        <v>21</v>
      </c>
      <c r="E1046">
        <v>0.10000000149011612</v>
      </c>
      <c r="F1046" s="1">
        <v>34967</v>
      </c>
      <c r="G1046" t="s">
        <v>738</v>
      </c>
      <c r="H1046">
        <f>KPI[[#This Row],[UnitPrice]]*KPI[[#This Row],[Quantity]]</f>
        <v>252</v>
      </c>
      <c r="I1046">
        <v>3</v>
      </c>
    </row>
    <row r="1047" spans="1:9" x14ac:dyDescent="0.3">
      <c r="A1047">
        <v>10645</v>
      </c>
      <c r="B1047">
        <v>18</v>
      </c>
      <c r="C1047">
        <v>62.5</v>
      </c>
      <c r="D1047">
        <v>20</v>
      </c>
      <c r="E1047">
        <v>0</v>
      </c>
      <c r="F1047" s="1">
        <v>34968</v>
      </c>
      <c r="G1047" t="s">
        <v>317</v>
      </c>
      <c r="H1047">
        <f>KPI[[#This Row],[UnitPrice]]*KPI[[#This Row],[Quantity]]</f>
        <v>1250</v>
      </c>
      <c r="I1047">
        <v>4</v>
      </c>
    </row>
    <row r="1048" spans="1:9" x14ac:dyDescent="0.3">
      <c r="A1048">
        <v>10645</v>
      </c>
      <c r="B1048">
        <v>36</v>
      </c>
      <c r="C1048">
        <v>19</v>
      </c>
      <c r="D1048">
        <v>15</v>
      </c>
      <c r="E1048">
        <v>0</v>
      </c>
      <c r="F1048" s="1">
        <v>34968</v>
      </c>
      <c r="G1048" t="s">
        <v>317</v>
      </c>
      <c r="H1048">
        <f>KPI[[#This Row],[UnitPrice]]*KPI[[#This Row],[Quantity]]</f>
        <v>285</v>
      </c>
      <c r="I1048">
        <v>4</v>
      </c>
    </row>
    <row r="1049" spans="1:9" x14ac:dyDescent="0.3">
      <c r="A1049">
        <v>10646</v>
      </c>
      <c r="B1049">
        <v>1</v>
      </c>
      <c r="C1049">
        <v>18</v>
      </c>
      <c r="D1049">
        <v>15</v>
      </c>
      <c r="E1049">
        <v>0.25</v>
      </c>
      <c r="F1049" s="1">
        <v>34969</v>
      </c>
      <c r="G1049" t="s">
        <v>343</v>
      </c>
      <c r="H1049">
        <f>KPI[[#This Row],[UnitPrice]]*KPI[[#This Row],[Quantity]]</f>
        <v>270</v>
      </c>
      <c r="I1049">
        <v>9</v>
      </c>
    </row>
    <row r="1050" spans="1:9" x14ac:dyDescent="0.3">
      <c r="A1050">
        <v>10646</v>
      </c>
      <c r="B1050">
        <v>10</v>
      </c>
      <c r="C1050">
        <v>31</v>
      </c>
      <c r="D1050">
        <v>18</v>
      </c>
      <c r="E1050">
        <v>0.25</v>
      </c>
      <c r="F1050" s="1">
        <v>34969</v>
      </c>
      <c r="G1050" t="s">
        <v>343</v>
      </c>
      <c r="H1050">
        <f>KPI[[#This Row],[UnitPrice]]*KPI[[#This Row],[Quantity]]</f>
        <v>558</v>
      </c>
      <c r="I1050">
        <v>9</v>
      </c>
    </row>
    <row r="1051" spans="1:9" x14ac:dyDescent="0.3">
      <c r="A1051">
        <v>10646</v>
      </c>
      <c r="B1051">
        <v>71</v>
      </c>
      <c r="C1051">
        <v>21.5</v>
      </c>
      <c r="D1051">
        <v>30</v>
      </c>
      <c r="E1051">
        <v>0.25</v>
      </c>
      <c r="F1051" s="1">
        <v>34969</v>
      </c>
      <c r="G1051" t="s">
        <v>343</v>
      </c>
      <c r="H1051">
        <f>KPI[[#This Row],[UnitPrice]]*KPI[[#This Row],[Quantity]]</f>
        <v>645</v>
      </c>
      <c r="I1051">
        <v>9</v>
      </c>
    </row>
    <row r="1052" spans="1:9" x14ac:dyDescent="0.3">
      <c r="A1052">
        <v>10646</v>
      </c>
      <c r="B1052">
        <v>77</v>
      </c>
      <c r="C1052">
        <v>13</v>
      </c>
      <c r="D1052">
        <v>35</v>
      </c>
      <c r="E1052">
        <v>0.25</v>
      </c>
      <c r="F1052" s="1">
        <v>34969</v>
      </c>
      <c r="G1052" t="s">
        <v>343</v>
      </c>
      <c r="H1052">
        <f>KPI[[#This Row],[UnitPrice]]*KPI[[#This Row],[Quantity]]</f>
        <v>455</v>
      </c>
      <c r="I1052">
        <v>9</v>
      </c>
    </row>
    <row r="1053" spans="1:9" x14ac:dyDescent="0.3">
      <c r="A1053">
        <v>10647</v>
      </c>
      <c r="B1053">
        <v>19</v>
      </c>
      <c r="C1053">
        <v>9.1999999999999993</v>
      </c>
      <c r="D1053">
        <v>30</v>
      </c>
      <c r="E1053">
        <v>0</v>
      </c>
      <c r="F1053" s="1">
        <v>34969</v>
      </c>
      <c r="G1053" t="s">
        <v>534</v>
      </c>
      <c r="H1053">
        <f>KPI[[#This Row],[UnitPrice]]*KPI[[#This Row],[Quantity]]</f>
        <v>276</v>
      </c>
      <c r="I1053">
        <v>4</v>
      </c>
    </row>
    <row r="1054" spans="1:9" x14ac:dyDescent="0.3">
      <c r="A1054">
        <v>10647</v>
      </c>
      <c r="B1054">
        <v>39</v>
      </c>
      <c r="C1054">
        <v>18</v>
      </c>
      <c r="D1054">
        <v>20</v>
      </c>
      <c r="E1054">
        <v>0</v>
      </c>
      <c r="F1054" s="1">
        <v>34969</v>
      </c>
      <c r="G1054" t="s">
        <v>534</v>
      </c>
      <c r="H1054">
        <f>KPI[[#This Row],[UnitPrice]]*KPI[[#This Row],[Quantity]]</f>
        <v>360</v>
      </c>
      <c r="I1054">
        <v>4</v>
      </c>
    </row>
    <row r="1055" spans="1:9" x14ac:dyDescent="0.3">
      <c r="A1055">
        <v>10648</v>
      </c>
      <c r="B1055">
        <v>22</v>
      </c>
      <c r="C1055">
        <v>21</v>
      </c>
      <c r="D1055">
        <v>15</v>
      </c>
      <c r="E1055">
        <v>0</v>
      </c>
      <c r="F1055" s="1">
        <v>34970</v>
      </c>
      <c r="G1055" t="s">
        <v>578</v>
      </c>
      <c r="H1055">
        <f>KPI[[#This Row],[UnitPrice]]*KPI[[#This Row],[Quantity]]</f>
        <v>315</v>
      </c>
      <c r="I1055">
        <v>5</v>
      </c>
    </row>
    <row r="1056" spans="1:9" x14ac:dyDescent="0.3">
      <c r="A1056">
        <v>10648</v>
      </c>
      <c r="B1056">
        <v>24</v>
      </c>
      <c r="C1056">
        <v>4.5</v>
      </c>
      <c r="D1056">
        <v>15</v>
      </c>
      <c r="E1056">
        <v>0.15000000596046448</v>
      </c>
      <c r="F1056" s="1">
        <v>34970</v>
      </c>
      <c r="G1056" t="s">
        <v>578</v>
      </c>
      <c r="H1056">
        <f>KPI[[#This Row],[UnitPrice]]*KPI[[#This Row],[Quantity]]</f>
        <v>67.5</v>
      </c>
      <c r="I1056">
        <v>5</v>
      </c>
    </row>
    <row r="1057" spans="1:9" x14ac:dyDescent="0.3">
      <c r="A1057">
        <v>10649</v>
      </c>
      <c r="B1057">
        <v>28</v>
      </c>
      <c r="C1057">
        <v>45.6</v>
      </c>
      <c r="D1057">
        <v>20</v>
      </c>
      <c r="E1057">
        <v>0</v>
      </c>
      <c r="F1057" s="1">
        <v>34970</v>
      </c>
      <c r="G1057" t="s">
        <v>450</v>
      </c>
      <c r="H1057">
        <f>KPI[[#This Row],[UnitPrice]]*KPI[[#This Row],[Quantity]]</f>
        <v>912</v>
      </c>
      <c r="I1057">
        <v>5</v>
      </c>
    </row>
    <row r="1058" spans="1:9" x14ac:dyDescent="0.3">
      <c r="A1058">
        <v>10649</v>
      </c>
      <c r="B1058">
        <v>72</v>
      </c>
      <c r="C1058">
        <v>34.799999999999997</v>
      </c>
      <c r="D1058">
        <v>15</v>
      </c>
      <c r="E1058">
        <v>0</v>
      </c>
      <c r="F1058" s="1">
        <v>34970</v>
      </c>
      <c r="G1058" t="s">
        <v>450</v>
      </c>
      <c r="H1058">
        <f>KPI[[#This Row],[UnitPrice]]*KPI[[#This Row],[Quantity]]</f>
        <v>522</v>
      </c>
      <c r="I1058">
        <v>5</v>
      </c>
    </row>
    <row r="1059" spans="1:9" x14ac:dyDescent="0.3">
      <c r="A1059">
        <v>10650</v>
      </c>
      <c r="B1059">
        <v>30</v>
      </c>
      <c r="C1059">
        <v>25.89</v>
      </c>
      <c r="D1059">
        <v>30</v>
      </c>
      <c r="E1059">
        <v>0</v>
      </c>
      <c r="F1059" s="1">
        <v>34971</v>
      </c>
      <c r="G1059" t="s">
        <v>214</v>
      </c>
      <c r="H1059">
        <f>KPI[[#This Row],[UnitPrice]]*KPI[[#This Row],[Quantity]]</f>
        <v>776.7</v>
      </c>
      <c r="I1059">
        <v>5</v>
      </c>
    </row>
    <row r="1060" spans="1:9" x14ac:dyDescent="0.3">
      <c r="A1060">
        <v>10650</v>
      </c>
      <c r="B1060">
        <v>53</v>
      </c>
      <c r="C1060">
        <v>32.799999999999997</v>
      </c>
      <c r="D1060">
        <v>25</v>
      </c>
      <c r="E1060">
        <v>5.000000074505806E-2</v>
      </c>
      <c r="F1060" s="1">
        <v>34971</v>
      </c>
      <c r="G1060" t="s">
        <v>214</v>
      </c>
      <c r="H1060">
        <f>KPI[[#This Row],[UnitPrice]]*KPI[[#This Row],[Quantity]]</f>
        <v>819.99999999999989</v>
      </c>
      <c r="I1060">
        <v>5</v>
      </c>
    </row>
    <row r="1061" spans="1:9" x14ac:dyDescent="0.3">
      <c r="A1061">
        <v>10650</v>
      </c>
      <c r="B1061">
        <v>54</v>
      </c>
      <c r="C1061">
        <v>7.45</v>
      </c>
      <c r="D1061">
        <v>30</v>
      </c>
      <c r="E1061">
        <v>0</v>
      </c>
      <c r="F1061" s="1">
        <v>34971</v>
      </c>
      <c r="G1061" t="s">
        <v>214</v>
      </c>
      <c r="H1061">
        <f>KPI[[#This Row],[UnitPrice]]*KPI[[#This Row],[Quantity]]</f>
        <v>223.5</v>
      </c>
      <c r="I1061">
        <v>5</v>
      </c>
    </row>
    <row r="1062" spans="1:9" x14ac:dyDescent="0.3">
      <c r="A1062">
        <v>10651</v>
      </c>
      <c r="B1062">
        <v>19</v>
      </c>
      <c r="C1062">
        <v>9.1999999999999993</v>
      </c>
      <c r="D1062">
        <v>12</v>
      </c>
      <c r="E1062">
        <v>0.25</v>
      </c>
      <c r="F1062" s="1">
        <v>34974</v>
      </c>
      <c r="G1062" t="s">
        <v>722</v>
      </c>
      <c r="H1062">
        <f>KPI[[#This Row],[UnitPrice]]*KPI[[#This Row],[Quantity]]</f>
        <v>110.39999999999999</v>
      </c>
      <c r="I1062">
        <v>8</v>
      </c>
    </row>
    <row r="1063" spans="1:9" x14ac:dyDescent="0.3">
      <c r="A1063">
        <v>10651</v>
      </c>
      <c r="B1063">
        <v>22</v>
      </c>
      <c r="C1063">
        <v>21</v>
      </c>
      <c r="D1063">
        <v>20</v>
      </c>
      <c r="E1063">
        <v>0.25</v>
      </c>
      <c r="F1063" s="1">
        <v>34974</v>
      </c>
      <c r="G1063" t="s">
        <v>722</v>
      </c>
      <c r="H1063">
        <f>KPI[[#This Row],[UnitPrice]]*KPI[[#This Row],[Quantity]]</f>
        <v>420</v>
      </c>
      <c r="I1063">
        <v>8</v>
      </c>
    </row>
    <row r="1064" spans="1:9" x14ac:dyDescent="0.3">
      <c r="A1064">
        <v>10652</v>
      </c>
      <c r="B1064">
        <v>30</v>
      </c>
      <c r="C1064">
        <v>25.89</v>
      </c>
      <c r="D1064">
        <v>2</v>
      </c>
      <c r="E1064">
        <v>0.25</v>
      </c>
      <c r="F1064" s="1">
        <v>34974</v>
      </c>
      <c r="G1064" t="s">
        <v>291</v>
      </c>
      <c r="H1064">
        <f>KPI[[#This Row],[UnitPrice]]*KPI[[#This Row],[Quantity]]</f>
        <v>51.78</v>
      </c>
      <c r="I1064">
        <v>4</v>
      </c>
    </row>
    <row r="1065" spans="1:9" x14ac:dyDescent="0.3">
      <c r="A1065">
        <v>10652</v>
      </c>
      <c r="B1065">
        <v>42</v>
      </c>
      <c r="C1065">
        <v>14</v>
      </c>
      <c r="D1065">
        <v>20</v>
      </c>
      <c r="E1065">
        <v>0</v>
      </c>
      <c r="F1065" s="1">
        <v>34974</v>
      </c>
      <c r="G1065" t="s">
        <v>291</v>
      </c>
      <c r="H1065">
        <f>KPI[[#This Row],[UnitPrice]]*KPI[[#This Row],[Quantity]]</f>
        <v>280</v>
      </c>
      <c r="I1065">
        <v>4</v>
      </c>
    </row>
    <row r="1066" spans="1:9" x14ac:dyDescent="0.3">
      <c r="A1066">
        <v>10653</v>
      </c>
      <c r="B1066">
        <v>16</v>
      </c>
      <c r="C1066">
        <v>17.45</v>
      </c>
      <c r="D1066">
        <v>30</v>
      </c>
      <c r="E1066">
        <v>0.10000000149011612</v>
      </c>
      <c r="F1066" s="1">
        <v>34975</v>
      </c>
      <c r="G1066" t="s">
        <v>244</v>
      </c>
      <c r="H1066">
        <f>KPI[[#This Row],[UnitPrice]]*KPI[[#This Row],[Quantity]]</f>
        <v>523.5</v>
      </c>
      <c r="I1066">
        <v>1</v>
      </c>
    </row>
    <row r="1067" spans="1:9" x14ac:dyDescent="0.3">
      <c r="A1067">
        <v>10653</v>
      </c>
      <c r="B1067">
        <v>60</v>
      </c>
      <c r="C1067">
        <v>34</v>
      </c>
      <c r="D1067">
        <v>20</v>
      </c>
      <c r="E1067">
        <v>0.10000000149011612</v>
      </c>
      <c r="F1067" s="1">
        <v>34975</v>
      </c>
      <c r="G1067" t="s">
        <v>244</v>
      </c>
      <c r="H1067">
        <f>KPI[[#This Row],[UnitPrice]]*KPI[[#This Row],[Quantity]]</f>
        <v>680</v>
      </c>
      <c r="I1067">
        <v>1</v>
      </c>
    </row>
    <row r="1068" spans="1:9" x14ac:dyDescent="0.3">
      <c r="A1068">
        <v>10654</v>
      </c>
      <c r="B1068">
        <v>4</v>
      </c>
      <c r="C1068">
        <v>22</v>
      </c>
      <c r="D1068">
        <v>12</v>
      </c>
      <c r="E1068">
        <v>0.10000000149011612</v>
      </c>
      <c r="F1068" s="1">
        <v>34975</v>
      </c>
      <c r="G1068" t="s">
        <v>77</v>
      </c>
      <c r="H1068">
        <f>KPI[[#This Row],[UnitPrice]]*KPI[[#This Row],[Quantity]]</f>
        <v>264</v>
      </c>
      <c r="I1068">
        <v>5</v>
      </c>
    </row>
    <row r="1069" spans="1:9" x14ac:dyDescent="0.3">
      <c r="A1069">
        <v>10654</v>
      </c>
      <c r="B1069">
        <v>39</v>
      </c>
      <c r="C1069">
        <v>18</v>
      </c>
      <c r="D1069">
        <v>20</v>
      </c>
      <c r="E1069">
        <v>0.10000000149011612</v>
      </c>
      <c r="F1069" s="1">
        <v>34975</v>
      </c>
      <c r="G1069" t="s">
        <v>77</v>
      </c>
      <c r="H1069">
        <f>KPI[[#This Row],[UnitPrice]]*KPI[[#This Row],[Quantity]]</f>
        <v>360</v>
      </c>
      <c r="I1069">
        <v>5</v>
      </c>
    </row>
    <row r="1070" spans="1:9" x14ac:dyDescent="0.3">
      <c r="A1070">
        <v>10654</v>
      </c>
      <c r="B1070">
        <v>54</v>
      </c>
      <c r="C1070">
        <v>7.45</v>
      </c>
      <c r="D1070">
        <v>6</v>
      </c>
      <c r="E1070">
        <v>0.10000000149011612</v>
      </c>
      <c r="F1070" s="1">
        <v>34975</v>
      </c>
      <c r="G1070" t="s">
        <v>77</v>
      </c>
      <c r="H1070">
        <f>KPI[[#This Row],[UnitPrice]]*KPI[[#This Row],[Quantity]]</f>
        <v>44.7</v>
      </c>
      <c r="I1070">
        <v>5</v>
      </c>
    </row>
    <row r="1071" spans="1:9" x14ac:dyDescent="0.3">
      <c r="A1071">
        <v>10655</v>
      </c>
      <c r="B1071">
        <v>41</v>
      </c>
      <c r="C1071">
        <v>9.65</v>
      </c>
      <c r="D1071">
        <v>20</v>
      </c>
      <c r="E1071">
        <v>0.20000000298023224</v>
      </c>
      <c r="F1071" s="1">
        <v>34976</v>
      </c>
      <c r="G1071" t="s">
        <v>570</v>
      </c>
      <c r="H1071">
        <f>KPI[[#This Row],[UnitPrice]]*KPI[[#This Row],[Quantity]]</f>
        <v>193</v>
      </c>
      <c r="I1071">
        <v>1</v>
      </c>
    </row>
    <row r="1072" spans="1:9" x14ac:dyDescent="0.3">
      <c r="A1072">
        <v>10656</v>
      </c>
      <c r="B1072">
        <v>14</v>
      </c>
      <c r="C1072">
        <v>23.25</v>
      </c>
      <c r="D1072">
        <v>3</v>
      </c>
      <c r="E1072">
        <v>0.10000000149011612</v>
      </c>
      <c r="F1072" s="1">
        <v>34977</v>
      </c>
      <c r="G1072" t="s">
        <v>298</v>
      </c>
      <c r="H1072">
        <f>KPI[[#This Row],[UnitPrice]]*KPI[[#This Row],[Quantity]]</f>
        <v>69.75</v>
      </c>
      <c r="I1072">
        <v>6</v>
      </c>
    </row>
    <row r="1073" spans="1:9" x14ac:dyDescent="0.3">
      <c r="A1073">
        <v>10656</v>
      </c>
      <c r="B1073">
        <v>44</v>
      </c>
      <c r="C1073">
        <v>19.45</v>
      </c>
      <c r="D1073">
        <v>28</v>
      </c>
      <c r="E1073">
        <v>0.10000000149011612</v>
      </c>
      <c r="F1073" s="1">
        <v>34977</v>
      </c>
      <c r="G1073" t="s">
        <v>298</v>
      </c>
      <c r="H1073">
        <f>KPI[[#This Row],[UnitPrice]]*KPI[[#This Row],[Quantity]]</f>
        <v>544.6</v>
      </c>
      <c r="I1073">
        <v>6</v>
      </c>
    </row>
    <row r="1074" spans="1:9" x14ac:dyDescent="0.3">
      <c r="A1074">
        <v>10656</v>
      </c>
      <c r="B1074">
        <v>47</v>
      </c>
      <c r="C1074">
        <v>9.5</v>
      </c>
      <c r="D1074">
        <v>6</v>
      </c>
      <c r="E1074">
        <v>0.10000000149011612</v>
      </c>
      <c r="F1074" s="1">
        <v>34977</v>
      </c>
      <c r="G1074" t="s">
        <v>298</v>
      </c>
      <c r="H1074">
        <f>KPI[[#This Row],[UnitPrice]]*KPI[[#This Row],[Quantity]]</f>
        <v>57</v>
      </c>
      <c r="I1074">
        <v>6</v>
      </c>
    </row>
    <row r="1075" spans="1:9" x14ac:dyDescent="0.3">
      <c r="A1075">
        <v>10657</v>
      </c>
      <c r="B1075">
        <v>15</v>
      </c>
      <c r="C1075">
        <v>15.5</v>
      </c>
      <c r="D1075">
        <v>50</v>
      </c>
      <c r="E1075">
        <v>0</v>
      </c>
      <c r="F1075" s="1">
        <v>34977</v>
      </c>
      <c r="G1075" t="s">
        <v>607</v>
      </c>
      <c r="H1075">
        <f>KPI[[#This Row],[UnitPrice]]*KPI[[#This Row],[Quantity]]</f>
        <v>775</v>
      </c>
      <c r="I1075">
        <v>2</v>
      </c>
    </row>
    <row r="1076" spans="1:9" x14ac:dyDescent="0.3">
      <c r="A1076">
        <v>10657</v>
      </c>
      <c r="B1076">
        <v>41</v>
      </c>
      <c r="C1076">
        <v>9.65</v>
      </c>
      <c r="D1076">
        <v>24</v>
      </c>
      <c r="E1076">
        <v>0</v>
      </c>
      <c r="F1076" s="1">
        <v>34977</v>
      </c>
      <c r="G1076" t="s">
        <v>607</v>
      </c>
      <c r="H1076">
        <f>KPI[[#This Row],[UnitPrice]]*KPI[[#This Row],[Quantity]]</f>
        <v>231.60000000000002</v>
      </c>
      <c r="I1076">
        <v>2</v>
      </c>
    </row>
    <row r="1077" spans="1:9" x14ac:dyDescent="0.3">
      <c r="A1077">
        <v>10657</v>
      </c>
      <c r="B1077">
        <v>46</v>
      </c>
      <c r="C1077">
        <v>12</v>
      </c>
      <c r="D1077">
        <v>45</v>
      </c>
      <c r="E1077">
        <v>0</v>
      </c>
      <c r="F1077" s="1">
        <v>34977</v>
      </c>
      <c r="G1077" t="s">
        <v>607</v>
      </c>
      <c r="H1077">
        <f>KPI[[#This Row],[UnitPrice]]*KPI[[#This Row],[Quantity]]</f>
        <v>540</v>
      </c>
      <c r="I1077">
        <v>2</v>
      </c>
    </row>
    <row r="1078" spans="1:9" x14ac:dyDescent="0.3">
      <c r="A1078">
        <v>10657</v>
      </c>
      <c r="B1078">
        <v>47</v>
      </c>
      <c r="C1078">
        <v>9.5</v>
      </c>
      <c r="D1078">
        <v>10</v>
      </c>
      <c r="E1078">
        <v>0</v>
      </c>
      <c r="F1078" s="1">
        <v>34977</v>
      </c>
      <c r="G1078" t="s">
        <v>607</v>
      </c>
      <c r="H1078">
        <f>KPI[[#This Row],[UnitPrice]]*KPI[[#This Row],[Quantity]]</f>
        <v>95</v>
      </c>
      <c r="I1078">
        <v>2</v>
      </c>
    </row>
    <row r="1079" spans="1:9" x14ac:dyDescent="0.3">
      <c r="A1079">
        <v>10657</v>
      </c>
      <c r="B1079">
        <v>56</v>
      </c>
      <c r="C1079">
        <v>38</v>
      </c>
      <c r="D1079">
        <v>45</v>
      </c>
      <c r="E1079">
        <v>0</v>
      </c>
      <c r="F1079" s="1">
        <v>34977</v>
      </c>
      <c r="G1079" t="s">
        <v>607</v>
      </c>
      <c r="H1079">
        <f>KPI[[#This Row],[UnitPrice]]*KPI[[#This Row],[Quantity]]</f>
        <v>1710</v>
      </c>
      <c r="I1079">
        <v>2</v>
      </c>
    </row>
    <row r="1080" spans="1:9" x14ac:dyDescent="0.3">
      <c r="A1080">
        <v>10657</v>
      </c>
      <c r="B1080">
        <v>60</v>
      </c>
      <c r="C1080">
        <v>34</v>
      </c>
      <c r="D1080">
        <v>30</v>
      </c>
      <c r="E1080">
        <v>0</v>
      </c>
      <c r="F1080" s="1">
        <v>34977</v>
      </c>
      <c r="G1080" t="s">
        <v>607</v>
      </c>
      <c r="H1080">
        <f>KPI[[#This Row],[UnitPrice]]*KPI[[#This Row],[Quantity]]</f>
        <v>1020</v>
      </c>
      <c r="I1080">
        <v>2</v>
      </c>
    </row>
    <row r="1081" spans="1:9" x14ac:dyDescent="0.3">
      <c r="A1081">
        <v>10658</v>
      </c>
      <c r="B1081">
        <v>21</v>
      </c>
      <c r="C1081">
        <v>10</v>
      </c>
      <c r="D1081">
        <v>60</v>
      </c>
      <c r="E1081">
        <v>0</v>
      </c>
      <c r="F1081" s="1">
        <v>34978</v>
      </c>
      <c r="G1081" t="s">
        <v>547</v>
      </c>
      <c r="H1081">
        <f>KPI[[#This Row],[UnitPrice]]*KPI[[#This Row],[Quantity]]</f>
        <v>600</v>
      </c>
      <c r="I1081">
        <v>4</v>
      </c>
    </row>
    <row r="1082" spans="1:9" x14ac:dyDescent="0.3">
      <c r="A1082">
        <v>10658</v>
      </c>
      <c r="B1082">
        <v>40</v>
      </c>
      <c r="C1082">
        <v>18.399999999999999</v>
      </c>
      <c r="D1082">
        <v>70</v>
      </c>
      <c r="E1082">
        <v>5.000000074505806E-2</v>
      </c>
      <c r="F1082" s="1">
        <v>34978</v>
      </c>
      <c r="G1082" t="s">
        <v>547</v>
      </c>
      <c r="H1082">
        <f>KPI[[#This Row],[UnitPrice]]*KPI[[#This Row],[Quantity]]</f>
        <v>1288</v>
      </c>
      <c r="I1082">
        <v>4</v>
      </c>
    </row>
    <row r="1083" spans="1:9" x14ac:dyDescent="0.3">
      <c r="A1083">
        <v>10658</v>
      </c>
      <c r="B1083">
        <v>60</v>
      </c>
      <c r="C1083">
        <v>34</v>
      </c>
      <c r="D1083">
        <v>55</v>
      </c>
      <c r="E1083">
        <v>5.000000074505806E-2</v>
      </c>
      <c r="F1083" s="1">
        <v>34978</v>
      </c>
      <c r="G1083" t="s">
        <v>547</v>
      </c>
      <c r="H1083">
        <f>KPI[[#This Row],[UnitPrice]]*KPI[[#This Row],[Quantity]]</f>
        <v>1870</v>
      </c>
      <c r="I1083">
        <v>4</v>
      </c>
    </row>
    <row r="1084" spans="1:9" x14ac:dyDescent="0.3">
      <c r="A1084">
        <v>10658</v>
      </c>
      <c r="B1084">
        <v>77</v>
      </c>
      <c r="C1084">
        <v>13</v>
      </c>
      <c r="D1084">
        <v>70</v>
      </c>
      <c r="E1084">
        <v>5.000000074505806E-2</v>
      </c>
      <c r="F1084" s="1">
        <v>34978</v>
      </c>
      <c r="G1084" t="s">
        <v>547</v>
      </c>
      <c r="H1084">
        <f>KPI[[#This Row],[UnitPrice]]*KPI[[#This Row],[Quantity]]</f>
        <v>910</v>
      </c>
      <c r="I1084">
        <v>4</v>
      </c>
    </row>
    <row r="1085" spans="1:9" x14ac:dyDescent="0.3">
      <c r="A1085">
        <v>10659</v>
      </c>
      <c r="B1085">
        <v>31</v>
      </c>
      <c r="C1085">
        <v>12.5</v>
      </c>
      <c r="D1085">
        <v>20</v>
      </c>
      <c r="E1085">
        <v>5.000000074505806E-2</v>
      </c>
      <c r="F1085" s="1">
        <v>34978</v>
      </c>
      <c r="G1085" t="s">
        <v>541</v>
      </c>
      <c r="H1085">
        <f>KPI[[#This Row],[UnitPrice]]*KPI[[#This Row],[Quantity]]</f>
        <v>250</v>
      </c>
      <c r="I1085">
        <v>7</v>
      </c>
    </row>
    <row r="1086" spans="1:9" x14ac:dyDescent="0.3">
      <c r="A1086">
        <v>10659</v>
      </c>
      <c r="B1086">
        <v>40</v>
      </c>
      <c r="C1086">
        <v>18.399999999999999</v>
      </c>
      <c r="D1086">
        <v>24</v>
      </c>
      <c r="E1086">
        <v>5.000000074505806E-2</v>
      </c>
      <c r="F1086" s="1">
        <v>34978</v>
      </c>
      <c r="G1086" t="s">
        <v>541</v>
      </c>
      <c r="H1086">
        <f>KPI[[#This Row],[UnitPrice]]*KPI[[#This Row],[Quantity]]</f>
        <v>441.59999999999997</v>
      </c>
      <c r="I1086">
        <v>7</v>
      </c>
    </row>
    <row r="1087" spans="1:9" x14ac:dyDescent="0.3">
      <c r="A1087">
        <v>10659</v>
      </c>
      <c r="B1087">
        <v>70</v>
      </c>
      <c r="C1087">
        <v>15</v>
      </c>
      <c r="D1087">
        <v>40</v>
      </c>
      <c r="E1087">
        <v>5.000000074505806E-2</v>
      </c>
      <c r="F1087" s="1">
        <v>34978</v>
      </c>
      <c r="G1087" t="s">
        <v>541</v>
      </c>
      <c r="H1087">
        <f>KPI[[#This Row],[UnitPrice]]*KPI[[#This Row],[Quantity]]</f>
        <v>600</v>
      </c>
      <c r="I1087">
        <v>7</v>
      </c>
    </row>
    <row r="1088" spans="1:9" x14ac:dyDescent="0.3">
      <c r="A1088">
        <v>10660</v>
      </c>
      <c r="B1088">
        <v>20</v>
      </c>
      <c r="C1088">
        <v>81</v>
      </c>
      <c r="D1088">
        <v>21</v>
      </c>
      <c r="E1088">
        <v>0</v>
      </c>
      <c r="F1088" s="1">
        <v>34981</v>
      </c>
      <c r="G1088" t="s">
        <v>335</v>
      </c>
      <c r="H1088">
        <f>KPI[[#This Row],[UnitPrice]]*KPI[[#This Row],[Quantity]]</f>
        <v>1701</v>
      </c>
      <c r="I1088">
        <v>8</v>
      </c>
    </row>
    <row r="1089" spans="1:9" x14ac:dyDescent="0.3">
      <c r="A1089">
        <v>10661</v>
      </c>
      <c r="B1089">
        <v>39</v>
      </c>
      <c r="C1089">
        <v>18</v>
      </c>
      <c r="D1089">
        <v>3</v>
      </c>
      <c r="E1089">
        <v>0.20000000298023224</v>
      </c>
      <c r="F1089" s="1">
        <v>34982</v>
      </c>
      <c r="G1089" t="s">
        <v>343</v>
      </c>
      <c r="H1089">
        <f>KPI[[#This Row],[UnitPrice]]*KPI[[#This Row],[Quantity]]</f>
        <v>54</v>
      </c>
      <c r="I1089">
        <v>7</v>
      </c>
    </row>
    <row r="1090" spans="1:9" x14ac:dyDescent="0.3">
      <c r="A1090">
        <v>10661</v>
      </c>
      <c r="B1090">
        <v>58</v>
      </c>
      <c r="C1090">
        <v>13.25</v>
      </c>
      <c r="D1090">
        <v>49</v>
      </c>
      <c r="E1090">
        <v>0.20000000298023224</v>
      </c>
      <c r="F1090" s="1">
        <v>34982</v>
      </c>
      <c r="G1090" t="s">
        <v>343</v>
      </c>
      <c r="H1090">
        <f>KPI[[#This Row],[UnitPrice]]*KPI[[#This Row],[Quantity]]</f>
        <v>649.25</v>
      </c>
      <c r="I1090">
        <v>7</v>
      </c>
    </row>
    <row r="1091" spans="1:9" x14ac:dyDescent="0.3">
      <c r="A1091">
        <v>10662</v>
      </c>
      <c r="B1091">
        <v>68</v>
      </c>
      <c r="C1091">
        <v>12.5</v>
      </c>
      <c r="D1091">
        <v>10</v>
      </c>
      <c r="E1091">
        <v>0</v>
      </c>
      <c r="F1091" s="1">
        <v>34982</v>
      </c>
      <c r="G1091" t="s">
        <v>434</v>
      </c>
      <c r="H1091">
        <f>KPI[[#This Row],[UnitPrice]]*KPI[[#This Row],[Quantity]]</f>
        <v>125</v>
      </c>
      <c r="I1091">
        <v>3</v>
      </c>
    </row>
    <row r="1092" spans="1:9" x14ac:dyDescent="0.3">
      <c r="A1092">
        <v>10663</v>
      </c>
      <c r="B1092">
        <v>40</v>
      </c>
      <c r="C1092">
        <v>18.399999999999999</v>
      </c>
      <c r="D1092">
        <v>30</v>
      </c>
      <c r="E1092">
        <v>5.000000074505806E-2</v>
      </c>
      <c r="F1092" s="1">
        <v>34983</v>
      </c>
      <c r="G1092" t="s">
        <v>114</v>
      </c>
      <c r="H1092">
        <f>KPI[[#This Row],[UnitPrice]]*KPI[[#This Row],[Quantity]]</f>
        <v>552</v>
      </c>
      <c r="I1092">
        <v>2</v>
      </c>
    </row>
    <row r="1093" spans="1:9" x14ac:dyDescent="0.3">
      <c r="A1093">
        <v>10663</v>
      </c>
      <c r="B1093">
        <v>42</v>
      </c>
      <c r="C1093">
        <v>14</v>
      </c>
      <c r="D1093">
        <v>30</v>
      </c>
      <c r="E1093">
        <v>5.000000074505806E-2</v>
      </c>
      <c r="F1093" s="1">
        <v>34983</v>
      </c>
      <c r="G1093" t="s">
        <v>114</v>
      </c>
      <c r="H1093">
        <f>KPI[[#This Row],[UnitPrice]]*KPI[[#This Row],[Quantity]]</f>
        <v>420</v>
      </c>
      <c r="I1093">
        <v>2</v>
      </c>
    </row>
    <row r="1094" spans="1:9" x14ac:dyDescent="0.3">
      <c r="A1094">
        <v>10663</v>
      </c>
      <c r="B1094">
        <v>51</v>
      </c>
      <c r="C1094">
        <v>53</v>
      </c>
      <c r="D1094">
        <v>20</v>
      </c>
      <c r="E1094">
        <v>5.000000074505806E-2</v>
      </c>
      <c r="F1094" s="1">
        <v>34983</v>
      </c>
      <c r="G1094" t="s">
        <v>114</v>
      </c>
      <c r="H1094">
        <f>KPI[[#This Row],[UnitPrice]]*KPI[[#This Row],[Quantity]]</f>
        <v>1060</v>
      </c>
      <c r="I1094">
        <v>2</v>
      </c>
    </row>
    <row r="1095" spans="1:9" x14ac:dyDescent="0.3">
      <c r="A1095">
        <v>10664</v>
      </c>
      <c r="B1095">
        <v>10</v>
      </c>
      <c r="C1095">
        <v>31</v>
      </c>
      <c r="D1095">
        <v>24</v>
      </c>
      <c r="E1095">
        <v>0.15000000596046448</v>
      </c>
      <c r="F1095" s="1">
        <v>34983</v>
      </c>
      <c r="G1095" t="s">
        <v>267</v>
      </c>
      <c r="H1095">
        <f>KPI[[#This Row],[UnitPrice]]*KPI[[#This Row],[Quantity]]</f>
        <v>744</v>
      </c>
      <c r="I1095">
        <v>1</v>
      </c>
    </row>
    <row r="1096" spans="1:9" x14ac:dyDescent="0.3">
      <c r="A1096">
        <v>10664</v>
      </c>
      <c r="B1096">
        <v>56</v>
      </c>
      <c r="C1096">
        <v>38</v>
      </c>
      <c r="D1096">
        <v>12</v>
      </c>
      <c r="E1096">
        <v>0.15000000596046448</v>
      </c>
      <c r="F1096" s="1">
        <v>34983</v>
      </c>
      <c r="G1096" t="s">
        <v>267</v>
      </c>
      <c r="H1096">
        <f>KPI[[#This Row],[UnitPrice]]*KPI[[#This Row],[Quantity]]</f>
        <v>456</v>
      </c>
      <c r="I1096">
        <v>1</v>
      </c>
    </row>
    <row r="1097" spans="1:9" x14ac:dyDescent="0.3">
      <c r="A1097">
        <v>10664</v>
      </c>
      <c r="B1097">
        <v>65</v>
      </c>
      <c r="C1097">
        <v>21.05</v>
      </c>
      <c r="D1097">
        <v>15</v>
      </c>
      <c r="E1097">
        <v>0.15000000596046448</v>
      </c>
      <c r="F1097" s="1">
        <v>34983</v>
      </c>
      <c r="G1097" t="s">
        <v>267</v>
      </c>
      <c r="H1097">
        <f>KPI[[#This Row],[UnitPrice]]*KPI[[#This Row],[Quantity]]</f>
        <v>315.75</v>
      </c>
      <c r="I1097">
        <v>1</v>
      </c>
    </row>
    <row r="1098" spans="1:9" x14ac:dyDescent="0.3">
      <c r="A1098">
        <v>10665</v>
      </c>
      <c r="B1098">
        <v>51</v>
      </c>
      <c r="C1098">
        <v>53</v>
      </c>
      <c r="D1098">
        <v>20</v>
      </c>
      <c r="E1098">
        <v>0</v>
      </c>
      <c r="F1098" s="1">
        <v>34984</v>
      </c>
      <c r="G1098" t="s">
        <v>434</v>
      </c>
      <c r="H1098">
        <f>KPI[[#This Row],[UnitPrice]]*KPI[[#This Row],[Quantity]]</f>
        <v>1060</v>
      </c>
      <c r="I1098">
        <v>1</v>
      </c>
    </row>
    <row r="1099" spans="1:9" x14ac:dyDescent="0.3">
      <c r="A1099">
        <v>10665</v>
      </c>
      <c r="B1099">
        <v>59</v>
      </c>
      <c r="C1099">
        <v>55</v>
      </c>
      <c r="D1099">
        <v>1</v>
      </c>
      <c r="E1099">
        <v>0</v>
      </c>
      <c r="F1099" s="1">
        <v>34984</v>
      </c>
      <c r="G1099" t="s">
        <v>434</v>
      </c>
      <c r="H1099">
        <f>KPI[[#This Row],[UnitPrice]]*KPI[[#This Row],[Quantity]]</f>
        <v>55</v>
      </c>
      <c r="I1099">
        <v>1</v>
      </c>
    </row>
    <row r="1100" spans="1:9" x14ac:dyDescent="0.3">
      <c r="A1100">
        <v>10665</v>
      </c>
      <c r="B1100">
        <v>76</v>
      </c>
      <c r="C1100">
        <v>18</v>
      </c>
      <c r="D1100">
        <v>10</v>
      </c>
      <c r="E1100">
        <v>0</v>
      </c>
      <c r="F1100" s="1">
        <v>34984</v>
      </c>
      <c r="G1100" t="s">
        <v>434</v>
      </c>
      <c r="H1100">
        <f>KPI[[#This Row],[UnitPrice]]*KPI[[#This Row],[Quantity]]</f>
        <v>180</v>
      </c>
      <c r="I1100">
        <v>1</v>
      </c>
    </row>
    <row r="1101" spans="1:9" x14ac:dyDescent="0.3">
      <c r="A1101">
        <v>10666</v>
      </c>
      <c r="B1101">
        <v>29</v>
      </c>
      <c r="C1101">
        <v>123.79</v>
      </c>
      <c r="D1101">
        <v>36</v>
      </c>
      <c r="E1101">
        <v>0</v>
      </c>
      <c r="F1101" s="1">
        <v>34985</v>
      </c>
      <c r="G1101" t="s">
        <v>584</v>
      </c>
      <c r="H1101">
        <f>KPI[[#This Row],[UnitPrice]]*KPI[[#This Row],[Quantity]]</f>
        <v>4456.4400000000005</v>
      </c>
      <c r="I1101">
        <v>7</v>
      </c>
    </row>
    <row r="1102" spans="1:9" x14ac:dyDescent="0.3">
      <c r="A1102">
        <v>10666</v>
      </c>
      <c r="B1102">
        <v>65</v>
      </c>
      <c r="C1102">
        <v>21.05</v>
      </c>
      <c r="D1102">
        <v>10</v>
      </c>
      <c r="E1102">
        <v>0</v>
      </c>
      <c r="F1102" s="1">
        <v>34985</v>
      </c>
      <c r="G1102" t="s">
        <v>584</v>
      </c>
      <c r="H1102">
        <f>KPI[[#This Row],[UnitPrice]]*KPI[[#This Row],[Quantity]]</f>
        <v>210.5</v>
      </c>
      <c r="I1102">
        <v>7</v>
      </c>
    </row>
    <row r="1103" spans="1:9" x14ac:dyDescent="0.3">
      <c r="A1103">
        <v>10667</v>
      </c>
      <c r="B1103">
        <v>69</v>
      </c>
      <c r="C1103">
        <v>36</v>
      </c>
      <c r="D1103">
        <v>45</v>
      </c>
      <c r="E1103">
        <v>0.20000000298023224</v>
      </c>
      <c r="F1103" s="1">
        <v>34985</v>
      </c>
      <c r="G1103" t="s">
        <v>204</v>
      </c>
      <c r="H1103">
        <f>KPI[[#This Row],[UnitPrice]]*KPI[[#This Row],[Quantity]]</f>
        <v>1620</v>
      </c>
      <c r="I1103">
        <v>7</v>
      </c>
    </row>
    <row r="1104" spans="1:9" x14ac:dyDescent="0.3">
      <c r="A1104">
        <v>10667</v>
      </c>
      <c r="B1104">
        <v>71</v>
      </c>
      <c r="C1104">
        <v>21.5</v>
      </c>
      <c r="D1104">
        <v>14</v>
      </c>
      <c r="E1104">
        <v>0.20000000298023224</v>
      </c>
      <c r="F1104" s="1">
        <v>34985</v>
      </c>
      <c r="G1104" t="s">
        <v>204</v>
      </c>
      <c r="H1104">
        <f>KPI[[#This Row],[UnitPrice]]*KPI[[#This Row],[Quantity]]</f>
        <v>301</v>
      </c>
      <c r="I1104">
        <v>7</v>
      </c>
    </row>
    <row r="1105" spans="1:9" x14ac:dyDescent="0.3">
      <c r="A1105">
        <v>10668</v>
      </c>
      <c r="B1105">
        <v>31</v>
      </c>
      <c r="C1105">
        <v>12.5</v>
      </c>
      <c r="D1105">
        <v>8</v>
      </c>
      <c r="E1105">
        <v>0.10000000149011612</v>
      </c>
      <c r="F1105" s="1">
        <v>34988</v>
      </c>
      <c r="G1105" t="s">
        <v>722</v>
      </c>
      <c r="H1105">
        <f>KPI[[#This Row],[UnitPrice]]*KPI[[#This Row],[Quantity]]</f>
        <v>100</v>
      </c>
      <c r="I1105">
        <v>1</v>
      </c>
    </row>
    <row r="1106" spans="1:9" x14ac:dyDescent="0.3">
      <c r="A1106">
        <v>10668</v>
      </c>
      <c r="B1106">
        <v>55</v>
      </c>
      <c r="C1106">
        <v>24</v>
      </c>
      <c r="D1106">
        <v>4</v>
      </c>
      <c r="E1106">
        <v>0.10000000149011612</v>
      </c>
      <c r="F1106" s="1">
        <v>34988</v>
      </c>
      <c r="G1106" t="s">
        <v>722</v>
      </c>
      <c r="H1106">
        <f>KPI[[#This Row],[UnitPrice]]*KPI[[#This Row],[Quantity]]</f>
        <v>96</v>
      </c>
      <c r="I1106">
        <v>1</v>
      </c>
    </row>
    <row r="1107" spans="1:9" x14ac:dyDescent="0.3">
      <c r="A1107">
        <v>10668</v>
      </c>
      <c r="B1107">
        <v>64</v>
      </c>
      <c r="C1107">
        <v>33.25</v>
      </c>
      <c r="D1107">
        <v>15</v>
      </c>
      <c r="E1107">
        <v>0.10000000149011612</v>
      </c>
      <c r="F1107" s="1">
        <v>34988</v>
      </c>
      <c r="G1107" t="s">
        <v>722</v>
      </c>
      <c r="H1107">
        <f>KPI[[#This Row],[UnitPrice]]*KPI[[#This Row],[Quantity]]</f>
        <v>498.75</v>
      </c>
      <c r="I1107">
        <v>1</v>
      </c>
    </row>
    <row r="1108" spans="1:9" x14ac:dyDescent="0.3">
      <c r="A1108">
        <v>10669</v>
      </c>
      <c r="B1108">
        <v>36</v>
      </c>
      <c r="C1108">
        <v>19</v>
      </c>
      <c r="D1108">
        <v>30</v>
      </c>
      <c r="E1108">
        <v>0</v>
      </c>
      <c r="F1108" s="1">
        <v>34988</v>
      </c>
      <c r="G1108" t="s">
        <v>622</v>
      </c>
      <c r="H1108">
        <f>KPI[[#This Row],[UnitPrice]]*KPI[[#This Row],[Quantity]]</f>
        <v>570</v>
      </c>
      <c r="I1108">
        <v>2</v>
      </c>
    </row>
    <row r="1109" spans="1:9" x14ac:dyDescent="0.3">
      <c r="A1109">
        <v>10670</v>
      </c>
      <c r="B1109">
        <v>23</v>
      </c>
      <c r="C1109">
        <v>9</v>
      </c>
      <c r="D1109">
        <v>32</v>
      </c>
      <c r="E1109">
        <v>0</v>
      </c>
      <c r="F1109" s="1">
        <v>34989</v>
      </c>
      <c r="G1109" t="s">
        <v>244</v>
      </c>
      <c r="H1109">
        <f>KPI[[#This Row],[UnitPrice]]*KPI[[#This Row],[Quantity]]</f>
        <v>288</v>
      </c>
      <c r="I1109">
        <v>4</v>
      </c>
    </row>
    <row r="1110" spans="1:9" x14ac:dyDescent="0.3">
      <c r="A1110">
        <v>10670</v>
      </c>
      <c r="B1110">
        <v>46</v>
      </c>
      <c r="C1110">
        <v>12</v>
      </c>
      <c r="D1110">
        <v>60</v>
      </c>
      <c r="E1110">
        <v>0</v>
      </c>
      <c r="F1110" s="1">
        <v>34989</v>
      </c>
      <c r="G1110" t="s">
        <v>244</v>
      </c>
      <c r="H1110">
        <f>KPI[[#This Row],[UnitPrice]]*KPI[[#This Row],[Quantity]]</f>
        <v>720</v>
      </c>
      <c r="I1110">
        <v>4</v>
      </c>
    </row>
    <row r="1111" spans="1:9" x14ac:dyDescent="0.3">
      <c r="A1111">
        <v>10670</v>
      </c>
      <c r="B1111">
        <v>67</v>
      </c>
      <c r="C1111">
        <v>14</v>
      </c>
      <c r="D1111">
        <v>25</v>
      </c>
      <c r="E1111">
        <v>0</v>
      </c>
      <c r="F1111" s="1">
        <v>34989</v>
      </c>
      <c r="G1111" t="s">
        <v>244</v>
      </c>
      <c r="H1111">
        <f>KPI[[#This Row],[UnitPrice]]*KPI[[#This Row],[Quantity]]</f>
        <v>350</v>
      </c>
      <c r="I1111">
        <v>4</v>
      </c>
    </row>
    <row r="1112" spans="1:9" x14ac:dyDescent="0.3">
      <c r="A1112">
        <v>10670</v>
      </c>
      <c r="B1112">
        <v>73</v>
      </c>
      <c r="C1112">
        <v>15</v>
      </c>
      <c r="D1112">
        <v>50</v>
      </c>
      <c r="E1112">
        <v>0</v>
      </c>
      <c r="F1112" s="1">
        <v>34989</v>
      </c>
      <c r="G1112" t="s">
        <v>244</v>
      </c>
      <c r="H1112">
        <f>KPI[[#This Row],[UnitPrice]]*KPI[[#This Row],[Quantity]]</f>
        <v>750</v>
      </c>
      <c r="I1112">
        <v>4</v>
      </c>
    </row>
    <row r="1113" spans="1:9" x14ac:dyDescent="0.3">
      <c r="A1113">
        <v>10670</v>
      </c>
      <c r="B1113">
        <v>75</v>
      </c>
      <c r="C1113">
        <v>7.75</v>
      </c>
      <c r="D1113">
        <v>25</v>
      </c>
      <c r="E1113">
        <v>0</v>
      </c>
      <c r="F1113" s="1">
        <v>34989</v>
      </c>
      <c r="G1113" t="s">
        <v>244</v>
      </c>
      <c r="H1113">
        <f>KPI[[#This Row],[UnitPrice]]*KPI[[#This Row],[Quantity]]</f>
        <v>193.75</v>
      </c>
      <c r="I1113">
        <v>4</v>
      </c>
    </row>
    <row r="1114" spans="1:9" x14ac:dyDescent="0.3">
      <c r="A1114">
        <v>10671</v>
      </c>
      <c r="B1114">
        <v>16</v>
      </c>
      <c r="C1114">
        <v>17.45</v>
      </c>
      <c r="D1114">
        <v>10</v>
      </c>
      <c r="E1114">
        <v>0</v>
      </c>
      <c r="F1114" s="1">
        <v>34990</v>
      </c>
      <c r="G1114" t="s">
        <v>252</v>
      </c>
      <c r="H1114">
        <f>KPI[[#This Row],[UnitPrice]]*KPI[[#This Row],[Quantity]]</f>
        <v>174.5</v>
      </c>
      <c r="I1114">
        <v>1</v>
      </c>
    </row>
    <row r="1115" spans="1:9" x14ac:dyDescent="0.3">
      <c r="A1115">
        <v>10671</v>
      </c>
      <c r="B1115">
        <v>62</v>
      </c>
      <c r="C1115">
        <v>49.3</v>
      </c>
      <c r="D1115">
        <v>10</v>
      </c>
      <c r="E1115">
        <v>0</v>
      </c>
      <c r="F1115" s="1">
        <v>34990</v>
      </c>
      <c r="G1115" t="s">
        <v>252</v>
      </c>
      <c r="H1115">
        <f>KPI[[#This Row],[UnitPrice]]*KPI[[#This Row],[Quantity]]</f>
        <v>493</v>
      </c>
      <c r="I1115">
        <v>1</v>
      </c>
    </row>
    <row r="1116" spans="1:9" x14ac:dyDescent="0.3">
      <c r="A1116">
        <v>10671</v>
      </c>
      <c r="B1116">
        <v>65</v>
      </c>
      <c r="C1116">
        <v>21.05</v>
      </c>
      <c r="D1116">
        <v>12</v>
      </c>
      <c r="E1116">
        <v>0</v>
      </c>
      <c r="F1116" s="1">
        <v>34990</v>
      </c>
      <c r="G1116" t="s">
        <v>252</v>
      </c>
      <c r="H1116">
        <f>KPI[[#This Row],[UnitPrice]]*KPI[[#This Row],[Quantity]]</f>
        <v>252.60000000000002</v>
      </c>
      <c r="I1116">
        <v>1</v>
      </c>
    </row>
    <row r="1117" spans="1:9" x14ac:dyDescent="0.3">
      <c r="A1117">
        <v>10672</v>
      </c>
      <c r="B1117">
        <v>38</v>
      </c>
      <c r="C1117">
        <v>263.5</v>
      </c>
      <c r="D1117">
        <v>15</v>
      </c>
      <c r="E1117">
        <v>0.10000000149011612</v>
      </c>
      <c r="F1117" s="1">
        <v>34990</v>
      </c>
      <c r="G1117" t="s">
        <v>77</v>
      </c>
      <c r="H1117">
        <f>KPI[[#This Row],[UnitPrice]]*KPI[[#This Row],[Quantity]]</f>
        <v>3952.5</v>
      </c>
      <c r="I1117">
        <v>9</v>
      </c>
    </row>
    <row r="1118" spans="1:9" x14ac:dyDescent="0.3">
      <c r="A1118">
        <v>10672</v>
      </c>
      <c r="B1118">
        <v>71</v>
      </c>
      <c r="C1118">
        <v>21.5</v>
      </c>
      <c r="D1118">
        <v>12</v>
      </c>
      <c r="E1118">
        <v>0</v>
      </c>
      <c r="F1118" s="1">
        <v>34990</v>
      </c>
      <c r="G1118" t="s">
        <v>77</v>
      </c>
      <c r="H1118">
        <f>KPI[[#This Row],[UnitPrice]]*KPI[[#This Row],[Quantity]]</f>
        <v>258</v>
      </c>
      <c r="I1118">
        <v>9</v>
      </c>
    </row>
    <row r="1119" spans="1:9" x14ac:dyDescent="0.3">
      <c r="A1119">
        <v>10673</v>
      </c>
      <c r="B1119">
        <v>16</v>
      </c>
      <c r="C1119">
        <v>17.45</v>
      </c>
      <c r="D1119">
        <v>3</v>
      </c>
      <c r="E1119">
        <v>0</v>
      </c>
      <c r="F1119" s="1">
        <v>34991</v>
      </c>
      <c r="G1119" t="s">
        <v>753</v>
      </c>
      <c r="H1119">
        <f>KPI[[#This Row],[UnitPrice]]*KPI[[#This Row],[Quantity]]</f>
        <v>52.349999999999994</v>
      </c>
      <c r="I1119">
        <v>2</v>
      </c>
    </row>
    <row r="1120" spans="1:9" x14ac:dyDescent="0.3">
      <c r="A1120">
        <v>10673</v>
      </c>
      <c r="B1120">
        <v>42</v>
      </c>
      <c r="C1120">
        <v>14</v>
      </c>
      <c r="D1120">
        <v>6</v>
      </c>
      <c r="E1120">
        <v>0</v>
      </c>
      <c r="F1120" s="1">
        <v>34991</v>
      </c>
      <c r="G1120" t="s">
        <v>753</v>
      </c>
      <c r="H1120">
        <f>KPI[[#This Row],[UnitPrice]]*KPI[[#This Row],[Quantity]]</f>
        <v>84</v>
      </c>
      <c r="I1120">
        <v>2</v>
      </c>
    </row>
    <row r="1121" spans="1:9" x14ac:dyDescent="0.3">
      <c r="A1121">
        <v>10673</v>
      </c>
      <c r="B1121">
        <v>43</v>
      </c>
      <c r="C1121">
        <v>46</v>
      </c>
      <c r="D1121">
        <v>6</v>
      </c>
      <c r="E1121">
        <v>0</v>
      </c>
      <c r="F1121" s="1">
        <v>34991</v>
      </c>
      <c r="G1121" t="s">
        <v>753</v>
      </c>
      <c r="H1121">
        <f>KPI[[#This Row],[UnitPrice]]*KPI[[#This Row],[Quantity]]</f>
        <v>276</v>
      </c>
      <c r="I1121">
        <v>2</v>
      </c>
    </row>
    <row r="1122" spans="1:9" x14ac:dyDescent="0.3">
      <c r="A1122">
        <v>10674</v>
      </c>
      <c r="B1122">
        <v>23</v>
      </c>
      <c r="C1122">
        <v>9</v>
      </c>
      <c r="D1122">
        <v>5</v>
      </c>
      <c r="E1122">
        <v>0</v>
      </c>
      <c r="F1122" s="1">
        <v>34991</v>
      </c>
      <c r="G1122" t="s">
        <v>352</v>
      </c>
      <c r="H1122">
        <f>KPI[[#This Row],[UnitPrice]]*KPI[[#This Row],[Quantity]]</f>
        <v>45</v>
      </c>
      <c r="I1122">
        <v>4</v>
      </c>
    </row>
    <row r="1123" spans="1:9" x14ac:dyDescent="0.3">
      <c r="A1123">
        <v>10675</v>
      </c>
      <c r="B1123">
        <v>14</v>
      </c>
      <c r="C1123">
        <v>23.25</v>
      </c>
      <c r="D1123">
        <v>30</v>
      </c>
      <c r="E1123">
        <v>0</v>
      </c>
      <c r="F1123" s="1">
        <v>34992</v>
      </c>
      <c r="G1123" t="s">
        <v>244</v>
      </c>
      <c r="H1123">
        <f>KPI[[#This Row],[UnitPrice]]*KPI[[#This Row],[Quantity]]</f>
        <v>697.5</v>
      </c>
      <c r="I1123">
        <v>5</v>
      </c>
    </row>
    <row r="1124" spans="1:9" x14ac:dyDescent="0.3">
      <c r="A1124">
        <v>10675</v>
      </c>
      <c r="B1124">
        <v>53</v>
      </c>
      <c r="C1124">
        <v>32.799999999999997</v>
      </c>
      <c r="D1124">
        <v>10</v>
      </c>
      <c r="E1124">
        <v>0</v>
      </c>
      <c r="F1124" s="1">
        <v>34992</v>
      </c>
      <c r="G1124" t="s">
        <v>244</v>
      </c>
      <c r="H1124">
        <f>KPI[[#This Row],[UnitPrice]]*KPI[[#This Row],[Quantity]]</f>
        <v>328</v>
      </c>
      <c r="I1124">
        <v>5</v>
      </c>
    </row>
    <row r="1125" spans="1:9" x14ac:dyDescent="0.3">
      <c r="A1125">
        <v>10675</v>
      </c>
      <c r="B1125">
        <v>58</v>
      </c>
      <c r="C1125">
        <v>13.25</v>
      </c>
      <c r="D1125">
        <v>30</v>
      </c>
      <c r="E1125">
        <v>0</v>
      </c>
      <c r="F1125" s="1">
        <v>34992</v>
      </c>
      <c r="G1125" t="s">
        <v>244</v>
      </c>
      <c r="H1125">
        <f>KPI[[#This Row],[UnitPrice]]*KPI[[#This Row],[Quantity]]</f>
        <v>397.5</v>
      </c>
      <c r="I1125">
        <v>5</v>
      </c>
    </row>
    <row r="1126" spans="1:9" x14ac:dyDescent="0.3">
      <c r="A1126">
        <v>10676</v>
      </c>
      <c r="B1126">
        <v>10</v>
      </c>
      <c r="C1126">
        <v>31</v>
      </c>
      <c r="D1126">
        <v>2</v>
      </c>
      <c r="E1126">
        <v>0</v>
      </c>
      <c r="F1126" s="1">
        <v>34995</v>
      </c>
      <c r="G1126" t="s">
        <v>678</v>
      </c>
      <c r="H1126">
        <f>KPI[[#This Row],[UnitPrice]]*KPI[[#This Row],[Quantity]]</f>
        <v>62</v>
      </c>
      <c r="I1126">
        <v>2</v>
      </c>
    </row>
    <row r="1127" spans="1:9" x14ac:dyDescent="0.3">
      <c r="A1127">
        <v>10676</v>
      </c>
      <c r="B1127">
        <v>19</v>
      </c>
      <c r="C1127">
        <v>9.1999999999999993</v>
      </c>
      <c r="D1127">
        <v>7</v>
      </c>
      <c r="E1127">
        <v>0</v>
      </c>
      <c r="F1127" s="1">
        <v>34995</v>
      </c>
      <c r="G1127" t="s">
        <v>678</v>
      </c>
      <c r="H1127">
        <f>KPI[[#This Row],[UnitPrice]]*KPI[[#This Row],[Quantity]]</f>
        <v>64.399999999999991</v>
      </c>
      <c r="I1127">
        <v>2</v>
      </c>
    </row>
    <row r="1128" spans="1:9" x14ac:dyDescent="0.3">
      <c r="A1128">
        <v>10676</v>
      </c>
      <c r="B1128">
        <v>44</v>
      </c>
      <c r="C1128">
        <v>19.45</v>
      </c>
      <c r="D1128">
        <v>21</v>
      </c>
      <c r="E1128">
        <v>0</v>
      </c>
      <c r="F1128" s="1">
        <v>34995</v>
      </c>
      <c r="G1128" t="s">
        <v>678</v>
      </c>
      <c r="H1128">
        <f>KPI[[#This Row],[UnitPrice]]*KPI[[#This Row],[Quantity]]</f>
        <v>408.45</v>
      </c>
      <c r="I1128">
        <v>2</v>
      </c>
    </row>
    <row r="1129" spans="1:9" x14ac:dyDescent="0.3">
      <c r="A1129">
        <v>10677</v>
      </c>
      <c r="B1129">
        <v>26</v>
      </c>
      <c r="C1129">
        <v>31.23</v>
      </c>
      <c r="D1129">
        <v>30</v>
      </c>
      <c r="E1129">
        <v>0.15000000596046448</v>
      </c>
      <c r="F1129" s="1">
        <v>34995</v>
      </c>
      <c r="G1129" t="s">
        <v>62</v>
      </c>
      <c r="H1129">
        <f>KPI[[#This Row],[UnitPrice]]*KPI[[#This Row],[Quantity]]</f>
        <v>936.9</v>
      </c>
      <c r="I1129">
        <v>1</v>
      </c>
    </row>
    <row r="1130" spans="1:9" x14ac:dyDescent="0.3">
      <c r="A1130">
        <v>10677</v>
      </c>
      <c r="B1130">
        <v>33</v>
      </c>
      <c r="C1130">
        <v>2.5</v>
      </c>
      <c r="D1130">
        <v>8</v>
      </c>
      <c r="E1130">
        <v>0.15000000596046448</v>
      </c>
      <c r="F1130" s="1">
        <v>34995</v>
      </c>
      <c r="G1130" t="s">
        <v>62</v>
      </c>
      <c r="H1130">
        <f>KPI[[#This Row],[UnitPrice]]*KPI[[#This Row],[Quantity]]</f>
        <v>20</v>
      </c>
      <c r="I1130">
        <v>1</v>
      </c>
    </row>
    <row r="1131" spans="1:9" x14ac:dyDescent="0.3">
      <c r="A1131">
        <v>10678</v>
      </c>
      <c r="B1131">
        <v>12</v>
      </c>
      <c r="C1131">
        <v>38</v>
      </c>
      <c r="D1131">
        <v>100</v>
      </c>
      <c r="E1131">
        <v>0</v>
      </c>
      <c r="F1131" s="1">
        <v>34996</v>
      </c>
      <c r="G1131" t="s">
        <v>607</v>
      </c>
      <c r="H1131">
        <f>KPI[[#This Row],[UnitPrice]]*KPI[[#This Row],[Quantity]]</f>
        <v>3800</v>
      </c>
      <c r="I1131">
        <v>7</v>
      </c>
    </row>
    <row r="1132" spans="1:9" x14ac:dyDescent="0.3">
      <c r="A1132">
        <v>10678</v>
      </c>
      <c r="B1132">
        <v>33</v>
      </c>
      <c r="C1132">
        <v>2.5</v>
      </c>
      <c r="D1132">
        <v>30</v>
      </c>
      <c r="E1132">
        <v>0</v>
      </c>
      <c r="F1132" s="1">
        <v>34996</v>
      </c>
      <c r="G1132" t="s">
        <v>607</v>
      </c>
      <c r="H1132">
        <f>KPI[[#This Row],[UnitPrice]]*KPI[[#This Row],[Quantity]]</f>
        <v>75</v>
      </c>
      <c r="I1132">
        <v>7</v>
      </c>
    </row>
    <row r="1133" spans="1:9" x14ac:dyDescent="0.3">
      <c r="A1133">
        <v>10678</v>
      </c>
      <c r="B1133">
        <v>41</v>
      </c>
      <c r="C1133">
        <v>9.65</v>
      </c>
      <c r="D1133">
        <v>120</v>
      </c>
      <c r="E1133">
        <v>0</v>
      </c>
      <c r="F1133" s="1">
        <v>34996</v>
      </c>
      <c r="G1133" t="s">
        <v>607</v>
      </c>
      <c r="H1133">
        <f>KPI[[#This Row],[UnitPrice]]*KPI[[#This Row],[Quantity]]</f>
        <v>1158</v>
      </c>
      <c r="I1133">
        <v>7</v>
      </c>
    </row>
    <row r="1134" spans="1:9" x14ac:dyDescent="0.3">
      <c r="A1134">
        <v>10678</v>
      </c>
      <c r="B1134">
        <v>54</v>
      </c>
      <c r="C1134">
        <v>7.45</v>
      </c>
      <c r="D1134">
        <v>30</v>
      </c>
      <c r="E1134">
        <v>0</v>
      </c>
      <c r="F1134" s="1">
        <v>34996</v>
      </c>
      <c r="G1134" t="s">
        <v>607</v>
      </c>
      <c r="H1134">
        <f>KPI[[#This Row],[UnitPrice]]*KPI[[#This Row],[Quantity]]</f>
        <v>223.5</v>
      </c>
      <c r="I1134">
        <v>7</v>
      </c>
    </row>
    <row r="1135" spans="1:9" x14ac:dyDescent="0.3">
      <c r="A1135">
        <v>10679</v>
      </c>
      <c r="B1135">
        <v>59</v>
      </c>
      <c r="C1135">
        <v>55</v>
      </c>
      <c r="D1135">
        <v>12</v>
      </c>
      <c r="E1135">
        <v>0</v>
      </c>
      <c r="F1135" s="1">
        <v>34996</v>
      </c>
      <c r="G1135" t="s">
        <v>95</v>
      </c>
      <c r="H1135">
        <f>KPI[[#This Row],[UnitPrice]]*KPI[[#This Row],[Quantity]]</f>
        <v>660</v>
      </c>
      <c r="I1135">
        <v>8</v>
      </c>
    </row>
    <row r="1136" spans="1:9" x14ac:dyDescent="0.3">
      <c r="A1136">
        <v>10680</v>
      </c>
      <c r="B1136">
        <v>16</v>
      </c>
      <c r="C1136">
        <v>17.45</v>
      </c>
      <c r="D1136">
        <v>50</v>
      </c>
      <c r="E1136">
        <v>0.25</v>
      </c>
      <c r="F1136" s="1">
        <v>34997</v>
      </c>
      <c r="G1136" t="s">
        <v>488</v>
      </c>
      <c r="H1136">
        <f>KPI[[#This Row],[UnitPrice]]*KPI[[#This Row],[Quantity]]</f>
        <v>872.5</v>
      </c>
      <c r="I1136">
        <v>1</v>
      </c>
    </row>
    <row r="1137" spans="1:9" x14ac:dyDescent="0.3">
      <c r="A1137">
        <v>10680</v>
      </c>
      <c r="B1137">
        <v>31</v>
      </c>
      <c r="C1137">
        <v>12.5</v>
      </c>
      <c r="D1137">
        <v>20</v>
      </c>
      <c r="E1137">
        <v>0.25</v>
      </c>
      <c r="F1137" s="1">
        <v>34997</v>
      </c>
      <c r="G1137" t="s">
        <v>488</v>
      </c>
      <c r="H1137">
        <f>KPI[[#This Row],[UnitPrice]]*KPI[[#This Row],[Quantity]]</f>
        <v>250</v>
      </c>
      <c r="I1137">
        <v>1</v>
      </c>
    </row>
    <row r="1138" spans="1:9" x14ac:dyDescent="0.3">
      <c r="A1138">
        <v>10680</v>
      </c>
      <c r="B1138">
        <v>42</v>
      </c>
      <c r="C1138">
        <v>14</v>
      </c>
      <c r="D1138">
        <v>40</v>
      </c>
      <c r="E1138">
        <v>0.25</v>
      </c>
      <c r="F1138" s="1">
        <v>34997</v>
      </c>
      <c r="G1138" t="s">
        <v>488</v>
      </c>
      <c r="H1138">
        <f>KPI[[#This Row],[UnitPrice]]*KPI[[#This Row],[Quantity]]</f>
        <v>560</v>
      </c>
      <c r="I1138">
        <v>1</v>
      </c>
    </row>
    <row r="1139" spans="1:9" x14ac:dyDescent="0.3">
      <c r="A1139">
        <v>10681</v>
      </c>
      <c r="B1139">
        <v>19</v>
      </c>
      <c r="C1139">
        <v>9.1999999999999993</v>
      </c>
      <c r="D1139">
        <v>30</v>
      </c>
      <c r="E1139">
        <v>0.10000000149011612</v>
      </c>
      <c r="F1139" s="1">
        <v>34998</v>
      </c>
      <c r="G1139" t="s">
        <v>298</v>
      </c>
      <c r="H1139">
        <f>KPI[[#This Row],[UnitPrice]]*KPI[[#This Row],[Quantity]]</f>
        <v>276</v>
      </c>
      <c r="I1139">
        <v>3</v>
      </c>
    </row>
    <row r="1140" spans="1:9" x14ac:dyDescent="0.3">
      <c r="A1140">
        <v>10681</v>
      </c>
      <c r="B1140">
        <v>21</v>
      </c>
      <c r="C1140">
        <v>10</v>
      </c>
      <c r="D1140">
        <v>12</v>
      </c>
      <c r="E1140">
        <v>0.10000000149011612</v>
      </c>
      <c r="F1140" s="1">
        <v>34998</v>
      </c>
      <c r="G1140" t="s">
        <v>298</v>
      </c>
      <c r="H1140">
        <f>KPI[[#This Row],[UnitPrice]]*KPI[[#This Row],[Quantity]]</f>
        <v>120</v>
      </c>
      <c r="I1140">
        <v>3</v>
      </c>
    </row>
    <row r="1141" spans="1:9" x14ac:dyDescent="0.3">
      <c r="A1141">
        <v>10681</v>
      </c>
      <c r="B1141">
        <v>64</v>
      </c>
      <c r="C1141">
        <v>33.25</v>
      </c>
      <c r="D1141">
        <v>28</v>
      </c>
      <c r="E1141">
        <v>0</v>
      </c>
      <c r="F1141" s="1">
        <v>34998</v>
      </c>
      <c r="G1141" t="s">
        <v>298</v>
      </c>
      <c r="H1141">
        <f>KPI[[#This Row],[UnitPrice]]*KPI[[#This Row],[Quantity]]</f>
        <v>931</v>
      </c>
      <c r="I1141">
        <v>3</v>
      </c>
    </row>
    <row r="1142" spans="1:9" x14ac:dyDescent="0.3">
      <c r="A1142">
        <v>10682</v>
      </c>
      <c r="B1142">
        <v>33</v>
      </c>
      <c r="C1142">
        <v>2.5</v>
      </c>
      <c r="D1142">
        <v>30</v>
      </c>
      <c r="E1142">
        <v>0</v>
      </c>
      <c r="F1142" s="1">
        <v>34998</v>
      </c>
      <c r="G1142" t="s">
        <v>62</v>
      </c>
      <c r="H1142">
        <f>KPI[[#This Row],[UnitPrice]]*KPI[[#This Row],[Quantity]]</f>
        <v>75</v>
      </c>
      <c r="I1142">
        <v>3</v>
      </c>
    </row>
    <row r="1143" spans="1:9" x14ac:dyDescent="0.3">
      <c r="A1143">
        <v>10682</v>
      </c>
      <c r="B1143">
        <v>66</v>
      </c>
      <c r="C1143">
        <v>17</v>
      </c>
      <c r="D1143">
        <v>4</v>
      </c>
      <c r="E1143">
        <v>0</v>
      </c>
      <c r="F1143" s="1">
        <v>34998</v>
      </c>
      <c r="G1143" t="s">
        <v>62</v>
      </c>
      <c r="H1143">
        <f>KPI[[#This Row],[UnitPrice]]*KPI[[#This Row],[Quantity]]</f>
        <v>68</v>
      </c>
      <c r="I1143">
        <v>3</v>
      </c>
    </row>
    <row r="1144" spans="1:9" x14ac:dyDescent="0.3">
      <c r="A1144">
        <v>10682</v>
      </c>
      <c r="B1144">
        <v>75</v>
      </c>
      <c r="C1144">
        <v>7.75</v>
      </c>
      <c r="D1144">
        <v>30</v>
      </c>
      <c r="E1144">
        <v>0</v>
      </c>
      <c r="F1144" s="1">
        <v>34998</v>
      </c>
      <c r="G1144" t="s">
        <v>62</v>
      </c>
      <c r="H1144">
        <f>KPI[[#This Row],[UnitPrice]]*KPI[[#This Row],[Quantity]]</f>
        <v>232.5</v>
      </c>
      <c r="I1144">
        <v>3</v>
      </c>
    </row>
    <row r="1145" spans="1:9" x14ac:dyDescent="0.3">
      <c r="A1145">
        <v>10683</v>
      </c>
      <c r="B1145">
        <v>52</v>
      </c>
      <c r="C1145">
        <v>7</v>
      </c>
      <c r="D1145">
        <v>9</v>
      </c>
      <c r="E1145">
        <v>0</v>
      </c>
      <c r="F1145" s="1">
        <v>34999</v>
      </c>
      <c r="G1145" t="s">
        <v>189</v>
      </c>
      <c r="H1145">
        <f>KPI[[#This Row],[UnitPrice]]*KPI[[#This Row],[Quantity]]</f>
        <v>63</v>
      </c>
      <c r="I1145">
        <v>2</v>
      </c>
    </row>
    <row r="1146" spans="1:9" x14ac:dyDescent="0.3">
      <c r="A1146">
        <v>10684</v>
      </c>
      <c r="B1146">
        <v>40</v>
      </c>
      <c r="C1146">
        <v>18.399999999999999</v>
      </c>
      <c r="D1146">
        <v>20</v>
      </c>
      <c r="E1146">
        <v>0</v>
      </c>
      <c r="F1146" s="1">
        <v>34999</v>
      </c>
      <c r="G1146" t="s">
        <v>497</v>
      </c>
      <c r="H1146">
        <f>KPI[[#This Row],[UnitPrice]]*KPI[[#This Row],[Quantity]]</f>
        <v>368</v>
      </c>
      <c r="I1146">
        <v>3</v>
      </c>
    </row>
    <row r="1147" spans="1:9" x14ac:dyDescent="0.3">
      <c r="A1147">
        <v>10684</v>
      </c>
      <c r="B1147">
        <v>47</v>
      </c>
      <c r="C1147">
        <v>9.5</v>
      </c>
      <c r="D1147">
        <v>40</v>
      </c>
      <c r="E1147">
        <v>0</v>
      </c>
      <c r="F1147" s="1">
        <v>34999</v>
      </c>
      <c r="G1147" t="s">
        <v>497</v>
      </c>
      <c r="H1147">
        <f>KPI[[#This Row],[UnitPrice]]*KPI[[#This Row],[Quantity]]</f>
        <v>380</v>
      </c>
      <c r="I1147">
        <v>3</v>
      </c>
    </row>
    <row r="1148" spans="1:9" x14ac:dyDescent="0.3">
      <c r="A1148">
        <v>10684</v>
      </c>
      <c r="B1148">
        <v>60</v>
      </c>
      <c r="C1148">
        <v>34</v>
      </c>
      <c r="D1148">
        <v>30</v>
      </c>
      <c r="E1148">
        <v>0</v>
      </c>
      <c r="F1148" s="1">
        <v>34999</v>
      </c>
      <c r="G1148" t="s">
        <v>497</v>
      </c>
      <c r="H1148">
        <f>KPI[[#This Row],[UnitPrice]]*KPI[[#This Row],[Quantity]]</f>
        <v>1020</v>
      </c>
      <c r="I1148">
        <v>3</v>
      </c>
    </row>
    <row r="1149" spans="1:9" x14ac:dyDescent="0.3">
      <c r="A1149">
        <v>10685</v>
      </c>
      <c r="B1149">
        <v>10</v>
      </c>
      <c r="C1149">
        <v>31</v>
      </c>
      <c r="D1149">
        <v>20</v>
      </c>
      <c r="E1149">
        <v>0</v>
      </c>
      <c r="F1149" s="1">
        <v>35002</v>
      </c>
      <c r="G1149" t="s">
        <v>291</v>
      </c>
      <c r="H1149">
        <f>KPI[[#This Row],[UnitPrice]]*KPI[[#This Row],[Quantity]]</f>
        <v>620</v>
      </c>
      <c r="I1149">
        <v>4</v>
      </c>
    </row>
    <row r="1150" spans="1:9" x14ac:dyDescent="0.3">
      <c r="A1150">
        <v>10685</v>
      </c>
      <c r="B1150">
        <v>41</v>
      </c>
      <c r="C1150">
        <v>9.65</v>
      </c>
      <c r="D1150">
        <v>4</v>
      </c>
      <c r="E1150">
        <v>0</v>
      </c>
      <c r="F1150" s="1">
        <v>35002</v>
      </c>
      <c r="G1150" t="s">
        <v>291</v>
      </c>
      <c r="H1150">
        <f>KPI[[#This Row],[UnitPrice]]*KPI[[#This Row],[Quantity]]</f>
        <v>38.6</v>
      </c>
      <c r="I1150">
        <v>4</v>
      </c>
    </row>
    <row r="1151" spans="1:9" x14ac:dyDescent="0.3">
      <c r="A1151">
        <v>10685</v>
      </c>
      <c r="B1151">
        <v>47</v>
      </c>
      <c r="C1151">
        <v>9.5</v>
      </c>
      <c r="D1151">
        <v>15</v>
      </c>
      <c r="E1151">
        <v>0</v>
      </c>
      <c r="F1151" s="1">
        <v>35002</v>
      </c>
      <c r="G1151" t="s">
        <v>291</v>
      </c>
      <c r="H1151">
        <f>KPI[[#This Row],[UnitPrice]]*KPI[[#This Row],[Quantity]]</f>
        <v>142.5</v>
      </c>
      <c r="I1151">
        <v>4</v>
      </c>
    </row>
    <row r="1152" spans="1:9" x14ac:dyDescent="0.3">
      <c r="A1152">
        <v>10686</v>
      </c>
      <c r="B1152">
        <v>17</v>
      </c>
      <c r="C1152">
        <v>39</v>
      </c>
      <c r="D1152">
        <v>30</v>
      </c>
      <c r="E1152">
        <v>0.20000000298023224</v>
      </c>
      <c r="F1152" s="1">
        <v>35003</v>
      </c>
      <c r="G1152" t="s">
        <v>520</v>
      </c>
      <c r="H1152">
        <f>KPI[[#This Row],[UnitPrice]]*KPI[[#This Row],[Quantity]]</f>
        <v>1170</v>
      </c>
      <c r="I1152">
        <v>2</v>
      </c>
    </row>
    <row r="1153" spans="1:9" x14ac:dyDescent="0.3">
      <c r="A1153">
        <v>10686</v>
      </c>
      <c r="B1153">
        <v>26</v>
      </c>
      <c r="C1153">
        <v>31.23</v>
      </c>
      <c r="D1153">
        <v>15</v>
      </c>
      <c r="E1153">
        <v>0</v>
      </c>
      <c r="F1153" s="1">
        <v>35003</v>
      </c>
      <c r="G1153" t="s">
        <v>520</v>
      </c>
      <c r="H1153">
        <f>KPI[[#This Row],[UnitPrice]]*KPI[[#This Row],[Quantity]]</f>
        <v>468.45</v>
      </c>
      <c r="I1153">
        <v>2</v>
      </c>
    </row>
    <row r="1154" spans="1:9" x14ac:dyDescent="0.3">
      <c r="A1154">
        <v>10687</v>
      </c>
      <c r="B1154">
        <v>9</v>
      </c>
      <c r="C1154">
        <v>97</v>
      </c>
      <c r="D1154">
        <v>50</v>
      </c>
      <c r="E1154">
        <v>0.25</v>
      </c>
      <c r="F1154" s="1">
        <v>35003</v>
      </c>
      <c r="G1154" t="s">
        <v>343</v>
      </c>
      <c r="H1154">
        <f>KPI[[#This Row],[UnitPrice]]*KPI[[#This Row],[Quantity]]</f>
        <v>4850</v>
      </c>
      <c r="I1154">
        <v>9</v>
      </c>
    </row>
    <row r="1155" spans="1:9" x14ac:dyDescent="0.3">
      <c r="A1155">
        <v>10687</v>
      </c>
      <c r="B1155">
        <v>29</v>
      </c>
      <c r="C1155">
        <v>123.79</v>
      </c>
      <c r="D1155">
        <v>10</v>
      </c>
      <c r="E1155">
        <v>0</v>
      </c>
      <c r="F1155" s="1">
        <v>35003</v>
      </c>
      <c r="G1155" t="s">
        <v>343</v>
      </c>
      <c r="H1155">
        <f>KPI[[#This Row],[UnitPrice]]*KPI[[#This Row],[Quantity]]</f>
        <v>1237.9000000000001</v>
      </c>
      <c r="I1155">
        <v>9</v>
      </c>
    </row>
    <row r="1156" spans="1:9" x14ac:dyDescent="0.3">
      <c r="A1156">
        <v>10687</v>
      </c>
      <c r="B1156">
        <v>36</v>
      </c>
      <c r="C1156">
        <v>19</v>
      </c>
      <c r="D1156">
        <v>6</v>
      </c>
      <c r="E1156">
        <v>0.25</v>
      </c>
      <c r="F1156" s="1">
        <v>35003</v>
      </c>
      <c r="G1156" t="s">
        <v>343</v>
      </c>
      <c r="H1156">
        <f>KPI[[#This Row],[UnitPrice]]*KPI[[#This Row],[Quantity]]</f>
        <v>114</v>
      </c>
      <c r="I1156">
        <v>9</v>
      </c>
    </row>
    <row r="1157" spans="1:9" x14ac:dyDescent="0.3">
      <c r="A1157">
        <v>10688</v>
      </c>
      <c r="B1157">
        <v>10</v>
      </c>
      <c r="C1157">
        <v>31</v>
      </c>
      <c r="D1157">
        <v>18</v>
      </c>
      <c r="E1157">
        <v>0.10000000149011612</v>
      </c>
      <c r="F1157" s="1">
        <v>35004</v>
      </c>
      <c r="G1157" t="s">
        <v>698</v>
      </c>
      <c r="H1157">
        <f>KPI[[#This Row],[UnitPrice]]*KPI[[#This Row],[Quantity]]</f>
        <v>558</v>
      </c>
      <c r="I1157">
        <v>4</v>
      </c>
    </row>
    <row r="1158" spans="1:9" x14ac:dyDescent="0.3">
      <c r="A1158">
        <v>10688</v>
      </c>
      <c r="B1158">
        <v>28</v>
      </c>
      <c r="C1158">
        <v>45.6</v>
      </c>
      <c r="D1158">
        <v>60</v>
      </c>
      <c r="E1158">
        <v>0.10000000149011612</v>
      </c>
      <c r="F1158" s="1">
        <v>35004</v>
      </c>
      <c r="G1158" t="s">
        <v>698</v>
      </c>
      <c r="H1158">
        <f>KPI[[#This Row],[UnitPrice]]*KPI[[#This Row],[Quantity]]</f>
        <v>2736</v>
      </c>
      <c r="I1158">
        <v>4</v>
      </c>
    </row>
    <row r="1159" spans="1:9" x14ac:dyDescent="0.3">
      <c r="A1159">
        <v>10688</v>
      </c>
      <c r="B1159">
        <v>34</v>
      </c>
      <c r="C1159">
        <v>14</v>
      </c>
      <c r="D1159">
        <v>14</v>
      </c>
      <c r="E1159">
        <v>0</v>
      </c>
      <c r="F1159" s="1">
        <v>35004</v>
      </c>
      <c r="G1159" t="s">
        <v>698</v>
      </c>
      <c r="H1159">
        <f>KPI[[#This Row],[UnitPrice]]*KPI[[#This Row],[Quantity]]</f>
        <v>196</v>
      </c>
      <c r="I1159">
        <v>4</v>
      </c>
    </row>
    <row r="1160" spans="1:9" x14ac:dyDescent="0.3">
      <c r="A1160">
        <v>10689</v>
      </c>
      <c r="B1160">
        <v>1</v>
      </c>
      <c r="C1160">
        <v>18</v>
      </c>
      <c r="D1160">
        <v>35</v>
      </c>
      <c r="E1160">
        <v>0.25</v>
      </c>
      <c r="F1160" s="1">
        <v>35004</v>
      </c>
      <c r="G1160" t="s">
        <v>77</v>
      </c>
      <c r="H1160">
        <f>KPI[[#This Row],[UnitPrice]]*KPI[[#This Row],[Quantity]]</f>
        <v>630</v>
      </c>
      <c r="I1160">
        <v>1</v>
      </c>
    </row>
    <row r="1161" spans="1:9" x14ac:dyDescent="0.3">
      <c r="A1161">
        <v>10690</v>
      </c>
      <c r="B1161">
        <v>56</v>
      </c>
      <c r="C1161">
        <v>38</v>
      </c>
      <c r="D1161">
        <v>20</v>
      </c>
      <c r="E1161">
        <v>0.25</v>
      </c>
      <c r="F1161" s="1">
        <v>35005</v>
      </c>
      <c r="G1161" t="s">
        <v>317</v>
      </c>
      <c r="H1161">
        <f>KPI[[#This Row],[UnitPrice]]*KPI[[#This Row],[Quantity]]</f>
        <v>760</v>
      </c>
      <c r="I1161">
        <v>1</v>
      </c>
    </row>
    <row r="1162" spans="1:9" x14ac:dyDescent="0.3">
      <c r="A1162">
        <v>10690</v>
      </c>
      <c r="B1162">
        <v>77</v>
      </c>
      <c r="C1162">
        <v>13</v>
      </c>
      <c r="D1162">
        <v>30</v>
      </c>
      <c r="E1162">
        <v>0.25</v>
      </c>
      <c r="F1162" s="1">
        <v>35005</v>
      </c>
      <c r="G1162" t="s">
        <v>317</v>
      </c>
      <c r="H1162">
        <f>KPI[[#This Row],[UnitPrice]]*KPI[[#This Row],[Quantity]]</f>
        <v>390</v>
      </c>
      <c r="I1162">
        <v>1</v>
      </c>
    </row>
    <row r="1163" spans="1:9" x14ac:dyDescent="0.3">
      <c r="A1163">
        <v>10691</v>
      </c>
      <c r="B1163">
        <v>1</v>
      </c>
      <c r="C1163">
        <v>18</v>
      </c>
      <c r="D1163">
        <v>30</v>
      </c>
      <c r="E1163">
        <v>0</v>
      </c>
      <c r="F1163" s="1">
        <v>35006</v>
      </c>
      <c r="G1163" t="s">
        <v>547</v>
      </c>
      <c r="H1163">
        <f>KPI[[#This Row],[UnitPrice]]*KPI[[#This Row],[Quantity]]</f>
        <v>540</v>
      </c>
      <c r="I1163">
        <v>2</v>
      </c>
    </row>
    <row r="1164" spans="1:9" x14ac:dyDescent="0.3">
      <c r="A1164">
        <v>10691</v>
      </c>
      <c r="B1164">
        <v>29</v>
      </c>
      <c r="C1164">
        <v>123.79</v>
      </c>
      <c r="D1164">
        <v>40</v>
      </c>
      <c r="E1164">
        <v>0</v>
      </c>
      <c r="F1164" s="1">
        <v>35006</v>
      </c>
      <c r="G1164" t="s">
        <v>547</v>
      </c>
      <c r="H1164">
        <f>KPI[[#This Row],[UnitPrice]]*KPI[[#This Row],[Quantity]]</f>
        <v>4951.6000000000004</v>
      </c>
      <c r="I1164">
        <v>2</v>
      </c>
    </row>
    <row r="1165" spans="1:9" x14ac:dyDescent="0.3">
      <c r="A1165">
        <v>10691</v>
      </c>
      <c r="B1165">
        <v>43</v>
      </c>
      <c r="C1165">
        <v>46</v>
      </c>
      <c r="D1165">
        <v>40</v>
      </c>
      <c r="E1165">
        <v>0</v>
      </c>
      <c r="F1165" s="1">
        <v>35006</v>
      </c>
      <c r="G1165" t="s">
        <v>547</v>
      </c>
      <c r="H1165">
        <f>KPI[[#This Row],[UnitPrice]]*KPI[[#This Row],[Quantity]]</f>
        <v>1840</v>
      </c>
      <c r="I1165">
        <v>2</v>
      </c>
    </row>
    <row r="1166" spans="1:9" x14ac:dyDescent="0.3">
      <c r="A1166">
        <v>10691</v>
      </c>
      <c r="B1166">
        <v>44</v>
      </c>
      <c r="C1166">
        <v>19.45</v>
      </c>
      <c r="D1166">
        <v>24</v>
      </c>
      <c r="E1166">
        <v>0</v>
      </c>
      <c r="F1166" s="1">
        <v>35006</v>
      </c>
      <c r="G1166" t="s">
        <v>547</v>
      </c>
      <c r="H1166">
        <f>KPI[[#This Row],[UnitPrice]]*KPI[[#This Row],[Quantity]]</f>
        <v>466.79999999999995</v>
      </c>
      <c r="I1166">
        <v>2</v>
      </c>
    </row>
    <row r="1167" spans="1:9" x14ac:dyDescent="0.3">
      <c r="A1167">
        <v>10691</v>
      </c>
      <c r="B1167">
        <v>62</v>
      </c>
      <c r="C1167">
        <v>49.3</v>
      </c>
      <c r="D1167">
        <v>48</v>
      </c>
      <c r="E1167">
        <v>0</v>
      </c>
      <c r="F1167" s="1">
        <v>35006</v>
      </c>
      <c r="G1167" t="s">
        <v>547</v>
      </c>
      <c r="H1167">
        <f>KPI[[#This Row],[UnitPrice]]*KPI[[#This Row],[Quantity]]</f>
        <v>2366.3999999999996</v>
      </c>
      <c r="I1167">
        <v>2</v>
      </c>
    </row>
    <row r="1168" spans="1:9" x14ac:dyDescent="0.3">
      <c r="A1168">
        <v>10692</v>
      </c>
      <c r="B1168">
        <v>63</v>
      </c>
      <c r="C1168">
        <v>43.9</v>
      </c>
      <c r="D1168">
        <v>20</v>
      </c>
      <c r="E1168">
        <v>0</v>
      </c>
      <c r="F1168" s="1">
        <v>35006</v>
      </c>
      <c r="G1168" t="s">
        <v>41</v>
      </c>
      <c r="H1168">
        <f>KPI[[#This Row],[UnitPrice]]*KPI[[#This Row],[Quantity]]</f>
        <v>878</v>
      </c>
      <c r="I1168">
        <v>4</v>
      </c>
    </row>
    <row r="1169" spans="1:9" x14ac:dyDescent="0.3">
      <c r="A1169">
        <v>10693</v>
      </c>
      <c r="B1169">
        <v>9</v>
      </c>
      <c r="C1169">
        <v>97</v>
      </c>
      <c r="D1169">
        <v>6</v>
      </c>
      <c r="E1169">
        <v>0</v>
      </c>
      <c r="F1169" s="1">
        <v>35009</v>
      </c>
      <c r="G1169" t="s">
        <v>745</v>
      </c>
      <c r="H1169">
        <f>KPI[[#This Row],[UnitPrice]]*KPI[[#This Row],[Quantity]]</f>
        <v>582</v>
      </c>
      <c r="I1169">
        <v>3</v>
      </c>
    </row>
    <row r="1170" spans="1:9" x14ac:dyDescent="0.3">
      <c r="A1170">
        <v>10693</v>
      </c>
      <c r="B1170">
        <v>54</v>
      </c>
      <c r="C1170">
        <v>7.45</v>
      </c>
      <c r="D1170">
        <v>60</v>
      </c>
      <c r="E1170">
        <v>0.15000000596046448</v>
      </c>
      <c r="F1170" s="1">
        <v>35009</v>
      </c>
      <c r="G1170" t="s">
        <v>745</v>
      </c>
      <c r="H1170">
        <f>KPI[[#This Row],[UnitPrice]]*KPI[[#This Row],[Quantity]]</f>
        <v>447</v>
      </c>
      <c r="I1170">
        <v>3</v>
      </c>
    </row>
    <row r="1171" spans="1:9" x14ac:dyDescent="0.3">
      <c r="A1171">
        <v>10693</v>
      </c>
      <c r="B1171">
        <v>69</v>
      </c>
      <c r="C1171">
        <v>36</v>
      </c>
      <c r="D1171">
        <v>30</v>
      </c>
      <c r="E1171">
        <v>0.15000000596046448</v>
      </c>
      <c r="F1171" s="1">
        <v>35009</v>
      </c>
      <c r="G1171" t="s">
        <v>745</v>
      </c>
      <c r="H1171">
        <f>KPI[[#This Row],[UnitPrice]]*KPI[[#This Row],[Quantity]]</f>
        <v>1080</v>
      </c>
      <c r="I1171">
        <v>3</v>
      </c>
    </row>
    <row r="1172" spans="1:9" x14ac:dyDescent="0.3">
      <c r="A1172">
        <v>10693</v>
      </c>
      <c r="B1172">
        <v>73</v>
      </c>
      <c r="C1172">
        <v>15</v>
      </c>
      <c r="D1172">
        <v>15</v>
      </c>
      <c r="E1172">
        <v>0.15000000596046448</v>
      </c>
      <c r="F1172" s="1">
        <v>35009</v>
      </c>
      <c r="G1172" t="s">
        <v>745</v>
      </c>
      <c r="H1172">
        <f>KPI[[#This Row],[UnitPrice]]*KPI[[#This Row],[Quantity]]</f>
        <v>225</v>
      </c>
      <c r="I1172">
        <v>3</v>
      </c>
    </row>
    <row r="1173" spans="1:9" x14ac:dyDescent="0.3">
      <c r="A1173">
        <v>10694</v>
      </c>
      <c r="B1173">
        <v>7</v>
      </c>
      <c r="C1173">
        <v>30</v>
      </c>
      <c r="D1173">
        <v>90</v>
      </c>
      <c r="E1173">
        <v>0</v>
      </c>
      <c r="F1173" s="1">
        <v>35009</v>
      </c>
      <c r="G1173" t="s">
        <v>547</v>
      </c>
      <c r="H1173">
        <f>KPI[[#This Row],[UnitPrice]]*KPI[[#This Row],[Quantity]]</f>
        <v>2700</v>
      </c>
      <c r="I1173">
        <v>8</v>
      </c>
    </row>
    <row r="1174" spans="1:9" x14ac:dyDescent="0.3">
      <c r="A1174">
        <v>10694</v>
      </c>
      <c r="B1174">
        <v>59</v>
      </c>
      <c r="C1174">
        <v>55</v>
      </c>
      <c r="D1174">
        <v>25</v>
      </c>
      <c r="E1174">
        <v>0</v>
      </c>
      <c r="F1174" s="1">
        <v>35009</v>
      </c>
      <c r="G1174" t="s">
        <v>547</v>
      </c>
      <c r="H1174">
        <f>KPI[[#This Row],[UnitPrice]]*KPI[[#This Row],[Quantity]]</f>
        <v>1375</v>
      </c>
      <c r="I1174">
        <v>8</v>
      </c>
    </row>
    <row r="1175" spans="1:9" x14ac:dyDescent="0.3">
      <c r="A1175">
        <v>10694</v>
      </c>
      <c r="B1175">
        <v>70</v>
      </c>
      <c r="C1175">
        <v>15</v>
      </c>
      <c r="D1175">
        <v>50</v>
      </c>
      <c r="E1175">
        <v>0</v>
      </c>
      <c r="F1175" s="1">
        <v>35009</v>
      </c>
      <c r="G1175" t="s">
        <v>547</v>
      </c>
      <c r="H1175">
        <f>KPI[[#This Row],[UnitPrice]]*KPI[[#This Row],[Quantity]]</f>
        <v>750</v>
      </c>
      <c r="I1175">
        <v>8</v>
      </c>
    </row>
    <row r="1176" spans="1:9" x14ac:dyDescent="0.3">
      <c r="A1176">
        <v>10695</v>
      </c>
      <c r="B1176">
        <v>8</v>
      </c>
      <c r="C1176">
        <v>40</v>
      </c>
      <c r="D1176">
        <v>10</v>
      </c>
      <c r="E1176">
        <v>0</v>
      </c>
      <c r="F1176" s="1">
        <v>35010</v>
      </c>
      <c r="G1176" t="s">
        <v>753</v>
      </c>
      <c r="H1176">
        <f>KPI[[#This Row],[UnitPrice]]*KPI[[#This Row],[Quantity]]</f>
        <v>400</v>
      </c>
      <c r="I1176">
        <v>7</v>
      </c>
    </row>
    <row r="1177" spans="1:9" x14ac:dyDescent="0.3">
      <c r="A1177">
        <v>10695</v>
      </c>
      <c r="B1177">
        <v>12</v>
      </c>
      <c r="C1177">
        <v>38</v>
      </c>
      <c r="D1177">
        <v>4</v>
      </c>
      <c r="E1177">
        <v>0</v>
      </c>
      <c r="F1177" s="1">
        <v>35010</v>
      </c>
      <c r="G1177" t="s">
        <v>753</v>
      </c>
      <c r="H1177">
        <f>KPI[[#This Row],[UnitPrice]]*KPI[[#This Row],[Quantity]]</f>
        <v>152</v>
      </c>
      <c r="I1177">
        <v>7</v>
      </c>
    </row>
    <row r="1178" spans="1:9" x14ac:dyDescent="0.3">
      <c r="A1178">
        <v>10695</v>
      </c>
      <c r="B1178">
        <v>24</v>
      </c>
      <c r="C1178">
        <v>4.5</v>
      </c>
      <c r="D1178">
        <v>20</v>
      </c>
      <c r="E1178">
        <v>0</v>
      </c>
      <c r="F1178" s="1">
        <v>35010</v>
      </c>
      <c r="G1178" t="s">
        <v>753</v>
      </c>
      <c r="H1178">
        <f>KPI[[#This Row],[UnitPrice]]*KPI[[#This Row],[Quantity]]</f>
        <v>90</v>
      </c>
      <c r="I1178">
        <v>7</v>
      </c>
    </row>
    <row r="1179" spans="1:9" x14ac:dyDescent="0.3">
      <c r="A1179">
        <v>10696</v>
      </c>
      <c r="B1179">
        <v>17</v>
      </c>
      <c r="C1179">
        <v>39</v>
      </c>
      <c r="D1179">
        <v>20</v>
      </c>
      <c r="E1179">
        <v>0</v>
      </c>
      <c r="F1179" s="1">
        <v>35011</v>
      </c>
      <c r="G1179" t="s">
        <v>745</v>
      </c>
      <c r="H1179">
        <f>KPI[[#This Row],[UnitPrice]]*KPI[[#This Row],[Quantity]]</f>
        <v>780</v>
      </c>
      <c r="I1179">
        <v>8</v>
      </c>
    </row>
    <row r="1180" spans="1:9" x14ac:dyDescent="0.3">
      <c r="A1180">
        <v>10696</v>
      </c>
      <c r="B1180">
        <v>46</v>
      </c>
      <c r="C1180">
        <v>12</v>
      </c>
      <c r="D1180">
        <v>18</v>
      </c>
      <c r="E1180">
        <v>0</v>
      </c>
      <c r="F1180" s="1">
        <v>35011</v>
      </c>
      <c r="G1180" t="s">
        <v>745</v>
      </c>
      <c r="H1180">
        <f>KPI[[#This Row],[UnitPrice]]*KPI[[#This Row],[Quantity]]</f>
        <v>216</v>
      </c>
      <c r="I1180">
        <v>8</v>
      </c>
    </row>
    <row r="1181" spans="1:9" x14ac:dyDescent="0.3">
      <c r="A1181">
        <v>10697</v>
      </c>
      <c r="B1181">
        <v>19</v>
      </c>
      <c r="C1181">
        <v>9.1999999999999993</v>
      </c>
      <c r="D1181">
        <v>7</v>
      </c>
      <c r="E1181">
        <v>0.25</v>
      </c>
      <c r="F1181" s="1">
        <v>35011</v>
      </c>
      <c r="G1181" t="s">
        <v>425</v>
      </c>
      <c r="H1181">
        <f>KPI[[#This Row],[UnitPrice]]*KPI[[#This Row],[Quantity]]</f>
        <v>64.399999999999991</v>
      </c>
      <c r="I1181">
        <v>3</v>
      </c>
    </row>
    <row r="1182" spans="1:9" x14ac:dyDescent="0.3">
      <c r="A1182">
        <v>10697</v>
      </c>
      <c r="B1182">
        <v>35</v>
      </c>
      <c r="C1182">
        <v>18</v>
      </c>
      <c r="D1182">
        <v>9</v>
      </c>
      <c r="E1182">
        <v>0.25</v>
      </c>
      <c r="F1182" s="1">
        <v>35011</v>
      </c>
      <c r="G1182" t="s">
        <v>425</v>
      </c>
      <c r="H1182">
        <f>KPI[[#This Row],[UnitPrice]]*KPI[[#This Row],[Quantity]]</f>
        <v>162</v>
      </c>
      <c r="I1182">
        <v>3</v>
      </c>
    </row>
    <row r="1183" spans="1:9" x14ac:dyDescent="0.3">
      <c r="A1183">
        <v>10697</v>
      </c>
      <c r="B1183">
        <v>58</v>
      </c>
      <c r="C1183">
        <v>13.25</v>
      </c>
      <c r="D1183">
        <v>30</v>
      </c>
      <c r="E1183">
        <v>0.25</v>
      </c>
      <c r="F1183" s="1">
        <v>35011</v>
      </c>
      <c r="G1183" t="s">
        <v>425</v>
      </c>
      <c r="H1183">
        <f>KPI[[#This Row],[UnitPrice]]*KPI[[#This Row],[Quantity]]</f>
        <v>397.5</v>
      </c>
      <c r="I1183">
        <v>3</v>
      </c>
    </row>
    <row r="1184" spans="1:9" x14ac:dyDescent="0.3">
      <c r="A1184">
        <v>10697</v>
      </c>
      <c r="B1184">
        <v>70</v>
      </c>
      <c r="C1184">
        <v>15</v>
      </c>
      <c r="D1184">
        <v>30</v>
      </c>
      <c r="E1184">
        <v>0.25</v>
      </c>
      <c r="F1184" s="1">
        <v>35011</v>
      </c>
      <c r="G1184" t="s">
        <v>425</v>
      </c>
      <c r="H1184">
        <f>KPI[[#This Row],[UnitPrice]]*KPI[[#This Row],[Quantity]]</f>
        <v>450</v>
      </c>
      <c r="I1184">
        <v>3</v>
      </c>
    </row>
    <row r="1185" spans="1:9" x14ac:dyDescent="0.3">
      <c r="A1185">
        <v>10698</v>
      </c>
      <c r="B1185">
        <v>11</v>
      </c>
      <c r="C1185">
        <v>21</v>
      </c>
      <c r="D1185">
        <v>15</v>
      </c>
      <c r="E1185">
        <v>0</v>
      </c>
      <c r="F1185" s="1">
        <v>35012</v>
      </c>
      <c r="G1185" t="s">
        <v>204</v>
      </c>
      <c r="H1185">
        <f>KPI[[#This Row],[UnitPrice]]*KPI[[#This Row],[Quantity]]</f>
        <v>315</v>
      </c>
      <c r="I1185">
        <v>4</v>
      </c>
    </row>
    <row r="1186" spans="1:9" x14ac:dyDescent="0.3">
      <c r="A1186">
        <v>10698</v>
      </c>
      <c r="B1186">
        <v>17</v>
      </c>
      <c r="C1186">
        <v>39</v>
      </c>
      <c r="D1186">
        <v>8</v>
      </c>
      <c r="E1186">
        <v>5.000000074505806E-2</v>
      </c>
      <c r="F1186" s="1">
        <v>35012</v>
      </c>
      <c r="G1186" t="s">
        <v>204</v>
      </c>
      <c r="H1186">
        <f>KPI[[#This Row],[UnitPrice]]*KPI[[#This Row],[Quantity]]</f>
        <v>312</v>
      </c>
      <c r="I1186">
        <v>4</v>
      </c>
    </row>
    <row r="1187" spans="1:9" x14ac:dyDescent="0.3">
      <c r="A1187">
        <v>10698</v>
      </c>
      <c r="B1187">
        <v>29</v>
      </c>
      <c r="C1187">
        <v>123.79</v>
      </c>
      <c r="D1187">
        <v>12</v>
      </c>
      <c r="E1187">
        <v>5.000000074505806E-2</v>
      </c>
      <c r="F1187" s="1">
        <v>35012</v>
      </c>
      <c r="G1187" t="s">
        <v>204</v>
      </c>
      <c r="H1187">
        <f>KPI[[#This Row],[UnitPrice]]*KPI[[#This Row],[Quantity]]</f>
        <v>1485.48</v>
      </c>
      <c r="I1187">
        <v>4</v>
      </c>
    </row>
    <row r="1188" spans="1:9" x14ac:dyDescent="0.3">
      <c r="A1188">
        <v>10698</v>
      </c>
      <c r="B1188">
        <v>65</v>
      </c>
      <c r="C1188">
        <v>21.05</v>
      </c>
      <c r="D1188">
        <v>65</v>
      </c>
      <c r="E1188">
        <v>5.000000074505806E-2</v>
      </c>
      <c r="F1188" s="1">
        <v>35012</v>
      </c>
      <c r="G1188" t="s">
        <v>204</v>
      </c>
      <c r="H1188">
        <f>KPI[[#This Row],[UnitPrice]]*KPI[[#This Row],[Quantity]]</f>
        <v>1368.25</v>
      </c>
      <c r="I1188">
        <v>4</v>
      </c>
    </row>
    <row r="1189" spans="1:9" x14ac:dyDescent="0.3">
      <c r="A1189">
        <v>10698</v>
      </c>
      <c r="B1189">
        <v>70</v>
      </c>
      <c r="C1189">
        <v>15</v>
      </c>
      <c r="D1189">
        <v>8</v>
      </c>
      <c r="E1189">
        <v>5.000000074505806E-2</v>
      </c>
      <c r="F1189" s="1">
        <v>35012</v>
      </c>
      <c r="G1189" t="s">
        <v>204</v>
      </c>
      <c r="H1189">
        <f>KPI[[#This Row],[UnitPrice]]*KPI[[#This Row],[Quantity]]</f>
        <v>120</v>
      </c>
      <c r="I1189">
        <v>4</v>
      </c>
    </row>
    <row r="1190" spans="1:9" x14ac:dyDescent="0.3">
      <c r="A1190">
        <v>10699</v>
      </c>
      <c r="B1190">
        <v>47</v>
      </c>
      <c r="C1190">
        <v>9.5</v>
      </c>
      <c r="D1190">
        <v>12</v>
      </c>
      <c r="E1190">
        <v>0</v>
      </c>
      <c r="F1190" s="1">
        <v>35012</v>
      </c>
      <c r="G1190" t="s">
        <v>468</v>
      </c>
      <c r="H1190">
        <f>KPI[[#This Row],[UnitPrice]]*KPI[[#This Row],[Quantity]]</f>
        <v>114</v>
      </c>
      <c r="I1190">
        <v>3</v>
      </c>
    </row>
    <row r="1191" spans="1:9" x14ac:dyDescent="0.3">
      <c r="A1191">
        <v>10700</v>
      </c>
      <c r="B1191">
        <v>1</v>
      </c>
      <c r="C1191">
        <v>18</v>
      </c>
      <c r="D1191">
        <v>5</v>
      </c>
      <c r="E1191">
        <v>0.20000000298023224</v>
      </c>
      <c r="F1191" s="1">
        <v>35013</v>
      </c>
      <c r="G1191" t="s">
        <v>607</v>
      </c>
      <c r="H1191">
        <f>KPI[[#This Row],[UnitPrice]]*KPI[[#This Row],[Quantity]]</f>
        <v>90</v>
      </c>
      <c r="I1191">
        <v>3</v>
      </c>
    </row>
    <row r="1192" spans="1:9" x14ac:dyDescent="0.3">
      <c r="A1192">
        <v>10700</v>
      </c>
      <c r="B1192">
        <v>34</v>
      </c>
      <c r="C1192">
        <v>14</v>
      </c>
      <c r="D1192">
        <v>12</v>
      </c>
      <c r="E1192">
        <v>0.20000000298023224</v>
      </c>
      <c r="F1192" s="1">
        <v>35013</v>
      </c>
      <c r="G1192" t="s">
        <v>607</v>
      </c>
      <c r="H1192">
        <f>KPI[[#This Row],[UnitPrice]]*KPI[[#This Row],[Quantity]]</f>
        <v>168</v>
      </c>
      <c r="I1192">
        <v>3</v>
      </c>
    </row>
    <row r="1193" spans="1:9" x14ac:dyDescent="0.3">
      <c r="A1193">
        <v>10700</v>
      </c>
      <c r="B1193">
        <v>68</v>
      </c>
      <c r="C1193">
        <v>12.5</v>
      </c>
      <c r="D1193">
        <v>40</v>
      </c>
      <c r="E1193">
        <v>0.20000000298023224</v>
      </c>
      <c r="F1193" s="1">
        <v>35013</v>
      </c>
      <c r="G1193" t="s">
        <v>607</v>
      </c>
      <c r="H1193">
        <f>KPI[[#This Row],[UnitPrice]]*KPI[[#This Row],[Quantity]]</f>
        <v>500</v>
      </c>
      <c r="I1193">
        <v>3</v>
      </c>
    </row>
    <row r="1194" spans="1:9" x14ac:dyDescent="0.3">
      <c r="A1194">
        <v>10700</v>
      </c>
      <c r="B1194">
        <v>71</v>
      </c>
      <c r="C1194">
        <v>21.5</v>
      </c>
      <c r="D1194">
        <v>60</v>
      </c>
      <c r="E1194">
        <v>0.20000000298023224</v>
      </c>
      <c r="F1194" s="1">
        <v>35013</v>
      </c>
      <c r="G1194" t="s">
        <v>607</v>
      </c>
      <c r="H1194">
        <f>KPI[[#This Row],[UnitPrice]]*KPI[[#This Row],[Quantity]]</f>
        <v>1290</v>
      </c>
      <c r="I1194">
        <v>3</v>
      </c>
    </row>
    <row r="1195" spans="1:9" x14ac:dyDescent="0.3">
      <c r="A1195">
        <v>10701</v>
      </c>
      <c r="B1195">
        <v>59</v>
      </c>
      <c r="C1195">
        <v>55</v>
      </c>
      <c r="D1195">
        <v>42</v>
      </c>
      <c r="E1195">
        <v>0.15000000596046448</v>
      </c>
      <c r="F1195" s="1">
        <v>35016</v>
      </c>
      <c r="G1195" t="s">
        <v>343</v>
      </c>
      <c r="H1195">
        <f>KPI[[#This Row],[UnitPrice]]*KPI[[#This Row],[Quantity]]</f>
        <v>2310</v>
      </c>
      <c r="I1195">
        <v>6</v>
      </c>
    </row>
    <row r="1196" spans="1:9" x14ac:dyDescent="0.3">
      <c r="A1196">
        <v>10701</v>
      </c>
      <c r="B1196">
        <v>71</v>
      </c>
      <c r="C1196">
        <v>21.5</v>
      </c>
      <c r="D1196">
        <v>20</v>
      </c>
      <c r="E1196">
        <v>0.15000000596046448</v>
      </c>
      <c r="F1196" s="1">
        <v>35016</v>
      </c>
      <c r="G1196" t="s">
        <v>343</v>
      </c>
      <c r="H1196">
        <f>KPI[[#This Row],[UnitPrice]]*KPI[[#This Row],[Quantity]]</f>
        <v>430</v>
      </c>
      <c r="I1196">
        <v>6</v>
      </c>
    </row>
    <row r="1197" spans="1:9" x14ac:dyDescent="0.3">
      <c r="A1197">
        <v>10701</v>
      </c>
      <c r="B1197">
        <v>76</v>
      </c>
      <c r="C1197">
        <v>18</v>
      </c>
      <c r="D1197">
        <v>35</v>
      </c>
      <c r="E1197">
        <v>0.15000000596046448</v>
      </c>
      <c r="F1197" s="1">
        <v>35016</v>
      </c>
      <c r="G1197" t="s">
        <v>343</v>
      </c>
      <c r="H1197">
        <f>KPI[[#This Row],[UnitPrice]]*KPI[[#This Row],[Quantity]]</f>
        <v>630</v>
      </c>
      <c r="I1197">
        <v>6</v>
      </c>
    </row>
    <row r="1198" spans="1:9" x14ac:dyDescent="0.3">
      <c r="A1198">
        <v>10702</v>
      </c>
      <c r="B1198">
        <v>3</v>
      </c>
      <c r="C1198">
        <v>10</v>
      </c>
      <c r="D1198">
        <v>6</v>
      </c>
      <c r="E1198">
        <v>0</v>
      </c>
      <c r="F1198" s="1">
        <v>35016</v>
      </c>
      <c r="G1198" t="s">
        <v>41</v>
      </c>
      <c r="H1198">
        <f>KPI[[#This Row],[UnitPrice]]*KPI[[#This Row],[Quantity]]</f>
        <v>60</v>
      </c>
      <c r="I1198">
        <v>4</v>
      </c>
    </row>
    <row r="1199" spans="1:9" x14ac:dyDescent="0.3">
      <c r="A1199">
        <v>10702</v>
      </c>
      <c r="B1199">
        <v>76</v>
      </c>
      <c r="C1199">
        <v>18</v>
      </c>
      <c r="D1199">
        <v>15</v>
      </c>
      <c r="E1199">
        <v>0</v>
      </c>
      <c r="F1199" s="1">
        <v>35016</v>
      </c>
      <c r="G1199" t="s">
        <v>41</v>
      </c>
      <c r="H1199">
        <f>KPI[[#This Row],[UnitPrice]]*KPI[[#This Row],[Quantity]]</f>
        <v>270</v>
      </c>
      <c r="I1199">
        <v>4</v>
      </c>
    </row>
    <row r="1200" spans="1:9" x14ac:dyDescent="0.3">
      <c r="A1200">
        <v>10703</v>
      </c>
      <c r="B1200">
        <v>2</v>
      </c>
      <c r="C1200">
        <v>19</v>
      </c>
      <c r="D1200">
        <v>5</v>
      </c>
      <c r="E1200">
        <v>0</v>
      </c>
      <c r="F1200" s="1">
        <v>35017</v>
      </c>
      <c r="G1200" t="s">
        <v>237</v>
      </c>
      <c r="H1200">
        <f>KPI[[#This Row],[UnitPrice]]*KPI[[#This Row],[Quantity]]</f>
        <v>95</v>
      </c>
      <c r="I1200">
        <v>6</v>
      </c>
    </row>
    <row r="1201" spans="1:9" x14ac:dyDescent="0.3">
      <c r="A1201">
        <v>10703</v>
      </c>
      <c r="B1201">
        <v>59</v>
      </c>
      <c r="C1201">
        <v>55</v>
      </c>
      <c r="D1201">
        <v>35</v>
      </c>
      <c r="E1201">
        <v>0</v>
      </c>
      <c r="F1201" s="1">
        <v>35017</v>
      </c>
      <c r="G1201" t="s">
        <v>237</v>
      </c>
      <c r="H1201">
        <f>KPI[[#This Row],[UnitPrice]]*KPI[[#This Row],[Quantity]]</f>
        <v>1925</v>
      </c>
      <c r="I1201">
        <v>6</v>
      </c>
    </row>
    <row r="1202" spans="1:9" x14ac:dyDescent="0.3">
      <c r="A1202">
        <v>10703</v>
      </c>
      <c r="B1202">
        <v>73</v>
      </c>
      <c r="C1202">
        <v>15</v>
      </c>
      <c r="D1202">
        <v>35</v>
      </c>
      <c r="E1202">
        <v>0</v>
      </c>
      <c r="F1202" s="1">
        <v>35017</v>
      </c>
      <c r="G1202" t="s">
        <v>237</v>
      </c>
      <c r="H1202">
        <f>KPI[[#This Row],[UnitPrice]]*KPI[[#This Row],[Quantity]]</f>
        <v>525</v>
      </c>
      <c r="I1202">
        <v>6</v>
      </c>
    </row>
    <row r="1203" spans="1:9" x14ac:dyDescent="0.3">
      <c r="A1203">
        <v>10704</v>
      </c>
      <c r="B1203">
        <v>4</v>
      </c>
      <c r="C1203">
        <v>22</v>
      </c>
      <c r="D1203">
        <v>6</v>
      </c>
      <c r="E1203">
        <v>0</v>
      </c>
      <c r="F1203" s="1">
        <v>35017</v>
      </c>
      <c r="G1203" t="s">
        <v>541</v>
      </c>
      <c r="H1203">
        <f>KPI[[#This Row],[UnitPrice]]*KPI[[#This Row],[Quantity]]</f>
        <v>132</v>
      </c>
      <c r="I1203">
        <v>6</v>
      </c>
    </row>
    <row r="1204" spans="1:9" x14ac:dyDescent="0.3">
      <c r="A1204">
        <v>10704</v>
      </c>
      <c r="B1204">
        <v>24</v>
      </c>
      <c r="C1204">
        <v>4.5</v>
      </c>
      <c r="D1204">
        <v>35</v>
      </c>
      <c r="E1204">
        <v>0</v>
      </c>
      <c r="F1204" s="1">
        <v>35017</v>
      </c>
      <c r="G1204" t="s">
        <v>541</v>
      </c>
      <c r="H1204">
        <f>KPI[[#This Row],[UnitPrice]]*KPI[[#This Row],[Quantity]]</f>
        <v>157.5</v>
      </c>
      <c r="I1204">
        <v>6</v>
      </c>
    </row>
    <row r="1205" spans="1:9" x14ac:dyDescent="0.3">
      <c r="A1205">
        <v>10704</v>
      </c>
      <c r="B1205">
        <v>48</v>
      </c>
      <c r="C1205">
        <v>12.75</v>
      </c>
      <c r="D1205">
        <v>24</v>
      </c>
      <c r="E1205">
        <v>0</v>
      </c>
      <c r="F1205" s="1">
        <v>35017</v>
      </c>
      <c r="G1205" t="s">
        <v>541</v>
      </c>
      <c r="H1205">
        <f>KPI[[#This Row],[UnitPrice]]*KPI[[#This Row],[Quantity]]</f>
        <v>306</v>
      </c>
      <c r="I1205">
        <v>6</v>
      </c>
    </row>
    <row r="1206" spans="1:9" x14ac:dyDescent="0.3">
      <c r="A1206">
        <v>10705</v>
      </c>
      <c r="B1206">
        <v>31</v>
      </c>
      <c r="C1206">
        <v>12.5</v>
      </c>
      <c r="D1206">
        <v>20</v>
      </c>
      <c r="E1206">
        <v>0</v>
      </c>
      <c r="F1206" s="1">
        <v>35018</v>
      </c>
      <c r="G1206" t="s">
        <v>326</v>
      </c>
      <c r="H1206">
        <f>KPI[[#This Row],[UnitPrice]]*KPI[[#This Row],[Quantity]]</f>
        <v>250</v>
      </c>
      <c r="I1206">
        <v>9</v>
      </c>
    </row>
    <row r="1207" spans="1:9" x14ac:dyDescent="0.3">
      <c r="A1207">
        <v>10705</v>
      </c>
      <c r="B1207">
        <v>32</v>
      </c>
      <c r="C1207">
        <v>32</v>
      </c>
      <c r="D1207">
        <v>4</v>
      </c>
      <c r="E1207">
        <v>0</v>
      </c>
      <c r="F1207" s="1">
        <v>35018</v>
      </c>
      <c r="G1207" t="s">
        <v>326</v>
      </c>
      <c r="H1207">
        <f>KPI[[#This Row],[UnitPrice]]*KPI[[#This Row],[Quantity]]</f>
        <v>128</v>
      </c>
      <c r="I1207">
        <v>9</v>
      </c>
    </row>
    <row r="1208" spans="1:9" x14ac:dyDescent="0.3">
      <c r="A1208">
        <v>10706</v>
      </c>
      <c r="B1208">
        <v>16</v>
      </c>
      <c r="C1208">
        <v>17.45</v>
      </c>
      <c r="D1208">
        <v>20</v>
      </c>
      <c r="E1208">
        <v>0</v>
      </c>
      <c r="F1208" s="1">
        <v>35019</v>
      </c>
      <c r="G1208" t="s">
        <v>488</v>
      </c>
      <c r="H1208">
        <f>KPI[[#This Row],[UnitPrice]]*KPI[[#This Row],[Quantity]]</f>
        <v>349</v>
      </c>
      <c r="I1208">
        <v>8</v>
      </c>
    </row>
    <row r="1209" spans="1:9" x14ac:dyDescent="0.3">
      <c r="A1209">
        <v>10706</v>
      </c>
      <c r="B1209">
        <v>43</v>
      </c>
      <c r="C1209">
        <v>46</v>
      </c>
      <c r="D1209">
        <v>24</v>
      </c>
      <c r="E1209">
        <v>0</v>
      </c>
      <c r="F1209" s="1">
        <v>35019</v>
      </c>
      <c r="G1209" t="s">
        <v>488</v>
      </c>
      <c r="H1209">
        <f>KPI[[#This Row],[UnitPrice]]*KPI[[#This Row],[Quantity]]</f>
        <v>1104</v>
      </c>
      <c r="I1209">
        <v>8</v>
      </c>
    </row>
    <row r="1210" spans="1:9" x14ac:dyDescent="0.3">
      <c r="A1210">
        <v>10706</v>
      </c>
      <c r="B1210">
        <v>59</v>
      </c>
      <c r="C1210">
        <v>55</v>
      </c>
      <c r="D1210">
        <v>8</v>
      </c>
      <c r="E1210">
        <v>0</v>
      </c>
      <c r="F1210" s="1">
        <v>35019</v>
      </c>
      <c r="G1210" t="s">
        <v>488</v>
      </c>
      <c r="H1210">
        <f>KPI[[#This Row],[UnitPrice]]*KPI[[#This Row],[Quantity]]</f>
        <v>440</v>
      </c>
      <c r="I1210">
        <v>8</v>
      </c>
    </row>
    <row r="1211" spans="1:9" x14ac:dyDescent="0.3">
      <c r="A1211">
        <v>10707</v>
      </c>
      <c r="B1211">
        <v>55</v>
      </c>
      <c r="C1211">
        <v>24</v>
      </c>
      <c r="D1211">
        <v>21</v>
      </c>
      <c r="E1211">
        <v>0</v>
      </c>
      <c r="F1211" s="1">
        <v>35019</v>
      </c>
      <c r="G1211" t="s">
        <v>68</v>
      </c>
      <c r="H1211">
        <f>KPI[[#This Row],[UnitPrice]]*KPI[[#This Row],[Quantity]]</f>
        <v>504</v>
      </c>
      <c r="I1211">
        <v>4</v>
      </c>
    </row>
    <row r="1212" spans="1:9" x14ac:dyDescent="0.3">
      <c r="A1212">
        <v>10707</v>
      </c>
      <c r="B1212">
        <v>57</v>
      </c>
      <c r="C1212">
        <v>19.5</v>
      </c>
      <c r="D1212">
        <v>40</v>
      </c>
      <c r="E1212">
        <v>0</v>
      </c>
      <c r="F1212" s="1">
        <v>35019</v>
      </c>
      <c r="G1212" t="s">
        <v>68</v>
      </c>
      <c r="H1212">
        <f>KPI[[#This Row],[UnitPrice]]*KPI[[#This Row],[Quantity]]</f>
        <v>780</v>
      </c>
      <c r="I1212">
        <v>4</v>
      </c>
    </row>
    <row r="1213" spans="1:9" x14ac:dyDescent="0.3">
      <c r="A1213">
        <v>10707</v>
      </c>
      <c r="B1213">
        <v>70</v>
      </c>
      <c r="C1213">
        <v>15</v>
      </c>
      <c r="D1213">
        <v>28</v>
      </c>
      <c r="E1213">
        <v>0.15000000596046448</v>
      </c>
      <c r="F1213" s="1">
        <v>35019</v>
      </c>
      <c r="G1213" t="s">
        <v>68</v>
      </c>
      <c r="H1213">
        <f>KPI[[#This Row],[UnitPrice]]*KPI[[#This Row],[Quantity]]</f>
        <v>420</v>
      </c>
      <c r="I1213">
        <v>4</v>
      </c>
    </row>
    <row r="1214" spans="1:9" x14ac:dyDescent="0.3">
      <c r="A1214">
        <v>10708</v>
      </c>
      <c r="B1214">
        <v>5</v>
      </c>
      <c r="C1214">
        <v>21.35</v>
      </c>
      <c r="D1214">
        <v>4</v>
      </c>
      <c r="E1214">
        <v>0</v>
      </c>
      <c r="F1214" s="1">
        <v>35020</v>
      </c>
      <c r="G1214" t="s">
        <v>655</v>
      </c>
      <c r="H1214">
        <f>KPI[[#This Row],[UnitPrice]]*KPI[[#This Row],[Quantity]]</f>
        <v>85.4</v>
      </c>
      <c r="I1214">
        <v>6</v>
      </c>
    </row>
    <row r="1215" spans="1:9" x14ac:dyDescent="0.3">
      <c r="A1215">
        <v>10708</v>
      </c>
      <c r="B1215">
        <v>36</v>
      </c>
      <c r="C1215">
        <v>19</v>
      </c>
      <c r="D1215">
        <v>5</v>
      </c>
      <c r="E1215">
        <v>0</v>
      </c>
      <c r="F1215" s="1">
        <v>35020</v>
      </c>
      <c r="G1215" t="s">
        <v>655</v>
      </c>
      <c r="H1215">
        <f>KPI[[#This Row],[UnitPrice]]*KPI[[#This Row],[Quantity]]</f>
        <v>95</v>
      </c>
      <c r="I1215">
        <v>6</v>
      </c>
    </row>
    <row r="1216" spans="1:9" x14ac:dyDescent="0.3">
      <c r="A1216">
        <v>10709</v>
      </c>
      <c r="B1216">
        <v>8</v>
      </c>
      <c r="C1216">
        <v>40</v>
      </c>
      <c r="D1216">
        <v>40</v>
      </c>
      <c r="E1216">
        <v>0</v>
      </c>
      <c r="F1216" s="1">
        <v>35020</v>
      </c>
      <c r="G1216" t="s">
        <v>291</v>
      </c>
      <c r="H1216">
        <f>KPI[[#This Row],[UnitPrice]]*KPI[[#This Row],[Quantity]]</f>
        <v>1600</v>
      </c>
      <c r="I1216">
        <v>1</v>
      </c>
    </row>
    <row r="1217" spans="1:9" x14ac:dyDescent="0.3">
      <c r="A1217">
        <v>10709</v>
      </c>
      <c r="B1217">
        <v>51</v>
      </c>
      <c r="C1217">
        <v>53</v>
      </c>
      <c r="D1217">
        <v>28</v>
      </c>
      <c r="E1217">
        <v>0</v>
      </c>
      <c r="F1217" s="1">
        <v>35020</v>
      </c>
      <c r="G1217" t="s">
        <v>291</v>
      </c>
      <c r="H1217">
        <f>KPI[[#This Row],[UnitPrice]]*KPI[[#This Row],[Quantity]]</f>
        <v>1484</v>
      </c>
      <c r="I1217">
        <v>1</v>
      </c>
    </row>
    <row r="1218" spans="1:9" x14ac:dyDescent="0.3">
      <c r="A1218">
        <v>10709</v>
      </c>
      <c r="B1218">
        <v>60</v>
      </c>
      <c r="C1218">
        <v>34</v>
      </c>
      <c r="D1218">
        <v>10</v>
      </c>
      <c r="E1218">
        <v>0</v>
      </c>
      <c r="F1218" s="1">
        <v>35020</v>
      </c>
      <c r="G1218" t="s">
        <v>291</v>
      </c>
      <c r="H1218">
        <f>KPI[[#This Row],[UnitPrice]]*KPI[[#This Row],[Quantity]]</f>
        <v>340</v>
      </c>
      <c r="I1218">
        <v>1</v>
      </c>
    </row>
    <row r="1219" spans="1:9" x14ac:dyDescent="0.3">
      <c r="A1219">
        <v>10710</v>
      </c>
      <c r="B1219">
        <v>19</v>
      </c>
      <c r="C1219">
        <v>9.1999999999999993</v>
      </c>
      <c r="D1219">
        <v>5</v>
      </c>
      <c r="E1219">
        <v>0</v>
      </c>
      <c r="F1219" s="1">
        <v>35023</v>
      </c>
      <c r="G1219" t="s">
        <v>258</v>
      </c>
      <c r="H1219">
        <f>KPI[[#This Row],[UnitPrice]]*KPI[[#This Row],[Quantity]]</f>
        <v>46</v>
      </c>
      <c r="I1219">
        <v>1</v>
      </c>
    </row>
    <row r="1220" spans="1:9" x14ac:dyDescent="0.3">
      <c r="A1220">
        <v>10710</v>
      </c>
      <c r="B1220">
        <v>47</v>
      </c>
      <c r="C1220">
        <v>9.5</v>
      </c>
      <c r="D1220">
        <v>5</v>
      </c>
      <c r="E1220">
        <v>0</v>
      </c>
      <c r="F1220" s="1">
        <v>35023</v>
      </c>
      <c r="G1220" t="s">
        <v>258</v>
      </c>
      <c r="H1220">
        <f>KPI[[#This Row],[UnitPrice]]*KPI[[#This Row],[Quantity]]</f>
        <v>47.5</v>
      </c>
      <c r="I1220">
        <v>1</v>
      </c>
    </row>
    <row r="1221" spans="1:9" x14ac:dyDescent="0.3">
      <c r="A1221">
        <v>10711</v>
      </c>
      <c r="B1221">
        <v>19</v>
      </c>
      <c r="C1221">
        <v>9.1999999999999993</v>
      </c>
      <c r="D1221">
        <v>12</v>
      </c>
      <c r="E1221">
        <v>0</v>
      </c>
      <c r="F1221" s="1">
        <v>35024</v>
      </c>
      <c r="G1221" t="s">
        <v>607</v>
      </c>
      <c r="H1221">
        <f>KPI[[#This Row],[UnitPrice]]*KPI[[#This Row],[Quantity]]</f>
        <v>110.39999999999999</v>
      </c>
      <c r="I1221">
        <v>5</v>
      </c>
    </row>
    <row r="1222" spans="1:9" x14ac:dyDescent="0.3">
      <c r="A1222">
        <v>10711</v>
      </c>
      <c r="B1222">
        <v>41</v>
      </c>
      <c r="C1222">
        <v>9.65</v>
      </c>
      <c r="D1222">
        <v>42</v>
      </c>
      <c r="E1222">
        <v>0</v>
      </c>
      <c r="F1222" s="1">
        <v>35024</v>
      </c>
      <c r="G1222" t="s">
        <v>607</v>
      </c>
      <c r="H1222">
        <f>KPI[[#This Row],[UnitPrice]]*KPI[[#This Row],[Quantity]]</f>
        <v>405.3</v>
      </c>
      <c r="I1222">
        <v>5</v>
      </c>
    </row>
    <row r="1223" spans="1:9" x14ac:dyDescent="0.3">
      <c r="A1223">
        <v>10711</v>
      </c>
      <c r="B1223">
        <v>53</v>
      </c>
      <c r="C1223">
        <v>32.799999999999997</v>
      </c>
      <c r="D1223">
        <v>120</v>
      </c>
      <c r="E1223">
        <v>0</v>
      </c>
      <c r="F1223" s="1">
        <v>35024</v>
      </c>
      <c r="G1223" t="s">
        <v>607</v>
      </c>
      <c r="H1223">
        <f>KPI[[#This Row],[UnitPrice]]*KPI[[#This Row],[Quantity]]</f>
        <v>3935.9999999999995</v>
      </c>
      <c r="I1223">
        <v>5</v>
      </c>
    </row>
    <row r="1224" spans="1:9" x14ac:dyDescent="0.3">
      <c r="A1224">
        <v>10712</v>
      </c>
      <c r="B1224">
        <v>53</v>
      </c>
      <c r="C1224">
        <v>32.799999999999997</v>
      </c>
      <c r="D1224">
        <v>3</v>
      </c>
      <c r="E1224">
        <v>5.000000074505806E-2</v>
      </c>
      <c r="F1224" s="1">
        <v>35024</v>
      </c>
      <c r="G1224" t="s">
        <v>343</v>
      </c>
      <c r="H1224">
        <f>KPI[[#This Row],[UnitPrice]]*KPI[[#This Row],[Quantity]]</f>
        <v>98.399999999999991</v>
      </c>
      <c r="I1224">
        <v>3</v>
      </c>
    </row>
    <row r="1225" spans="1:9" x14ac:dyDescent="0.3">
      <c r="A1225">
        <v>10712</v>
      </c>
      <c r="B1225">
        <v>56</v>
      </c>
      <c r="C1225">
        <v>38</v>
      </c>
      <c r="D1225">
        <v>30</v>
      </c>
      <c r="E1225">
        <v>0</v>
      </c>
      <c r="F1225" s="1">
        <v>35024</v>
      </c>
      <c r="G1225" t="s">
        <v>343</v>
      </c>
      <c r="H1225">
        <f>KPI[[#This Row],[UnitPrice]]*KPI[[#This Row],[Quantity]]</f>
        <v>1140</v>
      </c>
      <c r="I1225">
        <v>3</v>
      </c>
    </row>
    <row r="1226" spans="1:9" x14ac:dyDescent="0.3">
      <c r="A1226">
        <v>10713</v>
      </c>
      <c r="B1226">
        <v>10</v>
      </c>
      <c r="C1226">
        <v>31</v>
      </c>
      <c r="D1226">
        <v>18</v>
      </c>
      <c r="E1226">
        <v>0</v>
      </c>
      <c r="F1226" s="1">
        <v>35025</v>
      </c>
      <c r="G1226" t="s">
        <v>607</v>
      </c>
      <c r="H1226">
        <f>KPI[[#This Row],[UnitPrice]]*KPI[[#This Row],[Quantity]]</f>
        <v>558</v>
      </c>
      <c r="I1226">
        <v>1</v>
      </c>
    </row>
    <row r="1227" spans="1:9" x14ac:dyDescent="0.3">
      <c r="A1227">
        <v>10713</v>
      </c>
      <c r="B1227">
        <v>26</v>
      </c>
      <c r="C1227">
        <v>31.23</v>
      </c>
      <c r="D1227">
        <v>30</v>
      </c>
      <c r="E1227">
        <v>0</v>
      </c>
      <c r="F1227" s="1">
        <v>35025</v>
      </c>
      <c r="G1227" t="s">
        <v>607</v>
      </c>
      <c r="H1227">
        <f>KPI[[#This Row],[UnitPrice]]*KPI[[#This Row],[Quantity]]</f>
        <v>936.9</v>
      </c>
      <c r="I1227">
        <v>1</v>
      </c>
    </row>
    <row r="1228" spans="1:9" x14ac:dyDescent="0.3">
      <c r="A1228">
        <v>10713</v>
      </c>
      <c r="B1228">
        <v>45</v>
      </c>
      <c r="C1228">
        <v>9.5</v>
      </c>
      <c r="D1228">
        <v>110</v>
      </c>
      <c r="E1228">
        <v>0</v>
      </c>
      <c r="F1228" s="1">
        <v>35025</v>
      </c>
      <c r="G1228" t="s">
        <v>607</v>
      </c>
      <c r="H1228">
        <f>KPI[[#This Row],[UnitPrice]]*KPI[[#This Row],[Quantity]]</f>
        <v>1045</v>
      </c>
      <c r="I1228">
        <v>1</v>
      </c>
    </row>
    <row r="1229" spans="1:9" x14ac:dyDescent="0.3">
      <c r="A1229">
        <v>10713</v>
      </c>
      <c r="B1229">
        <v>46</v>
      </c>
      <c r="C1229">
        <v>12</v>
      </c>
      <c r="D1229">
        <v>24</v>
      </c>
      <c r="E1229">
        <v>0</v>
      </c>
      <c r="F1229" s="1">
        <v>35025</v>
      </c>
      <c r="G1229" t="s">
        <v>607</v>
      </c>
      <c r="H1229">
        <f>KPI[[#This Row],[UnitPrice]]*KPI[[#This Row],[Quantity]]</f>
        <v>288</v>
      </c>
      <c r="I1229">
        <v>1</v>
      </c>
    </row>
    <row r="1230" spans="1:9" x14ac:dyDescent="0.3">
      <c r="A1230">
        <v>10714</v>
      </c>
      <c r="B1230">
        <v>2</v>
      </c>
      <c r="C1230">
        <v>19</v>
      </c>
      <c r="D1230">
        <v>30</v>
      </c>
      <c r="E1230">
        <v>0.25</v>
      </c>
      <c r="F1230" s="1">
        <v>35025</v>
      </c>
      <c r="G1230" t="s">
        <v>607</v>
      </c>
      <c r="H1230">
        <f>KPI[[#This Row],[UnitPrice]]*KPI[[#This Row],[Quantity]]</f>
        <v>570</v>
      </c>
      <c r="I1230">
        <v>5</v>
      </c>
    </row>
    <row r="1231" spans="1:9" x14ac:dyDescent="0.3">
      <c r="A1231">
        <v>10714</v>
      </c>
      <c r="B1231">
        <v>17</v>
      </c>
      <c r="C1231">
        <v>39</v>
      </c>
      <c r="D1231">
        <v>27</v>
      </c>
      <c r="E1231">
        <v>0.25</v>
      </c>
      <c r="F1231" s="1">
        <v>35025</v>
      </c>
      <c r="G1231" t="s">
        <v>607</v>
      </c>
      <c r="H1231">
        <f>KPI[[#This Row],[UnitPrice]]*KPI[[#This Row],[Quantity]]</f>
        <v>1053</v>
      </c>
      <c r="I1231">
        <v>5</v>
      </c>
    </row>
    <row r="1232" spans="1:9" x14ac:dyDescent="0.3">
      <c r="A1232">
        <v>10714</v>
      </c>
      <c r="B1232">
        <v>47</v>
      </c>
      <c r="C1232">
        <v>9.5</v>
      </c>
      <c r="D1232">
        <v>50</v>
      </c>
      <c r="E1232">
        <v>0.25</v>
      </c>
      <c r="F1232" s="1">
        <v>35025</v>
      </c>
      <c r="G1232" t="s">
        <v>607</v>
      </c>
      <c r="H1232">
        <f>KPI[[#This Row],[UnitPrice]]*KPI[[#This Row],[Quantity]]</f>
        <v>475</v>
      </c>
      <c r="I1232">
        <v>5</v>
      </c>
    </row>
    <row r="1233" spans="1:9" x14ac:dyDescent="0.3">
      <c r="A1233">
        <v>10714</v>
      </c>
      <c r="B1233">
        <v>56</v>
      </c>
      <c r="C1233">
        <v>38</v>
      </c>
      <c r="D1233">
        <v>18</v>
      </c>
      <c r="E1233">
        <v>0.25</v>
      </c>
      <c r="F1233" s="1">
        <v>35025</v>
      </c>
      <c r="G1233" t="s">
        <v>607</v>
      </c>
      <c r="H1233">
        <f>KPI[[#This Row],[UnitPrice]]*KPI[[#This Row],[Quantity]]</f>
        <v>684</v>
      </c>
      <c r="I1233">
        <v>5</v>
      </c>
    </row>
    <row r="1234" spans="1:9" x14ac:dyDescent="0.3">
      <c r="A1234">
        <v>10714</v>
      </c>
      <c r="B1234">
        <v>58</v>
      </c>
      <c r="C1234">
        <v>13.25</v>
      </c>
      <c r="D1234">
        <v>12</v>
      </c>
      <c r="E1234">
        <v>0.25</v>
      </c>
      <c r="F1234" s="1">
        <v>35025</v>
      </c>
      <c r="G1234" t="s">
        <v>607</v>
      </c>
      <c r="H1234">
        <f>KPI[[#This Row],[UnitPrice]]*KPI[[#This Row],[Quantity]]</f>
        <v>159</v>
      </c>
      <c r="I1234">
        <v>5</v>
      </c>
    </row>
    <row r="1235" spans="1:9" x14ac:dyDescent="0.3">
      <c r="A1235">
        <v>10715</v>
      </c>
      <c r="B1235">
        <v>10</v>
      </c>
      <c r="C1235">
        <v>31</v>
      </c>
      <c r="D1235">
        <v>21</v>
      </c>
      <c r="E1235">
        <v>0</v>
      </c>
      <c r="F1235" s="1">
        <v>35026</v>
      </c>
      <c r="G1235" t="s">
        <v>114</v>
      </c>
      <c r="H1235">
        <f>KPI[[#This Row],[UnitPrice]]*KPI[[#This Row],[Quantity]]</f>
        <v>651</v>
      </c>
      <c r="I1235">
        <v>3</v>
      </c>
    </row>
    <row r="1236" spans="1:9" x14ac:dyDescent="0.3">
      <c r="A1236">
        <v>10715</v>
      </c>
      <c r="B1236">
        <v>71</v>
      </c>
      <c r="C1236">
        <v>21.5</v>
      </c>
      <c r="D1236">
        <v>30</v>
      </c>
      <c r="E1236">
        <v>0</v>
      </c>
      <c r="F1236" s="1">
        <v>35026</v>
      </c>
      <c r="G1236" t="s">
        <v>114</v>
      </c>
      <c r="H1236">
        <f>KPI[[#This Row],[UnitPrice]]*KPI[[#This Row],[Quantity]]</f>
        <v>645</v>
      </c>
      <c r="I1236">
        <v>3</v>
      </c>
    </row>
    <row r="1237" spans="1:9" x14ac:dyDescent="0.3">
      <c r="A1237">
        <v>10716</v>
      </c>
      <c r="B1237">
        <v>21</v>
      </c>
      <c r="C1237">
        <v>10</v>
      </c>
      <c r="D1237">
        <v>5</v>
      </c>
      <c r="E1237">
        <v>0</v>
      </c>
      <c r="F1237" s="1">
        <v>35027</v>
      </c>
      <c r="G1237" t="s">
        <v>554</v>
      </c>
      <c r="H1237">
        <f>KPI[[#This Row],[UnitPrice]]*KPI[[#This Row],[Quantity]]</f>
        <v>50</v>
      </c>
      <c r="I1237">
        <v>4</v>
      </c>
    </row>
    <row r="1238" spans="1:9" x14ac:dyDescent="0.3">
      <c r="A1238">
        <v>10716</v>
      </c>
      <c r="B1238">
        <v>51</v>
      </c>
      <c r="C1238">
        <v>53</v>
      </c>
      <c r="D1238">
        <v>7</v>
      </c>
      <c r="E1238">
        <v>0</v>
      </c>
      <c r="F1238" s="1">
        <v>35027</v>
      </c>
      <c r="G1238" t="s">
        <v>554</v>
      </c>
      <c r="H1238">
        <f>KPI[[#This Row],[UnitPrice]]*KPI[[#This Row],[Quantity]]</f>
        <v>371</v>
      </c>
      <c r="I1238">
        <v>4</v>
      </c>
    </row>
    <row r="1239" spans="1:9" x14ac:dyDescent="0.3">
      <c r="A1239">
        <v>10716</v>
      </c>
      <c r="B1239">
        <v>61</v>
      </c>
      <c r="C1239">
        <v>28.5</v>
      </c>
      <c r="D1239">
        <v>10</v>
      </c>
      <c r="E1239">
        <v>0</v>
      </c>
      <c r="F1239" s="1">
        <v>35027</v>
      </c>
      <c r="G1239" t="s">
        <v>554</v>
      </c>
      <c r="H1239">
        <f>KPI[[#This Row],[UnitPrice]]*KPI[[#This Row],[Quantity]]</f>
        <v>285</v>
      </c>
      <c r="I1239">
        <v>4</v>
      </c>
    </row>
    <row r="1240" spans="1:9" x14ac:dyDescent="0.3">
      <c r="A1240">
        <v>10717</v>
      </c>
      <c r="B1240">
        <v>21</v>
      </c>
      <c r="C1240">
        <v>10</v>
      </c>
      <c r="D1240">
        <v>32</v>
      </c>
      <c r="E1240">
        <v>5.000000074505806E-2</v>
      </c>
      <c r="F1240" s="1">
        <v>35027</v>
      </c>
      <c r="G1240" t="s">
        <v>244</v>
      </c>
      <c r="H1240">
        <f>KPI[[#This Row],[UnitPrice]]*KPI[[#This Row],[Quantity]]</f>
        <v>320</v>
      </c>
      <c r="I1240">
        <v>1</v>
      </c>
    </row>
    <row r="1241" spans="1:9" x14ac:dyDescent="0.3">
      <c r="A1241">
        <v>10717</v>
      </c>
      <c r="B1241">
        <v>54</v>
      </c>
      <c r="C1241">
        <v>7.45</v>
      </c>
      <c r="D1241">
        <v>15</v>
      </c>
      <c r="E1241">
        <v>0</v>
      </c>
      <c r="F1241" s="1">
        <v>35027</v>
      </c>
      <c r="G1241" t="s">
        <v>244</v>
      </c>
      <c r="H1241">
        <f>KPI[[#This Row],[UnitPrice]]*KPI[[#This Row],[Quantity]]</f>
        <v>111.75</v>
      </c>
      <c r="I1241">
        <v>1</v>
      </c>
    </row>
    <row r="1242" spans="1:9" x14ac:dyDescent="0.3">
      <c r="A1242">
        <v>10717</v>
      </c>
      <c r="B1242">
        <v>69</v>
      </c>
      <c r="C1242">
        <v>36</v>
      </c>
      <c r="D1242">
        <v>25</v>
      </c>
      <c r="E1242">
        <v>5.000000074505806E-2</v>
      </c>
      <c r="F1242" s="1">
        <v>35027</v>
      </c>
      <c r="G1242" t="s">
        <v>244</v>
      </c>
      <c r="H1242">
        <f>KPI[[#This Row],[UnitPrice]]*KPI[[#This Row],[Quantity]]</f>
        <v>900</v>
      </c>
      <c r="I1242">
        <v>1</v>
      </c>
    </row>
    <row r="1243" spans="1:9" x14ac:dyDescent="0.3">
      <c r="A1243">
        <v>10718</v>
      </c>
      <c r="B1243">
        <v>12</v>
      </c>
      <c r="C1243">
        <v>38</v>
      </c>
      <c r="D1243">
        <v>36</v>
      </c>
      <c r="E1243">
        <v>0</v>
      </c>
      <c r="F1243" s="1">
        <v>35030</v>
      </c>
      <c r="G1243" t="s">
        <v>360</v>
      </c>
      <c r="H1243">
        <f>KPI[[#This Row],[UnitPrice]]*KPI[[#This Row],[Quantity]]</f>
        <v>1368</v>
      </c>
      <c r="I1243">
        <v>1</v>
      </c>
    </row>
    <row r="1244" spans="1:9" x14ac:dyDescent="0.3">
      <c r="A1244">
        <v>10718</v>
      </c>
      <c r="B1244">
        <v>16</v>
      </c>
      <c r="C1244">
        <v>17.45</v>
      </c>
      <c r="D1244">
        <v>20</v>
      </c>
      <c r="E1244">
        <v>0</v>
      </c>
      <c r="F1244" s="1">
        <v>35030</v>
      </c>
      <c r="G1244" t="s">
        <v>360</v>
      </c>
      <c r="H1244">
        <f>KPI[[#This Row],[UnitPrice]]*KPI[[#This Row],[Quantity]]</f>
        <v>349</v>
      </c>
      <c r="I1244">
        <v>1</v>
      </c>
    </row>
    <row r="1245" spans="1:9" x14ac:dyDescent="0.3">
      <c r="A1245">
        <v>10718</v>
      </c>
      <c r="B1245">
        <v>36</v>
      </c>
      <c r="C1245">
        <v>19</v>
      </c>
      <c r="D1245">
        <v>40</v>
      </c>
      <c r="E1245">
        <v>0</v>
      </c>
      <c r="F1245" s="1">
        <v>35030</v>
      </c>
      <c r="G1245" t="s">
        <v>360</v>
      </c>
      <c r="H1245">
        <f>KPI[[#This Row],[UnitPrice]]*KPI[[#This Row],[Quantity]]</f>
        <v>760</v>
      </c>
      <c r="I1245">
        <v>1</v>
      </c>
    </row>
    <row r="1246" spans="1:9" x14ac:dyDescent="0.3">
      <c r="A1246">
        <v>10718</v>
      </c>
      <c r="B1246">
        <v>62</v>
      </c>
      <c r="C1246">
        <v>49.3</v>
      </c>
      <c r="D1246">
        <v>20</v>
      </c>
      <c r="E1246">
        <v>0</v>
      </c>
      <c r="F1246" s="1">
        <v>35030</v>
      </c>
      <c r="G1246" t="s">
        <v>360</v>
      </c>
      <c r="H1246">
        <f>KPI[[#This Row],[UnitPrice]]*KPI[[#This Row],[Quantity]]</f>
        <v>986</v>
      </c>
      <c r="I1246">
        <v>1</v>
      </c>
    </row>
    <row r="1247" spans="1:9" x14ac:dyDescent="0.3">
      <c r="A1247">
        <v>10719</v>
      </c>
      <c r="B1247">
        <v>18</v>
      </c>
      <c r="C1247">
        <v>62.5</v>
      </c>
      <c r="D1247">
        <v>12</v>
      </c>
      <c r="E1247">
        <v>0.25</v>
      </c>
      <c r="F1247" s="1">
        <v>35030</v>
      </c>
      <c r="G1247" t="s">
        <v>408</v>
      </c>
      <c r="H1247">
        <f>KPI[[#This Row],[UnitPrice]]*KPI[[#This Row],[Quantity]]</f>
        <v>750</v>
      </c>
      <c r="I1247">
        <v>8</v>
      </c>
    </row>
    <row r="1248" spans="1:9" x14ac:dyDescent="0.3">
      <c r="A1248">
        <v>10719</v>
      </c>
      <c r="B1248">
        <v>30</v>
      </c>
      <c r="C1248">
        <v>25.89</v>
      </c>
      <c r="D1248">
        <v>3</v>
      </c>
      <c r="E1248">
        <v>0.25</v>
      </c>
      <c r="F1248" s="1">
        <v>35030</v>
      </c>
      <c r="G1248" t="s">
        <v>408</v>
      </c>
      <c r="H1248">
        <f>KPI[[#This Row],[UnitPrice]]*KPI[[#This Row],[Quantity]]</f>
        <v>77.67</v>
      </c>
      <c r="I1248">
        <v>8</v>
      </c>
    </row>
    <row r="1249" spans="1:9" x14ac:dyDescent="0.3">
      <c r="A1249">
        <v>10719</v>
      </c>
      <c r="B1249">
        <v>54</v>
      </c>
      <c r="C1249">
        <v>7.45</v>
      </c>
      <c r="D1249">
        <v>40</v>
      </c>
      <c r="E1249">
        <v>0.25</v>
      </c>
      <c r="F1249" s="1">
        <v>35030</v>
      </c>
      <c r="G1249" t="s">
        <v>408</v>
      </c>
      <c r="H1249">
        <f>KPI[[#This Row],[UnitPrice]]*KPI[[#This Row],[Quantity]]</f>
        <v>298</v>
      </c>
      <c r="I1249">
        <v>8</v>
      </c>
    </row>
    <row r="1250" spans="1:9" x14ac:dyDescent="0.3">
      <c r="A1250">
        <v>10720</v>
      </c>
      <c r="B1250">
        <v>35</v>
      </c>
      <c r="C1250">
        <v>18</v>
      </c>
      <c r="D1250">
        <v>21</v>
      </c>
      <c r="E1250">
        <v>0</v>
      </c>
      <c r="F1250" s="1">
        <v>35031</v>
      </c>
      <c r="G1250" t="s">
        <v>534</v>
      </c>
      <c r="H1250">
        <f>KPI[[#This Row],[UnitPrice]]*KPI[[#This Row],[Quantity]]</f>
        <v>378</v>
      </c>
      <c r="I1250">
        <v>8</v>
      </c>
    </row>
    <row r="1251" spans="1:9" x14ac:dyDescent="0.3">
      <c r="A1251">
        <v>10720</v>
      </c>
      <c r="B1251">
        <v>71</v>
      </c>
      <c r="C1251">
        <v>21.5</v>
      </c>
      <c r="D1251">
        <v>8</v>
      </c>
      <c r="E1251">
        <v>0</v>
      </c>
      <c r="F1251" s="1">
        <v>35031</v>
      </c>
      <c r="G1251" t="s">
        <v>534</v>
      </c>
      <c r="H1251">
        <f>KPI[[#This Row],[UnitPrice]]*KPI[[#This Row],[Quantity]]</f>
        <v>172</v>
      </c>
      <c r="I1251">
        <v>8</v>
      </c>
    </row>
    <row r="1252" spans="1:9" x14ac:dyDescent="0.3">
      <c r="A1252">
        <v>10721</v>
      </c>
      <c r="B1252">
        <v>44</v>
      </c>
      <c r="C1252">
        <v>19.45</v>
      </c>
      <c r="D1252">
        <v>50</v>
      </c>
      <c r="E1252">
        <v>5.000000074505806E-2</v>
      </c>
      <c r="F1252" s="1">
        <v>35032</v>
      </c>
      <c r="G1252" t="s">
        <v>547</v>
      </c>
      <c r="H1252">
        <f>KPI[[#This Row],[UnitPrice]]*KPI[[#This Row],[Quantity]]</f>
        <v>972.5</v>
      </c>
      <c r="I1252">
        <v>5</v>
      </c>
    </row>
    <row r="1253" spans="1:9" x14ac:dyDescent="0.3">
      <c r="A1253">
        <v>10722</v>
      </c>
      <c r="B1253">
        <v>2</v>
      </c>
      <c r="C1253">
        <v>19</v>
      </c>
      <c r="D1253">
        <v>3</v>
      </c>
      <c r="E1253">
        <v>0</v>
      </c>
      <c r="F1253" s="1">
        <v>35032</v>
      </c>
      <c r="G1253" t="s">
        <v>607</v>
      </c>
      <c r="H1253">
        <f>KPI[[#This Row],[UnitPrice]]*KPI[[#This Row],[Quantity]]</f>
        <v>57</v>
      </c>
      <c r="I1253">
        <v>8</v>
      </c>
    </row>
    <row r="1254" spans="1:9" x14ac:dyDescent="0.3">
      <c r="A1254">
        <v>10722</v>
      </c>
      <c r="B1254">
        <v>31</v>
      </c>
      <c r="C1254">
        <v>12.5</v>
      </c>
      <c r="D1254">
        <v>50</v>
      </c>
      <c r="E1254">
        <v>0</v>
      </c>
      <c r="F1254" s="1">
        <v>35032</v>
      </c>
      <c r="G1254" t="s">
        <v>607</v>
      </c>
      <c r="H1254">
        <f>KPI[[#This Row],[UnitPrice]]*KPI[[#This Row],[Quantity]]</f>
        <v>625</v>
      </c>
      <c r="I1254">
        <v>8</v>
      </c>
    </row>
    <row r="1255" spans="1:9" x14ac:dyDescent="0.3">
      <c r="A1255">
        <v>10722</v>
      </c>
      <c r="B1255">
        <v>68</v>
      </c>
      <c r="C1255">
        <v>12.5</v>
      </c>
      <c r="D1255">
        <v>45</v>
      </c>
      <c r="E1255">
        <v>0</v>
      </c>
      <c r="F1255" s="1">
        <v>35032</v>
      </c>
      <c r="G1255" t="s">
        <v>607</v>
      </c>
      <c r="H1255">
        <f>KPI[[#This Row],[UnitPrice]]*KPI[[#This Row],[Quantity]]</f>
        <v>562.5</v>
      </c>
      <c r="I1255">
        <v>8</v>
      </c>
    </row>
    <row r="1256" spans="1:9" x14ac:dyDescent="0.3">
      <c r="A1256">
        <v>10722</v>
      </c>
      <c r="B1256">
        <v>75</v>
      </c>
      <c r="C1256">
        <v>7.75</v>
      </c>
      <c r="D1256">
        <v>42</v>
      </c>
      <c r="E1256">
        <v>0</v>
      </c>
      <c r="F1256" s="1">
        <v>35032</v>
      </c>
      <c r="G1256" t="s">
        <v>607</v>
      </c>
      <c r="H1256">
        <f>KPI[[#This Row],[UnitPrice]]*KPI[[#This Row],[Quantity]]</f>
        <v>325.5</v>
      </c>
      <c r="I1256">
        <v>8</v>
      </c>
    </row>
    <row r="1257" spans="1:9" x14ac:dyDescent="0.3">
      <c r="A1257">
        <v>10723</v>
      </c>
      <c r="B1257">
        <v>26</v>
      </c>
      <c r="C1257">
        <v>31.23</v>
      </c>
      <c r="D1257">
        <v>15</v>
      </c>
      <c r="E1257">
        <v>0</v>
      </c>
      <c r="F1257" s="1">
        <v>35033</v>
      </c>
      <c r="G1257" t="s">
        <v>745</v>
      </c>
      <c r="H1257">
        <f>KPI[[#This Row],[UnitPrice]]*KPI[[#This Row],[Quantity]]</f>
        <v>468.45</v>
      </c>
      <c r="I1257">
        <v>3</v>
      </c>
    </row>
    <row r="1258" spans="1:9" x14ac:dyDescent="0.3">
      <c r="A1258">
        <v>10724</v>
      </c>
      <c r="B1258">
        <v>10</v>
      </c>
      <c r="C1258">
        <v>31</v>
      </c>
      <c r="D1258">
        <v>16</v>
      </c>
      <c r="E1258">
        <v>0</v>
      </c>
      <c r="F1258" s="1">
        <v>35033</v>
      </c>
      <c r="G1258" t="s">
        <v>459</v>
      </c>
      <c r="H1258">
        <f>KPI[[#This Row],[UnitPrice]]*KPI[[#This Row],[Quantity]]</f>
        <v>496</v>
      </c>
      <c r="I1258">
        <v>8</v>
      </c>
    </row>
    <row r="1259" spans="1:9" x14ac:dyDescent="0.3">
      <c r="A1259">
        <v>10724</v>
      </c>
      <c r="B1259">
        <v>61</v>
      </c>
      <c r="C1259">
        <v>28.5</v>
      </c>
      <c r="D1259">
        <v>5</v>
      </c>
      <c r="E1259">
        <v>0</v>
      </c>
      <c r="F1259" s="1">
        <v>35033</v>
      </c>
      <c r="G1259" t="s">
        <v>459</v>
      </c>
      <c r="H1259">
        <f>KPI[[#This Row],[UnitPrice]]*KPI[[#This Row],[Quantity]]</f>
        <v>142.5</v>
      </c>
      <c r="I1259">
        <v>8</v>
      </c>
    </row>
    <row r="1260" spans="1:9" x14ac:dyDescent="0.3">
      <c r="A1260">
        <v>10725</v>
      </c>
      <c r="B1260">
        <v>41</v>
      </c>
      <c r="C1260">
        <v>9.65</v>
      </c>
      <c r="D1260">
        <v>12</v>
      </c>
      <c r="E1260">
        <v>0</v>
      </c>
      <c r="F1260" s="1">
        <v>35034</v>
      </c>
      <c r="G1260" t="s">
        <v>214</v>
      </c>
      <c r="H1260">
        <f>KPI[[#This Row],[UnitPrice]]*KPI[[#This Row],[Quantity]]</f>
        <v>115.80000000000001</v>
      </c>
      <c r="I1260">
        <v>4</v>
      </c>
    </row>
    <row r="1261" spans="1:9" x14ac:dyDescent="0.3">
      <c r="A1261">
        <v>10725</v>
      </c>
      <c r="B1261">
        <v>52</v>
      </c>
      <c r="C1261">
        <v>7</v>
      </c>
      <c r="D1261">
        <v>4</v>
      </c>
      <c r="E1261">
        <v>0</v>
      </c>
      <c r="F1261" s="1">
        <v>35034</v>
      </c>
      <c r="G1261" t="s">
        <v>214</v>
      </c>
      <c r="H1261">
        <f>KPI[[#This Row],[UnitPrice]]*KPI[[#This Row],[Quantity]]</f>
        <v>28</v>
      </c>
      <c r="I1261">
        <v>4</v>
      </c>
    </row>
    <row r="1262" spans="1:9" x14ac:dyDescent="0.3">
      <c r="A1262">
        <v>10725</v>
      </c>
      <c r="B1262">
        <v>55</v>
      </c>
      <c r="C1262">
        <v>24</v>
      </c>
      <c r="D1262">
        <v>6</v>
      </c>
      <c r="E1262">
        <v>0</v>
      </c>
      <c r="F1262" s="1">
        <v>35034</v>
      </c>
      <c r="G1262" t="s">
        <v>214</v>
      </c>
      <c r="H1262">
        <f>KPI[[#This Row],[UnitPrice]]*KPI[[#This Row],[Quantity]]</f>
        <v>144</v>
      </c>
      <c r="I1262">
        <v>4</v>
      </c>
    </row>
    <row r="1263" spans="1:9" x14ac:dyDescent="0.3">
      <c r="A1263">
        <v>10726</v>
      </c>
      <c r="B1263">
        <v>4</v>
      </c>
      <c r="C1263">
        <v>22</v>
      </c>
      <c r="D1263">
        <v>25</v>
      </c>
      <c r="E1263">
        <v>0</v>
      </c>
      <c r="F1263" s="1">
        <v>35037</v>
      </c>
      <c r="G1263" t="s">
        <v>197</v>
      </c>
      <c r="H1263">
        <f>KPI[[#This Row],[UnitPrice]]*KPI[[#This Row],[Quantity]]</f>
        <v>550</v>
      </c>
      <c r="I1263">
        <v>4</v>
      </c>
    </row>
    <row r="1264" spans="1:9" x14ac:dyDescent="0.3">
      <c r="A1264">
        <v>10726</v>
      </c>
      <c r="B1264">
        <v>11</v>
      </c>
      <c r="C1264">
        <v>21</v>
      </c>
      <c r="D1264">
        <v>5</v>
      </c>
      <c r="E1264">
        <v>0</v>
      </c>
      <c r="F1264" s="1">
        <v>35037</v>
      </c>
      <c r="G1264" t="s">
        <v>197</v>
      </c>
      <c r="H1264">
        <f>KPI[[#This Row],[UnitPrice]]*KPI[[#This Row],[Quantity]]</f>
        <v>105</v>
      </c>
      <c r="I1264">
        <v>4</v>
      </c>
    </row>
    <row r="1265" spans="1:9" x14ac:dyDescent="0.3">
      <c r="A1265">
        <v>10727</v>
      </c>
      <c r="B1265">
        <v>17</v>
      </c>
      <c r="C1265">
        <v>39</v>
      </c>
      <c r="D1265">
        <v>20</v>
      </c>
      <c r="E1265">
        <v>5.000000074505806E-2</v>
      </c>
      <c r="F1265" s="1">
        <v>35037</v>
      </c>
      <c r="G1265" t="s">
        <v>570</v>
      </c>
      <c r="H1265">
        <f>KPI[[#This Row],[UnitPrice]]*KPI[[#This Row],[Quantity]]</f>
        <v>780</v>
      </c>
      <c r="I1265">
        <v>2</v>
      </c>
    </row>
    <row r="1266" spans="1:9" x14ac:dyDescent="0.3">
      <c r="A1266">
        <v>10727</v>
      </c>
      <c r="B1266">
        <v>56</v>
      </c>
      <c r="C1266">
        <v>38</v>
      </c>
      <c r="D1266">
        <v>10</v>
      </c>
      <c r="E1266">
        <v>5.000000074505806E-2</v>
      </c>
      <c r="F1266" s="1">
        <v>35037</v>
      </c>
      <c r="G1266" t="s">
        <v>570</v>
      </c>
      <c r="H1266">
        <f>KPI[[#This Row],[UnitPrice]]*KPI[[#This Row],[Quantity]]</f>
        <v>380</v>
      </c>
      <c r="I1266">
        <v>2</v>
      </c>
    </row>
    <row r="1267" spans="1:9" x14ac:dyDescent="0.3">
      <c r="A1267">
        <v>10727</v>
      </c>
      <c r="B1267">
        <v>59</v>
      </c>
      <c r="C1267">
        <v>55</v>
      </c>
      <c r="D1267">
        <v>10</v>
      </c>
      <c r="E1267">
        <v>5.000000074505806E-2</v>
      </c>
      <c r="F1267" s="1">
        <v>35037</v>
      </c>
      <c r="G1267" t="s">
        <v>570</v>
      </c>
      <c r="H1267">
        <f>KPI[[#This Row],[UnitPrice]]*KPI[[#This Row],[Quantity]]</f>
        <v>550</v>
      </c>
      <c r="I1267">
        <v>2</v>
      </c>
    </row>
    <row r="1268" spans="1:9" x14ac:dyDescent="0.3">
      <c r="A1268">
        <v>10728</v>
      </c>
      <c r="B1268">
        <v>30</v>
      </c>
      <c r="C1268">
        <v>25.89</v>
      </c>
      <c r="D1268">
        <v>15</v>
      </c>
      <c r="E1268">
        <v>0</v>
      </c>
      <c r="F1268" s="1">
        <v>35038</v>
      </c>
      <c r="G1268" t="s">
        <v>541</v>
      </c>
      <c r="H1268">
        <f>KPI[[#This Row],[UnitPrice]]*KPI[[#This Row],[Quantity]]</f>
        <v>388.35</v>
      </c>
      <c r="I1268">
        <v>4</v>
      </c>
    </row>
    <row r="1269" spans="1:9" x14ac:dyDescent="0.3">
      <c r="A1269">
        <v>10728</v>
      </c>
      <c r="B1269">
        <v>40</v>
      </c>
      <c r="C1269">
        <v>18.399999999999999</v>
      </c>
      <c r="D1269">
        <v>6</v>
      </c>
      <c r="E1269">
        <v>0</v>
      </c>
      <c r="F1269" s="1">
        <v>35038</v>
      </c>
      <c r="G1269" t="s">
        <v>541</v>
      </c>
      <c r="H1269">
        <f>KPI[[#This Row],[UnitPrice]]*KPI[[#This Row],[Quantity]]</f>
        <v>110.39999999999999</v>
      </c>
      <c r="I1269">
        <v>4</v>
      </c>
    </row>
    <row r="1270" spans="1:9" x14ac:dyDescent="0.3">
      <c r="A1270">
        <v>10728</v>
      </c>
      <c r="B1270">
        <v>55</v>
      </c>
      <c r="C1270">
        <v>24</v>
      </c>
      <c r="D1270">
        <v>12</v>
      </c>
      <c r="E1270">
        <v>0</v>
      </c>
      <c r="F1270" s="1">
        <v>35038</v>
      </c>
      <c r="G1270" t="s">
        <v>541</v>
      </c>
      <c r="H1270">
        <f>KPI[[#This Row],[UnitPrice]]*KPI[[#This Row],[Quantity]]</f>
        <v>288</v>
      </c>
      <c r="I1270">
        <v>4</v>
      </c>
    </row>
    <row r="1271" spans="1:9" x14ac:dyDescent="0.3">
      <c r="A1271">
        <v>10728</v>
      </c>
      <c r="B1271">
        <v>60</v>
      </c>
      <c r="C1271">
        <v>34</v>
      </c>
      <c r="D1271">
        <v>15</v>
      </c>
      <c r="E1271">
        <v>0</v>
      </c>
      <c r="F1271" s="1">
        <v>35038</v>
      </c>
      <c r="G1271" t="s">
        <v>541</v>
      </c>
      <c r="H1271">
        <f>KPI[[#This Row],[UnitPrice]]*KPI[[#This Row],[Quantity]]</f>
        <v>510</v>
      </c>
      <c r="I1271">
        <v>4</v>
      </c>
    </row>
    <row r="1272" spans="1:9" x14ac:dyDescent="0.3">
      <c r="A1272">
        <v>10729</v>
      </c>
      <c r="B1272">
        <v>1</v>
      </c>
      <c r="C1272">
        <v>18</v>
      </c>
      <c r="D1272">
        <v>50</v>
      </c>
      <c r="E1272">
        <v>0</v>
      </c>
      <c r="F1272" s="1">
        <v>35038</v>
      </c>
      <c r="G1272" t="s">
        <v>425</v>
      </c>
      <c r="H1272">
        <f>KPI[[#This Row],[UnitPrice]]*KPI[[#This Row],[Quantity]]</f>
        <v>900</v>
      </c>
      <c r="I1272">
        <v>8</v>
      </c>
    </row>
    <row r="1273" spans="1:9" x14ac:dyDescent="0.3">
      <c r="A1273">
        <v>10729</v>
      </c>
      <c r="B1273">
        <v>21</v>
      </c>
      <c r="C1273">
        <v>10</v>
      </c>
      <c r="D1273">
        <v>30</v>
      </c>
      <c r="E1273">
        <v>0</v>
      </c>
      <c r="F1273" s="1">
        <v>35038</v>
      </c>
      <c r="G1273" t="s">
        <v>425</v>
      </c>
      <c r="H1273">
        <f>KPI[[#This Row],[UnitPrice]]*KPI[[#This Row],[Quantity]]</f>
        <v>300</v>
      </c>
      <c r="I1273">
        <v>8</v>
      </c>
    </row>
    <row r="1274" spans="1:9" x14ac:dyDescent="0.3">
      <c r="A1274">
        <v>10729</v>
      </c>
      <c r="B1274">
        <v>50</v>
      </c>
      <c r="C1274">
        <v>16.25</v>
      </c>
      <c r="D1274">
        <v>40</v>
      </c>
      <c r="E1274">
        <v>0</v>
      </c>
      <c r="F1274" s="1">
        <v>35038</v>
      </c>
      <c r="G1274" t="s">
        <v>425</v>
      </c>
      <c r="H1274">
        <f>KPI[[#This Row],[UnitPrice]]*KPI[[#This Row],[Quantity]]</f>
        <v>650</v>
      </c>
      <c r="I1274">
        <v>8</v>
      </c>
    </row>
    <row r="1275" spans="1:9" x14ac:dyDescent="0.3">
      <c r="A1275">
        <v>10730</v>
      </c>
      <c r="B1275">
        <v>16</v>
      </c>
      <c r="C1275">
        <v>17.45</v>
      </c>
      <c r="D1275">
        <v>15</v>
      </c>
      <c r="E1275">
        <v>5.000000074505806E-2</v>
      </c>
      <c r="F1275" s="1">
        <v>35039</v>
      </c>
      <c r="G1275" t="s">
        <v>114</v>
      </c>
      <c r="H1275">
        <f>KPI[[#This Row],[UnitPrice]]*KPI[[#This Row],[Quantity]]</f>
        <v>261.75</v>
      </c>
      <c r="I1275">
        <v>5</v>
      </c>
    </row>
    <row r="1276" spans="1:9" x14ac:dyDescent="0.3">
      <c r="A1276">
        <v>10730</v>
      </c>
      <c r="B1276">
        <v>31</v>
      </c>
      <c r="C1276">
        <v>12.5</v>
      </c>
      <c r="D1276">
        <v>3</v>
      </c>
      <c r="E1276">
        <v>5.000000074505806E-2</v>
      </c>
      <c r="F1276" s="1">
        <v>35039</v>
      </c>
      <c r="G1276" t="s">
        <v>114</v>
      </c>
      <c r="H1276">
        <f>KPI[[#This Row],[UnitPrice]]*KPI[[#This Row],[Quantity]]</f>
        <v>37.5</v>
      </c>
      <c r="I1276">
        <v>5</v>
      </c>
    </row>
    <row r="1277" spans="1:9" x14ac:dyDescent="0.3">
      <c r="A1277">
        <v>10730</v>
      </c>
      <c r="B1277">
        <v>65</v>
      </c>
      <c r="C1277">
        <v>21.05</v>
      </c>
      <c r="D1277">
        <v>10</v>
      </c>
      <c r="E1277">
        <v>5.000000074505806E-2</v>
      </c>
      <c r="F1277" s="1">
        <v>35039</v>
      </c>
      <c r="G1277" t="s">
        <v>114</v>
      </c>
      <c r="H1277">
        <f>KPI[[#This Row],[UnitPrice]]*KPI[[#This Row],[Quantity]]</f>
        <v>210.5</v>
      </c>
      <c r="I1277">
        <v>5</v>
      </c>
    </row>
    <row r="1278" spans="1:9" x14ac:dyDescent="0.3">
      <c r="A1278">
        <v>10731</v>
      </c>
      <c r="B1278">
        <v>21</v>
      </c>
      <c r="C1278">
        <v>10</v>
      </c>
      <c r="D1278">
        <v>40</v>
      </c>
      <c r="E1278">
        <v>5.000000074505806E-2</v>
      </c>
      <c r="F1278" s="1">
        <v>35040</v>
      </c>
      <c r="G1278" t="s">
        <v>156</v>
      </c>
      <c r="H1278">
        <f>KPI[[#This Row],[UnitPrice]]*KPI[[#This Row],[Quantity]]</f>
        <v>400</v>
      </c>
      <c r="I1278">
        <v>7</v>
      </c>
    </row>
    <row r="1279" spans="1:9" x14ac:dyDescent="0.3">
      <c r="A1279">
        <v>10731</v>
      </c>
      <c r="B1279">
        <v>51</v>
      </c>
      <c r="C1279">
        <v>53</v>
      </c>
      <c r="D1279">
        <v>30</v>
      </c>
      <c r="E1279">
        <v>5.000000074505806E-2</v>
      </c>
      <c r="F1279" s="1">
        <v>35040</v>
      </c>
      <c r="G1279" t="s">
        <v>156</v>
      </c>
      <c r="H1279">
        <f>KPI[[#This Row],[UnitPrice]]*KPI[[#This Row],[Quantity]]</f>
        <v>1590</v>
      </c>
      <c r="I1279">
        <v>7</v>
      </c>
    </row>
    <row r="1280" spans="1:9" x14ac:dyDescent="0.3">
      <c r="A1280">
        <v>10732</v>
      </c>
      <c r="B1280">
        <v>76</v>
      </c>
      <c r="C1280">
        <v>18</v>
      </c>
      <c r="D1280">
        <v>20</v>
      </c>
      <c r="E1280">
        <v>0</v>
      </c>
      <c r="F1280" s="1">
        <v>35040</v>
      </c>
      <c r="G1280" t="s">
        <v>114</v>
      </c>
      <c r="H1280">
        <f>KPI[[#This Row],[UnitPrice]]*KPI[[#This Row],[Quantity]]</f>
        <v>360</v>
      </c>
      <c r="I1280">
        <v>3</v>
      </c>
    </row>
    <row r="1281" spans="1:9" x14ac:dyDescent="0.3">
      <c r="A1281">
        <v>10733</v>
      </c>
      <c r="B1281">
        <v>14</v>
      </c>
      <c r="C1281">
        <v>23.25</v>
      </c>
      <c r="D1281">
        <v>16</v>
      </c>
      <c r="E1281">
        <v>0</v>
      </c>
      <c r="F1281" s="1">
        <v>35041</v>
      </c>
      <c r="G1281" t="s">
        <v>77</v>
      </c>
      <c r="H1281">
        <f>KPI[[#This Row],[UnitPrice]]*KPI[[#This Row],[Quantity]]</f>
        <v>372</v>
      </c>
      <c r="I1281">
        <v>1</v>
      </c>
    </row>
    <row r="1282" spans="1:9" x14ac:dyDescent="0.3">
      <c r="A1282">
        <v>10733</v>
      </c>
      <c r="B1282">
        <v>28</v>
      </c>
      <c r="C1282">
        <v>45.6</v>
      </c>
      <c r="D1282">
        <v>20</v>
      </c>
      <c r="E1282">
        <v>0</v>
      </c>
      <c r="F1282" s="1">
        <v>35041</v>
      </c>
      <c r="G1282" t="s">
        <v>77</v>
      </c>
      <c r="H1282">
        <f>KPI[[#This Row],[UnitPrice]]*KPI[[#This Row],[Quantity]]</f>
        <v>912</v>
      </c>
      <c r="I1282">
        <v>1</v>
      </c>
    </row>
    <row r="1283" spans="1:9" x14ac:dyDescent="0.3">
      <c r="A1283">
        <v>10733</v>
      </c>
      <c r="B1283">
        <v>52</v>
      </c>
      <c r="C1283">
        <v>7</v>
      </c>
      <c r="D1283">
        <v>25</v>
      </c>
      <c r="E1283">
        <v>0</v>
      </c>
      <c r="F1283" s="1">
        <v>35041</v>
      </c>
      <c r="G1283" t="s">
        <v>77</v>
      </c>
      <c r="H1283">
        <f>KPI[[#This Row],[UnitPrice]]*KPI[[#This Row],[Quantity]]</f>
        <v>175</v>
      </c>
      <c r="I1283">
        <v>1</v>
      </c>
    </row>
    <row r="1284" spans="1:9" x14ac:dyDescent="0.3">
      <c r="A1284">
        <v>10734</v>
      </c>
      <c r="B1284">
        <v>6</v>
      </c>
      <c r="C1284">
        <v>25</v>
      </c>
      <c r="D1284">
        <v>30</v>
      </c>
      <c r="E1284">
        <v>0</v>
      </c>
      <c r="F1284" s="1">
        <v>35041</v>
      </c>
      <c r="G1284" t="s">
        <v>291</v>
      </c>
      <c r="H1284">
        <f>KPI[[#This Row],[UnitPrice]]*KPI[[#This Row],[Quantity]]</f>
        <v>750</v>
      </c>
      <c r="I1284">
        <v>2</v>
      </c>
    </row>
    <row r="1285" spans="1:9" x14ac:dyDescent="0.3">
      <c r="A1285">
        <v>10734</v>
      </c>
      <c r="B1285">
        <v>30</v>
      </c>
      <c r="C1285">
        <v>25.89</v>
      </c>
      <c r="D1285">
        <v>15</v>
      </c>
      <c r="E1285">
        <v>0</v>
      </c>
      <c r="F1285" s="1">
        <v>35041</v>
      </c>
      <c r="G1285" t="s">
        <v>291</v>
      </c>
      <c r="H1285">
        <f>KPI[[#This Row],[UnitPrice]]*KPI[[#This Row],[Quantity]]</f>
        <v>388.35</v>
      </c>
      <c r="I1285">
        <v>2</v>
      </c>
    </row>
    <row r="1286" spans="1:9" x14ac:dyDescent="0.3">
      <c r="A1286">
        <v>10734</v>
      </c>
      <c r="B1286">
        <v>76</v>
      </c>
      <c r="C1286">
        <v>18</v>
      </c>
      <c r="D1286">
        <v>20</v>
      </c>
      <c r="E1286">
        <v>0</v>
      </c>
      <c r="F1286" s="1">
        <v>35041</v>
      </c>
      <c r="G1286" t="s">
        <v>291</v>
      </c>
      <c r="H1286">
        <f>KPI[[#This Row],[UnitPrice]]*KPI[[#This Row],[Quantity]]</f>
        <v>360</v>
      </c>
      <c r="I1286">
        <v>2</v>
      </c>
    </row>
    <row r="1287" spans="1:9" x14ac:dyDescent="0.3">
      <c r="A1287">
        <v>10735</v>
      </c>
      <c r="B1287">
        <v>61</v>
      </c>
      <c r="C1287">
        <v>28.5</v>
      </c>
      <c r="D1287">
        <v>20</v>
      </c>
      <c r="E1287">
        <v>0.10000000149011612</v>
      </c>
      <c r="F1287" s="1">
        <v>35044</v>
      </c>
      <c r="G1287" t="s">
        <v>408</v>
      </c>
      <c r="H1287">
        <f>KPI[[#This Row],[UnitPrice]]*KPI[[#This Row],[Quantity]]</f>
        <v>570</v>
      </c>
      <c r="I1287">
        <v>6</v>
      </c>
    </row>
    <row r="1288" spans="1:9" x14ac:dyDescent="0.3">
      <c r="A1288">
        <v>10735</v>
      </c>
      <c r="B1288">
        <v>77</v>
      </c>
      <c r="C1288">
        <v>13</v>
      </c>
      <c r="D1288">
        <v>2</v>
      </c>
      <c r="E1288">
        <v>0.10000000149011612</v>
      </c>
      <c r="F1288" s="1">
        <v>35044</v>
      </c>
      <c r="G1288" t="s">
        <v>408</v>
      </c>
      <c r="H1288">
        <f>KPI[[#This Row],[UnitPrice]]*KPI[[#This Row],[Quantity]]</f>
        <v>26</v>
      </c>
      <c r="I1288">
        <v>6</v>
      </c>
    </row>
    <row r="1289" spans="1:9" x14ac:dyDescent="0.3">
      <c r="A1289">
        <v>10736</v>
      </c>
      <c r="B1289">
        <v>65</v>
      </c>
      <c r="C1289">
        <v>21.05</v>
      </c>
      <c r="D1289">
        <v>40</v>
      </c>
      <c r="E1289">
        <v>0</v>
      </c>
      <c r="F1289" s="1">
        <v>35045</v>
      </c>
      <c r="G1289" t="s">
        <v>343</v>
      </c>
      <c r="H1289">
        <f>KPI[[#This Row],[UnitPrice]]*KPI[[#This Row],[Quantity]]</f>
        <v>842</v>
      </c>
      <c r="I1289">
        <v>9</v>
      </c>
    </row>
    <row r="1290" spans="1:9" x14ac:dyDescent="0.3">
      <c r="A1290">
        <v>10736</v>
      </c>
      <c r="B1290">
        <v>75</v>
      </c>
      <c r="C1290">
        <v>7.75</v>
      </c>
      <c r="D1290">
        <v>20</v>
      </c>
      <c r="E1290">
        <v>0</v>
      </c>
      <c r="F1290" s="1">
        <v>35045</v>
      </c>
      <c r="G1290" t="s">
        <v>343</v>
      </c>
      <c r="H1290">
        <f>KPI[[#This Row],[UnitPrice]]*KPI[[#This Row],[Quantity]]</f>
        <v>155</v>
      </c>
      <c r="I1290">
        <v>9</v>
      </c>
    </row>
    <row r="1291" spans="1:9" x14ac:dyDescent="0.3">
      <c r="A1291">
        <v>10737</v>
      </c>
      <c r="B1291">
        <v>13</v>
      </c>
      <c r="C1291">
        <v>6</v>
      </c>
      <c r="D1291">
        <v>4</v>
      </c>
      <c r="E1291">
        <v>0</v>
      </c>
      <c r="F1291" s="1">
        <v>35045</v>
      </c>
      <c r="G1291" t="s">
        <v>714</v>
      </c>
      <c r="H1291">
        <f>KPI[[#This Row],[UnitPrice]]*KPI[[#This Row],[Quantity]]</f>
        <v>24</v>
      </c>
      <c r="I1291">
        <v>2</v>
      </c>
    </row>
    <row r="1292" spans="1:9" x14ac:dyDescent="0.3">
      <c r="A1292">
        <v>10737</v>
      </c>
      <c r="B1292">
        <v>41</v>
      </c>
      <c r="C1292">
        <v>9.65</v>
      </c>
      <c r="D1292">
        <v>12</v>
      </c>
      <c r="E1292">
        <v>0</v>
      </c>
      <c r="F1292" s="1">
        <v>35045</v>
      </c>
      <c r="G1292" t="s">
        <v>714</v>
      </c>
      <c r="H1292">
        <f>KPI[[#This Row],[UnitPrice]]*KPI[[#This Row],[Quantity]]</f>
        <v>115.80000000000001</v>
      </c>
      <c r="I1292">
        <v>2</v>
      </c>
    </row>
    <row r="1293" spans="1:9" x14ac:dyDescent="0.3">
      <c r="A1293">
        <v>10738</v>
      </c>
      <c r="B1293">
        <v>16</v>
      </c>
      <c r="C1293">
        <v>17.45</v>
      </c>
      <c r="D1293">
        <v>3</v>
      </c>
      <c r="E1293">
        <v>0</v>
      </c>
      <c r="F1293" s="1">
        <v>35046</v>
      </c>
      <c r="G1293" t="s">
        <v>631</v>
      </c>
      <c r="H1293">
        <f>KPI[[#This Row],[UnitPrice]]*KPI[[#This Row],[Quantity]]</f>
        <v>52.349999999999994</v>
      </c>
      <c r="I1293">
        <v>2</v>
      </c>
    </row>
    <row r="1294" spans="1:9" x14ac:dyDescent="0.3">
      <c r="A1294">
        <v>10739</v>
      </c>
      <c r="B1294">
        <v>36</v>
      </c>
      <c r="C1294">
        <v>19</v>
      </c>
      <c r="D1294">
        <v>6</v>
      </c>
      <c r="E1294">
        <v>0</v>
      </c>
      <c r="F1294" s="1">
        <v>35046</v>
      </c>
      <c r="G1294" t="s">
        <v>714</v>
      </c>
      <c r="H1294">
        <f>KPI[[#This Row],[UnitPrice]]*KPI[[#This Row],[Quantity]]</f>
        <v>114</v>
      </c>
      <c r="I1294">
        <v>3</v>
      </c>
    </row>
    <row r="1295" spans="1:9" x14ac:dyDescent="0.3">
      <c r="A1295">
        <v>10739</v>
      </c>
      <c r="B1295">
        <v>52</v>
      </c>
      <c r="C1295">
        <v>7</v>
      </c>
      <c r="D1295">
        <v>18</v>
      </c>
      <c r="E1295">
        <v>0</v>
      </c>
      <c r="F1295" s="1">
        <v>35046</v>
      </c>
      <c r="G1295" t="s">
        <v>714</v>
      </c>
      <c r="H1295">
        <f>KPI[[#This Row],[UnitPrice]]*KPI[[#This Row],[Quantity]]</f>
        <v>126</v>
      </c>
      <c r="I1295">
        <v>3</v>
      </c>
    </row>
    <row r="1296" spans="1:9" x14ac:dyDescent="0.3">
      <c r="A1296">
        <v>10740</v>
      </c>
      <c r="B1296">
        <v>28</v>
      </c>
      <c r="C1296">
        <v>45.6</v>
      </c>
      <c r="D1296">
        <v>5</v>
      </c>
      <c r="E1296">
        <v>0.20000000298023224</v>
      </c>
      <c r="F1296" s="1">
        <v>35047</v>
      </c>
      <c r="G1296" t="s">
        <v>745</v>
      </c>
      <c r="H1296">
        <f>KPI[[#This Row],[UnitPrice]]*KPI[[#This Row],[Quantity]]</f>
        <v>228</v>
      </c>
      <c r="I1296">
        <v>4</v>
      </c>
    </row>
    <row r="1297" spans="1:9" x14ac:dyDescent="0.3">
      <c r="A1297">
        <v>10740</v>
      </c>
      <c r="B1297">
        <v>35</v>
      </c>
      <c r="C1297">
        <v>18</v>
      </c>
      <c r="D1297">
        <v>35</v>
      </c>
      <c r="E1297">
        <v>0.20000000298023224</v>
      </c>
      <c r="F1297" s="1">
        <v>35047</v>
      </c>
      <c r="G1297" t="s">
        <v>745</v>
      </c>
      <c r="H1297">
        <f>KPI[[#This Row],[UnitPrice]]*KPI[[#This Row],[Quantity]]</f>
        <v>630</v>
      </c>
      <c r="I1297">
        <v>4</v>
      </c>
    </row>
    <row r="1298" spans="1:9" x14ac:dyDescent="0.3">
      <c r="A1298">
        <v>10740</v>
      </c>
      <c r="B1298">
        <v>45</v>
      </c>
      <c r="C1298">
        <v>9.5</v>
      </c>
      <c r="D1298">
        <v>40</v>
      </c>
      <c r="E1298">
        <v>0.20000000298023224</v>
      </c>
      <c r="F1298" s="1">
        <v>35047</v>
      </c>
      <c r="G1298" t="s">
        <v>745</v>
      </c>
      <c r="H1298">
        <f>KPI[[#This Row],[UnitPrice]]*KPI[[#This Row],[Quantity]]</f>
        <v>380</v>
      </c>
      <c r="I1298">
        <v>4</v>
      </c>
    </row>
    <row r="1299" spans="1:9" x14ac:dyDescent="0.3">
      <c r="A1299">
        <v>10740</v>
      </c>
      <c r="B1299">
        <v>56</v>
      </c>
      <c r="C1299">
        <v>38</v>
      </c>
      <c r="D1299">
        <v>14</v>
      </c>
      <c r="E1299">
        <v>0.20000000298023224</v>
      </c>
      <c r="F1299" s="1">
        <v>35047</v>
      </c>
      <c r="G1299" t="s">
        <v>745</v>
      </c>
      <c r="H1299">
        <f>KPI[[#This Row],[UnitPrice]]*KPI[[#This Row],[Quantity]]</f>
        <v>532</v>
      </c>
      <c r="I1299">
        <v>4</v>
      </c>
    </row>
    <row r="1300" spans="1:9" x14ac:dyDescent="0.3">
      <c r="A1300">
        <v>10741</v>
      </c>
      <c r="B1300">
        <v>2</v>
      </c>
      <c r="C1300">
        <v>19</v>
      </c>
      <c r="D1300">
        <v>15</v>
      </c>
      <c r="E1300">
        <v>0.20000000298023224</v>
      </c>
      <c r="F1300" s="1">
        <v>35048</v>
      </c>
      <c r="G1300" t="s">
        <v>68</v>
      </c>
      <c r="H1300">
        <f>KPI[[#This Row],[UnitPrice]]*KPI[[#This Row],[Quantity]]</f>
        <v>285</v>
      </c>
      <c r="I1300">
        <v>4</v>
      </c>
    </row>
    <row r="1301" spans="1:9" x14ac:dyDescent="0.3">
      <c r="A1301">
        <v>10742</v>
      </c>
      <c r="B1301">
        <v>3</v>
      </c>
      <c r="C1301">
        <v>10</v>
      </c>
      <c r="D1301">
        <v>20</v>
      </c>
      <c r="E1301">
        <v>0</v>
      </c>
      <c r="F1301" s="1">
        <v>35048</v>
      </c>
      <c r="G1301" t="s">
        <v>122</v>
      </c>
      <c r="H1301">
        <f>KPI[[#This Row],[UnitPrice]]*KPI[[#This Row],[Quantity]]</f>
        <v>200</v>
      </c>
      <c r="I1301">
        <v>3</v>
      </c>
    </row>
    <row r="1302" spans="1:9" x14ac:dyDescent="0.3">
      <c r="A1302">
        <v>10742</v>
      </c>
      <c r="B1302">
        <v>60</v>
      </c>
      <c r="C1302">
        <v>34</v>
      </c>
      <c r="D1302">
        <v>50</v>
      </c>
      <c r="E1302">
        <v>0</v>
      </c>
      <c r="F1302" s="1">
        <v>35048</v>
      </c>
      <c r="G1302" t="s">
        <v>122</v>
      </c>
      <c r="H1302">
        <f>KPI[[#This Row],[UnitPrice]]*KPI[[#This Row],[Quantity]]</f>
        <v>1700</v>
      </c>
      <c r="I1302">
        <v>3</v>
      </c>
    </row>
    <row r="1303" spans="1:9" x14ac:dyDescent="0.3">
      <c r="A1303">
        <v>10742</v>
      </c>
      <c r="B1303">
        <v>72</v>
      </c>
      <c r="C1303">
        <v>34.799999999999997</v>
      </c>
      <c r="D1303">
        <v>35</v>
      </c>
      <c r="E1303">
        <v>0</v>
      </c>
      <c r="F1303" s="1">
        <v>35048</v>
      </c>
      <c r="G1303" t="s">
        <v>122</v>
      </c>
      <c r="H1303">
        <f>KPI[[#This Row],[UnitPrice]]*KPI[[#This Row],[Quantity]]</f>
        <v>1218</v>
      </c>
      <c r="I1303">
        <v>3</v>
      </c>
    </row>
    <row r="1304" spans="1:9" x14ac:dyDescent="0.3">
      <c r="A1304">
        <v>10743</v>
      </c>
      <c r="B1304">
        <v>46</v>
      </c>
      <c r="C1304">
        <v>12</v>
      </c>
      <c r="D1304">
        <v>28</v>
      </c>
      <c r="E1304">
        <v>5.000000074505806E-2</v>
      </c>
      <c r="F1304" s="1">
        <v>35051</v>
      </c>
      <c r="G1304" t="s">
        <v>68</v>
      </c>
      <c r="H1304">
        <f>KPI[[#This Row],[UnitPrice]]*KPI[[#This Row],[Quantity]]</f>
        <v>336</v>
      </c>
      <c r="I1304">
        <v>1</v>
      </c>
    </row>
    <row r="1305" spans="1:9" x14ac:dyDescent="0.3">
      <c r="A1305">
        <v>10744</v>
      </c>
      <c r="B1305">
        <v>40</v>
      </c>
      <c r="C1305">
        <v>18.399999999999999</v>
      </c>
      <c r="D1305">
        <v>50</v>
      </c>
      <c r="E1305">
        <v>0.20000000298023224</v>
      </c>
      <c r="F1305" s="1">
        <v>35051</v>
      </c>
      <c r="G1305" t="s">
        <v>698</v>
      </c>
      <c r="H1305">
        <f>KPI[[#This Row],[UnitPrice]]*KPI[[#This Row],[Quantity]]</f>
        <v>919.99999999999989</v>
      </c>
      <c r="I1305">
        <v>6</v>
      </c>
    </row>
    <row r="1306" spans="1:9" x14ac:dyDescent="0.3">
      <c r="A1306">
        <v>10745</v>
      </c>
      <c r="B1306">
        <v>18</v>
      </c>
      <c r="C1306">
        <v>62.5</v>
      </c>
      <c r="D1306">
        <v>24</v>
      </c>
      <c r="E1306">
        <v>0</v>
      </c>
      <c r="F1306" s="1">
        <v>35052</v>
      </c>
      <c r="G1306" t="s">
        <v>547</v>
      </c>
      <c r="H1306">
        <f>KPI[[#This Row],[UnitPrice]]*KPI[[#This Row],[Quantity]]</f>
        <v>1500</v>
      </c>
      <c r="I1306">
        <v>9</v>
      </c>
    </row>
    <row r="1307" spans="1:9" x14ac:dyDescent="0.3">
      <c r="A1307">
        <v>10745</v>
      </c>
      <c r="B1307">
        <v>44</v>
      </c>
      <c r="C1307">
        <v>19.45</v>
      </c>
      <c r="D1307">
        <v>16</v>
      </c>
      <c r="E1307">
        <v>0</v>
      </c>
      <c r="F1307" s="1">
        <v>35052</v>
      </c>
      <c r="G1307" t="s">
        <v>547</v>
      </c>
      <c r="H1307">
        <f>KPI[[#This Row],[UnitPrice]]*KPI[[#This Row],[Quantity]]</f>
        <v>311.2</v>
      </c>
      <c r="I1307">
        <v>9</v>
      </c>
    </row>
    <row r="1308" spans="1:9" x14ac:dyDescent="0.3">
      <c r="A1308">
        <v>10745</v>
      </c>
      <c r="B1308">
        <v>59</v>
      </c>
      <c r="C1308">
        <v>55</v>
      </c>
      <c r="D1308">
        <v>45</v>
      </c>
      <c r="E1308">
        <v>0</v>
      </c>
      <c r="F1308" s="1">
        <v>35052</v>
      </c>
      <c r="G1308" t="s">
        <v>547</v>
      </c>
      <c r="H1308">
        <f>KPI[[#This Row],[UnitPrice]]*KPI[[#This Row],[Quantity]]</f>
        <v>2475</v>
      </c>
      <c r="I1308">
        <v>9</v>
      </c>
    </row>
    <row r="1309" spans="1:9" x14ac:dyDescent="0.3">
      <c r="A1309">
        <v>10745</v>
      </c>
      <c r="B1309">
        <v>72</v>
      </c>
      <c r="C1309">
        <v>34.799999999999997</v>
      </c>
      <c r="D1309">
        <v>7</v>
      </c>
      <c r="E1309">
        <v>0</v>
      </c>
      <c r="F1309" s="1">
        <v>35052</v>
      </c>
      <c r="G1309" t="s">
        <v>547</v>
      </c>
      <c r="H1309">
        <f>KPI[[#This Row],[UnitPrice]]*KPI[[#This Row],[Quantity]]</f>
        <v>243.59999999999997</v>
      </c>
      <c r="I1309">
        <v>9</v>
      </c>
    </row>
    <row r="1310" spans="1:9" x14ac:dyDescent="0.3">
      <c r="A1310">
        <v>10746</v>
      </c>
      <c r="B1310">
        <v>13</v>
      </c>
      <c r="C1310">
        <v>6</v>
      </c>
      <c r="D1310">
        <v>6</v>
      </c>
      <c r="E1310">
        <v>0</v>
      </c>
      <c r="F1310" s="1">
        <v>35053</v>
      </c>
      <c r="G1310" t="s">
        <v>156</v>
      </c>
      <c r="H1310">
        <f>KPI[[#This Row],[UnitPrice]]*KPI[[#This Row],[Quantity]]</f>
        <v>36</v>
      </c>
      <c r="I1310">
        <v>1</v>
      </c>
    </row>
    <row r="1311" spans="1:9" x14ac:dyDescent="0.3">
      <c r="A1311">
        <v>10746</v>
      </c>
      <c r="B1311">
        <v>42</v>
      </c>
      <c r="C1311">
        <v>14</v>
      </c>
      <c r="D1311">
        <v>28</v>
      </c>
      <c r="E1311">
        <v>0</v>
      </c>
      <c r="F1311" s="1">
        <v>35053</v>
      </c>
      <c r="G1311" t="s">
        <v>156</v>
      </c>
      <c r="H1311">
        <f>KPI[[#This Row],[UnitPrice]]*KPI[[#This Row],[Quantity]]</f>
        <v>392</v>
      </c>
      <c r="I1311">
        <v>1</v>
      </c>
    </row>
    <row r="1312" spans="1:9" x14ac:dyDescent="0.3">
      <c r="A1312">
        <v>10746</v>
      </c>
      <c r="B1312">
        <v>62</v>
      </c>
      <c r="C1312">
        <v>49.3</v>
      </c>
      <c r="D1312">
        <v>9</v>
      </c>
      <c r="E1312">
        <v>0</v>
      </c>
      <c r="F1312" s="1">
        <v>35053</v>
      </c>
      <c r="G1312" t="s">
        <v>156</v>
      </c>
      <c r="H1312">
        <f>KPI[[#This Row],[UnitPrice]]*KPI[[#This Row],[Quantity]]</f>
        <v>443.7</v>
      </c>
      <c r="I1312">
        <v>1</v>
      </c>
    </row>
    <row r="1313" spans="1:9" x14ac:dyDescent="0.3">
      <c r="A1313">
        <v>10746</v>
      </c>
      <c r="B1313">
        <v>69</v>
      </c>
      <c r="C1313">
        <v>36</v>
      </c>
      <c r="D1313">
        <v>40</v>
      </c>
      <c r="E1313">
        <v>0</v>
      </c>
      <c r="F1313" s="1">
        <v>35053</v>
      </c>
      <c r="G1313" t="s">
        <v>156</v>
      </c>
      <c r="H1313">
        <f>KPI[[#This Row],[UnitPrice]]*KPI[[#This Row],[Quantity]]</f>
        <v>1440</v>
      </c>
      <c r="I1313">
        <v>1</v>
      </c>
    </row>
    <row r="1314" spans="1:9" x14ac:dyDescent="0.3">
      <c r="A1314">
        <v>10747</v>
      </c>
      <c r="B1314">
        <v>31</v>
      </c>
      <c r="C1314">
        <v>12.5</v>
      </c>
      <c r="D1314">
        <v>8</v>
      </c>
      <c r="E1314">
        <v>0</v>
      </c>
      <c r="F1314" s="1">
        <v>35053</v>
      </c>
      <c r="G1314" t="s">
        <v>520</v>
      </c>
      <c r="H1314">
        <f>KPI[[#This Row],[UnitPrice]]*KPI[[#This Row],[Quantity]]</f>
        <v>100</v>
      </c>
      <c r="I1314">
        <v>6</v>
      </c>
    </row>
    <row r="1315" spans="1:9" x14ac:dyDescent="0.3">
      <c r="A1315">
        <v>10747</v>
      </c>
      <c r="B1315">
        <v>41</v>
      </c>
      <c r="C1315">
        <v>9.65</v>
      </c>
      <c r="D1315">
        <v>35</v>
      </c>
      <c r="E1315">
        <v>0</v>
      </c>
      <c r="F1315" s="1">
        <v>35053</v>
      </c>
      <c r="G1315" t="s">
        <v>520</v>
      </c>
      <c r="H1315">
        <f>KPI[[#This Row],[UnitPrice]]*KPI[[#This Row],[Quantity]]</f>
        <v>337.75</v>
      </c>
      <c r="I1315">
        <v>6</v>
      </c>
    </row>
    <row r="1316" spans="1:9" x14ac:dyDescent="0.3">
      <c r="A1316">
        <v>10747</v>
      </c>
      <c r="B1316">
        <v>63</v>
      </c>
      <c r="C1316">
        <v>43.9</v>
      </c>
      <c r="D1316">
        <v>9</v>
      </c>
      <c r="E1316">
        <v>0</v>
      </c>
      <c r="F1316" s="1">
        <v>35053</v>
      </c>
      <c r="G1316" t="s">
        <v>520</v>
      </c>
      <c r="H1316">
        <f>KPI[[#This Row],[UnitPrice]]*KPI[[#This Row],[Quantity]]</f>
        <v>395.09999999999997</v>
      </c>
      <c r="I1316">
        <v>6</v>
      </c>
    </row>
    <row r="1317" spans="1:9" x14ac:dyDescent="0.3">
      <c r="A1317">
        <v>10747</v>
      </c>
      <c r="B1317">
        <v>69</v>
      </c>
      <c r="C1317">
        <v>36</v>
      </c>
      <c r="D1317">
        <v>30</v>
      </c>
      <c r="E1317">
        <v>0</v>
      </c>
      <c r="F1317" s="1">
        <v>35053</v>
      </c>
      <c r="G1317" t="s">
        <v>520</v>
      </c>
      <c r="H1317">
        <f>KPI[[#This Row],[UnitPrice]]*KPI[[#This Row],[Quantity]]</f>
        <v>1080</v>
      </c>
      <c r="I1317">
        <v>6</v>
      </c>
    </row>
    <row r="1318" spans="1:9" x14ac:dyDescent="0.3">
      <c r="A1318">
        <v>10748</v>
      </c>
      <c r="B1318">
        <v>23</v>
      </c>
      <c r="C1318">
        <v>9</v>
      </c>
      <c r="D1318">
        <v>44</v>
      </c>
      <c r="E1318">
        <v>0</v>
      </c>
      <c r="F1318" s="1">
        <v>35054</v>
      </c>
      <c r="G1318" t="s">
        <v>607</v>
      </c>
      <c r="H1318">
        <f>KPI[[#This Row],[UnitPrice]]*KPI[[#This Row],[Quantity]]</f>
        <v>396</v>
      </c>
      <c r="I1318">
        <v>3</v>
      </c>
    </row>
    <row r="1319" spans="1:9" x14ac:dyDescent="0.3">
      <c r="A1319">
        <v>10748</v>
      </c>
      <c r="B1319">
        <v>40</v>
      </c>
      <c r="C1319">
        <v>18.399999999999999</v>
      </c>
      <c r="D1319">
        <v>40</v>
      </c>
      <c r="E1319">
        <v>0</v>
      </c>
      <c r="F1319" s="1">
        <v>35054</v>
      </c>
      <c r="G1319" t="s">
        <v>607</v>
      </c>
      <c r="H1319">
        <f>KPI[[#This Row],[UnitPrice]]*KPI[[#This Row],[Quantity]]</f>
        <v>736</v>
      </c>
      <c r="I1319">
        <v>3</v>
      </c>
    </row>
    <row r="1320" spans="1:9" x14ac:dyDescent="0.3">
      <c r="A1320">
        <v>10748</v>
      </c>
      <c r="B1320">
        <v>56</v>
      </c>
      <c r="C1320">
        <v>38</v>
      </c>
      <c r="D1320">
        <v>28</v>
      </c>
      <c r="E1320">
        <v>0</v>
      </c>
      <c r="F1320" s="1">
        <v>35054</v>
      </c>
      <c r="G1320" t="s">
        <v>607</v>
      </c>
      <c r="H1320">
        <f>KPI[[#This Row],[UnitPrice]]*KPI[[#This Row],[Quantity]]</f>
        <v>1064</v>
      </c>
      <c r="I1320">
        <v>3</v>
      </c>
    </row>
    <row r="1321" spans="1:9" x14ac:dyDescent="0.3">
      <c r="A1321">
        <v>10749</v>
      </c>
      <c r="B1321">
        <v>56</v>
      </c>
      <c r="C1321">
        <v>38</v>
      </c>
      <c r="D1321">
        <v>15</v>
      </c>
      <c r="E1321">
        <v>0</v>
      </c>
      <c r="F1321" s="1">
        <v>35054</v>
      </c>
      <c r="G1321" t="s">
        <v>352</v>
      </c>
      <c r="H1321">
        <f>KPI[[#This Row],[UnitPrice]]*KPI[[#This Row],[Quantity]]</f>
        <v>570</v>
      </c>
      <c r="I1321">
        <v>4</v>
      </c>
    </row>
    <row r="1322" spans="1:9" x14ac:dyDescent="0.3">
      <c r="A1322">
        <v>10749</v>
      </c>
      <c r="B1322">
        <v>59</v>
      </c>
      <c r="C1322">
        <v>55</v>
      </c>
      <c r="D1322">
        <v>6</v>
      </c>
      <c r="E1322">
        <v>0</v>
      </c>
      <c r="F1322" s="1">
        <v>35054</v>
      </c>
      <c r="G1322" t="s">
        <v>352</v>
      </c>
      <c r="H1322">
        <f>KPI[[#This Row],[UnitPrice]]*KPI[[#This Row],[Quantity]]</f>
        <v>330</v>
      </c>
      <c r="I1322">
        <v>4</v>
      </c>
    </row>
    <row r="1323" spans="1:9" x14ac:dyDescent="0.3">
      <c r="A1323">
        <v>10749</v>
      </c>
      <c r="B1323">
        <v>76</v>
      </c>
      <c r="C1323">
        <v>18</v>
      </c>
      <c r="D1323">
        <v>10</v>
      </c>
      <c r="E1323">
        <v>0</v>
      </c>
      <c r="F1323" s="1">
        <v>35054</v>
      </c>
      <c r="G1323" t="s">
        <v>352</v>
      </c>
      <c r="H1323">
        <f>KPI[[#This Row],[UnitPrice]]*KPI[[#This Row],[Quantity]]</f>
        <v>180</v>
      </c>
      <c r="I1323">
        <v>4</v>
      </c>
    </row>
    <row r="1324" spans="1:9" x14ac:dyDescent="0.3">
      <c r="A1324">
        <v>10750</v>
      </c>
      <c r="B1324">
        <v>14</v>
      </c>
      <c r="C1324">
        <v>23.25</v>
      </c>
      <c r="D1324">
        <v>5</v>
      </c>
      <c r="E1324">
        <v>0.15000000596046448</v>
      </c>
      <c r="F1324" s="1">
        <v>35055</v>
      </c>
      <c r="G1324" t="s">
        <v>730</v>
      </c>
      <c r="H1324">
        <f>KPI[[#This Row],[UnitPrice]]*KPI[[#This Row],[Quantity]]</f>
        <v>116.25</v>
      </c>
      <c r="I1324">
        <v>9</v>
      </c>
    </row>
    <row r="1325" spans="1:9" x14ac:dyDescent="0.3">
      <c r="A1325">
        <v>10750</v>
      </c>
      <c r="B1325">
        <v>45</v>
      </c>
      <c r="C1325">
        <v>9.5</v>
      </c>
      <c r="D1325">
        <v>40</v>
      </c>
      <c r="E1325">
        <v>0.15000000596046448</v>
      </c>
      <c r="F1325" s="1">
        <v>35055</v>
      </c>
      <c r="G1325" t="s">
        <v>730</v>
      </c>
      <c r="H1325">
        <f>KPI[[#This Row],[UnitPrice]]*KPI[[#This Row],[Quantity]]</f>
        <v>380</v>
      </c>
      <c r="I1325">
        <v>9</v>
      </c>
    </row>
    <row r="1326" spans="1:9" x14ac:dyDescent="0.3">
      <c r="A1326">
        <v>10750</v>
      </c>
      <c r="B1326">
        <v>59</v>
      </c>
      <c r="C1326">
        <v>55</v>
      </c>
      <c r="D1326">
        <v>25</v>
      </c>
      <c r="E1326">
        <v>0.15000000596046448</v>
      </c>
      <c r="F1326" s="1">
        <v>35055</v>
      </c>
      <c r="G1326" t="s">
        <v>730</v>
      </c>
      <c r="H1326">
        <f>KPI[[#This Row],[UnitPrice]]*KPI[[#This Row],[Quantity]]</f>
        <v>1375</v>
      </c>
      <c r="I1326">
        <v>9</v>
      </c>
    </row>
    <row r="1327" spans="1:9" x14ac:dyDescent="0.3">
      <c r="A1327">
        <v>10751</v>
      </c>
      <c r="B1327">
        <v>26</v>
      </c>
      <c r="C1327">
        <v>31.23</v>
      </c>
      <c r="D1327">
        <v>12</v>
      </c>
      <c r="E1327">
        <v>0.10000000149011612</v>
      </c>
      <c r="F1327" s="1">
        <v>35058</v>
      </c>
      <c r="G1327" t="s">
        <v>584</v>
      </c>
      <c r="H1327">
        <f>KPI[[#This Row],[UnitPrice]]*KPI[[#This Row],[Quantity]]</f>
        <v>374.76</v>
      </c>
      <c r="I1327">
        <v>3</v>
      </c>
    </row>
    <row r="1328" spans="1:9" x14ac:dyDescent="0.3">
      <c r="A1328">
        <v>10751</v>
      </c>
      <c r="B1328">
        <v>30</v>
      </c>
      <c r="C1328">
        <v>25.89</v>
      </c>
      <c r="D1328">
        <v>30</v>
      </c>
      <c r="E1328">
        <v>0</v>
      </c>
      <c r="F1328" s="1">
        <v>35058</v>
      </c>
      <c r="G1328" t="s">
        <v>584</v>
      </c>
      <c r="H1328">
        <f>KPI[[#This Row],[UnitPrice]]*KPI[[#This Row],[Quantity]]</f>
        <v>776.7</v>
      </c>
      <c r="I1328">
        <v>3</v>
      </c>
    </row>
    <row r="1329" spans="1:9" x14ac:dyDescent="0.3">
      <c r="A1329">
        <v>10751</v>
      </c>
      <c r="B1329">
        <v>50</v>
      </c>
      <c r="C1329">
        <v>16.25</v>
      </c>
      <c r="D1329">
        <v>20</v>
      </c>
      <c r="E1329">
        <v>0.10000000149011612</v>
      </c>
      <c r="F1329" s="1">
        <v>35058</v>
      </c>
      <c r="G1329" t="s">
        <v>584</v>
      </c>
      <c r="H1329">
        <f>KPI[[#This Row],[UnitPrice]]*KPI[[#This Row],[Quantity]]</f>
        <v>325</v>
      </c>
      <c r="I1329">
        <v>3</v>
      </c>
    </row>
    <row r="1330" spans="1:9" x14ac:dyDescent="0.3">
      <c r="A1330">
        <v>10751</v>
      </c>
      <c r="B1330">
        <v>73</v>
      </c>
      <c r="C1330">
        <v>15</v>
      </c>
      <c r="D1330">
        <v>15</v>
      </c>
      <c r="E1330">
        <v>0</v>
      </c>
      <c r="F1330" s="1">
        <v>35058</v>
      </c>
      <c r="G1330" t="s">
        <v>584</v>
      </c>
      <c r="H1330">
        <f>KPI[[#This Row],[UnitPrice]]*KPI[[#This Row],[Quantity]]</f>
        <v>225</v>
      </c>
      <c r="I1330">
        <v>3</v>
      </c>
    </row>
    <row r="1331" spans="1:9" x14ac:dyDescent="0.3">
      <c r="A1331">
        <v>10752</v>
      </c>
      <c r="B1331">
        <v>1</v>
      </c>
      <c r="C1331">
        <v>18</v>
      </c>
      <c r="D1331">
        <v>8</v>
      </c>
      <c r="E1331">
        <v>0</v>
      </c>
      <c r="F1331" s="1">
        <v>35058</v>
      </c>
      <c r="G1331" t="s">
        <v>475</v>
      </c>
      <c r="H1331">
        <f>KPI[[#This Row],[UnitPrice]]*KPI[[#This Row],[Quantity]]</f>
        <v>144</v>
      </c>
      <c r="I1331">
        <v>2</v>
      </c>
    </row>
    <row r="1332" spans="1:9" x14ac:dyDescent="0.3">
      <c r="A1332">
        <v>10752</v>
      </c>
      <c r="B1332">
        <v>69</v>
      </c>
      <c r="C1332">
        <v>36</v>
      </c>
      <c r="D1332">
        <v>3</v>
      </c>
      <c r="E1332">
        <v>0</v>
      </c>
      <c r="F1332" s="1">
        <v>35058</v>
      </c>
      <c r="G1332" t="s">
        <v>475</v>
      </c>
      <c r="H1332">
        <f>KPI[[#This Row],[UnitPrice]]*KPI[[#This Row],[Quantity]]</f>
        <v>108</v>
      </c>
      <c r="I1332">
        <v>2</v>
      </c>
    </row>
    <row r="1333" spans="1:9" x14ac:dyDescent="0.3">
      <c r="A1333">
        <v>10753</v>
      </c>
      <c r="B1333">
        <v>45</v>
      </c>
      <c r="C1333">
        <v>9.5</v>
      </c>
      <c r="D1333">
        <v>4</v>
      </c>
      <c r="E1333">
        <v>0</v>
      </c>
      <c r="F1333" s="1">
        <v>35059</v>
      </c>
      <c r="G1333" t="s">
        <v>258</v>
      </c>
      <c r="H1333">
        <f>KPI[[#This Row],[UnitPrice]]*KPI[[#This Row],[Quantity]]</f>
        <v>38</v>
      </c>
      <c r="I1333">
        <v>3</v>
      </c>
    </row>
    <row r="1334" spans="1:9" x14ac:dyDescent="0.3">
      <c r="A1334">
        <v>10753</v>
      </c>
      <c r="B1334">
        <v>74</v>
      </c>
      <c r="C1334">
        <v>10</v>
      </c>
      <c r="D1334">
        <v>5</v>
      </c>
      <c r="E1334">
        <v>0</v>
      </c>
      <c r="F1334" s="1">
        <v>35059</v>
      </c>
      <c r="G1334" t="s">
        <v>258</v>
      </c>
      <c r="H1334">
        <f>KPI[[#This Row],[UnitPrice]]*KPI[[#This Row],[Quantity]]</f>
        <v>50</v>
      </c>
      <c r="I1334">
        <v>3</v>
      </c>
    </row>
    <row r="1335" spans="1:9" x14ac:dyDescent="0.3">
      <c r="A1335">
        <v>10754</v>
      </c>
      <c r="B1335">
        <v>40</v>
      </c>
      <c r="C1335">
        <v>18.399999999999999</v>
      </c>
      <c r="D1335">
        <v>3</v>
      </c>
      <c r="E1335">
        <v>0</v>
      </c>
      <c r="F1335" s="1">
        <v>35059</v>
      </c>
      <c r="G1335" t="s">
        <v>442</v>
      </c>
      <c r="H1335">
        <f>KPI[[#This Row],[UnitPrice]]*KPI[[#This Row],[Quantity]]</f>
        <v>55.199999999999996</v>
      </c>
      <c r="I1335">
        <v>6</v>
      </c>
    </row>
    <row r="1336" spans="1:9" x14ac:dyDescent="0.3">
      <c r="A1336">
        <v>10755</v>
      </c>
      <c r="B1336">
        <v>47</v>
      </c>
      <c r="C1336">
        <v>9.5</v>
      </c>
      <c r="D1336">
        <v>30</v>
      </c>
      <c r="E1336">
        <v>0.25</v>
      </c>
      <c r="F1336" s="1">
        <v>35060</v>
      </c>
      <c r="G1336" t="s">
        <v>114</v>
      </c>
      <c r="H1336">
        <f>KPI[[#This Row],[UnitPrice]]*KPI[[#This Row],[Quantity]]</f>
        <v>285</v>
      </c>
      <c r="I1336">
        <v>4</v>
      </c>
    </row>
    <row r="1337" spans="1:9" x14ac:dyDescent="0.3">
      <c r="A1337">
        <v>10755</v>
      </c>
      <c r="B1337">
        <v>56</v>
      </c>
      <c r="C1337">
        <v>38</v>
      </c>
      <c r="D1337">
        <v>30</v>
      </c>
      <c r="E1337">
        <v>0.25</v>
      </c>
      <c r="F1337" s="1">
        <v>35060</v>
      </c>
      <c r="G1337" t="s">
        <v>114</v>
      </c>
      <c r="H1337">
        <f>KPI[[#This Row],[UnitPrice]]*KPI[[#This Row],[Quantity]]</f>
        <v>1140</v>
      </c>
      <c r="I1337">
        <v>4</v>
      </c>
    </row>
    <row r="1338" spans="1:9" x14ac:dyDescent="0.3">
      <c r="A1338">
        <v>10755</v>
      </c>
      <c r="B1338">
        <v>57</v>
      </c>
      <c r="C1338">
        <v>19.5</v>
      </c>
      <c r="D1338">
        <v>14</v>
      </c>
      <c r="E1338">
        <v>0.25</v>
      </c>
      <c r="F1338" s="1">
        <v>35060</v>
      </c>
      <c r="G1338" t="s">
        <v>114</v>
      </c>
      <c r="H1338">
        <f>KPI[[#This Row],[UnitPrice]]*KPI[[#This Row],[Quantity]]</f>
        <v>273</v>
      </c>
      <c r="I1338">
        <v>4</v>
      </c>
    </row>
    <row r="1339" spans="1:9" x14ac:dyDescent="0.3">
      <c r="A1339">
        <v>10755</v>
      </c>
      <c r="B1339">
        <v>69</v>
      </c>
      <c r="C1339">
        <v>36</v>
      </c>
      <c r="D1339">
        <v>25</v>
      </c>
      <c r="E1339">
        <v>0.25</v>
      </c>
      <c r="F1339" s="1">
        <v>35060</v>
      </c>
      <c r="G1339" t="s">
        <v>114</v>
      </c>
      <c r="H1339">
        <f>KPI[[#This Row],[UnitPrice]]*KPI[[#This Row],[Quantity]]</f>
        <v>900</v>
      </c>
      <c r="I1339">
        <v>4</v>
      </c>
    </row>
    <row r="1340" spans="1:9" x14ac:dyDescent="0.3">
      <c r="A1340">
        <v>10756</v>
      </c>
      <c r="B1340">
        <v>18</v>
      </c>
      <c r="C1340">
        <v>62.5</v>
      </c>
      <c r="D1340">
        <v>21</v>
      </c>
      <c r="E1340">
        <v>0.20000000298023224</v>
      </c>
      <c r="F1340" s="1">
        <v>35061</v>
      </c>
      <c r="G1340" t="s">
        <v>638</v>
      </c>
      <c r="H1340">
        <f>KPI[[#This Row],[UnitPrice]]*KPI[[#This Row],[Quantity]]</f>
        <v>1312.5</v>
      </c>
      <c r="I1340">
        <v>8</v>
      </c>
    </row>
    <row r="1341" spans="1:9" x14ac:dyDescent="0.3">
      <c r="A1341">
        <v>10756</v>
      </c>
      <c r="B1341">
        <v>36</v>
      </c>
      <c r="C1341">
        <v>19</v>
      </c>
      <c r="D1341">
        <v>20</v>
      </c>
      <c r="E1341">
        <v>0.20000000298023224</v>
      </c>
      <c r="F1341" s="1">
        <v>35061</v>
      </c>
      <c r="G1341" t="s">
        <v>638</v>
      </c>
      <c r="H1341">
        <f>KPI[[#This Row],[UnitPrice]]*KPI[[#This Row],[Quantity]]</f>
        <v>380</v>
      </c>
      <c r="I1341">
        <v>8</v>
      </c>
    </row>
    <row r="1342" spans="1:9" x14ac:dyDescent="0.3">
      <c r="A1342">
        <v>10756</v>
      </c>
      <c r="B1342">
        <v>68</v>
      </c>
      <c r="C1342">
        <v>12.5</v>
      </c>
      <c r="D1342">
        <v>6</v>
      </c>
      <c r="E1342">
        <v>0.20000000298023224</v>
      </c>
      <c r="F1342" s="1">
        <v>35061</v>
      </c>
      <c r="G1342" t="s">
        <v>638</v>
      </c>
      <c r="H1342">
        <f>KPI[[#This Row],[UnitPrice]]*KPI[[#This Row],[Quantity]]</f>
        <v>75</v>
      </c>
      <c r="I1342">
        <v>8</v>
      </c>
    </row>
    <row r="1343" spans="1:9" x14ac:dyDescent="0.3">
      <c r="A1343">
        <v>10756</v>
      </c>
      <c r="B1343">
        <v>69</v>
      </c>
      <c r="C1343">
        <v>36</v>
      </c>
      <c r="D1343">
        <v>20</v>
      </c>
      <c r="E1343">
        <v>0.20000000298023224</v>
      </c>
      <c r="F1343" s="1">
        <v>35061</v>
      </c>
      <c r="G1343" t="s">
        <v>638</v>
      </c>
      <c r="H1343">
        <f>KPI[[#This Row],[UnitPrice]]*KPI[[#This Row],[Quantity]]</f>
        <v>720</v>
      </c>
      <c r="I1343">
        <v>8</v>
      </c>
    </row>
    <row r="1344" spans="1:9" x14ac:dyDescent="0.3">
      <c r="A1344">
        <v>10757</v>
      </c>
      <c r="B1344">
        <v>34</v>
      </c>
      <c r="C1344">
        <v>14</v>
      </c>
      <c r="D1344">
        <v>30</v>
      </c>
      <c r="E1344">
        <v>0</v>
      </c>
      <c r="F1344" s="1">
        <v>35061</v>
      </c>
      <c r="G1344" t="s">
        <v>607</v>
      </c>
      <c r="H1344">
        <f>KPI[[#This Row],[UnitPrice]]*KPI[[#This Row],[Quantity]]</f>
        <v>420</v>
      </c>
      <c r="I1344">
        <v>6</v>
      </c>
    </row>
    <row r="1345" spans="1:9" x14ac:dyDescent="0.3">
      <c r="A1345">
        <v>10757</v>
      </c>
      <c r="B1345">
        <v>59</v>
      </c>
      <c r="C1345">
        <v>55</v>
      </c>
      <c r="D1345">
        <v>7</v>
      </c>
      <c r="E1345">
        <v>0</v>
      </c>
      <c r="F1345" s="1">
        <v>35061</v>
      </c>
      <c r="G1345" t="s">
        <v>607</v>
      </c>
      <c r="H1345">
        <f>KPI[[#This Row],[UnitPrice]]*KPI[[#This Row],[Quantity]]</f>
        <v>385</v>
      </c>
      <c r="I1345">
        <v>6</v>
      </c>
    </row>
    <row r="1346" spans="1:9" x14ac:dyDescent="0.3">
      <c r="A1346">
        <v>10757</v>
      </c>
      <c r="B1346">
        <v>62</v>
      </c>
      <c r="C1346">
        <v>49.3</v>
      </c>
      <c r="D1346">
        <v>30</v>
      </c>
      <c r="E1346">
        <v>0</v>
      </c>
      <c r="F1346" s="1">
        <v>35061</v>
      </c>
      <c r="G1346" t="s">
        <v>607</v>
      </c>
      <c r="H1346">
        <f>KPI[[#This Row],[UnitPrice]]*KPI[[#This Row],[Quantity]]</f>
        <v>1479</v>
      </c>
      <c r="I1346">
        <v>6</v>
      </c>
    </row>
    <row r="1347" spans="1:9" x14ac:dyDescent="0.3">
      <c r="A1347">
        <v>10757</v>
      </c>
      <c r="B1347">
        <v>64</v>
      </c>
      <c r="C1347">
        <v>33.25</v>
      </c>
      <c r="D1347">
        <v>24</v>
      </c>
      <c r="E1347">
        <v>0</v>
      </c>
      <c r="F1347" s="1">
        <v>35061</v>
      </c>
      <c r="G1347" t="s">
        <v>607</v>
      </c>
      <c r="H1347">
        <f>KPI[[#This Row],[UnitPrice]]*KPI[[#This Row],[Quantity]]</f>
        <v>798</v>
      </c>
      <c r="I1347">
        <v>6</v>
      </c>
    </row>
    <row r="1348" spans="1:9" x14ac:dyDescent="0.3">
      <c r="A1348">
        <v>10758</v>
      </c>
      <c r="B1348">
        <v>26</v>
      </c>
      <c r="C1348">
        <v>31.23</v>
      </c>
      <c r="D1348">
        <v>20</v>
      </c>
      <c r="E1348">
        <v>0</v>
      </c>
      <c r="F1348" s="1">
        <v>35062</v>
      </c>
      <c r="G1348" t="s">
        <v>584</v>
      </c>
      <c r="H1348">
        <f>KPI[[#This Row],[UnitPrice]]*KPI[[#This Row],[Quantity]]</f>
        <v>624.6</v>
      </c>
      <c r="I1348">
        <v>3</v>
      </c>
    </row>
    <row r="1349" spans="1:9" x14ac:dyDescent="0.3">
      <c r="A1349">
        <v>10758</v>
      </c>
      <c r="B1349">
        <v>52</v>
      </c>
      <c r="C1349">
        <v>7</v>
      </c>
      <c r="D1349">
        <v>60</v>
      </c>
      <c r="E1349">
        <v>0</v>
      </c>
      <c r="F1349" s="1">
        <v>35062</v>
      </c>
      <c r="G1349" t="s">
        <v>584</v>
      </c>
      <c r="H1349">
        <f>KPI[[#This Row],[UnitPrice]]*KPI[[#This Row],[Quantity]]</f>
        <v>420</v>
      </c>
      <c r="I1349">
        <v>3</v>
      </c>
    </row>
    <row r="1350" spans="1:9" x14ac:dyDescent="0.3">
      <c r="A1350">
        <v>10758</v>
      </c>
      <c r="B1350">
        <v>70</v>
      </c>
      <c r="C1350">
        <v>15</v>
      </c>
      <c r="D1350">
        <v>40</v>
      </c>
      <c r="E1350">
        <v>0</v>
      </c>
      <c r="F1350" s="1">
        <v>35062</v>
      </c>
      <c r="G1350" t="s">
        <v>584</v>
      </c>
      <c r="H1350">
        <f>KPI[[#This Row],[UnitPrice]]*KPI[[#This Row],[Quantity]]</f>
        <v>600</v>
      </c>
      <c r="I1350">
        <v>3</v>
      </c>
    </row>
    <row r="1351" spans="1:9" x14ac:dyDescent="0.3">
      <c r="A1351">
        <v>10759</v>
      </c>
      <c r="B1351">
        <v>32</v>
      </c>
      <c r="C1351">
        <v>32</v>
      </c>
      <c r="D1351">
        <v>10</v>
      </c>
      <c r="E1351">
        <v>0</v>
      </c>
      <c r="F1351" s="1">
        <v>35062</v>
      </c>
      <c r="G1351" t="s">
        <v>52</v>
      </c>
      <c r="H1351">
        <f>KPI[[#This Row],[UnitPrice]]*KPI[[#This Row],[Quantity]]</f>
        <v>320</v>
      </c>
      <c r="I1351">
        <v>3</v>
      </c>
    </row>
    <row r="1352" spans="1:9" x14ac:dyDescent="0.3">
      <c r="A1352">
        <v>10760</v>
      </c>
      <c r="B1352">
        <v>25</v>
      </c>
      <c r="C1352">
        <v>14</v>
      </c>
      <c r="D1352">
        <v>12</v>
      </c>
      <c r="E1352">
        <v>0.25</v>
      </c>
      <c r="F1352" s="1">
        <v>35065</v>
      </c>
      <c r="G1352" t="s">
        <v>450</v>
      </c>
      <c r="H1352">
        <f>KPI[[#This Row],[UnitPrice]]*KPI[[#This Row],[Quantity]]</f>
        <v>168</v>
      </c>
      <c r="I1352">
        <v>4</v>
      </c>
    </row>
    <row r="1353" spans="1:9" x14ac:dyDescent="0.3">
      <c r="A1353">
        <v>10760</v>
      </c>
      <c r="B1353">
        <v>27</v>
      </c>
      <c r="C1353">
        <v>43.9</v>
      </c>
      <c r="D1353">
        <v>40</v>
      </c>
      <c r="E1353">
        <v>0</v>
      </c>
      <c r="F1353" s="1">
        <v>35065</v>
      </c>
      <c r="G1353" t="s">
        <v>450</v>
      </c>
      <c r="H1353">
        <f>KPI[[#This Row],[UnitPrice]]*KPI[[#This Row],[Quantity]]</f>
        <v>1756</v>
      </c>
      <c r="I1353">
        <v>4</v>
      </c>
    </row>
    <row r="1354" spans="1:9" x14ac:dyDescent="0.3">
      <c r="A1354">
        <v>10760</v>
      </c>
      <c r="B1354">
        <v>43</v>
      </c>
      <c r="C1354">
        <v>46</v>
      </c>
      <c r="D1354">
        <v>30</v>
      </c>
      <c r="E1354">
        <v>0.25</v>
      </c>
      <c r="F1354" s="1">
        <v>35065</v>
      </c>
      <c r="G1354" t="s">
        <v>450</v>
      </c>
      <c r="H1354">
        <f>KPI[[#This Row],[UnitPrice]]*KPI[[#This Row],[Quantity]]</f>
        <v>1380</v>
      </c>
      <c r="I1354">
        <v>4</v>
      </c>
    </row>
    <row r="1355" spans="1:9" x14ac:dyDescent="0.3">
      <c r="A1355">
        <v>10761</v>
      </c>
      <c r="B1355">
        <v>25</v>
      </c>
      <c r="C1355">
        <v>14</v>
      </c>
      <c r="D1355">
        <v>35</v>
      </c>
      <c r="E1355">
        <v>0.25</v>
      </c>
      <c r="F1355" s="1">
        <v>35066</v>
      </c>
      <c r="G1355" t="s">
        <v>560</v>
      </c>
      <c r="H1355">
        <f>KPI[[#This Row],[UnitPrice]]*KPI[[#This Row],[Quantity]]</f>
        <v>490</v>
      </c>
      <c r="I1355">
        <v>5</v>
      </c>
    </row>
    <row r="1356" spans="1:9" x14ac:dyDescent="0.3">
      <c r="A1356">
        <v>10761</v>
      </c>
      <c r="B1356">
        <v>75</v>
      </c>
      <c r="C1356">
        <v>7.75</v>
      </c>
      <c r="D1356">
        <v>18</v>
      </c>
      <c r="E1356">
        <v>0</v>
      </c>
      <c r="F1356" s="1">
        <v>35066</v>
      </c>
      <c r="G1356" t="s">
        <v>560</v>
      </c>
      <c r="H1356">
        <f>KPI[[#This Row],[UnitPrice]]*KPI[[#This Row],[Quantity]]</f>
        <v>139.5</v>
      </c>
      <c r="I1356">
        <v>5</v>
      </c>
    </row>
    <row r="1357" spans="1:9" x14ac:dyDescent="0.3">
      <c r="A1357">
        <v>10762</v>
      </c>
      <c r="B1357">
        <v>39</v>
      </c>
      <c r="C1357">
        <v>18</v>
      </c>
      <c r="D1357">
        <v>16</v>
      </c>
      <c r="E1357">
        <v>0</v>
      </c>
      <c r="F1357" s="1">
        <v>35066</v>
      </c>
      <c r="G1357" t="s">
        <v>237</v>
      </c>
      <c r="H1357">
        <f>KPI[[#This Row],[UnitPrice]]*KPI[[#This Row],[Quantity]]</f>
        <v>288</v>
      </c>
      <c r="I1357">
        <v>3</v>
      </c>
    </row>
    <row r="1358" spans="1:9" x14ac:dyDescent="0.3">
      <c r="A1358">
        <v>10762</v>
      </c>
      <c r="B1358">
        <v>47</v>
      </c>
      <c r="C1358">
        <v>9.5</v>
      </c>
      <c r="D1358">
        <v>30</v>
      </c>
      <c r="E1358">
        <v>0</v>
      </c>
      <c r="F1358" s="1">
        <v>35066</v>
      </c>
      <c r="G1358" t="s">
        <v>237</v>
      </c>
      <c r="H1358">
        <f>KPI[[#This Row],[UnitPrice]]*KPI[[#This Row],[Quantity]]</f>
        <v>285</v>
      </c>
      <c r="I1358">
        <v>3</v>
      </c>
    </row>
    <row r="1359" spans="1:9" x14ac:dyDescent="0.3">
      <c r="A1359">
        <v>10762</v>
      </c>
      <c r="B1359">
        <v>51</v>
      </c>
      <c r="C1359">
        <v>53</v>
      </c>
      <c r="D1359">
        <v>28</v>
      </c>
      <c r="E1359">
        <v>0</v>
      </c>
      <c r="F1359" s="1">
        <v>35066</v>
      </c>
      <c r="G1359" t="s">
        <v>237</v>
      </c>
      <c r="H1359">
        <f>KPI[[#This Row],[UnitPrice]]*KPI[[#This Row],[Quantity]]</f>
        <v>1484</v>
      </c>
      <c r="I1359">
        <v>3</v>
      </c>
    </row>
    <row r="1360" spans="1:9" x14ac:dyDescent="0.3">
      <c r="A1360">
        <v>10762</v>
      </c>
      <c r="B1360">
        <v>56</v>
      </c>
      <c r="C1360">
        <v>38</v>
      </c>
      <c r="D1360">
        <v>60</v>
      </c>
      <c r="E1360">
        <v>0</v>
      </c>
      <c r="F1360" s="1">
        <v>35066</v>
      </c>
      <c r="G1360" t="s">
        <v>237</v>
      </c>
      <c r="H1360">
        <f>KPI[[#This Row],[UnitPrice]]*KPI[[#This Row],[Quantity]]</f>
        <v>2280</v>
      </c>
      <c r="I1360">
        <v>3</v>
      </c>
    </row>
    <row r="1361" spans="1:9" x14ac:dyDescent="0.3">
      <c r="A1361">
        <v>10763</v>
      </c>
      <c r="B1361">
        <v>21</v>
      </c>
      <c r="C1361">
        <v>10</v>
      </c>
      <c r="D1361">
        <v>40</v>
      </c>
      <c r="E1361">
        <v>0</v>
      </c>
      <c r="F1361" s="1">
        <v>35067</v>
      </c>
      <c r="G1361" t="s">
        <v>228</v>
      </c>
      <c r="H1361">
        <f>KPI[[#This Row],[UnitPrice]]*KPI[[#This Row],[Quantity]]</f>
        <v>400</v>
      </c>
      <c r="I1361">
        <v>3</v>
      </c>
    </row>
    <row r="1362" spans="1:9" x14ac:dyDescent="0.3">
      <c r="A1362">
        <v>10763</v>
      </c>
      <c r="B1362">
        <v>22</v>
      </c>
      <c r="C1362">
        <v>21</v>
      </c>
      <c r="D1362">
        <v>6</v>
      </c>
      <c r="E1362">
        <v>0</v>
      </c>
      <c r="F1362" s="1">
        <v>35067</v>
      </c>
      <c r="G1362" t="s">
        <v>228</v>
      </c>
      <c r="H1362">
        <f>KPI[[#This Row],[UnitPrice]]*KPI[[#This Row],[Quantity]]</f>
        <v>126</v>
      </c>
      <c r="I1362">
        <v>3</v>
      </c>
    </row>
    <row r="1363" spans="1:9" x14ac:dyDescent="0.3">
      <c r="A1363">
        <v>10763</v>
      </c>
      <c r="B1363">
        <v>24</v>
      </c>
      <c r="C1363">
        <v>4.5</v>
      </c>
      <c r="D1363">
        <v>20</v>
      </c>
      <c r="E1363">
        <v>0</v>
      </c>
      <c r="F1363" s="1">
        <v>35067</v>
      </c>
      <c r="G1363" t="s">
        <v>228</v>
      </c>
      <c r="H1363">
        <f>KPI[[#This Row],[UnitPrice]]*KPI[[#This Row],[Quantity]]</f>
        <v>90</v>
      </c>
      <c r="I1363">
        <v>3</v>
      </c>
    </row>
    <row r="1364" spans="1:9" x14ac:dyDescent="0.3">
      <c r="A1364">
        <v>10764</v>
      </c>
      <c r="B1364">
        <v>3</v>
      </c>
      <c r="C1364">
        <v>10</v>
      </c>
      <c r="D1364">
        <v>20</v>
      </c>
      <c r="E1364">
        <v>0.10000000149011612</v>
      </c>
      <c r="F1364" s="1">
        <v>35067</v>
      </c>
      <c r="G1364" t="s">
        <v>204</v>
      </c>
      <c r="H1364">
        <f>KPI[[#This Row],[UnitPrice]]*KPI[[#This Row],[Quantity]]</f>
        <v>200</v>
      </c>
      <c r="I1364">
        <v>6</v>
      </c>
    </row>
    <row r="1365" spans="1:9" x14ac:dyDescent="0.3">
      <c r="A1365">
        <v>10764</v>
      </c>
      <c r="B1365">
        <v>39</v>
      </c>
      <c r="C1365">
        <v>18</v>
      </c>
      <c r="D1365">
        <v>130</v>
      </c>
      <c r="E1365">
        <v>0.10000000149011612</v>
      </c>
      <c r="F1365" s="1">
        <v>35067</v>
      </c>
      <c r="G1365" t="s">
        <v>204</v>
      </c>
      <c r="H1365">
        <f>KPI[[#This Row],[UnitPrice]]*KPI[[#This Row],[Quantity]]</f>
        <v>2340</v>
      </c>
      <c r="I1365">
        <v>6</v>
      </c>
    </row>
    <row r="1366" spans="1:9" x14ac:dyDescent="0.3">
      <c r="A1366">
        <v>10765</v>
      </c>
      <c r="B1366">
        <v>65</v>
      </c>
      <c r="C1366">
        <v>21.05</v>
      </c>
      <c r="D1366">
        <v>80</v>
      </c>
      <c r="E1366">
        <v>0.10000000149011612</v>
      </c>
      <c r="F1366" s="1">
        <v>35068</v>
      </c>
      <c r="G1366" t="s">
        <v>547</v>
      </c>
      <c r="H1366">
        <f>KPI[[#This Row],[UnitPrice]]*KPI[[#This Row],[Quantity]]</f>
        <v>1684</v>
      </c>
      <c r="I1366">
        <v>3</v>
      </c>
    </row>
    <row r="1367" spans="1:9" x14ac:dyDescent="0.3">
      <c r="A1367">
        <v>10766</v>
      </c>
      <c r="B1367">
        <v>2</v>
      </c>
      <c r="C1367">
        <v>19</v>
      </c>
      <c r="D1367">
        <v>40</v>
      </c>
      <c r="E1367">
        <v>0</v>
      </c>
      <c r="F1367" s="1">
        <v>35069</v>
      </c>
      <c r="G1367" t="s">
        <v>497</v>
      </c>
      <c r="H1367">
        <f>KPI[[#This Row],[UnitPrice]]*KPI[[#This Row],[Quantity]]</f>
        <v>760</v>
      </c>
      <c r="I1367">
        <v>4</v>
      </c>
    </row>
    <row r="1368" spans="1:9" x14ac:dyDescent="0.3">
      <c r="A1368">
        <v>10766</v>
      </c>
      <c r="B1368">
        <v>7</v>
      </c>
      <c r="C1368">
        <v>30</v>
      </c>
      <c r="D1368">
        <v>35</v>
      </c>
      <c r="E1368">
        <v>0</v>
      </c>
      <c r="F1368" s="1">
        <v>35069</v>
      </c>
      <c r="G1368" t="s">
        <v>497</v>
      </c>
      <c r="H1368">
        <f>KPI[[#This Row],[UnitPrice]]*KPI[[#This Row],[Quantity]]</f>
        <v>1050</v>
      </c>
      <c r="I1368">
        <v>4</v>
      </c>
    </row>
    <row r="1369" spans="1:9" x14ac:dyDescent="0.3">
      <c r="A1369">
        <v>10766</v>
      </c>
      <c r="B1369">
        <v>68</v>
      </c>
      <c r="C1369">
        <v>12.5</v>
      </c>
      <c r="D1369">
        <v>40</v>
      </c>
      <c r="E1369">
        <v>0</v>
      </c>
      <c r="F1369" s="1">
        <v>35069</v>
      </c>
      <c r="G1369" t="s">
        <v>497</v>
      </c>
      <c r="H1369">
        <f>KPI[[#This Row],[UnitPrice]]*KPI[[#This Row],[Quantity]]</f>
        <v>500</v>
      </c>
      <c r="I1369">
        <v>4</v>
      </c>
    </row>
    <row r="1370" spans="1:9" x14ac:dyDescent="0.3">
      <c r="A1370">
        <v>10767</v>
      </c>
      <c r="B1370">
        <v>42</v>
      </c>
      <c r="C1370">
        <v>14</v>
      </c>
      <c r="D1370">
        <v>2</v>
      </c>
      <c r="E1370">
        <v>0</v>
      </c>
      <c r="F1370" s="1">
        <v>35069</v>
      </c>
      <c r="G1370" t="s">
        <v>647</v>
      </c>
      <c r="H1370">
        <f>KPI[[#This Row],[UnitPrice]]*KPI[[#This Row],[Quantity]]</f>
        <v>28</v>
      </c>
      <c r="I1370">
        <v>4</v>
      </c>
    </row>
    <row r="1371" spans="1:9" x14ac:dyDescent="0.3">
      <c r="A1371">
        <v>10768</v>
      </c>
      <c r="B1371">
        <v>22</v>
      </c>
      <c r="C1371">
        <v>21</v>
      </c>
      <c r="D1371">
        <v>4</v>
      </c>
      <c r="E1371">
        <v>0</v>
      </c>
      <c r="F1371" s="1">
        <v>35072</v>
      </c>
      <c r="G1371" t="s">
        <v>68</v>
      </c>
      <c r="H1371">
        <f>KPI[[#This Row],[UnitPrice]]*KPI[[#This Row],[Quantity]]</f>
        <v>84</v>
      </c>
      <c r="I1371">
        <v>3</v>
      </c>
    </row>
    <row r="1372" spans="1:9" x14ac:dyDescent="0.3">
      <c r="A1372">
        <v>10768</v>
      </c>
      <c r="B1372">
        <v>31</v>
      </c>
      <c r="C1372">
        <v>12.5</v>
      </c>
      <c r="D1372">
        <v>50</v>
      </c>
      <c r="E1372">
        <v>0</v>
      </c>
      <c r="F1372" s="1">
        <v>35072</v>
      </c>
      <c r="G1372" t="s">
        <v>68</v>
      </c>
      <c r="H1372">
        <f>KPI[[#This Row],[UnitPrice]]*KPI[[#This Row],[Quantity]]</f>
        <v>625</v>
      </c>
      <c r="I1372">
        <v>3</v>
      </c>
    </row>
    <row r="1373" spans="1:9" x14ac:dyDescent="0.3">
      <c r="A1373">
        <v>10768</v>
      </c>
      <c r="B1373">
        <v>60</v>
      </c>
      <c r="C1373">
        <v>34</v>
      </c>
      <c r="D1373">
        <v>15</v>
      </c>
      <c r="E1373">
        <v>0</v>
      </c>
      <c r="F1373" s="1">
        <v>35072</v>
      </c>
      <c r="G1373" t="s">
        <v>68</v>
      </c>
      <c r="H1373">
        <f>KPI[[#This Row],[UnitPrice]]*KPI[[#This Row],[Quantity]]</f>
        <v>510</v>
      </c>
      <c r="I1373">
        <v>3</v>
      </c>
    </row>
    <row r="1374" spans="1:9" x14ac:dyDescent="0.3">
      <c r="A1374">
        <v>10768</v>
      </c>
      <c r="B1374">
        <v>71</v>
      </c>
      <c r="C1374">
        <v>21.5</v>
      </c>
      <c r="D1374">
        <v>12</v>
      </c>
      <c r="E1374">
        <v>0</v>
      </c>
      <c r="F1374" s="1">
        <v>35072</v>
      </c>
      <c r="G1374" t="s">
        <v>68</v>
      </c>
      <c r="H1374">
        <f>KPI[[#This Row],[UnitPrice]]*KPI[[#This Row],[Quantity]]</f>
        <v>258</v>
      </c>
      <c r="I1374">
        <v>3</v>
      </c>
    </row>
    <row r="1375" spans="1:9" x14ac:dyDescent="0.3">
      <c r="A1375">
        <v>10769</v>
      </c>
      <c r="B1375">
        <v>41</v>
      </c>
      <c r="C1375">
        <v>9.65</v>
      </c>
      <c r="D1375">
        <v>30</v>
      </c>
      <c r="E1375">
        <v>5.000000074505806E-2</v>
      </c>
      <c r="F1375" s="1">
        <v>35072</v>
      </c>
      <c r="G1375" t="s">
        <v>698</v>
      </c>
      <c r="H1375">
        <f>KPI[[#This Row],[UnitPrice]]*KPI[[#This Row],[Quantity]]</f>
        <v>289.5</v>
      </c>
      <c r="I1375">
        <v>3</v>
      </c>
    </row>
    <row r="1376" spans="1:9" x14ac:dyDescent="0.3">
      <c r="A1376">
        <v>10769</v>
      </c>
      <c r="B1376">
        <v>52</v>
      </c>
      <c r="C1376">
        <v>7</v>
      </c>
      <c r="D1376">
        <v>15</v>
      </c>
      <c r="E1376">
        <v>5.000000074505806E-2</v>
      </c>
      <c r="F1376" s="1">
        <v>35072</v>
      </c>
      <c r="G1376" t="s">
        <v>698</v>
      </c>
      <c r="H1376">
        <f>KPI[[#This Row],[UnitPrice]]*KPI[[#This Row],[Quantity]]</f>
        <v>105</v>
      </c>
      <c r="I1376">
        <v>3</v>
      </c>
    </row>
    <row r="1377" spans="1:9" x14ac:dyDescent="0.3">
      <c r="A1377">
        <v>10769</v>
      </c>
      <c r="B1377">
        <v>61</v>
      </c>
      <c r="C1377">
        <v>28.5</v>
      </c>
      <c r="D1377">
        <v>20</v>
      </c>
      <c r="E1377">
        <v>0</v>
      </c>
      <c r="F1377" s="1">
        <v>35072</v>
      </c>
      <c r="G1377" t="s">
        <v>698</v>
      </c>
      <c r="H1377">
        <f>KPI[[#This Row],[UnitPrice]]*KPI[[#This Row],[Quantity]]</f>
        <v>570</v>
      </c>
      <c r="I1377">
        <v>3</v>
      </c>
    </row>
    <row r="1378" spans="1:9" x14ac:dyDescent="0.3">
      <c r="A1378">
        <v>10769</v>
      </c>
      <c r="B1378">
        <v>62</v>
      </c>
      <c r="C1378">
        <v>49.3</v>
      </c>
      <c r="D1378">
        <v>15</v>
      </c>
      <c r="E1378">
        <v>0</v>
      </c>
      <c r="F1378" s="1">
        <v>35072</v>
      </c>
      <c r="G1378" t="s">
        <v>698</v>
      </c>
      <c r="H1378">
        <f>KPI[[#This Row],[UnitPrice]]*KPI[[#This Row],[Quantity]]</f>
        <v>739.5</v>
      </c>
      <c r="I1378">
        <v>3</v>
      </c>
    </row>
    <row r="1379" spans="1:9" x14ac:dyDescent="0.3">
      <c r="A1379">
        <v>10770</v>
      </c>
      <c r="B1379">
        <v>11</v>
      </c>
      <c r="C1379">
        <v>21</v>
      </c>
      <c r="D1379">
        <v>15</v>
      </c>
      <c r="E1379">
        <v>0.25</v>
      </c>
      <c r="F1379" s="1">
        <v>35073</v>
      </c>
      <c r="G1379" t="s">
        <v>317</v>
      </c>
      <c r="H1379">
        <f>KPI[[#This Row],[UnitPrice]]*KPI[[#This Row],[Quantity]]</f>
        <v>315</v>
      </c>
      <c r="I1379">
        <v>8</v>
      </c>
    </row>
    <row r="1380" spans="1:9" x14ac:dyDescent="0.3">
      <c r="A1380">
        <v>10771</v>
      </c>
      <c r="B1380">
        <v>71</v>
      </c>
      <c r="C1380">
        <v>21.5</v>
      </c>
      <c r="D1380">
        <v>16</v>
      </c>
      <c r="E1380">
        <v>0</v>
      </c>
      <c r="F1380" s="1">
        <v>35074</v>
      </c>
      <c r="G1380" t="s">
        <v>204</v>
      </c>
      <c r="H1380">
        <f>KPI[[#This Row],[UnitPrice]]*KPI[[#This Row],[Quantity]]</f>
        <v>344</v>
      </c>
      <c r="I1380">
        <v>9</v>
      </c>
    </row>
    <row r="1381" spans="1:9" x14ac:dyDescent="0.3">
      <c r="A1381">
        <v>10772</v>
      </c>
      <c r="B1381">
        <v>29</v>
      </c>
      <c r="C1381">
        <v>123.79</v>
      </c>
      <c r="D1381">
        <v>18</v>
      </c>
      <c r="E1381">
        <v>0</v>
      </c>
      <c r="F1381" s="1">
        <v>35074</v>
      </c>
      <c r="G1381" t="s">
        <v>400</v>
      </c>
      <c r="H1381">
        <f>KPI[[#This Row],[UnitPrice]]*KPI[[#This Row],[Quantity]]</f>
        <v>2228.2200000000003</v>
      </c>
      <c r="I1381">
        <v>3</v>
      </c>
    </row>
    <row r="1382" spans="1:9" x14ac:dyDescent="0.3">
      <c r="A1382">
        <v>10772</v>
      </c>
      <c r="B1382">
        <v>59</v>
      </c>
      <c r="C1382">
        <v>55</v>
      </c>
      <c r="D1382">
        <v>25</v>
      </c>
      <c r="E1382">
        <v>0</v>
      </c>
      <c r="F1382" s="1">
        <v>35074</v>
      </c>
      <c r="G1382" t="s">
        <v>400</v>
      </c>
      <c r="H1382">
        <f>KPI[[#This Row],[UnitPrice]]*KPI[[#This Row],[Quantity]]</f>
        <v>1375</v>
      </c>
      <c r="I1382">
        <v>3</v>
      </c>
    </row>
    <row r="1383" spans="1:9" x14ac:dyDescent="0.3">
      <c r="A1383">
        <v>10773</v>
      </c>
      <c r="B1383">
        <v>17</v>
      </c>
      <c r="C1383">
        <v>39</v>
      </c>
      <c r="D1383">
        <v>33</v>
      </c>
      <c r="E1383">
        <v>0</v>
      </c>
      <c r="F1383" s="1">
        <v>35075</v>
      </c>
      <c r="G1383" t="s">
        <v>204</v>
      </c>
      <c r="H1383">
        <f>KPI[[#This Row],[UnitPrice]]*KPI[[#This Row],[Quantity]]</f>
        <v>1287</v>
      </c>
      <c r="I1383">
        <v>1</v>
      </c>
    </row>
    <row r="1384" spans="1:9" x14ac:dyDescent="0.3">
      <c r="A1384">
        <v>10773</v>
      </c>
      <c r="B1384">
        <v>31</v>
      </c>
      <c r="C1384">
        <v>12.5</v>
      </c>
      <c r="D1384">
        <v>70</v>
      </c>
      <c r="E1384">
        <v>0.20000000298023224</v>
      </c>
      <c r="F1384" s="1">
        <v>35075</v>
      </c>
      <c r="G1384" t="s">
        <v>204</v>
      </c>
      <c r="H1384">
        <f>KPI[[#This Row],[UnitPrice]]*KPI[[#This Row],[Quantity]]</f>
        <v>875</v>
      </c>
      <c r="I1384">
        <v>1</v>
      </c>
    </row>
    <row r="1385" spans="1:9" x14ac:dyDescent="0.3">
      <c r="A1385">
        <v>10773</v>
      </c>
      <c r="B1385">
        <v>75</v>
      </c>
      <c r="C1385">
        <v>7.75</v>
      </c>
      <c r="D1385">
        <v>7</v>
      </c>
      <c r="E1385">
        <v>0.20000000298023224</v>
      </c>
      <c r="F1385" s="1">
        <v>35075</v>
      </c>
      <c r="G1385" t="s">
        <v>204</v>
      </c>
      <c r="H1385">
        <f>KPI[[#This Row],[UnitPrice]]*KPI[[#This Row],[Quantity]]</f>
        <v>54.25</v>
      </c>
      <c r="I1385">
        <v>1</v>
      </c>
    </row>
    <row r="1386" spans="1:9" x14ac:dyDescent="0.3">
      <c r="A1386">
        <v>10774</v>
      </c>
      <c r="B1386">
        <v>31</v>
      </c>
      <c r="C1386">
        <v>12.5</v>
      </c>
      <c r="D1386">
        <v>2</v>
      </c>
      <c r="E1386">
        <v>0.25</v>
      </c>
      <c r="F1386" s="1">
        <v>35075</v>
      </c>
      <c r="G1386" t="s">
        <v>237</v>
      </c>
      <c r="H1386">
        <f>KPI[[#This Row],[UnitPrice]]*KPI[[#This Row],[Quantity]]</f>
        <v>25</v>
      </c>
      <c r="I1386">
        <v>4</v>
      </c>
    </row>
    <row r="1387" spans="1:9" x14ac:dyDescent="0.3">
      <c r="A1387">
        <v>10774</v>
      </c>
      <c r="B1387">
        <v>66</v>
      </c>
      <c r="C1387">
        <v>17</v>
      </c>
      <c r="D1387">
        <v>50</v>
      </c>
      <c r="E1387">
        <v>0</v>
      </c>
      <c r="F1387" s="1">
        <v>35075</v>
      </c>
      <c r="G1387" t="s">
        <v>237</v>
      </c>
      <c r="H1387">
        <f>KPI[[#This Row],[UnitPrice]]*KPI[[#This Row],[Quantity]]</f>
        <v>850</v>
      </c>
      <c r="I1387">
        <v>4</v>
      </c>
    </row>
    <row r="1388" spans="1:9" x14ac:dyDescent="0.3">
      <c r="A1388">
        <v>10775</v>
      </c>
      <c r="B1388">
        <v>10</v>
      </c>
      <c r="C1388">
        <v>31</v>
      </c>
      <c r="D1388">
        <v>6</v>
      </c>
      <c r="E1388">
        <v>0</v>
      </c>
      <c r="F1388" s="1">
        <v>35076</v>
      </c>
      <c r="G1388" t="s">
        <v>661</v>
      </c>
      <c r="H1388">
        <f>KPI[[#This Row],[UnitPrice]]*KPI[[#This Row],[Quantity]]</f>
        <v>186</v>
      </c>
      <c r="I1388">
        <v>7</v>
      </c>
    </row>
    <row r="1389" spans="1:9" x14ac:dyDescent="0.3">
      <c r="A1389">
        <v>10775</v>
      </c>
      <c r="B1389">
        <v>67</v>
      </c>
      <c r="C1389">
        <v>14</v>
      </c>
      <c r="D1389">
        <v>3</v>
      </c>
      <c r="E1389">
        <v>0</v>
      </c>
      <c r="F1389" s="1">
        <v>35076</v>
      </c>
      <c r="G1389" t="s">
        <v>661</v>
      </c>
      <c r="H1389">
        <f>KPI[[#This Row],[UnitPrice]]*KPI[[#This Row],[Quantity]]</f>
        <v>42</v>
      </c>
      <c r="I1389">
        <v>7</v>
      </c>
    </row>
    <row r="1390" spans="1:9" x14ac:dyDescent="0.3">
      <c r="A1390">
        <v>10776</v>
      </c>
      <c r="B1390">
        <v>31</v>
      </c>
      <c r="C1390">
        <v>12.5</v>
      </c>
      <c r="D1390">
        <v>16</v>
      </c>
      <c r="E1390">
        <v>5.000000074505806E-2</v>
      </c>
      <c r="F1390" s="1">
        <v>35079</v>
      </c>
      <c r="G1390" t="s">
        <v>204</v>
      </c>
      <c r="H1390">
        <f>KPI[[#This Row],[UnitPrice]]*KPI[[#This Row],[Quantity]]</f>
        <v>200</v>
      </c>
      <c r="I1390">
        <v>1</v>
      </c>
    </row>
    <row r="1391" spans="1:9" x14ac:dyDescent="0.3">
      <c r="A1391">
        <v>10776</v>
      </c>
      <c r="B1391">
        <v>42</v>
      </c>
      <c r="C1391">
        <v>14</v>
      </c>
      <c r="D1391">
        <v>12</v>
      </c>
      <c r="E1391">
        <v>5.000000074505806E-2</v>
      </c>
      <c r="F1391" s="1">
        <v>35079</v>
      </c>
      <c r="G1391" t="s">
        <v>204</v>
      </c>
      <c r="H1391">
        <f>KPI[[#This Row],[UnitPrice]]*KPI[[#This Row],[Quantity]]</f>
        <v>168</v>
      </c>
      <c r="I1391">
        <v>1</v>
      </c>
    </row>
    <row r="1392" spans="1:9" x14ac:dyDescent="0.3">
      <c r="A1392">
        <v>10776</v>
      </c>
      <c r="B1392">
        <v>45</v>
      </c>
      <c r="C1392">
        <v>9.5</v>
      </c>
      <c r="D1392">
        <v>27</v>
      </c>
      <c r="E1392">
        <v>5.000000074505806E-2</v>
      </c>
      <c r="F1392" s="1">
        <v>35079</v>
      </c>
      <c r="G1392" t="s">
        <v>204</v>
      </c>
      <c r="H1392">
        <f>KPI[[#This Row],[UnitPrice]]*KPI[[#This Row],[Quantity]]</f>
        <v>256.5</v>
      </c>
      <c r="I1392">
        <v>1</v>
      </c>
    </row>
    <row r="1393" spans="1:9" x14ac:dyDescent="0.3">
      <c r="A1393">
        <v>10776</v>
      </c>
      <c r="B1393">
        <v>51</v>
      </c>
      <c r="C1393">
        <v>53</v>
      </c>
      <c r="D1393">
        <v>120</v>
      </c>
      <c r="E1393">
        <v>5.000000074505806E-2</v>
      </c>
      <c r="F1393" s="1">
        <v>35079</v>
      </c>
      <c r="G1393" t="s">
        <v>204</v>
      </c>
      <c r="H1393">
        <f>KPI[[#This Row],[UnitPrice]]*KPI[[#This Row],[Quantity]]</f>
        <v>6360</v>
      </c>
      <c r="I1393">
        <v>1</v>
      </c>
    </row>
    <row r="1394" spans="1:9" x14ac:dyDescent="0.3">
      <c r="A1394">
        <v>10777</v>
      </c>
      <c r="B1394">
        <v>42</v>
      </c>
      <c r="C1394">
        <v>14</v>
      </c>
      <c r="D1394">
        <v>20</v>
      </c>
      <c r="E1394">
        <v>0.20000000298023224</v>
      </c>
      <c r="F1394" s="1">
        <v>35079</v>
      </c>
      <c r="G1394" t="s">
        <v>291</v>
      </c>
      <c r="H1394">
        <f>KPI[[#This Row],[UnitPrice]]*KPI[[#This Row],[Quantity]]</f>
        <v>280</v>
      </c>
      <c r="I1394">
        <v>7</v>
      </c>
    </row>
    <row r="1395" spans="1:9" x14ac:dyDescent="0.3">
      <c r="A1395">
        <v>10778</v>
      </c>
      <c r="B1395">
        <v>41</v>
      </c>
      <c r="C1395">
        <v>9.65</v>
      </c>
      <c r="D1395">
        <v>10</v>
      </c>
      <c r="E1395">
        <v>0</v>
      </c>
      <c r="F1395" s="1">
        <v>35080</v>
      </c>
      <c r="G1395" t="s">
        <v>77</v>
      </c>
      <c r="H1395">
        <f>KPI[[#This Row],[UnitPrice]]*KPI[[#This Row],[Quantity]]</f>
        <v>96.5</v>
      </c>
      <c r="I1395">
        <v>3</v>
      </c>
    </row>
    <row r="1396" spans="1:9" x14ac:dyDescent="0.3">
      <c r="A1396">
        <v>10779</v>
      </c>
      <c r="B1396">
        <v>16</v>
      </c>
      <c r="C1396">
        <v>17.45</v>
      </c>
      <c r="D1396">
        <v>20</v>
      </c>
      <c r="E1396">
        <v>0</v>
      </c>
      <c r="F1396" s="1">
        <v>35080</v>
      </c>
      <c r="G1396" t="s">
        <v>468</v>
      </c>
      <c r="H1396">
        <f>KPI[[#This Row],[UnitPrice]]*KPI[[#This Row],[Quantity]]</f>
        <v>349</v>
      </c>
      <c r="I1396">
        <v>3</v>
      </c>
    </row>
    <row r="1397" spans="1:9" x14ac:dyDescent="0.3">
      <c r="A1397">
        <v>10779</v>
      </c>
      <c r="B1397">
        <v>62</v>
      </c>
      <c r="C1397">
        <v>49.3</v>
      </c>
      <c r="D1397">
        <v>20</v>
      </c>
      <c r="E1397">
        <v>0</v>
      </c>
      <c r="F1397" s="1">
        <v>35080</v>
      </c>
      <c r="G1397" t="s">
        <v>468</v>
      </c>
      <c r="H1397">
        <f>KPI[[#This Row],[UnitPrice]]*KPI[[#This Row],[Quantity]]</f>
        <v>986</v>
      </c>
      <c r="I1397">
        <v>3</v>
      </c>
    </row>
    <row r="1398" spans="1:9" x14ac:dyDescent="0.3">
      <c r="A1398">
        <v>10780</v>
      </c>
      <c r="B1398">
        <v>70</v>
      </c>
      <c r="C1398">
        <v>15</v>
      </c>
      <c r="D1398">
        <v>35</v>
      </c>
      <c r="E1398">
        <v>0</v>
      </c>
      <c r="F1398" s="1">
        <v>35080</v>
      </c>
      <c r="G1398" t="s">
        <v>416</v>
      </c>
      <c r="H1398">
        <f>KPI[[#This Row],[UnitPrice]]*KPI[[#This Row],[Quantity]]</f>
        <v>525</v>
      </c>
      <c r="I1398">
        <v>2</v>
      </c>
    </row>
    <row r="1399" spans="1:9" x14ac:dyDescent="0.3">
      <c r="A1399">
        <v>10780</v>
      </c>
      <c r="B1399">
        <v>77</v>
      </c>
      <c r="C1399">
        <v>13</v>
      </c>
      <c r="D1399">
        <v>15</v>
      </c>
      <c r="E1399">
        <v>0</v>
      </c>
      <c r="F1399" s="1">
        <v>35080</v>
      </c>
      <c r="G1399" t="s">
        <v>416</v>
      </c>
      <c r="H1399">
        <f>KPI[[#This Row],[UnitPrice]]*KPI[[#This Row],[Quantity]]</f>
        <v>195</v>
      </c>
      <c r="I1399">
        <v>2</v>
      </c>
    </row>
    <row r="1400" spans="1:9" x14ac:dyDescent="0.3">
      <c r="A1400">
        <v>10781</v>
      </c>
      <c r="B1400">
        <v>54</v>
      </c>
      <c r="C1400">
        <v>7.45</v>
      </c>
      <c r="D1400">
        <v>3</v>
      </c>
      <c r="E1400">
        <v>0.20000000298023224</v>
      </c>
      <c r="F1400" s="1">
        <v>35081</v>
      </c>
      <c r="G1400" t="s">
        <v>730</v>
      </c>
      <c r="H1400">
        <f>KPI[[#This Row],[UnitPrice]]*KPI[[#This Row],[Quantity]]</f>
        <v>22.35</v>
      </c>
      <c r="I1400">
        <v>2</v>
      </c>
    </row>
    <row r="1401" spans="1:9" x14ac:dyDescent="0.3">
      <c r="A1401">
        <v>10781</v>
      </c>
      <c r="B1401">
        <v>56</v>
      </c>
      <c r="C1401">
        <v>38</v>
      </c>
      <c r="D1401">
        <v>20</v>
      </c>
      <c r="E1401">
        <v>0.20000000298023224</v>
      </c>
      <c r="F1401" s="1">
        <v>35081</v>
      </c>
      <c r="G1401" t="s">
        <v>730</v>
      </c>
      <c r="H1401">
        <f>KPI[[#This Row],[UnitPrice]]*KPI[[#This Row],[Quantity]]</f>
        <v>760</v>
      </c>
      <c r="I1401">
        <v>2</v>
      </c>
    </row>
    <row r="1402" spans="1:9" x14ac:dyDescent="0.3">
      <c r="A1402">
        <v>10781</v>
      </c>
      <c r="B1402">
        <v>74</v>
      </c>
      <c r="C1402">
        <v>10</v>
      </c>
      <c r="D1402">
        <v>35</v>
      </c>
      <c r="E1402">
        <v>0</v>
      </c>
      <c r="F1402" s="1">
        <v>35081</v>
      </c>
      <c r="G1402" t="s">
        <v>730</v>
      </c>
      <c r="H1402">
        <f>KPI[[#This Row],[UnitPrice]]*KPI[[#This Row],[Quantity]]</f>
        <v>350</v>
      </c>
      <c r="I1402">
        <v>2</v>
      </c>
    </row>
    <row r="1403" spans="1:9" x14ac:dyDescent="0.3">
      <c r="A1403">
        <v>10782</v>
      </c>
      <c r="B1403">
        <v>31</v>
      </c>
      <c r="C1403">
        <v>12.5</v>
      </c>
      <c r="D1403">
        <v>1</v>
      </c>
      <c r="E1403">
        <v>0</v>
      </c>
      <c r="F1403" s="1">
        <v>35081</v>
      </c>
      <c r="G1403" t="s">
        <v>139</v>
      </c>
      <c r="H1403">
        <f>KPI[[#This Row],[UnitPrice]]*KPI[[#This Row],[Quantity]]</f>
        <v>12.5</v>
      </c>
      <c r="I1403">
        <v>9</v>
      </c>
    </row>
    <row r="1404" spans="1:9" x14ac:dyDescent="0.3">
      <c r="A1404">
        <v>10783</v>
      </c>
      <c r="B1404">
        <v>31</v>
      </c>
      <c r="C1404">
        <v>12.5</v>
      </c>
      <c r="D1404">
        <v>10</v>
      </c>
      <c r="E1404">
        <v>0</v>
      </c>
      <c r="F1404" s="1">
        <v>35082</v>
      </c>
      <c r="G1404" t="s">
        <v>317</v>
      </c>
      <c r="H1404">
        <f>KPI[[#This Row],[UnitPrice]]*KPI[[#This Row],[Quantity]]</f>
        <v>125</v>
      </c>
      <c r="I1404">
        <v>4</v>
      </c>
    </row>
    <row r="1405" spans="1:9" x14ac:dyDescent="0.3">
      <c r="A1405">
        <v>10783</v>
      </c>
      <c r="B1405">
        <v>38</v>
      </c>
      <c r="C1405">
        <v>263.5</v>
      </c>
      <c r="D1405">
        <v>5</v>
      </c>
      <c r="E1405">
        <v>0</v>
      </c>
      <c r="F1405" s="1">
        <v>35082</v>
      </c>
      <c r="G1405" t="s">
        <v>317</v>
      </c>
      <c r="H1405">
        <f>KPI[[#This Row],[UnitPrice]]*KPI[[#This Row],[Quantity]]</f>
        <v>1317.5</v>
      </c>
      <c r="I1405">
        <v>4</v>
      </c>
    </row>
    <row r="1406" spans="1:9" x14ac:dyDescent="0.3">
      <c r="A1406">
        <v>10784</v>
      </c>
      <c r="B1406">
        <v>36</v>
      </c>
      <c r="C1406">
        <v>19</v>
      </c>
      <c r="D1406">
        <v>30</v>
      </c>
      <c r="E1406">
        <v>0</v>
      </c>
      <c r="F1406" s="1">
        <v>35082</v>
      </c>
      <c r="G1406" t="s">
        <v>442</v>
      </c>
      <c r="H1406">
        <f>KPI[[#This Row],[UnitPrice]]*KPI[[#This Row],[Quantity]]</f>
        <v>570</v>
      </c>
      <c r="I1406">
        <v>4</v>
      </c>
    </row>
    <row r="1407" spans="1:9" x14ac:dyDescent="0.3">
      <c r="A1407">
        <v>10784</v>
      </c>
      <c r="B1407">
        <v>39</v>
      </c>
      <c r="C1407">
        <v>18</v>
      </c>
      <c r="D1407">
        <v>2</v>
      </c>
      <c r="E1407">
        <v>0.15000000596046448</v>
      </c>
      <c r="F1407" s="1">
        <v>35082</v>
      </c>
      <c r="G1407" t="s">
        <v>442</v>
      </c>
      <c r="H1407">
        <f>KPI[[#This Row],[UnitPrice]]*KPI[[#This Row],[Quantity]]</f>
        <v>36</v>
      </c>
      <c r="I1407">
        <v>4</v>
      </c>
    </row>
    <row r="1408" spans="1:9" x14ac:dyDescent="0.3">
      <c r="A1408">
        <v>10784</v>
      </c>
      <c r="B1408">
        <v>72</v>
      </c>
      <c r="C1408">
        <v>34.799999999999997</v>
      </c>
      <c r="D1408">
        <v>30</v>
      </c>
      <c r="E1408">
        <v>0.15000000596046448</v>
      </c>
      <c r="F1408" s="1">
        <v>35082</v>
      </c>
      <c r="G1408" t="s">
        <v>442</v>
      </c>
      <c r="H1408">
        <f>KPI[[#This Row],[UnitPrice]]*KPI[[#This Row],[Quantity]]</f>
        <v>1044</v>
      </c>
      <c r="I1408">
        <v>4</v>
      </c>
    </row>
    <row r="1409" spans="1:9" x14ac:dyDescent="0.3">
      <c r="A1409">
        <v>10785</v>
      </c>
      <c r="B1409">
        <v>10</v>
      </c>
      <c r="C1409">
        <v>31</v>
      </c>
      <c r="D1409">
        <v>10</v>
      </c>
      <c r="E1409">
        <v>0</v>
      </c>
      <c r="F1409" s="1">
        <v>35082</v>
      </c>
      <c r="G1409" t="s">
        <v>307</v>
      </c>
      <c r="H1409">
        <f>KPI[[#This Row],[UnitPrice]]*KPI[[#This Row],[Quantity]]</f>
        <v>310</v>
      </c>
      <c r="I1409">
        <v>1</v>
      </c>
    </row>
    <row r="1410" spans="1:9" x14ac:dyDescent="0.3">
      <c r="A1410">
        <v>10785</v>
      </c>
      <c r="B1410">
        <v>75</v>
      </c>
      <c r="C1410">
        <v>7.75</v>
      </c>
      <c r="D1410">
        <v>10</v>
      </c>
      <c r="E1410">
        <v>0</v>
      </c>
      <c r="F1410" s="1">
        <v>35082</v>
      </c>
      <c r="G1410" t="s">
        <v>307</v>
      </c>
      <c r="H1410">
        <f>KPI[[#This Row],[UnitPrice]]*KPI[[#This Row],[Quantity]]</f>
        <v>77.5</v>
      </c>
      <c r="I1410">
        <v>1</v>
      </c>
    </row>
    <row r="1411" spans="1:9" x14ac:dyDescent="0.3">
      <c r="A1411">
        <v>10786</v>
      </c>
      <c r="B1411">
        <v>8</v>
      </c>
      <c r="C1411">
        <v>40</v>
      </c>
      <c r="D1411">
        <v>30</v>
      </c>
      <c r="E1411">
        <v>0.20000000298023224</v>
      </c>
      <c r="F1411" s="1">
        <v>35083</v>
      </c>
      <c r="G1411" t="s">
        <v>541</v>
      </c>
      <c r="H1411">
        <f>KPI[[#This Row],[UnitPrice]]*KPI[[#This Row],[Quantity]]</f>
        <v>1200</v>
      </c>
      <c r="I1411">
        <v>8</v>
      </c>
    </row>
    <row r="1412" spans="1:9" x14ac:dyDescent="0.3">
      <c r="A1412">
        <v>10786</v>
      </c>
      <c r="B1412">
        <v>30</v>
      </c>
      <c r="C1412">
        <v>25.89</v>
      </c>
      <c r="D1412">
        <v>15</v>
      </c>
      <c r="E1412">
        <v>0.20000000298023224</v>
      </c>
      <c r="F1412" s="1">
        <v>35083</v>
      </c>
      <c r="G1412" t="s">
        <v>541</v>
      </c>
      <c r="H1412">
        <f>KPI[[#This Row],[UnitPrice]]*KPI[[#This Row],[Quantity]]</f>
        <v>388.35</v>
      </c>
      <c r="I1412">
        <v>8</v>
      </c>
    </row>
    <row r="1413" spans="1:9" x14ac:dyDescent="0.3">
      <c r="A1413">
        <v>10786</v>
      </c>
      <c r="B1413">
        <v>75</v>
      </c>
      <c r="C1413">
        <v>7.75</v>
      </c>
      <c r="D1413">
        <v>42</v>
      </c>
      <c r="E1413">
        <v>0.20000000298023224</v>
      </c>
      <c r="F1413" s="1">
        <v>35083</v>
      </c>
      <c r="G1413" t="s">
        <v>541</v>
      </c>
      <c r="H1413">
        <f>KPI[[#This Row],[UnitPrice]]*KPI[[#This Row],[Quantity]]</f>
        <v>325.5</v>
      </c>
      <c r="I1413">
        <v>8</v>
      </c>
    </row>
    <row r="1414" spans="1:9" x14ac:dyDescent="0.3">
      <c r="A1414">
        <v>10787</v>
      </c>
      <c r="B1414">
        <v>2</v>
      </c>
      <c r="C1414">
        <v>19</v>
      </c>
      <c r="D1414">
        <v>15</v>
      </c>
      <c r="E1414">
        <v>5.000000074505806E-2</v>
      </c>
      <c r="F1414" s="1">
        <v>35083</v>
      </c>
      <c r="G1414" t="s">
        <v>375</v>
      </c>
      <c r="H1414">
        <f>KPI[[#This Row],[UnitPrice]]*KPI[[#This Row],[Quantity]]</f>
        <v>285</v>
      </c>
      <c r="I1414">
        <v>2</v>
      </c>
    </row>
    <row r="1415" spans="1:9" x14ac:dyDescent="0.3">
      <c r="A1415">
        <v>10787</v>
      </c>
      <c r="B1415">
        <v>29</v>
      </c>
      <c r="C1415">
        <v>123.79</v>
      </c>
      <c r="D1415">
        <v>20</v>
      </c>
      <c r="E1415">
        <v>5.000000074505806E-2</v>
      </c>
      <c r="F1415" s="1">
        <v>35083</v>
      </c>
      <c r="G1415" t="s">
        <v>375</v>
      </c>
      <c r="H1415">
        <f>KPI[[#This Row],[UnitPrice]]*KPI[[#This Row],[Quantity]]</f>
        <v>2475.8000000000002</v>
      </c>
      <c r="I1415">
        <v>2</v>
      </c>
    </row>
    <row r="1416" spans="1:9" x14ac:dyDescent="0.3">
      <c r="A1416">
        <v>10788</v>
      </c>
      <c r="B1416">
        <v>19</v>
      </c>
      <c r="C1416">
        <v>9.1999999999999993</v>
      </c>
      <c r="D1416">
        <v>50</v>
      </c>
      <c r="E1416">
        <v>5.000000074505806E-2</v>
      </c>
      <c r="F1416" s="1">
        <v>35086</v>
      </c>
      <c r="G1416" t="s">
        <v>547</v>
      </c>
      <c r="H1416">
        <f>KPI[[#This Row],[UnitPrice]]*KPI[[#This Row],[Quantity]]</f>
        <v>459.99999999999994</v>
      </c>
      <c r="I1416">
        <v>1</v>
      </c>
    </row>
    <row r="1417" spans="1:9" x14ac:dyDescent="0.3">
      <c r="A1417">
        <v>10788</v>
      </c>
      <c r="B1417">
        <v>75</v>
      </c>
      <c r="C1417">
        <v>7.75</v>
      </c>
      <c r="D1417">
        <v>40</v>
      </c>
      <c r="E1417">
        <v>5.000000074505806E-2</v>
      </c>
      <c r="F1417" s="1">
        <v>35086</v>
      </c>
      <c r="G1417" t="s">
        <v>547</v>
      </c>
      <c r="H1417">
        <f>KPI[[#This Row],[UnitPrice]]*KPI[[#This Row],[Quantity]]</f>
        <v>310</v>
      </c>
      <c r="I1417">
        <v>1</v>
      </c>
    </row>
    <row r="1418" spans="1:9" x14ac:dyDescent="0.3">
      <c r="A1418">
        <v>10789</v>
      </c>
      <c r="B1418">
        <v>18</v>
      </c>
      <c r="C1418">
        <v>62.5</v>
      </c>
      <c r="D1418">
        <v>30</v>
      </c>
      <c r="E1418">
        <v>0</v>
      </c>
      <c r="F1418" s="1">
        <v>35086</v>
      </c>
      <c r="G1418" t="s">
        <v>228</v>
      </c>
      <c r="H1418">
        <f>KPI[[#This Row],[UnitPrice]]*KPI[[#This Row],[Quantity]]</f>
        <v>1875</v>
      </c>
      <c r="I1418">
        <v>1</v>
      </c>
    </row>
    <row r="1419" spans="1:9" x14ac:dyDescent="0.3">
      <c r="A1419">
        <v>10789</v>
      </c>
      <c r="B1419">
        <v>35</v>
      </c>
      <c r="C1419">
        <v>18</v>
      </c>
      <c r="D1419">
        <v>15</v>
      </c>
      <c r="E1419">
        <v>0</v>
      </c>
      <c r="F1419" s="1">
        <v>35086</v>
      </c>
      <c r="G1419" t="s">
        <v>228</v>
      </c>
      <c r="H1419">
        <f>KPI[[#This Row],[UnitPrice]]*KPI[[#This Row],[Quantity]]</f>
        <v>270</v>
      </c>
      <c r="I1419">
        <v>1</v>
      </c>
    </row>
    <row r="1420" spans="1:9" x14ac:dyDescent="0.3">
      <c r="A1420">
        <v>10789</v>
      </c>
      <c r="B1420">
        <v>63</v>
      </c>
      <c r="C1420">
        <v>43.9</v>
      </c>
      <c r="D1420">
        <v>30</v>
      </c>
      <c r="E1420">
        <v>0</v>
      </c>
      <c r="F1420" s="1">
        <v>35086</v>
      </c>
      <c r="G1420" t="s">
        <v>228</v>
      </c>
      <c r="H1420">
        <f>KPI[[#This Row],[UnitPrice]]*KPI[[#This Row],[Quantity]]</f>
        <v>1317</v>
      </c>
      <c r="I1420">
        <v>1</v>
      </c>
    </row>
    <row r="1421" spans="1:9" x14ac:dyDescent="0.3">
      <c r="A1421">
        <v>10789</v>
      </c>
      <c r="B1421">
        <v>68</v>
      </c>
      <c r="C1421">
        <v>12.5</v>
      </c>
      <c r="D1421">
        <v>18</v>
      </c>
      <c r="E1421">
        <v>0</v>
      </c>
      <c r="F1421" s="1">
        <v>35086</v>
      </c>
      <c r="G1421" t="s">
        <v>228</v>
      </c>
      <c r="H1421">
        <f>KPI[[#This Row],[UnitPrice]]*KPI[[#This Row],[Quantity]]</f>
        <v>225</v>
      </c>
      <c r="I1421">
        <v>1</v>
      </c>
    </row>
    <row r="1422" spans="1:9" x14ac:dyDescent="0.3">
      <c r="A1422">
        <v>10790</v>
      </c>
      <c r="B1422">
        <v>7</v>
      </c>
      <c r="C1422">
        <v>30</v>
      </c>
      <c r="D1422">
        <v>3</v>
      </c>
      <c r="E1422">
        <v>0.15000000596046448</v>
      </c>
      <c r="F1422" s="1">
        <v>35086</v>
      </c>
      <c r="G1422" t="s">
        <v>291</v>
      </c>
      <c r="H1422">
        <f>KPI[[#This Row],[UnitPrice]]*KPI[[#This Row],[Quantity]]</f>
        <v>90</v>
      </c>
      <c r="I1422">
        <v>6</v>
      </c>
    </row>
    <row r="1423" spans="1:9" x14ac:dyDescent="0.3">
      <c r="A1423">
        <v>10790</v>
      </c>
      <c r="B1423">
        <v>56</v>
      </c>
      <c r="C1423">
        <v>38</v>
      </c>
      <c r="D1423">
        <v>20</v>
      </c>
      <c r="E1423">
        <v>0.15000000596046448</v>
      </c>
      <c r="F1423" s="1">
        <v>35086</v>
      </c>
      <c r="G1423" t="s">
        <v>291</v>
      </c>
      <c r="H1423">
        <f>KPI[[#This Row],[UnitPrice]]*KPI[[#This Row],[Quantity]]</f>
        <v>760</v>
      </c>
      <c r="I1423">
        <v>6</v>
      </c>
    </row>
    <row r="1424" spans="1:9" x14ac:dyDescent="0.3">
      <c r="A1424">
        <v>10791</v>
      </c>
      <c r="B1424">
        <v>29</v>
      </c>
      <c r="C1424">
        <v>123.79</v>
      </c>
      <c r="D1424">
        <v>14</v>
      </c>
      <c r="E1424">
        <v>5.000000074505806E-2</v>
      </c>
      <c r="F1424" s="1">
        <v>35087</v>
      </c>
      <c r="G1424" t="s">
        <v>244</v>
      </c>
      <c r="H1424">
        <f>KPI[[#This Row],[UnitPrice]]*KPI[[#This Row],[Quantity]]</f>
        <v>1733.0600000000002</v>
      </c>
      <c r="I1424">
        <v>6</v>
      </c>
    </row>
    <row r="1425" spans="1:9" x14ac:dyDescent="0.3">
      <c r="A1425">
        <v>10791</v>
      </c>
      <c r="B1425">
        <v>41</v>
      </c>
      <c r="C1425">
        <v>9.65</v>
      </c>
      <c r="D1425">
        <v>20</v>
      </c>
      <c r="E1425">
        <v>5.000000074505806E-2</v>
      </c>
      <c r="F1425" s="1">
        <v>35087</v>
      </c>
      <c r="G1425" t="s">
        <v>244</v>
      </c>
      <c r="H1425">
        <f>KPI[[#This Row],[UnitPrice]]*KPI[[#This Row],[Quantity]]</f>
        <v>193</v>
      </c>
      <c r="I1425">
        <v>6</v>
      </c>
    </row>
    <row r="1426" spans="1:9" x14ac:dyDescent="0.3">
      <c r="A1426">
        <v>10792</v>
      </c>
      <c r="B1426">
        <v>2</v>
      </c>
      <c r="C1426">
        <v>19</v>
      </c>
      <c r="D1426">
        <v>10</v>
      </c>
      <c r="E1426">
        <v>0</v>
      </c>
      <c r="F1426" s="1">
        <v>35087</v>
      </c>
      <c r="G1426" t="s">
        <v>761</v>
      </c>
      <c r="H1426">
        <f>KPI[[#This Row],[UnitPrice]]*KPI[[#This Row],[Quantity]]</f>
        <v>190</v>
      </c>
      <c r="I1426">
        <v>1</v>
      </c>
    </row>
    <row r="1427" spans="1:9" x14ac:dyDescent="0.3">
      <c r="A1427">
        <v>10792</v>
      </c>
      <c r="B1427">
        <v>54</v>
      </c>
      <c r="C1427">
        <v>7.45</v>
      </c>
      <c r="D1427">
        <v>3</v>
      </c>
      <c r="E1427">
        <v>0</v>
      </c>
      <c r="F1427" s="1">
        <v>35087</v>
      </c>
      <c r="G1427" t="s">
        <v>761</v>
      </c>
      <c r="H1427">
        <f>KPI[[#This Row],[UnitPrice]]*KPI[[#This Row],[Quantity]]</f>
        <v>22.35</v>
      </c>
      <c r="I1427">
        <v>1</v>
      </c>
    </row>
    <row r="1428" spans="1:9" x14ac:dyDescent="0.3">
      <c r="A1428">
        <v>10792</v>
      </c>
      <c r="B1428">
        <v>68</v>
      </c>
      <c r="C1428">
        <v>12.5</v>
      </c>
      <c r="D1428">
        <v>15</v>
      </c>
      <c r="E1428">
        <v>0</v>
      </c>
      <c r="F1428" s="1">
        <v>35087</v>
      </c>
      <c r="G1428" t="s">
        <v>761</v>
      </c>
      <c r="H1428">
        <f>KPI[[#This Row],[UnitPrice]]*KPI[[#This Row],[Quantity]]</f>
        <v>187.5</v>
      </c>
      <c r="I1428">
        <v>1</v>
      </c>
    </row>
    <row r="1429" spans="1:9" x14ac:dyDescent="0.3">
      <c r="A1429">
        <v>10793</v>
      </c>
      <c r="B1429">
        <v>41</v>
      </c>
      <c r="C1429">
        <v>9.65</v>
      </c>
      <c r="D1429">
        <v>14</v>
      </c>
      <c r="E1429">
        <v>0</v>
      </c>
      <c r="F1429" s="1">
        <v>35088</v>
      </c>
      <c r="G1429" t="s">
        <v>68</v>
      </c>
      <c r="H1429">
        <f>KPI[[#This Row],[UnitPrice]]*KPI[[#This Row],[Quantity]]</f>
        <v>135.1</v>
      </c>
      <c r="I1429">
        <v>3</v>
      </c>
    </row>
    <row r="1430" spans="1:9" x14ac:dyDescent="0.3">
      <c r="A1430">
        <v>10793</v>
      </c>
      <c r="B1430">
        <v>52</v>
      </c>
      <c r="C1430">
        <v>7</v>
      </c>
      <c r="D1430">
        <v>8</v>
      </c>
      <c r="E1430">
        <v>0</v>
      </c>
      <c r="F1430" s="1">
        <v>35088</v>
      </c>
      <c r="G1430" t="s">
        <v>68</v>
      </c>
      <c r="H1430">
        <f>KPI[[#This Row],[UnitPrice]]*KPI[[#This Row],[Quantity]]</f>
        <v>56</v>
      </c>
      <c r="I1430">
        <v>3</v>
      </c>
    </row>
    <row r="1431" spans="1:9" x14ac:dyDescent="0.3">
      <c r="A1431">
        <v>10794</v>
      </c>
      <c r="B1431">
        <v>14</v>
      </c>
      <c r="C1431">
        <v>23.25</v>
      </c>
      <c r="D1431">
        <v>15</v>
      </c>
      <c r="E1431">
        <v>0.20000000298023224</v>
      </c>
      <c r="F1431" s="1">
        <v>35088</v>
      </c>
      <c r="G1431" t="s">
        <v>534</v>
      </c>
      <c r="H1431">
        <f>KPI[[#This Row],[UnitPrice]]*KPI[[#This Row],[Quantity]]</f>
        <v>348.75</v>
      </c>
      <c r="I1431">
        <v>6</v>
      </c>
    </row>
    <row r="1432" spans="1:9" x14ac:dyDescent="0.3">
      <c r="A1432">
        <v>10794</v>
      </c>
      <c r="B1432">
        <v>54</v>
      </c>
      <c r="C1432">
        <v>7.45</v>
      </c>
      <c r="D1432">
        <v>6</v>
      </c>
      <c r="E1432">
        <v>0.20000000298023224</v>
      </c>
      <c r="F1432" s="1">
        <v>35088</v>
      </c>
      <c r="G1432" t="s">
        <v>534</v>
      </c>
      <c r="H1432">
        <f>KPI[[#This Row],[UnitPrice]]*KPI[[#This Row],[Quantity]]</f>
        <v>44.7</v>
      </c>
      <c r="I1432">
        <v>6</v>
      </c>
    </row>
    <row r="1433" spans="1:9" x14ac:dyDescent="0.3">
      <c r="A1433">
        <v>10795</v>
      </c>
      <c r="B1433">
        <v>16</v>
      </c>
      <c r="C1433">
        <v>17.45</v>
      </c>
      <c r="D1433">
        <v>65</v>
      </c>
      <c r="E1433">
        <v>0</v>
      </c>
      <c r="F1433" s="1">
        <v>35088</v>
      </c>
      <c r="G1433" t="s">
        <v>204</v>
      </c>
      <c r="H1433">
        <f>KPI[[#This Row],[UnitPrice]]*KPI[[#This Row],[Quantity]]</f>
        <v>1134.25</v>
      </c>
      <c r="I1433">
        <v>8</v>
      </c>
    </row>
    <row r="1434" spans="1:9" x14ac:dyDescent="0.3">
      <c r="A1434">
        <v>10795</v>
      </c>
      <c r="B1434">
        <v>17</v>
      </c>
      <c r="C1434">
        <v>39</v>
      </c>
      <c r="D1434">
        <v>35</v>
      </c>
      <c r="E1434">
        <v>0.25</v>
      </c>
      <c r="F1434" s="1">
        <v>35088</v>
      </c>
      <c r="G1434" t="s">
        <v>204</v>
      </c>
      <c r="H1434">
        <f>KPI[[#This Row],[UnitPrice]]*KPI[[#This Row],[Quantity]]</f>
        <v>1365</v>
      </c>
      <c r="I1434">
        <v>8</v>
      </c>
    </row>
    <row r="1435" spans="1:9" x14ac:dyDescent="0.3">
      <c r="A1435">
        <v>10796</v>
      </c>
      <c r="B1435">
        <v>26</v>
      </c>
      <c r="C1435">
        <v>31.23</v>
      </c>
      <c r="D1435">
        <v>21</v>
      </c>
      <c r="E1435">
        <v>0.20000000298023224</v>
      </c>
      <c r="F1435" s="1">
        <v>35089</v>
      </c>
      <c r="G1435" t="s">
        <v>326</v>
      </c>
      <c r="H1435">
        <f>KPI[[#This Row],[UnitPrice]]*KPI[[#This Row],[Quantity]]</f>
        <v>655.83</v>
      </c>
      <c r="I1435">
        <v>3</v>
      </c>
    </row>
    <row r="1436" spans="1:9" x14ac:dyDescent="0.3">
      <c r="A1436">
        <v>10796</v>
      </c>
      <c r="B1436">
        <v>44</v>
      </c>
      <c r="C1436">
        <v>19.45</v>
      </c>
      <c r="D1436">
        <v>10</v>
      </c>
      <c r="E1436">
        <v>0</v>
      </c>
      <c r="F1436" s="1">
        <v>35089</v>
      </c>
      <c r="G1436" t="s">
        <v>326</v>
      </c>
      <c r="H1436">
        <f>KPI[[#This Row],[UnitPrice]]*KPI[[#This Row],[Quantity]]</f>
        <v>194.5</v>
      </c>
      <c r="I1436">
        <v>3</v>
      </c>
    </row>
    <row r="1437" spans="1:9" x14ac:dyDescent="0.3">
      <c r="A1437">
        <v>10796</v>
      </c>
      <c r="B1437">
        <v>64</v>
      </c>
      <c r="C1437">
        <v>33.25</v>
      </c>
      <c r="D1437">
        <v>35</v>
      </c>
      <c r="E1437">
        <v>0.20000000298023224</v>
      </c>
      <c r="F1437" s="1">
        <v>35089</v>
      </c>
      <c r="G1437" t="s">
        <v>326</v>
      </c>
      <c r="H1437">
        <f>KPI[[#This Row],[UnitPrice]]*KPI[[#This Row],[Quantity]]</f>
        <v>1163.75</v>
      </c>
      <c r="I1437">
        <v>3</v>
      </c>
    </row>
    <row r="1438" spans="1:9" x14ac:dyDescent="0.3">
      <c r="A1438">
        <v>10796</v>
      </c>
      <c r="B1438">
        <v>69</v>
      </c>
      <c r="C1438">
        <v>36</v>
      </c>
      <c r="D1438">
        <v>24</v>
      </c>
      <c r="E1438">
        <v>0.20000000298023224</v>
      </c>
      <c r="F1438" s="1">
        <v>35089</v>
      </c>
      <c r="G1438" t="s">
        <v>326</v>
      </c>
      <c r="H1438">
        <f>KPI[[#This Row],[UnitPrice]]*KPI[[#This Row],[Quantity]]</f>
        <v>864</v>
      </c>
      <c r="I1438">
        <v>3</v>
      </c>
    </row>
    <row r="1439" spans="1:9" x14ac:dyDescent="0.3">
      <c r="A1439">
        <v>10797</v>
      </c>
      <c r="B1439">
        <v>11</v>
      </c>
      <c r="C1439">
        <v>21</v>
      </c>
      <c r="D1439">
        <v>20</v>
      </c>
      <c r="E1439">
        <v>0</v>
      </c>
      <c r="F1439" s="1">
        <v>35089</v>
      </c>
      <c r="G1439" t="s">
        <v>181</v>
      </c>
      <c r="H1439">
        <f>KPI[[#This Row],[UnitPrice]]*KPI[[#This Row],[Quantity]]</f>
        <v>420</v>
      </c>
      <c r="I1439">
        <v>7</v>
      </c>
    </row>
    <row r="1440" spans="1:9" x14ac:dyDescent="0.3">
      <c r="A1440">
        <v>10798</v>
      </c>
      <c r="B1440">
        <v>62</v>
      </c>
      <c r="C1440">
        <v>49.3</v>
      </c>
      <c r="D1440">
        <v>2</v>
      </c>
      <c r="E1440">
        <v>0</v>
      </c>
      <c r="F1440" s="1">
        <v>35090</v>
      </c>
      <c r="G1440" t="s">
        <v>352</v>
      </c>
      <c r="H1440">
        <f>KPI[[#This Row],[UnitPrice]]*KPI[[#This Row],[Quantity]]</f>
        <v>98.6</v>
      </c>
      <c r="I1440">
        <v>2</v>
      </c>
    </row>
    <row r="1441" spans="1:9" x14ac:dyDescent="0.3">
      <c r="A1441">
        <v>10798</v>
      </c>
      <c r="B1441">
        <v>72</v>
      </c>
      <c r="C1441">
        <v>34.799999999999997</v>
      </c>
      <c r="D1441">
        <v>10</v>
      </c>
      <c r="E1441">
        <v>0</v>
      </c>
      <c r="F1441" s="1">
        <v>35090</v>
      </c>
      <c r="G1441" t="s">
        <v>352</v>
      </c>
      <c r="H1441">
        <f>KPI[[#This Row],[UnitPrice]]*KPI[[#This Row],[Quantity]]</f>
        <v>348</v>
      </c>
      <c r="I1441">
        <v>2</v>
      </c>
    </row>
    <row r="1442" spans="1:9" x14ac:dyDescent="0.3">
      <c r="A1442">
        <v>10799</v>
      </c>
      <c r="B1442">
        <v>13</v>
      </c>
      <c r="C1442">
        <v>6</v>
      </c>
      <c r="D1442">
        <v>20</v>
      </c>
      <c r="E1442">
        <v>0.15000000596046448</v>
      </c>
      <c r="F1442" s="1">
        <v>35090</v>
      </c>
      <c r="G1442" t="s">
        <v>360</v>
      </c>
      <c r="H1442">
        <f>KPI[[#This Row],[UnitPrice]]*KPI[[#This Row],[Quantity]]</f>
        <v>120</v>
      </c>
      <c r="I1442">
        <v>9</v>
      </c>
    </row>
    <row r="1443" spans="1:9" x14ac:dyDescent="0.3">
      <c r="A1443">
        <v>10799</v>
      </c>
      <c r="B1443">
        <v>24</v>
      </c>
      <c r="C1443">
        <v>4.5</v>
      </c>
      <c r="D1443">
        <v>20</v>
      </c>
      <c r="E1443">
        <v>0.15000000596046448</v>
      </c>
      <c r="F1443" s="1">
        <v>35090</v>
      </c>
      <c r="G1443" t="s">
        <v>360</v>
      </c>
      <c r="H1443">
        <f>KPI[[#This Row],[UnitPrice]]*KPI[[#This Row],[Quantity]]</f>
        <v>90</v>
      </c>
      <c r="I1443">
        <v>9</v>
      </c>
    </row>
    <row r="1444" spans="1:9" x14ac:dyDescent="0.3">
      <c r="A1444">
        <v>10799</v>
      </c>
      <c r="B1444">
        <v>59</v>
      </c>
      <c r="C1444">
        <v>55</v>
      </c>
      <c r="D1444">
        <v>25</v>
      </c>
      <c r="E1444">
        <v>0</v>
      </c>
      <c r="F1444" s="1">
        <v>35090</v>
      </c>
      <c r="G1444" t="s">
        <v>360</v>
      </c>
      <c r="H1444">
        <f>KPI[[#This Row],[UnitPrice]]*KPI[[#This Row],[Quantity]]</f>
        <v>1375</v>
      </c>
      <c r="I1444">
        <v>9</v>
      </c>
    </row>
    <row r="1445" spans="1:9" x14ac:dyDescent="0.3">
      <c r="A1445">
        <v>10800</v>
      </c>
      <c r="B1445">
        <v>11</v>
      </c>
      <c r="C1445">
        <v>21</v>
      </c>
      <c r="D1445">
        <v>50</v>
      </c>
      <c r="E1445">
        <v>0.10000000149011612</v>
      </c>
      <c r="F1445" s="1">
        <v>35090</v>
      </c>
      <c r="G1445" t="s">
        <v>615</v>
      </c>
      <c r="H1445">
        <f>KPI[[#This Row],[UnitPrice]]*KPI[[#This Row],[Quantity]]</f>
        <v>1050</v>
      </c>
      <c r="I1445">
        <v>1</v>
      </c>
    </row>
    <row r="1446" spans="1:9" x14ac:dyDescent="0.3">
      <c r="A1446">
        <v>10800</v>
      </c>
      <c r="B1446">
        <v>51</v>
      </c>
      <c r="C1446">
        <v>53</v>
      </c>
      <c r="D1446">
        <v>10</v>
      </c>
      <c r="E1446">
        <v>0.10000000149011612</v>
      </c>
      <c r="F1446" s="1">
        <v>35090</v>
      </c>
      <c r="G1446" t="s">
        <v>615</v>
      </c>
      <c r="H1446">
        <f>KPI[[#This Row],[UnitPrice]]*KPI[[#This Row],[Quantity]]</f>
        <v>530</v>
      </c>
      <c r="I1446">
        <v>1</v>
      </c>
    </row>
    <row r="1447" spans="1:9" x14ac:dyDescent="0.3">
      <c r="A1447">
        <v>10800</v>
      </c>
      <c r="B1447">
        <v>54</v>
      </c>
      <c r="C1447">
        <v>7.45</v>
      </c>
      <c r="D1447">
        <v>7</v>
      </c>
      <c r="E1447">
        <v>0.10000000149011612</v>
      </c>
      <c r="F1447" s="1">
        <v>35090</v>
      </c>
      <c r="G1447" t="s">
        <v>615</v>
      </c>
      <c r="H1447">
        <f>KPI[[#This Row],[UnitPrice]]*KPI[[#This Row],[Quantity]]</f>
        <v>52.15</v>
      </c>
      <c r="I1447">
        <v>1</v>
      </c>
    </row>
    <row r="1448" spans="1:9" x14ac:dyDescent="0.3">
      <c r="A1448">
        <v>10801</v>
      </c>
      <c r="B1448">
        <v>17</v>
      </c>
      <c r="C1448">
        <v>39</v>
      </c>
      <c r="D1448">
        <v>40</v>
      </c>
      <c r="E1448">
        <v>0.25</v>
      </c>
      <c r="F1448" s="1">
        <v>35093</v>
      </c>
      <c r="G1448" t="s">
        <v>105</v>
      </c>
      <c r="H1448">
        <f>KPI[[#This Row],[UnitPrice]]*KPI[[#This Row],[Quantity]]</f>
        <v>1560</v>
      </c>
      <c r="I1448">
        <v>4</v>
      </c>
    </row>
    <row r="1449" spans="1:9" x14ac:dyDescent="0.3">
      <c r="A1449">
        <v>10801</v>
      </c>
      <c r="B1449">
        <v>29</v>
      </c>
      <c r="C1449">
        <v>123.79</v>
      </c>
      <c r="D1449">
        <v>20</v>
      </c>
      <c r="E1449">
        <v>0.25</v>
      </c>
      <c r="F1449" s="1">
        <v>35093</v>
      </c>
      <c r="G1449" t="s">
        <v>105</v>
      </c>
      <c r="H1449">
        <f>KPI[[#This Row],[UnitPrice]]*KPI[[#This Row],[Quantity]]</f>
        <v>2475.8000000000002</v>
      </c>
      <c r="I1449">
        <v>4</v>
      </c>
    </row>
    <row r="1450" spans="1:9" x14ac:dyDescent="0.3">
      <c r="A1450">
        <v>10802</v>
      </c>
      <c r="B1450">
        <v>30</v>
      </c>
      <c r="C1450">
        <v>25.89</v>
      </c>
      <c r="D1450">
        <v>25</v>
      </c>
      <c r="E1450">
        <v>0.25</v>
      </c>
      <c r="F1450" s="1">
        <v>35093</v>
      </c>
      <c r="G1450" t="s">
        <v>622</v>
      </c>
      <c r="H1450">
        <f>KPI[[#This Row],[UnitPrice]]*KPI[[#This Row],[Quantity]]</f>
        <v>647.25</v>
      </c>
      <c r="I1450">
        <v>4</v>
      </c>
    </row>
    <row r="1451" spans="1:9" x14ac:dyDescent="0.3">
      <c r="A1451">
        <v>10802</v>
      </c>
      <c r="B1451">
        <v>51</v>
      </c>
      <c r="C1451">
        <v>53</v>
      </c>
      <c r="D1451">
        <v>30</v>
      </c>
      <c r="E1451">
        <v>0.25</v>
      </c>
      <c r="F1451" s="1">
        <v>35093</v>
      </c>
      <c r="G1451" t="s">
        <v>622</v>
      </c>
      <c r="H1451">
        <f>KPI[[#This Row],[UnitPrice]]*KPI[[#This Row],[Quantity]]</f>
        <v>1590</v>
      </c>
      <c r="I1451">
        <v>4</v>
      </c>
    </row>
    <row r="1452" spans="1:9" x14ac:dyDescent="0.3">
      <c r="A1452">
        <v>10802</v>
      </c>
      <c r="B1452">
        <v>55</v>
      </c>
      <c r="C1452">
        <v>24</v>
      </c>
      <c r="D1452">
        <v>60</v>
      </c>
      <c r="E1452">
        <v>0.25</v>
      </c>
      <c r="F1452" s="1">
        <v>35093</v>
      </c>
      <c r="G1452" t="s">
        <v>622</v>
      </c>
      <c r="H1452">
        <f>KPI[[#This Row],[UnitPrice]]*KPI[[#This Row],[Quantity]]</f>
        <v>1440</v>
      </c>
      <c r="I1452">
        <v>4</v>
      </c>
    </row>
    <row r="1453" spans="1:9" x14ac:dyDescent="0.3">
      <c r="A1453">
        <v>10802</v>
      </c>
      <c r="B1453">
        <v>62</v>
      </c>
      <c r="C1453">
        <v>49.3</v>
      </c>
      <c r="D1453">
        <v>5</v>
      </c>
      <c r="E1453">
        <v>0.25</v>
      </c>
      <c r="F1453" s="1">
        <v>35093</v>
      </c>
      <c r="G1453" t="s">
        <v>622</v>
      </c>
      <c r="H1453">
        <f>KPI[[#This Row],[UnitPrice]]*KPI[[#This Row],[Quantity]]</f>
        <v>246.5</v>
      </c>
      <c r="I1453">
        <v>4</v>
      </c>
    </row>
    <row r="1454" spans="1:9" x14ac:dyDescent="0.3">
      <c r="A1454">
        <v>10803</v>
      </c>
      <c r="B1454">
        <v>19</v>
      </c>
      <c r="C1454">
        <v>9.1999999999999993</v>
      </c>
      <c r="D1454">
        <v>24</v>
      </c>
      <c r="E1454">
        <v>5.000000074505806E-2</v>
      </c>
      <c r="F1454" s="1">
        <v>35094</v>
      </c>
      <c r="G1454" t="s">
        <v>738</v>
      </c>
      <c r="H1454">
        <f>KPI[[#This Row],[UnitPrice]]*KPI[[#This Row],[Quantity]]</f>
        <v>220.79999999999998</v>
      </c>
      <c r="I1454">
        <v>4</v>
      </c>
    </row>
    <row r="1455" spans="1:9" x14ac:dyDescent="0.3">
      <c r="A1455">
        <v>10803</v>
      </c>
      <c r="B1455">
        <v>25</v>
      </c>
      <c r="C1455">
        <v>14</v>
      </c>
      <c r="D1455">
        <v>15</v>
      </c>
      <c r="E1455">
        <v>5.000000074505806E-2</v>
      </c>
      <c r="F1455" s="1">
        <v>35094</v>
      </c>
      <c r="G1455" t="s">
        <v>738</v>
      </c>
      <c r="H1455">
        <f>KPI[[#This Row],[UnitPrice]]*KPI[[#This Row],[Quantity]]</f>
        <v>210</v>
      </c>
      <c r="I1455">
        <v>4</v>
      </c>
    </row>
    <row r="1456" spans="1:9" x14ac:dyDescent="0.3">
      <c r="A1456">
        <v>10803</v>
      </c>
      <c r="B1456">
        <v>59</v>
      </c>
      <c r="C1456">
        <v>55</v>
      </c>
      <c r="D1456">
        <v>15</v>
      </c>
      <c r="E1456">
        <v>5.000000074505806E-2</v>
      </c>
      <c r="F1456" s="1">
        <v>35094</v>
      </c>
      <c r="G1456" t="s">
        <v>738</v>
      </c>
      <c r="H1456">
        <f>KPI[[#This Row],[UnitPrice]]*KPI[[#This Row],[Quantity]]</f>
        <v>825</v>
      </c>
      <c r="I1456">
        <v>4</v>
      </c>
    </row>
    <row r="1457" spans="1:9" x14ac:dyDescent="0.3">
      <c r="A1457">
        <v>10804</v>
      </c>
      <c r="B1457">
        <v>10</v>
      </c>
      <c r="C1457">
        <v>31</v>
      </c>
      <c r="D1457">
        <v>36</v>
      </c>
      <c r="E1457">
        <v>0</v>
      </c>
      <c r="F1457" s="1">
        <v>35094</v>
      </c>
      <c r="G1457" t="s">
        <v>615</v>
      </c>
      <c r="H1457">
        <f>KPI[[#This Row],[UnitPrice]]*KPI[[#This Row],[Quantity]]</f>
        <v>1116</v>
      </c>
      <c r="I1457">
        <v>6</v>
      </c>
    </row>
    <row r="1458" spans="1:9" x14ac:dyDescent="0.3">
      <c r="A1458">
        <v>10804</v>
      </c>
      <c r="B1458">
        <v>28</v>
      </c>
      <c r="C1458">
        <v>45.6</v>
      </c>
      <c r="D1458">
        <v>24</v>
      </c>
      <c r="E1458">
        <v>0</v>
      </c>
      <c r="F1458" s="1">
        <v>35094</v>
      </c>
      <c r="G1458" t="s">
        <v>615</v>
      </c>
      <c r="H1458">
        <f>KPI[[#This Row],[UnitPrice]]*KPI[[#This Row],[Quantity]]</f>
        <v>1094.4000000000001</v>
      </c>
      <c r="I1458">
        <v>6</v>
      </c>
    </row>
    <row r="1459" spans="1:9" x14ac:dyDescent="0.3">
      <c r="A1459">
        <v>10804</v>
      </c>
      <c r="B1459">
        <v>49</v>
      </c>
      <c r="C1459">
        <v>20</v>
      </c>
      <c r="D1459">
        <v>4</v>
      </c>
      <c r="E1459">
        <v>0.15000000596046448</v>
      </c>
      <c r="F1459" s="1">
        <v>35094</v>
      </c>
      <c r="G1459" t="s">
        <v>615</v>
      </c>
      <c r="H1459">
        <f>KPI[[#This Row],[UnitPrice]]*KPI[[#This Row],[Quantity]]</f>
        <v>80</v>
      </c>
      <c r="I1459">
        <v>6</v>
      </c>
    </row>
    <row r="1460" spans="1:9" x14ac:dyDescent="0.3">
      <c r="A1460">
        <v>10805</v>
      </c>
      <c r="B1460">
        <v>34</v>
      </c>
      <c r="C1460">
        <v>14</v>
      </c>
      <c r="D1460">
        <v>10</v>
      </c>
      <c r="E1460">
        <v>0</v>
      </c>
      <c r="F1460" s="1">
        <v>35094</v>
      </c>
      <c r="G1460" t="s">
        <v>655</v>
      </c>
      <c r="H1460">
        <f>KPI[[#This Row],[UnitPrice]]*KPI[[#This Row],[Quantity]]</f>
        <v>140</v>
      </c>
      <c r="I1460">
        <v>2</v>
      </c>
    </row>
    <row r="1461" spans="1:9" x14ac:dyDescent="0.3">
      <c r="A1461">
        <v>10805</v>
      </c>
      <c r="B1461">
        <v>38</v>
      </c>
      <c r="C1461">
        <v>263.5</v>
      </c>
      <c r="D1461">
        <v>10</v>
      </c>
      <c r="E1461">
        <v>0</v>
      </c>
      <c r="F1461" s="1">
        <v>35094</v>
      </c>
      <c r="G1461" t="s">
        <v>655</v>
      </c>
      <c r="H1461">
        <f>KPI[[#This Row],[UnitPrice]]*KPI[[#This Row],[Quantity]]</f>
        <v>2635</v>
      </c>
      <c r="I1461">
        <v>2</v>
      </c>
    </row>
    <row r="1462" spans="1:9" x14ac:dyDescent="0.3">
      <c r="A1462">
        <v>10806</v>
      </c>
      <c r="B1462">
        <v>2</v>
      </c>
      <c r="C1462">
        <v>19</v>
      </c>
      <c r="D1462">
        <v>20</v>
      </c>
      <c r="E1462">
        <v>0.25</v>
      </c>
      <c r="F1462" s="1">
        <v>35095</v>
      </c>
      <c r="G1462" t="s">
        <v>706</v>
      </c>
      <c r="H1462">
        <f>KPI[[#This Row],[UnitPrice]]*KPI[[#This Row],[Quantity]]</f>
        <v>380</v>
      </c>
      <c r="I1462">
        <v>3</v>
      </c>
    </row>
    <row r="1463" spans="1:9" x14ac:dyDescent="0.3">
      <c r="A1463">
        <v>10806</v>
      </c>
      <c r="B1463">
        <v>65</v>
      </c>
      <c r="C1463">
        <v>21.05</v>
      </c>
      <c r="D1463">
        <v>2</v>
      </c>
      <c r="E1463">
        <v>0</v>
      </c>
      <c r="F1463" s="1">
        <v>35095</v>
      </c>
      <c r="G1463" t="s">
        <v>706</v>
      </c>
      <c r="H1463">
        <f>KPI[[#This Row],[UnitPrice]]*KPI[[#This Row],[Quantity]]</f>
        <v>42.1</v>
      </c>
      <c r="I1463">
        <v>3</v>
      </c>
    </row>
    <row r="1464" spans="1:9" x14ac:dyDescent="0.3">
      <c r="A1464">
        <v>10806</v>
      </c>
      <c r="B1464">
        <v>74</v>
      </c>
      <c r="C1464">
        <v>10</v>
      </c>
      <c r="D1464">
        <v>15</v>
      </c>
      <c r="E1464">
        <v>0.25</v>
      </c>
      <c r="F1464" s="1">
        <v>35095</v>
      </c>
      <c r="G1464" t="s">
        <v>706</v>
      </c>
      <c r="H1464">
        <f>KPI[[#This Row],[UnitPrice]]*KPI[[#This Row],[Quantity]]</f>
        <v>150</v>
      </c>
      <c r="I1464">
        <v>3</v>
      </c>
    </row>
    <row r="1465" spans="1:9" x14ac:dyDescent="0.3">
      <c r="A1465">
        <v>10807</v>
      </c>
      <c r="B1465">
        <v>40</v>
      </c>
      <c r="C1465">
        <v>18.399999999999999</v>
      </c>
      <c r="D1465">
        <v>1</v>
      </c>
      <c r="E1465">
        <v>0</v>
      </c>
      <c r="F1465" s="1">
        <v>35095</v>
      </c>
      <c r="G1465" t="s">
        <v>258</v>
      </c>
      <c r="H1465">
        <f>KPI[[#This Row],[UnitPrice]]*KPI[[#This Row],[Quantity]]</f>
        <v>18.399999999999999</v>
      </c>
      <c r="I1465">
        <v>4</v>
      </c>
    </row>
    <row r="1466" spans="1:9" x14ac:dyDescent="0.3">
      <c r="A1466">
        <v>10808</v>
      </c>
      <c r="B1466">
        <v>56</v>
      </c>
      <c r="C1466">
        <v>38</v>
      </c>
      <c r="D1466">
        <v>20</v>
      </c>
      <c r="E1466">
        <v>0.15000000596046448</v>
      </c>
      <c r="F1466" s="1">
        <v>35096</v>
      </c>
      <c r="G1466" t="s">
        <v>488</v>
      </c>
      <c r="H1466">
        <f>KPI[[#This Row],[UnitPrice]]*KPI[[#This Row],[Quantity]]</f>
        <v>760</v>
      </c>
      <c r="I1466">
        <v>2</v>
      </c>
    </row>
    <row r="1467" spans="1:9" x14ac:dyDescent="0.3">
      <c r="A1467">
        <v>10808</v>
      </c>
      <c r="B1467">
        <v>76</v>
      </c>
      <c r="C1467">
        <v>18</v>
      </c>
      <c r="D1467">
        <v>50</v>
      </c>
      <c r="E1467">
        <v>0.15000000596046448</v>
      </c>
      <c r="F1467" s="1">
        <v>35096</v>
      </c>
      <c r="G1467" t="s">
        <v>488</v>
      </c>
      <c r="H1467">
        <f>KPI[[#This Row],[UnitPrice]]*KPI[[#This Row],[Quantity]]</f>
        <v>900</v>
      </c>
      <c r="I1467">
        <v>2</v>
      </c>
    </row>
    <row r="1468" spans="1:9" x14ac:dyDescent="0.3">
      <c r="A1468">
        <v>10809</v>
      </c>
      <c r="B1468">
        <v>52</v>
      </c>
      <c r="C1468">
        <v>7</v>
      </c>
      <c r="D1468">
        <v>20</v>
      </c>
      <c r="E1468">
        <v>0</v>
      </c>
      <c r="F1468" s="1">
        <v>35096</v>
      </c>
      <c r="G1468" t="s">
        <v>738</v>
      </c>
      <c r="H1468">
        <f>KPI[[#This Row],[UnitPrice]]*KPI[[#This Row],[Quantity]]</f>
        <v>140</v>
      </c>
      <c r="I1468">
        <v>7</v>
      </c>
    </row>
    <row r="1469" spans="1:9" x14ac:dyDescent="0.3">
      <c r="A1469">
        <v>10810</v>
      </c>
      <c r="B1469">
        <v>13</v>
      </c>
      <c r="C1469">
        <v>6</v>
      </c>
      <c r="D1469">
        <v>7</v>
      </c>
      <c r="E1469">
        <v>0</v>
      </c>
      <c r="F1469" s="1">
        <v>35096</v>
      </c>
      <c r="G1469" t="s">
        <v>383</v>
      </c>
      <c r="H1469">
        <f>KPI[[#This Row],[UnitPrice]]*KPI[[#This Row],[Quantity]]</f>
        <v>42</v>
      </c>
      <c r="I1469">
        <v>2</v>
      </c>
    </row>
    <row r="1470" spans="1:9" x14ac:dyDescent="0.3">
      <c r="A1470">
        <v>10810</v>
      </c>
      <c r="B1470">
        <v>25</v>
      </c>
      <c r="C1470">
        <v>14</v>
      </c>
      <c r="D1470">
        <v>5</v>
      </c>
      <c r="E1470">
        <v>0</v>
      </c>
      <c r="F1470" s="1">
        <v>35096</v>
      </c>
      <c r="G1470" t="s">
        <v>383</v>
      </c>
      <c r="H1470">
        <f>KPI[[#This Row],[UnitPrice]]*KPI[[#This Row],[Quantity]]</f>
        <v>70</v>
      </c>
      <c r="I1470">
        <v>2</v>
      </c>
    </row>
    <row r="1471" spans="1:9" x14ac:dyDescent="0.3">
      <c r="A1471">
        <v>10810</v>
      </c>
      <c r="B1471">
        <v>70</v>
      </c>
      <c r="C1471">
        <v>15</v>
      </c>
      <c r="D1471">
        <v>5</v>
      </c>
      <c r="E1471">
        <v>0</v>
      </c>
      <c r="F1471" s="1">
        <v>35096</v>
      </c>
      <c r="G1471" t="s">
        <v>383</v>
      </c>
      <c r="H1471">
        <f>KPI[[#This Row],[UnitPrice]]*KPI[[#This Row],[Quantity]]</f>
        <v>75</v>
      </c>
      <c r="I1471">
        <v>2</v>
      </c>
    </row>
    <row r="1472" spans="1:9" x14ac:dyDescent="0.3">
      <c r="A1472">
        <v>10811</v>
      </c>
      <c r="B1472">
        <v>19</v>
      </c>
      <c r="C1472">
        <v>9.1999999999999993</v>
      </c>
      <c r="D1472">
        <v>15</v>
      </c>
      <c r="E1472">
        <v>0</v>
      </c>
      <c r="F1472" s="1">
        <v>35097</v>
      </c>
      <c r="G1472" t="s">
        <v>425</v>
      </c>
      <c r="H1472">
        <f>KPI[[#This Row],[UnitPrice]]*KPI[[#This Row],[Quantity]]</f>
        <v>138</v>
      </c>
      <c r="I1472">
        <v>8</v>
      </c>
    </row>
    <row r="1473" spans="1:9" x14ac:dyDescent="0.3">
      <c r="A1473">
        <v>10811</v>
      </c>
      <c r="B1473">
        <v>23</v>
      </c>
      <c r="C1473">
        <v>9</v>
      </c>
      <c r="D1473">
        <v>18</v>
      </c>
      <c r="E1473">
        <v>0</v>
      </c>
      <c r="F1473" s="1">
        <v>35097</v>
      </c>
      <c r="G1473" t="s">
        <v>425</v>
      </c>
      <c r="H1473">
        <f>KPI[[#This Row],[UnitPrice]]*KPI[[#This Row],[Quantity]]</f>
        <v>162</v>
      </c>
      <c r="I1473">
        <v>8</v>
      </c>
    </row>
    <row r="1474" spans="1:9" x14ac:dyDescent="0.3">
      <c r="A1474">
        <v>10811</v>
      </c>
      <c r="B1474">
        <v>40</v>
      </c>
      <c r="C1474">
        <v>18.399999999999999</v>
      </c>
      <c r="D1474">
        <v>30</v>
      </c>
      <c r="E1474">
        <v>0</v>
      </c>
      <c r="F1474" s="1">
        <v>35097</v>
      </c>
      <c r="G1474" t="s">
        <v>425</v>
      </c>
      <c r="H1474">
        <f>KPI[[#This Row],[UnitPrice]]*KPI[[#This Row],[Quantity]]</f>
        <v>552</v>
      </c>
      <c r="I1474">
        <v>8</v>
      </c>
    </row>
    <row r="1475" spans="1:9" x14ac:dyDescent="0.3">
      <c r="A1475">
        <v>10812</v>
      </c>
      <c r="B1475">
        <v>31</v>
      </c>
      <c r="C1475">
        <v>12.5</v>
      </c>
      <c r="D1475">
        <v>16</v>
      </c>
      <c r="E1475">
        <v>0.10000000149011612</v>
      </c>
      <c r="F1475" s="1">
        <v>35097</v>
      </c>
      <c r="G1475" t="s">
        <v>570</v>
      </c>
      <c r="H1475">
        <f>KPI[[#This Row],[UnitPrice]]*KPI[[#This Row],[Quantity]]</f>
        <v>200</v>
      </c>
      <c r="I1475">
        <v>5</v>
      </c>
    </row>
    <row r="1476" spans="1:9" x14ac:dyDescent="0.3">
      <c r="A1476">
        <v>10812</v>
      </c>
      <c r="B1476">
        <v>72</v>
      </c>
      <c r="C1476">
        <v>34.799999999999997</v>
      </c>
      <c r="D1476">
        <v>40</v>
      </c>
      <c r="E1476">
        <v>0.10000000149011612</v>
      </c>
      <c r="F1476" s="1">
        <v>35097</v>
      </c>
      <c r="G1476" t="s">
        <v>570</v>
      </c>
      <c r="H1476">
        <f>KPI[[#This Row],[UnitPrice]]*KPI[[#This Row],[Quantity]]</f>
        <v>1392</v>
      </c>
      <c r="I1476">
        <v>5</v>
      </c>
    </row>
    <row r="1477" spans="1:9" x14ac:dyDescent="0.3">
      <c r="A1477">
        <v>10812</v>
      </c>
      <c r="B1477">
        <v>77</v>
      </c>
      <c r="C1477">
        <v>13</v>
      </c>
      <c r="D1477">
        <v>20</v>
      </c>
      <c r="E1477">
        <v>0</v>
      </c>
      <c r="F1477" s="1">
        <v>35097</v>
      </c>
      <c r="G1477" t="s">
        <v>570</v>
      </c>
      <c r="H1477">
        <f>KPI[[#This Row],[UnitPrice]]*KPI[[#This Row],[Quantity]]</f>
        <v>260</v>
      </c>
      <c r="I1477">
        <v>5</v>
      </c>
    </row>
    <row r="1478" spans="1:9" x14ac:dyDescent="0.3">
      <c r="A1478">
        <v>10813</v>
      </c>
      <c r="B1478">
        <v>2</v>
      </c>
      <c r="C1478">
        <v>19</v>
      </c>
      <c r="D1478">
        <v>12</v>
      </c>
      <c r="E1478">
        <v>0.20000000298023224</v>
      </c>
      <c r="F1478" s="1">
        <v>35100</v>
      </c>
      <c r="G1478" t="s">
        <v>578</v>
      </c>
      <c r="H1478">
        <f>KPI[[#This Row],[UnitPrice]]*KPI[[#This Row],[Quantity]]</f>
        <v>228</v>
      </c>
      <c r="I1478">
        <v>1</v>
      </c>
    </row>
    <row r="1479" spans="1:9" x14ac:dyDescent="0.3">
      <c r="A1479">
        <v>10813</v>
      </c>
      <c r="B1479">
        <v>46</v>
      </c>
      <c r="C1479">
        <v>12</v>
      </c>
      <c r="D1479">
        <v>35</v>
      </c>
      <c r="E1479">
        <v>0</v>
      </c>
      <c r="F1479" s="1">
        <v>35100</v>
      </c>
      <c r="G1479" t="s">
        <v>578</v>
      </c>
      <c r="H1479">
        <f>KPI[[#This Row],[UnitPrice]]*KPI[[#This Row],[Quantity]]</f>
        <v>420</v>
      </c>
      <c r="I1479">
        <v>1</v>
      </c>
    </row>
    <row r="1480" spans="1:9" x14ac:dyDescent="0.3">
      <c r="A1480">
        <v>10814</v>
      </c>
      <c r="B1480">
        <v>41</v>
      </c>
      <c r="C1480">
        <v>9.65</v>
      </c>
      <c r="D1480">
        <v>20</v>
      </c>
      <c r="E1480">
        <v>0</v>
      </c>
      <c r="F1480" s="1">
        <v>35100</v>
      </c>
      <c r="G1480" t="s">
        <v>706</v>
      </c>
      <c r="H1480">
        <f>KPI[[#This Row],[UnitPrice]]*KPI[[#This Row],[Quantity]]</f>
        <v>193</v>
      </c>
      <c r="I1480">
        <v>3</v>
      </c>
    </row>
    <row r="1481" spans="1:9" x14ac:dyDescent="0.3">
      <c r="A1481">
        <v>10814</v>
      </c>
      <c r="B1481">
        <v>43</v>
      </c>
      <c r="C1481">
        <v>46</v>
      </c>
      <c r="D1481">
        <v>20</v>
      </c>
      <c r="E1481">
        <v>0.15000000596046448</v>
      </c>
      <c r="F1481" s="1">
        <v>35100</v>
      </c>
      <c r="G1481" t="s">
        <v>706</v>
      </c>
      <c r="H1481">
        <f>KPI[[#This Row],[UnitPrice]]*KPI[[#This Row],[Quantity]]</f>
        <v>920</v>
      </c>
      <c r="I1481">
        <v>3</v>
      </c>
    </row>
    <row r="1482" spans="1:9" x14ac:dyDescent="0.3">
      <c r="A1482">
        <v>10814</v>
      </c>
      <c r="B1482">
        <v>48</v>
      </c>
      <c r="C1482">
        <v>12.75</v>
      </c>
      <c r="D1482">
        <v>8</v>
      </c>
      <c r="E1482">
        <v>0.15000000596046448</v>
      </c>
      <c r="F1482" s="1">
        <v>35100</v>
      </c>
      <c r="G1482" t="s">
        <v>706</v>
      </c>
      <c r="H1482">
        <f>KPI[[#This Row],[UnitPrice]]*KPI[[#This Row],[Quantity]]</f>
        <v>102</v>
      </c>
      <c r="I1482">
        <v>3</v>
      </c>
    </row>
    <row r="1483" spans="1:9" x14ac:dyDescent="0.3">
      <c r="A1483">
        <v>10814</v>
      </c>
      <c r="B1483">
        <v>61</v>
      </c>
      <c r="C1483">
        <v>28.5</v>
      </c>
      <c r="D1483">
        <v>30</v>
      </c>
      <c r="E1483">
        <v>0.15000000596046448</v>
      </c>
      <c r="F1483" s="1">
        <v>35100</v>
      </c>
      <c r="G1483" t="s">
        <v>706</v>
      </c>
      <c r="H1483">
        <f>KPI[[#This Row],[UnitPrice]]*KPI[[#This Row],[Quantity]]</f>
        <v>855</v>
      </c>
      <c r="I1483">
        <v>3</v>
      </c>
    </row>
    <row r="1484" spans="1:9" x14ac:dyDescent="0.3">
      <c r="A1484">
        <v>10815</v>
      </c>
      <c r="B1484">
        <v>33</v>
      </c>
      <c r="C1484">
        <v>2.5</v>
      </c>
      <c r="D1484">
        <v>16</v>
      </c>
      <c r="E1484">
        <v>0</v>
      </c>
      <c r="F1484" s="1">
        <v>35100</v>
      </c>
      <c r="G1484" t="s">
        <v>607</v>
      </c>
      <c r="H1484">
        <f>KPI[[#This Row],[UnitPrice]]*KPI[[#This Row],[Quantity]]</f>
        <v>40</v>
      </c>
      <c r="I1484">
        <v>2</v>
      </c>
    </row>
    <row r="1485" spans="1:9" x14ac:dyDescent="0.3">
      <c r="A1485">
        <v>10816</v>
      </c>
      <c r="B1485">
        <v>38</v>
      </c>
      <c r="C1485">
        <v>263.5</v>
      </c>
      <c r="D1485">
        <v>30</v>
      </c>
      <c r="E1485">
        <v>5.000000074505806E-2</v>
      </c>
      <c r="F1485" s="1">
        <v>35101</v>
      </c>
      <c r="G1485" t="s">
        <v>298</v>
      </c>
      <c r="H1485">
        <f>KPI[[#This Row],[UnitPrice]]*KPI[[#This Row],[Quantity]]</f>
        <v>7905</v>
      </c>
      <c r="I1485">
        <v>4</v>
      </c>
    </row>
    <row r="1486" spans="1:9" x14ac:dyDescent="0.3">
      <c r="A1486">
        <v>10816</v>
      </c>
      <c r="B1486">
        <v>62</v>
      </c>
      <c r="C1486">
        <v>49.3</v>
      </c>
      <c r="D1486">
        <v>20</v>
      </c>
      <c r="E1486">
        <v>5.000000074505806E-2</v>
      </c>
      <c r="F1486" s="1">
        <v>35101</v>
      </c>
      <c r="G1486" t="s">
        <v>298</v>
      </c>
      <c r="H1486">
        <f>KPI[[#This Row],[UnitPrice]]*KPI[[#This Row],[Quantity]]</f>
        <v>986</v>
      </c>
      <c r="I1486">
        <v>4</v>
      </c>
    </row>
    <row r="1487" spans="1:9" x14ac:dyDescent="0.3">
      <c r="A1487">
        <v>10817</v>
      </c>
      <c r="B1487">
        <v>26</v>
      </c>
      <c r="C1487">
        <v>31.23</v>
      </c>
      <c r="D1487">
        <v>40</v>
      </c>
      <c r="E1487">
        <v>0.15000000596046448</v>
      </c>
      <c r="F1487" s="1">
        <v>35101</v>
      </c>
      <c r="G1487" t="s">
        <v>360</v>
      </c>
      <c r="H1487">
        <f>KPI[[#This Row],[UnitPrice]]*KPI[[#This Row],[Quantity]]</f>
        <v>1249.2</v>
      </c>
      <c r="I1487">
        <v>3</v>
      </c>
    </row>
    <row r="1488" spans="1:9" x14ac:dyDescent="0.3">
      <c r="A1488">
        <v>10817</v>
      </c>
      <c r="B1488">
        <v>38</v>
      </c>
      <c r="C1488">
        <v>263.5</v>
      </c>
      <c r="D1488">
        <v>30</v>
      </c>
      <c r="E1488">
        <v>0</v>
      </c>
      <c r="F1488" s="1">
        <v>35101</v>
      </c>
      <c r="G1488" t="s">
        <v>360</v>
      </c>
      <c r="H1488">
        <f>KPI[[#This Row],[UnitPrice]]*KPI[[#This Row],[Quantity]]</f>
        <v>7905</v>
      </c>
      <c r="I1488">
        <v>3</v>
      </c>
    </row>
    <row r="1489" spans="1:9" x14ac:dyDescent="0.3">
      <c r="A1489">
        <v>10817</v>
      </c>
      <c r="B1489">
        <v>40</v>
      </c>
      <c r="C1489">
        <v>18.399999999999999</v>
      </c>
      <c r="D1489">
        <v>60</v>
      </c>
      <c r="E1489">
        <v>0.15000000596046448</v>
      </c>
      <c r="F1489" s="1">
        <v>35101</v>
      </c>
      <c r="G1489" t="s">
        <v>360</v>
      </c>
      <c r="H1489">
        <f>KPI[[#This Row],[UnitPrice]]*KPI[[#This Row],[Quantity]]</f>
        <v>1104</v>
      </c>
      <c r="I1489">
        <v>3</v>
      </c>
    </row>
    <row r="1490" spans="1:9" x14ac:dyDescent="0.3">
      <c r="A1490">
        <v>10817</v>
      </c>
      <c r="B1490">
        <v>62</v>
      </c>
      <c r="C1490">
        <v>49.3</v>
      </c>
      <c r="D1490">
        <v>25</v>
      </c>
      <c r="E1490">
        <v>0.15000000596046448</v>
      </c>
      <c r="F1490" s="1">
        <v>35101</v>
      </c>
      <c r="G1490" t="s">
        <v>360</v>
      </c>
      <c r="H1490">
        <f>KPI[[#This Row],[UnitPrice]]*KPI[[#This Row],[Quantity]]</f>
        <v>1232.5</v>
      </c>
      <c r="I1490">
        <v>3</v>
      </c>
    </row>
    <row r="1491" spans="1:9" x14ac:dyDescent="0.3">
      <c r="A1491">
        <v>10818</v>
      </c>
      <c r="B1491">
        <v>32</v>
      </c>
      <c r="C1491">
        <v>32</v>
      </c>
      <c r="D1491">
        <v>20</v>
      </c>
      <c r="E1491">
        <v>0</v>
      </c>
      <c r="F1491" s="1">
        <v>35102</v>
      </c>
      <c r="G1491" t="s">
        <v>442</v>
      </c>
      <c r="H1491">
        <f>KPI[[#This Row],[UnitPrice]]*KPI[[#This Row],[Quantity]]</f>
        <v>640</v>
      </c>
      <c r="I1491">
        <v>7</v>
      </c>
    </row>
    <row r="1492" spans="1:9" x14ac:dyDescent="0.3">
      <c r="A1492">
        <v>10818</v>
      </c>
      <c r="B1492">
        <v>41</v>
      </c>
      <c r="C1492">
        <v>9.65</v>
      </c>
      <c r="D1492">
        <v>20</v>
      </c>
      <c r="E1492">
        <v>0</v>
      </c>
      <c r="F1492" s="1">
        <v>35102</v>
      </c>
      <c r="G1492" t="s">
        <v>442</v>
      </c>
      <c r="H1492">
        <f>KPI[[#This Row],[UnitPrice]]*KPI[[#This Row],[Quantity]]</f>
        <v>193</v>
      </c>
      <c r="I1492">
        <v>7</v>
      </c>
    </row>
    <row r="1493" spans="1:9" x14ac:dyDescent="0.3">
      <c r="A1493">
        <v>10819</v>
      </c>
      <c r="B1493">
        <v>43</v>
      </c>
      <c r="C1493">
        <v>46</v>
      </c>
      <c r="D1493">
        <v>7</v>
      </c>
      <c r="E1493">
        <v>0</v>
      </c>
      <c r="F1493" s="1">
        <v>35102</v>
      </c>
      <c r="G1493" t="s">
        <v>139</v>
      </c>
      <c r="H1493">
        <f>KPI[[#This Row],[UnitPrice]]*KPI[[#This Row],[Quantity]]</f>
        <v>322</v>
      </c>
      <c r="I1493">
        <v>2</v>
      </c>
    </row>
    <row r="1494" spans="1:9" x14ac:dyDescent="0.3">
      <c r="A1494">
        <v>10819</v>
      </c>
      <c r="B1494">
        <v>75</v>
      </c>
      <c r="C1494">
        <v>7.75</v>
      </c>
      <c r="D1494">
        <v>20</v>
      </c>
      <c r="E1494">
        <v>0</v>
      </c>
      <c r="F1494" s="1">
        <v>35102</v>
      </c>
      <c r="G1494" t="s">
        <v>139</v>
      </c>
      <c r="H1494">
        <f>KPI[[#This Row],[UnitPrice]]*KPI[[#This Row],[Quantity]]</f>
        <v>155</v>
      </c>
      <c r="I1494">
        <v>2</v>
      </c>
    </row>
    <row r="1495" spans="1:9" x14ac:dyDescent="0.3">
      <c r="A1495">
        <v>10820</v>
      </c>
      <c r="B1495">
        <v>56</v>
      </c>
      <c r="C1495">
        <v>38</v>
      </c>
      <c r="D1495">
        <v>30</v>
      </c>
      <c r="E1495">
        <v>0</v>
      </c>
      <c r="F1495" s="1">
        <v>35102</v>
      </c>
      <c r="G1495" t="s">
        <v>560</v>
      </c>
      <c r="H1495">
        <f>KPI[[#This Row],[UnitPrice]]*KPI[[#This Row],[Quantity]]</f>
        <v>1140</v>
      </c>
      <c r="I1495">
        <v>3</v>
      </c>
    </row>
    <row r="1496" spans="1:9" x14ac:dyDescent="0.3">
      <c r="A1496">
        <v>10821</v>
      </c>
      <c r="B1496">
        <v>35</v>
      </c>
      <c r="C1496">
        <v>18</v>
      </c>
      <c r="D1496">
        <v>20</v>
      </c>
      <c r="E1496">
        <v>0</v>
      </c>
      <c r="F1496" s="1">
        <v>35103</v>
      </c>
      <c r="G1496" t="s">
        <v>638</v>
      </c>
      <c r="H1496">
        <f>KPI[[#This Row],[UnitPrice]]*KPI[[#This Row],[Quantity]]</f>
        <v>360</v>
      </c>
      <c r="I1496">
        <v>1</v>
      </c>
    </row>
    <row r="1497" spans="1:9" x14ac:dyDescent="0.3">
      <c r="A1497">
        <v>10821</v>
      </c>
      <c r="B1497">
        <v>51</v>
      </c>
      <c r="C1497">
        <v>53</v>
      </c>
      <c r="D1497">
        <v>6</v>
      </c>
      <c r="E1497">
        <v>0</v>
      </c>
      <c r="F1497" s="1">
        <v>35103</v>
      </c>
      <c r="G1497" t="s">
        <v>638</v>
      </c>
      <c r="H1497">
        <f>KPI[[#This Row],[UnitPrice]]*KPI[[#This Row],[Quantity]]</f>
        <v>318</v>
      </c>
      <c r="I1497">
        <v>1</v>
      </c>
    </row>
    <row r="1498" spans="1:9" x14ac:dyDescent="0.3">
      <c r="A1498">
        <v>10822</v>
      </c>
      <c r="B1498">
        <v>62</v>
      </c>
      <c r="C1498">
        <v>49.3</v>
      </c>
      <c r="D1498">
        <v>3</v>
      </c>
      <c r="E1498">
        <v>0</v>
      </c>
      <c r="F1498" s="1">
        <v>35103</v>
      </c>
      <c r="G1498" t="s">
        <v>690</v>
      </c>
      <c r="H1498">
        <f>KPI[[#This Row],[UnitPrice]]*KPI[[#This Row],[Quantity]]</f>
        <v>147.89999999999998</v>
      </c>
      <c r="I1498">
        <v>6</v>
      </c>
    </row>
    <row r="1499" spans="1:9" x14ac:dyDescent="0.3">
      <c r="A1499">
        <v>10822</v>
      </c>
      <c r="B1499">
        <v>70</v>
      </c>
      <c r="C1499">
        <v>15</v>
      </c>
      <c r="D1499">
        <v>6</v>
      </c>
      <c r="E1499">
        <v>0</v>
      </c>
      <c r="F1499" s="1">
        <v>35103</v>
      </c>
      <c r="G1499" t="s">
        <v>690</v>
      </c>
      <c r="H1499">
        <f>KPI[[#This Row],[UnitPrice]]*KPI[[#This Row],[Quantity]]</f>
        <v>90</v>
      </c>
      <c r="I1499">
        <v>6</v>
      </c>
    </row>
    <row r="1500" spans="1:9" x14ac:dyDescent="0.3">
      <c r="A1500">
        <v>10823</v>
      </c>
      <c r="B1500">
        <v>11</v>
      </c>
      <c r="C1500">
        <v>21</v>
      </c>
      <c r="D1500">
        <v>20</v>
      </c>
      <c r="E1500">
        <v>0.10000000149011612</v>
      </c>
      <c r="F1500" s="1">
        <v>35104</v>
      </c>
      <c r="G1500" t="s">
        <v>416</v>
      </c>
      <c r="H1500">
        <f>KPI[[#This Row],[UnitPrice]]*KPI[[#This Row],[Quantity]]</f>
        <v>420</v>
      </c>
      <c r="I1500">
        <v>5</v>
      </c>
    </row>
    <row r="1501" spans="1:9" x14ac:dyDescent="0.3">
      <c r="A1501">
        <v>10823</v>
      </c>
      <c r="B1501">
        <v>57</v>
      </c>
      <c r="C1501">
        <v>19.5</v>
      </c>
      <c r="D1501">
        <v>15</v>
      </c>
      <c r="E1501">
        <v>0</v>
      </c>
      <c r="F1501" s="1">
        <v>35104</v>
      </c>
      <c r="G1501" t="s">
        <v>416</v>
      </c>
      <c r="H1501">
        <f>KPI[[#This Row],[UnitPrice]]*KPI[[#This Row],[Quantity]]</f>
        <v>292.5</v>
      </c>
      <c r="I1501">
        <v>5</v>
      </c>
    </row>
    <row r="1502" spans="1:9" x14ac:dyDescent="0.3">
      <c r="A1502">
        <v>10823</v>
      </c>
      <c r="B1502">
        <v>59</v>
      </c>
      <c r="C1502">
        <v>55</v>
      </c>
      <c r="D1502">
        <v>40</v>
      </c>
      <c r="E1502">
        <v>0.10000000149011612</v>
      </c>
      <c r="F1502" s="1">
        <v>35104</v>
      </c>
      <c r="G1502" t="s">
        <v>416</v>
      </c>
      <c r="H1502">
        <f>KPI[[#This Row],[UnitPrice]]*KPI[[#This Row],[Quantity]]</f>
        <v>2200</v>
      </c>
      <c r="I1502">
        <v>5</v>
      </c>
    </row>
    <row r="1503" spans="1:9" x14ac:dyDescent="0.3">
      <c r="A1503">
        <v>10823</v>
      </c>
      <c r="B1503">
        <v>77</v>
      </c>
      <c r="C1503">
        <v>13</v>
      </c>
      <c r="D1503">
        <v>15</v>
      </c>
      <c r="E1503">
        <v>0.10000000149011612</v>
      </c>
      <c r="F1503" s="1">
        <v>35104</v>
      </c>
      <c r="G1503" t="s">
        <v>416</v>
      </c>
      <c r="H1503">
        <f>KPI[[#This Row],[UnitPrice]]*KPI[[#This Row],[Quantity]]</f>
        <v>195</v>
      </c>
      <c r="I1503">
        <v>5</v>
      </c>
    </row>
    <row r="1504" spans="1:9" x14ac:dyDescent="0.3">
      <c r="A1504">
        <v>10824</v>
      </c>
      <c r="B1504">
        <v>41</v>
      </c>
      <c r="C1504">
        <v>9.65</v>
      </c>
      <c r="D1504">
        <v>12</v>
      </c>
      <c r="E1504">
        <v>0</v>
      </c>
      <c r="F1504" s="1">
        <v>35104</v>
      </c>
      <c r="G1504" t="s">
        <v>237</v>
      </c>
      <c r="H1504">
        <f>KPI[[#This Row],[UnitPrice]]*KPI[[#This Row],[Quantity]]</f>
        <v>115.80000000000001</v>
      </c>
      <c r="I1504">
        <v>8</v>
      </c>
    </row>
    <row r="1505" spans="1:9" x14ac:dyDescent="0.3">
      <c r="A1505">
        <v>10824</v>
      </c>
      <c r="B1505">
        <v>70</v>
      </c>
      <c r="C1505">
        <v>15</v>
      </c>
      <c r="D1505">
        <v>9</v>
      </c>
      <c r="E1505">
        <v>0</v>
      </c>
      <c r="F1505" s="1">
        <v>35104</v>
      </c>
      <c r="G1505" t="s">
        <v>237</v>
      </c>
      <c r="H1505">
        <f>KPI[[#This Row],[UnitPrice]]*KPI[[#This Row],[Quantity]]</f>
        <v>135</v>
      </c>
      <c r="I1505">
        <v>8</v>
      </c>
    </row>
    <row r="1506" spans="1:9" x14ac:dyDescent="0.3">
      <c r="A1506">
        <v>10825</v>
      </c>
      <c r="B1506">
        <v>26</v>
      </c>
      <c r="C1506">
        <v>31.23</v>
      </c>
      <c r="D1506">
        <v>12</v>
      </c>
      <c r="E1506">
        <v>0</v>
      </c>
      <c r="F1506" s="1">
        <v>35104</v>
      </c>
      <c r="G1506" t="s">
        <v>181</v>
      </c>
      <c r="H1506">
        <f>KPI[[#This Row],[UnitPrice]]*KPI[[#This Row],[Quantity]]</f>
        <v>374.76</v>
      </c>
      <c r="I1506">
        <v>1</v>
      </c>
    </row>
    <row r="1507" spans="1:9" x14ac:dyDescent="0.3">
      <c r="A1507">
        <v>10825</v>
      </c>
      <c r="B1507">
        <v>53</v>
      </c>
      <c r="C1507">
        <v>32.799999999999997</v>
      </c>
      <c r="D1507">
        <v>20</v>
      </c>
      <c r="E1507">
        <v>0</v>
      </c>
      <c r="F1507" s="1">
        <v>35104</v>
      </c>
      <c r="G1507" t="s">
        <v>181</v>
      </c>
      <c r="H1507">
        <f>KPI[[#This Row],[UnitPrice]]*KPI[[#This Row],[Quantity]]</f>
        <v>656</v>
      </c>
      <c r="I1507">
        <v>1</v>
      </c>
    </row>
    <row r="1508" spans="1:9" x14ac:dyDescent="0.3">
      <c r="A1508">
        <v>10826</v>
      </c>
      <c r="B1508">
        <v>31</v>
      </c>
      <c r="C1508">
        <v>12.5</v>
      </c>
      <c r="D1508">
        <v>35</v>
      </c>
      <c r="E1508">
        <v>0</v>
      </c>
      <c r="F1508" s="1">
        <v>35107</v>
      </c>
      <c r="G1508" t="s">
        <v>95</v>
      </c>
      <c r="H1508">
        <f>KPI[[#This Row],[UnitPrice]]*KPI[[#This Row],[Quantity]]</f>
        <v>437.5</v>
      </c>
      <c r="I1508">
        <v>6</v>
      </c>
    </row>
    <row r="1509" spans="1:9" x14ac:dyDescent="0.3">
      <c r="A1509">
        <v>10826</v>
      </c>
      <c r="B1509">
        <v>57</v>
      </c>
      <c r="C1509">
        <v>19.5</v>
      </c>
      <c r="D1509">
        <v>15</v>
      </c>
      <c r="E1509">
        <v>0</v>
      </c>
      <c r="F1509" s="1">
        <v>35107</v>
      </c>
      <c r="G1509" t="s">
        <v>95</v>
      </c>
      <c r="H1509">
        <f>KPI[[#This Row],[UnitPrice]]*KPI[[#This Row],[Quantity]]</f>
        <v>292.5</v>
      </c>
      <c r="I1509">
        <v>6</v>
      </c>
    </row>
    <row r="1510" spans="1:9" x14ac:dyDescent="0.3">
      <c r="A1510">
        <v>10827</v>
      </c>
      <c r="B1510">
        <v>10</v>
      </c>
      <c r="C1510">
        <v>31</v>
      </c>
      <c r="D1510">
        <v>15</v>
      </c>
      <c r="E1510">
        <v>0</v>
      </c>
      <c r="F1510" s="1">
        <v>35107</v>
      </c>
      <c r="G1510" t="s">
        <v>114</v>
      </c>
      <c r="H1510">
        <f>KPI[[#This Row],[UnitPrice]]*KPI[[#This Row],[Quantity]]</f>
        <v>465</v>
      </c>
      <c r="I1510">
        <v>1</v>
      </c>
    </row>
    <row r="1511" spans="1:9" x14ac:dyDescent="0.3">
      <c r="A1511">
        <v>10827</v>
      </c>
      <c r="B1511">
        <v>39</v>
      </c>
      <c r="C1511">
        <v>18</v>
      </c>
      <c r="D1511">
        <v>21</v>
      </c>
      <c r="E1511">
        <v>0</v>
      </c>
      <c r="F1511" s="1">
        <v>35107</v>
      </c>
      <c r="G1511" t="s">
        <v>114</v>
      </c>
      <c r="H1511">
        <f>KPI[[#This Row],[UnitPrice]]*KPI[[#This Row],[Quantity]]</f>
        <v>378</v>
      </c>
      <c r="I1511">
        <v>1</v>
      </c>
    </row>
    <row r="1512" spans="1:9" x14ac:dyDescent="0.3">
      <c r="A1512">
        <v>10828</v>
      </c>
      <c r="B1512">
        <v>20</v>
      </c>
      <c r="C1512">
        <v>81</v>
      </c>
      <c r="D1512">
        <v>5</v>
      </c>
      <c r="E1512">
        <v>0</v>
      </c>
      <c r="F1512" s="1">
        <v>35108</v>
      </c>
      <c r="G1512" t="s">
        <v>554</v>
      </c>
      <c r="H1512">
        <f>KPI[[#This Row],[UnitPrice]]*KPI[[#This Row],[Quantity]]</f>
        <v>405</v>
      </c>
      <c r="I1512">
        <v>9</v>
      </c>
    </row>
    <row r="1513" spans="1:9" x14ac:dyDescent="0.3">
      <c r="A1513">
        <v>10828</v>
      </c>
      <c r="B1513">
        <v>38</v>
      </c>
      <c r="C1513">
        <v>263.5</v>
      </c>
      <c r="D1513">
        <v>2</v>
      </c>
      <c r="E1513">
        <v>0</v>
      </c>
      <c r="F1513" s="1">
        <v>35108</v>
      </c>
      <c r="G1513" t="s">
        <v>554</v>
      </c>
      <c r="H1513">
        <f>KPI[[#This Row],[UnitPrice]]*KPI[[#This Row],[Quantity]]</f>
        <v>527</v>
      </c>
      <c r="I1513">
        <v>9</v>
      </c>
    </row>
    <row r="1514" spans="1:9" x14ac:dyDescent="0.3">
      <c r="A1514">
        <v>10829</v>
      </c>
      <c r="B1514">
        <v>2</v>
      </c>
      <c r="C1514">
        <v>19</v>
      </c>
      <c r="D1514">
        <v>10</v>
      </c>
      <c r="E1514">
        <v>0</v>
      </c>
      <c r="F1514" s="1">
        <v>35108</v>
      </c>
      <c r="G1514" t="s">
        <v>352</v>
      </c>
      <c r="H1514">
        <f>KPI[[#This Row],[UnitPrice]]*KPI[[#This Row],[Quantity]]</f>
        <v>190</v>
      </c>
      <c r="I1514">
        <v>9</v>
      </c>
    </row>
    <row r="1515" spans="1:9" x14ac:dyDescent="0.3">
      <c r="A1515">
        <v>10829</v>
      </c>
      <c r="B1515">
        <v>8</v>
      </c>
      <c r="C1515">
        <v>40</v>
      </c>
      <c r="D1515">
        <v>20</v>
      </c>
      <c r="E1515">
        <v>0</v>
      </c>
      <c r="F1515" s="1">
        <v>35108</v>
      </c>
      <c r="G1515" t="s">
        <v>352</v>
      </c>
      <c r="H1515">
        <f>KPI[[#This Row],[UnitPrice]]*KPI[[#This Row],[Quantity]]</f>
        <v>800</v>
      </c>
      <c r="I1515">
        <v>9</v>
      </c>
    </row>
    <row r="1516" spans="1:9" x14ac:dyDescent="0.3">
      <c r="A1516">
        <v>10829</v>
      </c>
      <c r="B1516">
        <v>13</v>
      </c>
      <c r="C1516">
        <v>6</v>
      </c>
      <c r="D1516">
        <v>10</v>
      </c>
      <c r="E1516">
        <v>0</v>
      </c>
      <c r="F1516" s="1">
        <v>35108</v>
      </c>
      <c r="G1516" t="s">
        <v>352</v>
      </c>
      <c r="H1516">
        <f>KPI[[#This Row],[UnitPrice]]*KPI[[#This Row],[Quantity]]</f>
        <v>60</v>
      </c>
      <c r="I1516">
        <v>9</v>
      </c>
    </row>
    <row r="1517" spans="1:9" x14ac:dyDescent="0.3">
      <c r="A1517">
        <v>10829</v>
      </c>
      <c r="B1517">
        <v>60</v>
      </c>
      <c r="C1517">
        <v>34</v>
      </c>
      <c r="D1517">
        <v>21</v>
      </c>
      <c r="E1517">
        <v>0</v>
      </c>
      <c r="F1517" s="1">
        <v>35108</v>
      </c>
      <c r="G1517" t="s">
        <v>352</v>
      </c>
      <c r="H1517">
        <f>KPI[[#This Row],[UnitPrice]]*KPI[[#This Row],[Quantity]]</f>
        <v>714</v>
      </c>
      <c r="I1517">
        <v>9</v>
      </c>
    </row>
    <row r="1518" spans="1:9" x14ac:dyDescent="0.3">
      <c r="A1518">
        <v>10830</v>
      </c>
      <c r="B1518">
        <v>6</v>
      </c>
      <c r="C1518">
        <v>25</v>
      </c>
      <c r="D1518">
        <v>6</v>
      </c>
      <c r="E1518">
        <v>0</v>
      </c>
      <c r="F1518" s="1">
        <v>35108</v>
      </c>
      <c r="G1518" t="s">
        <v>683</v>
      </c>
      <c r="H1518">
        <f>KPI[[#This Row],[UnitPrice]]*KPI[[#This Row],[Quantity]]</f>
        <v>150</v>
      </c>
      <c r="I1518">
        <v>4</v>
      </c>
    </row>
    <row r="1519" spans="1:9" x14ac:dyDescent="0.3">
      <c r="A1519">
        <v>10830</v>
      </c>
      <c r="B1519">
        <v>39</v>
      </c>
      <c r="C1519">
        <v>18</v>
      </c>
      <c r="D1519">
        <v>28</v>
      </c>
      <c r="E1519">
        <v>0</v>
      </c>
      <c r="F1519" s="1">
        <v>35108</v>
      </c>
      <c r="G1519" t="s">
        <v>683</v>
      </c>
      <c r="H1519">
        <f>KPI[[#This Row],[UnitPrice]]*KPI[[#This Row],[Quantity]]</f>
        <v>504</v>
      </c>
      <c r="I1519">
        <v>4</v>
      </c>
    </row>
    <row r="1520" spans="1:9" x14ac:dyDescent="0.3">
      <c r="A1520">
        <v>10830</v>
      </c>
      <c r="B1520">
        <v>60</v>
      </c>
      <c r="C1520">
        <v>34</v>
      </c>
      <c r="D1520">
        <v>30</v>
      </c>
      <c r="E1520">
        <v>0</v>
      </c>
      <c r="F1520" s="1">
        <v>35108</v>
      </c>
      <c r="G1520" t="s">
        <v>683</v>
      </c>
      <c r="H1520">
        <f>KPI[[#This Row],[UnitPrice]]*KPI[[#This Row],[Quantity]]</f>
        <v>1020</v>
      </c>
      <c r="I1520">
        <v>4</v>
      </c>
    </row>
    <row r="1521" spans="1:9" x14ac:dyDescent="0.3">
      <c r="A1521">
        <v>10830</v>
      </c>
      <c r="B1521">
        <v>68</v>
      </c>
      <c r="C1521">
        <v>12.5</v>
      </c>
      <c r="D1521">
        <v>24</v>
      </c>
      <c r="E1521">
        <v>0</v>
      </c>
      <c r="F1521" s="1">
        <v>35108</v>
      </c>
      <c r="G1521" t="s">
        <v>683</v>
      </c>
      <c r="H1521">
        <f>KPI[[#This Row],[UnitPrice]]*KPI[[#This Row],[Quantity]]</f>
        <v>300</v>
      </c>
      <c r="I1521">
        <v>4</v>
      </c>
    </row>
    <row r="1522" spans="1:9" x14ac:dyDescent="0.3">
      <c r="A1522">
        <v>10831</v>
      </c>
      <c r="B1522">
        <v>19</v>
      </c>
      <c r="C1522">
        <v>9.1999999999999993</v>
      </c>
      <c r="D1522">
        <v>2</v>
      </c>
      <c r="E1522">
        <v>0</v>
      </c>
      <c r="F1522" s="1">
        <v>35109</v>
      </c>
      <c r="G1522" t="s">
        <v>598</v>
      </c>
      <c r="H1522">
        <f>KPI[[#This Row],[UnitPrice]]*KPI[[#This Row],[Quantity]]</f>
        <v>18.399999999999999</v>
      </c>
      <c r="I1522">
        <v>3</v>
      </c>
    </row>
    <row r="1523" spans="1:9" x14ac:dyDescent="0.3">
      <c r="A1523">
        <v>10831</v>
      </c>
      <c r="B1523">
        <v>35</v>
      </c>
      <c r="C1523">
        <v>18</v>
      </c>
      <c r="D1523">
        <v>8</v>
      </c>
      <c r="E1523">
        <v>0</v>
      </c>
      <c r="F1523" s="1">
        <v>35109</v>
      </c>
      <c r="G1523" t="s">
        <v>598</v>
      </c>
      <c r="H1523">
        <f>KPI[[#This Row],[UnitPrice]]*KPI[[#This Row],[Quantity]]</f>
        <v>144</v>
      </c>
      <c r="I1523">
        <v>3</v>
      </c>
    </row>
    <row r="1524" spans="1:9" x14ac:dyDescent="0.3">
      <c r="A1524">
        <v>10831</v>
      </c>
      <c r="B1524">
        <v>38</v>
      </c>
      <c r="C1524">
        <v>263.5</v>
      </c>
      <c r="D1524">
        <v>8</v>
      </c>
      <c r="E1524">
        <v>0</v>
      </c>
      <c r="F1524" s="1">
        <v>35109</v>
      </c>
      <c r="G1524" t="s">
        <v>598</v>
      </c>
      <c r="H1524">
        <f>KPI[[#This Row],[UnitPrice]]*KPI[[#This Row],[Quantity]]</f>
        <v>2108</v>
      </c>
      <c r="I1524">
        <v>3</v>
      </c>
    </row>
    <row r="1525" spans="1:9" x14ac:dyDescent="0.3">
      <c r="A1525">
        <v>10831</v>
      </c>
      <c r="B1525">
        <v>43</v>
      </c>
      <c r="C1525">
        <v>46</v>
      </c>
      <c r="D1525">
        <v>9</v>
      </c>
      <c r="E1525">
        <v>0</v>
      </c>
      <c r="F1525" s="1">
        <v>35109</v>
      </c>
      <c r="G1525" t="s">
        <v>598</v>
      </c>
      <c r="H1525">
        <f>KPI[[#This Row],[UnitPrice]]*KPI[[#This Row],[Quantity]]</f>
        <v>414</v>
      </c>
      <c r="I1525">
        <v>3</v>
      </c>
    </row>
    <row r="1526" spans="1:9" x14ac:dyDescent="0.3">
      <c r="A1526">
        <v>10832</v>
      </c>
      <c r="B1526">
        <v>13</v>
      </c>
      <c r="C1526">
        <v>6</v>
      </c>
      <c r="D1526">
        <v>3</v>
      </c>
      <c r="E1526">
        <v>0.20000000298023224</v>
      </c>
      <c r="F1526" s="1">
        <v>35109</v>
      </c>
      <c r="G1526" t="s">
        <v>375</v>
      </c>
      <c r="H1526">
        <f>KPI[[#This Row],[UnitPrice]]*KPI[[#This Row],[Quantity]]</f>
        <v>18</v>
      </c>
      <c r="I1526">
        <v>2</v>
      </c>
    </row>
    <row r="1527" spans="1:9" x14ac:dyDescent="0.3">
      <c r="A1527">
        <v>10832</v>
      </c>
      <c r="B1527">
        <v>25</v>
      </c>
      <c r="C1527">
        <v>14</v>
      </c>
      <c r="D1527">
        <v>10</v>
      </c>
      <c r="E1527">
        <v>0.20000000298023224</v>
      </c>
      <c r="F1527" s="1">
        <v>35109</v>
      </c>
      <c r="G1527" t="s">
        <v>375</v>
      </c>
      <c r="H1527">
        <f>KPI[[#This Row],[UnitPrice]]*KPI[[#This Row],[Quantity]]</f>
        <v>140</v>
      </c>
      <c r="I1527">
        <v>2</v>
      </c>
    </row>
    <row r="1528" spans="1:9" x14ac:dyDescent="0.3">
      <c r="A1528">
        <v>10832</v>
      </c>
      <c r="B1528">
        <v>44</v>
      </c>
      <c r="C1528">
        <v>19.45</v>
      </c>
      <c r="D1528">
        <v>16</v>
      </c>
      <c r="E1528">
        <v>0.20000000298023224</v>
      </c>
      <c r="F1528" s="1">
        <v>35109</v>
      </c>
      <c r="G1528" t="s">
        <v>375</v>
      </c>
      <c r="H1528">
        <f>KPI[[#This Row],[UnitPrice]]*KPI[[#This Row],[Quantity]]</f>
        <v>311.2</v>
      </c>
      <c r="I1528">
        <v>2</v>
      </c>
    </row>
    <row r="1529" spans="1:9" x14ac:dyDescent="0.3">
      <c r="A1529">
        <v>10832</v>
      </c>
      <c r="B1529">
        <v>64</v>
      </c>
      <c r="C1529">
        <v>33.25</v>
      </c>
      <c r="D1529">
        <v>3</v>
      </c>
      <c r="E1529">
        <v>0</v>
      </c>
      <c r="F1529" s="1">
        <v>35109</v>
      </c>
      <c r="G1529" t="s">
        <v>375</v>
      </c>
      <c r="H1529">
        <f>KPI[[#This Row],[UnitPrice]]*KPI[[#This Row],[Quantity]]</f>
        <v>99.75</v>
      </c>
      <c r="I1529">
        <v>2</v>
      </c>
    </row>
    <row r="1530" spans="1:9" x14ac:dyDescent="0.3">
      <c r="A1530">
        <v>10833</v>
      </c>
      <c r="B1530">
        <v>7</v>
      </c>
      <c r="C1530">
        <v>30</v>
      </c>
      <c r="D1530">
        <v>20</v>
      </c>
      <c r="E1530">
        <v>0.10000000149011612</v>
      </c>
      <c r="F1530" s="1">
        <v>35110</v>
      </c>
      <c r="G1530" t="s">
        <v>497</v>
      </c>
      <c r="H1530">
        <f>KPI[[#This Row],[UnitPrice]]*KPI[[#This Row],[Quantity]]</f>
        <v>600</v>
      </c>
      <c r="I1530">
        <v>6</v>
      </c>
    </row>
    <row r="1531" spans="1:9" x14ac:dyDescent="0.3">
      <c r="A1531">
        <v>10833</v>
      </c>
      <c r="B1531">
        <v>31</v>
      </c>
      <c r="C1531">
        <v>12.5</v>
      </c>
      <c r="D1531">
        <v>9</v>
      </c>
      <c r="E1531">
        <v>0.10000000149011612</v>
      </c>
      <c r="F1531" s="1">
        <v>35110</v>
      </c>
      <c r="G1531" t="s">
        <v>497</v>
      </c>
      <c r="H1531">
        <f>KPI[[#This Row],[UnitPrice]]*KPI[[#This Row],[Quantity]]</f>
        <v>112.5</v>
      </c>
      <c r="I1531">
        <v>6</v>
      </c>
    </row>
    <row r="1532" spans="1:9" x14ac:dyDescent="0.3">
      <c r="A1532">
        <v>10833</v>
      </c>
      <c r="B1532">
        <v>53</v>
      </c>
      <c r="C1532">
        <v>32.799999999999997</v>
      </c>
      <c r="D1532">
        <v>9</v>
      </c>
      <c r="E1532">
        <v>0.10000000149011612</v>
      </c>
      <c r="F1532" s="1">
        <v>35110</v>
      </c>
      <c r="G1532" t="s">
        <v>497</v>
      </c>
      <c r="H1532">
        <f>KPI[[#This Row],[UnitPrice]]*KPI[[#This Row],[Quantity]]</f>
        <v>295.2</v>
      </c>
      <c r="I1532">
        <v>6</v>
      </c>
    </row>
    <row r="1533" spans="1:9" x14ac:dyDescent="0.3">
      <c r="A1533">
        <v>10834</v>
      </c>
      <c r="B1533">
        <v>29</v>
      </c>
      <c r="C1533">
        <v>123.79</v>
      </c>
      <c r="D1533">
        <v>8</v>
      </c>
      <c r="E1533">
        <v>5.000000074505806E-2</v>
      </c>
      <c r="F1533" s="1">
        <v>35110</v>
      </c>
      <c r="G1533" t="s">
        <v>683</v>
      </c>
      <c r="H1533">
        <f>KPI[[#This Row],[UnitPrice]]*KPI[[#This Row],[Quantity]]</f>
        <v>990.32</v>
      </c>
      <c r="I1533">
        <v>1</v>
      </c>
    </row>
    <row r="1534" spans="1:9" x14ac:dyDescent="0.3">
      <c r="A1534">
        <v>10834</v>
      </c>
      <c r="B1534">
        <v>30</v>
      </c>
      <c r="C1534">
        <v>25.89</v>
      </c>
      <c r="D1534">
        <v>20</v>
      </c>
      <c r="E1534">
        <v>5.000000074505806E-2</v>
      </c>
      <c r="F1534" s="1">
        <v>35110</v>
      </c>
      <c r="G1534" t="s">
        <v>683</v>
      </c>
      <c r="H1534">
        <f>KPI[[#This Row],[UnitPrice]]*KPI[[#This Row],[Quantity]]</f>
        <v>517.79999999999995</v>
      </c>
      <c r="I1534">
        <v>1</v>
      </c>
    </row>
    <row r="1535" spans="1:9" x14ac:dyDescent="0.3">
      <c r="A1535">
        <v>10835</v>
      </c>
      <c r="B1535">
        <v>59</v>
      </c>
      <c r="C1535">
        <v>55</v>
      </c>
      <c r="D1535">
        <v>15</v>
      </c>
      <c r="E1535">
        <v>0</v>
      </c>
      <c r="F1535" s="1">
        <v>35110</v>
      </c>
      <c r="G1535" t="s">
        <v>41</v>
      </c>
      <c r="H1535">
        <f>KPI[[#This Row],[UnitPrice]]*KPI[[#This Row],[Quantity]]</f>
        <v>825</v>
      </c>
      <c r="I1535">
        <v>1</v>
      </c>
    </row>
    <row r="1536" spans="1:9" x14ac:dyDescent="0.3">
      <c r="A1536">
        <v>10835</v>
      </c>
      <c r="B1536">
        <v>77</v>
      </c>
      <c r="C1536">
        <v>13</v>
      </c>
      <c r="D1536">
        <v>2</v>
      </c>
      <c r="E1536">
        <v>0.20000000298023224</v>
      </c>
      <c r="F1536" s="1">
        <v>35110</v>
      </c>
      <c r="G1536" t="s">
        <v>41</v>
      </c>
      <c r="H1536">
        <f>KPI[[#This Row],[UnitPrice]]*KPI[[#This Row],[Quantity]]</f>
        <v>26</v>
      </c>
      <c r="I1536">
        <v>1</v>
      </c>
    </row>
    <row r="1537" spans="1:9" x14ac:dyDescent="0.3">
      <c r="A1537">
        <v>10836</v>
      </c>
      <c r="B1537">
        <v>22</v>
      </c>
      <c r="C1537">
        <v>21</v>
      </c>
      <c r="D1537">
        <v>52</v>
      </c>
      <c r="E1537">
        <v>0</v>
      </c>
      <c r="F1537" s="1">
        <v>35111</v>
      </c>
      <c r="G1537" t="s">
        <v>204</v>
      </c>
      <c r="H1537">
        <f>KPI[[#This Row],[UnitPrice]]*KPI[[#This Row],[Quantity]]</f>
        <v>1092</v>
      </c>
      <c r="I1537">
        <v>7</v>
      </c>
    </row>
    <row r="1538" spans="1:9" x14ac:dyDescent="0.3">
      <c r="A1538">
        <v>10836</v>
      </c>
      <c r="B1538">
        <v>35</v>
      </c>
      <c r="C1538">
        <v>18</v>
      </c>
      <c r="D1538">
        <v>6</v>
      </c>
      <c r="E1538">
        <v>0</v>
      </c>
      <c r="F1538" s="1">
        <v>35111</v>
      </c>
      <c r="G1538" t="s">
        <v>204</v>
      </c>
      <c r="H1538">
        <f>KPI[[#This Row],[UnitPrice]]*KPI[[#This Row],[Quantity]]</f>
        <v>108</v>
      </c>
      <c r="I1538">
        <v>7</v>
      </c>
    </row>
    <row r="1539" spans="1:9" x14ac:dyDescent="0.3">
      <c r="A1539">
        <v>10836</v>
      </c>
      <c r="B1539">
        <v>57</v>
      </c>
      <c r="C1539">
        <v>19.5</v>
      </c>
      <c r="D1539">
        <v>24</v>
      </c>
      <c r="E1539">
        <v>0</v>
      </c>
      <c r="F1539" s="1">
        <v>35111</v>
      </c>
      <c r="G1539" t="s">
        <v>204</v>
      </c>
      <c r="H1539">
        <f>KPI[[#This Row],[UnitPrice]]*KPI[[#This Row],[Quantity]]</f>
        <v>468</v>
      </c>
      <c r="I1539">
        <v>7</v>
      </c>
    </row>
    <row r="1540" spans="1:9" x14ac:dyDescent="0.3">
      <c r="A1540">
        <v>10836</v>
      </c>
      <c r="B1540">
        <v>60</v>
      </c>
      <c r="C1540">
        <v>34</v>
      </c>
      <c r="D1540">
        <v>60</v>
      </c>
      <c r="E1540">
        <v>0</v>
      </c>
      <c r="F1540" s="1">
        <v>35111</v>
      </c>
      <c r="G1540" t="s">
        <v>204</v>
      </c>
      <c r="H1540">
        <f>KPI[[#This Row],[UnitPrice]]*KPI[[#This Row],[Quantity]]</f>
        <v>2040</v>
      </c>
      <c r="I1540">
        <v>7</v>
      </c>
    </row>
    <row r="1541" spans="1:9" x14ac:dyDescent="0.3">
      <c r="A1541">
        <v>10836</v>
      </c>
      <c r="B1541">
        <v>64</v>
      </c>
      <c r="C1541">
        <v>33.25</v>
      </c>
      <c r="D1541">
        <v>30</v>
      </c>
      <c r="E1541">
        <v>0</v>
      </c>
      <c r="F1541" s="1">
        <v>35111</v>
      </c>
      <c r="G1541" t="s">
        <v>204</v>
      </c>
      <c r="H1541">
        <f>KPI[[#This Row],[UnitPrice]]*KPI[[#This Row],[Quantity]]</f>
        <v>997.5</v>
      </c>
      <c r="I1541">
        <v>7</v>
      </c>
    </row>
    <row r="1542" spans="1:9" x14ac:dyDescent="0.3">
      <c r="A1542">
        <v>10837</v>
      </c>
      <c r="B1542">
        <v>13</v>
      </c>
      <c r="C1542">
        <v>6</v>
      </c>
      <c r="D1542">
        <v>6</v>
      </c>
      <c r="E1542">
        <v>0</v>
      </c>
      <c r="F1542" s="1">
        <v>35111</v>
      </c>
      <c r="G1542" t="s">
        <v>77</v>
      </c>
      <c r="H1542">
        <f>KPI[[#This Row],[UnitPrice]]*KPI[[#This Row],[Quantity]]</f>
        <v>36</v>
      </c>
      <c r="I1542">
        <v>9</v>
      </c>
    </row>
    <row r="1543" spans="1:9" x14ac:dyDescent="0.3">
      <c r="A1543">
        <v>10837</v>
      </c>
      <c r="B1543">
        <v>40</v>
      </c>
      <c r="C1543">
        <v>18.399999999999999</v>
      </c>
      <c r="D1543">
        <v>25</v>
      </c>
      <c r="E1543">
        <v>0</v>
      </c>
      <c r="F1543" s="1">
        <v>35111</v>
      </c>
      <c r="G1543" t="s">
        <v>77</v>
      </c>
      <c r="H1543">
        <f>KPI[[#This Row],[UnitPrice]]*KPI[[#This Row],[Quantity]]</f>
        <v>459.99999999999994</v>
      </c>
      <c r="I1543">
        <v>9</v>
      </c>
    </row>
    <row r="1544" spans="1:9" x14ac:dyDescent="0.3">
      <c r="A1544">
        <v>10837</v>
      </c>
      <c r="B1544">
        <v>47</v>
      </c>
      <c r="C1544">
        <v>9.5</v>
      </c>
      <c r="D1544">
        <v>40</v>
      </c>
      <c r="E1544">
        <v>0.25</v>
      </c>
      <c r="F1544" s="1">
        <v>35111</v>
      </c>
      <c r="G1544" t="s">
        <v>77</v>
      </c>
      <c r="H1544">
        <f>KPI[[#This Row],[UnitPrice]]*KPI[[#This Row],[Quantity]]</f>
        <v>380</v>
      </c>
      <c r="I1544">
        <v>9</v>
      </c>
    </row>
    <row r="1545" spans="1:9" x14ac:dyDescent="0.3">
      <c r="A1545">
        <v>10837</v>
      </c>
      <c r="B1545">
        <v>76</v>
      </c>
      <c r="C1545">
        <v>18</v>
      </c>
      <c r="D1545">
        <v>21</v>
      </c>
      <c r="E1545">
        <v>0.25</v>
      </c>
      <c r="F1545" s="1">
        <v>35111</v>
      </c>
      <c r="G1545" t="s">
        <v>77</v>
      </c>
      <c r="H1545">
        <f>KPI[[#This Row],[UnitPrice]]*KPI[[#This Row],[Quantity]]</f>
        <v>378</v>
      </c>
      <c r="I1545">
        <v>9</v>
      </c>
    </row>
    <row r="1546" spans="1:9" x14ac:dyDescent="0.3">
      <c r="A1546">
        <v>10838</v>
      </c>
      <c r="B1546">
        <v>1</v>
      </c>
      <c r="C1546">
        <v>18</v>
      </c>
      <c r="D1546">
        <v>4</v>
      </c>
      <c r="E1546">
        <v>0.25</v>
      </c>
      <c r="F1546" s="1">
        <v>35114</v>
      </c>
      <c r="G1546" t="s">
        <v>425</v>
      </c>
      <c r="H1546">
        <f>KPI[[#This Row],[UnitPrice]]*KPI[[#This Row],[Quantity]]</f>
        <v>72</v>
      </c>
      <c r="I1546">
        <v>3</v>
      </c>
    </row>
    <row r="1547" spans="1:9" x14ac:dyDescent="0.3">
      <c r="A1547">
        <v>10838</v>
      </c>
      <c r="B1547">
        <v>18</v>
      </c>
      <c r="C1547">
        <v>62.5</v>
      </c>
      <c r="D1547">
        <v>25</v>
      </c>
      <c r="E1547">
        <v>0.25</v>
      </c>
      <c r="F1547" s="1">
        <v>35114</v>
      </c>
      <c r="G1547" t="s">
        <v>425</v>
      </c>
      <c r="H1547">
        <f>KPI[[#This Row],[UnitPrice]]*KPI[[#This Row],[Quantity]]</f>
        <v>1562.5</v>
      </c>
      <c r="I1547">
        <v>3</v>
      </c>
    </row>
    <row r="1548" spans="1:9" x14ac:dyDescent="0.3">
      <c r="A1548">
        <v>10838</v>
      </c>
      <c r="B1548">
        <v>36</v>
      </c>
      <c r="C1548">
        <v>19</v>
      </c>
      <c r="D1548">
        <v>50</v>
      </c>
      <c r="E1548">
        <v>0.25</v>
      </c>
      <c r="F1548" s="1">
        <v>35114</v>
      </c>
      <c r="G1548" t="s">
        <v>425</v>
      </c>
      <c r="H1548">
        <f>KPI[[#This Row],[UnitPrice]]*KPI[[#This Row],[Quantity]]</f>
        <v>950</v>
      </c>
      <c r="I1548">
        <v>3</v>
      </c>
    </row>
    <row r="1549" spans="1:9" x14ac:dyDescent="0.3">
      <c r="A1549">
        <v>10839</v>
      </c>
      <c r="B1549">
        <v>58</v>
      </c>
      <c r="C1549">
        <v>13.25</v>
      </c>
      <c r="D1549">
        <v>30</v>
      </c>
      <c r="E1549">
        <v>0.10000000149011612</v>
      </c>
      <c r="F1549" s="1">
        <v>35114</v>
      </c>
      <c r="G1549" t="s">
        <v>683</v>
      </c>
      <c r="H1549">
        <f>KPI[[#This Row],[UnitPrice]]*KPI[[#This Row],[Quantity]]</f>
        <v>397.5</v>
      </c>
      <c r="I1549">
        <v>3</v>
      </c>
    </row>
    <row r="1550" spans="1:9" x14ac:dyDescent="0.3">
      <c r="A1550">
        <v>10839</v>
      </c>
      <c r="B1550">
        <v>72</v>
      </c>
      <c r="C1550">
        <v>34.799999999999997</v>
      </c>
      <c r="D1550">
        <v>15</v>
      </c>
      <c r="E1550">
        <v>0.10000000149011612</v>
      </c>
      <c r="F1550" s="1">
        <v>35114</v>
      </c>
      <c r="G1550" t="s">
        <v>683</v>
      </c>
      <c r="H1550">
        <f>KPI[[#This Row],[UnitPrice]]*KPI[[#This Row],[Quantity]]</f>
        <v>522</v>
      </c>
      <c r="I1550">
        <v>3</v>
      </c>
    </row>
    <row r="1551" spans="1:9" x14ac:dyDescent="0.3">
      <c r="A1551">
        <v>10840</v>
      </c>
      <c r="B1551">
        <v>25</v>
      </c>
      <c r="C1551">
        <v>14</v>
      </c>
      <c r="D1551">
        <v>6</v>
      </c>
      <c r="E1551">
        <v>0.20000000298023224</v>
      </c>
      <c r="F1551" s="1">
        <v>35114</v>
      </c>
      <c r="G1551" t="s">
        <v>425</v>
      </c>
      <c r="H1551">
        <f>KPI[[#This Row],[UnitPrice]]*KPI[[#This Row],[Quantity]]</f>
        <v>84</v>
      </c>
      <c r="I1551">
        <v>4</v>
      </c>
    </row>
    <row r="1552" spans="1:9" x14ac:dyDescent="0.3">
      <c r="A1552">
        <v>10840</v>
      </c>
      <c r="B1552">
        <v>39</v>
      </c>
      <c r="C1552">
        <v>18</v>
      </c>
      <c r="D1552">
        <v>10</v>
      </c>
      <c r="E1552">
        <v>0.20000000298023224</v>
      </c>
      <c r="F1552" s="1">
        <v>35114</v>
      </c>
      <c r="G1552" t="s">
        <v>425</v>
      </c>
      <c r="H1552">
        <f>KPI[[#This Row],[UnitPrice]]*KPI[[#This Row],[Quantity]]</f>
        <v>180</v>
      </c>
      <c r="I1552">
        <v>4</v>
      </c>
    </row>
    <row r="1553" spans="1:9" x14ac:dyDescent="0.3">
      <c r="A1553">
        <v>10841</v>
      </c>
      <c r="B1553">
        <v>10</v>
      </c>
      <c r="C1553">
        <v>31</v>
      </c>
      <c r="D1553">
        <v>16</v>
      </c>
      <c r="E1553">
        <v>0</v>
      </c>
      <c r="F1553" s="1">
        <v>35115</v>
      </c>
      <c r="G1553" t="s">
        <v>647</v>
      </c>
      <c r="H1553">
        <f>KPI[[#This Row],[UnitPrice]]*KPI[[#This Row],[Quantity]]</f>
        <v>496</v>
      </c>
      <c r="I1553">
        <v>5</v>
      </c>
    </row>
    <row r="1554" spans="1:9" x14ac:dyDescent="0.3">
      <c r="A1554">
        <v>10841</v>
      </c>
      <c r="B1554">
        <v>56</v>
      </c>
      <c r="C1554">
        <v>38</v>
      </c>
      <c r="D1554">
        <v>30</v>
      </c>
      <c r="E1554">
        <v>0</v>
      </c>
      <c r="F1554" s="1">
        <v>35115</v>
      </c>
      <c r="G1554" t="s">
        <v>647</v>
      </c>
      <c r="H1554">
        <f>KPI[[#This Row],[UnitPrice]]*KPI[[#This Row],[Quantity]]</f>
        <v>1140</v>
      </c>
      <c r="I1554">
        <v>5</v>
      </c>
    </row>
    <row r="1555" spans="1:9" x14ac:dyDescent="0.3">
      <c r="A1555">
        <v>10841</v>
      </c>
      <c r="B1555">
        <v>59</v>
      </c>
      <c r="C1555">
        <v>55</v>
      </c>
      <c r="D1555">
        <v>50</v>
      </c>
      <c r="E1555">
        <v>0</v>
      </c>
      <c r="F1555" s="1">
        <v>35115</v>
      </c>
      <c r="G1555" t="s">
        <v>647</v>
      </c>
      <c r="H1555">
        <f>KPI[[#This Row],[UnitPrice]]*KPI[[#This Row],[Quantity]]</f>
        <v>2750</v>
      </c>
      <c r="I1555">
        <v>5</v>
      </c>
    </row>
    <row r="1556" spans="1:9" x14ac:dyDescent="0.3">
      <c r="A1556">
        <v>10841</v>
      </c>
      <c r="B1556">
        <v>77</v>
      </c>
      <c r="C1556">
        <v>13</v>
      </c>
      <c r="D1556">
        <v>15</v>
      </c>
      <c r="E1556">
        <v>0</v>
      </c>
      <c r="F1556" s="1">
        <v>35115</v>
      </c>
      <c r="G1556" t="s">
        <v>647</v>
      </c>
      <c r="H1556">
        <f>KPI[[#This Row],[UnitPrice]]*KPI[[#This Row],[Quantity]]</f>
        <v>195</v>
      </c>
      <c r="I1556">
        <v>5</v>
      </c>
    </row>
    <row r="1557" spans="1:9" x14ac:dyDescent="0.3">
      <c r="A1557">
        <v>10842</v>
      </c>
      <c r="B1557">
        <v>11</v>
      </c>
      <c r="C1557">
        <v>21</v>
      </c>
      <c r="D1557">
        <v>15</v>
      </c>
      <c r="E1557">
        <v>0</v>
      </c>
      <c r="F1557" s="1">
        <v>35115</v>
      </c>
      <c r="G1557" t="s">
        <v>678</v>
      </c>
      <c r="H1557">
        <f>KPI[[#This Row],[UnitPrice]]*KPI[[#This Row],[Quantity]]</f>
        <v>315</v>
      </c>
      <c r="I1557">
        <v>1</v>
      </c>
    </row>
    <row r="1558" spans="1:9" x14ac:dyDescent="0.3">
      <c r="A1558">
        <v>10842</v>
      </c>
      <c r="B1558">
        <v>43</v>
      </c>
      <c r="C1558">
        <v>46</v>
      </c>
      <c r="D1558">
        <v>5</v>
      </c>
      <c r="E1558">
        <v>0</v>
      </c>
      <c r="F1558" s="1">
        <v>35115</v>
      </c>
      <c r="G1558" t="s">
        <v>678</v>
      </c>
      <c r="H1558">
        <f>KPI[[#This Row],[UnitPrice]]*KPI[[#This Row],[Quantity]]</f>
        <v>230</v>
      </c>
      <c r="I1558">
        <v>1</v>
      </c>
    </row>
    <row r="1559" spans="1:9" x14ac:dyDescent="0.3">
      <c r="A1559">
        <v>10842</v>
      </c>
      <c r="B1559">
        <v>68</v>
      </c>
      <c r="C1559">
        <v>12.5</v>
      </c>
      <c r="D1559">
        <v>20</v>
      </c>
      <c r="E1559">
        <v>0</v>
      </c>
      <c r="F1559" s="1">
        <v>35115</v>
      </c>
      <c r="G1559" t="s">
        <v>678</v>
      </c>
      <c r="H1559">
        <f>KPI[[#This Row],[UnitPrice]]*KPI[[#This Row],[Quantity]]</f>
        <v>250</v>
      </c>
      <c r="I1559">
        <v>1</v>
      </c>
    </row>
    <row r="1560" spans="1:9" x14ac:dyDescent="0.3">
      <c r="A1560">
        <v>10842</v>
      </c>
      <c r="B1560">
        <v>70</v>
      </c>
      <c r="C1560">
        <v>15</v>
      </c>
      <c r="D1560">
        <v>12</v>
      </c>
      <c r="E1560">
        <v>0</v>
      </c>
      <c r="F1560" s="1">
        <v>35115</v>
      </c>
      <c r="G1560" t="s">
        <v>678</v>
      </c>
      <c r="H1560">
        <f>KPI[[#This Row],[UnitPrice]]*KPI[[#This Row],[Quantity]]</f>
        <v>180</v>
      </c>
      <c r="I1560">
        <v>1</v>
      </c>
    </row>
    <row r="1561" spans="1:9" x14ac:dyDescent="0.3">
      <c r="A1561">
        <v>10843</v>
      </c>
      <c r="B1561">
        <v>51</v>
      </c>
      <c r="C1561">
        <v>53</v>
      </c>
      <c r="D1561">
        <v>4</v>
      </c>
      <c r="E1561">
        <v>0.25</v>
      </c>
      <c r="F1561" s="1">
        <v>35116</v>
      </c>
      <c r="G1561" t="s">
        <v>706</v>
      </c>
      <c r="H1561">
        <f>KPI[[#This Row],[UnitPrice]]*KPI[[#This Row],[Quantity]]</f>
        <v>212</v>
      </c>
      <c r="I1561">
        <v>4</v>
      </c>
    </row>
    <row r="1562" spans="1:9" x14ac:dyDescent="0.3">
      <c r="A1562">
        <v>10844</v>
      </c>
      <c r="B1562">
        <v>22</v>
      </c>
      <c r="C1562">
        <v>21</v>
      </c>
      <c r="D1562">
        <v>35</v>
      </c>
      <c r="E1562">
        <v>0</v>
      </c>
      <c r="F1562" s="1">
        <v>35116</v>
      </c>
      <c r="G1562" t="s">
        <v>520</v>
      </c>
      <c r="H1562">
        <f>KPI[[#This Row],[UnitPrice]]*KPI[[#This Row],[Quantity]]</f>
        <v>735</v>
      </c>
      <c r="I1562">
        <v>8</v>
      </c>
    </row>
    <row r="1563" spans="1:9" x14ac:dyDescent="0.3">
      <c r="A1563">
        <v>10845</v>
      </c>
      <c r="B1563">
        <v>23</v>
      </c>
      <c r="C1563">
        <v>9</v>
      </c>
      <c r="D1563">
        <v>70</v>
      </c>
      <c r="E1563">
        <v>0.10000000149011612</v>
      </c>
      <c r="F1563" s="1">
        <v>35116</v>
      </c>
      <c r="G1563" t="s">
        <v>547</v>
      </c>
      <c r="H1563">
        <f>KPI[[#This Row],[UnitPrice]]*KPI[[#This Row],[Quantity]]</f>
        <v>630</v>
      </c>
      <c r="I1563">
        <v>8</v>
      </c>
    </row>
    <row r="1564" spans="1:9" x14ac:dyDescent="0.3">
      <c r="A1564">
        <v>10845</v>
      </c>
      <c r="B1564">
        <v>35</v>
      </c>
      <c r="C1564">
        <v>18</v>
      </c>
      <c r="D1564">
        <v>25</v>
      </c>
      <c r="E1564">
        <v>0.10000000149011612</v>
      </c>
      <c r="F1564" s="1">
        <v>35116</v>
      </c>
      <c r="G1564" t="s">
        <v>547</v>
      </c>
      <c r="H1564">
        <f>KPI[[#This Row],[UnitPrice]]*KPI[[#This Row],[Quantity]]</f>
        <v>450</v>
      </c>
      <c r="I1564">
        <v>8</v>
      </c>
    </row>
    <row r="1565" spans="1:9" x14ac:dyDescent="0.3">
      <c r="A1565">
        <v>10845</v>
      </c>
      <c r="B1565">
        <v>42</v>
      </c>
      <c r="C1565">
        <v>14</v>
      </c>
      <c r="D1565">
        <v>42</v>
      </c>
      <c r="E1565">
        <v>0.10000000149011612</v>
      </c>
      <c r="F1565" s="1">
        <v>35116</v>
      </c>
      <c r="G1565" t="s">
        <v>547</v>
      </c>
      <c r="H1565">
        <f>KPI[[#This Row],[UnitPrice]]*KPI[[#This Row],[Quantity]]</f>
        <v>588</v>
      </c>
      <c r="I1565">
        <v>8</v>
      </c>
    </row>
    <row r="1566" spans="1:9" x14ac:dyDescent="0.3">
      <c r="A1566">
        <v>10845</v>
      </c>
      <c r="B1566">
        <v>58</v>
      </c>
      <c r="C1566">
        <v>13.25</v>
      </c>
      <c r="D1566">
        <v>60</v>
      </c>
      <c r="E1566">
        <v>0.10000000149011612</v>
      </c>
      <c r="F1566" s="1">
        <v>35116</v>
      </c>
      <c r="G1566" t="s">
        <v>547</v>
      </c>
      <c r="H1566">
        <f>KPI[[#This Row],[UnitPrice]]*KPI[[#This Row],[Quantity]]</f>
        <v>795</v>
      </c>
      <c r="I1566">
        <v>8</v>
      </c>
    </row>
    <row r="1567" spans="1:9" x14ac:dyDescent="0.3">
      <c r="A1567">
        <v>10845</v>
      </c>
      <c r="B1567">
        <v>64</v>
      </c>
      <c r="C1567">
        <v>33.25</v>
      </c>
      <c r="D1567">
        <v>48</v>
      </c>
      <c r="E1567">
        <v>0</v>
      </c>
      <c r="F1567" s="1">
        <v>35116</v>
      </c>
      <c r="G1567" t="s">
        <v>547</v>
      </c>
      <c r="H1567">
        <f>KPI[[#This Row],[UnitPrice]]*KPI[[#This Row],[Quantity]]</f>
        <v>1596</v>
      </c>
      <c r="I1567">
        <v>8</v>
      </c>
    </row>
    <row r="1568" spans="1:9" x14ac:dyDescent="0.3">
      <c r="A1568">
        <v>10846</v>
      </c>
      <c r="B1568">
        <v>4</v>
      </c>
      <c r="C1568">
        <v>22</v>
      </c>
      <c r="D1568">
        <v>21</v>
      </c>
      <c r="E1568">
        <v>0</v>
      </c>
      <c r="F1568" s="1">
        <v>35117</v>
      </c>
      <c r="G1568" t="s">
        <v>647</v>
      </c>
      <c r="H1568">
        <f>KPI[[#This Row],[UnitPrice]]*KPI[[#This Row],[Quantity]]</f>
        <v>462</v>
      </c>
      <c r="I1568">
        <v>2</v>
      </c>
    </row>
    <row r="1569" spans="1:9" x14ac:dyDescent="0.3">
      <c r="A1569">
        <v>10846</v>
      </c>
      <c r="B1569">
        <v>70</v>
      </c>
      <c r="C1569">
        <v>15</v>
      </c>
      <c r="D1569">
        <v>30</v>
      </c>
      <c r="E1569">
        <v>0</v>
      </c>
      <c r="F1569" s="1">
        <v>35117</v>
      </c>
      <c r="G1569" t="s">
        <v>647</v>
      </c>
      <c r="H1569">
        <f>KPI[[#This Row],[UnitPrice]]*KPI[[#This Row],[Quantity]]</f>
        <v>450</v>
      </c>
      <c r="I1569">
        <v>2</v>
      </c>
    </row>
    <row r="1570" spans="1:9" x14ac:dyDescent="0.3">
      <c r="A1570">
        <v>10846</v>
      </c>
      <c r="B1570">
        <v>74</v>
      </c>
      <c r="C1570">
        <v>10</v>
      </c>
      <c r="D1570">
        <v>20</v>
      </c>
      <c r="E1570">
        <v>0</v>
      </c>
      <c r="F1570" s="1">
        <v>35117</v>
      </c>
      <c r="G1570" t="s">
        <v>647</v>
      </c>
      <c r="H1570">
        <f>KPI[[#This Row],[UnitPrice]]*KPI[[#This Row],[Quantity]]</f>
        <v>200</v>
      </c>
      <c r="I1570">
        <v>2</v>
      </c>
    </row>
    <row r="1571" spans="1:9" x14ac:dyDescent="0.3">
      <c r="A1571">
        <v>10847</v>
      </c>
      <c r="B1571">
        <v>1</v>
      </c>
      <c r="C1571">
        <v>18</v>
      </c>
      <c r="D1571">
        <v>80</v>
      </c>
      <c r="E1571">
        <v>0.20000000298023224</v>
      </c>
      <c r="F1571" s="1">
        <v>35117</v>
      </c>
      <c r="G1571" t="s">
        <v>607</v>
      </c>
      <c r="H1571">
        <f>KPI[[#This Row],[UnitPrice]]*KPI[[#This Row],[Quantity]]</f>
        <v>1440</v>
      </c>
      <c r="I1571">
        <v>4</v>
      </c>
    </row>
    <row r="1572" spans="1:9" x14ac:dyDescent="0.3">
      <c r="A1572">
        <v>10847</v>
      </c>
      <c r="B1572">
        <v>19</v>
      </c>
      <c r="C1572">
        <v>9.1999999999999993</v>
      </c>
      <c r="D1572">
        <v>12</v>
      </c>
      <c r="E1572">
        <v>0.20000000298023224</v>
      </c>
      <c r="F1572" s="1">
        <v>35117</v>
      </c>
      <c r="G1572" t="s">
        <v>607</v>
      </c>
      <c r="H1572">
        <f>KPI[[#This Row],[UnitPrice]]*KPI[[#This Row],[Quantity]]</f>
        <v>110.39999999999999</v>
      </c>
      <c r="I1572">
        <v>4</v>
      </c>
    </row>
    <row r="1573" spans="1:9" x14ac:dyDescent="0.3">
      <c r="A1573">
        <v>10847</v>
      </c>
      <c r="B1573">
        <v>37</v>
      </c>
      <c r="C1573">
        <v>26</v>
      </c>
      <c r="D1573">
        <v>60</v>
      </c>
      <c r="E1573">
        <v>0.20000000298023224</v>
      </c>
      <c r="F1573" s="1">
        <v>35117</v>
      </c>
      <c r="G1573" t="s">
        <v>607</v>
      </c>
      <c r="H1573">
        <f>KPI[[#This Row],[UnitPrice]]*KPI[[#This Row],[Quantity]]</f>
        <v>1560</v>
      </c>
      <c r="I1573">
        <v>4</v>
      </c>
    </row>
    <row r="1574" spans="1:9" x14ac:dyDescent="0.3">
      <c r="A1574">
        <v>10847</v>
      </c>
      <c r="B1574">
        <v>45</v>
      </c>
      <c r="C1574">
        <v>9.5</v>
      </c>
      <c r="D1574">
        <v>36</v>
      </c>
      <c r="E1574">
        <v>0.20000000298023224</v>
      </c>
      <c r="F1574" s="1">
        <v>35117</v>
      </c>
      <c r="G1574" t="s">
        <v>607</v>
      </c>
      <c r="H1574">
        <f>KPI[[#This Row],[UnitPrice]]*KPI[[#This Row],[Quantity]]</f>
        <v>342</v>
      </c>
      <c r="I1574">
        <v>4</v>
      </c>
    </row>
    <row r="1575" spans="1:9" x14ac:dyDescent="0.3">
      <c r="A1575">
        <v>10847</v>
      </c>
      <c r="B1575">
        <v>60</v>
      </c>
      <c r="C1575">
        <v>34</v>
      </c>
      <c r="D1575">
        <v>45</v>
      </c>
      <c r="E1575">
        <v>0.20000000298023224</v>
      </c>
      <c r="F1575" s="1">
        <v>35117</v>
      </c>
      <c r="G1575" t="s">
        <v>607</v>
      </c>
      <c r="H1575">
        <f>KPI[[#This Row],[UnitPrice]]*KPI[[#This Row],[Quantity]]</f>
        <v>1530</v>
      </c>
      <c r="I1575">
        <v>4</v>
      </c>
    </row>
    <row r="1576" spans="1:9" x14ac:dyDescent="0.3">
      <c r="A1576">
        <v>10847</v>
      </c>
      <c r="B1576">
        <v>71</v>
      </c>
      <c r="C1576">
        <v>21.5</v>
      </c>
      <c r="D1576">
        <v>55</v>
      </c>
      <c r="E1576">
        <v>0.20000000298023224</v>
      </c>
      <c r="F1576" s="1">
        <v>35117</v>
      </c>
      <c r="G1576" t="s">
        <v>607</v>
      </c>
      <c r="H1576">
        <f>KPI[[#This Row],[UnitPrice]]*KPI[[#This Row],[Quantity]]</f>
        <v>1182.5</v>
      </c>
      <c r="I1576">
        <v>4</v>
      </c>
    </row>
    <row r="1577" spans="1:9" x14ac:dyDescent="0.3">
      <c r="A1577">
        <v>10848</v>
      </c>
      <c r="B1577">
        <v>5</v>
      </c>
      <c r="C1577">
        <v>21.35</v>
      </c>
      <c r="D1577">
        <v>30</v>
      </c>
      <c r="E1577">
        <v>0</v>
      </c>
      <c r="F1577" s="1">
        <v>35118</v>
      </c>
      <c r="G1577" t="s">
        <v>174</v>
      </c>
      <c r="H1577">
        <f>KPI[[#This Row],[UnitPrice]]*KPI[[#This Row],[Quantity]]</f>
        <v>640.5</v>
      </c>
      <c r="I1577">
        <v>7</v>
      </c>
    </row>
    <row r="1578" spans="1:9" x14ac:dyDescent="0.3">
      <c r="A1578">
        <v>10848</v>
      </c>
      <c r="B1578">
        <v>9</v>
      </c>
      <c r="C1578">
        <v>97</v>
      </c>
      <c r="D1578">
        <v>3</v>
      </c>
      <c r="E1578">
        <v>0</v>
      </c>
      <c r="F1578" s="1">
        <v>35118</v>
      </c>
      <c r="G1578" t="s">
        <v>174</v>
      </c>
      <c r="H1578">
        <f>KPI[[#This Row],[UnitPrice]]*KPI[[#This Row],[Quantity]]</f>
        <v>291</v>
      </c>
      <c r="I1578">
        <v>7</v>
      </c>
    </row>
    <row r="1579" spans="1:9" x14ac:dyDescent="0.3">
      <c r="A1579">
        <v>10849</v>
      </c>
      <c r="B1579">
        <v>3</v>
      </c>
      <c r="C1579">
        <v>10</v>
      </c>
      <c r="D1579">
        <v>49</v>
      </c>
      <c r="E1579">
        <v>0</v>
      </c>
      <c r="F1579" s="1">
        <v>35118</v>
      </c>
      <c r="G1579" t="s">
        <v>360</v>
      </c>
      <c r="H1579">
        <f>KPI[[#This Row],[UnitPrice]]*KPI[[#This Row],[Quantity]]</f>
        <v>490</v>
      </c>
      <c r="I1579">
        <v>9</v>
      </c>
    </row>
    <row r="1580" spans="1:9" x14ac:dyDescent="0.3">
      <c r="A1580">
        <v>10849</v>
      </c>
      <c r="B1580">
        <v>26</v>
      </c>
      <c r="C1580">
        <v>31.23</v>
      </c>
      <c r="D1580">
        <v>18</v>
      </c>
      <c r="E1580">
        <v>0.15000000596046448</v>
      </c>
      <c r="F1580" s="1">
        <v>35118</v>
      </c>
      <c r="G1580" t="s">
        <v>360</v>
      </c>
      <c r="H1580">
        <f>KPI[[#This Row],[UnitPrice]]*KPI[[#This Row],[Quantity]]</f>
        <v>562.14</v>
      </c>
      <c r="I1580">
        <v>9</v>
      </c>
    </row>
    <row r="1581" spans="1:9" x14ac:dyDescent="0.3">
      <c r="A1581">
        <v>10850</v>
      </c>
      <c r="B1581">
        <v>25</v>
      </c>
      <c r="C1581">
        <v>14</v>
      </c>
      <c r="D1581">
        <v>20</v>
      </c>
      <c r="E1581">
        <v>0.15000000596046448</v>
      </c>
      <c r="F1581" s="1">
        <v>35118</v>
      </c>
      <c r="G1581" t="s">
        <v>706</v>
      </c>
      <c r="H1581">
        <f>KPI[[#This Row],[UnitPrice]]*KPI[[#This Row],[Quantity]]</f>
        <v>280</v>
      </c>
      <c r="I1581">
        <v>1</v>
      </c>
    </row>
    <row r="1582" spans="1:9" x14ac:dyDescent="0.3">
      <c r="A1582">
        <v>10850</v>
      </c>
      <c r="B1582">
        <v>33</v>
      </c>
      <c r="C1582">
        <v>2.5</v>
      </c>
      <c r="D1582">
        <v>4</v>
      </c>
      <c r="E1582">
        <v>0.15000000596046448</v>
      </c>
      <c r="F1582" s="1">
        <v>35118</v>
      </c>
      <c r="G1582" t="s">
        <v>706</v>
      </c>
      <c r="H1582">
        <f>KPI[[#This Row],[UnitPrice]]*KPI[[#This Row],[Quantity]]</f>
        <v>10</v>
      </c>
      <c r="I1582">
        <v>1</v>
      </c>
    </row>
    <row r="1583" spans="1:9" x14ac:dyDescent="0.3">
      <c r="A1583">
        <v>10850</v>
      </c>
      <c r="B1583">
        <v>70</v>
      </c>
      <c r="C1583">
        <v>15</v>
      </c>
      <c r="D1583">
        <v>30</v>
      </c>
      <c r="E1583">
        <v>0.15000000596046448</v>
      </c>
      <c r="F1583" s="1">
        <v>35118</v>
      </c>
      <c r="G1583" t="s">
        <v>706</v>
      </c>
      <c r="H1583">
        <f>KPI[[#This Row],[UnitPrice]]*KPI[[#This Row],[Quantity]]</f>
        <v>450</v>
      </c>
      <c r="I1583">
        <v>1</v>
      </c>
    </row>
    <row r="1584" spans="1:9" x14ac:dyDescent="0.3">
      <c r="A1584">
        <v>10851</v>
      </c>
      <c r="B1584">
        <v>2</v>
      </c>
      <c r="C1584">
        <v>19</v>
      </c>
      <c r="D1584">
        <v>5</v>
      </c>
      <c r="E1584">
        <v>5.000000074505806E-2</v>
      </c>
      <c r="F1584" s="1">
        <v>35121</v>
      </c>
      <c r="G1584" t="s">
        <v>578</v>
      </c>
      <c r="H1584">
        <f>KPI[[#This Row],[UnitPrice]]*KPI[[#This Row],[Quantity]]</f>
        <v>95</v>
      </c>
      <c r="I1584">
        <v>5</v>
      </c>
    </row>
    <row r="1585" spans="1:9" x14ac:dyDescent="0.3">
      <c r="A1585">
        <v>10851</v>
      </c>
      <c r="B1585">
        <v>25</v>
      </c>
      <c r="C1585">
        <v>14</v>
      </c>
      <c r="D1585">
        <v>10</v>
      </c>
      <c r="E1585">
        <v>5.000000074505806E-2</v>
      </c>
      <c r="F1585" s="1">
        <v>35121</v>
      </c>
      <c r="G1585" t="s">
        <v>578</v>
      </c>
      <c r="H1585">
        <f>KPI[[#This Row],[UnitPrice]]*KPI[[#This Row],[Quantity]]</f>
        <v>140</v>
      </c>
      <c r="I1585">
        <v>5</v>
      </c>
    </row>
    <row r="1586" spans="1:9" x14ac:dyDescent="0.3">
      <c r="A1586">
        <v>10851</v>
      </c>
      <c r="B1586">
        <v>57</v>
      </c>
      <c r="C1586">
        <v>19.5</v>
      </c>
      <c r="D1586">
        <v>10</v>
      </c>
      <c r="E1586">
        <v>5.000000074505806E-2</v>
      </c>
      <c r="F1586" s="1">
        <v>35121</v>
      </c>
      <c r="G1586" t="s">
        <v>578</v>
      </c>
      <c r="H1586">
        <f>KPI[[#This Row],[UnitPrice]]*KPI[[#This Row],[Quantity]]</f>
        <v>195</v>
      </c>
      <c r="I1586">
        <v>5</v>
      </c>
    </row>
    <row r="1587" spans="1:9" x14ac:dyDescent="0.3">
      <c r="A1587">
        <v>10851</v>
      </c>
      <c r="B1587">
        <v>59</v>
      </c>
      <c r="C1587">
        <v>55</v>
      </c>
      <c r="D1587">
        <v>42</v>
      </c>
      <c r="E1587">
        <v>5.000000074505806E-2</v>
      </c>
      <c r="F1587" s="1">
        <v>35121</v>
      </c>
      <c r="G1587" t="s">
        <v>578</v>
      </c>
      <c r="H1587">
        <f>KPI[[#This Row],[UnitPrice]]*KPI[[#This Row],[Quantity]]</f>
        <v>2310</v>
      </c>
      <c r="I1587">
        <v>5</v>
      </c>
    </row>
    <row r="1588" spans="1:9" x14ac:dyDescent="0.3">
      <c r="A1588">
        <v>10852</v>
      </c>
      <c r="B1588">
        <v>2</v>
      </c>
      <c r="C1588">
        <v>19</v>
      </c>
      <c r="D1588">
        <v>15</v>
      </c>
      <c r="E1588">
        <v>0</v>
      </c>
      <c r="F1588" s="1">
        <v>35121</v>
      </c>
      <c r="G1588" t="s">
        <v>560</v>
      </c>
      <c r="H1588">
        <f>KPI[[#This Row],[UnitPrice]]*KPI[[#This Row],[Quantity]]</f>
        <v>285</v>
      </c>
      <c r="I1588">
        <v>8</v>
      </c>
    </row>
    <row r="1589" spans="1:9" x14ac:dyDescent="0.3">
      <c r="A1589">
        <v>10852</v>
      </c>
      <c r="B1589">
        <v>17</v>
      </c>
      <c r="C1589">
        <v>39</v>
      </c>
      <c r="D1589">
        <v>6</v>
      </c>
      <c r="E1589">
        <v>0</v>
      </c>
      <c r="F1589" s="1">
        <v>35121</v>
      </c>
      <c r="G1589" t="s">
        <v>560</v>
      </c>
      <c r="H1589">
        <f>KPI[[#This Row],[UnitPrice]]*KPI[[#This Row],[Quantity]]</f>
        <v>234</v>
      </c>
      <c r="I1589">
        <v>8</v>
      </c>
    </row>
    <row r="1590" spans="1:9" x14ac:dyDescent="0.3">
      <c r="A1590">
        <v>10852</v>
      </c>
      <c r="B1590">
        <v>62</v>
      </c>
      <c r="C1590">
        <v>49.3</v>
      </c>
      <c r="D1590">
        <v>50</v>
      </c>
      <c r="E1590">
        <v>0</v>
      </c>
      <c r="F1590" s="1">
        <v>35121</v>
      </c>
      <c r="G1590" t="s">
        <v>560</v>
      </c>
      <c r="H1590">
        <f>KPI[[#This Row],[UnitPrice]]*KPI[[#This Row],[Quantity]]</f>
        <v>2465</v>
      </c>
      <c r="I1590">
        <v>8</v>
      </c>
    </row>
    <row r="1591" spans="1:9" x14ac:dyDescent="0.3">
      <c r="A1591">
        <v>10853</v>
      </c>
      <c r="B1591">
        <v>18</v>
      </c>
      <c r="C1591">
        <v>62.5</v>
      </c>
      <c r="D1591">
        <v>10</v>
      </c>
      <c r="E1591">
        <v>0</v>
      </c>
      <c r="F1591" s="1">
        <v>35122</v>
      </c>
      <c r="G1591" t="s">
        <v>87</v>
      </c>
      <c r="H1591">
        <f>KPI[[#This Row],[UnitPrice]]*KPI[[#This Row],[Quantity]]</f>
        <v>625</v>
      </c>
      <c r="I1591">
        <v>9</v>
      </c>
    </row>
    <row r="1592" spans="1:9" x14ac:dyDescent="0.3">
      <c r="A1592">
        <v>10854</v>
      </c>
      <c r="B1592">
        <v>10</v>
      </c>
      <c r="C1592">
        <v>31</v>
      </c>
      <c r="D1592">
        <v>100</v>
      </c>
      <c r="E1592">
        <v>0.15000000596046448</v>
      </c>
      <c r="F1592" s="1">
        <v>35122</v>
      </c>
      <c r="G1592" t="s">
        <v>204</v>
      </c>
      <c r="H1592">
        <f>KPI[[#This Row],[UnitPrice]]*KPI[[#This Row],[Quantity]]</f>
        <v>3100</v>
      </c>
      <c r="I1592">
        <v>3</v>
      </c>
    </row>
    <row r="1593" spans="1:9" x14ac:dyDescent="0.3">
      <c r="A1593">
        <v>10854</v>
      </c>
      <c r="B1593">
        <v>13</v>
      </c>
      <c r="C1593">
        <v>6</v>
      </c>
      <c r="D1593">
        <v>65</v>
      </c>
      <c r="E1593">
        <v>0.15000000596046448</v>
      </c>
      <c r="F1593" s="1">
        <v>35122</v>
      </c>
      <c r="G1593" t="s">
        <v>204</v>
      </c>
      <c r="H1593">
        <f>KPI[[#This Row],[UnitPrice]]*KPI[[#This Row],[Quantity]]</f>
        <v>390</v>
      </c>
      <c r="I1593">
        <v>3</v>
      </c>
    </row>
    <row r="1594" spans="1:9" x14ac:dyDescent="0.3">
      <c r="A1594">
        <v>10855</v>
      </c>
      <c r="B1594">
        <v>16</v>
      </c>
      <c r="C1594">
        <v>17.45</v>
      </c>
      <c r="D1594">
        <v>50</v>
      </c>
      <c r="E1594">
        <v>0</v>
      </c>
      <c r="F1594" s="1">
        <v>35122</v>
      </c>
      <c r="G1594" t="s">
        <v>488</v>
      </c>
      <c r="H1594">
        <f>KPI[[#This Row],[UnitPrice]]*KPI[[#This Row],[Quantity]]</f>
        <v>872.5</v>
      </c>
      <c r="I1594">
        <v>3</v>
      </c>
    </row>
    <row r="1595" spans="1:9" x14ac:dyDescent="0.3">
      <c r="A1595">
        <v>10855</v>
      </c>
      <c r="B1595">
        <v>31</v>
      </c>
      <c r="C1595">
        <v>12.5</v>
      </c>
      <c r="D1595">
        <v>14</v>
      </c>
      <c r="E1595">
        <v>0</v>
      </c>
      <c r="F1595" s="1">
        <v>35122</v>
      </c>
      <c r="G1595" t="s">
        <v>488</v>
      </c>
      <c r="H1595">
        <f>KPI[[#This Row],[UnitPrice]]*KPI[[#This Row],[Quantity]]</f>
        <v>175</v>
      </c>
      <c r="I1595">
        <v>3</v>
      </c>
    </row>
    <row r="1596" spans="1:9" x14ac:dyDescent="0.3">
      <c r="A1596">
        <v>10855</v>
      </c>
      <c r="B1596">
        <v>56</v>
      </c>
      <c r="C1596">
        <v>38</v>
      </c>
      <c r="D1596">
        <v>24</v>
      </c>
      <c r="E1596">
        <v>0</v>
      </c>
      <c r="F1596" s="1">
        <v>35122</v>
      </c>
      <c r="G1596" t="s">
        <v>488</v>
      </c>
      <c r="H1596">
        <f>KPI[[#This Row],[UnitPrice]]*KPI[[#This Row],[Quantity]]</f>
        <v>912</v>
      </c>
      <c r="I1596">
        <v>3</v>
      </c>
    </row>
    <row r="1597" spans="1:9" x14ac:dyDescent="0.3">
      <c r="A1597">
        <v>10855</v>
      </c>
      <c r="B1597">
        <v>65</v>
      </c>
      <c r="C1597">
        <v>21.05</v>
      </c>
      <c r="D1597">
        <v>15</v>
      </c>
      <c r="E1597">
        <v>0.15000000596046448</v>
      </c>
      <c r="F1597" s="1">
        <v>35122</v>
      </c>
      <c r="G1597" t="s">
        <v>488</v>
      </c>
      <c r="H1597">
        <f>KPI[[#This Row],[UnitPrice]]*KPI[[#This Row],[Quantity]]</f>
        <v>315.75</v>
      </c>
      <c r="I1597">
        <v>3</v>
      </c>
    </row>
    <row r="1598" spans="1:9" x14ac:dyDescent="0.3">
      <c r="A1598">
        <v>10856</v>
      </c>
      <c r="B1598">
        <v>2</v>
      </c>
      <c r="C1598">
        <v>19</v>
      </c>
      <c r="D1598">
        <v>20</v>
      </c>
      <c r="E1598">
        <v>0</v>
      </c>
      <c r="F1598" s="1">
        <v>35123</v>
      </c>
      <c r="G1598" t="s">
        <v>62</v>
      </c>
      <c r="H1598">
        <f>KPI[[#This Row],[UnitPrice]]*KPI[[#This Row],[Quantity]]</f>
        <v>380</v>
      </c>
      <c r="I1598">
        <v>3</v>
      </c>
    </row>
    <row r="1599" spans="1:9" x14ac:dyDescent="0.3">
      <c r="A1599">
        <v>10856</v>
      </c>
      <c r="B1599">
        <v>42</v>
      </c>
      <c r="C1599">
        <v>14</v>
      </c>
      <c r="D1599">
        <v>20</v>
      </c>
      <c r="E1599">
        <v>0</v>
      </c>
      <c r="F1599" s="1">
        <v>35123</v>
      </c>
      <c r="G1599" t="s">
        <v>62</v>
      </c>
      <c r="H1599">
        <f>KPI[[#This Row],[UnitPrice]]*KPI[[#This Row],[Quantity]]</f>
        <v>280</v>
      </c>
      <c r="I1599">
        <v>3</v>
      </c>
    </row>
    <row r="1600" spans="1:9" x14ac:dyDescent="0.3">
      <c r="A1600">
        <v>10857</v>
      </c>
      <c r="B1600">
        <v>3</v>
      </c>
      <c r="C1600">
        <v>10</v>
      </c>
      <c r="D1600">
        <v>30</v>
      </c>
      <c r="E1600">
        <v>0</v>
      </c>
      <c r="F1600" s="1">
        <v>35123</v>
      </c>
      <c r="G1600" t="s">
        <v>77</v>
      </c>
      <c r="H1600">
        <f>KPI[[#This Row],[UnitPrice]]*KPI[[#This Row],[Quantity]]</f>
        <v>300</v>
      </c>
      <c r="I1600">
        <v>8</v>
      </c>
    </row>
    <row r="1601" spans="1:9" x14ac:dyDescent="0.3">
      <c r="A1601">
        <v>10857</v>
      </c>
      <c r="B1601">
        <v>26</v>
      </c>
      <c r="C1601">
        <v>31.23</v>
      </c>
      <c r="D1601">
        <v>35</v>
      </c>
      <c r="E1601">
        <v>0.25</v>
      </c>
      <c r="F1601" s="1">
        <v>35123</v>
      </c>
      <c r="G1601" t="s">
        <v>77</v>
      </c>
      <c r="H1601">
        <f>KPI[[#This Row],[UnitPrice]]*KPI[[#This Row],[Quantity]]</f>
        <v>1093.05</v>
      </c>
      <c r="I1601">
        <v>8</v>
      </c>
    </row>
    <row r="1602" spans="1:9" x14ac:dyDescent="0.3">
      <c r="A1602">
        <v>10857</v>
      </c>
      <c r="B1602">
        <v>29</v>
      </c>
      <c r="C1602">
        <v>123.79</v>
      </c>
      <c r="D1602">
        <v>10</v>
      </c>
      <c r="E1602">
        <v>0.25</v>
      </c>
      <c r="F1602" s="1">
        <v>35123</v>
      </c>
      <c r="G1602" t="s">
        <v>77</v>
      </c>
      <c r="H1602">
        <f>KPI[[#This Row],[UnitPrice]]*KPI[[#This Row],[Quantity]]</f>
        <v>1237.9000000000001</v>
      </c>
      <c r="I1602">
        <v>8</v>
      </c>
    </row>
    <row r="1603" spans="1:9" x14ac:dyDescent="0.3">
      <c r="A1603">
        <v>10858</v>
      </c>
      <c r="B1603">
        <v>7</v>
      </c>
      <c r="C1603">
        <v>30</v>
      </c>
      <c r="D1603">
        <v>5</v>
      </c>
      <c r="E1603">
        <v>0</v>
      </c>
      <c r="F1603" s="1">
        <v>35124</v>
      </c>
      <c r="G1603" t="s">
        <v>367</v>
      </c>
      <c r="H1603">
        <f>KPI[[#This Row],[UnitPrice]]*KPI[[#This Row],[Quantity]]</f>
        <v>150</v>
      </c>
      <c r="I1603">
        <v>2</v>
      </c>
    </row>
    <row r="1604" spans="1:9" x14ac:dyDescent="0.3">
      <c r="A1604">
        <v>10858</v>
      </c>
      <c r="B1604">
        <v>27</v>
      </c>
      <c r="C1604">
        <v>43.9</v>
      </c>
      <c r="D1604">
        <v>10</v>
      </c>
      <c r="E1604">
        <v>0</v>
      </c>
      <c r="F1604" s="1">
        <v>35124</v>
      </c>
      <c r="G1604" t="s">
        <v>367</v>
      </c>
      <c r="H1604">
        <f>KPI[[#This Row],[UnitPrice]]*KPI[[#This Row],[Quantity]]</f>
        <v>439</v>
      </c>
      <c r="I1604">
        <v>2</v>
      </c>
    </row>
    <row r="1605" spans="1:9" x14ac:dyDescent="0.3">
      <c r="A1605">
        <v>10858</v>
      </c>
      <c r="B1605">
        <v>70</v>
      </c>
      <c r="C1605">
        <v>15</v>
      </c>
      <c r="D1605">
        <v>4</v>
      </c>
      <c r="E1605">
        <v>0</v>
      </c>
      <c r="F1605" s="1">
        <v>35124</v>
      </c>
      <c r="G1605" t="s">
        <v>367</v>
      </c>
      <c r="H1605">
        <f>KPI[[#This Row],[UnitPrice]]*KPI[[#This Row],[Quantity]]</f>
        <v>60</v>
      </c>
      <c r="I1605">
        <v>2</v>
      </c>
    </row>
    <row r="1606" spans="1:9" x14ac:dyDescent="0.3">
      <c r="A1606">
        <v>10859</v>
      </c>
      <c r="B1606">
        <v>24</v>
      </c>
      <c r="C1606">
        <v>4.5</v>
      </c>
      <c r="D1606">
        <v>40</v>
      </c>
      <c r="E1606">
        <v>0.25</v>
      </c>
      <c r="F1606" s="1">
        <v>35124</v>
      </c>
      <c r="G1606" t="s">
        <v>244</v>
      </c>
      <c r="H1606">
        <f>KPI[[#This Row],[UnitPrice]]*KPI[[#This Row],[Quantity]]</f>
        <v>180</v>
      </c>
      <c r="I1606">
        <v>1</v>
      </c>
    </row>
    <row r="1607" spans="1:9" x14ac:dyDescent="0.3">
      <c r="A1607">
        <v>10859</v>
      </c>
      <c r="B1607">
        <v>54</v>
      </c>
      <c r="C1607">
        <v>7.45</v>
      </c>
      <c r="D1607">
        <v>35</v>
      </c>
      <c r="E1607">
        <v>0.25</v>
      </c>
      <c r="F1607" s="1">
        <v>35124</v>
      </c>
      <c r="G1607" t="s">
        <v>244</v>
      </c>
      <c r="H1607">
        <f>KPI[[#This Row],[UnitPrice]]*KPI[[#This Row],[Quantity]]</f>
        <v>260.75</v>
      </c>
      <c r="I1607">
        <v>1</v>
      </c>
    </row>
    <row r="1608" spans="1:9" x14ac:dyDescent="0.3">
      <c r="A1608">
        <v>10859</v>
      </c>
      <c r="B1608">
        <v>64</v>
      </c>
      <c r="C1608">
        <v>33.25</v>
      </c>
      <c r="D1608">
        <v>30</v>
      </c>
      <c r="E1608">
        <v>0.25</v>
      </c>
      <c r="F1608" s="1">
        <v>35124</v>
      </c>
      <c r="G1608" t="s">
        <v>244</v>
      </c>
      <c r="H1608">
        <f>KPI[[#This Row],[UnitPrice]]*KPI[[#This Row],[Quantity]]</f>
        <v>997.5</v>
      </c>
      <c r="I1608">
        <v>1</v>
      </c>
    </row>
    <row r="1609" spans="1:9" x14ac:dyDescent="0.3">
      <c r="A1609">
        <v>10860</v>
      </c>
      <c r="B1609">
        <v>51</v>
      </c>
      <c r="C1609">
        <v>53</v>
      </c>
      <c r="D1609">
        <v>3</v>
      </c>
      <c r="E1609">
        <v>0</v>
      </c>
      <c r="F1609" s="1">
        <v>35124</v>
      </c>
      <c r="G1609" t="s">
        <v>252</v>
      </c>
      <c r="H1609">
        <f>KPI[[#This Row],[UnitPrice]]*KPI[[#This Row],[Quantity]]</f>
        <v>159</v>
      </c>
      <c r="I1609">
        <v>3</v>
      </c>
    </row>
    <row r="1610" spans="1:9" x14ac:dyDescent="0.3">
      <c r="A1610">
        <v>10860</v>
      </c>
      <c r="B1610">
        <v>76</v>
      </c>
      <c r="C1610">
        <v>18</v>
      </c>
      <c r="D1610">
        <v>20</v>
      </c>
      <c r="E1610">
        <v>0</v>
      </c>
      <c r="F1610" s="1">
        <v>35124</v>
      </c>
      <c r="G1610" t="s">
        <v>252</v>
      </c>
      <c r="H1610">
        <f>KPI[[#This Row],[UnitPrice]]*KPI[[#This Row],[Quantity]]</f>
        <v>360</v>
      </c>
      <c r="I1610">
        <v>3</v>
      </c>
    </row>
    <row r="1611" spans="1:9" x14ac:dyDescent="0.3">
      <c r="A1611">
        <v>10861</v>
      </c>
      <c r="B1611">
        <v>17</v>
      </c>
      <c r="C1611">
        <v>39</v>
      </c>
      <c r="D1611">
        <v>42</v>
      </c>
      <c r="E1611">
        <v>0</v>
      </c>
      <c r="F1611" s="1">
        <v>35125</v>
      </c>
      <c r="G1611" t="s">
        <v>745</v>
      </c>
      <c r="H1611">
        <f>KPI[[#This Row],[UnitPrice]]*KPI[[#This Row],[Quantity]]</f>
        <v>1638</v>
      </c>
      <c r="I1611">
        <v>4</v>
      </c>
    </row>
    <row r="1612" spans="1:9" x14ac:dyDescent="0.3">
      <c r="A1612">
        <v>10861</v>
      </c>
      <c r="B1612">
        <v>18</v>
      </c>
      <c r="C1612">
        <v>62.5</v>
      </c>
      <c r="D1612">
        <v>20</v>
      </c>
      <c r="E1612">
        <v>0</v>
      </c>
      <c r="F1612" s="1">
        <v>35125</v>
      </c>
      <c r="G1612" t="s">
        <v>745</v>
      </c>
      <c r="H1612">
        <f>KPI[[#This Row],[UnitPrice]]*KPI[[#This Row],[Quantity]]</f>
        <v>1250</v>
      </c>
      <c r="I1612">
        <v>4</v>
      </c>
    </row>
    <row r="1613" spans="1:9" x14ac:dyDescent="0.3">
      <c r="A1613">
        <v>10861</v>
      </c>
      <c r="B1613">
        <v>21</v>
      </c>
      <c r="C1613">
        <v>10</v>
      </c>
      <c r="D1613">
        <v>40</v>
      </c>
      <c r="E1613">
        <v>0</v>
      </c>
      <c r="F1613" s="1">
        <v>35125</v>
      </c>
      <c r="G1613" t="s">
        <v>745</v>
      </c>
      <c r="H1613">
        <f>KPI[[#This Row],[UnitPrice]]*KPI[[#This Row],[Quantity]]</f>
        <v>400</v>
      </c>
      <c r="I1613">
        <v>4</v>
      </c>
    </row>
    <row r="1614" spans="1:9" x14ac:dyDescent="0.3">
      <c r="A1614">
        <v>10861</v>
      </c>
      <c r="B1614">
        <v>33</v>
      </c>
      <c r="C1614">
        <v>2.5</v>
      </c>
      <c r="D1614">
        <v>35</v>
      </c>
      <c r="E1614">
        <v>0</v>
      </c>
      <c r="F1614" s="1">
        <v>35125</v>
      </c>
      <c r="G1614" t="s">
        <v>745</v>
      </c>
      <c r="H1614">
        <f>KPI[[#This Row],[UnitPrice]]*KPI[[#This Row],[Quantity]]</f>
        <v>87.5</v>
      </c>
      <c r="I1614">
        <v>4</v>
      </c>
    </row>
    <row r="1615" spans="1:9" x14ac:dyDescent="0.3">
      <c r="A1615">
        <v>10861</v>
      </c>
      <c r="B1615">
        <v>62</v>
      </c>
      <c r="C1615">
        <v>49.3</v>
      </c>
      <c r="D1615">
        <v>3</v>
      </c>
      <c r="E1615">
        <v>0</v>
      </c>
      <c r="F1615" s="1">
        <v>35125</v>
      </c>
      <c r="G1615" t="s">
        <v>745</v>
      </c>
      <c r="H1615">
        <f>KPI[[#This Row],[UnitPrice]]*KPI[[#This Row],[Quantity]]</f>
        <v>147.89999999999998</v>
      </c>
      <c r="I1615">
        <v>4</v>
      </c>
    </row>
    <row r="1616" spans="1:9" x14ac:dyDescent="0.3">
      <c r="A1616">
        <v>10862</v>
      </c>
      <c r="B1616">
        <v>11</v>
      </c>
      <c r="C1616">
        <v>21</v>
      </c>
      <c r="D1616">
        <v>25</v>
      </c>
      <c r="E1616">
        <v>0</v>
      </c>
      <c r="F1616" s="1">
        <v>35125</v>
      </c>
      <c r="G1616" t="s">
        <v>400</v>
      </c>
      <c r="H1616">
        <f>KPI[[#This Row],[UnitPrice]]*KPI[[#This Row],[Quantity]]</f>
        <v>525</v>
      </c>
      <c r="I1616">
        <v>8</v>
      </c>
    </row>
    <row r="1617" spans="1:9" x14ac:dyDescent="0.3">
      <c r="A1617">
        <v>10862</v>
      </c>
      <c r="B1617">
        <v>52</v>
      </c>
      <c r="C1617">
        <v>7</v>
      </c>
      <c r="D1617">
        <v>8</v>
      </c>
      <c r="E1617">
        <v>0</v>
      </c>
      <c r="F1617" s="1">
        <v>35125</v>
      </c>
      <c r="G1617" t="s">
        <v>400</v>
      </c>
      <c r="H1617">
        <f>KPI[[#This Row],[UnitPrice]]*KPI[[#This Row],[Quantity]]</f>
        <v>56</v>
      </c>
      <c r="I1617">
        <v>8</v>
      </c>
    </row>
    <row r="1618" spans="1:9" x14ac:dyDescent="0.3">
      <c r="A1618">
        <v>10863</v>
      </c>
      <c r="B1618">
        <v>1</v>
      </c>
      <c r="C1618">
        <v>18</v>
      </c>
      <c r="D1618">
        <v>20</v>
      </c>
      <c r="E1618">
        <v>0.15000000596046448</v>
      </c>
      <c r="F1618" s="1">
        <v>35128</v>
      </c>
      <c r="G1618" t="s">
        <v>326</v>
      </c>
      <c r="H1618">
        <f>KPI[[#This Row],[UnitPrice]]*KPI[[#This Row],[Quantity]]</f>
        <v>360</v>
      </c>
      <c r="I1618">
        <v>4</v>
      </c>
    </row>
    <row r="1619" spans="1:9" x14ac:dyDescent="0.3">
      <c r="A1619">
        <v>10863</v>
      </c>
      <c r="B1619">
        <v>58</v>
      </c>
      <c r="C1619">
        <v>13.25</v>
      </c>
      <c r="D1619">
        <v>12</v>
      </c>
      <c r="E1619">
        <v>0.15000000596046448</v>
      </c>
      <c r="F1619" s="1">
        <v>35128</v>
      </c>
      <c r="G1619" t="s">
        <v>326</v>
      </c>
      <c r="H1619">
        <f>KPI[[#This Row],[UnitPrice]]*KPI[[#This Row],[Quantity]]</f>
        <v>159</v>
      </c>
      <c r="I1619">
        <v>4</v>
      </c>
    </row>
    <row r="1620" spans="1:9" x14ac:dyDescent="0.3">
      <c r="A1620">
        <v>10864</v>
      </c>
      <c r="B1620">
        <v>35</v>
      </c>
      <c r="C1620">
        <v>18</v>
      </c>
      <c r="D1620">
        <v>4</v>
      </c>
      <c r="E1620">
        <v>0</v>
      </c>
      <c r="F1620" s="1">
        <v>35128</v>
      </c>
      <c r="G1620" t="s">
        <v>68</v>
      </c>
      <c r="H1620">
        <f>KPI[[#This Row],[UnitPrice]]*KPI[[#This Row],[Quantity]]</f>
        <v>72</v>
      </c>
      <c r="I1620">
        <v>4</v>
      </c>
    </row>
    <row r="1621" spans="1:9" x14ac:dyDescent="0.3">
      <c r="A1621">
        <v>10864</v>
      </c>
      <c r="B1621">
        <v>67</v>
      </c>
      <c r="C1621">
        <v>14</v>
      </c>
      <c r="D1621">
        <v>15</v>
      </c>
      <c r="E1621">
        <v>0</v>
      </c>
      <c r="F1621" s="1">
        <v>35128</v>
      </c>
      <c r="G1621" t="s">
        <v>68</v>
      </c>
      <c r="H1621">
        <f>KPI[[#This Row],[UnitPrice]]*KPI[[#This Row],[Quantity]]</f>
        <v>210</v>
      </c>
      <c r="I1621">
        <v>4</v>
      </c>
    </row>
    <row r="1622" spans="1:9" x14ac:dyDescent="0.3">
      <c r="A1622">
        <v>10865</v>
      </c>
      <c r="B1622">
        <v>38</v>
      </c>
      <c r="C1622">
        <v>263.5</v>
      </c>
      <c r="D1622">
        <v>60</v>
      </c>
      <c r="E1622">
        <v>5.000000074505806E-2</v>
      </c>
      <c r="F1622" s="1">
        <v>35128</v>
      </c>
      <c r="G1622" t="s">
        <v>547</v>
      </c>
      <c r="H1622">
        <f>KPI[[#This Row],[UnitPrice]]*KPI[[#This Row],[Quantity]]</f>
        <v>15810</v>
      </c>
      <c r="I1622">
        <v>2</v>
      </c>
    </row>
    <row r="1623" spans="1:9" x14ac:dyDescent="0.3">
      <c r="A1623">
        <v>10865</v>
      </c>
      <c r="B1623">
        <v>39</v>
      </c>
      <c r="C1623">
        <v>18</v>
      </c>
      <c r="D1623">
        <v>80</v>
      </c>
      <c r="E1623">
        <v>5.000000074505806E-2</v>
      </c>
      <c r="F1623" s="1">
        <v>35128</v>
      </c>
      <c r="G1623" t="s">
        <v>547</v>
      </c>
      <c r="H1623">
        <f>KPI[[#This Row],[UnitPrice]]*KPI[[#This Row],[Quantity]]</f>
        <v>1440</v>
      </c>
      <c r="I1623">
        <v>2</v>
      </c>
    </row>
    <row r="1624" spans="1:9" x14ac:dyDescent="0.3">
      <c r="A1624">
        <v>10866</v>
      </c>
      <c r="B1624">
        <v>2</v>
      </c>
      <c r="C1624">
        <v>19</v>
      </c>
      <c r="D1624">
        <v>21</v>
      </c>
      <c r="E1624">
        <v>0.25</v>
      </c>
      <c r="F1624" s="1">
        <v>35129</v>
      </c>
      <c r="G1624" t="s">
        <v>77</v>
      </c>
      <c r="H1624">
        <f>KPI[[#This Row],[UnitPrice]]*KPI[[#This Row],[Quantity]]</f>
        <v>399</v>
      </c>
      <c r="I1624">
        <v>5</v>
      </c>
    </row>
    <row r="1625" spans="1:9" x14ac:dyDescent="0.3">
      <c r="A1625">
        <v>10866</v>
      </c>
      <c r="B1625">
        <v>24</v>
      </c>
      <c r="C1625">
        <v>4.5</v>
      </c>
      <c r="D1625">
        <v>6</v>
      </c>
      <c r="E1625">
        <v>0.25</v>
      </c>
      <c r="F1625" s="1">
        <v>35129</v>
      </c>
      <c r="G1625" t="s">
        <v>77</v>
      </c>
      <c r="H1625">
        <f>KPI[[#This Row],[UnitPrice]]*KPI[[#This Row],[Quantity]]</f>
        <v>27</v>
      </c>
      <c r="I1625">
        <v>5</v>
      </c>
    </row>
    <row r="1626" spans="1:9" x14ac:dyDescent="0.3">
      <c r="A1626">
        <v>10866</v>
      </c>
      <c r="B1626">
        <v>30</v>
      </c>
      <c r="C1626">
        <v>25.89</v>
      </c>
      <c r="D1626">
        <v>40</v>
      </c>
      <c r="E1626">
        <v>0.25</v>
      </c>
      <c r="F1626" s="1">
        <v>35129</v>
      </c>
      <c r="G1626" t="s">
        <v>77</v>
      </c>
      <c r="H1626">
        <f>KPI[[#This Row],[UnitPrice]]*KPI[[#This Row],[Quantity]]</f>
        <v>1035.5999999999999</v>
      </c>
      <c r="I1626">
        <v>5</v>
      </c>
    </row>
    <row r="1627" spans="1:9" x14ac:dyDescent="0.3">
      <c r="A1627">
        <v>10867</v>
      </c>
      <c r="B1627">
        <v>53</v>
      </c>
      <c r="C1627">
        <v>32.799999999999997</v>
      </c>
      <c r="D1627">
        <v>3</v>
      </c>
      <c r="E1627">
        <v>0</v>
      </c>
      <c r="F1627" s="1">
        <v>35129</v>
      </c>
      <c r="G1627" t="s">
        <v>434</v>
      </c>
      <c r="H1627">
        <f>KPI[[#This Row],[UnitPrice]]*KPI[[#This Row],[Quantity]]</f>
        <v>98.399999999999991</v>
      </c>
      <c r="I1627">
        <v>6</v>
      </c>
    </row>
    <row r="1628" spans="1:9" x14ac:dyDescent="0.3">
      <c r="A1628">
        <v>10868</v>
      </c>
      <c r="B1628">
        <v>26</v>
      </c>
      <c r="C1628">
        <v>31.23</v>
      </c>
      <c r="D1628">
        <v>20</v>
      </c>
      <c r="E1628">
        <v>0</v>
      </c>
      <c r="F1628" s="1">
        <v>35130</v>
      </c>
      <c r="G1628" t="s">
        <v>541</v>
      </c>
      <c r="H1628">
        <f>KPI[[#This Row],[UnitPrice]]*KPI[[#This Row],[Quantity]]</f>
        <v>624.6</v>
      </c>
      <c r="I1628">
        <v>7</v>
      </c>
    </row>
    <row r="1629" spans="1:9" x14ac:dyDescent="0.3">
      <c r="A1629">
        <v>10868</v>
      </c>
      <c r="B1629">
        <v>35</v>
      </c>
      <c r="C1629">
        <v>18</v>
      </c>
      <c r="D1629">
        <v>30</v>
      </c>
      <c r="E1629">
        <v>0</v>
      </c>
      <c r="F1629" s="1">
        <v>35130</v>
      </c>
      <c r="G1629" t="s">
        <v>541</v>
      </c>
      <c r="H1629">
        <f>KPI[[#This Row],[UnitPrice]]*KPI[[#This Row],[Quantity]]</f>
        <v>540</v>
      </c>
      <c r="I1629">
        <v>7</v>
      </c>
    </row>
    <row r="1630" spans="1:9" x14ac:dyDescent="0.3">
      <c r="A1630">
        <v>10868</v>
      </c>
      <c r="B1630">
        <v>49</v>
      </c>
      <c r="C1630">
        <v>20</v>
      </c>
      <c r="D1630">
        <v>42</v>
      </c>
      <c r="E1630">
        <v>0.10000000149011612</v>
      </c>
      <c r="F1630" s="1">
        <v>35130</v>
      </c>
      <c r="G1630" t="s">
        <v>541</v>
      </c>
      <c r="H1630">
        <f>KPI[[#This Row],[UnitPrice]]*KPI[[#This Row],[Quantity]]</f>
        <v>840</v>
      </c>
      <c r="I1630">
        <v>7</v>
      </c>
    </row>
    <row r="1631" spans="1:9" x14ac:dyDescent="0.3">
      <c r="A1631">
        <v>10869</v>
      </c>
      <c r="B1631">
        <v>1</v>
      </c>
      <c r="C1631">
        <v>18</v>
      </c>
      <c r="D1631">
        <v>40</v>
      </c>
      <c r="E1631">
        <v>0</v>
      </c>
      <c r="F1631" s="1">
        <v>35130</v>
      </c>
      <c r="G1631" t="s">
        <v>615</v>
      </c>
      <c r="H1631">
        <f>KPI[[#This Row],[UnitPrice]]*KPI[[#This Row],[Quantity]]</f>
        <v>720</v>
      </c>
      <c r="I1631">
        <v>5</v>
      </c>
    </row>
    <row r="1632" spans="1:9" x14ac:dyDescent="0.3">
      <c r="A1632">
        <v>10869</v>
      </c>
      <c r="B1632">
        <v>11</v>
      </c>
      <c r="C1632">
        <v>21</v>
      </c>
      <c r="D1632">
        <v>10</v>
      </c>
      <c r="E1632">
        <v>0</v>
      </c>
      <c r="F1632" s="1">
        <v>35130</v>
      </c>
      <c r="G1632" t="s">
        <v>615</v>
      </c>
      <c r="H1632">
        <f>KPI[[#This Row],[UnitPrice]]*KPI[[#This Row],[Quantity]]</f>
        <v>210</v>
      </c>
      <c r="I1632">
        <v>5</v>
      </c>
    </row>
    <row r="1633" spans="1:9" x14ac:dyDescent="0.3">
      <c r="A1633">
        <v>10869</v>
      </c>
      <c r="B1633">
        <v>23</v>
      </c>
      <c r="C1633">
        <v>9</v>
      </c>
      <c r="D1633">
        <v>50</v>
      </c>
      <c r="E1633">
        <v>0</v>
      </c>
      <c r="F1633" s="1">
        <v>35130</v>
      </c>
      <c r="G1633" t="s">
        <v>615</v>
      </c>
      <c r="H1633">
        <f>KPI[[#This Row],[UnitPrice]]*KPI[[#This Row],[Quantity]]</f>
        <v>450</v>
      </c>
      <c r="I1633">
        <v>5</v>
      </c>
    </row>
    <row r="1634" spans="1:9" x14ac:dyDescent="0.3">
      <c r="A1634">
        <v>10869</v>
      </c>
      <c r="B1634">
        <v>68</v>
      </c>
      <c r="C1634">
        <v>12.5</v>
      </c>
      <c r="D1634">
        <v>20</v>
      </c>
      <c r="E1634">
        <v>0</v>
      </c>
      <c r="F1634" s="1">
        <v>35130</v>
      </c>
      <c r="G1634" t="s">
        <v>615</v>
      </c>
      <c r="H1634">
        <f>KPI[[#This Row],[UnitPrice]]*KPI[[#This Row],[Quantity]]</f>
        <v>250</v>
      </c>
      <c r="I1634">
        <v>5</v>
      </c>
    </row>
    <row r="1635" spans="1:9" x14ac:dyDescent="0.3">
      <c r="A1635">
        <v>10870</v>
      </c>
      <c r="B1635">
        <v>35</v>
      </c>
      <c r="C1635">
        <v>18</v>
      </c>
      <c r="D1635">
        <v>3</v>
      </c>
      <c r="E1635">
        <v>0</v>
      </c>
      <c r="F1635" s="1">
        <v>35130</v>
      </c>
      <c r="G1635" t="s">
        <v>761</v>
      </c>
      <c r="H1635">
        <f>KPI[[#This Row],[UnitPrice]]*KPI[[#This Row],[Quantity]]</f>
        <v>54</v>
      </c>
      <c r="I1635">
        <v>5</v>
      </c>
    </row>
    <row r="1636" spans="1:9" x14ac:dyDescent="0.3">
      <c r="A1636">
        <v>10870</v>
      </c>
      <c r="B1636">
        <v>51</v>
      </c>
      <c r="C1636">
        <v>53</v>
      </c>
      <c r="D1636">
        <v>2</v>
      </c>
      <c r="E1636">
        <v>0</v>
      </c>
      <c r="F1636" s="1">
        <v>35130</v>
      </c>
      <c r="G1636" t="s">
        <v>761</v>
      </c>
      <c r="H1636">
        <f>KPI[[#This Row],[UnitPrice]]*KPI[[#This Row],[Quantity]]</f>
        <v>106</v>
      </c>
      <c r="I1636">
        <v>5</v>
      </c>
    </row>
    <row r="1637" spans="1:9" x14ac:dyDescent="0.3">
      <c r="A1637">
        <v>10871</v>
      </c>
      <c r="B1637">
        <v>6</v>
      </c>
      <c r="C1637">
        <v>25</v>
      </c>
      <c r="D1637">
        <v>50</v>
      </c>
      <c r="E1637">
        <v>5.000000074505806E-2</v>
      </c>
      <c r="F1637" s="1">
        <v>35131</v>
      </c>
      <c r="G1637" t="s">
        <v>114</v>
      </c>
      <c r="H1637">
        <f>KPI[[#This Row],[UnitPrice]]*KPI[[#This Row],[Quantity]]</f>
        <v>1250</v>
      </c>
      <c r="I1637">
        <v>9</v>
      </c>
    </row>
    <row r="1638" spans="1:9" x14ac:dyDescent="0.3">
      <c r="A1638">
        <v>10871</v>
      </c>
      <c r="B1638">
        <v>16</v>
      </c>
      <c r="C1638">
        <v>17.45</v>
      </c>
      <c r="D1638">
        <v>12</v>
      </c>
      <c r="E1638">
        <v>5.000000074505806E-2</v>
      </c>
      <c r="F1638" s="1">
        <v>35131</v>
      </c>
      <c r="G1638" t="s">
        <v>114</v>
      </c>
      <c r="H1638">
        <f>KPI[[#This Row],[UnitPrice]]*KPI[[#This Row],[Quantity]]</f>
        <v>209.39999999999998</v>
      </c>
      <c r="I1638">
        <v>9</v>
      </c>
    </row>
    <row r="1639" spans="1:9" x14ac:dyDescent="0.3">
      <c r="A1639">
        <v>10871</v>
      </c>
      <c r="B1639">
        <v>17</v>
      </c>
      <c r="C1639">
        <v>39</v>
      </c>
      <c r="D1639">
        <v>16</v>
      </c>
      <c r="E1639">
        <v>5.000000074505806E-2</v>
      </c>
      <c r="F1639" s="1">
        <v>35131</v>
      </c>
      <c r="G1639" t="s">
        <v>114</v>
      </c>
      <c r="H1639">
        <f>KPI[[#This Row],[UnitPrice]]*KPI[[#This Row],[Quantity]]</f>
        <v>624</v>
      </c>
      <c r="I1639">
        <v>9</v>
      </c>
    </row>
    <row r="1640" spans="1:9" x14ac:dyDescent="0.3">
      <c r="A1640">
        <v>10872</v>
      </c>
      <c r="B1640">
        <v>55</v>
      </c>
      <c r="C1640">
        <v>24</v>
      </c>
      <c r="D1640">
        <v>10</v>
      </c>
      <c r="E1640">
        <v>5.000000074505806E-2</v>
      </c>
      <c r="F1640" s="1">
        <v>35131</v>
      </c>
      <c r="G1640" t="s">
        <v>284</v>
      </c>
      <c r="H1640">
        <f>KPI[[#This Row],[UnitPrice]]*KPI[[#This Row],[Quantity]]</f>
        <v>240</v>
      </c>
      <c r="I1640">
        <v>5</v>
      </c>
    </row>
    <row r="1641" spans="1:9" x14ac:dyDescent="0.3">
      <c r="A1641">
        <v>10872</v>
      </c>
      <c r="B1641">
        <v>62</v>
      </c>
      <c r="C1641">
        <v>49.3</v>
      </c>
      <c r="D1641">
        <v>20</v>
      </c>
      <c r="E1641">
        <v>5.000000074505806E-2</v>
      </c>
      <c r="F1641" s="1">
        <v>35131</v>
      </c>
      <c r="G1641" t="s">
        <v>284</v>
      </c>
      <c r="H1641">
        <f>KPI[[#This Row],[UnitPrice]]*KPI[[#This Row],[Quantity]]</f>
        <v>986</v>
      </c>
      <c r="I1641">
        <v>5</v>
      </c>
    </row>
    <row r="1642" spans="1:9" x14ac:dyDescent="0.3">
      <c r="A1642">
        <v>10872</v>
      </c>
      <c r="B1642">
        <v>64</v>
      </c>
      <c r="C1642">
        <v>33.25</v>
      </c>
      <c r="D1642">
        <v>15</v>
      </c>
      <c r="E1642">
        <v>5.000000074505806E-2</v>
      </c>
      <c r="F1642" s="1">
        <v>35131</v>
      </c>
      <c r="G1642" t="s">
        <v>284</v>
      </c>
      <c r="H1642">
        <f>KPI[[#This Row],[UnitPrice]]*KPI[[#This Row],[Quantity]]</f>
        <v>498.75</v>
      </c>
      <c r="I1642">
        <v>5</v>
      </c>
    </row>
    <row r="1643" spans="1:9" x14ac:dyDescent="0.3">
      <c r="A1643">
        <v>10872</v>
      </c>
      <c r="B1643">
        <v>65</v>
      </c>
      <c r="C1643">
        <v>21.05</v>
      </c>
      <c r="D1643">
        <v>21</v>
      </c>
      <c r="E1643">
        <v>5.000000074505806E-2</v>
      </c>
      <c r="F1643" s="1">
        <v>35131</v>
      </c>
      <c r="G1643" t="s">
        <v>284</v>
      </c>
      <c r="H1643">
        <f>KPI[[#This Row],[UnitPrice]]*KPI[[#This Row],[Quantity]]</f>
        <v>442.05</v>
      </c>
      <c r="I1643">
        <v>5</v>
      </c>
    </row>
    <row r="1644" spans="1:9" x14ac:dyDescent="0.3">
      <c r="A1644">
        <v>10873</v>
      </c>
      <c r="B1644">
        <v>21</v>
      </c>
      <c r="C1644">
        <v>10</v>
      </c>
      <c r="D1644">
        <v>20</v>
      </c>
      <c r="E1644">
        <v>0</v>
      </c>
      <c r="F1644" s="1">
        <v>35132</v>
      </c>
      <c r="G1644" t="s">
        <v>753</v>
      </c>
      <c r="H1644">
        <f>KPI[[#This Row],[UnitPrice]]*KPI[[#This Row],[Quantity]]</f>
        <v>200</v>
      </c>
      <c r="I1644">
        <v>4</v>
      </c>
    </row>
    <row r="1645" spans="1:9" x14ac:dyDescent="0.3">
      <c r="A1645">
        <v>10873</v>
      </c>
      <c r="B1645">
        <v>28</v>
      </c>
      <c r="C1645">
        <v>45.6</v>
      </c>
      <c r="D1645">
        <v>3</v>
      </c>
      <c r="E1645">
        <v>0</v>
      </c>
      <c r="F1645" s="1">
        <v>35132</v>
      </c>
      <c r="G1645" t="s">
        <v>753</v>
      </c>
      <c r="H1645">
        <f>KPI[[#This Row],[UnitPrice]]*KPI[[#This Row],[Quantity]]</f>
        <v>136.80000000000001</v>
      </c>
      <c r="I1645">
        <v>4</v>
      </c>
    </row>
    <row r="1646" spans="1:9" x14ac:dyDescent="0.3">
      <c r="A1646">
        <v>10874</v>
      </c>
      <c r="B1646">
        <v>10</v>
      </c>
      <c r="C1646">
        <v>31</v>
      </c>
      <c r="D1646">
        <v>10</v>
      </c>
      <c r="E1646">
        <v>0</v>
      </c>
      <c r="F1646" s="1">
        <v>35132</v>
      </c>
      <c r="G1646" t="s">
        <v>284</v>
      </c>
      <c r="H1646">
        <f>KPI[[#This Row],[UnitPrice]]*KPI[[#This Row],[Quantity]]</f>
        <v>310</v>
      </c>
      <c r="I1646">
        <v>5</v>
      </c>
    </row>
    <row r="1647" spans="1:9" x14ac:dyDescent="0.3">
      <c r="A1647">
        <v>10875</v>
      </c>
      <c r="B1647">
        <v>19</v>
      </c>
      <c r="C1647">
        <v>9.1999999999999993</v>
      </c>
      <c r="D1647">
        <v>25</v>
      </c>
      <c r="E1647">
        <v>0</v>
      </c>
      <c r="F1647" s="1">
        <v>35132</v>
      </c>
      <c r="G1647" t="s">
        <v>77</v>
      </c>
      <c r="H1647">
        <f>KPI[[#This Row],[UnitPrice]]*KPI[[#This Row],[Quantity]]</f>
        <v>229.99999999999997</v>
      </c>
      <c r="I1647">
        <v>4</v>
      </c>
    </row>
    <row r="1648" spans="1:9" x14ac:dyDescent="0.3">
      <c r="A1648">
        <v>10875</v>
      </c>
      <c r="B1648">
        <v>47</v>
      </c>
      <c r="C1648">
        <v>9.5</v>
      </c>
      <c r="D1648">
        <v>21</v>
      </c>
      <c r="E1648">
        <v>0.10000000149011612</v>
      </c>
      <c r="F1648" s="1">
        <v>35132</v>
      </c>
      <c r="G1648" t="s">
        <v>77</v>
      </c>
      <c r="H1648">
        <f>KPI[[#This Row],[UnitPrice]]*KPI[[#This Row],[Quantity]]</f>
        <v>199.5</v>
      </c>
      <c r="I1648">
        <v>4</v>
      </c>
    </row>
    <row r="1649" spans="1:9" x14ac:dyDescent="0.3">
      <c r="A1649">
        <v>10875</v>
      </c>
      <c r="B1649">
        <v>49</v>
      </c>
      <c r="C1649">
        <v>20</v>
      </c>
      <c r="D1649">
        <v>15</v>
      </c>
      <c r="E1649">
        <v>0</v>
      </c>
      <c r="F1649" s="1">
        <v>35132</v>
      </c>
      <c r="G1649" t="s">
        <v>77</v>
      </c>
      <c r="H1649">
        <f>KPI[[#This Row],[UnitPrice]]*KPI[[#This Row],[Quantity]]</f>
        <v>300</v>
      </c>
      <c r="I1649">
        <v>4</v>
      </c>
    </row>
    <row r="1650" spans="1:9" x14ac:dyDescent="0.3">
      <c r="A1650">
        <v>10876</v>
      </c>
      <c r="B1650">
        <v>46</v>
      </c>
      <c r="C1650">
        <v>12</v>
      </c>
      <c r="D1650">
        <v>21</v>
      </c>
      <c r="E1650">
        <v>0</v>
      </c>
      <c r="F1650" s="1">
        <v>35135</v>
      </c>
      <c r="G1650" t="s">
        <v>114</v>
      </c>
      <c r="H1650">
        <f>KPI[[#This Row],[UnitPrice]]*KPI[[#This Row],[Quantity]]</f>
        <v>252</v>
      </c>
      <c r="I1650">
        <v>7</v>
      </c>
    </row>
    <row r="1651" spans="1:9" x14ac:dyDescent="0.3">
      <c r="A1651">
        <v>10876</v>
      </c>
      <c r="B1651">
        <v>64</v>
      </c>
      <c r="C1651">
        <v>33.25</v>
      </c>
      <c r="D1651">
        <v>20</v>
      </c>
      <c r="E1651">
        <v>0</v>
      </c>
      <c r="F1651" s="1">
        <v>35135</v>
      </c>
      <c r="G1651" t="s">
        <v>114</v>
      </c>
      <c r="H1651">
        <f>KPI[[#This Row],[UnitPrice]]*KPI[[#This Row],[Quantity]]</f>
        <v>665</v>
      </c>
      <c r="I1651">
        <v>7</v>
      </c>
    </row>
    <row r="1652" spans="1:9" x14ac:dyDescent="0.3">
      <c r="A1652">
        <v>10877</v>
      </c>
      <c r="B1652">
        <v>16</v>
      </c>
      <c r="C1652">
        <v>17.45</v>
      </c>
      <c r="D1652">
        <v>30</v>
      </c>
      <c r="E1652">
        <v>0.25</v>
      </c>
      <c r="F1652" s="1">
        <v>35135</v>
      </c>
      <c r="G1652" t="s">
        <v>578</v>
      </c>
      <c r="H1652">
        <f>KPI[[#This Row],[UnitPrice]]*KPI[[#This Row],[Quantity]]</f>
        <v>523.5</v>
      </c>
      <c r="I1652">
        <v>1</v>
      </c>
    </row>
    <row r="1653" spans="1:9" x14ac:dyDescent="0.3">
      <c r="A1653">
        <v>10877</v>
      </c>
      <c r="B1653">
        <v>18</v>
      </c>
      <c r="C1653">
        <v>62.5</v>
      </c>
      <c r="D1653">
        <v>25</v>
      </c>
      <c r="E1653">
        <v>0</v>
      </c>
      <c r="F1653" s="1">
        <v>35135</v>
      </c>
      <c r="G1653" t="s">
        <v>578</v>
      </c>
      <c r="H1653">
        <f>KPI[[#This Row],[UnitPrice]]*KPI[[#This Row],[Quantity]]</f>
        <v>1562.5</v>
      </c>
      <c r="I1653">
        <v>1</v>
      </c>
    </row>
    <row r="1654" spans="1:9" x14ac:dyDescent="0.3">
      <c r="A1654">
        <v>10878</v>
      </c>
      <c r="B1654">
        <v>20</v>
      </c>
      <c r="C1654">
        <v>81</v>
      </c>
      <c r="D1654">
        <v>20</v>
      </c>
      <c r="E1654">
        <v>5.000000074505806E-2</v>
      </c>
      <c r="F1654" s="1">
        <v>35136</v>
      </c>
      <c r="G1654" t="s">
        <v>547</v>
      </c>
      <c r="H1654">
        <f>KPI[[#This Row],[UnitPrice]]*KPI[[#This Row],[Quantity]]</f>
        <v>1620</v>
      </c>
      <c r="I1654">
        <v>4</v>
      </c>
    </row>
    <row r="1655" spans="1:9" x14ac:dyDescent="0.3">
      <c r="A1655">
        <v>10879</v>
      </c>
      <c r="B1655">
        <v>40</v>
      </c>
      <c r="C1655">
        <v>18.399999999999999</v>
      </c>
      <c r="D1655">
        <v>12</v>
      </c>
      <c r="E1655">
        <v>0</v>
      </c>
      <c r="F1655" s="1">
        <v>35136</v>
      </c>
      <c r="G1655" t="s">
        <v>753</v>
      </c>
      <c r="H1655">
        <f>KPI[[#This Row],[UnitPrice]]*KPI[[#This Row],[Quantity]]</f>
        <v>220.79999999999998</v>
      </c>
      <c r="I1655">
        <v>3</v>
      </c>
    </row>
    <row r="1656" spans="1:9" x14ac:dyDescent="0.3">
      <c r="A1656">
        <v>10879</v>
      </c>
      <c r="B1656">
        <v>65</v>
      </c>
      <c r="C1656">
        <v>21.05</v>
      </c>
      <c r="D1656">
        <v>10</v>
      </c>
      <c r="E1656">
        <v>0</v>
      </c>
      <c r="F1656" s="1">
        <v>35136</v>
      </c>
      <c r="G1656" t="s">
        <v>753</v>
      </c>
      <c r="H1656">
        <f>KPI[[#This Row],[UnitPrice]]*KPI[[#This Row],[Quantity]]</f>
        <v>210.5</v>
      </c>
      <c r="I1656">
        <v>3</v>
      </c>
    </row>
    <row r="1657" spans="1:9" x14ac:dyDescent="0.3">
      <c r="A1657">
        <v>10879</v>
      </c>
      <c r="B1657">
        <v>76</v>
      </c>
      <c r="C1657">
        <v>18</v>
      </c>
      <c r="D1657">
        <v>10</v>
      </c>
      <c r="E1657">
        <v>0</v>
      </c>
      <c r="F1657" s="1">
        <v>35136</v>
      </c>
      <c r="G1657" t="s">
        <v>753</v>
      </c>
      <c r="H1657">
        <f>KPI[[#This Row],[UnitPrice]]*KPI[[#This Row],[Quantity]]</f>
        <v>180</v>
      </c>
      <c r="I1657">
        <v>3</v>
      </c>
    </row>
    <row r="1658" spans="1:9" x14ac:dyDescent="0.3">
      <c r="A1658">
        <v>10880</v>
      </c>
      <c r="B1658">
        <v>23</v>
      </c>
      <c r="C1658">
        <v>9</v>
      </c>
      <c r="D1658">
        <v>30</v>
      </c>
      <c r="E1658">
        <v>0.20000000298023224</v>
      </c>
      <c r="F1658" s="1">
        <v>35136</v>
      </c>
      <c r="G1658" t="s">
        <v>237</v>
      </c>
      <c r="H1658">
        <f>KPI[[#This Row],[UnitPrice]]*KPI[[#This Row],[Quantity]]</f>
        <v>270</v>
      </c>
      <c r="I1658">
        <v>7</v>
      </c>
    </row>
    <row r="1659" spans="1:9" x14ac:dyDescent="0.3">
      <c r="A1659">
        <v>10880</v>
      </c>
      <c r="B1659">
        <v>61</v>
      </c>
      <c r="C1659">
        <v>28.5</v>
      </c>
      <c r="D1659">
        <v>30</v>
      </c>
      <c r="E1659">
        <v>0.20000000298023224</v>
      </c>
      <c r="F1659" s="1">
        <v>35136</v>
      </c>
      <c r="G1659" t="s">
        <v>237</v>
      </c>
      <c r="H1659">
        <f>KPI[[#This Row],[UnitPrice]]*KPI[[#This Row],[Quantity]]</f>
        <v>855</v>
      </c>
      <c r="I1659">
        <v>7</v>
      </c>
    </row>
    <row r="1660" spans="1:9" x14ac:dyDescent="0.3">
      <c r="A1660">
        <v>10880</v>
      </c>
      <c r="B1660">
        <v>70</v>
      </c>
      <c r="C1660">
        <v>15</v>
      </c>
      <c r="D1660">
        <v>50</v>
      </c>
      <c r="E1660">
        <v>0.20000000298023224</v>
      </c>
      <c r="F1660" s="1">
        <v>35136</v>
      </c>
      <c r="G1660" t="s">
        <v>237</v>
      </c>
      <c r="H1660">
        <f>KPI[[#This Row],[UnitPrice]]*KPI[[#This Row],[Quantity]]</f>
        <v>750</v>
      </c>
      <c r="I1660">
        <v>7</v>
      </c>
    </row>
    <row r="1661" spans="1:9" x14ac:dyDescent="0.3">
      <c r="A1661">
        <v>10881</v>
      </c>
      <c r="B1661">
        <v>73</v>
      </c>
      <c r="C1661">
        <v>15</v>
      </c>
      <c r="D1661">
        <v>10</v>
      </c>
      <c r="E1661">
        <v>0</v>
      </c>
      <c r="F1661" s="1">
        <v>35137</v>
      </c>
      <c r="G1661" t="s">
        <v>139</v>
      </c>
      <c r="H1661">
        <f>KPI[[#This Row],[UnitPrice]]*KPI[[#This Row],[Quantity]]</f>
        <v>150</v>
      </c>
      <c r="I1661">
        <v>4</v>
      </c>
    </row>
    <row r="1662" spans="1:9" x14ac:dyDescent="0.3">
      <c r="A1662">
        <v>10882</v>
      </c>
      <c r="B1662">
        <v>42</v>
      </c>
      <c r="C1662">
        <v>14</v>
      </c>
      <c r="D1662">
        <v>25</v>
      </c>
      <c r="E1662">
        <v>0</v>
      </c>
      <c r="F1662" s="1">
        <v>35137</v>
      </c>
      <c r="G1662" t="s">
        <v>607</v>
      </c>
      <c r="H1662">
        <f>KPI[[#This Row],[UnitPrice]]*KPI[[#This Row],[Quantity]]</f>
        <v>350</v>
      </c>
      <c r="I1662">
        <v>4</v>
      </c>
    </row>
    <row r="1663" spans="1:9" x14ac:dyDescent="0.3">
      <c r="A1663">
        <v>10882</v>
      </c>
      <c r="B1663">
        <v>49</v>
      </c>
      <c r="C1663">
        <v>20</v>
      </c>
      <c r="D1663">
        <v>20</v>
      </c>
      <c r="E1663">
        <v>0.15000000596046448</v>
      </c>
      <c r="F1663" s="1">
        <v>35137</v>
      </c>
      <c r="G1663" t="s">
        <v>607</v>
      </c>
      <c r="H1663">
        <f>KPI[[#This Row],[UnitPrice]]*KPI[[#This Row],[Quantity]]</f>
        <v>400</v>
      </c>
      <c r="I1663">
        <v>4</v>
      </c>
    </row>
    <row r="1664" spans="1:9" x14ac:dyDescent="0.3">
      <c r="A1664">
        <v>10882</v>
      </c>
      <c r="B1664">
        <v>54</v>
      </c>
      <c r="C1664">
        <v>7.45</v>
      </c>
      <c r="D1664">
        <v>32</v>
      </c>
      <c r="E1664">
        <v>0.15000000596046448</v>
      </c>
      <c r="F1664" s="1">
        <v>35137</v>
      </c>
      <c r="G1664" t="s">
        <v>607</v>
      </c>
      <c r="H1664">
        <f>KPI[[#This Row],[UnitPrice]]*KPI[[#This Row],[Quantity]]</f>
        <v>238.4</v>
      </c>
      <c r="I1664">
        <v>4</v>
      </c>
    </row>
    <row r="1665" spans="1:9" x14ac:dyDescent="0.3">
      <c r="A1665">
        <v>10883</v>
      </c>
      <c r="B1665">
        <v>24</v>
      </c>
      <c r="C1665">
        <v>4.5</v>
      </c>
      <c r="D1665">
        <v>8</v>
      </c>
      <c r="E1665">
        <v>0</v>
      </c>
      <c r="F1665" s="1">
        <v>35138</v>
      </c>
      <c r="G1665" t="s">
        <v>434</v>
      </c>
      <c r="H1665">
        <f>KPI[[#This Row],[UnitPrice]]*KPI[[#This Row],[Quantity]]</f>
        <v>36</v>
      </c>
      <c r="I1665">
        <v>8</v>
      </c>
    </row>
    <row r="1666" spans="1:9" x14ac:dyDescent="0.3">
      <c r="A1666">
        <v>10884</v>
      </c>
      <c r="B1666">
        <v>21</v>
      </c>
      <c r="C1666">
        <v>10</v>
      </c>
      <c r="D1666">
        <v>40</v>
      </c>
      <c r="E1666">
        <v>5.000000074505806E-2</v>
      </c>
      <c r="F1666" s="1">
        <v>35138</v>
      </c>
      <c r="G1666" t="s">
        <v>408</v>
      </c>
      <c r="H1666">
        <f>KPI[[#This Row],[UnitPrice]]*KPI[[#This Row],[Quantity]]</f>
        <v>400</v>
      </c>
      <c r="I1666">
        <v>4</v>
      </c>
    </row>
    <row r="1667" spans="1:9" x14ac:dyDescent="0.3">
      <c r="A1667">
        <v>10884</v>
      </c>
      <c r="B1667">
        <v>56</v>
      </c>
      <c r="C1667">
        <v>38</v>
      </c>
      <c r="D1667">
        <v>21</v>
      </c>
      <c r="E1667">
        <v>5.000000074505806E-2</v>
      </c>
      <c r="F1667" s="1">
        <v>35138</v>
      </c>
      <c r="G1667" t="s">
        <v>408</v>
      </c>
      <c r="H1667">
        <f>KPI[[#This Row],[UnitPrice]]*KPI[[#This Row],[Quantity]]</f>
        <v>798</v>
      </c>
      <c r="I1667">
        <v>4</v>
      </c>
    </row>
    <row r="1668" spans="1:9" x14ac:dyDescent="0.3">
      <c r="A1668">
        <v>10884</v>
      </c>
      <c r="B1668">
        <v>65</v>
      </c>
      <c r="C1668">
        <v>21.05</v>
      </c>
      <c r="D1668">
        <v>12</v>
      </c>
      <c r="E1668">
        <v>5.000000074505806E-2</v>
      </c>
      <c r="F1668" s="1">
        <v>35138</v>
      </c>
      <c r="G1668" t="s">
        <v>408</v>
      </c>
      <c r="H1668">
        <f>KPI[[#This Row],[UnitPrice]]*KPI[[#This Row],[Quantity]]</f>
        <v>252.60000000000002</v>
      </c>
      <c r="I1668">
        <v>4</v>
      </c>
    </row>
    <row r="1669" spans="1:9" x14ac:dyDescent="0.3">
      <c r="A1669">
        <v>10885</v>
      </c>
      <c r="B1669">
        <v>2</v>
      </c>
      <c r="C1669">
        <v>19</v>
      </c>
      <c r="D1669">
        <v>20</v>
      </c>
      <c r="E1669">
        <v>0</v>
      </c>
      <c r="F1669" s="1">
        <v>35138</v>
      </c>
      <c r="G1669" t="s">
        <v>647</v>
      </c>
      <c r="H1669">
        <f>KPI[[#This Row],[UnitPrice]]*KPI[[#This Row],[Quantity]]</f>
        <v>380</v>
      </c>
      <c r="I1669">
        <v>6</v>
      </c>
    </row>
    <row r="1670" spans="1:9" x14ac:dyDescent="0.3">
      <c r="A1670">
        <v>10885</v>
      </c>
      <c r="B1670">
        <v>24</v>
      </c>
      <c r="C1670">
        <v>4.5</v>
      </c>
      <c r="D1670">
        <v>12</v>
      </c>
      <c r="E1670">
        <v>0</v>
      </c>
      <c r="F1670" s="1">
        <v>35138</v>
      </c>
      <c r="G1670" t="s">
        <v>647</v>
      </c>
      <c r="H1670">
        <f>KPI[[#This Row],[UnitPrice]]*KPI[[#This Row],[Quantity]]</f>
        <v>54</v>
      </c>
      <c r="I1670">
        <v>6</v>
      </c>
    </row>
    <row r="1671" spans="1:9" x14ac:dyDescent="0.3">
      <c r="A1671">
        <v>10885</v>
      </c>
      <c r="B1671">
        <v>70</v>
      </c>
      <c r="C1671">
        <v>15</v>
      </c>
      <c r="D1671">
        <v>30</v>
      </c>
      <c r="E1671">
        <v>0</v>
      </c>
      <c r="F1671" s="1">
        <v>35138</v>
      </c>
      <c r="G1671" t="s">
        <v>647</v>
      </c>
      <c r="H1671">
        <f>KPI[[#This Row],[UnitPrice]]*KPI[[#This Row],[Quantity]]</f>
        <v>450</v>
      </c>
      <c r="I1671">
        <v>6</v>
      </c>
    </row>
    <row r="1672" spans="1:9" x14ac:dyDescent="0.3">
      <c r="A1672">
        <v>10885</v>
      </c>
      <c r="B1672">
        <v>77</v>
      </c>
      <c r="C1672">
        <v>13</v>
      </c>
      <c r="D1672">
        <v>25</v>
      </c>
      <c r="E1672">
        <v>0</v>
      </c>
      <c r="F1672" s="1">
        <v>35138</v>
      </c>
      <c r="G1672" t="s">
        <v>647</v>
      </c>
      <c r="H1672">
        <f>KPI[[#This Row],[UnitPrice]]*KPI[[#This Row],[Quantity]]</f>
        <v>325</v>
      </c>
      <c r="I1672">
        <v>6</v>
      </c>
    </row>
    <row r="1673" spans="1:9" x14ac:dyDescent="0.3">
      <c r="A1673">
        <v>10886</v>
      </c>
      <c r="B1673">
        <v>10</v>
      </c>
      <c r="C1673">
        <v>31</v>
      </c>
      <c r="D1673">
        <v>70</v>
      </c>
      <c r="E1673">
        <v>0</v>
      </c>
      <c r="F1673" s="1">
        <v>35139</v>
      </c>
      <c r="G1673" t="s">
        <v>317</v>
      </c>
      <c r="H1673">
        <f>KPI[[#This Row],[UnitPrice]]*KPI[[#This Row],[Quantity]]</f>
        <v>2170</v>
      </c>
      <c r="I1673">
        <v>1</v>
      </c>
    </row>
    <row r="1674" spans="1:9" x14ac:dyDescent="0.3">
      <c r="A1674">
        <v>10886</v>
      </c>
      <c r="B1674">
        <v>31</v>
      </c>
      <c r="C1674">
        <v>12.5</v>
      </c>
      <c r="D1674">
        <v>35</v>
      </c>
      <c r="E1674">
        <v>0</v>
      </c>
      <c r="F1674" s="1">
        <v>35139</v>
      </c>
      <c r="G1674" t="s">
        <v>317</v>
      </c>
      <c r="H1674">
        <f>KPI[[#This Row],[UnitPrice]]*KPI[[#This Row],[Quantity]]</f>
        <v>437.5</v>
      </c>
      <c r="I1674">
        <v>1</v>
      </c>
    </row>
    <row r="1675" spans="1:9" x14ac:dyDescent="0.3">
      <c r="A1675">
        <v>10886</v>
      </c>
      <c r="B1675">
        <v>77</v>
      </c>
      <c r="C1675">
        <v>13</v>
      </c>
      <c r="D1675">
        <v>40</v>
      </c>
      <c r="E1675">
        <v>0</v>
      </c>
      <c r="F1675" s="1">
        <v>35139</v>
      </c>
      <c r="G1675" t="s">
        <v>317</v>
      </c>
      <c r="H1675">
        <f>KPI[[#This Row],[UnitPrice]]*KPI[[#This Row],[Quantity]]</f>
        <v>520</v>
      </c>
      <c r="I1675">
        <v>1</v>
      </c>
    </row>
    <row r="1676" spans="1:9" x14ac:dyDescent="0.3">
      <c r="A1676">
        <v>10887</v>
      </c>
      <c r="B1676">
        <v>25</v>
      </c>
      <c r="C1676">
        <v>14</v>
      </c>
      <c r="D1676">
        <v>5</v>
      </c>
      <c r="E1676">
        <v>0</v>
      </c>
      <c r="F1676" s="1">
        <v>35139</v>
      </c>
      <c r="G1676" t="s">
        <v>276</v>
      </c>
      <c r="H1676">
        <f>KPI[[#This Row],[UnitPrice]]*KPI[[#This Row],[Quantity]]</f>
        <v>70</v>
      </c>
      <c r="I1676">
        <v>8</v>
      </c>
    </row>
    <row r="1677" spans="1:9" x14ac:dyDescent="0.3">
      <c r="A1677">
        <v>10888</v>
      </c>
      <c r="B1677">
        <v>2</v>
      </c>
      <c r="C1677">
        <v>19</v>
      </c>
      <c r="D1677">
        <v>20</v>
      </c>
      <c r="E1677">
        <v>0</v>
      </c>
      <c r="F1677" s="1">
        <v>35142</v>
      </c>
      <c r="G1677" t="s">
        <v>284</v>
      </c>
      <c r="H1677">
        <f>KPI[[#This Row],[UnitPrice]]*KPI[[#This Row],[Quantity]]</f>
        <v>380</v>
      </c>
      <c r="I1677">
        <v>1</v>
      </c>
    </row>
    <row r="1678" spans="1:9" x14ac:dyDescent="0.3">
      <c r="A1678">
        <v>10888</v>
      </c>
      <c r="B1678">
        <v>68</v>
      </c>
      <c r="C1678">
        <v>12.5</v>
      </c>
      <c r="D1678">
        <v>18</v>
      </c>
      <c r="E1678">
        <v>0</v>
      </c>
      <c r="F1678" s="1">
        <v>35142</v>
      </c>
      <c r="G1678" t="s">
        <v>284</v>
      </c>
      <c r="H1678">
        <f>KPI[[#This Row],[UnitPrice]]*KPI[[#This Row],[Quantity]]</f>
        <v>225</v>
      </c>
      <c r="I1678">
        <v>1</v>
      </c>
    </row>
    <row r="1679" spans="1:9" x14ac:dyDescent="0.3">
      <c r="A1679">
        <v>10889</v>
      </c>
      <c r="B1679">
        <v>11</v>
      </c>
      <c r="C1679">
        <v>21</v>
      </c>
      <c r="D1679">
        <v>40</v>
      </c>
      <c r="E1679">
        <v>0</v>
      </c>
      <c r="F1679" s="1">
        <v>35142</v>
      </c>
      <c r="G1679" t="s">
        <v>560</v>
      </c>
      <c r="H1679">
        <f>KPI[[#This Row],[UnitPrice]]*KPI[[#This Row],[Quantity]]</f>
        <v>840</v>
      </c>
      <c r="I1679">
        <v>9</v>
      </c>
    </row>
    <row r="1680" spans="1:9" x14ac:dyDescent="0.3">
      <c r="A1680">
        <v>10889</v>
      </c>
      <c r="B1680">
        <v>38</v>
      </c>
      <c r="C1680">
        <v>263.5</v>
      </c>
      <c r="D1680">
        <v>40</v>
      </c>
      <c r="E1680">
        <v>0</v>
      </c>
      <c r="F1680" s="1">
        <v>35142</v>
      </c>
      <c r="G1680" t="s">
        <v>560</v>
      </c>
      <c r="H1680">
        <f>KPI[[#This Row],[UnitPrice]]*KPI[[#This Row],[Quantity]]</f>
        <v>10540</v>
      </c>
      <c r="I1680">
        <v>9</v>
      </c>
    </row>
    <row r="1681" spans="1:9" x14ac:dyDescent="0.3">
      <c r="A1681">
        <v>10890</v>
      </c>
      <c r="B1681">
        <v>17</v>
      </c>
      <c r="C1681">
        <v>39</v>
      </c>
      <c r="D1681">
        <v>15</v>
      </c>
      <c r="E1681">
        <v>0</v>
      </c>
      <c r="F1681" s="1">
        <v>35142</v>
      </c>
      <c r="G1681" t="s">
        <v>189</v>
      </c>
      <c r="H1681">
        <f>KPI[[#This Row],[UnitPrice]]*KPI[[#This Row],[Quantity]]</f>
        <v>585</v>
      </c>
      <c r="I1681">
        <v>7</v>
      </c>
    </row>
    <row r="1682" spans="1:9" x14ac:dyDescent="0.3">
      <c r="A1682">
        <v>10890</v>
      </c>
      <c r="B1682">
        <v>34</v>
      </c>
      <c r="C1682">
        <v>14</v>
      </c>
      <c r="D1682">
        <v>10</v>
      </c>
      <c r="E1682">
        <v>0</v>
      </c>
      <c r="F1682" s="1">
        <v>35142</v>
      </c>
      <c r="G1682" t="s">
        <v>189</v>
      </c>
      <c r="H1682">
        <f>KPI[[#This Row],[UnitPrice]]*KPI[[#This Row],[Quantity]]</f>
        <v>140</v>
      </c>
      <c r="I1682">
        <v>7</v>
      </c>
    </row>
    <row r="1683" spans="1:9" x14ac:dyDescent="0.3">
      <c r="A1683">
        <v>10890</v>
      </c>
      <c r="B1683">
        <v>41</v>
      </c>
      <c r="C1683">
        <v>9.65</v>
      </c>
      <c r="D1683">
        <v>14</v>
      </c>
      <c r="E1683">
        <v>0</v>
      </c>
      <c r="F1683" s="1">
        <v>35142</v>
      </c>
      <c r="G1683" t="s">
        <v>189</v>
      </c>
      <c r="H1683">
        <f>KPI[[#This Row],[UnitPrice]]*KPI[[#This Row],[Quantity]]</f>
        <v>135.1</v>
      </c>
      <c r="I1683">
        <v>7</v>
      </c>
    </row>
    <row r="1684" spans="1:9" x14ac:dyDescent="0.3">
      <c r="A1684">
        <v>10891</v>
      </c>
      <c r="B1684">
        <v>30</v>
      </c>
      <c r="C1684">
        <v>25.89</v>
      </c>
      <c r="D1684">
        <v>15</v>
      </c>
      <c r="E1684">
        <v>5.000000074505806E-2</v>
      </c>
      <c r="F1684" s="1">
        <v>35143</v>
      </c>
      <c r="G1684" t="s">
        <v>400</v>
      </c>
      <c r="H1684">
        <f>KPI[[#This Row],[UnitPrice]]*KPI[[#This Row],[Quantity]]</f>
        <v>388.35</v>
      </c>
      <c r="I1684">
        <v>7</v>
      </c>
    </row>
    <row r="1685" spans="1:9" x14ac:dyDescent="0.3">
      <c r="A1685">
        <v>10892</v>
      </c>
      <c r="B1685">
        <v>59</v>
      </c>
      <c r="C1685">
        <v>55</v>
      </c>
      <c r="D1685">
        <v>40</v>
      </c>
      <c r="E1685">
        <v>5.000000074505806E-2</v>
      </c>
      <c r="F1685" s="1">
        <v>35143</v>
      </c>
      <c r="G1685" t="s">
        <v>450</v>
      </c>
      <c r="H1685">
        <f>KPI[[#This Row],[UnitPrice]]*KPI[[#This Row],[Quantity]]</f>
        <v>2200</v>
      </c>
      <c r="I1685">
        <v>4</v>
      </c>
    </row>
    <row r="1686" spans="1:9" x14ac:dyDescent="0.3">
      <c r="A1686">
        <v>10893</v>
      </c>
      <c r="B1686">
        <v>8</v>
      </c>
      <c r="C1686">
        <v>40</v>
      </c>
      <c r="D1686">
        <v>30</v>
      </c>
      <c r="E1686">
        <v>0</v>
      </c>
      <c r="F1686" s="1">
        <v>35144</v>
      </c>
      <c r="G1686" t="s">
        <v>360</v>
      </c>
      <c r="H1686">
        <f>KPI[[#This Row],[UnitPrice]]*KPI[[#This Row],[Quantity]]</f>
        <v>1200</v>
      </c>
      <c r="I1686">
        <v>9</v>
      </c>
    </row>
    <row r="1687" spans="1:9" x14ac:dyDescent="0.3">
      <c r="A1687">
        <v>10893</v>
      </c>
      <c r="B1687">
        <v>24</v>
      </c>
      <c r="C1687">
        <v>4.5</v>
      </c>
      <c r="D1687">
        <v>10</v>
      </c>
      <c r="E1687">
        <v>0</v>
      </c>
      <c r="F1687" s="1">
        <v>35144</v>
      </c>
      <c r="G1687" t="s">
        <v>360</v>
      </c>
      <c r="H1687">
        <f>KPI[[#This Row],[UnitPrice]]*KPI[[#This Row],[Quantity]]</f>
        <v>45</v>
      </c>
      <c r="I1687">
        <v>9</v>
      </c>
    </row>
    <row r="1688" spans="1:9" x14ac:dyDescent="0.3">
      <c r="A1688">
        <v>10893</v>
      </c>
      <c r="B1688">
        <v>29</v>
      </c>
      <c r="C1688">
        <v>123.79</v>
      </c>
      <c r="D1688">
        <v>24</v>
      </c>
      <c r="E1688">
        <v>0</v>
      </c>
      <c r="F1688" s="1">
        <v>35144</v>
      </c>
      <c r="G1688" t="s">
        <v>360</v>
      </c>
      <c r="H1688">
        <f>KPI[[#This Row],[UnitPrice]]*KPI[[#This Row],[Quantity]]</f>
        <v>2970.96</v>
      </c>
      <c r="I1688">
        <v>9</v>
      </c>
    </row>
    <row r="1689" spans="1:9" x14ac:dyDescent="0.3">
      <c r="A1689">
        <v>10893</v>
      </c>
      <c r="B1689">
        <v>30</v>
      </c>
      <c r="C1689">
        <v>25.89</v>
      </c>
      <c r="D1689">
        <v>35</v>
      </c>
      <c r="E1689">
        <v>0</v>
      </c>
      <c r="F1689" s="1">
        <v>35144</v>
      </c>
      <c r="G1689" t="s">
        <v>360</v>
      </c>
      <c r="H1689">
        <f>KPI[[#This Row],[UnitPrice]]*KPI[[#This Row],[Quantity]]</f>
        <v>906.15</v>
      </c>
      <c r="I1689">
        <v>9</v>
      </c>
    </row>
    <row r="1690" spans="1:9" x14ac:dyDescent="0.3">
      <c r="A1690">
        <v>10893</v>
      </c>
      <c r="B1690">
        <v>36</v>
      </c>
      <c r="C1690">
        <v>19</v>
      </c>
      <c r="D1690">
        <v>20</v>
      </c>
      <c r="E1690">
        <v>0</v>
      </c>
      <c r="F1690" s="1">
        <v>35144</v>
      </c>
      <c r="G1690" t="s">
        <v>360</v>
      </c>
      <c r="H1690">
        <f>KPI[[#This Row],[UnitPrice]]*KPI[[#This Row],[Quantity]]</f>
        <v>380</v>
      </c>
      <c r="I1690">
        <v>9</v>
      </c>
    </row>
    <row r="1691" spans="1:9" x14ac:dyDescent="0.3">
      <c r="A1691">
        <v>10894</v>
      </c>
      <c r="B1691">
        <v>13</v>
      </c>
      <c r="C1691">
        <v>6</v>
      </c>
      <c r="D1691">
        <v>28</v>
      </c>
      <c r="E1691">
        <v>5.000000074505806E-2</v>
      </c>
      <c r="F1691" s="1">
        <v>35144</v>
      </c>
      <c r="G1691" t="s">
        <v>607</v>
      </c>
      <c r="H1691">
        <f>KPI[[#This Row],[UnitPrice]]*KPI[[#This Row],[Quantity]]</f>
        <v>168</v>
      </c>
      <c r="I1691">
        <v>1</v>
      </c>
    </row>
    <row r="1692" spans="1:9" x14ac:dyDescent="0.3">
      <c r="A1692">
        <v>10894</v>
      </c>
      <c r="B1692">
        <v>69</v>
      </c>
      <c r="C1692">
        <v>36</v>
      </c>
      <c r="D1692">
        <v>50</v>
      </c>
      <c r="E1692">
        <v>5.000000074505806E-2</v>
      </c>
      <c r="F1692" s="1">
        <v>35144</v>
      </c>
      <c r="G1692" t="s">
        <v>607</v>
      </c>
      <c r="H1692">
        <f>KPI[[#This Row],[UnitPrice]]*KPI[[#This Row],[Quantity]]</f>
        <v>1800</v>
      </c>
      <c r="I1692">
        <v>1</v>
      </c>
    </row>
    <row r="1693" spans="1:9" x14ac:dyDescent="0.3">
      <c r="A1693">
        <v>10894</v>
      </c>
      <c r="B1693">
        <v>75</v>
      </c>
      <c r="C1693">
        <v>7.75</v>
      </c>
      <c r="D1693">
        <v>120</v>
      </c>
      <c r="E1693">
        <v>5.000000074505806E-2</v>
      </c>
      <c r="F1693" s="1">
        <v>35144</v>
      </c>
      <c r="G1693" t="s">
        <v>607</v>
      </c>
      <c r="H1693">
        <f>KPI[[#This Row],[UnitPrice]]*KPI[[#This Row],[Quantity]]</f>
        <v>930</v>
      </c>
      <c r="I1693">
        <v>1</v>
      </c>
    </row>
    <row r="1694" spans="1:9" x14ac:dyDescent="0.3">
      <c r="A1694">
        <v>10895</v>
      </c>
      <c r="B1694">
        <v>24</v>
      </c>
      <c r="C1694">
        <v>4.5</v>
      </c>
      <c r="D1694">
        <v>110</v>
      </c>
      <c r="E1694">
        <v>0</v>
      </c>
      <c r="F1694" s="1">
        <v>35144</v>
      </c>
      <c r="G1694" t="s">
        <v>204</v>
      </c>
      <c r="H1694">
        <f>KPI[[#This Row],[UnitPrice]]*KPI[[#This Row],[Quantity]]</f>
        <v>495</v>
      </c>
      <c r="I1694">
        <v>3</v>
      </c>
    </row>
    <row r="1695" spans="1:9" x14ac:dyDescent="0.3">
      <c r="A1695">
        <v>10895</v>
      </c>
      <c r="B1695">
        <v>39</v>
      </c>
      <c r="C1695">
        <v>18</v>
      </c>
      <c r="D1695">
        <v>45</v>
      </c>
      <c r="E1695">
        <v>0</v>
      </c>
      <c r="F1695" s="1">
        <v>35144</v>
      </c>
      <c r="G1695" t="s">
        <v>204</v>
      </c>
      <c r="H1695">
        <f>KPI[[#This Row],[UnitPrice]]*KPI[[#This Row],[Quantity]]</f>
        <v>810</v>
      </c>
      <c r="I1695">
        <v>3</v>
      </c>
    </row>
    <row r="1696" spans="1:9" x14ac:dyDescent="0.3">
      <c r="A1696">
        <v>10895</v>
      </c>
      <c r="B1696">
        <v>40</v>
      </c>
      <c r="C1696">
        <v>18.399999999999999</v>
      </c>
      <c r="D1696">
        <v>91</v>
      </c>
      <c r="E1696">
        <v>0</v>
      </c>
      <c r="F1696" s="1">
        <v>35144</v>
      </c>
      <c r="G1696" t="s">
        <v>204</v>
      </c>
      <c r="H1696">
        <f>KPI[[#This Row],[UnitPrice]]*KPI[[#This Row],[Quantity]]</f>
        <v>1674.3999999999999</v>
      </c>
      <c r="I1696">
        <v>3</v>
      </c>
    </row>
    <row r="1697" spans="1:9" x14ac:dyDescent="0.3">
      <c r="A1697">
        <v>10895</v>
      </c>
      <c r="B1697">
        <v>60</v>
      </c>
      <c r="C1697">
        <v>34</v>
      </c>
      <c r="D1697">
        <v>100</v>
      </c>
      <c r="E1697">
        <v>0</v>
      </c>
      <c r="F1697" s="1">
        <v>35144</v>
      </c>
      <c r="G1697" t="s">
        <v>204</v>
      </c>
      <c r="H1697">
        <f>KPI[[#This Row],[UnitPrice]]*KPI[[#This Row],[Quantity]]</f>
        <v>3400</v>
      </c>
      <c r="I1697">
        <v>3</v>
      </c>
    </row>
    <row r="1698" spans="1:9" x14ac:dyDescent="0.3">
      <c r="A1698">
        <v>10896</v>
      </c>
      <c r="B1698">
        <v>45</v>
      </c>
      <c r="C1698">
        <v>9.5</v>
      </c>
      <c r="D1698">
        <v>15</v>
      </c>
      <c r="E1698">
        <v>0</v>
      </c>
      <c r="F1698" s="1">
        <v>35145</v>
      </c>
      <c r="G1698" t="s">
        <v>450</v>
      </c>
      <c r="H1698">
        <f>KPI[[#This Row],[UnitPrice]]*KPI[[#This Row],[Quantity]]</f>
        <v>142.5</v>
      </c>
      <c r="I1698">
        <v>7</v>
      </c>
    </row>
    <row r="1699" spans="1:9" x14ac:dyDescent="0.3">
      <c r="A1699">
        <v>10896</v>
      </c>
      <c r="B1699">
        <v>56</v>
      </c>
      <c r="C1699">
        <v>38</v>
      </c>
      <c r="D1699">
        <v>16</v>
      </c>
      <c r="E1699">
        <v>0</v>
      </c>
      <c r="F1699" s="1">
        <v>35145</v>
      </c>
      <c r="G1699" t="s">
        <v>450</v>
      </c>
      <c r="H1699">
        <f>KPI[[#This Row],[UnitPrice]]*KPI[[#This Row],[Quantity]]</f>
        <v>608</v>
      </c>
      <c r="I1699">
        <v>7</v>
      </c>
    </row>
    <row r="1700" spans="1:9" x14ac:dyDescent="0.3">
      <c r="A1700">
        <v>10897</v>
      </c>
      <c r="B1700">
        <v>29</v>
      </c>
      <c r="C1700">
        <v>123.79</v>
      </c>
      <c r="D1700">
        <v>80</v>
      </c>
      <c r="E1700">
        <v>0</v>
      </c>
      <c r="F1700" s="1">
        <v>35145</v>
      </c>
      <c r="G1700" t="s">
        <v>343</v>
      </c>
      <c r="H1700">
        <f>KPI[[#This Row],[UnitPrice]]*KPI[[#This Row],[Quantity]]</f>
        <v>9903.2000000000007</v>
      </c>
      <c r="I1700">
        <v>3</v>
      </c>
    </row>
    <row r="1701" spans="1:9" x14ac:dyDescent="0.3">
      <c r="A1701">
        <v>10897</v>
      </c>
      <c r="B1701">
        <v>30</v>
      </c>
      <c r="C1701">
        <v>25.89</v>
      </c>
      <c r="D1701">
        <v>36</v>
      </c>
      <c r="E1701">
        <v>0</v>
      </c>
      <c r="F1701" s="1">
        <v>35145</v>
      </c>
      <c r="G1701" t="s">
        <v>343</v>
      </c>
      <c r="H1701">
        <f>KPI[[#This Row],[UnitPrice]]*KPI[[#This Row],[Quantity]]</f>
        <v>932.04</v>
      </c>
      <c r="I1701">
        <v>3</v>
      </c>
    </row>
    <row r="1702" spans="1:9" x14ac:dyDescent="0.3">
      <c r="A1702">
        <v>10898</v>
      </c>
      <c r="B1702">
        <v>13</v>
      </c>
      <c r="C1702">
        <v>6</v>
      </c>
      <c r="D1702">
        <v>5</v>
      </c>
      <c r="E1702">
        <v>0</v>
      </c>
      <c r="F1702" s="1">
        <v>35146</v>
      </c>
      <c r="G1702" t="s">
        <v>482</v>
      </c>
      <c r="H1702">
        <f>KPI[[#This Row],[UnitPrice]]*KPI[[#This Row],[Quantity]]</f>
        <v>30</v>
      </c>
      <c r="I1702">
        <v>4</v>
      </c>
    </row>
    <row r="1703" spans="1:9" x14ac:dyDescent="0.3">
      <c r="A1703">
        <v>10899</v>
      </c>
      <c r="B1703">
        <v>39</v>
      </c>
      <c r="C1703">
        <v>18</v>
      </c>
      <c r="D1703">
        <v>8</v>
      </c>
      <c r="E1703">
        <v>0.15000000596046448</v>
      </c>
      <c r="F1703" s="1">
        <v>35146</v>
      </c>
      <c r="G1703" t="s">
        <v>416</v>
      </c>
      <c r="H1703">
        <f>KPI[[#This Row],[UnitPrice]]*KPI[[#This Row],[Quantity]]</f>
        <v>144</v>
      </c>
      <c r="I1703">
        <v>5</v>
      </c>
    </row>
    <row r="1704" spans="1:9" x14ac:dyDescent="0.3">
      <c r="A1704">
        <v>10900</v>
      </c>
      <c r="B1704">
        <v>70</v>
      </c>
      <c r="C1704">
        <v>15</v>
      </c>
      <c r="D1704">
        <v>3</v>
      </c>
      <c r="E1704">
        <v>0.25</v>
      </c>
      <c r="F1704" s="1">
        <v>35146</v>
      </c>
      <c r="G1704" t="s">
        <v>738</v>
      </c>
      <c r="H1704">
        <f>KPI[[#This Row],[UnitPrice]]*KPI[[#This Row],[Quantity]]</f>
        <v>45</v>
      </c>
      <c r="I1704">
        <v>1</v>
      </c>
    </row>
    <row r="1705" spans="1:9" x14ac:dyDescent="0.3">
      <c r="A1705">
        <v>10901</v>
      </c>
      <c r="B1705">
        <v>41</v>
      </c>
      <c r="C1705">
        <v>9.65</v>
      </c>
      <c r="D1705">
        <v>30</v>
      </c>
      <c r="E1705">
        <v>0</v>
      </c>
      <c r="F1705" s="1">
        <v>35149</v>
      </c>
      <c r="G1705" t="s">
        <v>326</v>
      </c>
      <c r="H1705">
        <f>KPI[[#This Row],[UnitPrice]]*KPI[[#This Row],[Quantity]]</f>
        <v>289.5</v>
      </c>
      <c r="I1705">
        <v>4</v>
      </c>
    </row>
    <row r="1706" spans="1:9" x14ac:dyDescent="0.3">
      <c r="A1706">
        <v>10901</v>
      </c>
      <c r="B1706">
        <v>71</v>
      </c>
      <c r="C1706">
        <v>21.5</v>
      </c>
      <c r="D1706">
        <v>30</v>
      </c>
      <c r="E1706">
        <v>0</v>
      </c>
      <c r="F1706" s="1">
        <v>35149</v>
      </c>
      <c r="G1706" t="s">
        <v>326</v>
      </c>
      <c r="H1706">
        <f>KPI[[#This Row],[UnitPrice]]*KPI[[#This Row],[Quantity]]</f>
        <v>645</v>
      </c>
      <c r="I1706">
        <v>4</v>
      </c>
    </row>
    <row r="1707" spans="1:9" x14ac:dyDescent="0.3">
      <c r="A1707">
        <v>10902</v>
      </c>
      <c r="B1707">
        <v>55</v>
      </c>
      <c r="C1707">
        <v>24</v>
      </c>
      <c r="D1707">
        <v>30</v>
      </c>
      <c r="E1707">
        <v>0.15000000596046448</v>
      </c>
      <c r="F1707" s="1">
        <v>35149</v>
      </c>
      <c r="G1707" t="s">
        <v>237</v>
      </c>
      <c r="H1707">
        <f>KPI[[#This Row],[UnitPrice]]*KPI[[#This Row],[Quantity]]</f>
        <v>720</v>
      </c>
      <c r="I1707">
        <v>1</v>
      </c>
    </row>
    <row r="1708" spans="1:9" x14ac:dyDescent="0.3">
      <c r="A1708">
        <v>10902</v>
      </c>
      <c r="B1708">
        <v>62</v>
      </c>
      <c r="C1708">
        <v>49.3</v>
      </c>
      <c r="D1708">
        <v>6</v>
      </c>
      <c r="E1708">
        <v>0.15000000596046448</v>
      </c>
      <c r="F1708" s="1">
        <v>35149</v>
      </c>
      <c r="G1708" t="s">
        <v>237</v>
      </c>
      <c r="H1708">
        <f>KPI[[#This Row],[UnitPrice]]*KPI[[#This Row],[Quantity]]</f>
        <v>295.79999999999995</v>
      </c>
      <c r="I1708">
        <v>1</v>
      </c>
    </row>
    <row r="1709" spans="1:9" x14ac:dyDescent="0.3">
      <c r="A1709">
        <v>10903</v>
      </c>
      <c r="B1709">
        <v>13</v>
      </c>
      <c r="C1709">
        <v>6</v>
      </c>
      <c r="D1709">
        <v>40</v>
      </c>
      <c r="E1709">
        <v>0</v>
      </c>
      <c r="F1709" s="1">
        <v>35150</v>
      </c>
      <c r="G1709" t="s">
        <v>317</v>
      </c>
      <c r="H1709">
        <f>KPI[[#This Row],[UnitPrice]]*KPI[[#This Row],[Quantity]]</f>
        <v>240</v>
      </c>
      <c r="I1709">
        <v>3</v>
      </c>
    </row>
    <row r="1710" spans="1:9" x14ac:dyDescent="0.3">
      <c r="A1710">
        <v>10903</v>
      </c>
      <c r="B1710">
        <v>65</v>
      </c>
      <c r="C1710">
        <v>21.05</v>
      </c>
      <c r="D1710">
        <v>21</v>
      </c>
      <c r="E1710">
        <v>0</v>
      </c>
      <c r="F1710" s="1">
        <v>35150</v>
      </c>
      <c r="G1710" t="s">
        <v>317</v>
      </c>
      <c r="H1710">
        <f>KPI[[#This Row],[UnitPrice]]*KPI[[#This Row],[Quantity]]</f>
        <v>442.05</v>
      </c>
      <c r="I1710">
        <v>3</v>
      </c>
    </row>
    <row r="1711" spans="1:9" x14ac:dyDescent="0.3">
      <c r="A1711">
        <v>10903</v>
      </c>
      <c r="B1711">
        <v>68</v>
      </c>
      <c r="C1711">
        <v>12.5</v>
      </c>
      <c r="D1711">
        <v>20</v>
      </c>
      <c r="E1711">
        <v>0</v>
      </c>
      <c r="F1711" s="1">
        <v>35150</v>
      </c>
      <c r="G1711" t="s">
        <v>317</v>
      </c>
      <c r="H1711">
        <f>KPI[[#This Row],[UnitPrice]]*KPI[[#This Row],[Quantity]]</f>
        <v>250</v>
      </c>
      <c r="I1711">
        <v>3</v>
      </c>
    </row>
    <row r="1712" spans="1:9" x14ac:dyDescent="0.3">
      <c r="A1712">
        <v>10904</v>
      </c>
      <c r="B1712">
        <v>58</v>
      </c>
      <c r="C1712">
        <v>13.25</v>
      </c>
      <c r="D1712">
        <v>15</v>
      </c>
      <c r="E1712">
        <v>0</v>
      </c>
      <c r="F1712" s="1">
        <v>35150</v>
      </c>
      <c r="G1712" t="s">
        <v>745</v>
      </c>
      <c r="H1712">
        <f>KPI[[#This Row],[UnitPrice]]*KPI[[#This Row],[Quantity]]</f>
        <v>198.75</v>
      </c>
      <c r="I1712">
        <v>3</v>
      </c>
    </row>
    <row r="1713" spans="1:9" x14ac:dyDescent="0.3">
      <c r="A1713">
        <v>10904</v>
      </c>
      <c r="B1713">
        <v>62</v>
      </c>
      <c r="C1713">
        <v>49.3</v>
      </c>
      <c r="D1713">
        <v>35</v>
      </c>
      <c r="E1713">
        <v>0</v>
      </c>
      <c r="F1713" s="1">
        <v>35150</v>
      </c>
      <c r="G1713" t="s">
        <v>745</v>
      </c>
      <c r="H1713">
        <f>KPI[[#This Row],[UnitPrice]]*KPI[[#This Row],[Quantity]]</f>
        <v>1725.5</v>
      </c>
      <c r="I1713">
        <v>3</v>
      </c>
    </row>
    <row r="1714" spans="1:9" x14ac:dyDescent="0.3">
      <c r="A1714">
        <v>10905</v>
      </c>
      <c r="B1714">
        <v>1</v>
      </c>
      <c r="C1714">
        <v>18</v>
      </c>
      <c r="D1714">
        <v>20</v>
      </c>
      <c r="E1714">
        <v>5.000000074505806E-2</v>
      </c>
      <c r="F1714" s="1">
        <v>35150</v>
      </c>
      <c r="G1714" t="s">
        <v>738</v>
      </c>
      <c r="H1714">
        <f>KPI[[#This Row],[UnitPrice]]*KPI[[#This Row],[Quantity]]</f>
        <v>360</v>
      </c>
      <c r="I1714">
        <v>9</v>
      </c>
    </row>
    <row r="1715" spans="1:9" x14ac:dyDescent="0.3">
      <c r="A1715">
        <v>10906</v>
      </c>
      <c r="B1715">
        <v>61</v>
      </c>
      <c r="C1715">
        <v>28.5</v>
      </c>
      <c r="D1715">
        <v>15</v>
      </c>
      <c r="E1715">
        <v>0</v>
      </c>
      <c r="F1715" s="1">
        <v>35151</v>
      </c>
      <c r="G1715" t="s">
        <v>761</v>
      </c>
      <c r="H1715">
        <f>KPI[[#This Row],[UnitPrice]]*KPI[[#This Row],[Quantity]]</f>
        <v>427.5</v>
      </c>
      <c r="I1715">
        <v>4</v>
      </c>
    </row>
    <row r="1716" spans="1:9" x14ac:dyDescent="0.3">
      <c r="A1716">
        <v>10907</v>
      </c>
      <c r="B1716">
        <v>75</v>
      </c>
      <c r="C1716">
        <v>7.75</v>
      </c>
      <c r="D1716">
        <v>14</v>
      </c>
      <c r="E1716">
        <v>0</v>
      </c>
      <c r="F1716" s="1">
        <v>35151</v>
      </c>
      <c r="G1716" t="s">
        <v>631</v>
      </c>
      <c r="H1716">
        <f>KPI[[#This Row],[UnitPrice]]*KPI[[#This Row],[Quantity]]</f>
        <v>108.5</v>
      </c>
      <c r="I1716">
        <v>6</v>
      </c>
    </row>
    <row r="1717" spans="1:9" x14ac:dyDescent="0.3">
      <c r="A1717">
        <v>10908</v>
      </c>
      <c r="B1717">
        <v>7</v>
      </c>
      <c r="C1717">
        <v>30</v>
      </c>
      <c r="D1717">
        <v>20</v>
      </c>
      <c r="E1717">
        <v>5.000000074505806E-2</v>
      </c>
      <c r="F1717" s="1">
        <v>35152</v>
      </c>
      <c r="G1717" t="s">
        <v>570</v>
      </c>
      <c r="H1717">
        <f>KPI[[#This Row],[UnitPrice]]*KPI[[#This Row],[Quantity]]</f>
        <v>600</v>
      </c>
      <c r="I1717">
        <v>4</v>
      </c>
    </row>
    <row r="1718" spans="1:9" x14ac:dyDescent="0.3">
      <c r="A1718">
        <v>10908</v>
      </c>
      <c r="B1718">
        <v>52</v>
      </c>
      <c r="C1718">
        <v>7</v>
      </c>
      <c r="D1718">
        <v>14</v>
      </c>
      <c r="E1718">
        <v>5.000000074505806E-2</v>
      </c>
      <c r="F1718" s="1">
        <v>35152</v>
      </c>
      <c r="G1718" t="s">
        <v>570</v>
      </c>
      <c r="H1718">
        <f>KPI[[#This Row],[UnitPrice]]*KPI[[#This Row],[Quantity]]</f>
        <v>98</v>
      </c>
      <c r="I1718">
        <v>4</v>
      </c>
    </row>
    <row r="1719" spans="1:9" x14ac:dyDescent="0.3">
      <c r="A1719">
        <v>10909</v>
      </c>
      <c r="B1719">
        <v>7</v>
      </c>
      <c r="C1719">
        <v>30</v>
      </c>
      <c r="D1719">
        <v>12</v>
      </c>
      <c r="E1719">
        <v>0</v>
      </c>
      <c r="F1719" s="1">
        <v>35152</v>
      </c>
      <c r="G1719" t="s">
        <v>598</v>
      </c>
      <c r="H1719">
        <f>KPI[[#This Row],[UnitPrice]]*KPI[[#This Row],[Quantity]]</f>
        <v>360</v>
      </c>
      <c r="I1719">
        <v>1</v>
      </c>
    </row>
    <row r="1720" spans="1:9" x14ac:dyDescent="0.3">
      <c r="A1720">
        <v>10909</v>
      </c>
      <c r="B1720">
        <v>16</v>
      </c>
      <c r="C1720">
        <v>17.45</v>
      </c>
      <c r="D1720">
        <v>15</v>
      </c>
      <c r="E1720">
        <v>0</v>
      </c>
      <c r="F1720" s="1">
        <v>35152</v>
      </c>
      <c r="G1720" t="s">
        <v>598</v>
      </c>
      <c r="H1720">
        <f>KPI[[#This Row],[UnitPrice]]*KPI[[#This Row],[Quantity]]</f>
        <v>261.75</v>
      </c>
      <c r="I1720">
        <v>1</v>
      </c>
    </row>
    <row r="1721" spans="1:9" x14ac:dyDescent="0.3">
      <c r="A1721">
        <v>10909</v>
      </c>
      <c r="B1721">
        <v>41</v>
      </c>
      <c r="C1721">
        <v>9.65</v>
      </c>
      <c r="D1721">
        <v>5</v>
      </c>
      <c r="E1721">
        <v>0</v>
      </c>
      <c r="F1721" s="1">
        <v>35152</v>
      </c>
      <c r="G1721" t="s">
        <v>598</v>
      </c>
      <c r="H1721">
        <f>KPI[[#This Row],[UnitPrice]]*KPI[[#This Row],[Quantity]]</f>
        <v>48.25</v>
      </c>
      <c r="I1721">
        <v>1</v>
      </c>
    </row>
    <row r="1722" spans="1:9" x14ac:dyDescent="0.3">
      <c r="A1722">
        <v>10910</v>
      </c>
      <c r="B1722">
        <v>19</v>
      </c>
      <c r="C1722">
        <v>9.1999999999999993</v>
      </c>
      <c r="D1722">
        <v>12</v>
      </c>
      <c r="E1722">
        <v>0</v>
      </c>
      <c r="F1722" s="1">
        <v>35152</v>
      </c>
      <c r="G1722" t="s">
        <v>753</v>
      </c>
      <c r="H1722">
        <f>KPI[[#This Row],[UnitPrice]]*KPI[[#This Row],[Quantity]]</f>
        <v>110.39999999999999</v>
      </c>
      <c r="I1722">
        <v>1</v>
      </c>
    </row>
    <row r="1723" spans="1:9" x14ac:dyDescent="0.3">
      <c r="A1723">
        <v>10910</v>
      </c>
      <c r="B1723">
        <v>49</v>
      </c>
      <c r="C1723">
        <v>20</v>
      </c>
      <c r="D1723">
        <v>10</v>
      </c>
      <c r="E1723">
        <v>0</v>
      </c>
      <c r="F1723" s="1">
        <v>35152</v>
      </c>
      <c r="G1723" t="s">
        <v>753</v>
      </c>
      <c r="H1723">
        <f>KPI[[#This Row],[UnitPrice]]*KPI[[#This Row],[Quantity]]</f>
        <v>200</v>
      </c>
      <c r="I1723">
        <v>1</v>
      </c>
    </row>
    <row r="1724" spans="1:9" x14ac:dyDescent="0.3">
      <c r="A1724">
        <v>10910</v>
      </c>
      <c r="B1724">
        <v>61</v>
      </c>
      <c r="C1724">
        <v>28.5</v>
      </c>
      <c r="D1724">
        <v>5</v>
      </c>
      <c r="E1724">
        <v>0</v>
      </c>
      <c r="F1724" s="1">
        <v>35152</v>
      </c>
      <c r="G1724" t="s">
        <v>753</v>
      </c>
      <c r="H1724">
        <f>KPI[[#This Row],[UnitPrice]]*KPI[[#This Row],[Quantity]]</f>
        <v>142.5</v>
      </c>
      <c r="I1724">
        <v>1</v>
      </c>
    </row>
    <row r="1725" spans="1:9" x14ac:dyDescent="0.3">
      <c r="A1725">
        <v>10911</v>
      </c>
      <c r="B1725">
        <v>1</v>
      </c>
      <c r="C1725">
        <v>18</v>
      </c>
      <c r="D1725">
        <v>10</v>
      </c>
      <c r="E1725">
        <v>0</v>
      </c>
      <c r="F1725" s="1">
        <v>35152</v>
      </c>
      <c r="G1725" t="s">
        <v>284</v>
      </c>
      <c r="H1725">
        <f>KPI[[#This Row],[UnitPrice]]*KPI[[#This Row],[Quantity]]</f>
        <v>180</v>
      </c>
      <c r="I1725">
        <v>3</v>
      </c>
    </row>
    <row r="1726" spans="1:9" x14ac:dyDescent="0.3">
      <c r="A1726">
        <v>10911</v>
      </c>
      <c r="B1726">
        <v>17</v>
      </c>
      <c r="C1726">
        <v>39</v>
      </c>
      <c r="D1726">
        <v>12</v>
      </c>
      <c r="E1726">
        <v>0</v>
      </c>
      <c r="F1726" s="1">
        <v>35152</v>
      </c>
      <c r="G1726" t="s">
        <v>284</v>
      </c>
      <c r="H1726">
        <f>KPI[[#This Row],[UnitPrice]]*KPI[[#This Row],[Quantity]]</f>
        <v>468</v>
      </c>
      <c r="I1726">
        <v>3</v>
      </c>
    </row>
    <row r="1727" spans="1:9" x14ac:dyDescent="0.3">
      <c r="A1727">
        <v>10911</v>
      </c>
      <c r="B1727">
        <v>67</v>
      </c>
      <c r="C1727">
        <v>14</v>
      </c>
      <c r="D1727">
        <v>15</v>
      </c>
      <c r="E1727">
        <v>0</v>
      </c>
      <c r="F1727" s="1">
        <v>35152</v>
      </c>
      <c r="G1727" t="s">
        <v>284</v>
      </c>
      <c r="H1727">
        <f>KPI[[#This Row],[UnitPrice]]*KPI[[#This Row],[Quantity]]</f>
        <v>210</v>
      </c>
      <c r="I1727">
        <v>3</v>
      </c>
    </row>
    <row r="1728" spans="1:9" x14ac:dyDescent="0.3">
      <c r="A1728">
        <v>10912</v>
      </c>
      <c r="B1728">
        <v>11</v>
      </c>
      <c r="C1728">
        <v>21</v>
      </c>
      <c r="D1728">
        <v>40</v>
      </c>
      <c r="E1728">
        <v>0.25</v>
      </c>
      <c r="F1728" s="1">
        <v>35152</v>
      </c>
      <c r="G1728" t="s">
        <v>343</v>
      </c>
      <c r="H1728">
        <f>KPI[[#This Row],[UnitPrice]]*KPI[[#This Row],[Quantity]]</f>
        <v>840</v>
      </c>
      <c r="I1728">
        <v>2</v>
      </c>
    </row>
    <row r="1729" spans="1:9" x14ac:dyDescent="0.3">
      <c r="A1729">
        <v>10912</v>
      </c>
      <c r="B1729">
        <v>29</v>
      </c>
      <c r="C1729">
        <v>123.79</v>
      </c>
      <c r="D1729">
        <v>60</v>
      </c>
      <c r="E1729">
        <v>0.25</v>
      </c>
      <c r="F1729" s="1">
        <v>35152</v>
      </c>
      <c r="G1729" t="s">
        <v>343</v>
      </c>
      <c r="H1729">
        <f>KPI[[#This Row],[UnitPrice]]*KPI[[#This Row],[Quantity]]</f>
        <v>7427.4000000000005</v>
      </c>
      <c r="I1729">
        <v>2</v>
      </c>
    </row>
    <row r="1730" spans="1:9" x14ac:dyDescent="0.3">
      <c r="A1730">
        <v>10913</v>
      </c>
      <c r="B1730">
        <v>4</v>
      </c>
      <c r="C1730">
        <v>22</v>
      </c>
      <c r="D1730">
        <v>30</v>
      </c>
      <c r="E1730">
        <v>0.25</v>
      </c>
      <c r="F1730" s="1">
        <v>35152</v>
      </c>
      <c r="G1730" t="s">
        <v>541</v>
      </c>
      <c r="H1730">
        <f>KPI[[#This Row],[UnitPrice]]*KPI[[#This Row],[Quantity]]</f>
        <v>660</v>
      </c>
      <c r="I1730">
        <v>4</v>
      </c>
    </row>
    <row r="1731" spans="1:9" x14ac:dyDescent="0.3">
      <c r="A1731">
        <v>10913</v>
      </c>
      <c r="B1731">
        <v>33</v>
      </c>
      <c r="C1731">
        <v>2.5</v>
      </c>
      <c r="D1731">
        <v>40</v>
      </c>
      <c r="E1731">
        <v>0.25</v>
      </c>
      <c r="F1731" s="1">
        <v>35152</v>
      </c>
      <c r="G1731" t="s">
        <v>541</v>
      </c>
      <c r="H1731">
        <f>KPI[[#This Row],[UnitPrice]]*KPI[[#This Row],[Quantity]]</f>
        <v>100</v>
      </c>
      <c r="I1731">
        <v>4</v>
      </c>
    </row>
    <row r="1732" spans="1:9" x14ac:dyDescent="0.3">
      <c r="A1732">
        <v>10913</v>
      </c>
      <c r="B1732">
        <v>58</v>
      </c>
      <c r="C1732">
        <v>13.25</v>
      </c>
      <c r="D1732">
        <v>15</v>
      </c>
      <c r="E1732">
        <v>0</v>
      </c>
      <c r="F1732" s="1">
        <v>35152</v>
      </c>
      <c r="G1732" t="s">
        <v>541</v>
      </c>
      <c r="H1732">
        <f>KPI[[#This Row],[UnitPrice]]*KPI[[#This Row],[Quantity]]</f>
        <v>198.75</v>
      </c>
      <c r="I1732">
        <v>4</v>
      </c>
    </row>
    <row r="1733" spans="1:9" x14ac:dyDescent="0.3">
      <c r="A1733">
        <v>10914</v>
      </c>
      <c r="B1733">
        <v>71</v>
      </c>
      <c r="C1733">
        <v>21.5</v>
      </c>
      <c r="D1733">
        <v>25</v>
      </c>
      <c r="E1733">
        <v>0</v>
      </c>
      <c r="F1733" s="1">
        <v>35153</v>
      </c>
      <c r="G1733" t="s">
        <v>541</v>
      </c>
      <c r="H1733">
        <f>KPI[[#This Row],[UnitPrice]]*KPI[[#This Row],[Quantity]]</f>
        <v>537.5</v>
      </c>
      <c r="I1733">
        <v>6</v>
      </c>
    </row>
    <row r="1734" spans="1:9" x14ac:dyDescent="0.3">
      <c r="A1734">
        <v>10915</v>
      </c>
      <c r="B1734">
        <v>17</v>
      </c>
      <c r="C1734">
        <v>39</v>
      </c>
      <c r="D1734">
        <v>10</v>
      </c>
      <c r="E1734">
        <v>0</v>
      </c>
      <c r="F1734" s="1">
        <v>35153</v>
      </c>
      <c r="G1734" t="s">
        <v>678</v>
      </c>
      <c r="H1734">
        <f>KPI[[#This Row],[UnitPrice]]*KPI[[#This Row],[Quantity]]</f>
        <v>390</v>
      </c>
      <c r="I1734">
        <v>2</v>
      </c>
    </row>
    <row r="1735" spans="1:9" x14ac:dyDescent="0.3">
      <c r="A1735">
        <v>10915</v>
      </c>
      <c r="B1735">
        <v>33</v>
      </c>
      <c r="C1735">
        <v>2.5</v>
      </c>
      <c r="D1735">
        <v>30</v>
      </c>
      <c r="E1735">
        <v>0</v>
      </c>
      <c r="F1735" s="1">
        <v>35153</v>
      </c>
      <c r="G1735" t="s">
        <v>678</v>
      </c>
      <c r="H1735">
        <f>KPI[[#This Row],[UnitPrice]]*KPI[[#This Row],[Quantity]]</f>
        <v>75</v>
      </c>
      <c r="I1735">
        <v>2</v>
      </c>
    </row>
    <row r="1736" spans="1:9" x14ac:dyDescent="0.3">
      <c r="A1736">
        <v>10915</v>
      </c>
      <c r="B1736">
        <v>54</v>
      </c>
      <c r="C1736">
        <v>7.45</v>
      </c>
      <c r="D1736">
        <v>10</v>
      </c>
      <c r="E1736">
        <v>0</v>
      </c>
      <c r="F1736" s="1">
        <v>35153</v>
      </c>
      <c r="G1736" t="s">
        <v>678</v>
      </c>
      <c r="H1736">
        <f>KPI[[#This Row],[UnitPrice]]*KPI[[#This Row],[Quantity]]</f>
        <v>74.5</v>
      </c>
      <c r="I1736">
        <v>2</v>
      </c>
    </row>
    <row r="1737" spans="1:9" x14ac:dyDescent="0.3">
      <c r="A1737">
        <v>10916</v>
      </c>
      <c r="B1737">
        <v>16</v>
      </c>
      <c r="C1737">
        <v>17.45</v>
      </c>
      <c r="D1737">
        <v>6</v>
      </c>
      <c r="E1737">
        <v>0</v>
      </c>
      <c r="F1737" s="1">
        <v>35153</v>
      </c>
      <c r="G1737" t="s">
        <v>554</v>
      </c>
      <c r="H1737">
        <f>KPI[[#This Row],[UnitPrice]]*KPI[[#This Row],[Quantity]]</f>
        <v>104.69999999999999</v>
      </c>
      <c r="I1737">
        <v>1</v>
      </c>
    </row>
    <row r="1738" spans="1:9" x14ac:dyDescent="0.3">
      <c r="A1738">
        <v>10916</v>
      </c>
      <c r="B1738">
        <v>32</v>
      </c>
      <c r="C1738">
        <v>32</v>
      </c>
      <c r="D1738">
        <v>6</v>
      </c>
      <c r="E1738">
        <v>0</v>
      </c>
      <c r="F1738" s="1">
        <v>35153</v>
      </c>
      <c r="G1738" t="s">
        <v>554</v>
      </c>
      <c r="H1738">
        <f>KPI[[#This Row],[UnitPrice]]*KPI[[#This Row],[Quantity]]</f>
        <v>192</v>
      </c>
      <c r="I1738">
        <v>1</v>
      </c>
    </row>
    <row r="1739" spans="1:9" x14ac:dyDescent="0.3">
      <c r="A1739">
        <v>10916</v>
      </c>
      <c r="B1739">
        <v>57</v>
      </c>
      <c r="C1739">
        <v>19.5</v>
      </c>
      <c r="D1739">
        <v>20</v>
      </c>
      <c r="E1739">
        <v>0</v>
      </c>
      <c r="F1739" s="1">
        <v>35153</v>
      </c>
      <c r="G1739" t="s">
        <v>554</v>
      </c>
      <c r="H1739">
        <f>KPI[[#This Row],[UnitPrice]]*KPI[[#This Row],[Quantity]]</f>
        <v>390</v>
      </c>
      <c r="I1739">
        <v>1</v>
      </c>
    </row>
    <row r="1740" spans="1:9" x14ac:dyDescent="0.3">
      <c r="A1740">
        <v>10917</v>
      </c>
      <c r="B1740">
        <v>30</v>
      </c>
      <c r="C1740">
        <v>25.89</v>
      </c>
      <c r="D1740">
        <v>1</v>
      </c>
      <c r="E1740">
        <v>0</v>
      </c>
      <c r="F1740" s="1">
        <v>35156</v>
      </c>
      <c r="G1740" t="s">
        <v>591</v>
      </c>
      <c r="H1740">
        <f>KPI[[#This Row],[UnitPrice]]*KPI[[#This Row],[Quantity]]</f>
        <v>25.89</v>
      </c>
      <c r="I1740">
        <v>4</v>
      </c>
    </row>
    <row r="1741" spans="1:9" x14ac:dyDescent="0.3">
      <c r="A1741">
        <v>10917</v>
      </c>
      <c r="B1741">
        <v>60</v>
      </c>
      <c r="C1741">
        <v>34</v>
      </c>
      <c r="D1741">
        <v>10</v>
      </c>
      <c r="E1741">
        <v>0</v>
      </c>
      <c r="F1741" s="1">
        <v>35156</v>
      </c>
      <c r="G1741" t="s">
        <v>591</v>
      </c>
      <c r="H1741">
        <f>KPI[[#This Row],[UnitPrice]]*KPI[[#This Row],[Quantity]]</f>
        <v>340</v>
      </c>
      <c r="I1741">
        <v>4</v>
      </c>
    </row>
    <row r="1742" spans="1:9" x14ac:dyDescent="0.3">
      <c r="A1742">
        <v>10918</v>
      </c>
      <c r="B1742">
        <v>1</v>
      </c>
      <c r="C1742">
        <v>18</v>
      </c>
      <c r="D1742">
        <v>60</v>
      </c>
      <c r="E1742">
        <v>0.25</v>
      </c>
      <c r="F1742" s="1">
        <v>35156</v>
      </c>
      <c r="G1742" t="s">
        <v>122</v>
      </c>
      <c r="H1742">
        <f>KPI[[#This Row],[UnitPrice]]*KPI[[#This Row],[Quantity]]</f>
        <v>1080</v>
      </c>
      <c r="I1742">
        <v>3</v>
      </c>
    </row>
    <row r="1743" spans="1:9" x14ac:dyDescent="0.3">
      <c r="A1743">
        <v>10918</v>
      </c>
      <c r="B1743">
        <v>60</v>
      </c>
      <c r="C1743">
        <v>34</v>
      </c>
      <c r="D1743">
        <v>25</v>
      </c>
      <c r="E1743">
        <v>0.25</v>
      </c>
      <c r="F1743" s="1">
        <v>35156</v>
      </c>
      <c r="G1743" t="s">
        <v>122</v>
      </c>
      <c r="H1743">
        <f>KPI[[#This Row],[UnitPrice]]*KPI[[#This Row],[Quantity]]</f>
        <v>850</v>
      </c>
      <c r="I1743">
        <v>3</v>
      </c>
    </row>
    <row r="1744" spans="1:9" x14ac:dyDescent="0.3">
      <c r="A1744">
        <v>10919</v>
      </c>
      <c r="B1744">
        <v>16</v>
      </c>
      <c r="C1744">
        <v>17.45</v>
      </c>
      <c r="D1744">
        <v>24</v>
      </c>
      <c r="E1744">
        <v>0</v>
      </c>
      <c r="F1744" s="1">
        <v>35156</v>
      </c>
      <c r="G1744" t="s">
        <v>425</v>
      </c>
      <c r="H1744">
        <f>KPI[[#This Row],[UnitPrice]]*KPI[[#This Row],[Quantity]]</f>
        <v>418.79999999999995</v>
      </c>
      <c r="I1744">
        <v>2</v>
      </c>
    </row>
    <row r="1745" spans="1:9" x14ac:dyDescent="0.3">
      <c r="A1745">
        <v>10919</v>
      </c>
      <c r="B1745">
        <v>25</v>
      </c>
      <c r="C1745">
        <v>14</v>
      </c>
      <c r="D1745">
        <v>24</v>
      </c>
      <c r="E1745">
        <v>0</v>
      </c>
      <c r="F1745" s="1">
        <v>35156</v>
      </c>
      <c r="G1745" t="s">
        <v>425</v>
      </c>
      <c r="H1745">
        <f>KPI[[#This Row],[UnitPrice]]*KPI[[#This Row],[Quantity]]</f>
        <v>336</v>
      </c>
      <c r="I1745">
        <v>2</v>
      </c>
    </row>
    <row r="1746" spans="1:9" x14ac:dyDescent="0.3">
      <c r="A1746">
        <v>10919</v>
      </c>
      <c r="B1746">
        <v>40</v>
      </c>
      <c r="C1746">
        <v>18.399999999999999</v>
      </c>
      <c r="D1746">
        <v>20</v>
      </c>
      <c r="E1746">
        <v>0</v>
      </c>
      <c r="F1746" s="1">
        <v>35156</v>
      </c>
      <c r="G1746" t="s">
        <v>425</v>
      </c>
      <c r="H1746">
        <f>KPI[[#This Row],[UnitPrice]]*KPI[[#This Row],[Quantity]]</f>
        <v>368</v>
      </c>
      <c r="I1746">
        <v>2</v>
      </c>
    </row>
    <row r="1747" spans="1:9" x14ac:dyDescent="0.3">
      <c r="A1747">
        <v>10920</v>
      </c>
      <c r="B1747">
        <v>50</v>
      </c>
      <c r="C1747">
        <v>16.25</v>
      </c>
      <c r="D1747">
        <v>24</v>
      </c>
      <c r="E1747">
        <v>0</v>
      </c>
      <c r="F1747" s="1">
        <v>35157</v>
      </c>
      <c r="G1747" t="s">
        <v>68</v>
      </c>
      <c r="H1747">
        <f>KPI[[#This Row],[UnitPrice]]*KPI[[#This Row],[Quantity]]</f>
        <v>390</v>
      </c>
      <c r="I1747">
        <v>4</v>
      </c>
    </row>
    <row r="1748" spans="1:9" x14ac:dyDescent="0.3">
      <c r="A1748">
        <v>10921</v>
      </c>
      <c r="B1748">
        <v>35</v>
      </c>
      <c r="C1748">
        <v>18</v>
      </c>
      <c r="D1748">
        <v>10</v>
      </c>
      <c r="E1748">
        <v>0</v>
      </c>
      <c r="F1748" s="1">
        <v>35157</v>
      </c>
      <c r="G1748" t="s">
        <v>698</v>
      </c>
      <c r="H1748">
        <f>KPI[[#This Row],[UnitPrice]]*KPI[[#This Row],[Quantity]]</f>
        <v>180</v>
      </c>
      <c r="I1748">
        <v>1</v>
      </c>
    </row>
    <row r="1749" spans="1:9" x14ac:dyDescent="0.3">
      <c r="A1749">
        <v>10921</v>
      </c>
      <c r="B1749">
        <v>63</v>
      </c>
      <c r="C1749">
        <v>43.9</v>
      </c>
      <c r="D1749">
        <v>40</v>
      </c>
      <c r="E1749">
        <v>0</v>
      </c>
      <c r="F1749" s="1">
        <v>35157</v>
      </c>
      <c r="G1749" t="s">
        <v>698</v>
      </c>
      <c r="H1749">
        <f>KPI[[#This Row],[UnitPrice]]*KPI[[#This Row],[Quantity]]</f>
        <v>1756</v>
      </c>
      <c r="I1749">
        <v>1</v>
      </c>
    </row>
    <row r="1750" spans="1:9" x14ac:dyDescent="0.3">
      <c r="A1750">
        <v>10922</v>
      </c>
      <c r="B1750">
        <v>17</v>
      </c>
      <c r="C1750">
        <v>39</v>
      </c>
      <c r="D1750">
        <v>15</v>
      </c>
      <c r="E1750">
        <v>0</v>
      </c>
      <c r="F1750" s="1">
        <v>35157</v>
      </c>
      <c r="G1750" t="s">
        <v>317</v>
      </c>
      <c r="H1750">
        <f>KPI[[#This Row],[UnitPrice]]*KPI[[#This Row],[Quantity]]</f>
        <v>585</v>
      </c>
      <c r="I1750">
        <v>5</v>
      </c>
    </row>
    <row r="1751" spans="1:9" x14ac:dyDescent="0.3">
      <c r="A1751">
        <v>10922</v>
      </c>
      <c r="B1751">
        <v>24</v>
      </c>
      <c r="C1751">
        <v>4.5</v>
      </c>
      <c r="D1751">
        <v>35</v>
      </c>
      <c r="E1751">
        <v>0</v>
      </c>
      <c r="F1751" s="1">
        <v>35157</v>
      </c>
      <c r="G1751" t="s">
        <v>317</v>
      </c>
      <c r="H1751">
        <f>KPI[[#This Row],[UnitPrice]]*KPI[[#This Row],[Quantity]]</f>
        <v>157.5</v>
      </c>
      <c r="I1751">
        <v>5</v>
      </c>
    </row>
    <row r="1752" spans="1:9" x14ac:dyDescent="0.3">
      <c r="A1752">
        <v>10923</v>
      </c>
      <c r="B1752">
        <v>42</v>
      </c>
      <c r="C1752">
        <v>14</v>
      </c>
      <c r="D1752">
        <v>10</v>
      </c>
      <c r="E1752">
        <v>0.20000000298023224</v>
      </c>
      <c r="F1752" s="1">
        <v>35157</v>
      </c>
      <c r="G1752" t="s">
        <v>375</v>
      </c>
      <c r="H1752">
        <f>KPI[[#This Row],[UnitPrice]]*KPI[[#This Row],[Quantity]]</f>
        <v>140</v>
      </c>
      <c r="I1752">
        <v>7</v>
      </c>
    </row>
    <row r="1753" spans="1:9" x14ac:dyDescent="0.3">
      <c r="A1753">
        <v>10923</v>
      </c>
      <c r="B1753">
        <v>43</v>
      </c>
      <c r="C1753">
        <v>46</v>
      </c>
      <c r="D1753">
        <v>10</v>
      </c>
      <c r="E1753">
        <v>0.20000000298023224</v>
      </c>
      <c r="F1753" s="1">
        <v>35157</v>
      </c>
      <c r="G1753" t="s">
        <v>375</v>
      </c>
      <c r="H1753">
        <f>KPI[[#This Row],[UnitPrice]]*KPI[[#This Row],[Quantity]]</f>
        <v>460</v>
      </c>
      <c r="I1753">
        <v>7</v>
      </c>
    </row>
    <row r="1754" spans="1:9" x14ac:dyDescent="0.3">
      <c r="A1754">
        <v>10923</v>
      </c>
      <c r="B1754">
        <v>67</v>
      </c>
      <c r="C1754">
        <v>14</v>
      </c>
      <c r="D1754">
        <v>24</v>
      </c>
      <c r="E1754">
        <v>0.20000000298023224</v>
      </c>
      <c r="F1754" s="1">
        <v>35157</v>
      </c>
      <c r="G1754" t="s">
        <v>375</v>
      </c>
      <c r="H1754">
        <f>KPI[[#This Row],[UnitPrice]]*KPI[[#This Row],[Quantity]]</f>
        <v>336</v>
      </c>
      <c r="I1754">
        <v>7</v>
      </c>
    </row>
    <row r="1755" spans="1:9" x14ac:dyDescent="0.3">
      <c r="A1755">
        <v>10924</v>
      </c>
      <c r="B1755">
        <v>10</v>
      </c>
      <c r="C1755">
        <v>31</v>
      </c>
      <c r="D1755">
        <v>20</v>
      </c>
      <c r="E1755">
        <v>0.10000000149011612</v>
      </c>
      <c r="F1755" s="1">
        <v>35158</v>
      </c>
      <c r="G1755" t="s">
        <v>77</v>
      </c>
      <c r="H1755">
        <f>KPI[[#This Row],[UnitPrice]]*KPI[[#This Row],[Quantity]]</f>
        <v>620</v>
      </c>
      <c r="I1755">
        <v>3</v>
      </c>
    </row>
    <row r="1756" spans="1:9" x14ac:dyDescent="0.3">
      <c r="A1756">
        <v>10924</v>
      </c>
      <c r="B1756">
        <v>28</v>
      </c>
      <c r="C1756">
        <v>45.6</v>
      </c>
      <c r="D1756">
        <v>30</v>
      </c>
      <c r="E1756">
        <v>0.10000000149011612</v>
      </c>
      <c r="F1756" s="1">
        <v>35158</v>
      </c>
      <c r="G1756" t="s">
        <v>77</v>
      </c>
      <c r="H1756">
        <f>KPI[[#This Row],[UnitPrice]]*KPI[[#This Row],[Quantity]]</f>
        <v>1368</v>
      </c>
      <c r="I1756">
        <v>3</v>
      </c>
    </row>
    <row r="1757" spans="1:9" x14ac:dyDescent="0.3">
      <c r="A1757">
        <v>10924</v>
      </c>
      <c r="B1757">
        <v>75</v>
      </c>
      <c r="C1757">
        <v>7.75</v>
      </c>
      <c r="D1757">
        <v>6</v>
      </c>
      <c r="E1757">
        <v>0</v>
      </c>
      <c r="F1757" s="1">
        <v>35158</v>
      </c>
      <c r="G1757" t="s">
        <v>77</v>
      </c>
      <c r="H1757">
        <f>KPI[[#This Row],[UnitPrice]]*KPI[[#This Row],[Quantity]]</f>
        <v>46.5</v>
      </c>
      <c r="I1757">
        <v>3</v>
      </c>
    </row>
    <row r="1758" spans="1:9" x14ac:dyDescent="0.3">
      <c r="A1758">
        <v>10925</v>
      </c>
      <c r="B1758">
        <v>36</v>
      </c>
      <c r="C1758">
        <v>19</v>
      </c>
      <c r="D1758">
        <v>25</v>
      </c>
      <c r="E1758">
        <v>0.15000000596046448</v>
      </c>
      <c r="F1758" s="1">
        <v>35158</v>
      </c>
      <c r="G1758" t="s">
        <v>317</v>
      </c>
      <c r="H1758">
        <f>KPI[[#This Row],[UnitPrice]]*KPI[[#This Row],[Quantity]]</f>
        <v>475</v>
      </c>
      <c r="I1758">
        <v>3</v>
      </c>
    </row>
    <row r="1759" spans="1:9" x14ac:dyDescent="0.3">
      <c r="A1759">
        <v>10925</v>
      </c>
      <c r="B1759">
        <v>52</v>
      </c>
      <c r="C1759">
        <v>7</v>
      </c>
      <c r="D1759">
        <v>12</v>
      </c>
      <c r="E1759">
        <v>0.15000000596046448</v>
      </c>
      <c r="F1759" s="1">
        <v>35158</v>
      </c>
      <c r="G1759" t="s">
        <v>317</v>
      </c>
      <c r="H1759">
        <f>KPI[[#This Row],[UnitPrice]]*KPI[[#This Row],[Quantity]]</f>
        <v>84</v>
      </c>
      <c r="I1759">
        <v>3</v>
      </c>
    </row>
    <row r="1760" spans="1:9" x14ac:dyDescent="0.3">
      <c r="A1760">
        <v>10926</v>
      </c>
      <c r="B1760">
        <v>11</v>
      </c>
      <c r="C1760">
        <v>21</v>
      </c>
      <c r="D1760">
        <v>2</v>
      </c>
      <c r="E1760">
        <v>0</v>
      </c>
      <c r="F1760" s="1">
        <v>35158</v>
      </c>
      <c r="G1760" t="s">
        <v>52</v>
      </c>
      <c r="H1760">
        <f>KPI[[#This Row],[UnitPrice]]*KPI[[#This Row],[Quantity]]</f>
        <v>42</v>
      </c>
      <c r="I1760">
        <v>4</v>
      </c>
    </row>
    <row r="1761" spans="1:9" x14ac:dyDescent="0.3">
      <c r="A1761">
        <v>10926</v>
      </c>
      <c r="B1761">
        <v>13</v>
      </c>
      <c r="C1761">
        <v>6</v>
      </c>
      <c r="D1761">
        <v>10</v>
      </c>
      <c r="E1761">
        <v>0</v>
      </c>
      <c r="F1761" s="1">
        <v>35158</v>
      </c>
      <c r="G1761" t="s">
        <v>52</v>
      </c>
      <c r="H1761">
        <f>KPI[[#This Row],[UnitPrice]]*KPI[[#This Row],[Quantity]]</f>
        <v>60</v>
      </c>
      <c r="I1761">
        <v>4</v>
      </c>
    </row>
    <row r="1762" spans="1:9" x14ac:dyDescent="0.3">
      <c r="A1762">
        <v>10926</v>
      </c>
      <c r="B1762">
        <v>19</v>
      </c>
      <c r="C1762">
        <v>9.1999999999999993</v>
      </c>
      <c r="D1762">
        <v>7</v>
      </c>
      <c r="E1762">
        <v>0</v>
      </c>
      <c r="F1762" s="1">
        <v>35158</v>
      </c>
      <c r="G1762" t="s">
        <v>52</v>
      </c>
      <c r="H1762">
        <f>KPI[[#This Row],[UnitPrice]]*KPI[[#This Row],[Quantity]]</f>
        <v>64.399999999999991</v>
      </c>
      <c r="I1762">
        <v>4</v>
      </c>
    </row>
    <row r="1763" spans="1:9" x14ac:dyDescent="0.3">
      <c r="A1763">
        <v>10926</v>
      </c>
      <c r="B1763">
        <v>72</v>
      </c>
      <c r="C1763">
        <v>34.799999999999997</v>
      </c>
      <c r="D1763">
        <v>10</v>
      </c>
      <c r="E1763">
        <v>0</v>
      </c>
      <c r="F1763" s="1">
        <v>35158</v>
      </c>
      <c r="G1763" t="s">
        <v>52</v>
      </c>
      <c r="H1763">
        <f>KPI[[#This Row],[UnitPrice]]*KPI[[#This Row],[Quantity]]</f>
        <v>348</v>
      </c>
      <c r="I1763">
        <v>4</v>
      </c>
    </row>
    <row r="1764" spans="1:9" x14ac:dyDescent="0.3">
      <c r="A1764">
        <v>10927</v>
      </c>
      <c r="B1764">
        <v>20</v>
      </c>
      <c r="C1764">
        <v>81</v>
      </c>
      <c r="D1764">
        <v>5</v>
      </c>
      <c r="E1764">
        <v>0</v>
      </c>
      <c r="F1764" s="1">
        <v>35159</v>
      </c>
      <c r="G1764" t="s">
        <v>367</v>
      </c>
      <c r="H1764">
        <f>KPI[[#This Row],[UnitPrice]]*KPI[[#This Row],[Quantity]]</f>
        <v>405</v>
      </c>
      <c r="I1764">
        <v>4</v>
      </c>
    </row>
    <row r="1765" spans="1:9" x14ac:dyDescent="0.3">
      <c r="A1765">
        <v>10927</v>
      </c>
      <c r="B1765">
        <v>52</v>
      </c>
      <c r="C1765">
        <v>7</v>
      </c>
      <c r="D1765">
        <v>5</v>
      </c>
      <c r="E1765">
        <v>0</v>
      </c>
      <c r="F1765" s="1">
        <v>35159</v>
      </c>
      <c r="G1765" t="s">
        <v>367</v>
      </c>
      <c r="H1765">
        <f>KPI[[#This Row],[UnitPrice]]*KPI[[#This Row],[Quantity]]</f>
        <v>35</v>
      </c>
      <c r="I1765">
        <v>4</v>
      </c>
    </row>
    <row r="1766" spans="1:9" x14ac:dyDescent="0.3">
      <c r="A1766">
        <v>10927</v>
      </c>
      <c r="B1766">
        <v>76</v>
      </c>
      <c r="C1766">
        <v>18</v>
      </c>
      <c r="D1766">
        <v>20</v>
      </c>
      <c r="E1766">
        <v>0</v>
      </c>
      <c r="F1766" s="1">
        <v>35159</v>
      </c>
      <c r="G1766" t="s">
        <v>367</v>
      </c>
      <c r="H1766">
        <f>KPI[[#This Row],[UnitPrice]]*KPI[[#This Row],[Quantity]]</f>
        <v>360</v>
      </c>
      <c r="I1766">
        <v>4</v>
      </c>
    </row>
    <row r="1767" spans="1:9" x14ac:dyDescent="0.3">
      <c r="A1767">
        <v>10928</v>
      </c>
      <c r="B1767">
        <v>47</v>
      </c>
      <c r="C1767">
        <v>9.5</v>
      </c>
      <c r="D1767">
        <v>5</v>
      </c>
      <c r="E1767">
        <v>0</v>
      </c>
      <c r="F1767" s="1">
        <v>35159</v>
      </c>
      <c r="G1767" t="s">
        <v>276</v>
      </c>
      <c r="H1767">
        <f>KPI[[#This Row],[UnitPrice]]*KPI[[#This Row],[Quantity]]</f>
        <v>47.5</v>
      </c>
      <c r="I1767">
        <v>1</v>
      </c>
    </row>
    <row r="1768" spans="1:9" x14ac:dyDescent="0.3">
      <c r="A1768">
        <v>10928</v>
      </c>
      <c r="B1768">
        <v>76</v>
      </c>
      <c r="C1768">
        <v>18</v>
      </c>
      <c r="D1768">
        <v>5</v>
      </c>
      <c r="E1768">
        <v>0</v>
      </c>
      <c r="F1768" s="1">
        <v>35159</v>
      </c>
      <c r="G1768" t="s">
        <v>276</v>
      </c>
      <c r="H1768">
        <f>KPI[[#This Row],[UnitPrice]]*KPI[[#This Row],[Quantity]]</f>
        <v>90</v>
      </c>
      <c r="I1768">
        <v>1</v>
      </c>
    </row>
    <row r="1769" spans="1:9" x14ac:dyDescent="0.3">
      <c r="A1769">
        <v>10929</v>
      </c>
      <c r="B1769">
        <v>21</v>
      </c>
      <c r="C1769">
        <v>10</v>
      </c>
      <c r="D1769">
        <v>60</v>
      </c>
      <c r="E1769">
        <v>0</v>
      </c>
      <c r="F1769" s="1">
        <v>35159</v>
      </c>
      <c r="G1769" t="s">
        <v>244</v>
      </c>
      <c r="H1769">
        <f>KPI[[#This Row],[UnitPrice]]*KPI[[#This Row],[Quantity]]</f>
        <v>600</v>
      </c>
      <c r="I1769">
        <v>6</v>
      </c>
    </row>
    <row r="1770" spans="1:9" x14ac:dyDescent="0.3">
      <c r="A1770">
        <v>10929</v>
      </c>
      <c r="B1770">
        <v>75</v>
      </c>
      <c r="C1770">
        <v>7.75</v>
      </c>
      <c r="D1770">
        <v>49</v>
      </c>
      <c r="E1770">
        <v>0</v>
      </c>
      <c r="F1770" s="1">
        <v>35159</v>
      </c>
      <c r="G1770" t="s">
        <v>244</v>
      </c>
      <c r="H1770">
        <f>KPI[[#This Row],[UnitPrice]]*KPI[[#This Row],[Quantity]]</f>
        <v>379.75</v>
      </c>
      <c r="I1770">
        <v>6</v>
      </c>
    </row>
    <row r="1771" spans="1:9" x14ac:dyDescent="0.3">
      <c r="A1771">
        <v>10929</v>
      </c>
      <c r="B1771">
        <v>77</v>
      </c>
      <c r="C1771">
        <v>13</v>
      </c>
      <c r="D1771">
        <v>15</v>
      </c>
      <c r="E1771">
        <v>0</v>
      </c>
      <c r="F1771" s="1">
        <v>35159</v>
      </c>
      <c r="G1771" t="s">
        <v>244</v>
      </c>
      <c r="H1771">
        <f>KPI[[#This Row],[UnitPrice]]*KPI[[#This Row],[Quantity]]</f>
        <v>195</v>
      </c>
      <c r="I1771">
        <v>6</v>
      </c>
    </row>
    <row r="1772" spans="1:9" x14ac:dyDescent="0.3">
      <c r="A1772">
        <v>10930</v>
      </c>
      <c r="B1772">
        <v>21</v>
      </c>
      <c r="C1772">
        <v>10</v>
      </c>
      <c r="D1772">
        <v>36</v>
      </c>
      <c r="E1772">
        <v>0</v>
      </c>
      <c r="F1772" s="1">
        <v>35160</v>
      </c>
      <c r="G1772" t="s">
        <v>647</v>
      </c>
      <c r="H1772">
        <f>KPI[[#This Row],[UnitPrice]]*KPI[[#This Row],[Quantity]]</f>
        <v>360</v>
      </c>
      <c r="I1772">
        <v>4</v>
      </c>
    </row>
    <row r="1773" spans="1:9" x14ac:dyDescent="0.3">
      <c r="A1773">
        <v>10930</v>
      </c>
      <c r="B1773">
        <v>27</v>
      </c>
      <c r="C1773">
        <v>43.9</v>
      </c>
      <c r="D1773">
        <v>25</v>
      </c>
      <c r="E1773">
        <v>0</v>
      </c>
      <c r="F1773" s="1">
        <v>35160</v>
      </c>
      <c r="G1773" t="s">
        <v>647</v>
      </c>
      <c r="H1773">
        <f>KPI[[#This Row],[UnitPrice]]*KPI[[#This Row],[Quantity]]</f>
        <v>1097.5</v>
      </c>
      <c r="I1773">
        <v>4</v>
      </c>
    </row>
    <row r="1774" spans="1:9" x14ac:dyDescent="0.3">
      <c r="A1774">
        <v>10930</v>
      </c>
      <c r="B1774">
        <v>55</v>
      </c>
      <c r="C1774">
        <v>24</v>
      </c>
      <c r="D1774">
        <v>25</v>
      </c>
      <c r="E1774">
        <v>0.20000000298023224</v>
      </c>
      <c r="F1774" s="1">
        <v>35160</v>
      </c>
      <c r="G1774" t="s">
        <v>647</v>
      </c>
      <c r="H1774">
        <f>KPI[[#This Row],[UnitPrice]]*KPI[[#This Row],[Quantity]]</f>
        <v>600</v>
      </c>
      <c r="I1774">
        <v>4</v>
      </c>
    </row>
    <row r="1775" spans="1:9" x14ac:dyDescent="0.3">
      <c r="A1775">
        <v>10930</v>
      </c>
      <c r="B1775">
        <v>58</v>
      </c>
      <c r="C1775">
        <v>13.25</v>
      </c>
      <c r="D1775">
        <v>30</v>
      </c>
      <c r="E1775">
        <v>0.20000000298023224</v>
      </c>
      <c r="F1775" s="1">
        <v>35160</v>
      </c>
      <c r="G1775" t="s">
        <v>647</v>
      </c>
      <c r="H1775">
        <f>KPI[[#This Row],[UnitPrice]]*KPI[[#This Row],[Quantity]]</f>
        <v>397.5</v>
      </c>
      <c r="I1775">
        <v>4</v>
      </c>
    </row>
    <row r="1776" spans="1:9" x14ac:dyDescent="0.3">
      <c r="A1776">
        <v>10931</v>
      </c>
      <c r="B1776">
        <v>13</v>
      </c>
      <c r="C1776">
        <v>6</v>
      </c>
      <c r="D1776">
        <v>42</v>
      </c>
      <c r="E1776">
        <v>0.15000000596046448</v>
      </c>
      <c r="F1776" s="1">
        <v>35160</v>
      </c>
      <c r="G1776" t="s">
        <v>584</v>
      </c>
      <c r="H1776">
        <f>KPI[[#This Row],[UnitPrice]]*KPI[[#This Row],[Quantity]]</f>
        <v>252</v>
      </c>
      <c r="I1776">
        <v>4</v>
      </c>
    </row>
    <row r="1777" spans="1:9" x14ac:dyDescent="0.3">
      <c r="A1777">
        <v>10931</v>
      </c>
      <c r="B1777">
        <v>57</v>
      </c>
      <c r="C1777">
        <v>19.5</v>
      </c>
      <c r="D1777">
        <v>30</v>
      </c>
      <c r="E1777">
        <v>0</v>
      </c>
      <c r="F1777" s="1">
        <v>35160</v>
      </c>
      <c r="G1777" t="s">
        <v>584</v>
      </c>
      <c r="H1777">
        <f>KPI[[#This Row],[UnitPrice]]*KPI[[#This Row],[Quantity]]</f>
        <v>585</v>
      </c>
      <c r="I1777">
        <v>4</v>
      </c>
    </row>
    <row r="1778" spans="1:9" x14ac:dyDescent="0.3">
      <c r="A1778">
        <v>10932</v>
      </c>
      <c r="B1778">
        <v>16</v>
      </c>
      <c r="C1778">
        <v>17.45</v>
      </c>
      <c r="D1778">
        <v>30</v>
      </c>
      <c r="E1778">
        <v>0.10000000149011612</v>
      </c>
      <c r="F1778" s="1">
        <v>35160</v>
      </c>
      <c r="G1778" t="s">
        <v>114</v>
      </c>
      <c r="H1778">
        <f>KPI[[#This Row],[UnitPrice]]*KPI[[#This Row],[Quantity]]</f>
        <v>523.5</v>
      </c>
      <c r="I1778">
        <v>8</v>
      </c>
    </row>
    <row r="1779" spans="1:9" x14ac:dyDescent="0.3">
      <c r="A1779">
        <v>10932</v>
      </c>
      <c r="B1779">
        <v>62</v>
      </c>
      <c r="C1779">
        <v>49.3</v>
      </c>
      <c r="D1779">
        <v>14</v>
      </c>
      <c r="E1779">
        <v>0.10000000149011612</v>
      </c>
      <c r="F1779" s="1">
        <v>35160</v>
      </c>
      <c r="G1779" t="s">
        <v>114</v>
      </c>
      <c r="H1779">
        <f>KPI[[#This Row],[UnitPrice]]*KPI[[#This Row],[Quantity]]</f>
        <v>690.19999999999993</v>
      </c>
      <c r="I1779">
        <v>8</v>
      </c>
    </row>
    <row r="1780" spans="1:9" x14ac:dyDescent="0.3">
      <c r="A1780">
        <v>10932</v>
      </c>
      <c r="B1780">
        <v>72</v>
      </c>
      <c r="C1780">
        <v>34.799999999999997</v>
      </c>
      <c r="D1780">
        <v>16</v>
      </c>
      <c r="E1780">
        <v>0</v>
      </c>
      <c r="F1780" s="1">
        <v>35160</v>
      </c>
      <c r="G1780" t="s">
        <v>114</v>
      </c>
      <c r="H1780">
        <f>KPI[[#This Row],[UnitPrice]]*KPI[[#This Row],[Quantity]]</f>
        <v>556.79999999999995</v>
      </c>
      <c r="I1780">
        <v>8</v>
      </c>
    </row>
    <row r="1781" spans="1:9" x14ac:dyDescent="0.3">
      <c r="A1781">
        <v>10932</v>
      </c>
      <c r="B1781">
        <v>75</v>
      </c>
      <c r="C1781">
        <v>7.75</v>
      </c>
      <c r="D1781">
        <v>20</v>
      </c>
      <c r="E1781">
        <v>0.10000000149011612</v>
      </c>
      <c r="F1781" s="1">
        <v>35160</v>
      </c>
      <c r="G1781" t="s">
        <v>114</v>
      </c>
      <c r="H1781">
        <f>KPI[[#This Row],[UnitPrice]]*KPI[[#This Row],[Quantity]]</f>
        <v>155</v>
      </c>
      <c r="I1781">
        <v>8</v>
      </c>
    </row>
    <row r="1782" spans="1:9" x14ac:dyDescent="0.3">
      <c r="A1782">
        <v>10933</v>
      </c>
      <c r="B1782">
        <v>53</v>
      </c>
      <c r="C1782">
        <v>32.799999999999997</v>
      </c>
      <c r="D1782">
        <v>2</v>
      </c>
      <c r="E1782">
        <v>0</v>
      </c>
      <c r="F1782" s="1">
        <v>35160</v>
      </c>
      <c r="G1782" t="s">
        <v>352</v>
      </c>
      <c r="H1782">
        <f>KPI[[#This Row],[UnitPrice]]*KPI[[#This Row],[Quantity]]</f>
        <v>65.599999999999994</v>
      </c>
      <c r="I1782">
        <v>6</v>
      </c>
    </row>
    <row r="1783" spans="1:9" x14ac:dyDescent="0.3">
      <c r="A1783">
        <v>10933</v>
      </c>
      <c r="B1783">
        <v>61</v>
      </c>
      <c r="C1783">
        <v>28.5</v>
      </c>
      <c r="D1783">
        <v>30</v>
      </c>
      <c r="E1783">
        <v>0</v>
      </c>
      <c r="F1783" s="1">
        <v>35160</v>
      </c>
      <c r="G1783" t="s">
        <v>352</v>
      </c>
      <c r="H1783">
        <f>KPI[[#This Row],[UnitPrice]]*KPI[[#This Row],[Quantity]]</f>
        <v>855</v>
      </c>
      <c r="I1783">
        <v>6</v>
      </c>
    </row>
    <row r="1784" spans="1:9" x14ac:dyDescent="0.3">
      <c r="A1784">
        <v>10934</v>
      </c>
      <c r="B1784">
        <v>6</v>
      </c>
      <c r="C1784">
        <v>25</v>
      </c>
      <c r="D1784">
        <v>20</v>
      </c>
      <c r="E1784">
        <v>0</v>
      </c>
      <c r="F1784" s="1">
        <v>35163</v>
      </c>
      <c r="G1784" t="s">
        <v>400</v>
      </c>
      <c r="H1784">
        <f>KPI[[#This Row],[UnitPrice]]*KPI[[#This Row],[Quantity]]</f>
        <v>500</v>
      </c>
      <c r="I1784">
        <v>3</v>
      </c>
    </row>
    <row r="1785" spans="1:9" x14ac:dyDescent="0.3">
      <c r="A1785">
        <v>10935</v>
      </c>
      <c r="B1785">
        <v>1</v>
      </c>
      <c r="C1785">
        <v>18</v>
      </c>
      <c r="D1785">
        <v>21</v>
      </c>
      <c r="E1785">
        <v>0</v>
      </c>
      <c r="F1785" s="1">
        <v>35163</v>
      </c>
      <c r="G1785" t="s">
        <v>738</v>
      </c>
      <c r="H1785">
        <f>KPI[[#This Row],[UnitPrice]]*KPI[[#This Row],[Quantity]]</f>
        <v>378</v>
      </c>
      <c r="I1785">
        <v>4</v>
      </c>
    </row>
    <row r="1786" spans="1:9" x14ac:dyDescent="0.3">
      <c r="A1786">
        <v>10935</v>
      </c>
      <c r="B1786">
        <v>18</v>
      </c>
      <c r="C1786">
        <v>62.5</v>
      </c>
      <c r="D1786">
        <v>4</v>
      </c>
      <c r="E1786">
        <v>0.25</v>
      </c>
      <c r="F1786" s="1">
        <v>35163</v>
      </c>
      <c r="G1786" t="s">
        <v>738</v>
      </c>
      <c r="H1786">
        <f>KPI[[#This Row],[UnitPrice]]*KPI[[#This Row],[Quantity]]</f>
        <v>250</v>
      </c>
      <c r="I1786">
        <v>4</v>
      </c>
    </row>
    <row r="1787" spans="1:9" x14ac:dyDescent="0.3">
      <c r="A1787">
        <v>10935</v>
      </c>
      <c r="B1787">
        <v>23</v>
      </c>
      <c r="C1787">
        <v>9</v>
      </c>
      <c r="D1787">
        <v>8</v>
      </c>
      <c r="E1787">
        <v>0.25</v>
      </c>
      <c r="F1787" s="1">
        <v>35163</v>
      </c>
      <c r="G1787" t="s">
        <v>738</v>
      </c>
      <c r="H1787">
        <f>KPI[[#This Row],[UnitPrice]]*KPI[[#This Row],[Quantity]]</f>
        <v>72</v>
      </c>
      <c r="I1787">
        <v>4</v>
      </c>
    </row>
    <row r="1788" spans="1:9" x14ac:dyDescent="0.3">
      <c r="A1788">
        <v>10936</v>
      </c>
      <c r="B1788">
        <v>36</v>
      </c>
      <c r="C1788">
        <v>19</v>
      </c>
      <c r="D1788">
        <v>30</v>
      </c>
      <c r="E1788">
        <v>0.20000000298023224</v>
      </c>
      <c r="F1788" s="1">
        <v>35163</v>
      </c>
      <c r="G1788" t="s">
        <v>298</v>
      </c>
      <c r="H1788">
        <f>KPI[[#This Row],[UnitPrice]]*KPI[[#This Row],[Quantity]]</f>
        <v>570</v>
      </c>
      <c r="I1788">
        <v>3</v>
      </c>
    </row>
    <row r="1789" spans="1:9" x14ac:dyDescent="0.3">
      <c r="A1789">
        <v>10937</v>
      </c>
      <c r="B1789">
        <v>28</v>
      </c>
      <c r="C1789">
        <v>45.6</v>
      </c>
      <c r="D1789">
        <v>8</v>
      </c>
      <c r="E1789">
        <v>0</v>
      </c>
      <c r="F1789" s="1">
        <v>35164</v>
      </c>
      <c r="G1789" t="s">
        <v>139</v>
      </c>
      <c r="H1789">
        <f>KPI[[#This Row],[UnitPrice]]*KPI[[#This Row],[Quantity]]</f>
        <v>364.8</v>
      </c>
      <c r="I1789">
        <v>7</v>
      </c>
    </row>
    <row r="1790" spans="1:9" x14ac:dyDescent="0.3">
      <c r="A1790">
        <v>10937</v>
      </c>
      <c r="B1790">
        <v>34</v>
      </c>
      <c r="C1790">
        <v>14</v>
      </c>
      <c r="D1790">
        <v>20</v>
      </c>
      <c r="E1790">
        <v>0</v>
      </c>
      <c r="F1790" s="1">
        <v>35164</v>
      </c>
      <c r="G1790" t="s">
        <v>139</v>
      </c>
      <c r="H1790">
        <f>KPI[[#This Row],[UnitPrice]]*KPI[[#This Row],[Quantity]]</f>
        <v>280</v>
      </c>
      <c r="I1790">
        <v>7</v>
      </c>
    </row>
    <row r="1791" spans="1:9" x14ac:dyDescent="0.3">
      <c r="A1791">
        <v>10938</v>
      </c>
      <c r="B1791">
        <v>13</v>
      </c>
      <c r="C1791">
        <v>6</v>
      </c>
      <c r="D1791">
        <v>20</v>
      </c>
      <c r="E1791">
        <v>0.25</v>
      </c>
      <c r="F1791" s="1">
        <v>35164</v>
      </c>
      <c r="G1791" t="s">
        <v>547</v>
      </c>
      <c r="H1791">
        <f>KPI[[#This Row],[UnitPrice]]*KPI[[#This Row],[Quantity]]</f>
        <v>120</v>
      </c>
      <c r="I1791">
        <v>3</v>
      </c>
    </row>
    <row r="1792" spans="1:9" x14ac:dyDescent="0.3">
      <c r="A1792">
        <v>10938</v>
      </c>
      <c r="B1792">
        <v>43</v>
      </c>
      <c r="C1792">
        <v>46</v>
      </c>
      <c r="D1792">
        <v>24</v>
      </c>
      <c r="E1792">
        <v>0.25</v>
      </c>
      <c r="F1792" s="1">
        <v>35164</v>
      </c>
      <c r="G1792" t="s">
        <v>547</v>
      </c>
      <c r="H1792">
        <f>KPI[[#This Row],[UnitPrice]]*KPI[[#This Row],[Quantity]]</f>
        <v>1104</v>
      </c>
      <c r="I1792">
        <v>3</v>
      </c>
    </row>
    <row r="1793" spans="1:9" x14ac:dyDescent="0.3">
      <c r="A1793">
        <v>10938</v>
      </c>
      <c r="B1793">
        <v>60</v>
      </c>
      <c r="C1793">
        <v>34</v>
      </c>
      <c r="D1793">
        <v>49</v>
      </c>
      <c r="E1793">
        <v>0.25</v>
      </c>
      <c r="F1793" s="1">
        <v>35164</v>
      </c>
      <c r="G1793" t="s">
        <v>547</v>
      </c>
      <c r="H1793">
        <f>KPI[[#This Row],[UnitPrice]]*KPI[[#This Row],[Quantity]]</f>
        <v>1666</v>
      </c>
      <c r="I1793">
        <v>3</v>
      </c>
    </row>
    <row r="1794" spans="1:9" x14ac:dyDescent="0.3">
      <c r="A1794">
        <v>10938</v>
      </c>
      <c r="B1794">
        <v>71</v>
      </c>
      <c r="C1794">
        <v>21.5</v>
      </c>
      <c r="D1794">
        <v>35</v>
      </c>
      <c r="E1794">
        <v>0.25</v>
      </c>
      <c r="F1794" s="1">
        <v>35164</v>
      </c>
      <c r="G1794" t="s">
        <v>547</v>
      </c>
      <c r="H1794">
        <f>KPI[[#This Row],[UnitPrice]]*KPI[[#This Row],[Quantity]]</f>
        <v>752.5</v>
      </c>
      <c r="I1794">
        <v>3</v>
      </c>
    </row>
    <row r="1795" spans="1:9" x14ac:dyDescent="0.3">
      <c r="A1795">
        <v>10939</v>
      </c>
      <c r="B1795">
        <v>2</v>
      </c>
      <c r="C1795">
        <v>19</v>
      </c>
      <c r="D1795">
        <v>10</v>
      </c>
      <c r="E1795">
        <v>0.15000000596046448</v>
      </c>
      <c r="F1795" s="1">
        <v>35164</v>
      </c>
      <c r="G1795" t="s">
        <v>442</v>
      </c>
      <c r="H1795">
        <f>KPI[[#This Row],[UnitPrice]]*KPI[[#This Row],[Quantity]]</f>
        <v>190</v>
      </c>
      <c r="I1795">
        <v>2</v>
      </c>
    </row>
    <row r="1796" spans="1:9" x14ac:dyDescent="0.3">
      <c r="A1796">
        <v>10939</v>
      </c>
      <c r="B1796">
        <v>67</v>
      </c>
      <c r="C1796">
        <v>14</v>
      </c>
      <c r="D1796">
        <v>40</v>
      </c>
      <c r="E1796">
        <v>0.15000000596046448</v>
      </c>
      <c r="F1796" s="1">
        <v>35164</v>
      </c>
      <c r="G1796" t="s">
        <v>442</v>
      </c>
      <c r="H1796">
        <f>KPI[[#This Row],[UnitPrice]]*KPI[[#This Row],[Quantity]]</f>
        <v>560</v>
      </c>
      <c r="I1796">
        <v>2</v>
      </c>
    </row>
    <row r="1797" spans="1:9" x14ac:dyDescent="0.3">
      <c r="A1797">
        <v>10940</v>
      </c>
      <c r="B1797">
        <v>7</v>
      </c>
      <c r="C1797">
        <v>30</v>
      </c>
      <c r="D1797">
        <v>8</v>
      </c>
      <c r="E1797">
        <v>0</v>
      </c>
      <c r="F1797" s="1">
        <v>35165</v>
      </c>
      <c r="G1797" t="s">
        <v>114</v>
      </c>
      <c r="H1797">
        <f>KPI[[#This Row],[UnitPrice]]*KPI[[#This Row],[Quantity]]</f>
        <v>240</v>
      </c>
      <c r="I1797">
        <v>8</v>
      </c>
    </row>
    <row r="1798" spans="1:9" x14ac:dyDescent="0.3">
      <c r="A1798">
        <v>10940</v>
      </c>
      <c r="B1798">
        <v>13</v>
      </c>
      <c r="C1798">
        <v>6</v>
      </c>
      <c r="D1798">
        <v>20</v>
      </c>
      <c r="E1798">
        <v>0</v>
      </c>
      <c r="F1798" s="1">
        <v>35165</v>
      </c>
      <c r="G1798" t="s">
        <v>114</v>
      </c>
      <c r="H1798">
        <f>KPI[[#This Row],[UnitPrice]]*KPI[[#This Row],[Quantity]]</f>
        <v>120</v>
      </c>
      <c r="I1798">
        <v>8</v>
      </c>
    </row>
    <row r="1799" spans="1:9" x14ac:dyDescent="0.3">
      <c r="A1799">
        <v>10941</v>
      </c>
      <c r="B1799">
        <v>31</v>
      </c>
      <c r="C1799">
        <v>12.5</v>
      </c>
      <c r="D1799">
        <v>44</v>
      </c>
      <c r="E1799">
        <v>0.25</v>
      </c>
      <c r="F1799" s="1">
        <v>35165</v>
      </c>
      <c r="G1799" t="s">
        <v>607</v>
      </c>
      <c r="H1799">
        <f>KPI[[#This Row],[UnitPrice]]*KPI[[#This Row],[Quantity]]</f>
        <v>550</v>
      </c>
      <c r="I1799">
        <v>7</v>
      </c>
    </row>
    <row r="1800" spans="1:9" x14ac:dyDescent="0.3">
      <c r="A1800">
        <v>10941</v>
      </c>
      <c r="B1800">
        <v>62</v>
      </c>
      <c r="C1800">
        <v>49.3</v>
      </c>
      <c r="D1800">
        <v>30</v>
      </c>
      <c r="E1800">
        <v>0.25</v>
      </c>
      <c r="F1800" s="1">
        <v>35165</v>
      </c>
      <c r="G1800" t="s">
        <v>607</v>
      </c>
      <c r="H1800">
        <f>KPI[[#This Row],[UnitPrice]]*KPI[[#This Row],[Quantity]]</f>
        <v>1479</v>
      </c>
      <c r="I1800">
        <v>7</v>
      </c>
    </row>
    <row r="1801" spans="1:9" x14ac:dyDescent="0.3">
      <c r="A1801">
        <v>10941</v>
      </c>
      <c r="B1801">
        <v>68</v>
      </c>
      <c r="C1801">
        <v>12.5</v>
      </c>
      <c r="D1801">
        <v>80</v>
      </c>
      <c r="E1801">
        <v>0.25</v>
      </c>
      <c r="F1801" s="1">
        <v>35165</v>
      </c>
      <c r="G1801" t="s">
        <v>607</v>
      </c>
      <c r="H1801">
        <f>KPI[[#This Row],[UnitPrice]]*KPI[[#This Row],[Quantity]]</f>
        <v>1000</v>
      </c>
      <c r="I1801">
        <v>7</v>
      </c>
    </row>
    <row r="1802" spans="1:9" x14ac:dyDescent="0.3">
      <c r="A1802">
        <v>10941</v>
      </c>
      <c r="B1802">
        <v>72</v>
      </c>
      <c r="C1802">
        <v>34.799999999999997</v>
      </c>
      <c r="D1802">
        <v>50</v>
      </c>
      <c r="E1802">
        <v>0</v>
      </c>
      <c r="F1802" s="1">
        <v>35165</v>
      </c>
      <c r="G1802" t="s">
        <v>607</v>
      </c>
      <c r="H1802">
        <f>KPI[[#This Row],[UnitPrice]]*KPI[[#This Row],[Quantity]]</f>
        <v>1739.9999999999998</v>
      </c>
      <c r="I1802">
        <v>7</v>
      </c>
    </row>
    <row r="1803" spans="1:9" x14ac:dyDescent="0.3">
      <c r="A1803">
        <v>10942</v>
      </c>
      <c r="B1803">
        <v>49</v>
      </c>
      <c r="C1803">
        <v>20</v>
      </c>
      <c r="D1803">
        <v>28</v>
      </c>
      <c r="E1803">
        <v>0</v>
      </c>
      <c r="F1803" s="1">
        <v>35165</v>
      </c>
      <c r="G1803" t="s">
        <v>570</v>
      </c>
      <c r="H1803">
        <f>KPI[[#This Row],[UnitPrice]]*KPI[[#This Row],[Quantity]]</f>
        <v>560</v>
      </c>
      <c r="I1803">
        <v>9</v>
      </c>
    </row>
    <row r="1804" spans="1:9" x14ac:dyDescent="0.3">
      <c r="A1804">
        <v>10943</v>
      </c>
      <c r="B1804">
        <v>13</v>
      </c>
      <c r="C1804">
        <v>6</v>
      </c>
      <c r="D1804">
        <v>15</v>
      </c>
      <c r="E1804">
        <v>0</v>
      </c>
      <c r="F1804" s="1">
        <v>35165</v>
      </c>
      <c r="G1804" t="s">
        <v>133</v>
      </c>
      <c r="H1804">
        <f>KPI[[#This Row],[UnitPrice]]*KPI[[#This Row],[Quantity]]</f>
        <v>90</v>
      </c>
      <c r="I1804">
        <v>4</v>
      </c>
    </row>
    <row r="1805" spans="1:9" x14ac:dyDescent="0.3">
      <c r="A1805">
        <v>10943</v>
      </c>
      <c r="B1805">
        <v>22</v>
      </c>
      <c r="C1805">
        <v>21</v>
      </c>
      <c r="D1805">
        <v>21</v>
      </c>
      <c r="E1805">
        <v>0</v>
      </c>
      <c r="F1805" s="1">
        <v>35165</v>
      </c>
      <c r="G1805" t="s">
        <v>133</v>
      </c>
      <c r="H1805">
        <f>KPI[[#This Row],[UnitPrice]]*KPI[[#This Row],[Quantity]]</f>
        <v>441</v>
      </c>
      <c r="I1805">
        <v>4</v>
      </c>
    </row>
    <row r="1806" spans="1:9" x14ac:dyDescent="0.3">
      <c r="A1806">
        <v>10943</v>
      </c>
      <c r="B1806">
        <v>46</v>
      </c>
      <c r="C1806">
        <v>12</v>
      </c>
      <c r="D1806">
        <v>15</v>
      </c>
      <c r="E1806">
        <v>0</v>
      </c>
      <c r="F1806" s="1">
        <v>35165</v>
      </c>
      <c r="G1806" t="s">
        <v>133</v>
      </c>
      <c r="H1806">
        <f>KPI[[#This Row],[UnitPrice]]*KPI[[#This Row],[Quantity]]</f>
        <v>180</v>
      </c>
      <c r="I1806">
        <v>4</v>
      </c>
    </row>
    <row r="1807" spans="1:9" x14ac:dyDescent="0.3">
      <c r="A1807">
        <v>10944</v>
      </c>
      <c r="B1807">
        <v>11</v>
      </c>
      <c r="C1807">
        <v>21</v>
      </c>
      <c r="D1807">
        <v>5</v>
      </c>
      <c r="E1807">
        <v>0.25</v>
      </c>
      <c r="F1807" s="1">
        <v>35166</v>
      </c>
      <c r="G1807" t="s">
        <v>122</v>
      </c>
      <c r="H1807">
        <f>KPI[[#This Row],[UnitPrice]]*KPI[[#This Row],[Quantity]]</f>
        <v>105</v>
      </c>
      <c r="I1807">
        <v>6</v>
      </c>
    </row>
    <row r="1808" spans="1:9" x14ac:dyDescent="0.3">
      <c r="A1808">
        <v>10944</v>
      </c>
      <c r="B1808">
        <v>44</v>
      </c>
      <c r="C1808">
        <v>19.45</v>
      </c>
      <c r="D1808">
        <v>18</v>
      </c>
      <c r="E1808">
        <v>0.25</v>
      </c>
      <c r="F1808" s="1">
        <v>35166</v>
      </c>
      <c r="G1808" t="s">
        <v>122</v>
      </c>
      <c r="H1808">
        <f>KPI[[#This Row],[UnitPrice]]*KPI[[#This Row],[Quantity]]</f>
        <v>350.09999999999997</v>
      </c>
      <c r="I1808">
        <v>6</v>
      </c>
    </row>
    <row r="1809" spans="1:9" x14ac:dyDescent="0.3">
      <c r="A1809">
        <v>10944</v>
      </c>
      <c r="B1809">
        <v>56</v>
      </c>
      <c r="C1809">
        <v>38</v>
      </c>
      <c r="D1809">
        <v>18</v>
      </c>
      <c r="E1809">
        <v>0</v>
      </c>
      <c r="F1809" s="1">
        <v>35166</v>
      </c>
      <c r="G1809" t="s">
        <v>122</v>
      </c>
      <c r="H1809">
        <f>KPI[[#This Row],[UnitPrice]]*KPI[[#This Row],[Quantity]]</f>
        <v>684</v>
      </c>
      <c r="I1809">
        <v>6</v>
      </c>
    </row>
    <row r="1810" spans="1:9" x14ac:dyDescent="0.3">
      <c r="A1810">
        <v>10945</v>
      </c>
      <c r="B1810">
        <v>13</v>
      </c>
      <c r="C1810">
        <v>6</v>
      </c>
      <c r="D1810">
        <v>20</v>
      </c>
      <c r="E1810">
        <v>0</v>
      </c>
      <c r="F1810" s="1">
        <v>35166</v>
      </c>
      <c r="G1810" t="s">
        <v>468</v>
      </c>
      <c r="H1810">
        <f>KPI[[#This Row],[UnitPrice]]*KPI[[#This Row],[Quantity]]</f>
        <v>120</v>
      </c>
      <c r="I1810">
        <v>4</v>
      </c>
    </row>
    <row r="1811" spans="1:9" x14ac:dyDescent="0.3">
      <c r="A1811">
        <v>10945</v>
      </c>
      <c r="B1811">
        <v>31</v>
      </c>
      <c r="C1811">
        <v>12.5</v>
      </c>
      <c r="D1811">
        <v>10</v>
      </c>
      <c r="E1811">
        <v>0</v>
      </c>
      <c r="F1811" s="1">
        <v>35166</v>
      </c>
      <c r="G1811" t="s">
        <v>468</v>
      </c>
      <c r="H1811">
        <f>KPI[[#This Row],[UnitPrice]]*KPI[[#This Row],[Quantity]]</f>
        <v>125</v>
      </c>
      <c r="I1811">
        <v>4</v>
      </c>
    </row>
    <row r="1812" spans="1:9" x14ac:dyDescent="0.3">
      <c r="A1812">
        <v>10946</v>
      </c>
      <c r="B1812">
        <v>10</v>
      </c>
      <c r="C1812">
        <v>31</v>
      </c>
      <c r="D1812">
        <v>25</v>
      </c>
      <c r="E1812">
        <v>0</v>
      </c>
      <c r="F1812" s="1">
        <v>35166</v>
      </c>
      <c r="G1812" t="s">
        <v>698</v>
      </c>
      <c r="H1812">
        <f>KPI[[#This Row],[UnitPrice]]*KPI[[#This Row],[Quantity]]</f>
        <v>775</v>
      </c>
      <c r="I1812">
        <v>1</v>
      </c>
    </row>
    <row r="1813" spans="1:9" x14ac:dyDescent="0.3">
      <c r="A1813">
        <v>10946</v>
      </c>
      <c r="B1813">
        <v>24</v>
      </c>
      <c r="C1813">
        <v>4.5</v>
      </c>
      <c r="D1813">
        <v>25</v>
      </c>
      <c r="E1813">
        <v>0</v>
      </c>
      <c r="F1813" s="1">
        <v>35166</v>
      </c>
      <c r="G1813" t="s">
        <v>698</v>
      </c>
      <c r="H1813">
        <f>KPI[[#This Row],[UnitPrice]]*KPI[[#This Row],[Quantity]]</f>
        <v>112.5</v>
      </c>
      <c r="I1813">
        <v>1</v>
      </c>
    </row>
    <row r="1814" spans="1:9" x14ac:dyDescent="0.3">
      <c r="A1814">
        <v>10946</v>
      </c>
      <c r="B1814">
        <v>77</v>
      </c>
      <c r="C1814">
        <v>13</v>
      </c>
      <c r="D1814">
        <v>40</v>
      </c>
      <c r="E1814">
        <v>0</v>
      </c>
      <c r="F1814" s="1">
        <v>35166</v>
      </c>
      <c r="G1814" t="s">
        <v>698</v>
      </c>
      <c r="H1814">
        <f>KPI[[#This Row],[UnitPrice]]*KPI[[#This Row],[Quantity]]</f>
        <v>520</v>
      </c>
      <c r="I1814">
        <v>1</v>
      </c>
    </row>
    <row r="1815" spans="1:9" x14ac:dyDescent="0.3">
      <c r="A1815">
        <v>10947</v>
      </c>
      <c r="B1815">
        <v>59</v>
      </c>
      <c r="C1815">
        <v>55</v>
      </c>
      <c r="D1815">
        <v>4</v>
      </c>
      <c r="E1815">
        <v>0</v>
      </c>
      <c r="F1815" s="1">
        <v>35167</v>
      </c>
      <c r="G1815" t="s">
        <v>133</v>
      </c>
      <c r="H1815">
        <f>KPI[[#This Row],[UnitPrice]]*KPI[[#This Row],[Quantity]]</f>
        <v>220</v>
      </c>
      <c r="I1815">
        <v>3</v>
      </c>
    </row>
    <row r="1816" spans="1:9" x14ac:dyDescent="0.3">
      <c r="A1816">
        <v>10948</v>
      </c>
      <c r="B1816">
        <v>50</v>
      </c>
      <c r="C1816">
        <v>16.25</v>
      </c>
      <c r="D1816">
        <v>9</v>
      </c>
      <c r="E1816">
        <v>0</v>
      </c>
      <c r="F1816" s="1">
        <v>35167</v>
      </c>
      <c r="G1816" t="s">
        <v>284</v>
      </c>
      <c r="H1816">
        <f>KPI[[#This Row],[UnitPrice]]*KPI[[#This Row],[Quantity]]</f>
        <v>146.25</v>
      </c>
      <c r="I1816">
        <v>3</v>
      </c>
    </row>
    <row r="1817" spans="1:9" x14ac:dyDescent="0.3">
      <c r="A1817">
        <v>10948</v>
      </c>
      <c r="B1817">
        <v>51</v>
      </c>
      <c r="C1817">
        <v>53</v>
      </c>
      <c r="D1817">
        <v>40</v>
      </c>
      <c r="E1817">
        <v>0</v>
      </c>
      <c r="F1817" s="1">
        <v>35167</v>
      </c>
      <c r="G1817" t="s">
        <v>284</v>
      </c>
      <c r="H1817">
        <f>KPI[[#This Row],[UnitPrice]]*KPI[[#This Row],[Quantity]]</f>
        <v>2120</v>
      </c>
      <c r="I1817">
        <v>3</v>
      </c>
    </row>
    <row r="1818" spans="1:9" x14ac:dyDescent="0.3">
      <c r="A1818">
        <v>10948</v>
      </c>
      <c r="B1818">
        <v>55</v>
      </c>
      <c r="C1818">
        <v>24</v>
      </c>
      <c r="D1818">
        <v>4</v>
      </c>
      <c r="E1818">
        <v>0</v>
      </c>
      <c r="F1818" s="1">
        <v>35167</v>
      </c>
      <c r="G1818" t="s">
        <v>284</v>
      </c>
      <c r="H1818">
        <f>KPI[[#This Row],[UnitPrice]]*KPI[[#This Row],[Quantity]]</f>
        <v>96</v>
      </c>
      <c r="I1818">
        <v>3</v>
      </c>
    </row>
    <row r="1819" spans="1:9" x14ac:dyDescent="0.3">
      <c r="A1819">
        <v>10949</v>
      </c>
      <c r="B1819">
        <v>6</v>
      </c>
      <c r="C1819">
        <v>25</v>
      </c>
      <c r="D1819">
        <v>12</v>
      </c>
      <c r="E1819">
        <v>0</v>
      </c>
      <c r="F1819" s="1">
        <v>35167</v>
      </c>
      <c r="G1819" t="s">
        <v>122</v>
      </c>
      <c r="H1819">
        <f>KPI[[#This Row],[UnitPrice]]*KPI[[#This Row],[Quantity]]</f>
        <v>300</v>
      </c>
      <c r="I1819">
        <v>2</v>
      </c>
    </row>
    <row r="1820" spans="1:9" x14ac:dyDescent="0.3">
      <c r="A1820">
        <v>10949</v>
      </c>
      <c r="B1820">
        <v>10</v>
      </c>
      <c r="C1820">
        <v>31</v>
      </c>
      <c r="D1820">
        <v>30</v>
      </c>
      <c r="E1820">
        <v>0</v>
      </c>
      <c r="F1820" s="1">
        <v>35167</v>
      </c>
      <c r="G1820" t="s">
        <v>122</v>
      </c>
      <c r="H1820">
        <f>KPI[[#This Row],[UnitPrice]]*KPI[[#This Row],[Quantity]]</f>
        <v>930</v>
      </c>
      <c r="I1820">
        <v>2</v>
      </c>
    </row>
    <row r="1821" spans="1:9" x14ac:dyDescent="0.3">
      <c r="A1821">
        <v>10949</v>
      </c>
      <c r="B1821">
        <v>17</v>
      </c>
      <c r="C1821">
        <v>39</v>
      </c>
      <c r="D1821">
        <v>6</v>
      </c>
      <c r="E1821">
        <v>0</v>
      </c>
      <c r="F1821" s="1">
        <v>35167</v>
      </c>
      <c r="G1821" t="s">
        <v>122</v>
      </c>
      <c r="H1821">
        <f>KPI[[#This Row],[UnitPrice]]*KPI[[#This Row],[Quantity]]</f>
        <v>234</v>
      </c>
      <c r="I1821">
        <v>2</v>
      </c>
    </row>
    <row r="1822" spans="1:9" x14ac:dyDescent="0.3">
      <c r="A1822">
        <v>10949</v>
      </c>
      <c r="B1822">
        <v>62</v>
      </c>
      <c r="C1822">
        <v>49.3</v>
      </c>
      <c r="D1822">
        <v>60</v>
      </c>
      <c r="E1822">
        <v>0</v>
      </c>
      <c r="F1822" s="1">
        <v>35167</v>
      </c>
      <c r="G1822" t="s">
        <v>122</v>
      </c>
      <c r="H1822">
        <f>KPI[[#This Row],[UnitPrice]]*KPI[[#This Row],[Quantity]]</f>
        <v>2958</v>
      </c>
      <c r="I1822">
        <v>2</v>
      </c>
    </row>
    <row r="1823" spans="1:9" x14ac:dyDescent="0.3">
      <c r="A1823">
        <v>10950</v>
      </c>
      <c r="B1823">
        <v>4</v>
      </c>
      <c r="C1823">
        <v>22</v>
      </c>
      <c r="D1823">
        <v>5</v>
      </c>
      <c r="E1823">
        <v>0</v>
      </c>
      <c r="F1823" s="1">
        <v>35170</v>
      </c>
      <c r="G1823" t="s">
        <v>442</v>
      </c>
      <c r="H1823">
        <f>KPI[[#This Row],[UnitPrice]]*KPI[[#This Row],[Quantity]]</f>
        <v>110</v>
      </c>
      <c r="I1823">
        <v>1</v>
      </c>
    </row>
    <row r="1824" spans="1:9" x14ac:dyDescent="0.3">
      <c r="A1824">
        <v>10951</v>
      </c>
      <c r="B1824">
        <v>33</v>
      </c>
      <c r="C1824">
        <v>2.5</v>
      </c>
      <c r="D1824">
        <v>15</v>
      </c>
      <c r="E1824">
        <v>5.000000074505806E-2</v>
      </c>
      <c r="F1824" s="1">
        <v>35170</v>
      </c>
      <c r="G1824" t="s">
        <v>584</v>
      </c>
      <c r="H1824">
        <f>KPI[[#This Row],[UnitPrice]]*KPI[[#This Row],[Quantity]]</f>
        <v>37.5</v>
      </c>
      <c r="I1824">
        <v>9</v>
      </c>
    </row>
    <row r="1825" spans="1:9" x14ac:dyDescent="0.3">
      <c r="A1825">
        <v>10951</v>
      </c>
      <c r="B1825">
        <v>41</v>
      </c>
      <c r="C1825">
        <v>9.65</v>
      </c>
      <c r="D1825">
        <v>6</v>
      </c>
      <c r="E1825">
        <v>5.000000074505806E-2</v>
      </c>
      <c r="F1825" s="1">
        <v>35170</v>
      </c>
      <c r="G1825" t="s">
        <v>584</v>
      </c>
      <c r="H1825">
        <f>KPI[[#This Row],[UnitPrice]]*KPI[[#This Row],[Quantity]]</f>
        <v>57.900000000000006</v>
      </c>
      <c r="I1825">
        <v>9</v>
      </c>
    </row>
    <row r="1826" spans="1:9" x14ac:dyDescent="0.3">
      <c r="A1826">
        <v>10951</v>
      </c>
      <c r="B1826">
        <v>75</v>
      </c>
      <c r="C1826">
        <v>7.75</v>
      </c>
      <c r="D1826">
        <v>50</v>
      </c>
      <c r="E1826">
        <v>5.000000074505806E-2</v>
      </c>
      <c r="F1826" s="1">
        <v>35170</v>
      </c>
      <c r="G1826" t="s">
        <v>584</v>
      </c>
      <c r="H1826">
        <f>KPI[[#This Row],[UnitPrice]]*KPI[[#This Row],[Quantity]]</f>
        <v>387.5</v>
      </c>
      <c r="I1826">
        <v>9</v>
      </c>
    </row>
    <row r="1827" spans="1:9" x14ac:dyDescent="0.3">
      <c r="A1827">
        <v>10952</v>
      </c>
      <c r="B1827">
        <v>6</v>
      </c>
      <c r="C1827">
        <v>25</v>
      </c>
      <c r="D1827">
        <v>16</v>
      </c>
      <c r="E1827">
        <v>5.000000074505806E-2</v>
      </c>
      <c r="F1827" s="1">
        <v>35170</v>
      </c>
      <c r="G1827" t="s">
        <v>41</v>
      </c>
      <c r="H1827">
        <f>KPI[[#This Row],[UnitPrice]]*KPI[[#This Row],[Quantity]]</f>
        <v>400</v>
      </c>
      <c r="I1827">
        <v>1</v>
      </c>
    </row>
    <row r="1828" spans="1:9" x14ac:dyDescent="0.3">
      <c r="A1828">
        <v>10952</v>
      </c>
      <c r="B1828">
        <v>28</v>
      </c>
      <c r="C1828">
        <v>45.6</v>
      </c>
      <c r="D1828">
        <v>2</v>
      </c>
      <c r="E1828">
        <v>0</v>
      </c>
      <c r="F1828" s="1">
        <v>35170</v>
      </c>
      <c r="G1828" t="s">
        <v>41</v>
      </c>
      <c r="H1828">
        <f>KPI[[#This Row],[UnitPrice]]*KPI[[#This Row],[Quantity]]</f>
        <v>91.2</v>
      </c>
      <c r="I1828">
        <v>1</v>
      </c>
    </row>
    <row r="1829" spans="1:9" x14ac:dyDescent="0.3">
      <c r="A1829">
        <v>10953</v>
      </c>
      <c r="B1829">
        <v>20</v>
      </c>
      <c r="C1829">
        <v>81</v>
      </c>
      <c r="D1829">
        <v>50</v>
      </c>
      <c r="E1829">
        <v>5.000000074505806E-2</v>
      </c>
      <c r="F1829" s="1">
        <v>35170</v>
      </c>
      <c r="G1829" t="s">
        <v>68</v>
      </c>
      <c r="H1829">
        <f>KPI[[#This Row],[UnitPrice]]*KPI[[#This Row],[Quantity]]</f>
        <v>4050</v>
      </c>
      <c r="I1829">
        <v>9</v>
      </c>
    </row>
    <row r="1830" spans="1:9" x14ac:dyDescent="0.3">
      <c r="A1830">
        <v>10953</v>
      </c>
      <c r="B1830">
        <v>31</v>
      </c>
      <c r="C1830">
        <v>12.5</v>
      </c>
      <c r="D1830">
        <v>50</v>
      </c>
      <c r="E1830">
        <v>5.000000074505806E-2</v>
      </c>
      <c r="F1830" s="1">
        <v>35170</v>
      </c>
      <c r="G1830" t="s">
        <v>68</v>
      </c>
      <c r="H1830">
        <f>KPI[[#This Row],[UnitPrice]]*KPI[[#This Row],[Quantity]]</f>
        <v>625</v>
      </c>
      <c r="I1830">
        <v>9</v>
      </c>
    </row>
    <row r="1831" spans="1:9" x14ac:dyDescent="0.3">
      <c r="A1831">
        <v>10954</v>
      </c>
      <c r="B1831">
        <v>16</v>
      </c>
      <c r="C1831">
        <v>17.45</v>
      </c>
      <c r="D1831">
        <v>28</v>
      </c>
      <c r="E1831">
        <v>0.15000000596046448</v>
      </c>
      <c r="F1831" s="1">
        <v>35171</v>
      </c>
      <c r="G1831" t="s">
        <v>425</v>
      </c>
      <c r="H1831">
        <f>KPI[[#This Row],[UnitPrice]]*KPI[[#This Row],[Quantity]]</f>
        <v>488.59999999999997</v>
      </c>
      <c r="I1831">
        <v>5</v>
      </c>
    </row>
    <row r="1832" spans="1:9" x14ac:dyDescent="0.3">
      <c r="A1832">
        <v>10954</v>
      </c>
      <c r="B1832">
        <v>31</v>
      </c>
      <c r="C1832">
        <v>12.5</v>
      </c>
      <c r="D1832">
        <v>25</v>
      </c>
      <c r="E1832">
        <v>0.15000000596046448</v>
      </c>
      <c r="F1832" s="1">
        <v>35171</v>
      </c>
      <c r="G1832" t="s">
        <v>425</v>
      </c>
      <c r="H1832">
        <f>KPI[[#This Row],[UnitPrice]]*KPI[[#This Row],[Quantity]]</f>
        <v>312.5</v>
      </c>
      <c r="I1832">
        <v>5</v>
      </c>
    </row>
    <row r="1833" spans="1:9" x14ac:dyDescent="0.3">
      <c r="A1833">
        <v>10954</v>
      </c>
      <c r="B1833">
        <v>45</v>
      </c>
      <c r="C1833">
        <v>9.5</v>
      </c>
      <c r="D1833">
        <v>30</v>
      </c>
      <c r="E1833">
        <v>0</v>
      </c>
      <c r="F1833" s="1">
        <v>35171</v>
      </c>
      <c r="G1833" t="s">
        <v>425</v>
      </c>
      <c r="H1833">
        <f>KPI[[#This Row],[UnitPrice]]*KPI[[#This Row],[Quantity]]</f>
        <v>285</v>
      </c>
      <c r="I1833">
        <v>5</v>
      </c>
    </row>
    <row r="1834" spans="1:9" x14ac:dyDescent="0.3">
      <c r="A1834">
        <v>10954</v>
      </c>
      <c r="B1834">
        <v>60</v>
      </c>
      <c r="C1834">
        <v>34</v>
      </c>
      <c r="D1834">
        <v>24</v>
      </c>
      <c r="E1834">
        <v>0.15000000596046448</v>
      </c>
      <c r="F1834" s="1">
        <v>35171</v>
      </c>
      <c r="G1834" t="s">
        <v>425</v>
      </c>
      <c r="H1834">
        <f>KPI[[#This Row],[UnitPrice]]*KPI[[#This Row],[Quantity]]</f>
        <v>816</v>
      </c>
      <c r="I1834">
        <v>5</v>
      </c>
    </row>
    <row r="1835" spans="1:9" x14ac:dyDescent="0.3">
      <c r="A1835">
        <v>10955</v>
      </c>
      <c r="B1835">
        <v>75</v>
      </c>
      <c r="C1835">
        <v>7.75</v>
      </c>
      <c r="D1835">
        <v>12</v>
      </c>
      <c r="E1835">
        <v>0.20000000298023224</v>
      </c>
      <c r="F1835" s="1">
        <v>35171</v>
      </c>
      <c r="G1835" t="s">
        <v>237</v>
      </c>
      <c r="H1835">
        <f>KPI[[#This Row],[UnitPrice]]*KPI[[#This Row],[Quantity]]</f>
        <v>93</v>
      </c>
      <c r="I1835">
        <v>8</v>
      </c>
    </row>
    <row r="1836" spans="1:9" x14ac:dyDescent="0.3">
      <c r="A1836">
        <v>10956</v>
      </c>
      <c r="B1836">
        <v>21</v>
      </c>
      <c r="C1836">
        <v>10</v>
      </c>
      <c r="D1836">
        <v>12</v>
      </c>
      <c r="E1836">
        <v>0</v>
      </c>
      <c r="F1836" s="1">
        <v>35171</v>
      </c>
      <c r="G1836" t="s">
        <v>87</v>
      </c>
      <c r="H1836">
        <f>KPI[[#This Row],[UnitPrice]]*KPI[[#This Row],[Quantity]]</f>
        <v>120</v>
      </c>
      <c r="I1836">
        <v>6</v>
      </c>
    </row>
    <row r="1837" spans="1:9" x14ac:dyDescent="0.3">
      <c r="A1837">
        <v>10956</v>
      </c>
      <c r="B1837">
        <v>47</v>
      </c>
      <c r="C1837">
        <v>9.5</v>
      </c>
      <c r="D1837">
        <v>14</v>
      </c>
      <c r="E1837">
        <v>0</v>
      </c>
      <c r="F1837" s="1">
        <v>35171</v>
      </c>
      <c r="G1837" t="s">
        <v>87</v>
      </c>
      <c r="H1837">
        <f>KPI[[#This Row],[UnitPrice]]*KPI[[#This Row],[Quantity]]</f>
        <v>133</v>
      </c>
      <c r="I1837">
        <v>6</v>
      </c>
    </row>
    <row r="1838" spans="1:9" x14ac:dyDescent="0.3">
      <c r="A1838">
        <v>10956</v>
      </c>
      <c r="B1838">
        <v>51</v>
      </c>
      <c r="C1838">
        <v>53</v>
      </c>
      <c r="D1838">
        <v>8</v>
      </c>
      <c r="E1838">
        <v>0</v>
      </c>
      <c r="F1838" s="1">
        <v>35171</v>
      </c>
      <c r="G1838" t="s">
        <v>87</v>
      </c>
      <c r="H1838">
        <f>KPI[[#This Row],[UnitPrice]]*KPI[[#This Row],[Quantity]]</f>
        <v>424</v>
      </c>
      <c r="I1838">
        <v>6</v>
      </c>
    </row>
    <row r="1839" spans="1:9" x14ac:dyDescent="0.3">
      <c r="A1839">
        <v>10957</v>
      </c>
      <c r="B1839">
        <v>30</v>
      </c>
      <c r="C1839">
        <v>25.89</v>
      </c>
      <c r="D1839">
        <v>30</v>
      </c>
      <c r="E1839">
        <v>0</v>
      </c>
      <c r="F1839" s="1">
        <v>35172</v>
      </c>
      <c r="G1839" t="s">
        <v>326</v>
      </c>
      <c r="H1839">
        <f>KPI[[#This Row],[UnitPrice]]*KPI[[#This Row],[Quantity]]</f>
        <v>776.7</v>
      </c>
      <c r="I1839">
        <v>8</v>
      </c>
    </row>
    <row r="1840" spans="1:9" x14ac:dyDescent="0.3">
      <c r="A1840">
        <v>10957</v>
      </c>
      <c r="B1840">
        <v>35</v>
      </c>
      <c r="C1840">
        <v>18</v>
      </c>
      <c r="D1840">
        <v>40</v>
      </c>
      <c r="E1840">
        <v>0</v>
      </c>
      <c r="F1840" s="1">
        <v>35172</v>
      </c>
      <c r="G1840" t="s">
        <v>326</v>
      </c>
      <c r="H1840">
        <f>KPI[[#This Row],[UnitPrice]]*KPI[[#This Row],[Quantity]]</f>
        <v>720</v>
      </c>
      <c r="I1840">
        <v>8</v>
      </c>
    </row>
    <row r="1841" spans="1:9" x14ac:dyDescent="0.3">
      <c r="A1841">
        <v>10957</v>
      </c>
      <c r="B1841">
        <v>64</v>
      </c>
      <c r="C1841">
        <v>33.25</v>
      </c>
      <c r="D1841">
        <v>8</v>
      </c>
      <c r="E1841">
        <v>0</v>
      </c>
      <c r="F1841" s="1">
        <v>35172</v>
      </c>
      <c r="G1841" t="s">
        <v>326</v>
      </c>
      <c r="H1841">
        <f>KPI[[#This Row],[UnitPrice]]*KPI[[#This Row],[Quantity]]</f>
        <v>266</v>
      </c>
      <c r="I1841">
        <v>8</v>
      </c>
    </row>
    <row r="1842" spans="1:9" x14ac:dyDescent="0.3">
      <c r="A1842">
        <v>10958</v>
      </c>
      <c r="B1842">
        <v>5</v>
      </c>
      <c r="C1842">
        <v>21.35</v>
      </c>
      <c r="D1842">
        <v>20</v>
      </c>
      <c r="E1842">
        <v>0</v>
      </c>
      <c r="F1842" s="1">
        <v>35172</v>
      </c>
      <c r="G1842" t="s">
        <v>482</v>
      </c>
      <c r="H1842">
        <f>KPI[[#This Row],[UnitPrice]]*KPI[[#This Row],[Quantity]]</f>
        <v>427</v>
      </c>
      <c r="I1842">
        <v>7</v>
      </c>
    </row>
    <row r="1843" spans="1:9" x14ac:dyDescent="0.3">
      <c r="A1843">
        <v>10958</v>
      </c>
      <c r="B1843">
        <v>7</v>
      </c>
      <c r="C1843">
        <v>30</v>
      </c>
      <c r="D1843">
        <v>6</v>
      </c>
      <c r="E1843">
        <v>0</v>
      </c>
      <c r="F1843" s="1">
        <v>35172</v>
      </c>
      <c r="G1843" t="s">
        <v>482</v>
      </c>
      <c r="H1843">
        <f>KPI[[#This Row],[UnitPrice]]*KPI[[#This Row],[Quantity]]</f>
        <v>180</v>
      </c>
      <c r="I1843">
        <v>7</v>
      </c>
    </row>
    <row r="1844" spans="1:9" x14ac:dyDescent="0.3">
      <c r="A1844">
        <v>10958</v>
      </c>
      <c r="B1844">
        <v>72</v>
      </c>
      <c r="C1844">
        <v>34.799999999999997</v>
      </c>
      <c r="D1844">
        <v>5</v>
      </c>
      <c r="E1844">
        <v>0</v>
      </c>
      <c r="F1844" s="1">
        <v>35172</v>
      </c>
      <c r="G1844" t="s">
        <v>482</v>
      </c>
      <c r="H1844">
        <f>KPI[[#This Row],[UnitPrice]]*KPI[[#This Row],[Quantity]]</f>
        <v>174</v>
      </c>
      <c r="I1844">
        <v>7</v>
      </c>
    </row>
    <row r="1845" spans="1:9" x14ac:dyDescent="0.3">
      <c r="A1845">
        <v>10959</v>
      </c>
      <c r="B1845">
        <v>75</v>
      </c>
      <c r="C1845">
        <v>7.75</v>
      </c>
      <c r="D1845">
        <v>20</v>
      </c>
      <c r="E1845">
        <v>0.15000000596046448</v>
      </c>
      <c r="F1845" s="1">
        <v>35172</v>
      </c>
      <c r="G1845" t="s">
        <v>291</v>
      </c>
      <c r="H1845">
        <f>KPI[[#This Row],[UnitPrice]]*KPI[[#This Row],[Quantity]]</f>
        <v>155</v>
      </c>
      <c r="I1845">
        <v>6</v>
      </c>
    </row>
    <row r="1846" spans="1:9" x14ac:dyDescent="0.3">
      <c r="A1846">
        <v>10960</v>
      </c>
      <c r="B1846">
        <v>24</v>
      </c>
      <c r="C1846">
        <v>4.5</v>
      </c>
      <c r="D1846">
        <v>10</v>
      </c>
      <c r="E1846">
        <v>0.25</v>
      </c>
      <c r="F1846" s="1">
        <v>35173</v>
      </c>
      <c r="G1846" t="s">
        <v>326</v>
      </c>
      <c r="H1846">
        <f>KPI[[#This Row],[UnitPrice]]*KPI[[#This Row],[Quantity]]</f>
        <v>45</v>
      </c>
      <c r="I1846">
        <v>3</v>
      </c>
    </row>
    <row r="1847" spans="1:9" x14ac:dyDescent="0.3">
      <c r="A1847">
        <v>10960</v>
      </c>
      <c r="B1847">
        <v>41</v>
      </c>
      <c r="C1847">
        <v>9.65</v>
      </c>
      <c r="D1847">
        <v>24</v>
      </c>
      <c r="E1847">
        <v>0</v>
      </c>
      <c r="F1847" s="1">
        <v>35173</v>
      </c>
      <c r="G1847" t="s">
        <v>326</v>
      </c>
      <c r="H1847">
        <f>KPI[[#This Row],[UnitPrice]]*KPI[[#This Row],[Quantity]]</f>
        <v>231.60000000000002</v>
      </c>
      <c r="I1847">
        <v>3</v>
      </c>
    </row>
    <row r="1848" spans="1:9" x14ac:dyDescent="0.3">
      <c r="A1848">
        <v>10961</v>
      </c>
      <c r="B1848">
        <v>52</v>
      </c>
      <c r="C1848">
        <v>7</v>
      </c>
      <c r="D1848">
        <v>6</v>
      </c>
      <c r="E1848">
        <v>5.000000074505806E-2</v>
      </c>
      <c r="F1848" s="1">
        <v>35173</v>
      </c>
      <c r="G1848" t="s">
        <v>541</v>
      </c>
      <c r="H1848">
        <f>KPI[[#This Row],[UnitPrice]]*KPI[[#This Row],[Quantity]]</f>
        <v>42</v>
      </c>
      <c r="I1848">
        <v>8</v>
      </c>
    </row>
    <row r="1849" spans="1:9" x14ac:dyDescent="0.3">
      <c r="A1849">
        <v>10961</v>
      </c>
      <c r="B1849">
        <v>76</v>
      </c>
      <c r="C1849">
        <v>18</v>
      </c>
      <c r="D1849">
        <v>60</v>
      </c>
      <c r="E1849">
        <v>0</v>
      </c>
      <c r="F1849" s="1">
        <v>35173</v>
      </c>
      <c r="G1849" t="s">
        <v>541</v>
      </c>
      <c r="H1849">
        <f>KPI[[#This Row],[UnitPrice]]*KPI[[#This Row],[Quantity]]</f>
        <v>1080</v>
      </c>
      <c r="I1849">
        <v>8</v>
      </c>
    </row>
    <row r="1850" spans="1:9" x14ac:dyDescent="0.3">
      <c r="A1850">
        <v>10962</v>
      </c>
      <c r="B1850">
        <v>7</v>
      </c>
      <c r="C1850">
        <v>30</v>
      </c>
      <c r="D1850">
        <v>45</v>
      </c>
      <c r="E1850">
        <v>0</v>
      </c>
      <c r="F1850" s="1">
        <v>35173</v>
      </c>
      <c r="G1850" t="s">
        <v>547</v>
      </c>
      <c r="H1850">
        <f>KPI[[#This Row],[UnitPrice]]*KPI[[#This Row],[Quantity]]</f>
        <v>1350</v>
      </c>
      <c r="I1850">
        <v>8</v>
      </c>
    </row>
    <row r="1851" spans="1:9" x14ac:dyDescent="0.3">
      <c r="A1851">
        <v>10962</v>
      </c>
      <c r="B1851">
        <v>13</v>
      </c>
      <c r="C1851">
        <v>6</v>
      </c>
      <c r="D1851">
        <v>77</v>
      </c>
      <c r="E1851">
        <v>0</v>
      </c>
      <c r="F1851" s="1">
        <v>35173</v>
      </c>
      <c r="G1851" t="s">
        <v>547</v>
      </c>
      <c r="H1851">
        <f>KPI[[#This Row],[UnitPrice]]*KPI[[#This Row],[Quantity]]</f>
        <v>462</v>
      </c>
      <c r="I1851">
        <v>8</v>
      </c>
    </row>
    <row r="1852" spans="1:9" x14ac:dyDescent="0.3">
      <c r="A1852">
        <v>10962</v>
      </c>
      <c r="B1852">
        <v>53</v>
      </c>
      <c r="C1852">
        <v>32.799999999999997</v>
      </c>
      <c r="D1852">
        <v>20</v>
      </c>
      <c r="E1852">
        <v>0</v>
      </c>
      <c r="F1852" s="1">
        <v>35173</v>
      </c>
      <c r="G1852" t="s">
        <v>547</v>
      </c>
      <c r="H1852">
        <f>KPI[[#This Row],[UnitPrice]]*KPI[[#This Row],[Quantity]]</f>
        <v>656</v>
      </c>
      <c r="I1852">
        <v>8</v>
      </c>
    </row>
    <row r="1853" spans="1:9" x14ac:dyDescent="0.3">
      <c r="A1853">
        <v>10962</v>
      </c>
      <c r="B1853">
        <v>69</v>
      </c>
      <c r="C1853">
        <v>36</v>
      </c>
      <c r="D1853">
        <v>9</v>
      </c>
      <c r="E1853">
        <v>0</v>
      </c>
      <c r="F1853" s="1">
        <v>35173</v>
      </c>
      <c r="G1853" t="s">
        <v>547</v>
      </c>
      <c r="H1853">
        <f>KPI[[#This Row],[UnitPrice]]*KPI[[#This Row],[Quantity]]</f>
        <v>324</v>
      </c>
      <c r="I1853">
        <v>8</v>
      </c>
    </row>
    <row r="1854" spans="1:9" x14ac:dyDescent="0.3">
      <c r="A1854">
        <v>10962</v>
      </c>
      <c r="B1854">
        <v>76</v>
      </c>
      <c r="C1854">
        <v>18</v>
      </c>
      <c r="D1854">
        <v>44</v>
      </c>
      <c r="E1854">
        <v>0</v>
      </c>
      <c r="F1854" s="1">
        <v>35173</v>
      </c>
      <c r="G1854" t="s">
        <v>547</v>
      </c>
      <c r="H1854">
        <f>KPI[[#This Row],[UnitPrice]]*KPI[[#This Row],[Quantity]]</f>
        <v>792</v>
      </c>
      <c r="I1854">
        <v>8</v>
      </c>
    </row>
    <row r="1855" spans="1:9" x14ac:dyDescent="0.3">
      <c r="A1855">
        <v>10963</v>
      </c>
      <c r="B1855">
        <v>60</v>
      </c>
      <c r="C1855">
        <v>34</v>
      </c>
      <c r="D1855">
        <v>2</v>
      </c>
      <c r="E1855">
        <v>0.15000000596046448</v>
      </c>
      <c r="F1855" s="1">
        <v>35173</v>
      </c>
      <c r="G1855" t="s">
        <v>267</v>
      </c>
      <c r="H1855">
        <f>KPI[[#This Row],[UnitPrice]]*KPI[[#This Row],[Quantity]]</f>
        <v>68</v>
      </c>
      <c r="I1855">
        <v>9</v>
      </c>
    </row>
    <row r="1856" spans="1:9" x14ac:dyDescent="0.3">
      <c r="A1856">
        <v>10964</v>
      </c>
      <c r="B1856">
        <v>18</v>
      </c>
      <c r="C1856">
        <v>62.5</v>
      </c>
      <c r="D1856">
        <v>6</v>
      </c>
      <c r="E1856">
        <v>0</v>
      </c>
      <c r="F1856" s="1">
        <v>35174</v>
      </c>
      <c r="G1856" t="s">
        <v>631</v>
      </c>
      <c r="H1856">
        <f>KPI[[#This Row],[UnitPrice]]*KPI[[#This Row],[Quantity]]</f>
        <v>375</v>
      </c>
      <c r="I1856">
        <v>3</v>
      </c>
    </row>
    <row r="1857" spans="1:9" x14ac:dyDescent="0.3">
      <c r="A1857">
        <v>10964</v>
      </c>
      <c r="B1857">
        <v>38</v>
      </c>
      <c r="C1857">
        <v>263.5</v>
      </c>
      <c r="D1857">
        <v>5</v>
      </c>
      <c r="E1857">
        <v>0</v>
      </c>
      <c r="F1857" s="1">
        <v>35174</v>
      </c>
      <c r="G1857" t="s">
        <v>631</v>
      </c>
      <c r="H1857">
        <f>KPI[[#This Row],[UnitPrice]]*KPI[[#This Row],[Quantity]]</f>
        <v>1317.5</v>
      </c>
      <c r="I1857">
        <v>3</v>
      </c>
    </row>
    <row r="1858" spans="1:9" x14ac:dyDescent="0.3">
      <c r="A1858">
        <v>10964</v>
      </c>
      <c r="B1858">
        <v>69</v>
      </c>
      <c r="C1858">
        <v>36</v>
      </c>
      <c r="D1858">
        <v>10</v>
      </c>
      <c r="E1858">
        <v>0</v>
      </c>
      <c r="F1858" s="1">
        <v>35174</v>
      </c>
      <c r="G1858" t="s">
        <v>631</v>
      </c>
      <c r="H1858">
        <f>KPI[[#This Row],[UnitPrice]]*KPI[[#This Row],[Quantity]]</f>
        <v>360</v>
      </c>
      <c r="I1858">
        <v>3</v>
      </c>
    </row>
    <row r="1859" spans="1:9" x14ac:dyDescent="0.3">
      <c r="A1859">
        <v>10965</v>
      </c>
      <c r="B1859">
        <v>51</v>
      </c>
      <c r="C1859">
        <v>53</v>
      </c>
      <c r="D1859">
        <v>16</v>
      </c>
      <c r="E1859">
        <v>0</v>
      </c>
      <c r="F1859" s="1">
        <v>35174</v>
      </c>
      <c r="G1859" t="s">
        <v>488</v>
      </c>
      <c r="H1859">
        <f>KPI[[#This Row],[UnitPrice]]*KPI[[#This Row],[Quantity]]</f>
        <v>848</v>
      </c>
      <c r="I1859">
        <v>6</v>
      </c>
    </row>
    <row r="1860" spans="1:9" x14ac:dyDescent="0.3">
      <c r="A1860">
        <v>10966</v>
      </c>
      <c r="B1860">
        <v>37</v>
      </c>
      <c r="C1860">
        <v>26</v>
      </c>
      <c r="D1860">
        <v>8</v>
      </c>
      <c r="E1860">
        <v>0</v>
      </c>
      <c r="F1860" s="1">
        <v>35174</v>
      </c>
      <c r="G1860" t="s">
        <v>156</v>
      </c>
      <c r="H1860">
        <f>KPI[[#This Row],[UnitPrice]]*KPI[[#This Row],[Quantity]]</f>
        <v>208</v>
      </c>
      <c r="I1860">
        <v>4</v>
      </c>
    </row>
    <row r="1861" spans="1:9" x14ac:dyDescent="0.3">
      <c r="A1861">
        <v>10966</v>
      </c>
      <c r="B1861">
        <v>56</v>
      </c>
      <c r="C1861">
        <v>38</v>
      </c>
      <c r="D1861">
        <v>12</v>
      </c>
      <c r="E1861">
        <v>0.15000000596046448</v>
      </c>
      <c r="F1861" s="1">
        <v>35174</v>
      </c>
      <c r="G1861" t="s">
        <v>156</v>
      </c>
      <c r="H1861">
        <f>KPI[[#This Row],[UnitPrice]]*KPI[[#This Row],[Quantity]]</f>
        <v>456</v>
      </c>
      <c r="I1861">
        <v>4</v>
      </c>
    </row>
    <row r="1862" spans="1:9" x14ac:dyDescent="0.3">
      <c r="A1862">
        <v>10966</v>
      </c>
      <c r="B1862">
        <v>62</v>
      </c>
      <c r="C1862">
        <v>49.3</v>
      </c>
      <c r="D1862">
        <v>12</v>
      </c>
      <c r="E1862">
        <v>0.15000000596046448</v>
      </c>
      <c r="F1862" s="1">
        <v>35174</v>
      </c>
      <c r="G1862" t="s">
        <v>156</v>
      </c>
      <c r="H1862">
        <f>KPI[[#This Row],[UnitPrice]]*KPI[[#This Row],[Quantity]]</f>
        <v>591.59999999999991</v>
      </c>
      <c r="I1862">
        <v>4</v>
      </c>
    </row>
    <row r="1863" spans="1:9" x14ac:dyDescent="0.3">
      <c r="A1863">
        <v>10967</v>
      </c>
      <c r="B1863">
        <v>19</v>
      </c>
      <c r="C1863">
        <v>9.1999999999999993</v>
      </c>
      <c r="D1863">
        <v>12</v>
      </c>
      <c r="E1863">
        <v>0</v>
      </c>
      <c r="F1863" s="1">
        <v>35177</v>
      </c>
      <c r="G1863" t="s">
        <v>670</v>
      </c>
      <c r="H1863">
        <f>KPI[[#This Row],[UnitPrice]]*KPI[[#This Row],[Quantity]]</f>
        <v>110.39999999999999</v>
      </c>
      <c r="I1863">
        <v>2</v>
      </c>
    </row>
    <row r="1864" spans="1:9" x14ac:dyDescent="0.3">
      <c r="A1864">
        <v>10967</v>
      </c>
      <c r="B1864">
        <v>49</v>
      </c>
      <c r="C1864">
        <v>20</v>
      </c>
      <c r="D1864">
        <v>40</v>
      </c>
      <c r="E1864">
        <v>0</v>
      </c>
      <c r="F1864" s="1">
        <v>35177</v>
      </c>
      <c r="G1864" t="s">
        <v>670</v>
      </c>
      <c r="H1864">
        <f>KPI[[#This Row],[UnitPrice]]*KPI[[#This Row],[Quantity]]</f>
        <v>800</v>
      </c>
      <c r="I1864">
        <v>2</v>
      </c>
    </row>
    <row r="1865" spans="1:9" x14ac:dyDescent="0.3">
      <c r="A1865">
        <v>10968</v>
      </c>
      <c r="B1865">
        <v>12</v>
      </c>
      <c r="C1865">
        <v>38</v>
      </c>
      <c r="D1865">
        <v>30</v>
      </c>
      <c r="E1865">
        <v>0</v>
      </c>
      <c r="F1865" s="1">
        <v>35177</v>
      </c>
      <c r="G1865" t="s">
        <v>204</v>
      </c>
      <c r="H1865">
        <f>KPI[[#This Row],[UnitPrice]]*KPI[[#This Row],[Quantity]]</f>
        <v>1140</v>
      </c>
      <c r="I1865">
        <v>1</v>
      </c>
    </row>
    <row r="1866" spans="1:9" x14ac:dyDescent="0.3">
      <c r="A1866">
        <v>10968</v>
      </c>
      <c r="B1866">
        <v>24</v>
      </c>
      <c r="C1866">
        <v>4.5</v>
      </c>
      <c r="D1866">
        <v>30</v>
      </c>
      <c r="E1866">
        <v>0</v>
      </c>
      <c r="F1866" s="1">
        <v>35177</v>
      </c>
      <c r="G1866" t="s">
        <v>204</v>
      </c>
      <c r="H1866">
        <f>KPI[[#This Row],[UnitPrice]]*KPI[[#This Row],[Quantity]]</f>
        <v>135</v>
      </c>
      <c r="I1866">
        <v>1</v>
      </c>
    </row>
    <row r="1867" spans="1:9" x14ac:dyDescent="0.3">
      <c r="A1867">
        <v>10968</v>
      </c>
      <c r="B1867">
        <v>64</v>
      </c>
      <c r="C1867">
        <v>33.25</v>
      </c>
      <c r="D1867">
        <v>4</v>
      </c>
      <c r="E1867">
        <v>0</v>
      </c>
      <c r="F1867" s="1">
        <v>35177</v>
      </c>
      <c r="G1867" t="s">
        <v>204</v>
      </c>
      <c r="H1867">
        <f>KPI[[#This Row],[UnitPrice]]*KPI[[#This Row],[Quantity]]</f>
        <v>133</v>
      </c>
      <c r="I1867">
        <v>1</v>
      </c>
    </row>
    <row r="1868" spans="1:9" x14ac:dyDescent="0.3">
      <c r="A1868">
        <v>10969</v>
      </c>
      <c r="B1868">
        <v>46</v>
      </c>
      <c r="C1868">
        <v>12</v>
      </c>
      <c r="D1868">
        <v>9</v>
      </c>
      <c r="E1868">
        <v>0</v>
      </c>
      <c r="F1868" s="1">
        <v>35177</v>
      </c>
      <c r="G1868" t="s">
        <v>164</v>
      </c>
      <c r="H1868">
        <f>KPI[[#This Row],[UnitPrice]]*KPI[[#This Row],[Quantity]]</f>
        <v>108</v>
      </c>
      <c r="I1868">
        <v>1</v>
      </c>
    </row>
    <row r="1869" spans="1:9" x14ac:dyDescent="0.3">
      <c r="A1869">
        <v>10970</v>
      </c>
      <c r="B1869">
        <v>52</v>
      </c>
      <c r="C1869">
        <v>7</v>
      </c>
      <c r="D1869">
        <v>40</v>
      </c>
      <c r="E1869">
        <v>0.20000000298023224</v>
      </c>
      <c r="F1869" s="1">
        <v>35178</v>
      </c>
      <c r="G1869" t="s">
        <v>105</v>
      </c>
      <c r="H1869">
        <f>KPI[[#This Row],[UnitPrice]]*KPI[[#This Row],[Quantity]]</f>
        <v>280</v>
      </c>
      <c r="I1869">
        <v>9</v>
      </c>
    </row>
    <row r="1870" spans="1:9" x14ac:dyDescent="0.3">
      <c r="A1870">
        <v>10971</v>
      </c>
      <c r="B1870">
        <v>29</v>
      </c>
      <c r="C1870">
        <v>123.79</v>
      </c>
      <c r="D1870">
        <v>14</v>
      </c>
      <c r="E1870">
        <v>0</v>
      </c>
      <c r="F1870" s="1">
        <v>35178</v>
      </c>
      <c r="G1870" t="s">
        <v>252</v>
      </c>
      <c r="H1870">
        <f>KPI[[#This Row],[UnitPrice]]*KPI[[#This Row],[Quantity]]</f>
        <v>1733.0600000000002</v>
      </c>
      <c r="I1870">
        <v>2</v>
      </c>
    </row>
    <row r="1871" spans="1:9" x14ac:dyDescent="0.3">
      <c r="A1871">
        <v>10972</v>
      </c>
      <c r="B1871">
        <v>17</v>
      </c>
      <c r="C1871">
        <v>39</v>
      </c>
      <c r="D1871">
        <v>6</v>
      </c>
      <c r="E1871">
        <v>0</v>
      </c>
      <c r="F1871" s="1">
        <v>35178</v>
      </c>
      <c r="G1871" t="s">
        <v>367</v>
      </c>
      <c r="H1871">
        <f>KPI[[#This Row],[UnitPrice]]*KPI[[#This Row],[Quantity]]</f>
        <v>234</v>
      </c>
      <c r="I1871">
        <v>4</v>
      </c>
    </row>
    <row r="1872" spans="1:9" x14ac:dyDescent="0.3">
      <c r="A1872">
        <v>10972</v>
      </c>
      <c r="B1872">
        <v>33</v>
      </c>
      <c r="C1872">
        <v>2.5</v>
      </c>
      <c r="D1872">
        <v>7</v>
      </c>
      <c r="E1872">
        <v>0</v>
      </c>
      <c r="F1872" s="1">
        <v>35178</v>
      </c>
      <c r="G1872" t="s">
        <v>367</v>
      </c>
      <c r="H1872">
        <f>KPI[[#This Row],[UnitPrice]]*KPI[[#This Row],[Quantity]]</f>
        <v>17.5</v>
      </c>
      <c r="I1872">
        <v>4</v>
      </c>
    </row>
    <row r="1873" spans="1:9" x14ac:dyDescent="0.3">
      <c r="A1873">
        <v>10973</v>
      </c>
      <c r="B1873">
        <v>26</v>
      </c>
      <c r="C1873">
        <v>31.23</v>
      </c>
      <c r="D1873">
        <v>5</v>
      </c>
      <c r="E1873">
        <v>0</v>
      </c>
      <c r="F1873" s="1">
        <v>35178</v>
      </c>
      <c r="G1873" t="s">
        <v>367</v>
      </c>
      <c r="H1873">
        <f>KPI[[#This Row],[UnitPrice]]*KPI[[#This Row],[Quantity]]</f>
        <v>156.15</v>
      </c>
      <c r="I1873">
        <v>6</v>
      </c>
    </row>
    <row r="1874" spans="1:9" x14ac:dyDescent="0.3">
      <c r="A1874">
        <v>10973</v>
      </c>
      <c r="B1874">
        <v>41</v>
      </c>
      <c r="C1874">
        <v>9.65</v>
      </c>
      <c r="D1874">
        <v>6</v>
      </c>
      <c r="E1874">
        <v>0</v>
      </c>
      <c r="F1874" s="1">
        <v>35178</v>
      </c>
      <c r="G1874" t="s">
        <v>367</v>
      </c>
      <c r="H1874">
        <f>KPI[[#This Row],[UnitPrice]]*KPI[[#This Row],[Quantity]]</f>
        <v>57.900000000000006</v>
      </c>
      <c r="I1874">
        <v>6</v>
      </c>
    </row>
    <row r="1875" spans="1:9" x14ac:dyDescent="0.3">
      <c r="A1875">
        <v>10973</v>
      </c>
      <c r="B1875">
        <v>75</v>
      </c>
      <c r="C1875">
        <v>7.75</v>
      </c>
      <c r="D1875">
        <v>10</v>
      </c>
      <c r="E1875">
        <v>0</v>
      </c>
      <c r="F1875" s="1">
        <v>35178</v>
      </c>
      <c r="G1875" t="s">
        <v>367</v>
      </c>
      <c r="H1875">
        <f>KPI[[#This Row],[UnitPrice]]*KPI[[#This Row],[Quantity]]</f>
        <v>77.5</v>
      </c>
      <c r="I1875">
        <v>6</v>
      </c>
    </row>
    <row r="1876" spans="1:9" x14ac:dyDescent="0.3">
      <c r="A1876">
        <v>10974</v>
      </c>
      <c r="B1876">
        <v>63</v>
      </c>
      <c r="C1876">
        <v>43.9</v>
      </c>
      <c r="D1876">
        <v>10</v>
      </c>
      <c r="E1876">
        <v>0</v>
      </c>
      <c r="F1876" s="1">
        <v>35179</v>
      </c>
      <c r="G1876" t="s">
        <v>638</v>
      </c>
      <c r="H1876">
        <f>KPI[[#This Row],[UnitPrice]]*KPI[[#This Row],[Quantity]]</f>
        <v>439</v>
      </c>
      <c r="I1876">
        <v>3</v>
      </c>
    </row>
    <row r="1877" spans="1:9" x14ac:dyDescent="0.3">
      <c r="A1877">
        <v>10975</v>
      </c>
      <c r="B1877">
        <v>8</v>
      </c>
      <c r="C1877">
        <v>40</v>
      </c>
      <c r="D1877">
        <v>16</v>
      </c>
      <c r="E1877">
        <v>0</v>
      </c>
      <c r="F1877" s="1">
        <v>35179</v>
      </c>
      <c r="G1877" t="s">
        <v>122</v>
      </c>
      <c r="H1877">
        <f>KPI[[#This Row],[UnitPrice]]*KPI[[#This Row],[Quantity]]</f>
        <v>640</v>
      </c>
      <c r="I1877">
        <v>1</v>
      </c>
    </row>
    <row r="1878" spans="1:9" x14ac:dyDescent="0.3">
      <c r="A1878">
        <v>10975</v>
      </c>
      <c r="B1878">
        <v>75</v>
      </c>
      <c r="C1878">
        <v>7.75</v>
      </c>
      <c r="D1878">
        <v>10</v>
      </c>
      <c r="E1878">
        <v>0</v>
      </c>
      <c r="F1878" s="1">
        <v>35179</v>
      </c>
      <c r="G1878" t="s">
        <v>122</v>
      </c>
      <c r="H1878">
        <f>KPI[[#This Row],[UnitPrice]]*KPI[[#This Row],[Quantity]]</f>
        <v>77.5</v>
      </c>
      <c r="I1878">
        <v>1</v>
      </c>
    </row>
    <row r="1879" spans="1:9" x14ac:dyDescent="0.3">
      <c r="A1879">
        <v>10976</v>
      </c>
      <c r="B1879">
        <v>28</v>
      </c>
      <c r="C1879">
        <v>45.6</v>
      </c>
      <c r="D1879">
        <v>20</v>
      </c>
      <c r="E1879">
        <v>0</v>
      </c>
      <c r="F1879" s="1">
        <v>35179</v>
      </c>
      <c r="G1879" t="s">
        <v>326</v>
      </c>
      <c r="H1879">
        <f>KPI[[#This Row],[UnitPrice]]*KPI[[#This Row],[Quantity]]</f>
        <v>912</v>
      </c>
      <c r="I1879">
        <v>1</v>
      </c>
    </row>
    <row r="1880" spans="1:9" x14ac:dyDescent="0.3">
      <c r="A1880">
        <v>10977</v>
      </c>
      <c r="B1880">
        <v>39</v>
      </c>
      <c r="C1880">
        <v>18</v>
      </c>
      <c r="D1880">
        <v>30</v>
      </c>
      <c r="E1880">
        <v>0</v>
      </c>
      <c r="F1880" s="1">
        <v>35180</v>
      </c>
      <c r="G1880" t="s">
        <v>237</v>
      </c>
      <c r="H1880">
        <f>KPI[[#This Row],[UnitPrice]]*KPI[[#This Row],[Quantity]]</f>
        <v>540</v>
      </c>
      <c r="I1880">
        <v>8</v>
      </c>
    </row>
    <row r="1881" spans="1:9" x14ac:dyDescent="0.3">
      <c r="A1881">
        <v>10977</v>
      </c>
      <c r="B1881">
        <v>47</v>
      </c>
      <c r="C1881">
        <v>9.5</v>
      </c>
      <c r="D1881">
        <v>30</v>
      </c>
      <c r="E1881">
        <v>0</v>
      </c>
      <c r="F1881" s="1">
        <v>35180</v>
      </c>
      <c r="G1881" t="s">
        <v>237</v>
      </c>
      <c r="H1881">
        <f>KPI[[#This Row],[UnitPrice]]*KPI[[#This Row],[Quantity]]</f>
        <v>285</v>
      </c>
      <c r="I1881">
        <v>8</v>
      </c>
    </row>
    <row r="1882" spans="1:9" x14ac:dyDescent="0.3">
      <c r="A1882">
        <v>10977</v>
      </c>
      <c r="B1882">
        <v>51</v>
      </c>
      <c r="C1882">
        <v>53</v>
      </c>
      <c r="D1882">
        <v>10</v>
      </c>
      <c r="E1882">
        <v>0</v>
      </c>
      <c r="F1882" s="1">
        <v>35180</v>
      </c>
      <c r="G1882" t="s">
        <v>237</v>
      </c>
      <c r="H1882">
        <f>KPI[[#This Row],[UnitPrice]]*KPI[[#This Row],[Quantity]]</f>
        <v>530</v>
      </c>
      <c r="I1882">
        <v>8</v>
      </c>
    </row>
    <row r="1883" spans="1:9" x14ac:dyDescent="0.3">
      <c r="A1883">
        <v>10977</v>
      </c>
      <c r="B1883">
        <v>63</v>
      </c>
      <c r="C1883">
        <v>43.9</v>
      </c>
      <c r="D1883">
        <v>20</v>
      </c>
      <c r="E1883">
        <v>0</v>
      </c>
      <c r="F1883" s="1">
        <v>35180</v>
      </c>
      <c r="G1883" t="s">
        <v>237</v>
      </c>
      <c r="H1883">
        <f>KPI[[#This Row],[UnitPrice]]*KPI[[#This Row],[Quantity]]</f>
        <v>878</v>
      </c>
      <c r="I1883">
        <v>8</v>
      </c>
    </row>
    <row r="1884" spans="1:9" x14ac:dyDescent="0.3">
      <c r="A1884">
        <v>10978</v>
      </c>
      <c r="B1884">
        <v>8</v>
      </c>
      <c r="C1884">
        <v>40</v>
      </c>
      <c r="D1884">
        <v>20</v>
      </c>
      <c r="E1884">
        <v>0.15000000596046448</v>
      </c>
      <c r="F1884" s="1">
        <v>35180</v>
      </c>
      <c r="G1884" t="s">
        <v>450</v>
      </c>
      <c r="H1884">
        <f>KPI[[#This Row],[UnitPrice]]*KPI[[#This Row],[Quantity]]</f>
        <v>800</v>
      </c>
      <c r="I1884">
        <v>9</v>
      </c>
    </row>
    <row r="1885" spans="1:9" x14ac:dyDescent="0.3">
      <c r="A1885">
        <v>10978</v>
      </c>
      <c r="B1885">
        <v>21</v>
      </c>
      <c r="C1885">
        <v>10</v>
      </c>
      <c r="D1885">
        <v>40</v>
      </c>
      <c r="E1885">
        <v>0.15000000596046448</v>
      </c>
      <c r="F1885" s="1">
        <v>35180</v>
      </c>
      <c r="G1885" t="s">
        <v>450</v>
      </c>
      <c r="H1885">
        <f>KPI[[#This Row],[UnitPrice]]*KPI[[#This Row],[Quantity]]</f>
        <v>400</v>
      </c>
      <c r="I1885">
        <v>9</v>
      </c>
    </row>
    <row r="1886" spans="1:9" x14ac:dyDescent="0.3">
      <c r="A1886">
        <v>10978</v>
      </c>
      <c r="B1886">
        <v>40</v>
      </c>
      <c r="C1886">
        <v>18.399999999999999</v>
      </c>
      <c r="D1886">
        <v>10</v>
      </c>
      <c r="E1886">
        <v>0</v>
      </c>
      <c r="F1886" s="1">
        <v>35180</v>
      </c>
      <c r="G1886" t="s">
        <v>450</v>
      </c>
      <c r="H1886">
        <f>KPI[[#This Row],[UnitPrice]]*KPI[[#This Row],[Quantity]]</f>
        <v>184</v>
      </c>
      <c r="I1886">
        <v>9</v>
      </c>
    </row>
    <row r="1887" spans="1:9" x14ac:dyDescent="0.3">
      <c r="A1887">
        <v>10978</v>
      </c>
      <c r="B1887">
        <v>44</v>
      </c>
      <c r="C1887">
        <v>19.45</v>
      </c>
      <c r="D1887">
        <v>6</v>
      </c>
      <c r="E1887">
        <v>0.15000000596046448</v>
      </c>
      <c r="F1887" s="1">
        <v>35180</v>
      </c>
      <c r="G1887" t="s">
        <v>450</v>
      </c>
      <c r="H1887">
        <f>KPI[[#This Row],[UnitPrice]]*KPI[[#This Row],[Quantity]]</f>
        <v>116.69999999999999</v>
      </c>
      <c r="I1887">
        <v>9</v>
      </c>
    </row>
    <row r="1888" spans="1:9" x14ac:dyDescent="0.3">
      <c r="A1888">
        <v>10979</v>
      </c>
      <c r="B1888">
        <v>7</v>
      </c>
      <c r="C1888">
        <v>30</v>
      </c>
      <c r="D1888">
        <v>18</v>
      </c>
      <c r="E1888">
        <v>0</v>
      </c>
      <c r="F1888" s="1">
        <v>35180</v>
      </c>
      <c r="G1888" t="s">
        <v>204</v>
      </c>
      <c r="H1888">
        <f>KPI[[#This Row],[UnitPrice]]*KPI[[#This Row],[Quantity]]</f>
        <v>540</v>
      </c>
      <c r="I1888">
        <v>8</v>
      </c>
    </row>
    <row r="1889" spans="1:9" x14ac:dyDescent="0.3">
      <c r="A1889">
        <v>10979</v>
      </c>
      <c r="B1889">
        <v>12</v>
      </c>
      <c r="C1889">
        <v>38</v>
      </c>
      <c r="D1889">
        <v>20</v>
      </c>
      <c r="E1889">
        <v>0</v>
      </c>
      <c r="F1889" s="1">
        <v>35180</v>
      </c>
      <c r="G1889" t="s">
        <v>204</v>
      </c>
      <c r="H1889">
        <f>KPI[[#This Row],[UnitPrice]]*KPI[[#This Row],[Quantity]]</f>
        <v>760</v>
      </c>
      <c r="I1889">
        <v>8</v>
      </c>
    </row>
    <row r="1890" spans="1:9" x14ac:dyDescent="0.3">
      <c r="A1890">
        <v>10979</v>
      </c>
      <c r="B1890">
        <v>24</v>
      </c>
      <c r="C1890">
        <v>4.5</v>
      </c>
      <c r="D1890">
        <v>80</v>
      </c>
      <c r="E1890">
        <v>0</v>
      </c>
      <c r="F1890" s="1">
        <v>35180</v>
      </c>
      <c r="G1890" t="s">
        <v>204</v>
      </c>
      <c r="H1890">
        <f>KPI[[#This Row],[UnitPrice]]*KPI[[#This Row],[Quantity]]</f>
        <v>360</v>
      </c>
      <c r="I1890">
        <v>8</v>
      </c>
    </row>
    <row r="1891" spans="1:9" x14ac:dyDescent="0.3">
      <c r="A1891">
        <v>10979</v>
      </c>
      <c r="B1891">
        <v>27</v>
      </c>
      <c r="C1891">
        <v>43.9</v>
      </c>
      <c r="D1891">
        <v>30</v>
      </c>
      <c r="E1891">
        <v>0</v>
      </c>
      <c r="F1891" s="1">
        <v>35180</v>
      </c>
      <c r="G1891" t="s">
        <v>204</v>
      </c>
      <c r="H1891">
        <f>KPI[[#This Row],[UnitPrice]]*KPI[[#This Row],[Quantity]]</f>
        <v>1317</v>
      </c>
      <c r="I1891">
        <v>8</v>
      </c>
    </row>
    <row r="1892" spans="1:9" x14ac:dyDescent="0.3">
      <c r="A1892">
        <v>10979</v>
      </c>
      <c r="B1892">
        <v>31</v>
      </c>
      <c r="C1892">
        <v>12.5</v>
      </c>
      <c r="D1892">
        <v>24</v>
      </c>
      <c r="E1892">
        <v>0</v>
      </c>
      <c r="F1892" s="1">
        <v>35180</v>
      </c>
      <c r="G1892" t="s">
        <v>204</v>
      </c>
      <c r="H1892">
        <f>KPI[[#This Row],[UnitPrice]]*KPI[[#This Row],[Quantity]]</f>
        <v>300</v>
      </c>
      <c r="I1892">
        <v>8</v>
      </c>
    </row>
    <row r="1893" spans="1:9" x14ac:dyDescent="0.3">
      <c r="A1893">
        <v>10979</v>
      </c>
      <c r="B1893">
        <v>63</v>
      </c>
      <c r="C1893">
        <v>43.9</v>
      </c>
      <c r="D1893">
        <v>35</v>
      </c>
      <c r="E1893">
        <v>0</v>
      </c>
      <c r="F1893" s="1">
        <v>35180</v>
      </c>
      <c r="G1893" t="s">
        <v>204</v>
      </c>
      <c r="H1893">
        <f>KPI[[#This Row],[UnitPrice]]*KPI[[#This Row],[Quantity]]</f>
        <v>1536.5</v>
      </c>
      <c r="I1893">
        <v>8</v>
      </c>
    </row>
    <row r="1894" spans="1:9" x14ac:dyDescent="0.3">
      <c r="A1894">
        <v>10980</v>
      </c>
      <c r="B1894">
        <v>75</v>
      </c>
      <c r="C1894">
        <v>7.75</v>
      </c>
      <c r="D1894">
        <v>40</v>
      </c>
      <c r="E1894">
        <v>0.20000000298023224</v>
      </c>
      <c r="F1894" s="1">
        <v>35181</v>
      </c>
      <c r="G1894" t="s">
        <v>237</v>
      </c>
      <c r="H1894">
        <f>KPI[[#This Row],[UnitPrice]]*KPI[[#This Row],[Quantity]]</f>
        <v>310</v>
      </c>
      <c r="I1894">
        <v>4</v>
      </c>
    </row>
    <row r="1895" spans="1:9" x14ac:dyDescent="0.3">
      <c r="A1895">
        <v>10981</v>
      </c>
      <c r="B1895">
        <v>38</v>
      </c>
      <c r="C1895">
        <v>263.5</v>
      </c>
      <c r="D1895">
        <v>60</v>
      </c>
      <c r="E1895">
        <v>0</v>
      </c>
      <c r="F1895" s="1">
        <v>35181</v>
      </c>
      <c r="G1895" t="s">
        <v>317</v>
      </c>
      <c r="H1895">
        <f>KPI[[#This Row],[UnitPrice]]*KPI[[#This Row],[Quantity]]</f>
        <v>15810</v>
      </c>
      <c r="I1895">
        <v>1</v>
      </c>
    </row>
    <row r="1896" spans="1:9" x14ac:dyDescent="0.3">
      <c r="A1896">
        <v>10982</v>
      </c>
      <c r="B1896">
        <v>7</v>
      </c>
      <c r="C1896">
        <v>30</v>
      </c>
      <c r="D1896">
        <v>20</v>
      </c>
      <c r="E1896">
        <v>0</v>
      </c>
      <c r="F1896" s="1">
        <v>35181</v>
      </c>
      <c r="G1896" t="s">
        <v>122</v>
      </c>
      <c r="H1896">
        <f>KPI[[#This Row],[UnitPrice]]*KPI[[#This Row],[Quantity]]</f>
        <v>600</v>
      </c>
      <c r="I1896">
        <v>2</v>
      </c>
    </row>
    <row r="1897" spans="1:9" x14ac:dyDescent="0.3">
      <c r="A1897">
        <v>10982</v>
      </c>
      <c r="B1897">
        <v>43</v>
      </c>
      <c r="C1897">
        <v>46</v>
      </c>
      <c r="D1897">
        <v>9</v>
      </c>
      <c r="E1897">
        <v>0</v>
      </c>
      <c r="F1897" s="1">
        <v>35181</v>
      </c>
      <c r="G1897" t="s">
        <v>122</v>
      </c>
      <c r="H1897">
        <f>KPI[[#This Row],[UnitPrice]]*KPI[[#This Row],[Quantity]]</f>
        <v>414</v>
      </c>
      <c r="I1897">
        <v>2</v>
      </c>
    </row>
    <row r="1898" spans="1:9" x14ac:dyDescent="0.3">
      <c r="A1898">
        <v>10983</v>
      </c>
      <c r="B1898">
        <v>13</v>
      </c>
      <c r="C1898">
        <v>6</v>
      </c>
      <c r="D1898">
        <v>84</v>
      </c>
      <c r="E1898">
        <v>0.15000000596046448</v>
      </c>
      <c r="F1898" s="1">
        <v>35181</v>
      </c>
      <c r="G1898" t="s">
        <v>607</v>
      </c>
      <c r="H1898">
        <f>KPI[[#This Row],[UnitPrice]]*KPI[[#This Row],[Quantity]]</f>
        <v>504</v>
      </c>
      <c r="I1898">
        <v>2</v>
      </c>
    </row>
    <row r="1899" spans="1:9" x14ac:dyDescent="0.3">
      <c r="A1899">
        <v>10983</v>
      </c>
      <c r="B1899">
        <v>57</v>
      </c>
      <c r="C1899">
        <v>19.5</v>
      </c>
      <c r="D1899">
        <v>15</v>
      </c>
      <c r="E1899">
        <v>0</v>
      </c>
      <c r="F1899" s="1">
        <v>35181</v>
      </c>
      <c r="G1899" t="s">
        <v>607</v>
      </c>
      <c r="H1899">
        <f>KPI[[#This Row],[UnitPrice]]*KPI[[#This Row],[Quantity]]</f>
        <v>292.5</v>
      </c>
      <c r="I1899">
        <v>2</v>
      </c>
    </row>
    <row r="1900" spans="1:9" x14ac:dyDescent="0.3">
      <c r="A1900">
        <v>10984</v>
      </c>
      <c r="B1900">
        <v>16</v>
      </c>
      <c r="C1900">
        <v>17.45</v>
      </c>
      <c r="D1900">
        <v>55</v>
      </c>
      <c r="E1900">
        <v>0</v>
      </c>
      <c r="F1900" s="1">
        <v>35184</v>
      </c>
      <c r="G1900" t="s">
        <v>607</v>
      </c>
      <c r="H1900">
        <f>KPI[[#This Row],[UnitPrice]]*KPI[[#This Row],[Quantity]]</f>
        <v>959.75</v>
      </c>
      <c r="I1900">
        <v>1</v>
      </c>
    </row>
    <row r="1901" spans="1:9" x14ac:dyDescent="0.3">
      <c r="A1901">
        <v>10984</v>
      </c>
      <c r="B1901">
        <v>24</v>
      </c>
      <c r="C1901">
        <v>4.5</v>
      </c>
      <c r="D1901">
        <v>20</v>
      </c>
      <c r="E1901">
        <v>0</v>
      </c>
      <c r="F1901" s="1">
        <v>35184</v>
      </c>
      <c r="G1901" t="s">
        <v>607</v>
      </c>
      <c r="H1901">
        <f>KPI[[#This Row],[UnitPrice]]*KPI[[#This Row],[Quantity]]</f>
        <v>90</v>
      </c>
      <c r="I1901">
        <v>1</v>
      </c>
    </row>
    <row r="1902" spans="1:9" x14ac:dyDescent="0.3">
      <c r="A1902">
        <v>10984</v>
      </c>
      <c r="B1902">
        <v>36</v>
      </c>
      <c r="C1902">
        <v>19</v>
      </c>
      <c r="D1902">
        <v>40</v>
      </c>
      <c r="E1902">
        <v>0</v>
      </c>
      <c r="F1902" s="1">
        <v>35184</v>
      </c>
      <c r="G1902" t="s">
        <v>607</v>
      </c>
      <c r="H1902">
        <f>KPI[[#This Row],[UnitPrice]]*KPI[[#This Row],[Quantity]]</f>
        <v>760</v>
      </c>
      <c r="I1902">
        <v>1</v>
      </c>
    </row>
    <row r="1903" spans="1:9" x14ac:dyDescent="0.3">
      <c r="A1903">
        <v>10985</v>
      </c>
      <c r="B1903">
        <v>16</v>
      </c>
      <c r="C1903">
        <v>17.45</v>
      </c>
      <c r="D1903">
        <v>36</v>
      </c>
      <c r="E1903">
        <v>0.10000000149011612</v>
      </c>
      <c r="F1903" s="1">
        <v>35184</v>
      </c>
      <c r="G1903" t="s">
        <v>343</v>
      </c>
      <c r="H1903">
        <f>KPI[[#This Row],[UnitPrice]]*KPI[[#This Row],[Quantity]]</f>
        <v>628.19999999999993</v>
      </c>
      <c r="I1903">
        <v>2</v>
      </c>
    </row>
    <row r="1904" spans="1:9" x14ac:dyDescent="0.3">
      <c r="A1904">
        <v>10985</v>
      </c>
      <c r="B1904">
        <v>18</v>
      </c>
      <c r="C1904">
        <v>62.5</v>
      </c>
      <c r="D1904">
        <v>8</v>
      </c>
      <c r="E1904">
        <v>0.10000000149011612</v>
      </c>
      <c r="F1904" s="1">
        <v>35184</v>
      </c>
      <c r="G1904" t="s">
        <v>343</v>
      </c>
      <c r="H1904">
        <f>KPI[[#This Row],[UnitPrice]]*KPI[[#This Row],[Quantity]]</f>
        <v>500</v>
      </c>
      <c r="I1904">
        <v>2</v>
      </c>
    </row>
    <row r="1905" spans="1:9" x14ac:dyDescent="0.3">
      <c r="A1905">
        <v>10985</v>
      </c>
      <c r="B1905">
        <v>32</v>
      </c>
      <c r="C1905">
        <v>32</v>
      </c>
      <c r="D1905">
        <v>35</v>
      </c>
      <c r="E1905">
        <v>0.10000000149011612</v>
      </c>
      <c r="F1905" s="1">
        <v>35184</v>
      </c>
      <c r="G1905" t="s">
        <v>343</v>
      </c>
      <c r="H1905">
        <f>KPI[[#This Row],[UnitPrice]]*KPI[[#This Row],[Quantity]]</f>
        <v>1120</v>
      </c>
      <c r="I1905">
        <v>2</v>
      </c>
    </row>
    <row r="1906" spans="1:9" x14ac:dyDescent="0.3">
      <c r="A1906">
        <v>10986</v>
      </c>
      <c r="B1906">
        <v>11</v>
      </c>
      <c r="C1906">
        <v>21</v>
      </c>
      <c r="D1906">
        <v>30</v>
      </c>
      <c r="E1906">
        <v>0</v>
      </c>
      <c r="F1906" s="1">
        <v>35184</v>
      </c>
      <c r="G1906" t="s">
        <v>482</v>
      </c>
      <c r="H1906">
        <f>KPI[[#This Row],[UnitPrice]]*KPI[[#This Row],[Quantity]]</f>
        <v>630</v>
      </c>
      <c r="I1906">
        <v>8</v>
      </c>
    </row>
    <row r="1907" spans="1:9" x14ac:dyDescent="0.3">
      <c r="A1907">
        <v>10986</v>
      </c>
      <c r="B1907">
        <v>20</v>
      </c>
      <c r="C1907">
        <v>81</v>
      </c>
      <c r="D1907">
        <v>15</v>
      </c>
      <c r="E1907">
        <v>0</v>
      </c>
      <c r="F1907" s="1">
        <v>35184</v>
      </c>
      <c r="G1907" t="s">
        <v>482</v>
      </c>
      <c r="H1907">
        <f>KPI[[#This Row],[UnitPrice]]*KPI[[#This Row],[Quantity]]</f>
        <v>1215</v>
      </c>
      <c r="I1907">
        <v>8</v>
      </c>
    </row>
    <row r="1908" spans="1:9" x14ac:dyDescent="0.3">
      <c r="A1908">
        <v>10986</v>
      </c>
      <c r="B1908">
        <v>76</v>
      </c>
      <c r="C1908">
        <v>18</v>
      </c>
      <c r="D1908">
        <v>10</v>
      </c>
      <c r="E1908">
        <v>0</v>
      </c>
      <c r="F1908" s="1">
        <v>35184</v>
      </c>
      <c r="G1908" t="s">
        <v>482</v>
      </c>
      <c r="H1908">
        <f>KPI[[#This Row],[UnitPrice]]*KPI[[#This Row],[Quantity]]</f>
        <v>180</v>
      </c>
      <c r="I1908">
        <v>8</v>
      </c>
    </row>
    <row r="1909" spans="1:9" x14ac:dyDescent="0.3">
      <c r="A1909">
        <v>10986</v>
      </c>
      <c r="B1909">
        <v>77</v>
      </c>
      <c r="C1909">
        <v>13</v>
      </c>
      <c r="D1909">
        <v>15</v>
      </c>
      <c r="E1909">
        <v>0</v>
      </c>
      <c r="F1909" s="1">
        <v>35184</v>
      </c>
      <c r="G1909" t="s">
        <v>482</v>
      </c>
      <c r="H1909">
        <f>KPI[[#This Row],[UnitPrice]]*KPI[[#This Row],[Quantity]]</f>
        <v>195</v>
      </c>
      <c r="I1909">
        <v>8</v>
      </c>
    </row>
    <row r="1910" spans="1:9" x14ac:dyDescent="0.3">
      <c r="A1910">
        <v>10987</v>
      </c>
      <c r="B1910">
        <v>7</v>
      </c>
      <c r="C1910">
        <v>30</v>
      </c>
      <c r="D1910">
        <v>60</v>
      </c>
      <c r="E1910">
        <v>0</v>
      </c>
      <c r="F1910" s="1">
        <v>35185</v>
      </c>
      <c r="G1910" t="s">
        <v>197</v>
      </c>
      <c r="H1910">
        <f>KPI[[#This Row],[UnitPrice]]*KPI[[#This Row],[Quantity]]</f>
        <v>1800</v>
      </c>
      <c r="I1910">
        <v>8</v>
      </c>
    </row>
    <row r="1911" spans="1:9" x14ac:dyDescent="0.3">
      <c r="A1911">
        <v>10987</v>
      </c>
      <c r="B1911">
        <v>43</v>
      </c>
      <c r="C1911">
        <v>46</v>
      </c>
      <c r="D1911">
        <v>6</v>
      </c>
      <c r="E1911">
        <v>0</v>
      </c>
      <c r="F1911" s="1">
        <v>35185</v>
      </c>
      <c r="G1911" t="s">
        <v>197</v>
      </c>
      <c r="H1911">
        <f>KPI[[#This Row],[UnitPrice]]*KPI[[#This Row],[Quantity]]</f>
        <v>276</v>
      </c>
      <c r="I1911">
        <v>8</v>
      </c>
    </row>
    <row r="1912" spans="1:9" x14ac:dyDescent="0.3">
      <c r="A1912">
        <v>10987</v>
      </c>
      <c r="B1912">
        <v>72</v>
      </c>
      <c r="C1912">
        <v>34.799999999999997</v>
      </c>
      <c r="D1912">
        <v>20</v>
      </c>
      <c r="E1912">
        <v>0</v>
      </c>
      <c r="F1912" s="1">
        <v>35185</v>
      </c>
      <c r="G1912" t="s">
        <v>197</v>
      </c>
      <c r="H1912">
        <f>KPI[[#This Row],[UnitPrice]]*KPI[[#This Row],[Quantity]]</f>
        <v>696</v>
      </c>
      <c r="I1912">
        <v>8</v>
      </c>
    </row>
    <row r="1913" spans="1:9" x14ac:dyDescent="0.3">
      <c r="A1913">
        <v>10988</v>
      </c>
      <c r="B1913">
        <v>7</v>
      </c>
      <c r="C1913">
        <v>30</v>
      </c>
      <c r="D1913">
        <v>60</v>
      </c>
      <c r="E1913">
        <v>0</v>
      </c>
      <c r="F1913" s="1">
        <v>35185</v>
      </c>
      <c r="G1913" t="s">
        <v>560</v>
      </c>
      <c r="H1913">
        <f>KPI[[#This Row],[UnitPrice]]*KPI[[#This Row],[Quantity]]</f>
        <v>1800</v>
      </c>
      <c r="I1913">
        <v>3</v>
      </c>
    </row>
    <row r="1914" spans="1:9" x14ac:dyDescent="0.3">
      <c r="A1914">
        <v>10988</v>
      </c>
      <c r="B1914">
        <v>62</v>
      </c>
      <c r="C1914">
        <v>49.3</v>
      </c>
      <c r="D1914">
        <v>40</v>
      </c>
      <c r="E1914">
        <v>0.10000000149011612</v>
      </c>
      <c r="F1914" s="1">
        <v>35185</v>
      </c>
      <c r="G1914" t="s">
        <v>560</v>
      </c>
      <c r="H1914">
        <f>KPI[[#This Row],[UnitPrice]]*KPI[[#This Row],[Quantity]]</f>
        <v>1972</v>
      </c>
      <c r="I1914">
        <v>3</v>
      </c>
    </row>
    <row r="1915" spans="1:9" x14ac:dyDescent="0.3">
      <c r="A1915">
        <v>10989</v>
      </c>
      <c r="B1915">
        <v>6</v>
      </c>
      <c r="C1915">
        <v>25</v>
      </c>
      <c r="D1915">
        <v>40</v>
      </c>
      <c r="E1915">
        <v>0</v>
      </c>
      <c r="F1915" s="1">
        <v>35185</v>
      </c>
      <c r="G1915" t="s">
        <v>534</v>
      </c>
      <c r="H1915">
        <f>KPI[[#This Row],[UnitPrice]]*KPI[[#This Row],[Quantity]]</f>
        <v>1000</v>
      </c>
      <c r="I1915">
        <v>2</v>
      </c>
    </row>
    <row r="1916" spans="1:9" x14ac:dyDescent="0.3">
      <c r="A1916">
        <v>10989</v>
      </c>
      <c r="B1916">
        <v>11</v>
      </c>
      <c r="C1916">
        <v>21</v>
      </c>
      <c r="D1916">
        <v>15</v>
      </c>
      <c r="E1916">
        <v>0</v>
      </c>
      <c r="F1916" s="1">
        <v>35185</v>
      </c>
      <c r="G1916" t="s">
        <v>534</v>
      </c>
      <c r="H1916">
        <f>KPI[[#This Row],[UnitPrice]]*KPI[[#This Row],[Quantity]]</f>
        <v>315</v>
      </c>
      <c r="I1916">
        <v>2</v>
      </c>
    </row>
    <row r="1917" spans="1:9" x14ac:dyDescent="0.3">
      <c r="A1917">
        <v>10989</v>
      </c>
      <c r="B1917">
        <v>41</v>
      </c>
      <c r="C1917">
        <v>9.65</v>
      </c>
      <c r="D1917">
        <v>4</v>
      </c>
      <c r="E1917">
        <v>0</v>
      </c>
      <c r="F1917" s="1">
        <v>35185</v>
      </c>
      <c r="G1917" t="s">
        <v>534</v>
      </c>
      <c r="H1917">
        <f>KPI[[#This Row],[UnitPrice]]*KPI[[#This Row],[Quantity]]</f>
        <v>38.6</v>
      </c>
      <c r="I1917">
        <v>2</v>
      </c>
    </row>
    <row r="1918" spans="1:9" x14ac:dyDescent="0.3">
      <c r="A1918">
        <v>10990</v>
      </c>
      <c r="B1918">
        <v>21</v>
      </c>
      <c r="C1918">
        <v>10</v>
      </c>
      <c r="D1918">
        <v>65</v>
      </c>
      <c r="E1918">
        <v>0</v>
      </c>
      <c r="F1918" s="1">
        <v>35186</v>
      </c>
      <c r="G1918" t="s">
        <v>204</v>
      </c>
      <c r="H1918">
        <f>KPI[[#This Row],[UnitPrice]]*KPI[[#This Row],[Quantity]]</f>
        <v>650</v>
      </c>
      <c r="I1918">
        <v>2</v>
      </c>
    </row>
    <row r="1919" spans="1:9" x14ac:dyDescent="0.3">
      <c r="A1919">
        <v>10990</v>
      </c>
      <c r="B1919">
        <v>34</v>
      </c>
      <c r="C1919">
        <v>14</v>
      </c>
      <c r="D1919">
        <v>60</v>
      </c>
      <c r="E1919">
        <v>0.15000000596046448</v>
      </c>
      <c r="F1919" s="1">
        <v>35186</v>
      </c>
      <c r="G1919" t="s">
        <v>204</v>
      </c>
      <c r="H1919">
        <f>KPI[[#This Row],[UnitPrice]]*KPI[[#This Row],[Quantity]]</f>
        <v>840</v>
      </c>
      <c r="I1919">
        <v>2</v>
      </c>
    </row>
    <row r="1920" spans="1:9" x14ac:dyDescent="0.3">
      <c r="A1920">
        <v>10990</v>
      </c>
      <c r="B1920">
        <v>55</v>
      </c>
      <c r="C1920">
        <v>24</v>
      </c>
      <c r="D1920">
        <v>65</v>
      </c>
      <c r="E1920">
        <v>0.15000000596046448</v>
      </c>
      <c r="F1920" s="1">
        <v>35186</v>
      </c>
      <c r="G1920" t="s">
        <v>204</v>
      </c>
      <c r="H1920">
        <f>KPI[[#This Row],[UnitPrice]]*KPI[[#This Row],[Quantity]]</f>
        <v>1560</v>
      </c>
      <c r="I1920">
        <v>2</v>
      </c>
    </row>
    <row r="1921" spans="1:9" x14ac:dyDescent="0.3">
      <c r="A1921">
        <v>10990</v>
      </c>
      <c r="B1921">
        <v>61</v>
      </c>
      <c r="C1921">
        <v>28.5</v>
      </c>
      <c r="D1921">
        <v>66</v>
      </c>
      <c r="E1921">
        <v>0.15000000596046448</v>
      </c>
      <c r="F1921" s="1">
        <v>35186</v>
      </c>
      <c r="G1921" t="s">
        <v>204</v>
      </c>
      <c r="H1921">
        <f>KPI[[#This Row],[UnitPrice]]*KPI[[#This Row],[Quantity]]</f>
        <v>1881</v>
      </c>
      <c r="I1921">
        <v>2</v>
      </c>
    </row>
    <row r="1922" spans="1:9" x14ac:dyDescent="0.3">
      <c r="A1922">
        <v>10991</v>
      </c>
      <c r="B1922">
        <v>2</v>
      </c>
      <c r="C1922">
        <v>19</v>
      </c>
      <c r="D1922">
        <v>50</v>
      </c>
      <c r="E1922">
        <v>0.20000000298023224</v>
      </c>
      <c r="F1922" s="1">
        <v>35186</v>
      </c>
      <c r="G1922" t="s">
        <v>547</v>
      </c>
      <c r="H1922">
        <f>KPI[[#This Row],[UnitPrice]]*KPI[[#This Row],[Quantity]]</f>
        <v>950</v>
      </c>
      <c r="I1922">
        <v>1</v>
      </c>
    </row>
    <row r="1923" spans="1:9" x14ac:dyDescent="0.3">
      <c r="A1923">
        <v>10991</v>
      </c>
      <c r="B1923">
        <v>70</v>
      </c>
      <c r="C1923">
        <v>15</v>
      </c>
      <c r="D1923">
        <v>20</v>
      </c>
      <c r="E1923">
        <v>0.20000000298023224</v>
      </c>
      <c r="F1923" s="1">
        <v>35186</v>
      </c>
      <c r="G1923" t="s">
        <v>547</v>
      </c>
      <c r="H1923">
        <f>KPI[[#This Row],[UnitPrice]]*KPI[[#This Row],[Quantity]]</f>
        <v>300</v>
      </c>
      <c r="I1923">
        <v>1</v>
      </c>
    </row>
    <row r="1924" spans="1:9" x14ac:dyDescent="0.3">
      <c r="A1924">
        <v>10991</v>
      </c>
      <c r="B1924">
        <v>76</v>
      </c>
      <c r="C1924">
        <v>18</v>
      </c>
      <c r="D1924">
        <v>90</v>
      </c>
      <c r="E1924">
        <v>0.20000000298023224</v>
      </c>
      <c r="F1924" s="1">
        <v>35186</v>
      </c>
      <c r="G1924" t="s">
        <v>547</v>
      </c>
      <c r="H1924">
        <f>KPI[[#This Row],[UnitPrice]]*KPI[[#This Row],[Quantity]]</f>
        <v>1620</v>
      </c>
      <c r="I1924">
        <v>1</v>
      </c>
    </row>
    <row r="1925" spans="1:9" x14ac:dyDescent="0.3">
      <c r="A1925">
        <v>10992</v>
      </c>
      <c r="B1925">
        <v>72</v>
      </c>
      <c r="C1925">
        <v>34.799999999999997</v>
      </c>
      <c r="D1925">
        <v>2</v>
      </c>
      <c r="E1925">
        <v>0</v>
      </c>
      <c r="F1925" s="1">
        <v>35186</v>
      </c>
      <c r="G1925" t="s">
        <v>655</v>
      </c>
      <c r="H1925">
        <f>KPI[[#This Row],[UnitPrice]]*KPI[[#This Row],[Quantity]]</f>
        <v>69.599999999999994</v>
      </c>
      <c r="I1925">
        <v>1</v>
      </c>
    </row>
    <row r="1926" spans="1:9" x14ac:dyDescent="0.3">
      <c r="A1926">
        <v>10993</v>
      </c>
      <c r="B1926">
        <v>29</v>
      </c>
      <c r="C1926">
        <v>123.79</v>
      </c>
      <c r="D1926">
        <v>50</v>
      </c>
      <c r="E1926">
        <v>0.25</v>
      </c>
      <c r="F1926" s="1">
        <v>35186</v>
      </c>
      <c r="G1926" t="s">
        <v>237</v>
      </c>
      <c r="H1926">
        <f>KPI[[#This Row],[UnitPrice]]*KPI[[#This Row],[Quantity]]</f>
        <v>6189.5</v>
      </c>
      <c r="I1926">
        <v>7</v>
      </c>
    </row>
    <row r="1927" spans="1:9" x14ac:dyDescent="0.3">
      <c r="A1927">
        <v>10993</v>
      </c>
      <c r="B1927">
        <v>41</v>
      </c>
      <c r="C1927">
        <v>9.65</v>
      </c>
      <c r="D1927">
        <v>35</v>
      </c>
      <c r="E1927">
        <v>0.25</v>
      </c>
      <c r="F1927" s="1">
        <v>35186</v>
      </c>
      <c r="G1927" t="s">
        <v>237</v>
      </c>
      <c r="H1927">
        <f>KPI[[#This Row],[UnitPrice]]*KPI[[#This Row],[Quantity]]</f>
        <v>337.75</v>
      </c>
      <c r="I1927">
        <v>7</v>
      </c>
    </row>
    <row r="1928" spans="1:9" x14ac:dyDescent="0.3">
      <c r="A1928">
        <v>10994</v>
      </c>
      <c r="B1928">
        <v>59</v>
      </c>
      <c r="C1928">
        <v>55</v>
      </c>
      <c r="D1928">
        <v>18</v>
      </c>
      <c r="E1928">
        <v>5.000000074505806E-2</v>
      </c>
      <c r="F1928" s="1">
        <v>35187</v>
      </c>
      <c r="G1928" t="s">
        <v>698</v>
      </c>
      <c r="H1928">
        <f>KPI[[#This Row],[UnitPrice]]*KPI[[#This Row],[Quantity]]</f>
        <v>990</v>
      </c>
      <c r="I1928">
        <v>2</v>
      </c>
    </row>
    <row r="1929" spans="1:9" x14ac:dyDescent="0.3">
      <c r="A1929">
        <v>10995</v>
      </c>
      <c r="B1929">
        <v>51</v>
      </c>
      <c r="C1929">
        <v>53</v>
      </c>
      <c r="D1929">
        <v>20</v>
      </c>
      <c r="E1929">
        <v>0</v>
      </c>
      <c r="F1929" s="1">
        <v>35187</v>
      </c>
      <c r="G1929" t="s">
        <v>513</v>
      </c>
      <c r="H1929">
        <f>KPI[[#This Row],[UnitPrice]]*KPI[[#This Row],[Quantity]]</f>
        <v>1060</v>
      </c>
      <c r="I1929">
        <v>1</v>
      </c>
    </row>
    <row r="1930" spans="1:9" x14ac:dyDescent="0.3">
      <c r="A1930">
        <v>10995</v>
      </c>
      <c r="B1930">
        <v>60</v>
      </c>
      <c r="C1930">
        <v>34</v>
      </c>
      <c r="D1930">
        <v>4</v>
      </c>
      <c r="E1930">
        <v>0</v>
      </c>
      <c r="F1930" s="1">
        <v>35187</v>
      </c>
      <c r="G1930" t="s">
        <v>513</v>
      </c>
      <c r="H1930">
        <f>KPI[[#This Row],[UnitPrice]]*KPI[[#This Row],[Quantity]]</f>
        <v>136</v>
      </c>
      <c r="I1930">
        <v>1</v>
      </c>
    </row>
    <row r="1931" spans="1:9" x14ac:dyDescent="0.3">
      <c r="A1931">
        <v>10996</v>
      </c>
      <c r="B1931">
        <v>42</v>
      </c>
      <c r="C1931">
        <v>14</v>
      </c>
      <c r="D1931">
        <v>40</v>
      </c>
      <c r="E1931">
        <v>0</v>
      </c>
      <c r="F1931" s="1">
        <v>35187</v>
      </c>
      <c r="G1931" t="s">
        <v>547</v>
      </c>
      <c r="H1931">
        <f>KPI[[#This Row],[UnitPrice]]*KPI[[#This Row],[Quantity]]</f>
        <v>560</v>
      </c>
      <c r="I1931">
        <v>4</v>
      </c>
    </row>
    <row r="1932" spans="1:9" x14ac:dyDescent="0.3">
      <c r="A1932">
        <v>10997</v>
      </c>
      <c r="B1932">
        <v>32</v>
      </c>
      <c r="C1932">
        <v>32</v>
      </c>
      <c r="D1932">
        <v>50</v>
      </c>
      <c r="E1932">
        <v>0</v>
      </c>
      <c r="F1932" s="1">
        <v>35188</v>
      </c>
      <c r="G1932" t="s">
        <v>416</v>
      </c>
      <c r="H1932">
        <f>KPI[[#This Row],[UnitPrice]]*KPI[[#This Row],[Quantity]]</f>
        <v>1600</v>
      </c>
      <c r="I1932">
        <v>8</v>
      </c>
    </row>
    <row r="1933" spans="1:9" x14ac:dyDescent="0.3">
      <c r="A1933">
        <v>10997</v>
      </c>
      <c r="B1933">
        <v>46</v>
      </c>
      <c r="C1933">
        <v>12</v>
      </c>
      <c r="D1933">
        <v>20</v>
      </c>
      <c r="E1933">
        <v>0.25</v>
      </c>
      <c r="F1933" s="1">
        <v>35188</v>
      </c>
      <c r="G1933" t="s">
        <v>416</v>
      </c>
      <c r="H1933">
        <f>KPI[[#This Row],[UnitPrice]]*KPI[[#This Row],[Quantity]]</f>
        <v>240</v>
      </c>
      <c r="I1933">
        <v>8</v>
      </c>
    </row>
    <row r="1934" spans="1:9" x14ac:dyDescent="0.3">
      <c r="A1934">
        <v>10997</v>
      </c>
      <c r="B1934">
        <v>52</v>
      </c>
      <c r="C1934">
        <v>7</v>
      </c>
      <c r="D1934">
        <v>20</v>
      </c>
      <c r="E1934">
        <v>0.25</v>
      </c>
      <c r="F1934" s="1">
        <v>35188</v>
      </c>
      <c r="G1934" t="s">
        <v>416</v>
      </c>
      <c r="H1934">
        <f>KPI[[#This Row],[UnitPrice]]*KPI[[#This Row],[Quantity]]</f>
        <v>140</v>
      </c>
      <c r="I1934">
        <v>8</v>
      </c>
    </row>
    <row r="1935" spans="1:9" x14ac:dyDescent="0.3">
      <c r="A1935">
        <v>10998</v>
      </c>
      <c r="B1935">
        <v>24</v>
      </c>
      <c r="C1935">
        <v>4.5</v>
      </c>
      <c r="D1935">
        <v>12</v>
      </c>
      <c r="E1935">
        <v>0</v>
      </c>
      <c r="F1935" s="1">
        <v>35188</v>
      </c>
      <c r="G1935" t="s">
        <v>761</v>
      </c>
      <c r="H1935">
        <f>KPI[[#This Row],[UnitPrice]]*KPI[[#This Row],[Quantity]]</f>
        <v>54</v>
      </c>
      <c r="I1935">
        <v>8</v>
      </c>
    </row>
    <row r="1936" spans="1:9" x14ac:dyDescent="0.3">
      <c r="A1936">
        <v>10998</v>
      </c>
      <c r="B1936">
        <v>61</v>
      </c>
      <c r="C1936">
        <v>28.5</v>
      </c>
      <c r="D1936">
        <v>7</v>
      </c>
      <c r="E1936">
        <v>0</v>
      </c>
      <c r="F1936" s="1">
        <v>35188</v>
      </c>
      <c r="G1936" t="s">
        <v>761</v>
      </c>
      <c r="H1936">
        <f>KPI[[#This Row],[UnitPrice]]*KPI[[#This Row],[Quantity]]</f>
        <v>199.5</v>
      </c>
      <c r="I1936">
        <v>8</v>
      </c>
    </row>
    <row r="1937" spans="1:9" x14ac:dyDescent="0.3">
      <c r="A1937">
        <v>10998</v>
      </c>
      <c r="B1937">
        <v>74</v>
      </c>
      <c r="C1937">
        <v>10</v>
      </c>
      <c r="D1937">
        <v>20</v>
      </c>
      <c r="E1937">
        <v>0</v>
      </c>
      <c r="F1937" s="1">
        <v>35188</v>
      </c>
      <c r="G1937" t="s">
        <v>761</v>
      </c>
      <c r="H1937">
        <f>KPI[[#This Row],[UnitPrice]]*KPI[[#This Row],[Quantity]]</f>
        <v>200</v>
      </c>
      <c r="I1937">
        <v>8</v>
      </c>
    </row>
    <row r="1938" spans="1:9" x14ac:dyDescent="0.3">
      <c r="A1938">
        <v>10998</v>
      </c>
      <c r="B1938">
        <v>75</v>
      </c>
      <c r="C1938">
        <v>7.75</v>
      </c>
      <c r="D1938">
        <v>30</v>
      </c>
      <c r="E1938">
        <v>0</v>
      </c>
      <c r="F1938" s="1">
        <v>35188</v>
      </c>
      <c r="G1938" t="s">
        <v>761</v>
      </c>
      <c r="H1938">
        <f>KPI[[#This Row],[UnitPrice]]*KPI[[#This Row],[Quantity]]</f>
        <v>232.5</v>
      </c>
      <c r="I1938">
        <v>8</v>
      </c>
    </row>
    <row r="1939" spans="1:9" x14ac:dyDescent="0.3">
      <c r="A1939">
        <v>10999</v>
      </c>
      <c r="B1939">
        <v>41</v>
      </c>
      <c r="C1939">
        <v>9.65</v>
      </c>
      <c r="D1939">
        <v>20</v>
      </c>
      <c r="E1939">
        <v>5.000000074505806E-2</v>
      </c>
      <c r="F1939" s="1">
        <v>35188</v>
      </c>
      <c r="G1939" t="s">
        <v>497</v>
      </c>
      <c r="H1939">
        <f>KPI[[#This Row],[UnitPrice]]*KPI[[#This Row],[Quantity]]</f>
        <v>193</v>
      </c>
      <c r="I1939">
        <v>6</v>
      </c>
    </row>
    <row r="1940" spans="1:9" x14ac:dyDescent="0.3">
      <c r="A1940">
        <v>10999</v>
      </c>
      <c r="B1940">
        <v>51</v>
      </c>
      <c r="C1940">
        <v>53</v>
      </c>
      <c r="D1940">
        <v>15</v>
      </c>
      <c r="E1940">
        <v>5.000000074505806E-2</v>
      </c>
      <c r="F1940" s="1">
        <v>35188</v>
      </c>
      <c r="G1940" t="s">
        <v>497</v>
      </c>
      <c r="H1940">
        <f>KPI[[#This Row],[UnitPrice]]*KPI[[#This Row],[Quantity]]</f>
        <v>795</v>
      </c>
      <c r="I1940">
        <v>6</v>
      </c>
    </row>
    <row r="1941" spans="1:9" x14ac:dyDescent="0.3">
      <c r="A1941">
        <v>10999</v>
      </c>
      <c r="B1941">
        <v>77</v>
      </c>
      <c r="C1941">
        <v>13</v>
      </c>
      <c r="D1941">
        <v>21</v>
      </c>
      <c r="E1941">
        <v>5.000000074505806E-2</v>
      </c>
      <c r="F1941" s="1">
        <v>35188</v>
      </c>
      <c r="G1941" t="s">
        <v>497</v>
      </c>
      <c r="H1941">
        <f>KPI[[#This Row],[UnitPrice]]*KPI[[#This Row],[Quantity]]</f>
        <v>273</v>
      </c>
      <c r="I1941">
        <v>6</v>
      </c>
    </row>
    <row r="1942" spans="1:9" x14ac:dyDescent="0.3">
      <c r="A1942">
        <v>11000</v>
      </c>
      <c r="B1942">
        <v>4</v>
      </c>
      <c r="C1942">
        <v>22</v>
      </c>
      <c r="D1942">
        <v>25</v>
      </c>
      <c r="E1942">
        <v>0.25</v>
      </c>
      <c r="F1942" s="1">
        <v>35191</v>
      </c>
      <c r="G1942" t="s">
        <v>560</v>
      </c>
      <c r="H1942">
        <f>KPI[[#This Row],[UnitPrice]]*KPI[[#This Row],[Quantity]]</f>
        <v>550</v>
      </c>
      <c r="I1942">
        <v>2</v>
      </c>
    </row>
    <row r="1943" spans="1:9" x14ac:dyDescent="0.3">
      <c r="A1943">
        <v>11000</v>
      </c>
      <c r="B1943">
        <v>24</v>
      </c>
      <c r="C1943">
        <v>4.5</v>
      </c>
      <c r="D1943">
        <v>30</v>
      </c>
      <c r="E1943">
        <v>0.25</v>
      </c>
      <c r="F1943" s="1">
        <v>35191</v>
      </c>
      <c r="G1943" t="s">
        <v>560</v>
      </c>
      <c r="H1943">
        <f>KPI[[#This Row],[UnitPrice]]*KPI[[#This Row],[Quantity]]</f>
        <v>135</v>
      </c>
      <c r="I1943">
        <v>2</v>
      </c>
    </row>
    <row r="1944" spans="1:9" x14ac:dyDescent="0.3">
      <c r="A1944">
        <v>11000</v>
      </c>
      <c r="B1944">
        <v>77</v>
      </c>
      <c r="C1944">
        <v>13</v>
      </c>
      <c r="D1944">
        <v>30</v>
      </c>
      <c r="E1944">
        <v>0</v>
      </c>
      <c r="F1944" s="1">
        <v>35191</v>
      </c>
      <c r="G1944" t="s">
        <v>560</v>
      </c>
      <c r="H1944">
        <f>KPI[[#This Row],[UnitPrice]]*KPI[[#This Row],[Quantity]]</f>
        <v>390</v>
      </c>
      <c r="I1944">
        <v>2</v>
      </c>
    </row>
    <row r="1945" spans="1:9" x14ac:dyDescent="0.3">
      <c r="A1945">
        <v>11001</v>
      </c>
      <c r="B1945">
        <v>7</v>
      </c>
      <c r="C1945">
        <v>30</v>
      </c>
      <c r="D1945">
        <v>60</v>
      </c>
      <c r="E1945">
        <v>0</v>
      </c>
      <c r="F1945" s="1">
        <v>35191</v>
      </c>
      <c r="G1945" t="s">
        <v>237</v>
      </c>
      <c r="H1945">
        <f>KPI[[#This Row],[UnitPrice]]*KPI[[#This Row],[Quantity]]</f>
        <v>1800</v>
      </c>
      <c r="I1945">
        <v>2</v>
      </c>
    </row>
    <row r="1946" spans="1:9" x14ac:dyDescent="0.3">
      <c r="A1946">
        <v>11001</v>
      </c>
      <c r="B1946">
        <v>22</v>
      </c>
      <c r="C1946">
        <v>21</v>
      </c>
      <c r="D1946">
        <v>25</v>
      </c>
      <c r="E1946">
        <v>0</v>
      </c>
      <c r="F1946" s="1">
        <v>35191</v>
      </c>
      <c r="G1946" t="s">
        <v>237</v>
      </c>
      <c r="H1946">
        <f>KPI[[#This Row],[UnitPrice]]*KPI[[#This Row],[Quantity]]</f>
        <v>525</v>
      </c>
      <c r="I1946">
        <v>2</v>
      </c>
    </row>
    <row r="1947" spans="1:9" x14ac:dyDescent="0.3">
      <c r="A1947">
        <v>11001</v>
      </c>
      <c r="B1947">
        <v>46</v>
      </c>
      <c r="C1947">
        <v>12</v>
      </c>
      <c r="D1947">
        <v>25</v>
      </c>
      <c r="E1947">
        <v>0</v>
      </c>
      <c r="F1947" s="1">
        <v>35191</v>
      </c>
      <c r="G1947" t="s">
        <v>237</v>
      </c>
      <c r="H1947">
        <f>KPI[[#This Row],[UnitPrice]]*KPI[[#This Row],[Quantity]]</f>
        <v>300</v>
      </c>
      <c r="I1947">
        <v>2</v>
      </c>
    </row>
    <row r="1948" spans="1:9" x14ac:dyDescent="0.3">
      <c r="A1948">
        <v>11001</v>
      </c>
      <c r="B1948">
        <v>55</v>
      </c>
      <c r="C1948">
        <v>24</v>
      </c>
      <c r="D1948">
        <v>6</v>
      </c>
      <c r="E1948">
        <v>0</v>
      </c>
      <c r="F1948" s="1">
        <v>35191</v>
      </c>
      <c r="G1948" t="s">
        <v>237</v>
      </c>
      <c r="H1948">
        <f>KPI[[#This Row],[UnitPrice]]*KPI[[#This Row],[Quantity]]</f>
        <v>144</v>
      </c>
      <c r="I1948">
        <v>2</v>
      </c>
    </row>
    <row r="1949" spans="1:9" x14ac:dyDescent="0.3">
      <c r="A1949">
        <v>11002</v>
      </c>
      <c r="B1949">
        <v>13</v>
      </c>
      <c r="C1949">
        <v>6</v>
      </c>
      <c r="D1949">
        <v>56</v>
      </c>
      <c r="E1949">
        <v>0</v>
      </c>
      <c r="F1949" s="1">
        <v>35191</v>
      </c>
      <c r="G1949" t="s">
        <v>607</v>
      </c>
      <c r="H1949">
        <f>KPI[[#This Row],[UnitPrice]]*KPI[[#This Row],[Quantity]]</f>
        <v>336</v>
      </c>
      <c r="I1949">
        <v>4</v>
      </c>
    </row>
    <row r="1950" spans="1:9" x14ac:dyDescent="0.3">
      <c r="A1950">
        <v>11002</v>
      </c>
      <c r="B1950">
        <v>35</v>
      </c>
      <c r="C1950">
        <v>18</v>
      </c>
      <c r="D1950">
        <v>15</v>
      </c>
      <c r="E1950">
        <v>0.15000000596046448</v>
      </c>
      <c r="F1950" s="1">
        <v>35191</v>
      </c>
      <c r="G1950" t="s">
        <v>607</v>
      </c>
      <c r="H1950">
        <f>KPI[[#This Row],[UnitPrice]]*KPI[[#This Row],[Quantity]]</f>
        <v>270</v>
      </c>
      <c r="I1950">
        <v>4</v>
      </c>
    </row>
    <row r="1951" spans="1:9" x14ac:dyDescent="0.3">
      <c r="A1951">
        <v>11002</v>
      </c>
      <c r="B1951">
        <v>42</v>
      </c>
      <c r="C1951">
        <v>14</v>
      </c>
      <c r="D1951">
        <v>24</v>
      </c>
      <c r="E1951">
        <v>0.15000000596046448</v>
      </c>
      <c r="F1951" s="1">
        <v>35191</v>
      </c>
      <c r="G1951" t="s">
        <v>607</v>
      </c>
      <c r="H1951">
        <f>KPI[[#This Row],[UnitPrice]]*KPI[[#This Row],[Quantity]]</f>
        <v>336</v>
      </c>
      <c r="I1951">
        <v>4</v>
      </c>
    </row>
    <row r="1952" spans="1:9" x14ac:dyDescent="0.3">
      <c r="A1952">
        <v>11002</v>
      </c>
      <c r="B1952">
        <v>55</v>
      </c>
      <c r="C1952">
        <v>24</v>
      </c>
      <c r="D1952">
        <v>40</v>
      </c>
      <c r="E1952">
        <v>0</v>
      </c>
      <c r="F1952" s="1">
        <v>35191</v>
      </c>
      <c r="G1952" t="s">
        <v>607</v>
      </c>
      <c r="H1952">
        <f>KPI[[#This Row],[UnitPrice]]*KPI[[#This Row],[Quantity]]</f>
        <v>960</v>
      </c>
      <c r="I1952">
        <v>4</v>
      </c>
    </row>
    <row r="1953" spans="1:9" x14ac:dyDescent="0.3">
      <c r="A1953">
        <v>11003</v>
      </c>
      <c r="B1953">
        <v>1</v>
      </c>
      <c r="C1953">
        <v>18</v>
      </c>
      <c r="D1953">
        <v>4</v>
      </c>
      <c r="E1953">
        <v>0</v>
      </c>
      <c r="F1953" s="1">
        <v>35191</v>
      </c>
      <c r="G1953" t="s">
        <v>661</v>
      </c>
      <c r="H1953">
        <f>KPI[[#This Row],[UnitPrice]]*KPI[[#This Row],[Quantity]]</f>
        <v>72</v>
      </c>
      <c r="I1953">
        <v>3</v>
      </c>
    </row>
    <row r="1954" spans="1:9" x14ac:dyDescent="0.3">
      <c r="A1954">
        <v>11003</v>
      </c>
      <c r="B1954">
        <v>40</v>
      </c>
      <c r="C1954">
        <v>18.399999999999999</v>
      </c>
      <c r="D1954">
        <v>10</v>
      </c>
      <c r="E1954">
        <v>0</v>
      </c>
      <c r="F1954" s="1">
        <v>35191</v>
      </c>
      <c r="G1954" t="s">
        <v>661</v>
      </c>
      <c r="H1954">
        <f>KPI[[#This Row],[UnitPrice]]*KPI[[#This Row],[Quantity]]</f>
        <v>184</v>
      </c>
      <c r="I1954">
        <v>3</v>
      </c>
    </row>
    <row r="1955" spans="1:9" x14ac:dyDescent="0.3">
      <c r="A1955">
        <v>11003</v>
      </c>
      <c r="B1955">
        <v>52</v>
      </c>
      <c r="C1955">
        <v>7</v>
      </c>
      <c r="D1955">
        <v>10</v>
      </c>
      <c r="E1955">
        <v>0</v>
      </c>
      <c r="F1955" s="1">
        <v>35191</v>
      </c>
      <c r="G1955" t="s">
        <v>661</v>
      </c>
      <c r="H1955">
        <f>KPI[[#This Row],[UnitPrice]]*KPI[[#This Row],[Quantity]]</f>
        <v>70</v>
      </c>
      <c r="I1955">
        <v>3</v>
      </c>
    </row>
    <row r="1956" spans="1:9" x14ac:dyDescent="0.3">
      <c r="A1956">
        <v>11004</v>
      </c>
      <c r="B1956">
        <v>26</v>
      </c>
      <c r="C1956">
        <v>31.23</v>
      </c>
      <c r="D1956">
        <v>6</v>
      </c>
      <c r="E1956">
        <v>0</v>
      </c>
      <c r="F1956" s="1">
        <v>35192</v>
      </c>
      <c r="G1956" t="s">
        <v>450</v>
      </c>
      <c r="H1956">
        <f>KPI[[#This Row],[UnitPrice]]*KPI[[#This Row],[Quantity]]</f>
        <v>187.38</v>
      </c>
      <c r="I1956">
        <v>3</v>
      </c>
    </row>
    <row r="1957" spans="1:9" x14ac:dyDescent="0.3">
      <c r="A1957">
        <v>11004</v>
      </c>
      <c r="B1957">
        <v>76</v>
      </c>
      <c r="C1957">
        <v>18</v>
      </c>
      <c r="D1957">
        <v>6</v>
      </c>
      <c r="E1957">
        <v>0</v>
      </c>
      <c r="F1957" s="1">
        <v>35192</v>
      </c>
      <c r="G1957" t="s">
        <v>450</v>
      </c>
      <c r="H1957">
        <f>KPI[[#This Row],[UnitPrice]]*KPI[[#This Row],[Quantity]]</f>
        <v>108</v>
      </c>
      <c r="I1957">
        <v>3</v>
      </c>
    </row>
    <row r="1958" spans="1:9" x14ac:dyDescent="0.3">
      <c r="A1958">
        <v>11005</v>
      </c>
      <c r="B1958">
        <v>1</v>
      </c>
      <c r="C1958">
        <v>18</v>
      </c>
      <c r="D1958">
        <v>2</v>
      </c>
      <c r="E1958">
        <v>0</v>
      </c>
      <c r="F1958" s="1">
        <v>35192</v>
      </c>
      <c r="G1958" t="s">
        <v>753</v>
      </c>
      <c r="H1958">
        <f>KPI[[#This Row],[UnitPrice]]*KPI[[#This Row],[Quantity]]</f>
        <v>36</v>
      </c>
      <c r="I1958">
        <v>2</v>
      </c>
    </row>
    <row r="1959" spans="1:9" x14ac:dyDescent="0.3">
      <c r="A1959">
        <v>11005</v>
      </c>
      <c r="B1959">
        <v>59</v>
      </c>
      <c r="C1959">
        <v>55</v>
      </c>
      <c r="D1959">
        <v>10</v>
      </c>
      <c r="E1959">
        <v>0</v>
      </c>
      <c r="F1959" s="1">
        <v>35192</v>
      </c>
      <c r="G1959" t="s">
        <v>753</v>
      </c>
      <c r="H1959">
        <f>KPI[[#This Row],[UnitPrice]]*KPI[[#This Row],[Quantity]]</f>
        <v>550</v>
      </c>
      <c r="I1959">
        <v>2</v>
      </c>
    </row>
    <row r="1960" spans="1:9" x14ac:dyDescent="0.3">
      <c r="A1960">
        <v>11006</v>
      </c>
      <c r="B1960">
        <v>1</v>
      </c>
      <c r="C1960">
        <v>18</v>
      </c>
      <c r="D1960">
        <v>8</v>
      </c>
      <c r="E1960">
        <v>0</v>
      </c>
      <c r="F1960" s="1">
        <v>35192</v>
      </c>
      <c r="G1960" t="s">
        <v>298</v>
      </c>
      <c r="H1960">
        <f>KPI[[#This Row],[UnitPrice]]*KPI[[#This Row],[Quantity]]</f>
        <v>144</v>
      </c>
      <c r="I1960">
        <v>3</v>
      </c>
    </row>
    <row r="1961" spans="1:9" x14ac:dyDescent="0.3">
      <c r="A1961">
        <v>11006</v>
      </c>
      <c r="B1961">
        <v>29</v>
      </c>
      <c r="C1961">
        <v>123.79</v>
      </c>
      <c r="D1961">
        <v>2</v>
      </c>
      <c r="E1961">
        <v>0.25</v>
      </c>
      <c r="F1961" s="1">
        <v>35192</v>
      </c>
      <c r="G1961" t="s">
        <v>298</v>
      </c>
      <c r="H1961">
        <f>KPI[[#This Row],[UnitPrice]]*KPI[[#This Row],[Quantity]]</f>
        <v>247.58</v>
      </c>
      <c r="I1961">
        <v>3</v>
      </c>
    </row>
    <row r="1962" spans="1:9" x14ac:dyDescent="0.3">
      <c r="A1962">
        <v>11007</v>
      </c>
      <c r="B1962">
        <v>8</v>
      </c>
      <c r="C1962">
        <v>40</v>
      </c>
      <c r="D1962">
        <v>30</v>
      </c>
      <c r="E1962">
        <v>0</v>
      </c>
      <c r="F1962" s="1">
        <v>35193</v>
      </c>
      <c r="G1962" t="s">
        <v>528</v>
      </c>
      <c r="H1962">
        <f>KPI[[#This Row],[UnitPrice]]*KPI[[#This Row],[Quantity]]</f>
        <v>1200</v>
      </c>
      <c r="I1962">
        <v>8</v>
      </c>
    </row>
    <row r="1963" spans="1:9" x14ac:dyDescent="0.3">
      <c r="A1963">
        <v>11007</v>
      </c>
      <c r="B1963">
        <v>29</v>
      </c>
      <c r="C1963">
        <v>123.79</v>
      </c>
      <c r="D1963">
        <v>10</v>
      </c>
      <c r="E1963">
        <v>0</v>
      </c>
      <c r="F1963" s="1">
        <v>35193</v>
      </c>
      <c r="G1963" t="s">
        <v>528</v>
      </c>
      <c r="H1963">
        <f>KPI[[#This Row],[UnitPrice]]*KPI[[#This Row],[Quantity]]</f>
        <v>1237.9000000000001</v>
      </c>
      <c r="I1963">
        <v>8</v>
      </c>
    </row>
    <row r="1964" spans="1:9" x14ac:dyDescent="0.3">
      <c r="A1964">
        <v>11007</v>
      </c>
      <c r="B1964">
        <v>42</v>
      </c>
      <c r="C1964">
        <v>14</v>
      </c>
      <c r="D1964">
        <v>14</v>
      </c>
      <c r="E1964">
        <v>0</v>
      </c>
      <c r="F1964" s="1">
        <v>35193</v>
      </c>
      <c r="G1964" t="s">
        <v>528</v>
      </c>
      <c r="H1964">
        <f>KPI[[#This Row],[UnitPrice]]*KPI[[#This Row],[Quantity]]</f>
        <v>196</v>
      </c>
      <c r="I1964">
        <v>8</v>
      </c>
    </row>
    <row r="1965" spans="1:9" x14ac:dyDescent="0.3">
      <c r="A1965">
        <v>11008</v>
      </c>
      <c r="B1965">
        <v>28</v>
      </c>
      <c r="C1965">
        <v>45.6</v>
      </c>
      <c r="D1965">
        <v>70</v>
      </c>
      <c r="E1965">
        <v>5.000000074505806E-2</v>
      </c>
      <c r="F1965" s="1">
        <v>35193</v>
      </c>
      <c r="G1965" t="s">
        <v>204</v>
      </c>
      <c r="H1965">
        <f>KPI[[#This Row],[UnitPrice]]*KPI[[#This Row],[Quantity]]</f>
        <v>3192</v>
      </c>
      <c r="I1965">
        <v>7</v>
      </c>
    </row>
    <row r="1966" spans="1:9" x14ac:dyDescent="0.3">
      <c r="A1966">
        <v>11008</v>
      </c>
      <c r="B1966">
        <v>34</v>
      </c>
      <c r="C1966">
        <v>14</v>
      </c>
      <c r="D1966">
        <v>90</v>
      </c>
      <c r="E1966">
        <v>5.000000074505806E-2</v>
      </c>
      <c r="F1966" s="1">
        <v>35193</v>
      </c>
      <c r="G1966" t="s">
        <v>204</v>
      </c>
      <c r="H1966">
        <f>KPI[[#This Row],[UnitPrice]]*KPI[[#This Row],[Quantity]]</f>
        <v>1260</v>
      </c>
      <c r="I1966">
        <v>7</v>
      </c>
    </row>
    <row r="1967" spans="1:9" x14ac:dyDescent="0.3">
      <c r="A1967">
        <v>11008</v>
      </c>
      <c r="B1967">
        <v>71</v>
      </c>
      <c r="C1967">
        <v>21.5</v>
      </c>
      <c r="D1967">
        <v>21</v>
      </c>
      <c r="E1967">
        <v>0</v>
      </c>
      <c r="F1967" s="1">
        <v>35193</v>
      </c>
      <c r="G1967" t="s">
        <v>204</v>
      </c>
      <c r="H1967">
        <f>KPI[[#This Row],[UnitPrice]]*KPI[[#This Row],[Quantity]]</f>
        <v>451.5</v>
      </c>
      <c r="I1967">
        <v>7</v>
      </c>
    </row>
    <row r="1968" spans="1:9" x14ac:dyDescent="0.3">
      <c r="A1968">
        <v>11009</v>
      </c>
      <c r="B1968">
        <v>24</v>
      </c>
      <c r="C1968">
        <v>4.5</v>
      </c>
      <c r="D1968">
        <v>12</v>
      </c>
      <c r="E1968">
        <v>0</v>
      </c>
      <c r="F1968" s="1">
        <v>35193</v>
      </c>
      <c r="G1968" t="s">
        <v>284</v>
      </c>
      <c r="H1968">
        <f>KPI[[#This Row],[UnitPrice]]*KPI[[#This Row],[Quantity]]</f>
        <v>54</v>
      </c>
      <c r="I1968">
        <v>2</v>
      </c>
    </row>
    <row r="1969" spans="1:9" x14ac:dyDescent="0.3">
      <c r="A1969">
        <v>11009</v>
      </c>
      <c r="B1969">
        <v>36</v>
      </c>
      <c r="C1969">
        <v>19</v>
      </c>
      <c r="D1969">
        <v>18</v>
      </c>
      <c r="E1969">
        <v>0.25</v>
      </c>
      <c r="F1969" s="1">
        <v>35193</v>
      </c>
      <c r="G1969" t="s">
        <v>284</v>
      </c>
      <c r="H1969">
        <f>KPI[[#This Row],[UnitPrice]]*KPI[[#This Row],[Quantity]]</f>
        <v>342</v>
      </c>
      <c r="I1969">
        <v>2</v>
      </c>
    </row>
    <row r="1970" spans="1:9" x14ac:dyDescent="0.3">
      <c r="A1970">
        <v>11009</v>
      </c>
      <c r="B1970">
        <v>60</v>
      </c>
      <c r="C1970">
        <v>34</v>
      </c>
      <c r="D1970">
        <v>9</v>
      </c>
      <c r="E1970">
        <v>0</v>
      </c>
      <c r="F1970" s="1">
        <v>35193</v>
      </c>
      <c r="G1970" t="s">
        <v>284</v>
      </c>
      <c r="H1970">
        <f>KPI[[#This Row],[UnitPrice]]*KPI[[#This Row],[Quantity]]</f>
        <v>306</v>
      </c>
      <c r="I1970">
        <v>2</v>
      </c>
    </row>
    <row r="1971" spans="1:9" x14ac:dyDescent="0.3">
      <c r="A1971">
        <v>11010</v>
      </c>
      <c r="B1971">
        <v>7</v>
      </c>
      <c r="C1971">
        <v>30</v>
      </c>
      <c r="D1971">
        <v>20</v>
      </c>
      <c r="E1971">
        <v>0</v>
      </c>
      <c r="F1971" s="1">
        <v>35194</v>
      </c>
      <c r="G1971" t="s">
        <v>570</v>
      </c>
      <c r="H1971">
        <f>KPI[[#This Row],[UnitPrice]]*KPI[[#This Row],[Quantity]]</f>
        <v>600</v>
      </c>
      <c r="I1971">
        <v>2</v>
      </c>
    </row>
    <row r="1972" spans="1:9" x14ac:dyDescent="0.3">
      <c r="A1972">
        <v>11010</v>
      </c>
      <c r="B1972">
        <v>24</v>
      </c>
      <c r="C1972">
        <v>4.5</v>
      </c>
      <c r="D1972">
        <v>10</v>
      </c>
      <c r="E1972">
        <v>0</v>
      </c>
      <c r="F1972" s="1">
        <v>35194</v>
      </c>
      <c r="G1972" t="s">
        <v>570</v>
      </c>
      <c r="H1972">
        <f>KPI[[#This Row],[UnitPrice]]*KPI[[#This Row],[Quantity]]</f>
        <v>45</v>
      </c>
      <c r="I1972">
        <v>2</v>
      </c>
    </row>
    <row r="1973" spans="1:9" x14ac:dyDescent="0.3">
      <c r="A1973">
        <v>11011</v>
      </c>
      <c r="B1973">
        <v>58</v>
      </c>
      <c r="C1973">
        <v>13.25</v>
      </c>
      <c r="D1973">
        <v>40</v>
      </c>
      <c r="E1973">
        <v>5.000000074505806E-2</v>
      </c>
      <c r="F1973" s="1">
        <v>35194</v>
      </c>
      <c r="G1973" t="s">
        <v>41</v>
      </c>
      <c r="H1973">
        <f>KPI[[#This Row],[UnitPrice]]*KPI[[#This Row],[Quantity]]</f>
        <v>530</v>
      </c>
      <c r="I1973">
        <v>3</v>
      </c>
    </row>
    <row r="1974" spans="1:9" x14ac:dyDescent="0.3">
      <c r="A1974">
        <v>11011</v>
      </c>
      <c r="B1974">
        <v>71</v>
      </c>
      <c r="C1974">
        <v>21.5</v>
      </c>
      <c r="D1974">
        <v>20</v>
      </c>
      <c r="E1974">
        <v>0</v>
      </c>
      <c r="F1974" s="1">
        <v>35194</v>
      </c>
      <c r="G1974" t="s">
        <v>41</v>
      </c>
      <c r="H1974">
        <f>KPI[[#This Row],[UnitPrice]]*KPI[[#This Row],[Quantity]]</f>
        <v>430</v>
      </c>
      <c r="I1974">
        <v>3</v>
      </c>
    </row>
    <row r="1975" spans="1:9" x14ac:dyDescent="0.3">
      <c r="A1975">
        <v>11012</v>
      </c>
      <c r="B1975">
        <v>19</v>
      </c>
      <c r="C1975">
        <v>9.1999999999999993</v>
      </c>
      <c r="D1975">
        <v>50</v>
      </c>
      <c r="E1975">
        <v>5.000000074505806E-2</v>
      </c>
      <c r="F1975" s="1">
        <v>35194</v>
      </c>
      <c r="G1975" t="s">
        <v>244</v>
      </c>
      <c r="H1975">
        <f>KPI[[#This Row],[UnitPrice]]*KPI[[#This Row],[Quantity]]</f>
        <v>459.99999999999994</v>
      </c>
      <c r="I1975">
        <v>1</v>
      </c>
    </row>
    <row r="1976" spans="1:9" x14ac:dyDescent="0.3">
      <c r="A1976">
        <v>11012</v>
      </c>
      <c r="B1976">
        <v>60</v>
      </c>
      <c r="C1976">
        <v>34</v>
      </c>
      <c r="D1976">
        <v>36</v>
      </c>
      <c r="E1976">
        <v>5.000000074505806E-2</v>
      </c>
      <c r="F1976" s="1">
        <v>35194</v>
      </c>
      <c r="G1976" t="s">
        <v>244</v>
      </c>
      <c r="H1976">
        <f>KPI[[#This Row],[UnitPrice]]*KPI[[#This Row],[Quantity]]</f>
        <v>1224</v>
      </c>
      <c r="I1976">
        <v>1</v>
      </c>
    </row>
    <row r="1977" spans="1:9" x14ac:dyDescent="0.3">
      <c r="A1977">
        <v>11012</v>
      </c>
      <c r="B1977">
        <v>71</v>
      </c>
      <c r="C1977">
        <v>21.5</v>
      </c>
      <c r="D1977">
        <v>60</v>
      </c>
      <c r="E1977">
        <v>5.000000074505806E-2</v>
      </c>
      <c r="F1977" s="1">
        <v>35194</v>
      </c>
      <c r="G1977" t="s">
        <v>244</v>
      </c>
      <c r="H1977">
        <f>KPI[[#This Row],[UnitPrice]]*KPI[[#This Row],[Quantity]]</f>
        <v>1290</v>
      </c>
      <c r="I1977">
        <v>1</v>
      </c>
    </row>
    <row r="1978" spans="1:9" x14ac:dyDescent="0.3">
      <c r="A1978">
        <v>11013</v>
      </c>
      <c r="B1978">
        <v>23</v>
      </c>
      <c r="C1978">
        <v>9</v>
      </c>
      <c r="D1978">
        <v>10</v>
      </c>
      <c r="E1978">
        <v>0</v>
      </c>
      <c r="F1978" s="1">
        <v>35194</v>
      </c>
      <c r="G1978" t="s">
        <v>591</v>
      </c>
      <c r="H1978">
        <f>KPI[[#This Row],[UnitPrice]]*KPI[[#This Row],[Quantity]]</f>
        <v>90</v>
      </c>
      <c r="I1978">
        <v>2</v>
      </c>
    </row>
    <row r="1979" spans="1:9" x14ac:dyDescent="0.3">
      <c r="A1979">
        <v>11013</v>
      </c>
      <c r="B1979">
        <v>42</v>
      </c>
      <c r="C1979">
        <v>14</v>
      </c>
      <c r="D1979">
        <v>4</v>
      </c>
      <c r="E1979">
        <v>0</v>
      </c>
      <c r="F1979" s="1">
        <v>35194</v>
      </c>
      <c r="G1979" t="s">
        <v>591</v>
      </c>
      <c r="H1979">
        <f>KPI[[#This Row],[UnitPrice]]*KPI[[#This Row],[Quantity]]</f>
        <v>56</v>
      </c>
      <c r="I1979">
        <v>2</v>
      </c>
    </row>
    <row r="1980" spans="1:9" x14ac:dyDescent="0.3">
      <c r="A1980">
        <v>11013</v>
      </c>
      <c r="B1980">
        <v>45</v>
      </c>
      <c r="C1980">
        <v>9.5</v>
      </c>
      <c r="D1980">
        <v>20</v>
      </c>
      <c r="E1980">
        <v>0</v>
      </c>
      <c r="F1980" s="1">
        <v>35194</v>
      </c>
      <c r="G1980" t="s">
        <v>591</v>
      </c>
      <c r="H1980">
        <f>KPI[[#This Row],[UnitPrice]]*KPI[[#This Row],[Quantity]]</f>
        <v>190</v>
      </c>
      <c r="I1980">
        <v>2</v>
      </c>
    </row>
    <row r="1981" spans="1:9" x14ac:dyDescent="0.3">
      <c r="A1981">
        <v>11013</v>
      </c>
      <c r="B1981">
        <v>68</v>
      </c>
      <c r="C1981">
        <v>12.5</v>
      </c>
      <c r="D1981">
        <v>2</v>
      </c>
      <c r="E1981">
        <v>0</v>
      </c>
      <c r="F1981" s="1">
        <v>35194</v>
      </c>
      <c r="G1981" t="s">
        <v>591</v>
      </c>
      <c r="H1981">
        <f>KPI[[#This Row],[UnitPrice]]*KPI[[#This Row],[Quantity]]</f>
        <v>25</v>
      </c>
      <c r="I1981">
        <v>2</v>
      </c>
    </row>
    <row r="1982" spans="1:9" x14ac:dyDescent="0.3">
      <c r="A1982">
        <v>11014</v>
      </c>
      <c r="B1982">
        <v>41</v>
      </c>
      <c r="C1982">
        <v>9.65</v>
      </c>
      <c r="D1982">
        <v>28</v>
      </c>
      <c r="E1982">
        <v>0.10000000149011612</v>
      </c>
      <c r="F1982" s="1">
        <v>35195</v>
      </c>
      <c r="G1982" t="s">
        <v>425</v>
      </c>
      <c r="H1982">
        <f>KPI[[#This Row],[UnitPrice]]*KPI[[#This Row],[Quantity]]</f>
        <v>270.2</v>
      </c>
      <c r="I1982">
        <v>2</v>
      </c>
    </row>
    <row r="1983" spans="1:9" x14ac:dyDescent="0.3">
      <c r="A1983">
        <v>11015</v>
      </c>
      <c r="B1983">
        <v>30</v>
      </c>
      <c r="C1983">
        <v>25.89</v>
      </c>
      <c r="D1983">
        <v>15</v>
      </c>
      <c r="E1983">
        <v>0</v>
      </c>
      <c r="F1983" s="1">
        <v>35195</v>
      </c>
      <c r="G1983" t="s">
        <v>598</v>
      </c>
      <c r="H1983">
        <f>KPI[[#This Row],[UnitPrice]]*KPI[[#This Row],[Quantity]]</f>
        <v>388.35</v>
      </c>
      <c r="I1983">
        <v>2</v>
      </c>
    </row>
    <row r="1984" spans="1:9" x14ac:dyDescent="0.3">
      <c r="A1984">
        <v>11015</v>
      </c>
      <c r="B1984">
        <v>77</v>
      </c>
      <c r="C1984">
        <v>13</v>
      </c>
      <c r="D1984">
        <v>18</v>
      </c>
      <c r="E1984">
        <v>0</v>
      </c>
      <c r="F1984" s="1">
        <v>35195</v>
      </c>
      <c r="G1984" t="s">
        <v>598</v>
      </c>
      <c r="H1984">
        <f>KPI[[#This Row],[UnitPrice]]*KPI[[#This Row],[Quantity]]</f>
        <v>234</v>
      </c>
      <c r="I1984">
        <v>2</v>
      </c>
    </row>
    <row r="1985" spans="1:9" x14ac:dyDescent="0.3">
      <c r="A1985">
        <v>11016</v>
      </c>
      <c r="B1985">
        <v>31</v>
      </c>
      <c r="C1985">
        <v>12.5</v>
      </c>
      <c r="D1985">
        <v>15</v>
      </c>
      <c r="E1985">
        <v>0</v>
      </c>
      <c r="F1985" s="1">
        <v>35195</v>
      </c>
      <c r="G1985" t="s">
        <v>68</v>
      </c>
      <c r="H1985">
        <f>KPI[[#This Row],[UnitPrice]]*KPI[[#This Row],[Quantity]]</f>
        <v>187.5</v>
      </c>
      <c r="I1985">
        <v>9</v>
      </c>
    </row>
    <row r="1986" spans="1:9" x14ac:dyDescent="0.3">
      <c r="A1986">
        <v>11016</v>
      </c>
      <c r="B1986">
        <v>36</v>
      </c>
      <c r="C1986">
        <v>19</v>
      </c>
      <c r="D1986">
        <v>16</v>
      </c>
      <c r="E1986">
        <v>0</v>
      </c>
      <c r="F1986" s="1">
        <v>35195</v>
      </c>
      <c r="G1986" t="s">
        <v>68</v>
      </c>
      <c r="H1986">
        <f>KPI[[#This Row],[UnitPrice]]*KPI[[#This Row],[Quantity]]</f>
        <v>304</v>
      </c>
      <c r="I1986">
        <v>9</v>
      </c>
    </row>
    <row r="1987" spans="1:9" x14ac:dyDescent="0.3">
      <c r="A1987">
        <v>11017</v>
      </c>
      <c r="B1987">
        <v>3</v>
      </c>
      <c r="C1987">
        <v>10</v>
      </c>
      <c r="D1987">
        <v>25</v>
      </c>
      <c r="E1987">
        <v>0</v>
      </c>
      <c r="F1987" s="1">
        <v>35198</v>
      </c>
      <c r="G1987" t="s">
        <v>204</v>
      </c>
      <c r="H1987">
        <f>KPI[[#This Row],[UnitPrice]]*KPI[[#This Row],[Quantity]]</f>
        <v>250</v>
      </c>
      <c r="I1987">
        <v>9</v>
      </c>
    </row>
    <row r="1988" spans="1:9" x14ac:dyDescent="0.3">
      <c r="A1988">
        <v>11017</v>
      </c>
      <c r="B1988">
        <v>59</v>
      </c>
      <c r="C1988">
        <v>55</v>
      </c>
      <c r="D1988">
        <v>110</v>
      </c>
      <c r="E1988">
        <v>0</v>
      </c>
      <c r="F1988" s="1">
        <v>35198</v>
      </c>
      <c r="G1988" t="s">
        <v>204</v>
      </c>
      <c r="H1988">
        <f>KPI[[#This Row],[UnitPrice]]*KPI[[#This Row],[Quantity]]</f>
        <v>6050</v>
      </c>
      <c r="I1988">
        <v>9</v>
      </c>
    </row>
    <row r="1989" spans="1:9" x14ac:dyDescent="0.3">
      <c r="A1989">
        <v>11017</v>
      </c>
      <c r="B1989">
        <v>70</v>
      </c>
      <c r="C1989">
        <v>15</v>
      </c>
      <c r="D1989">
        <v>30</v>
      </c>
      <c r="E1989">
        <v>0</v>
      </c>
      <c r="F1989" s="1">
        <v>35198</v>
      </c>
      <c r="G1989" t="s">
        <v>204</v>
      </c>
      <c r="H1989">
        <f>KPI[[#This Row],[UnitPrice]]*KPI[[#This Row],[Quantity]]</f>
        <v>450</v>
      </c>
      <c r="I1989">
        <v>9</v>
      </c>
    </row>
    <row r="1990" spans="1:9" x14ac:dyDescent="0.3">
      <c r="A1990">
        <v>11018</v>
      </c>
      <c r="B1990">
        <v>12</v>
      </c>
      <c r="C1990">
        <v>38</v>
      </c>
      <c r="D1990">
        <v>20</v>
      </c>
      <c r="E1990">
        <v>0</v>
      </c>
      <c r="F1990" s="1">
        <v>35198</v>
      </c>
      <c r="G1990" t="s">
        <v>434</v>
      </c>
      <c r="H1990">
        <f>KPI[[#This Row],[UnitPrice]]*KPI[[#This Row],[Quantity]]</f>
        <v>760</v>
      </c>
      <c r="I1990">
        <v>4</v>
      </c>
    </row>
    <row r="1991" spans="1:9" x14ac:dyDescent="0.3">
      <c r="A1991">
        <v>11018</v>
      </c>
      <c r="B1991">
        <v>18</v>
      </c>
      <c r="C1991">
        <v>62.5</v>
      </c>
      <c r="D1991">
        <v>10</v>
      </c>
      <c r="E1991">
        <v>0</v>
      </c>
      <c r="F1991" s="1">
        <v>35198</v>
      </c>
      <c r="G1991" t="s">
        <v>434</v>
      </c>
      <c r="H1991">
        <f>KPI[[#This Row],[UnitPrice]]*KPI[[#This Row],[Quantity]]</f>
        <v>625</v>
      </c>
      <c r="I1991">
        <v>4</v>
      </c>
    </row>
    <row r="1992" spans="1:9" x14ac:dyDescent="0.3">
      <c r="A1992">
        <v>11018</v>
      </c>
      <c r="B1992">
        <v>56</v>
      </c>
      <c r="C1992">
        <v>38</v>
      </c>
      <c r="D1992">
        <v>5</v>
      </c>
      <c r="E1992">
        <v>0</v>
      </c>
      <c r="F1992" s="1">
        <v>35198</v>
      </c>
      <c r="G1992" t="s">
        <v>434</v>
      </c>
      <c r="H1992">
        <f>KPI[[#This Row],[UnitPrice]]*KPI[[#This Row],[Quantity]]</f>
        <v>190</v>
      </c>
      <c r="I1992">
        <v>4</v>
      </c>
    </row>
    <row r="1993" spans="1:9" x14ac:dyDescent="0.3">
      <c r="A1993">
        <v>11019</v>
      </c>
      <c r="B1993">
        <v>46</v>
      </c>
      <c r="C1993">
        <v>12</v>
      </c>
      <c r="D1993">
        <v>3</v>
      </c>
      <c r="E1993">
        <v>0</v>
      </c>
      <c r="F1993" s="1">
        <v>35198</v>
      </c>
      <c r="G1993" t="s">
        <v>554</v>
      </c>
      <c r="H1993">
        <f>KPI[[#This Row],[UnitPrice]]*KPI[[#This Row],[Quantity]]</f>
        <v>36</v>
      </c>
      <c r="I1993">
        <v>6</v>
      </c>
    </row>
    <row r="1994" spans="1:9" x14ac:dyDescent="0.3">
      <c r="A1994">
        <v>11019</v>
      </c>
      <c r="B1994">
        <v>49</v>
      </c>
      <c r="C1994">
        <v>20</v>
      </c>
      <c r="D1994">
        <v>2</v>
      </c>
      <c r="E1994">
        <v>0</v>
      </c>
      <c r="F1994" s="1">
        <v>35198</v>
      </c>
      <c r="G1994" t="s">
        <v>554</v>
      </c>
      <c r="H1994">
        <f>KPI[[#This Row],[UnitPrice]]*KPI[[#This Row],[Quantity]]</f>
        <v>40</v>
      </c>
      <c r="I1994">
        <v>6</v>
      </c>
    </row>
    <row r="1995" spans="1:9" x14ac:dyDescent="0.3">
      <c r="A1995">
        <v>11020</v>
      </c>
      <c r="B1995">
        <v>10</v>
      </c>
      <c r="C1995">
        <v>31</v>
      </c>
      <c r="D1995">
        <v>24</v>
      </c>
      <c r="E1995">
        <v>0.15000000596046448</v>
      </c>
      <c r="F1995" s="1">
        <v>35199</v>
      </c>
      <c r="G1995" t="s">
        <v>497</v>
      </c>
      <c r="H1995">
        <f>KPI[[#This Row],[UnitPrice]]*KPI[[#This Row],[Quantity]]</f>
        <v>744</v>
      </c>
      <c r="I1995">
        <v>2</v>
      </c>
    </row>
    <row r="1996" spans="1:9" x14ac:dyDescent="0.3">
      <c r="A1996">
        <v>11021</v>
      </c>
      <c r="B1996">
        <v>2</v>
      </c>
      <c r="C1996">
        <v>19</v>
      </c>
      <c r="D1996">
        <v>11</v>
      </c>
      <c r="E1996">
        <v>0.25</v>
      </c>
      <c r="F1996" s="1">
        <v>35199</v>
      </c>
      <c r="G1996" t="s">
        <v>547</v>
      </c>
      <c r="H1996">
        <f>KPI[[#This Row],[UnitPrice]]*KPI[[#This Row],[Quantity]]</f>
        <v>209</v>
      </c>
      <c r="I1996">
        <v>3</v>
      </c>
    </row>
    <row r="1997" spans="1:9" x14ac:dyDescent="0.3">
      <c r="A1997">
        <v>11021</v>
      </c>
      <c r="B1997">
        <v>20</v>
      </c>
      <c r="C1997">
        <v>81</v>
      </c>
      <c r="D1997">
        <v>15</v>
      </c>
      <c r="E1997">
        <v>0</v>
      </c>
      <c r="F1997" s="1">
        <v>35199</v>
      </c>
      <c r="G1997" t="s">
        <v>547</v>
      </c>
      <c r="H1997">
        <f>KPI[[#This Row],[UnitPrice]]*KPI[[#This Row],[Quantity]]</f>
        <v>1215</v>
      </c>
      <c r="I1997">
        <v>3</v>
      </c>
    </row>
    <row r="1998" spans="1:9" x14ac:dyDescent="0.3">
      <c r="A1998">
        <v>11021</v>
      </c>
      <c r="B1998">
        <v>26</v>
      </c>
      <c r="C1998">
        <v>31.23</v>
      </c>
      <c r="D1998">
        <v>63</v>
      </c>
      <c r="E1998">
        <v>0</v>
      </c>
      <c r="F1998" s="1">
        <v>35199</v>
      </c>
      <c r="G1998" t="s">
        <v>547</v>
      </c>
      <c r="H1998">
        <f>KPI[[#This Row],[UnitPrice]]*KPI[[#This Row],[Quantity]]</f>
        <v>1967.49</v>
      </c>
      <c r="I1998">
        <v>3</v>
      </c>
    </row>
    <row r="1999" spans="1:9" x14ac:dyDescent="0.3">
      <c r="A1999">
        <v>11021</v>
      </c>
      <c r="B1999">
        <v>51</v>
      </c>
      <c r="C1999">
        <v>53</v>
      </c>
      <c r="D1999">
        <v>44</v>
      </c>
      <c r="E1999">
        <v>0.25</v>
      </c>
      <c r="F1999" s="1">
        <v>35199</v>
      </c>
      <c r="G1999" t="s">
        <v>547</v>
      </c>
      <c r="H1999">
        <f>KPI[[#This Row],[UnitPrice]]*KPI[[#This Row],[Quantity]]</f>
        <v>2332</v>
      </c>
      <c r="I1999">
        <v>3</v>
      </c>
    </row>
    <row r="2000" spans="1:9" x14ac:dyDescent="0.3">
      <c r="A2000">
        <v>11021</v>
      </c>
      <c r="B2000">
        <v>72</v>
      </c>
      <c r="C2000">
        <v>34.799999999999997</v>
      </c>
      <c r="D2000">
        <v>35</v>
      </c>
      <c r="E2000">
        <v>0</v>
      </c>
      <c r="F2000" s="1">
        <v>35199</v>
      </c>
      <c r="G2000" t="s">
        <v>547</v>
      </c>
      <c r="H2000">
        <f>KPI[[#This Row],[UnitPrice]]*KPI[[#This Row],[Quantity]]</f>
        <v>1218</v>
      </c>
      <c r="I2000">
        <v>3</v>
      </c>
    </row>
    <row r="2001" spans="1:9" x14ac:dyDescent="0.3">
      <c r="A2001">
        <v>11022</v>
      </c>
      <c r="B2001">
        <v>19</v>
      </c>
      <c r="C2001">
        <v>9.1999999999999993</v>
      </c>
      <c r="D2001">
        <v>35</v>
      </c>
      <c r="E2001">
        <v>0</v>
      </c>
      <c r="F2001" s="1">
        <v>35199</v>
      </c>
      <c r="G2001" t="s">
        <v>317</v>
      </c>
      <c r="H2001">
        <f>KPI[[#This Row],[UnitPrice]]*KPI[[#This Row],[Quantity]]</f>
        <v>322</v>
      </c>
      <c r="I2001">
        <v>9</v>
      </c>
    </row>
    <row r="2002" spans="1:9" x14ac:dyDescent="0.3">
      <c r="A2002">
        <v>11022</v>
      </c>
      <c r="B2002">
        <v>69</v>
      </c>
      <c r="C2002">
        <v>36</v>
      </c>
      <c r="D2002">
        <v>30</v>
      </c>
      <c r="E2002">
        <v>0</v>
      </c>
      <c r="F2002" s="1">
        <v>35199</v>
      </c>
      <c r="G2002" t="s">
        <v>317</v>
      </c>
      <c r="H2002">
        <f>KPI[[#This Row],[UnitPrice]]*KPI[[#This Row],[Quantity]]</f>
        <v>1080</v>
      </c>
      <c r="I2002">
        <v>9</v>
      </c>
    </row>
    <row r="2003" spans="1:9" x14ac:dyDescent="0.3">
      <c r="A2003">
        <v>11023</v>
      </c>
      <c r="B2003">
        <v>7</v>
      </c>
      <c r="C2003">
        <v>30</v>
      </c>
      <c r="D2003">
        <v>4</v>
      </c>
      <c r="E2003">
        <v>0</v>
      </c>
      <c r="F2003" s="1">
        <v>35199</v>
      </c>
      <c r="G2003" t="s">
        <v>133</v>
      </c>
      <c r="H2003">
        <f>KPI[[#This Row],[UnitPrice]]*KPI[[#This Row],[Quantity]]</f>
        <v>120</v>
      </c>
      <c r="I2003">
        <v>1</v>
      </c>
    </row>
    <row r="2004" spans="1:9" x14ac:dyDescent="0.3">
      <c r="A2004">
        <v>11023</v>
      </c>
      <c r="B2004">
        <v>43</v>
      </c>
      <c r="C2004">
        <v>46</v>
      </c>
      <c r="D2004">
        <v>30</v>
      </c>
      <c r="E2004">
        <v>0</v>
      </c>
      <c r="F2004" s="1">
        <v>35199</v>
      </c>
      <c r="G2004" t="s">
        <v>133</v>
      </c>
      <c r="H2004">
        <f>KPI[[#This Row],[UnitPrice]]*KPI[[#This Row],[Quantity]]</f>
        <v>1380</v>
      </c>
      <c r="I2004">
        <v>1</v>
      </c>
    </row>
    <row r="2005" spans="1:9" x14ac:dyDescent="0.3">
      <c r="A2005">
        <v>11024</v>
      </c>
      <c r="B2005">
        <v>26</v>
      </c>
      <c r="C2005">
        <v>31.23</v>
      </c>
      <c r="D2005">
        <v>12</v>
      </c>
      <c r="E2005">
        <v>0</v>
      </c>
      <c r="F2005" s="1">
        <v>35200</v>
      </c>
      <c r="G2005" t="s">
        <v>197</v>
      </c>
      <c r="H2005">
        <f>KPI[[#This Row],[UnitPrice]]*KPI[[#This Row],[Quantity]]</f>
        <v>374.76</v>
      </c>
      <c r="I2005">
        <v>4</v>
      </c>
    </row>
    <row r="2006" spans="1:9" x14ac:dyDescent="0.3">
      <c r="A2006">
        <v>11024</v>
      </c>
      <c r="B2006">
        <v>33</v>
      </c>
      <c r="C2006">
        <v>2.5</v>
      </c>
      <c r="D2006">
        <v>30</v>
      </c>
      <c r="E2006">
        <v>0</v>
      </c>
      <c r="F2006" s="1">
        <v>35200</v>
      </c>
      <c r="G2006" t="s">
        <v>197</v>
      </c>
      <c r="H2006">
        <f>KPI[[#This Row],[UnitPrice]]*KPI[[#This Row],[Quantity]]</f>
        <v>75</v>
      </c>
      <c r="I2006">
        <v>4</v>
      </c>
    </row>
    <row r="2007" spans="1:9" x14ac:dyDescent="0.3">
      <c r="A2007">
        <v>11024</v>
      </c>
      <c r="B2007">
        <v>65</v>
      </c>
      <c r="C2007">
        <v>21.05</v>
      </c>
      <c r="D2007">
        <v>21</v>
      </c>
      <c r="E2007">
        <v>0</v>
      </c>
      <c r="F2007" s="1">
        <v>35200</v>
      </c>
      <c r="G2007" t="s">
        <v>197</v>
      </c>
      <c r="H2007">
        <f>KPI[[#This Row],[UnitPrice]]*KPI[[#This Row],[Quantity]]</f>
        <v>442.05</v>
      </c>
      <c r="I2007">
        <v>4</v>
      </c>
    </row>
    <row r="2008" spans="1:9" x14ac:dyDescent="0.3">
      <c r="A2008">
        <v>11024</v>
      </c>
      <c r="B2008">
        <v>71</v>
      </c>
      <c r="C2008">
        <v>21.5</v>
      </c>
      <c r="D2008">
        <v>50</v>
      </c>
      <c r="E2008">
        <v>0</v>
      </c>
      <c r="F2008" s="1">
        <v>35200</v>
      </c>
      <c r="G2008" t="s">
        <v>197</v>
      </c>
      <c r="H2008">
        <f>KPI[[#This Row],[UnitPrice]]*KPI[[#This Row],[Quantity]]</f>
        <v>1075</v>
      </c>
      <c r="I2008">
        <v>4</v>
      </c>
    </row>
    <row r="2009" spans="1:9" x14ac:dyDescent="0.3">
      <c r="A2009">
        <v>11025</v>
      </c>
      <c r="B2009">
        <v>1</v>
      </c>
      <c r="C2009">
        <v>18</v>
      </c>
      <c r="D2009">
        <v>10</v>
      </c>
      <c r="E2009">
        <v>0.10000000149011612</v>
      </c>
      <c r="F2009" s="1">
        <v>35200</v>
      </c>
      <c r="G2009" t="s">
        <v>730</v>
      </c>
      <c r="H2009">
        <f>KPI[[#This Row],[UnitPrice]]*KPI[[#This Row],[Quantity]]</f>
        <v>180</v>
      </c>
      <c r="I2009">
        <v>6</v>
      </c>
    </row>
    <row r="2010" spans="1:9" x14ac:dyDescent="0.3">
      <c r="A2010">
        <v>11025</v>
      </c>
      <c r="B2010">
        <v>13</v>
      </c>
      <c r="C2010">
        <v>6</v>
      </c>
      <c r="D2010">
        <v>20</v>
      </c>
      <c r="E2010">
        <v>0.10000000149011612</v>
      </c>
      <c r="F2010" s="1">
        <v>35200</v>
      </c>
      <c r="G2010" t="s">
        <v>730</v>
      </c>
      <c r="H2010">
        <f>KPI[[#This Row],[UnitPrice]]*KPI[[#This Row],[Quantity]]</f>
        <v>120</v>
      </c>
      <c r="I2010">
        <v>6</v>
      </c>
    </row>
    <row r="2011" spans="1:9" x14ac:dyDescent="0.3">
      <c r="A2011">
        <v>11026</v>
      </c>
      <c r="B2011">
        <v>18</v>
      </c>
      <c r="C2011">
        <v>62.5</v>
      </c>
      <c r="D2011">
        <v>8</v>
      </c>
      <c r="E2011">
        <v>0</v>
      </c>
      <c r="F2011" s="1">
        <v>35200</v>
      </c>
      <c r="G2011" t="s">
        <v>258</v>
      </c>
      <c r="H2011">
        <f>KPI[[#This Row],[UnitPrice]]*KPI[[#This Row],[Quantity]]</f>
        <v>500</v>
      </c>
      <c r="I2011">
        <v>4</v>
      </c>
    </row>
    <row r="2012" spans="1:9" x14ac:dyDescent="0.3">
      <c r="A2012">
        <v>11026</v>
      </c>
      <c r="B2012">
        <v>51</v>
      </c>
      <c r="C2012">
        <v>53</v>
      </c>
      <c r="D2012">
        <v>10</v>
      </c>
      <c r="E2012">
        <v>0</v>
      </c>
      <c r="F2012" s="1">
        <v>35200</v>
      </c>
      <c r="G2012" t="s">
        <v>258</v>
      </c>
      <c r="H2012">
        <f>KPI[[#This Row],[UnitPrice]]*KPI[[#This Row],[Quantity]]</f>
        <v>530</v>
      </c>
      <c r="I2012">
        <v>4</v>
      </c>
    </row>
    <row r="2013" spans="1:9" x14ac:dyDescent="0.3">
      <c r="A2013">
        <v>11027</v>
      </c>
      <c r="B2013">
        <v>24</v>
      </c>
      <c r="C2013">
        <v>4.5</v>
      </c>
      <c r="D2013">
        <v>30</v>
      </c>
      <c r="E2013">
        <v>0.25</v>
      </c>
      <c r="F2013" s="1">
        <v>35201</v>
      </c>
      <c r="G2013" t="s">
        <v>122</v>
      </c>
      <c r="H2013">
        <f>KPI[[#This Row],[UnitPrice]]*KPI[[#This Row],[Quantity]]</f>
        <v>135</v>
      </c>
      <c r="I2013">
        <v>1</v>
      </c>
    </row>
    <row r="2014" spans="1:9" x14ac:dyDescent="0.3">
      <c r="A2014">
        <v>11027</v>
      </c>
      <c r="B2014">
        <v>62</v>
      </c>
      <c r="C2014">
        <v>49.3</v>
      </c>
      <c r="D2014">
        <v>21</v>
      </c>
      <c r="E2014">
        <v>0.25</v>
      </c>
      <c r="F2014" s="1">
        <v>35201</v>
      </c>
      <c r="G2014" t="s">
        <v>122</v>
      </c>
      <c r="H2014">
        <f>KPI[[#This Row],[UnitPrice]]*KPI[[#This Row],[Quantity]]</f>
        <v>1035.3</v>
      </c>
      <c r="I2014">
        <v>1</v>
      </c>
    </row>
    <row r="2015" spans="1:9" x14ac:dyDescent="0.3">
      <c r="A2015">
        <v>11028</v>
      </c>
      <c r="B2015">
        <v>55</v>
      </c>
      <c r="C2015">
        <v>24</v>
      </c>
      <c r="D2015">
        <v>35</v>
      </c>
      <c r="E2015">
        <v>0</v>
      </c>
      <c r="F2015" s="1">
        <v>35201</v>
      </c>
      <c r="G2015" t="s">
        <v>360</v>
      </c>
      <c r="H2015">
        <f>KPI[[#This Row],[UnitPrice]]*KPI[[#This Row],[Quantity]]</f>
        <v>840</v>
      </c>
      <c r="I2015">
        <v>2</v>
      </c>
    </row>
    <row r="2016" spans="1:9" x14ac:dyDescent="0.3">
      <c r="A2016">
        <v>11028</v>
      </c>
      <c r="B2016">
        <v>59</v>
      </c>
      <c r="C2016">
        <v>55</v>
      </c>
      <c r="D2016">
        <v>24</v>
      </c>
      <c r="E2016">
        <v>0</v>
      </c>
      <c r="F2016" s="1">
        <v>35201</v>
      </c>
      <c r="G2016" t="s">
        <v>360</v>
      </c>
      <c r="H2016">
        <f>KPI[[#This Row],[UnitPrice]]*KPI[[#This Row],[Quantity]]</f>
        <v>1320</v>
      </c>
      <c r="I2016">
        <v>2</v>
      </c>
    </row>
    <row r="2017" spans="1:9" x14ac:dyDescent="0.3">
      <c r="A2017">
        <v>11029</v>
      </c>
      <c r="B2017">
        <v>56</v>
      </c>
      <c r="C2017">
        <v>38</v>
      </c>
      <c r="D2017">
        <v>20</v>
      </c>
      <c r="E2017">
        <v>0</v>
      </c>
      <c r="F2017" s="1">
        <v>35201</v>
      </c>
      <c r="G2017" t="s">
        <v>156</v>
      </c>
      <c r="H2017">
        <f>KPI[[#This Row],[UnitPrice]]*KPI[[#This Row],[Quantity]]</f>
        <v>760</v>
      </c>
      <c r="I2017">
        <v>4</v>
      </c>
    </row>
    <row r="2018" spans="1:9" x14ac:dyDescent="0.3">
      <c r="A2018">
        <v>11029</v>
      </c>
      <c r="B2018">
        <v>63</v>
      </c>
      <c r="C2018">
        <v>43.9</v>
      </c>
      <c r="D2018">
        <v>12</v>
      </c>
      <c r="E2018">
        <v>0</v>
      </c>
      <c r="F2018" s="1">
        <v>35201</v>
      </c>
      <c r="G2018" t="s">
        <v>156</v>
      </c>
      <c r="H2018">
        <f>KPI[[#This Row],[UnitPrice]]*KPI[[#This Row],[Quantity]]</f>
        <v>526.79999999999995</v>
      </c>
      <c r="I2018">
        <v>4</v>
      </c>
    </row>
    <row r="2019" spans="1:9" x14ac:dyDescent="0.3">
      <c r="A2019">
        <v>11030</v>
      </c>
      <c r="B2019">
        <v>2</v>
      </c>
      <c r="C2019">
        <v>19</v>
      </c>
      <c r="D2019">
        <v>100</v>
      </c>
      <c r="E2019">
        <v>0.25</v>
      </c>
      <c r="F2019" s="1">
        <v>35202</v>
      </c>
      <c r="G2019" t="s">
        <v>607</v>
      </c>
      <c r="H2019">
        <f>KPI[[#This Row],[UnitPrice]]*KPI[[#This Row],[Quantity]]</f>
        <v>1900</v>
      </c>
      <c r="I2019">
        <v>7</v>
      </c>
    </row>
    <row r="2020" spans="1:9" x14ac:dyDescent="0.3">
      <c r="A2020">
        <v>11030</v>
      </c>
      <c r="B2020">
        <v>5</v>
      </c>
      <c r="C2020">
        <v>21.35</v>
      </c>
      <c r="D2020">
        <v>70</v>
      </c>
      <c r="E2020">
        <v>0</v>
      </c>
      <c r="F2020" s="1">
        <v>35202</v>
      </c>
      <c r="G2020" t="s">
        <v>607</v>
      </c>
      <c r="H2020">
        <f>KPI[[#This Row],[UnitPrice]]*KPI[[#This Row],[Quantity]]</f>
        <v>1494.5</v>
      </c>
      <c r="I2020">
        <v>7</v>
      </c>
    </row>
    <row r="2021" spans="1:9" x14ac:dyDescent="0.3">
      <c r="A2021">
        <v>11030</v>
      </c>
      <c r="B2021">
        <v>29</v>
      </c>
      <c r="C2021">
        <v>123.79</v>
      </c>
      <c r="D2021">
        <v>60</v>
      </c>
      <c r="E2021">
        <v>0.25</v>
      </c>
      <c r="F2021" s="1">
        <v>35202</v>
      </c>
      <c r="G2021" t="s">
        <v>607</v>
      </c>
      <c r="H2021">
        <f>KPI[[#This Row],[UnitPrice]]*KPI[[#This Row],[Quantity]]</f>
        <v>7427.4000000000005</v>
      </c>
      <c r="I2021">
        <v>7</v>
      </c>
    </row>
    <row r="2022" spans="1:9" x14ac:dyDescent="0.3">
      <c r="A2022">
        <v>11030</v>
      </c>
      <c r="B2022">
        <v>59</v>
      </c>
      <c r="C2022">
        <v>55</v>
      </c>
      <c r="D2022">
        <v>100</v>
      </c>
      <c r="E2022">
        <v>0.25</v>
      </c>
      <c r="F2022" s="1">
        <v>35202</v>
      </c>
      <c r="G2022" t="s">
        <v>607</v>
      </c>
      <c r="H2022">
        <f>KPI[[#This Row],[UnitPrice]]*KPI[[#This Row],[Quantity]]</f>
        <v>5500</v>
      </c>
      <c r="I2022">
        <v>7</v>
      </c>
    </row>
    <row r="2023" spans="1:9" x14ac:dyDescent="0.3">
      <c r="A2023">
        <v>11031</v>
      </c>
      <c r="B2023">
        <v>1</v>
      </c>
      <c r="C2023">
        <v>18</v>
      </c>
      <c r="D2023">
        <v>45</v>
      </c>
      <c r="E2023">
        <v>0</v>
      </c>
      <c r="F2023" s="1">
        <v>35202</v>
      </c>
      <c r="G2023" t="s">
        <v>607</v>
      </c>
      <c r="H2023">
        <f>KPI[[#This Row],[UnitPrice]]*KPI[[#This Row],[Quantity]]</f>
        <v>810</v>
      </c>
      <c r="I2023">
        <v>6</v>
      </c>
    </row>
    <row r="2024" spans="1:9" x14ac:dyDescent="0.3">
      <c r="A2024">
        <v>11031</v>
      </c>
      <c r="B2024">
        <v>13</v>
      </c>
      <c r="C2024">
        <v>6</v>
      </c>
      <c r="D2024">
        <v>80</v>
      </c>
      <c r="E2024">
        <v>0</v>
      </c>
      <c r="F2024" s="1">
        <v>35202</v>
      </c>
      <c r="G2024" t="s">
        <v>607</v>
      </c>
      <c r="H2024">
        <f>KPI[[#This Row],[UnitPrice]]*KPI[[#This Row],[Quantity]]</f>
        <v>480</v>
      </c>
      <c r="I2024">
        <v>6</v>
      </c>
    </row>
    <row r="2025" spans="1:9" x14ac:dyDescent="0.3">
      <c r="A2025">
        <v>11031</v>
      </c>
      <c r="B2025">
        <v>24</v>
      </c>
      <c r="C2025">
        <v>4.5</v>
      </c>
      <c r="D2025">
        <v>21</v>
      </c>
      <c r="E2025">
        <v>0</v>
      </c>
      <c r="F2025" s="1">
        <v>35202</v>
      </c>
      <c r="G2025" t="s">
        <v>607</v>
      </c>
      <c r="H2025">
        <f>KPI[[#This Row],[UnitPrice]]*KPI[[#This Row],[Quantity]]</f>
        <v>94.5</v>
      </c>
      <c r="I2025">
        <v>6</v>
      </c>
    </row>
    <row r="2026" spans="1:9" x14ac:dyDescent="0.3">
      <c r="A2026">
        <v>11031</v>
      </c>
      <c r="B2026">
        <v>64</v>
      </c>
      <c r="C2026">
        <v>33.25</v>
      </c>
      <c r="D2026">
        <v>20</v>
      </c>
      <c r="E2026">
        <v>0</v>
      </c>
      <c r="F2026" s="1">
        <v>35202</v>
      </c>
      <c r="G2026" t="s">
        <v>607</v>
      </c>
      <c r="H2026">
        <f>KPI[[#This Row],[UnitPrice]]*KPI[[#This Row],[Quantity]]</f>
        <v>665</v>
      </c>
      <c r="I2026">
        <v>6</v>
      </c>
    </row>
    <row r="2027" spans="1:9" x14ac:dyDescent="0.3">
      <c r="A2027">
        <v>11031</v>
      </c>
      <c r="B2027">
        <v>71</v>
      </c>
      <c r="C2027">
        <v>21.5</v>
      </c>
      <c r="D2027">
        <v>16</v>
      </c>
      <c r="E2027">
        <v>0</v>
      </c>
      <c r="F2027" s="1">
        <v>35202</v>
      </c>
      <c r="G2027" t="s">
        <v>607</v>
      </c>
      <c r="H2027">
        <f>KPI[[#This Row],[UnitPrice]]*KPI[[#This Row],[Quantity]]</f>
        <v>344</v>
      </c>
      <c r="I2027">
        <v>6</v>
      </c>
    </row>
    <row r="2028" spans="1:9" x14ac:dyDescent="0.3">
      <c r="A2028">
        <v>11032</v>
      </c>
      <c r="B2028">
        <v>36</v>
      </c>
      <c r="C2028">
        <v>19</v>
      </c>
      <c r="D2028">
        <v>35</v>
      </c>
      <c r="E2028">
        <v>0</v>
      </c>
      <c r="F2028" s="1">
        <v>35202</v>
      </c>
      <c r="G2028" t="s">
        <v>745</v>
      </c>
      <c r="H2028">
        <f>KPI[[#This Row],[UnitPrice]]*KPI[[#This Row],[Quantity]]</f>
        <v>665</v>
      </c>
      <c r="I2028">
        <v>2</v>
      </c>
    </row>
    <row r="2029" spans="1:9" x14ac:dyDescent="0.3">
      <c r="A2029">
        <v>11032</v>
      </c>
      <c r="B2029">
        <v>38</v>
      </c>
      <c r="C2029">
        <v>263.5</v>
      </c>
      <c r="D2029">
        <v>25</v>
      </c>
      <c r="E2029">
        <v>0</v>
      </c>
      <c r="F2029" s="1">
        <v>35202</v>
      </c>
      <c r="G2029" t="s">
        <v>745</v>
      </c>
      <c r="H2029">
        <f>KPI[[#This Row],[UnitPrice]]*KPI[[#This Row],[Quantity]]</f>
        <v>6587.5</v>
      </c>
      <c r="I2029">
        <v>2</v>
      </c>
    </row>
    <row r="2030" spans="1:9" x14ac:dyDescent="0.3">
      <c r="A2030">
        <v>11032</v>
      </c>
      <c r="B2030">
        <v>59</v>
      </c>
      <c r="C2030">
        <v>55</v>
      </c>
      <c r="D2030">
        <v>30</v>
      </c>
      <c r="E2030">
        <v>0</v>
      </c>
      <c r="F2030" s="1">
        <v>35202</v>
      </c>
      <c r="G2030" t="s">
        <v>745</v>
      </c>
      <c r="H2030">
        <f>KPI[[#This Row],[UnitPrice]]*KPI[[#This Row],[Quantity]]</f>
        <v>1650</v>
      </c>
      <c r="I2030">
        <v>2</v>
      </c>
    </row>
    <row r="2031" spans="1:9" x14ac:dyDescent="0.3">
      <c r="A2031">
        <v>11033</v>
      </c>
      <c r="B2031">
        <v>53</v>
      </c>
      <c r="C2031">
        <v>32.799999999999997</v>
      </c>
      <c r="D2031">
        <v>70</v>
      </c>
      <c r="E2031">
        <v>0.10000000149011612</v>
      </c>
      <c r="F2031" s="1">
        <v>35202</v>
      </c>
      <c r="G2031" t="s">
        <v>584</v>
      </c>
      <c r="H2031">
        <f>KPI[[#This Row],[UnitPrice]]*KPI[[#This Row],[Quantity]]</f>
        <v>2296</v>
      </c>
      <c r="I2031">
        <v>7</v>
      </c>
    </row>
    <row r="2032" spans="1:9" x14ac:dyDescent="0.3">
      <c r="A2032">
        <v>11033</v>
      </c>
      <c r="B2032">
        <v>69</v>
      </c>
      <c r="C2032">
        <v>36</v>
      </c>
      <c r="D2032">
        <v>36</v>
      </c>
      <c r="E2032">
        <v>0.10000000149011612</v>
      </c>
      <c r="F2032" s="1">
        <v>35202</v>
      </c>
      <c r="G2032" t="s">
        <v>584</v>
      </c>
      <c r="H2032">
        <f>KPI[[#This Row],[UnitPrice]]*KPI[[#This Row],[Quantity]]</f>
        <v>1296</v>
      </c>
      <c r="I2032">
        <v>7</v>
      </c>
    </row>
    <row r="2033" spans="1:9" x14ac:dyDescent="0.3">
      <c r="A2033">
        <v>11034</v>
      </c>
      <c r="B2033">
        <v>21</v>
      </c>
      <c r="C2033">
        <v>10</v>
      </c>
      <c r="D2033">
        <v>15</v>
      </c>
      <c r="E2033">
        <v>0.10000000149011612</v>
      </c>
      <c r="F2033" s="1">
        <v>35205</v>
      </c>
      <c r="G2033" t="s">
        <v>488</v>
      </c>
      <c r="H2033">
        <f>KPI[[#This Row],[UnitPrice]]*KPI[[#This Row],[Quantity]]</f>
        <v>150</v>
      </c>
      <c r="I2033">
        <v>8</v>
      </c>
    </row>
    <row r="2034" spans="1:9" x14ac:dyDescent="0.3">
      <c r="A2034">
        <v>11034</v>
      </c>
      <c r="B2034">
        <v>44</v>
      </c>
      <c r="C2034">
        <v>19.45</v>
      </c>
      <c r="D2034">
        <v>12</v>
      </c>
      <c r="E2034">
        <v>0</v>
      </c>
      <c r="F2034" s="1">
        <v>35205</v>
      </c>
      <c r="G2034" t="s">
        <v>488</v>
      </c>
      <c r="H2034">
        <f>KPI[[#This Row],[UnitPrice]]*KPI[[#This Row],[Quantity]]</f>
        <v>233.39999999999998</v>
      </c>
      <c r="I2034">
        <v>8</v>
      </c>
    </row>
    <row r="2035" spans="1:9" x14ac:dyDescent="0.3">
      <c r="A2035">
        <v>11034</v>
      </c>
      <c r="B2035">
        <v>61</v>
      </c>
      <c r="C2035">
        <v>28.5</v>
      </c>
      <c r="D2035">
        <v>6</v>
      </c>
      <c r="E2035">
        <v>0</v>
      </c>
      <c r="F2035" s="1">
        <v>35205</v>
      </c>
      <c r="G2035" t="s">
        <v>488</v>
      </c>
      <c r="H2035">
        <f>KPI[[#This Row],[UnitPrice]]*KPI[[#This Row],[Quantity]]</f>
        <v>171</v>
      </c>
      <c r="I2035">
        <v>8</v>
      </c>
    </row>
    <row r="2036" spans="1:9" x14ac:dyDescent="0.3">
      <c r="A2036">
        <v>11035</v>
      </c>
      <c r="B2036">
        <v>1</v>
      </c>
      <c r="C2036">
        <v>18</v>
      </c>
      <c r="D2036">
        <v>10</v>
      </c>
      <c r="E2036">
        <v>0</v>
      </c>
      <c r="F2036" s="1">
        <v>35205</v>
      </c>
      <c r="G2036" t="s">
        <v>647</v>
      </c>
      <c r="H2036">
        <f>KPI[[#This Row],[UnitPrice]]*KPI[[#This Row],[Quantity]]</f>
        <v>180</v>
      </c>
      <c r="I2036">
        <v>2</v>
      </c>
    </row>
    <row r="2037" spans="1:9" x14ac:dyDescent="0.3">
      <c r="A2037">
        <v>11035</v>
      </c>
      <c r="B2037">
        <v>35</v>
      </c>
      <c r="C2037">
        <v>18</v>
      </c>
      <c r="D2037">
        <v>60</v>
      </c>
      <c r="E2037">
        <v>0</v>
      </c>
      <c r="F2037" s="1">
        <v>35205</v>
      </c>
      <c r="G2037" t="s">
        <v>647</v>
      </c>
      <c r="H2037">
        <f>KPI[[#This Row],[UnitPrice]]*KPI[[#This Row],[Quantity]]</f>
        <v>1080</v>
      </c>
      <c r="I2037">
        <v>2</v>
      </c>
    </row>
    <row r="2038" spans="1:9" x14ac:dyDescent="0.3">
      <c r="A2038">
        <v>11035</v>
      </c>
      <c r="B2038">
        <v>42</v>
      </c>
      <c r="C2038">
        <v>14</v>
      </c>
      <c r="D2038">
        <v>30</v>
      </c>
      <c r="E2038">
        <v>0</v>
      </c>
      <c r="F2038" s="1">
        <v>35205</v>
      </c>
      <c r="G2038" t="s">
        <v>647</v>
      </c>
      <c r="H2038">
        <f>KPI[[#This Row],[UnitPrice]]*KPI[[#This Row],[Quantity]]</f>
        <v>420</v>
      </c>
      <c r="I2038">
        <v>2</v>
      </c>
    </row>
    <row r="2039" spans="1:9" x14ac:dyDescent="0.3">
      <c r="A2039">
        <v>11035</v>
      </c>
      <c r="B2039">
        <v>54</v>
      </c>
      <c r="C2039">
        <v>7.45</v>
      </c>
      <c r="D2039">
        <v>10</v>
      </c>
      <c r="E2039">
        <v>0</v>
      </c>
      <c r="F2039" s="1">
        <v>35205</v>
      </c>
      <c r="G2039" t="s">
        <v>647</v>
      </c>
      <c r="H2039">
        <f>KPI[[#This Row],[UnitPrice]]*KPI[[#This Row],[Quantity]]</f>
        <v>74.5</v>
      </c>
      <c r="I2039">
        <v>2</v>
      </c>
    </row>
    <row r="2040" spans="1:9" x14ac:dyDescent="0.3">
      <c r="A2040">
        <v>11036</v>
      </c>
      <c r="B2040">
        <v>13</v>
      </c>
      <c r="C2040">
        <v>6</v>
      </c>
      <c r="D2040">
        <v>7</v>
      </c>
      <c r="E2040">
        <v>0</v>
      </c>
      <c r="F2040" s="1">
        <v>35205</v>
      </c>
      <c r="G2040" t="s">
        <v>181</v>
      </c>
      <c r="H2040">
        <f>KPI[[#This Row],[UnitPrice]]*KPI[[#This Row],[Quantity]]</f>
        <v>42</v>
      </c>
      <c r="I2040">
        <v>8</v>
      </c>
    </row>
    <row r="2041" spans="1:9" x14ac:dyDescent="0.3">
      <c r="A2041">
        <v>11036</v>
      </c>
      <c r="B2041">
        <v>59</v>
      </c>
      <c r="C2041">
        <v>55</v>
      </c>
      <c r="D2041">
        <v>30</v>
      </c>
      <c r="E2041">
        <v>0</v>
      </c>
      <c r="F2041" s="1">
        <v>35205</v>
      </c>
      <c r="G2041" t="s">
        <v>181</v>
      </c>
      <c r="H2041">
        <f>KPI[[#This Row],[UnitPrice]]*KPI[[#This Row],[Quantity]]</f>
        <v>1650</v>
      </c>
      <c r="I2041">
        <v>8</v>
      </c>
    </row>
    <row r="2042" spans="1:9" x14ac:dyDescent="0.3">
      <c r="A2042">
        <v>11037</v>
      </c>
      <c r="B2042">
        <v>70</v>
      </c>
      <c r="C2042">
        <v>15</v>
      </c>
      <c r="D2042">
        <v>4</v>
      </c>
      <c r="E2042">
        <v>0</v>
      </c>
      <c r="F2042" s="1">
        <v>35206</v>
      </c>
      <c r="G2042" t="s">
        <v>284</v>
      </c>
      <c r="H2042">
        <f>KPI[[#This Row],[UnitPrice]]*KPI[[#This Row],[Quantity]]</f>
        <v>60</v>
      </c>
      <c r="I2042">
        <v>7</v>
      </c>
    </row>
    <row r="2043" spans="1:9" x14ac:dyDescent="0.3">
      <c r="A2043">
        <v>11038</v>
      </c>
      <c r="B2043">
        <v>40</v>
      </c>
      <c r="C2043">
        <v>18.399999999999999</v>
      </c>
      <c r="D2043">
        <v>5</v>
      </c>
      <c r="E2043">
        <v>0.20000000298023224</v>
      </c>
      <c r="F2043" s="1">
        <v>35206</v>
      </c>
      <c r="G2043" t="s">
        <v>647</v>
      </c>
      <c r="H2043">
        <f>KPI[[#This Row],[UnitPrice]]*KPI[[#This Row],[Quantity]]</f>
        <v>92</v>
      </c>
      <c r="I2043">
        <v>1</v>
      </c>
    </row>
    <row r="2044" spans="1:9" x14ac:dyDescent="0.3">
      <c r="A2044">
        <v>11038</v>
      </c>
      <c r="B2044">
        <v>52</v>
      </c>
      <c r="C2044">
        <v>7</v>
      </c>
      <c r="D2044">
        <v>2</v>
      </c>
      <c r="E2044">
        <v>0</v>
      </c>
      <c r="F2044" s="1">
        <v>35206</v>
      </c>
      <c r="G2044" t="s">
        <v>647</v>
      </c>
      <c r="H2044">
        <f>KPI[[#This Row],[UnitPrice]]*KPI[[#This Row],[Quantity]]</f>
        <v>14</v>
      </c>
      <c r="I2044">
        <v>1</v>
      </c>
    </row>
    <row r="2045" spans="1:9" x14ac:dyDescent="0.3">
      <c r="A2045">
        <v>11038</v>
      </c>
      <c r="B2045">
        <v>71</v>
      </c>
      <c r="C2045">
        <v>21.5</v>
      </c>
      <c r="D2045">
        <v>30</v>
      </c>
      <c r="E2045">
        <v>0</v>
      </c>
      <c r="F2045" s="1">
        <v>35206</v>
      </c>
      <c r="G2045" t="s">
        <v>647</v>
      </c>
      <c r="H2045">
        <f>KPI[[#This Row],[UnitPrice]]*KPI[[#This Row],[Quantity]]</f>
        <v>645</v>
      </c>
      <c r="I2045">
        <v>1</v>
      </c>
    </row>
    <row r="2046" spans="1:9" x14ac:dyDescent="0.3">
      <c r="A2046">
        <v>11039</v>
      </c>
      <c r="B2046">
        <v>28</v>
      </c>
      <c r="C2046">
        <v>45.6</v>
      </c>
      <c r="D2046">
        <v>20</v>
      </c>
      <c r="E2046">
        <v>0</v>
      </c>
      <c r="F2046" s="1">
        <v>35206</v>
      </c>
      <c r="G2046" t="s">
        <v>425</v>
      </c>
      <c r="H2046">
        <f>KPI[[#This Row],[UnitPrice]]*KPI[[#This Row],[Quantity]]</f>
        <v>912</v>
      </c>
      <c r="I2046">
        <v>1</v>
      </c>
    </row>
    <row r="2047" spans="1:9" x14ac:dyDescent="0.3">
      <c r="A2047">
        <v>11039</v>
      </c>
      <c r="B2047">
        <v>35</v>
      </c>
      <c r="C2047">
        <v>18</v>
      </c>
      <c r="D2047">
        <v>24</v>
      </c>
      <c r="E2047">
        <v>0</v>
      </c>
      <c r="F2047" s="1">
        <v>35206</v>
      </c>
      <c r="G2047" t="s">
        <v>425</v>
      </c>
      <c r="H2047">
        <f>KPI[[#This Row],[UnitPrice]]*KPI[[#This Row],[Quantity]]</f>
        <v>432</v>
      </c>
      <c r="I2047">
        <v>1</v>
      </c>
    </row>
    <row r="2048" spans="1:9" x14ac:dyDescent="0.3">
      <c r="A2048">
        <v>11039</v>
      </c>
      <c r="B2048">
        <v>49</v>
      </c>
      <c r="C2048">
        <v>20</v>
      </c>
      <c r="D2048">
        <v>60</v>
      </c>
      <c r="E2048">
        <v>0</v>
      </c>
      <c r="F2048" s="1">
        <v>35206</v>
      </c>
      <c r="G2048" t="s">
        <v>425</v>
      </c>
      <c r="H2048">
        <f>KPI[[#This Row],[UnitPrice]]*KPI[[#This Row],[Quantity]]</f>
        <v>1200</v>
      </c>
      <c r="I2048">
        <v>1</v>
      </c>
    </row>
    <row r="2049" spans="1:9" x14ac:dyDescent="0.3">
      <c r="A2049">
        <v>11039</v>
      </c>
      <c r="B2049">
        <v>57</v>
      </c>
      <c r="C2049">
        <v>19.5</v>
      </c>
      <c r="D2049">
        <v>28</v>
      </c>
      <c r="E2049">
        <v>0</v>
      </c>
      <c r="F2049" s="1">
        <v>35206</v>
      </c>
      <c r="G2049" t="s">
        <v>425</v>
      </c>
      <c r="H2049">
        <f>KPI[[#This Row],[UnitPrice]]*KPI[[#This Row],[Quantity]]</f>
        <v>546</v>
      </c>
      <c r="I2049">
        <v>1</v>
      </c>
    </row>
    <row r="2050" spans="1:9" x14ac:dyDescent="0.3">
      <c r="A2050">
        <v>11040</v>
      </c>
      <c r="B2050">
        <v>21</v>
      </c>
      <c r="C2050">
        <v>10</v>
      </c>
      <c r="D2050">
        <v>20</v>
      </c>
      <c r="E2050">
        <v>0</v>
      </c>
      <c r="F2050" s="1">
        <v>35207</v>
      </c>
      <c r="G2050" t="s">
        <v>298</v>
      </c>
      <c r="H2050">
        <f>KPI[[#This Row],[UnitPrice]]*KPI[[#This Row],[Quantity]]</f>
        <v>200</v>
      </c>
      <c r="I2050">
        <v>4</v>
      </c>
    </row>
    <row r="2051" spans="1:9" x14ac:dyDescent="0.3">
      <c r="A2051">
        <v>11041</v>
      </c>
      <c r="B2051">
        <v>2</v>
      </c>
      <c r="C2051">
        <v>19</v>
      </c>
      <c r="D2051">
        <v>30</v>
      </c>
      <c r="E2051">
        <v>0.20000000298023224</v>
      </c>
      <c r="F2051" s="1">
        <v>35207</v>
      </c>
      <c r="G2051" t="s">
        <v>156</v>
      </c>
      <c r="H2051">
        <f>KPI[[#This Row],[UnitPrice]]*KPI[[#This Row],[Quantity]]</f>
        <v>570</v>
      </c>
      <c r="I2051">
        <v>3</v>
      </c>
    </row>
    <row r="2052" spans="1:9" x14ac:dyDescent="0.3">
      <c r="A2052">
        <v>11041</v>
      </c>
      <c r="B2052">
        <v>63</v>
      </c>
      <c r="C2052">
        <v>43.9</v>
      </c>
      <c r="D2052">
        <v>30</v>
      </c>
      <c r="E2052">
        <v>0</v>
      </c>
      <c r="F2052" s="1">
        <v>35207</v>
      </c>
      <c r="G2052" t="s">
        <v>156</v>
      </c>
      <c r="H2052">
        <f>KPI[[#This Row],[UnitPrice]]*KPI[[#This Row],[Quantity]]</f>
        <v>1317</v>
      </c>
      <c r="I2052">
        <v>3</v>
      </c>
    </row>
    <row r="2053" spans="1:9" x14ac:dyDescent="0.3">
      <c r="A2053">
        <v>11042</v>
      </c>
      <c r="B2053">
        <v>44</v>
      </c>
      <c r="C2053">
        <v>19.45</v>
      </c>
      <c r="D2053">
        <v>15</v>
      </c>
      <c r="E2053">
        <v>0</v>
      </c>
      <c r="F2053" s="1">
        <v>35207</v>
      </c>
      <c r="G2053" t="s">
        <v>164</v>
      </c>
      <c r="H2053">
        <f>KPI[[#This Row],[UnitPrice]]*KPI[[#This Row],[Quantity]]</f>
        <v>291.75</v>
      </c>
      <c r="I2053">
        <v>2</v>
      </c>
    </row>
    <row r="2054" spans="1:9" x14ac:dyDescent="0.3">
      <c r="A2054">
        <v>11042</v>
      </c>
      <c r="B2054">
        <v>61</v>
      </c>
      <c r="C2054">
        <v>28.5</v>
      </c>
      <c r="D2054">
        <v>4</v>
      </c>
      <c r="E2054">
        <v>0</v>
      </c>
      <c r="F2054" s="1">
        <v>35207</v>
      </c>
      <c r="G2054" t="s">
        <v>164</v>
      </c>
      <c r="H2054">
        <f>KPI[[#This Row],[UnitPrice]]*KPI[[#This Row],[Quantity]]</f>
        <v>114</v>
      </c>
      <c r="I2054">
        <v>2</v>
      </c>
    </row>
    <row r="2055" spans="1:9" x14ac:dyDescent="0.3">
      <c r="A2055">
        <v>11043</v>
      </c>
      <c r="B2055">
        <v>11</v>
      </c>
      <c r="C2055">
        <v>21</v>
      </c>
      <c r="D2055">
        <v>10</v>
      </c>
      <c r="E2055">
        <v>0</v>
      </c>
      <c r="F2055" s="1">
        <v>35207</v>
      </c>
      <c r="G2055" t="s">
        <v>631</v>
      </c>
      <c r="H2055">
        <f>KPI[[#This Row],[UnitPrice]]*KPI[[#This Row],[Quantity]]</f>
        <v>210</v>
      </c>
      <c r="I2055">
        <v>5</v>
      </c>
    </row>
    <row r="2056" spans="1:9" x14ac:dyDescent="0.3">
      <c r="A2056">
        <v>11044</v>
      </c>
      <c r="B2056">
        <v>62</v>
      </c>
      <c r="C2056">
        <v>49.3</v>
      </c>
      <c r="D2056">
        <v>12</v>
      </c>
      <c r="E2056">
        <v>0</v>
      </c>
      <c r="F2056" s="1">
        <v>35208</v>
      </c>
      <c r="G2056" t="s">
        <v>761</v>
      </c>
      <c r="H2056">
        <f>KPI[[#This Row],[UnitPrice]]*KPI[[#This Row],[Quantity]]</f>
        <v>591.59999999999991</v>
      </c>
      <c r="I2056">
        <v>4</v>
      </c>
    </row>
    <row r="2057" spans="1:9" x14ac:dyDescent="0.3">
      <c r="A2057">
        <v>11045</v>
      </c>
      <c r="B2057">
        <v>33</v>
      </c>
      <c r="C2057">
        <v>2.5</v>
      </c>
      <c r="D2057">
        <v>15</v>
      </c>
      <c r="E2057">
        <v>0</v>
      </c>
      <c r="F2057" s="1">
        <v>35208</v>
      </c>
      <c r="G2057" t="s">
        <v>122</v>
      </c>
      <c r="H2057">
        <f>KPI[[#This Row],[UnitPrice]]*KPI[[#This Row],[Quantity]]</f>
        <v>37.5</v>
      </c>
      <c r="I2057">
        <v>6</v>
      </c>
    </row>
    <row r="2058" spans="1:9" x14ac:dyDescent="0.3">
      <c r="A2058">
        <v>11045</v>
      </c>
      <c r="B2058">
        <v>51</v>
      </c>
      <c r="C2058">
        <v>53</v>
      </c>
      <c r="D2058">
        <v>24</v>
      </c>
      <c r="E2058">
        <v>0</v>
      </c>
      <c r="F2058" s="1">
        <v>35208</v>
      </c>
      <c r="G2058" t="s">
        <v>122</v>
      </c>
      <c r="H2058">
        <f>KPI[[#This Row],[UnitPrice]]*KPI[[#This Row],[Quantity]]</f>
        <v>1272</v>
      </c>
      <c r="I2058">
        <v>6</v>
      </c>
    </row>
    <row r="2059" spans="1:9" x14ac:dyDescent="0.3">
      <c r="A2059">
        <v>11046</v>
      </c>
      <c r="B2059">
        <v>12</v>
      </c>
      <c r="C2059">
        <v>38</v>
      </c>
      <c r="D2059">
        <v>20</v>
      </c>
      <c r="E2059">
        <v>5.000000074505806E-2</v>
      </c>
      <c r="F2059" s="1">
        <v>35208</v>
      </c>
      <c r="G2059" t="s">
        <v>722</v>
      </c>
      <c r="H2059">
        <f>KPI[[#This Row],[UnitPrice]]*KPI[[#This Row],[Quantity]]</f>
        <v>760</v>
      </c>
      <c r="I2059">
        <v>8</v>
      </c>
    </row>
    <row r="2060" spans="1:9" x14ac:dyDescent="0.3">
      <c r="A2060">
        <v>11046</v>
      </c>
      <c r="B2060">
        <v>32</v>
      </c>
      <c r="C2060">
        <v>32</v>
      </c>
      <c r="D2060">
        <v>15</v>
      </c>
      <c r="E2060">
        <v>5.000000074505806E-2</v>
      </c>
      <c r="F2060" s="1">
        <v>35208</v>
      </c>
      <c r="G2060" t="s">
        <v>722</v>
      </c>
      <c r="H2060">
        <f>KPI[[#This Row],[UnitPrice]]*KPI[[#This Row],[Quantity]]</f>
        <v>480</v>
      </c>
      <c r="I2060">
        <v>8</v>
      </c>
    </row>
    <row r="2061" spans="1:9" x14ac:dyDescent="0.3">
      <c r="A2061">
        <v>11046</v>
      </c>
      <c r="B2061">
        <v>35</v>
      </c>
      <c r="C2061">
        <v>18</v>
      </c>
      <c r="D2061">
        <v>18</v>
      </c>
      <c r="E2061">
        <v>5.000000074505806E-2</v>
      </c>
      <c r="F2061" s="1">
        <v>35208</v>
      </c>
      <c r="G2061" t="s">
        <v>722</v>
      </c>
      <c r="H2061">
        <f>KPI[[#This Row],[UnitPrice]]*KPI[[#This Row],[Quantity]]</f>
        <v>324</v>
      </c>
      <c r="I2061">
        <v>8</v>
      </c>
    </row>
    <row r="2062" spans="1:9" x14ac:dyDescent="0.3">
      <c r="A2062">
        <v>11047</v>
      </c>
      <c r="B2062">
        <v>1</v>
      </c>
      <c r="C2062">
        <v>18</v>
      </c>
      <c r="D2062">
        <v>25</v>
      </c>
      <c r="E2062">
        <v>0.25</v>
      </c>
      <c r="F2062" s="1">
        <v>35209</v>
      </c>
      <c r="G2062" t="s">
        <v>197</v>
      </c>
      <c r="H2062">
        <f>KPI[[#This Row],[UnitPrice]]*KPI[[#This Row],[Quantity]]</f>
        <v>450</v>
      </c>
      <c r="I2062">
        <v>7</v>
      </c>
    </row>
    <row r="2063" spans="1:9" x14ac:dyDescent="0.3">
      <c r="A2063">
        <v>11047</v>
      </c>
      <c r="B2063">
        <v>5</v>
      </c>
      <c r="C2063">
        <v>21.35</v>
      </c>
      <c r="D2063">
        <v>30</v>
      </c>
      <c r="E2063">
        <v>0.25</v>
      </c>
      <c r="F2063" s="1">
        <v>35209</v>
      </c>
      <c r="G2063" t="s">
        <v>197</v>
      </c>
      <c r="H2063">
        <f>KPI[[#This Row],[UnitPrice]]*KPI[[#This Row],[Quantity]]</f>
        <v>640.5</v>
      </c>
      <c r="I2063">
        <v>7</v>
      </c>
    </row>
    <row r="2064" spans="1:9" x14ac:dyDescent="0.3">
      <c r="A2064">
        <v>11048</v>
      </c>
      <c r="B2064">
        <v>68</v>
      </c>
      <c r="C2064">
        <v>12.5</v>
      </c>
      <c r="D2064">
        <v>42</v>
      </c>
      <c r="E2064">
        <v>0</v>
      </c>
      <c r="F2064" s="1">
        <v>35209</v>
      </c>
      <c r="G2064" t="s">
        <v>122</v>
      </c>
      <c r="H2064">
        <f>KPI[[#This Row],[UnitPrice]]*KPI[[#This Row],[Quantity]]</f>
        <v>525</v>
      </c>
      <c r="I2064">
        <v>7</v>
      </c>
    </row>
    <row r="2065" spans="1:9" x14ac:dyDescent="0.3">
      <c r="A2065">
        <v>11049</v>
      </c>
      <c r="B2065">
        <v>2</v>
      </c>
      <c r="C2065">
        <v>19</v>
      </c>
      <c r="D2065">
        <v>10</v>
      </c>
      <c r="E2065">
        <v>0.20000000298023224</v>
      </c>
      <c r="F2065" s="1">
        <v>35209</v>
      </c>
      <c r="G2065" t="s">
        <v>291</v>
      </c>
      <c r="H2065">
        <f>KPI[[#This Row],[UnitPrice]]*KPI[[#This Row],[Quantity]]</f>
        <v>190</v>
      </c>
      <c r="I2065">
        <v>3</v>
      </c>
    </row>
    <row r="2066" spans="1:9" x14ac:dyDescent="0.3">
      <c r="A2066">
        <v>11049</v>
      </c>
      <c r="B2066">
        <v>12</v>
      </c>
      <c r="C2066">
        <v>38</v>
      </c>
      <c r="D2066">
        <v>4</v>
      </c>
      <c r="E2066">
        <v>0.20000000298023224</v>
      </c>
      <c r="F2066" s="1">
        <v>35209</v>
      </c>
      <c r="G2066" t="s">
        <v>291</v>
      </c>
      <c r="H2066">
        <f>KPI[[#This Row],[UnitPrice]]*KPI[[#This Row],[Quantity]]</f>
        <v>152</v>
      </c>
      <c r="I2066">
        <v>3</v>
      </c>
    </row>
    <row r="2067" spans="1:9" x14ac:dyDescent="0.3">
      <c r="A2067">
        <v>11050</v>
      </c>
      <c r="B2067">
        <v>76</v>
      </c>
      <c r="C2067">
        <v>18</v>
      </c>
      <c r="D2067">
        <v>50</v>
      </c>
      <c r="E2067">
        <v>0.10000000149011612</v>
      </c>
      <c r="F2067" s="1">
        <v>35212</v>
      </c>
      <c r="G2067" t="s">
        <v>237</v>
      </c>
      <c r="H2067">
        <f>KPI[[#This Row],[UnitPrice]]*KPI[[#This Row],[Quantity]]</f>
        <v>900</v>
      </c>
      <c r="I2067">
        <v>8</v>
      </c>
    </row>
    <row r="2068" spans="1:9" x14ac:dyDescent="0.3">
      <c r="A2068">
        <v>11051</v>
      </c>
      <c r="B2068">
        <v>24</v>
      </c>
      <c r="C2068">
        <v>4.5</v>
      </c>
      <c r="D2068">
        <v>10</v>
      </c>
      <c r="E2068">
        <v>0.20000000298023224</v>
      </c>
      <c r="F2068" s="1">
        <v>35212</v>
      </c>
      <c r="G2068" t="s">
        <v>375</v>
      </c>
      <c r="H2068">
        <f>KPI[[#This Row],[UnitPrice]]*KPI[[#This Row],[Quantity]]</f>
        <v>45</v>
      </c>
      <c r="I2068">
        <v>7</v>
      </c>
    </row>
    <row r="2069" spans="1:9" x14ac:dyDescent="0.3">
      <c r="A2069">
        <v>11052</v>
      </c>
      <c r="B2069">
        <v>43</v>
      </c>
      <c r="C2069">
        <v>46</v>
      </c>
      <c r="D2069">
        <v>30</v>
      </c>
      <c r="E2069">
        <v>0.20000000298023224</v>
      </c>
      <c r="F2069" s="1">
        <v>35212</v>
      </c>
      <c r="G2069" t="s">
        <v>317</v>
      </c>
      <c r="H2069">
        <f>KPI[[#This Row],[UnitPrice]]*KPI[[#This Row],[Quantity]]</f>
        <v>1380</v>
      </c>
      <c r="I2069">
        <v>3</v>
      </c>
    </row>
    <row r="2070" spans="1:9" x14ac:dyDescent="0.3">
      <c r="A2070">
        <v>11052</v>
      </c>
      <c r="B2070">
        <v>61</v>
      </c>
      <c r="C2070">
        <v>28.5</v>
      </c>
      <c r="D2070">
        <v>10</v>
      </c>
      <c r="E2070">
        <v>0.20000000298023224</v>
      </c>
      <c r="F2070" s="1">
        <v>35212</v>
      </c>
      <c r="G2070" t="s">
        <v>317</v>
      </c>
      <c r="H2070">
        <f>KPI[[#This Row],[UnitPrice]]*KPI[[#This Row],[Quantity]]</f>
        <v>285</v>
      </c>
      <c r="I2070">
        <v>3</v>
      </c>
    </row>
    <row r="2071" spans="1:9" x14ac:dyDescent="0.3">
      <c r="A2071">
        <v>11053</v>
      </c>
      <c r="B2071">
        <v>18</v>
      </c>
      <c r="C2071">
        <v>62.5</v>
      </c>
      <c r="D2071">
        <v>35</v>
      </c>
      <c r="E2071">
        <v>0.20000000298023224</v>
      </c>
      <c r="F2071" s="1">
        <v>35212</v>
      </c>
      <c r="G2071" t="s">
        <v>520</v>
      </c>
      <c r="H2071">
        <f>KPI[[#This Row],[UnitPrice]]*KPI[[#This Row],[Quantity]]</f>
        <v>2187.5</v>
      </c>
      <c r="I2071">
        <v>2</v>
      </c>
    </row>
    <row r="2072" spans="1:9" x14ac:dyDescent="0.3">
      <c r="A2072">
        <v>11053</v>
      </c>
      <c r="B2072">
        <v>32</v>
      </c>
      <c r="C2072">
        <v>32</v>
      </c>
      <c r="D2072">
        <v>20</v>
      </c>
      <c r="E2072">
        <v>0</v>
      </c>
      <c r="F2072" s="1">
        <v>35212</v>
      </c>
      <c r="G2072" t="s">
        <v>520</v>
      </c>
      <c r="H2072">
        <f>KPI[[#This Row],[UnitPrice]]*KPI[[#This Row],[Quantity]]</f>
        <v>640</v>
      </c>
      <c r="I2072">
        <v>2</v>
      </c>
    </row>
    <row r="2073" spans="1:9" x14ac:dyDescent="0.3">
      <c r="A2073">
        <v>11053</v>
      </c>
      <c r="B2073">
        <v>64</v>
      </c>
      <c r="C2073">
        <v>33.25</v>
      </c>
      <c r="D2073">
        <v>25</v>
      </c>
      <c r="E2073">
        <v>0.20000000298023224</v>
      </c>
      <c r="F2073" s="1">
        <v>35212</v>
      </c>
      <c r="G2073" t="s">
        <v>520</v>
      </c>
      <c r="H2073">
        <f>KPI[[#This Row],[UnitPrice]]*KPI[[#This Row],[Quantity]]</f>
        <v>831.25</v>
      </c>
      <c r="I2073">
        <v>2</v>
      </c>
    </row>
    <row r="2074" spans="1:9" x14ac:dyDescent="0.3">
      <c r="A2074">
        <v>11054</v>
      </c>
      <c r="B2074">
        <v>33</v>
      </c>
      <c r="C2074">
        <v>2.5</v>
      </c>
      <c r="D2074">
        <v>10</v>
      </c>
      <c r="E2074">
        <v>0</v>
      </c>
      <c r="F2074" s="1">
        <v>35213</v>
      </c>
      <c r="G2074" t="s">
        <v>139</v>
      </c>
      <c r="H2074">
        <f>KPI[[#This Row],[UnitPrice]]*KPI[[#This Row],[Quantity]]</f>
        <v>25</v>
      </c>
      <c r="I2074">
        <v>8</v>
      </c>
    </row>
    <row r="2075" spans="1:9" x14ac:dyDescent="0.3">
      <c r="A2075">
        <v>11054</v>
      </c>
      <c r="B2075">
        <v>67</v>
      </c>
      <c r="C2075">
        <v>14</v>
      </c>
      <c r="D2075">
        <v>20</v>
      </c>
      <c r="E2075">
        <v>0</v>
      </c>
      <c r="F2075" s="1">
        <v>35213</v>
      </c>
      <c r="G2075" t="s">
        <v>139</v>
      </c>
      <c r="H2075">
        <f>KPI[[#This Row],[UnitPrice]]*KPI[[#This Row],[Quantity]]</f>
        <v>280</v>
      </c>
      <c r="I2075">
        <v>8</v>
      </c>
    </row>
    <row r="2076" spans="1:9" x14ac:dyDescent="0.3">
      <c r="A2076">
        <v>11055</v>
      </c>
      <c r="B2076">
        <v>24</v>
      </c>
      <c r="C2076">
        <v>4.5</v>
      </c>
      <c r="D2076">
        <v>15</v>
      </c>
      <c r="E2076">
        <v>0</v>
      </c>
      <c r="F2076" s="1">
        <v>35213</v>
      </c>
      <c r="G2076" t="s">
        <v>326</v>
      </c>
      <c r="H2076">
        <f>KPI[[#This Row],[UnitPrice]]*KPI[[#This Row],[Quantity]]</f>
        <v>67.5</v>
      </c>
      <c r="I2076">
        <v>7</v>
      </c>
    </row>
    <row r="2077" spans="1:9" x14ac:dyDescent="0.3">
      <c r="A2077">
        <v>11055</v>
      </c>
      <c r="B2077">
        <v>25</v>
      </c>
      <c r="C2077">
        <v>14</v>
      </c>
      <c r="D2077">
        <v>15</v>
      </c>
      <c r="E2077">
        <v>0</v>
      </c>
      <c r="F2077" s="1">
        <v>35213</v>
      </c>
      <c r="G2077" t="s">
        <v>326</v>
      </c>
      <c r="H2077">
        <f>KPI[[#This Row],[UnitPrice]]*KPI[[#This Row],[Quantity]]</f>
        <v>210</v>
      </c>
      <c r="I2077">
        <v>7</v>
      </c>
    </row>
    <row r="2078" spans="1:9" x14ac:dyDescent="0.3">
      <c r="A2078">
        <v>11055</v>
      </c>
      <c r="B2078">
        <v>51</v>
      </c>
      <c r="C2078">
        <v>53</v>
      </c>
      <c r="D2078">
        <v>20</v>
      </c>
      <c r="E2078">
        <v>0</v>
      </c>
      <c r="F2078" s="1">
        <v>35213</v>
      </c>
      <c r="G2078" t="s">
        <v>326</v>
      </c>
      <c r="H2078">
        <f>KPI[[#This Row],[UnitPrice]]*KPI[[#This Row],[Quantity]]</f>
        <v>1060</v>
      </c>
      <c r="I2078">
        <v>7</v>
      </c>
    </row>
    <row r="2079" spans="1:9" x14ac:dyDescent="0.3">
      <c r="A2079">
        <v>11055</v>
      </c>
      <c r="B2079">
        <v>57</v>
      </c>
      <c r="C2079">
        <v>19.5</v>
      </c>
      <c r="D2079">
        <v>20</v>
      </c>
      <c r="E2079">
        <v>0</v>
      </c>
      <c r="F2079" s="1">
        <v>35213</v>
      </c>
      <c r="G2079" t="s">
        <v>326</v>
      </c>
      <c r="H2079">
        <f>KPI[[#This Row],[UnitPrice]]*KPI[[#This Row],[Quantity]]</f>
        <v>390</v>
      </c>
      <c r="I2079">
        <v>7</v>
      </c>
    </row>
    <row r="2080" spans="1:9" x14ac:dyDescent="0.3">
      <c r="A2080">
        <v>11056</v>
      </c>
      <c r="B2080">
        <v>7</v>
      </c>
      <c r="C2080">
        <v>30</v>
      </c>
      <c r="D2080">
        <v>40</v>
      </c>
      <c r="E2080">
        <v>0</v>
      </c>
      <c r="F2080" s="1">
        <v>35213</v>
      </c>
      <c r="G2080" t="s">
        <v>197</v>
      </c>
      <c r="H2080">
        <f>KPI[[#This Row],[UnitPrice]]*KPI[[#This Row],[Quantity]]</f>
        <v>1200</v>
      </c>
      <c r="I2080">
        <v>8</v>
      </c>
    </row>
    <row r="2081" spans="1:9" x14ac:dyDescent="0.3">
      <c r="A2081">
        <v>11056</v>
      </c>
      <c r="B2081">
        <v>55</v>
      </c>
      <c r="C2081">
        <v>24</v>
      </c>
      <c r="D2081">
        <v>35</v>
      </c>
      <c r="E2081">
        <v>0</v>
      </c>
      <c r="F2081" s="1">
        <v>35213</v>
      </c>
      <c r="G2081" t="s">
        <v>197</v>
      </c>
      <c r="H2081">
        <f>KPI[[#This Row],[UnitPrice]]*KPI[[#This Row],[Quantity]]</f>
        <v>840</v>
      </c>
      <c r="I2081">
        <v>8</v>
      </c>
    </row>
    <row r="2082" spans="1:9" x14ac:dyDescent="0.3">
      <c r="A2082">
        <v>11056</v>
      </c>
      <c r="B2082">
        <v>60</v>
      </c>
      <c r="C2082">
        <v>34</v>
      </c>
      <c r="D2082">
        <v>50</v>
      </c>
      <c r="E2082">
        <v>0</v>
      </c>
      <c r="F2082" s="1">
        <v>35213</v>
      </c>
      <c r="G2082" t="s">
        <v>197</v>
      </c>
      <c r="H2082">
        <f>KPI[[#This Row],[UnitPrice]]*KPI[[#This Row],[Quantity]]</f>
        <v>1700</v>
      </c>
      <c r="I2082">
        <v>8</v>
      </c>
    </row>
    <row r="2083" spans="1:9" x14ac:dyDescent="0.3">
      <c r="A2083">
        <v>11057</v>
      </c>
      <c r="B2083">
        <v>70</v>
      </c>
      <c r="C2083">
        <v>15</v>
      </c>
      <c r="D2083">
        <v>3</v>
      </c>
      <c r="E2083">
        <v>0</v>
      </c>
      <c r="F2083" s="1">
        <v>35214</v>
      </c>
      <c r="G2083" t="s">
        <v>475</v>
      </c>
      <c r="H2083">
        <f>KPI[[#This Row],[UnitPrice]]*KPI[[#This Row],[Quantity]]</f>
        <v>45</v>
      </c>
      <c r="I2083">
        <v>3</v>
      </c>
    </row>
    <row r="2084" spans="1:9" x14ac:dyDescent="0.3">
      <c r="A2084">
        <v>11058</v>
      </c>
      <c r="B2084">
        <v>21</v>
      </c>
      <c r="C2084">
        <v>10</v>
      </c>
      <c r="D2084">
        <v>3</v>
      </c>
      <c r="E2084">
        <v>0</v>
      </c>
      <c r="F2084" s="1">
        <v>35214</v>
      </c>
      <c r="G2084" t="s">
        <v>87</v>
      </c>
      <c r="H2084">
        <f>KPI[[#This Row],[UnitPrice]]*KPI[[#This Row],[Quantity]]</f>
        <v>30</v>
      </c>
      <c r="I2084">
        <v>9</v>
      </c>
    </row>
    <row r="2085" spans="1:9" x14ac:dyDescent="0.3">
      <c r="A2085">
        <v>11058</v>
      </c>
      <c r="B2085">
        <v>60</v>
      </c>
      <c r="C2085">
        <v>34</v>
      </c>
      <c r="D2085">
        <v>21</v>
      </c>
      <c r="E2085">
        <v>0</v>
      </c>
      <c r="F2085" s="1">
        <v>35214</v>
      </c>
      <c r="G2085" t="s">
        <v>87</v>
      </c>
      <c r="H2085">
        <f>KPI[[#This Row],[UnitPrice]]*KPI[[#This Row],[Quantity]]</f>
        <v>714</v>
      </c>
      <c r="I2085">
        <v>9</v>
      </c>
    </row>
    <row r="2086" spans="1:9" x14ac:dyDescent="0.3">
      <c r="A2086">
        <v>11058</v>
      </c>
      <c r="B2086">
        <v>61</v>
      </c>
      <c r="C2086">
        <v>28.5</v>
      </c>
      <c r="D2086">
        <v>4</v>
      </c>
      <c r="E2086">
        <v>0</v>
      </c>
      <c r="F2086" s="1">
        <v>35214</v>
      </c>
      <c r="G2086" t="s">
        <v>87</v>
      </c>
      <c r="H2086">
        <f>KPI[[#This Row],[UnitPrice]]*KPI[[#This Row],[Quantity]]</f>
        <v>114</v>
      </c>
      <c r="I2086">
        <v>9</v>
      </c>
    </row>
    <row r="2087" spans="1:9" x14ac:dyDescent="0.3">
      <c r="A2087">
        <v>11059</v>
      </c>
      <c r="B2087">
        <v>13</v>
      </c>
      <c r="C2087">
        <v>6</v>
      </c>
      <c r="D2087">
        <v>30</v>
      </c>
      <c r="E2087">
        <v>0</v>
      </c>
      <c r="F2087" s="1">
        <v>35214</v>
      </c>
      <c r="G2087" t="s">
        <v>578</v>
      </c>
      <c r="H2087">
        <f>KPI[[#This Row],[UnitPrice]]*KPI[[#This Row],[Quantity]]</f>
        <v>180</v>
      </c>
      <c r="I2087">
        <v>2</v>
      </c>
    </row>
    <row r="2088" spans="1:9" x14ac:dyDescent="0.3">
      <c r="A2088">
        <v>11059</v>
      </c>
      <c r="B2088">
        <v>17</v>
      </c>
      <c r="C2088">
        <v>39</v>
      </c>
      <c r="D2088">
        <v>12</v>
      </c>
      <c r="E2088">
        <v>0</v>
      </c>
      <c r="F2088" s="1">
        <v>35214</v>
      </c>
      <c r="G2088" t="s">
        <v>578</v>
      </c>
      <c r="H2088">
        <f>KPI[[#This Row],[UnitPrice]]*KPI[[#This Row],[Quantity]]</f>
        <v>468</v>
      </c>
      <c r="I2088">
        <v>2</v>
      </c>
    </row>
    <row r="2089" spans="1:9" x14ac:dyDescent="0.3">
      <c r="A2089">
        <v>11059</v>
      </c>
      <c r="B2089">
        <v>60</v>
      </c>
      <c r="C2089">
        <v>34</v>
      </c>
      <c r="D2089">
        <v>35</v>
      </c>
      <c r="E2089">
        <v>0</v>
      </c>
      <c r="F2089" s="1">
        <v>35214</v>
      </c>
      <c r="G2089" t="s">
        <v>578</v>
      </c>
      <c r="H2089">
        <f>KPI[[#This Row],[UnitPrice]]*KPI[[#This Row],[Quantity]]</f>
        <v>1190</v>
      </c>
      <c r="I2089">
        <v>2</v>
      </c>
    </row>
    <row r="2090" spans="1:9" x14ac:dyDescent="0.3">
      <c r="A2090">
        <v>11060</v>
      </c>
      <c r="B2090">
        <v>60</v>
      </c>
      <c r="C2090">
        <v>34</v>
      </c>
      <c r="D2090">
        <v>4</v>
      </c>
      <c r="E2090">
        <v>0</v>
      </c>
      <c r="F2090" s="1">
        <v>35215</v>
      </c>
      <c r="G2090" t="s">
        <v>258</v>
      </c>
      <c r="H2090">
        <f>KPI[[#This Row],[UnitPrice]]*KPI[[#This Row],[Quantity]]</f>
        <v>136</v>
      </c>
      <c r="I2090">
        <v>2</v>
      </c>
    </row>
    <row r="2091" spans="1:9" x14ac:dyDescent="0.3">
      <c r="A2091">
        <v>11060</v>
      </c>
      <c r="B2091">
        <v>77</v>
      </c>
      <c r="C2091">
        <v>13</v>
      </c>
      <c r="D2091">
        <v>10</v>
      </c>
      <c r="E2091">
        <v>0</v>
      </c>
      <c r="F2091" s="1">
        <v>35215</v>
      </c>
      <c r="G2091" t="s">
        <v>258</v>
      </c>
      <c r="H2091">
        <f>KPI[[#This Row],[UnitPrice]]*KPI[[#This Row],[Quantity]]</f>
        <v>130</v>
      </c>
      <c r="I2091">
        <v>2</v>
      </c>
    </row>
    <row r="2092" spans="1:9" x14ac:dyDescent="0.3">
      <c r="A2092">
        <v>11061</v>
      </c>
      <c r="B2092">
        <v>60</v>
      </c>
      <c r="C2092">
        <v>34</v>
      </c>
      <c r="D2092">
        <v>15</v>
      </c>
      <c r="E2092">
        <v>0</v>
      </c>
      <c r="F2092" s="1">
        <v>35215</v>
      </c>
      <c r="G2092" t="s">
        <v>298</v>
      </c>
      <c r="H2092">
        <f>KPI[[#This Row],[UnitPrice]]*KPI[[#This Row],[Quantity]]</f>
        <v>510</v>
      </c>
      <c r="I2092">
        <v>4</v>
      </c>
    </row>
    <row r="2093" spans="1:9" x14ac:dyDescent="0.3">
      <c r="A2093">
        <v>11062</v>
      </c>
      <c r="B2093">
        <v>53</v>
      </c>
      <c r="C2093">
        <v>32.799999999999997</v>
      </c>
      <c r="D2093">
        <v>10</v>
      </c>
      <c r="E2093">
        <v>0.20000000298023224</v>
      </c>
      <c r="F2093" s="1">
        <v>35215</v>
      </c>
      <c r="G2093" t="s">
        <v>570</v>
      </c>
      <c r="H2093">
        <f>KPI[[#This Row],[UnitPrice]]*KPI[[#This Row],[Quantity]]</f>
        <v>328</v>
      </c>
      <c r="I2093">
        <v>4</v>
      </c>
    </row>
    <row r="2094" spans="1:9" x14ac:dyDescent="0.3">
      <c r="A2094">
        <v>11062</v>
      </c>
      <c r="B2094">
        <v>70</v>
      </c>
      <c r="C2094">
        <v>15</v>
      </c>
      <c r="D2094">
        <v>12</v>
      </c>
      <c r="E2094">
        <v>0.20000000298023224</v>
      </c>
      <c r="F2094" s="1">
        <v>35215</v>
      </c>
      <c r="G2094" t="s">
        <v>570</v>
      </c>
      <c r="H2094">
        <f>KPI[[#This Row],[UnitPrice]]*KPI[[#This Row],[Quantity]]</f>
        <v>180</v>
      </c>
      <c r="I2094">
        <v>4</v>
      </c>
    </row>
    <row r="2095" spans="1:9" x14ac:dyDescent="0.3">
      <c r="A2095">
        <v>11063</v>
      </c>
      <c r="B2095">
        <v>34</v>
      </c>
      <c r="C2095">
        <v>14</v>
      </c>
      <c r="D2095">
        <v>30</v>
      </c>
      <c r="E2095">
        <v>0</v>
      </c>
      <c r="F2095" s="1">
        <v>35215</v>
      </c>
      <c r="G2095" t="s">
        <v>343</v>
      </c>
      <c r="H2095">
        <f>KPI[[#This Row],[UnitPrice]]*KPI[[#This Row],[Quantity]]</f>
        <v>420</v>
      </c>
      <c r="I2095">
        <v>3</v>
      </c>
    </row>
    <row r="2096" spans="1:9" x14ac:dyDescent="0.3">
      <c r="A2096">
        <v>11063</v>
      </c>
      <c r="B2096">
        <v>40</v>
      </c>
      <c r="C2096">
        <v>18.399999999999999</v>
      </c>
      <c r="D2096">
        <v>40</v>
      </c>
      <c r="E2096">
        <v>0.10000000149011612</v>
      </c>
      <c r="F2096" s="1">
        <v>35215</v>
      </c>
      <c r="G2096" t="s">
        <v>343</v>
      </c>
      <c r="H2096">
        <f>KPI[[#This Row],[UnitPrice]]*KPI[[#This Row],[Quantity]]</f>
        <v>736</v>
      </c>
      <c r="I2096">
        <v>3</v>
      </c>
    </row>
    <row r="2097" spans="1:9" x14ac:dyDescent="0.3">
      <c r="A2097">
        <v>11063</v>
      </c>
      <c r="B2097">
        <v>41</v>
      </c>
      <c r="C2097">
        <v>9.65</v>
      </c>
      <c r="D2097">
        <v>30</v>
      </c>
      <c r="E2097">
        <v>0.10000000149011612</v>
      </c>
      <c r="F2097" s="1">
        <v>35215</v>
      </c>
      <c r="G2097" t="s">
        <v>343</v>
      </c>
      <c r="H2097">
        <f>KPI[[#This Row],[UnitPrice]]*KPI[[#This Row],[Quantity]]</f>
        <v>289.5</v>
      </c>
      <c r="I2097">
        <v>3</v>
      </c>
    </row>
    <row r="2098" spans="1:9" x14ac:dyDescent="0.3">
      <c r="A2098">
        <v>11064</v>
      </c>
      <c r="B2098">
        <v>17</v>
      </c>
      <c r="C2098">
        <v>39</v>
      </c>
      <c r="D2098">
        <v>77</v>
      </c>
      <c r="E2098">
        <v>0.10000000149011612</v>
      </c>
      <c r="F2098" s="1">
        <v>35216</v>
      </c>
      <c r="G2098" t="s">
        <v>607</v>
      </c>
      <c r="H2098">
        <f>KPI[[#This Row],[UnitPrice]]*KPI[[#This Row],[Quantity]]</f>
        <v>3003</v>
      </c>
      <c r="I2098">
        <v>1</v>
      </c>
    </row>
    <row r="2099" spans="1:9" x14ac:dyDescent="0.3">
      <c r="A2099">
        <v>11064</v>
      </c>
      <c r="B2099">
        <v>41</v>
      </c>
      <c r="C2099">
        <v>9.65</v>
      </c>
      <c r="D2099">
        <v>12</v>
      </c>
      <c r="E2099">
        <v>0</v>
      </c>
      <c r="F2099" s="1">
        <v>35216</v>
      </c>
      <c r="G2099" t="s">
        <v>607</v>
      </c>
      <c r="H2099">
        <f>KPI[[#This Row],[UnitPrice]]*KPI[[#This Row],[Quantity]]</f>
        <v>115.80000000000001</v>
      </c>
      <c r="I2099">
        <v>1</v>
      </c>
    </row>
    <row r="2100" spans="1:9" x14ac:dyDescent="0.3">
      <c r="A2100">
        <v>11064</v>
      </c>
      <c r="B2100">
        <v>53</v>
      </c>
      <c r="C2100">
        <v>32.799999999999997</v>
      </c>
      <c r="D2100">
        <v>25</v>
      </c>
      <c r="E2100">
        <v>0.10000000149011612</v>
      </c>
      <c r="F2100" s="1">
        <v>35216</v>
      </c>
      <c r="G2100" t="s">
        <v>607</v>
      </c>
      <c r="H2100">
        <f>KPI[[#This Row],[UnitPrice]]*KPI[[#This Row],[Quantity]]</f>
        <v>819.99999999999989</v>
      </c>
      <c r="I2100">
        <v>1</v>
      </c>
    </row>
    <row r="2101" spans="1:9" x14ac:dyDescent="0.3">
      <c r="A2101">
        <v>11064</v>
      </c>
      <c r="B2101">
        <v>55</v>
      </c>
      <c r="C2101">
        <v>24</v>
      </c>
      <c r="D2101">
        <v>4</v>
      </c>
      <c r="E2101">
        <v>0.10000000149011612</v>
      </c>
      <c r="F2101" s="1">
        <v>35216</v>
      </c>
      <c r="G2101" t="s">
        <v>607</v>
      </c>
      <c r="H2101">
        <f>KPI[[#This Row],[UnitPrice]]*KPI[[#This Row],[Quantity]]</f>
        <v>96</v>
      </c>
      <c r="I2101">
        <v>1</v>
      </c>
    </row>
    <row r="2102" spans="1:9" x14ac:dyDescent="0.3">
      <c r="A2102">
        <v>11064</v>
      </c>
      <c r="B2102">
        <v>68</v>
      </c>
      <c r="C2102">
        <v>12.5</v>
      </c>
      <c r="D2102">
        <v>55</v>
      </c>
      <c r="E2102">
        <v>0</v>
      </c>
      <c r="F2102" s="1">
        <v>35216</v>
      </c>
      <c r="G2102" t="s">
        <v>607</v>
      </c>
      <c r="H2102">
        <f>KPI[[#This Row],[UnitPrice]]*KPI[[#This Row],[Quantity]]</f>
        <v>687.5</v>
      </c>
      <c r="I2102">
        <v>1</v>
      </c>
    </row>
    <row r="2103" spans="1:9" x14ac:dyDescent="0.3">
      <c r="A2103">
        <v>11065</v>
      </c>
      <c r="B2103">
        <v>30</v>
      </c>
      <c r="C2103">
        <v>25.89</v>
      </c>
      <c r="D2103">
        <v>4</v>
      </c>
      <c r="E2103">
        <v>0.25</v>
      </c>
      <c r="F2103" s="1">
        <v>35216</v>
      </c>
      <c r="G2103" t="s">
        <v>416</v>
      </c>
      <c r="H2103">
        <f>KPI[[#This Row],[UnitPrice]]*KPI[[#This Row],[Quantity]]</f>
        <v>103.56</v>
      </c>
      <c r="I2103">
        <v>8</v>
      </c>
    </row>
    <row r="2104" spans="1:9" x14ac:dyDescent="0.3">
      <c r="A2104">
        <v>11065</v>
      </c>
      <c r="B2104">
        <v>54</v>
      </c>
      <c r="C2104">
        <v>7.45</v>
      </c>
      <c r="D2104">
        <v>20</v>
      </c>
      <c r="E2104">
        <v>0.25</v>
      </c>
      <c r="F2104" s="1">
        <v>35216</v>
      </c>
      <c r="G2104" t="s">
        <v>416</v>
      </c>
      <c r="H2104">
        <f>KPI[[#This Row],[UnitPrice]]*KPI[[#This Row],[Quantity]]</f>
        <v>149</v>
      </c>
      <c r="I2104">
        <v>8</v>
      </c>
    </row>
    <row r="2105" spans="1:9" x14ac:dyDescent="0.3">
      <c r="A2105">
        <v>11066</v>
      </c>
      <c r="B2105">
        <v>16</v>
      </c>
      <c r="C2105">
        <v>17.45</v>
      </c>
      <c r="D2105">
        <v>3</v>
      </c>
      <c r="E2105">
        <v>0</v>
      </c>
      <c r="F2105" s="1">
        <v>35216</v>
      </c>
      <c r="G2105" t="s">
        <v>745</v>
      </c>
      <c r="H2105">
        <f>KPI[[#This Row],[UnitPrice]]*KPI[[#This Row],[Quantity]]</f>
        <v>52.349999999999994</v>
      </c>
      <c r="I2105">
        <v>7</v>
      </c>
    </row>
    <row r="2106" spans="1:9" x14ac:dyDescent="0.3">
      <c r="A2106">
        <v>11066</v>
      </c>
      <c r="B2106">
        <v>19</v>
      </c>
      <c r="C2106">
        <v>9.1999999999999993</v>
      </c>
      <c r="D2106">
        <v>42</v>
      </c>
      <c r="E2106">
        <v>0</v>
      </c>
      <c r="F2106" s="1">
        <v>35216</v>
      </c>
      <c r="G2106" t="s">
        <v>745</v>
      </c>
      <c r="H2106">
        <f>KPI[[#This Row],[UnitPrice]]*KPI[[#This Row],[Quantity]]</f>
        <v>386.4</v>
      </c>
      <c r="I2106">
        <v>7</v>
      </c>
    </row>
    <row r="2107" spans="1:9" x14ac:dyDescent="0.3">
      <c r="A2107">
        <v>11066</v>
      </c>
      <c r="B2107">
        <v>34</v>
      </c>
      <c r="C2107">
        <v>14</v>
      </c>
      <c r="D2107">
        <v>35</v>
      </c>
      <c r="E2107">
        <v>0</v>
      </c>
      <c r="F2107" s="1">
        <v>35216</v>
      </c>
      <c r="G2107" t="s">
        <v>745</v>
      </c>
      <c r="H2107">
        <f>KPI[[#This Row],[UnitPrice]]*KPI[[#This Row],[Quantity]]</f>
        <v>490</v>
      </c>
      <c r="I2107">
        <v>7</v>
      </c>
    </row>
    <row r="2108" spans="1:9" x14ac:dyDescent="0.3">
      <c r="A2108">
        <v>11067</v>
      </c>
      <c r="B2108">
        <v>41</v>
      </c>
      <c r="C2108">
        <v>9.65</v>
      </c>
      <c r="D2108">
        <v>9</v>
      </c>
      <c r="E2108">
        <v>0</v>
      </c>
      <c r="F2108" s="1">
        <v>35219</v>
      </c>
      <c r="G2108" t="s">
        <v>181</v>
      </c>
      <c r="H2108">
        <f>KPI[[#This Row],[UnitPrice]]*KPI[[#This Row],[Quantity]]</f>
        <v>86.850000000000009</v>
      </c>
      <c r="I2108">
        <v>1</v>
      </c>
    </row>
    <row r="2109" spans="1:9" x14ac:dyDescent="0.3">
      <c r="A2109">
        <v>11068</v>
      </c>
      <c r="B2109">
        <v>28</v>
      </c>
      <c r="C2109">
        <v>45.6</v>
      </c>
      <c r="D2109">
        <v>8</v>
      </c>
      <c r="E2109">
        <v>0.15000000596046448</v>
      </c>
      <c r="F2109" s="1">
        <v>35219</v>
      </c>
      <c r="G2109" t="s">
        <v>541</v>
      </c>
      <c r="H2109">
        <f>KPI[[#This Row],[UnitPrice]]*KPI[[#This Row],[Quantity]]</f>
        <v>364.8</v>
      </c>
      <c r="I2109">
        <v>8</v>
      </c>
    </row>
    <row r="2110" spans="1:9" x14ac:dyDescent="0.3">
      <c r="A2110">
        <v>11068</v>
      </c>
      <c r="B2110">
        <v>43</v>
      </c>
      <c r="C2110">
        <v>46</v>
      </c>
      <c r="D2110">
        <v>36</v>
      </c>
      <c r="E2110">
        <v>0.15000000596046448</v>
      </c>
      <c r="F2110" s="1">
        <v>35219</v>
      </c>
      <c r="G2110" t="s">
        <v>541</v>
      </c>
      <c r="H2110">
        <f>KPI[[#This Row],[UnitPrice]]*KPI[[#This Row],[Quantity]]</f>
        <v>1656</v>
      </c>
      <c r="I2110">
        <v>8</v>
      </c>
    </row>
    <row r="2111" spans="1:9" x14ac:dyDescent="0.3">
      <c r="A2111">
        <v>11068</v>
      </c>
      <c r="B2111">
        <v>77</v>
      </c>
      <c r="C2111">
        <v>13</v>
      </c>
      <c r="D2111">
        <v>28</v>
      </c>
      <c r="E2111">
        <v>0.15000000596046448</v>
      </c>
      <c r="F2111" s="1">
        <v>35219</v>
      </c>
      <c r="G2111" t="s">
        <v>541</v>
      </c>
      <c r="H2111">
        <f>KPI[[#This Row],[UnitPrice]]*KPI[[#This Row],[Quantity]]</f>
        <v>364</v>
      </c>
      <c r="I2111">
        <v>8</v>
      </c>
    </row>
    <row r="2112" spans="1:9" x14ac:dyDescent="0.3">
      <c r="A2112">
        <v>11069</v>
      </c>
      <c r="B2112">
        <v>39</v>
      </c>
      <c r="C2112">
        <v>18</v>
      </c>
      <c r="D2112">
        <v>20</v>
      </c>
      <c r="E2112">
        <v>0</v>
      </c>
      <c r="F2112" s="1">
        <v>35219</v>
      </c>
      <c r="G2112" t="s">
        <v>678</v>
      </c>
      <c r="H2112">
        <f>KPI[[#This Row],[UnitPrice]]*KPI[[#This Row],[Quantity]]</f>
        <v>360</v>
      </c>
      <c r="I2112">
        <v>1</v>
      </c>
    </row>
    <row r="2113" spans="1:9" x14ac:dyDescent="0.3">
      <c r="A2113">
        <v>11070</v>
      </c>
      <c r="B2113">
        <v>1</v>
      </c>
      <c r="C2113">
        <v>18</v>
      </c>
      <c r="D2113">
        <v>40</v>
      </c>
      <c r="E2113">
        <v>0.15000000596046448</v>
      </c>
      <c r="F2113" s="1">
        <v>35220</v>
      </c>
      <c r="G2113" t="s">
        <v>400</v>
      </c>
      <c r="H2113">
        <f>KPI[[#This Row],[UnitPrice]]*KPI[[#This Row],[Quantity]]</f>
        <v>720</v>
      </c>
      <c r="I2113">
        <v>2</v>
      </c>
    </row>
    <row r="2114" spans="1:9" x14ac:dyDescent="0.3">
      <c r="A2114">
        <v>11070</v>
      </c>
      <c r="B2114">
        <v>2</v>
      </c>
      <c r="C2114">
        <v>19</v>
      </c>
      <c r="D2114">
        <v>20</v>
      </c>
      <c r="E2114">
        <v>0.15000000596046448</v>
      </c>
      <c r="F2114" s="1">
        <v>35220</v>
      </c>
      <c r="G2114" t="s">
        <v>400</v>
      </c>
      <c r="H2114">
        <f>KPI[[#This Row],[UnitPrice]]*KPI[[#This Row],[Quantity]]</f>
        <v>380</v>
      </c>
      <c r="I2114">
        <v>2</v>
      </c>
    </row>
    <row r="2115" spans="1:9" x14ac:dyDescent="0.3">
      <c r="A2115">
        <v>11070</v>
      </c>
      <c r="B2115">
        <v>16</v>
      </c>
      <c r="C2115">
        <v>17.45</v>
      </c>
      <c r="D2115">
        <v>30</v>
      </c>
      <c r="E2115">
        <v>0.15000000596046448</v>
      </c>
      <c r="F2115" s="1">
        <v>35220</v>
      </c>
      <c r="G2115" t="s">
        <v>400</v>
      </c>
      <c r="H2115">
        <f>KPI[[#This Row],[UnitPrice]]*KPI[[#This Row],[Quantity]]</f>
        <v>523.5</v>
      </c>
      <c r="I2115">
        <v>2</v>
      </c>
    </row>
    <row r="2116" spans="1:9" x14ac:dyDescent="0.3">
      <c r="A2116">
        <v>11070</v>
      </c>
      <c r="B2116">
        <v>31</v>
      </c>
      <c r="C2116">
        <v>12.5</v>
      </c>
      <c r="D2116">
        <v>20</v>
      </c>
      <c r="E2116">
        <v>0</v>
      </c>
      <c r="F2116" s="1">
        <v>35220</v>
      </c>
      <c r="G2116" t="s">
        <v>400</v>
      </c>
      <c r="H2116">
        <f>KPI[[#This Row],[UnitPrice]]*KPI[[#This Row],[Quantity]]</f>
        <v>250</v>
      </c>
      <c r="I2116">
        <v>2</v>
      </c>
    </row>
    <row r="2117" spans="1:9" x14ac:dyDescent="0.3">
      <c r="A2117">
        <v>11071</v>
      </c>
      <c r="B2117">
        <v>7</v>
      </c>
      <c r="C2117">
        <v>30</v>
      </c>
      <c r="D2117">
        <v>15</v>
      </c>
      <c r="E2117">
        <v>5.000000074505806E-2</v>
      </c>
      <c r="F2117" s="1">
        <v>35220</v>
      </c>
      <c r="G2117" t="s">
        <v>416</v>
      </c>
      <c r="H2117">
        <f>KPI[[#This Row],[UnitPrice]]*KPI[[#This Row],[Quantity]]</f>
        <v>450</v>
      </c>
      <c r="I2117">
        <v>1</v>
      </c>
    </row>
    <row r="2118" spans="1:9" x14ac:dyDescent="0.3">
      <c r="A2118">
        <v>11071</v>
      </c>
      <c r="B2118">
        <v>13</v>
      </c>
      <c r="C2118">
        <v>6</v>
      </c>
      <c r="D2118">
        <v>10</v>
      </c>
      <c r="E2118">
        <v>5.000000074505806E-2</v>
      </c>
      <c r="F2118" s="1">
        <v>35220</v>
      </c>
      <c r="G2118" t="s">
        <v>416</v>
      </c>
      <c r="H2118">
        <f>KPI[[#This Row],[UnitPrice]]*KPI[[#This Row],[Quantity]]</f>
        <v>60</v>
      </c>
      <c r="I2118">
        <v>1</v>
      </c>
    </row>
    <row r="2119" spans="1:9" x14ac:dyDescent="0.3">
      <c r="A2119">
        <v>11072</v>
      </c>
      <c r="B2119">
        <v>2</v>
      </c>
      <c r="C2119">
        <v>19</v>
      </c>
      <c r="D2119">
        <v>8</v>
      </c>
      <c r="E2119">
        <v>0</v>
      </c>
      <c r="F2119" s="1">
        <v>35220</v>
      </c>
      <c r="G2119" t="s">
        <v>204</v>
      </c>
      <c r="H2119">
        <f>KPI[[#This Row],[UnitPrice]]*KPI[[#This Row],[Quantity]]</f>
        <v>152</v>
      </c>
      <c r="I2119">
        <v>4</v>
      </c>
    </row>
    <row r="2120" spans="1:9" x14ac:dyDescent="0.3">
      <c r="A2120">
        <v>11072</v>
      </c>
      <c r="B2120">
        <v>41</v>
      </c>
      <c r="C2120">
        <v>9.65</v>
      </c>
      <c r="D2120">
        <v>40</v>
      </c>
      <c r="E2120">
        <v>0</v>
      </c>
      <c r="F2120" s="1">
        <v>35220</v>
      </c>
      <c r="G2120" t="s">
        <v>204</v>
      </c>
      <c r="H2120">
        <f>KPI[[#This Row],[UnitPrice]]*KPI[[#This Row],[Quantity]]</f>
        <v>386</v>
      </c>
      <c r="I2120">
        <v>4</v>
      </c>
    </row>
    <row r="2121" spans="1:9" x14ac:dyDescent="0.3">
      <c r="A2121">
        <v>11072</v>
      </c>
      <c r="B2121">
        <v>50</v>
      </c>
      <c r="C2121">
        <v>16.25</v>
      </c>
      <c r="D2121">
        <v>22</v>
      </c>
      <c r="E2121">
        <v>0</v>
      </c>
      <c r="F2121" s="1">
        <v>35220</v>
      </c>
      <c r="G2121" t="s">
        <v>204</v>
      </c>
      <c r="H2121">
        <f>KPI[[#This Row],[UnitPrice]]*KPI[[#This Row],[Quantity]]</f>
        <v>357.5</v>
      </c>
      <c r="I2121">
        <v>4</v>
      </c>
    </row>
    <row r="2122" spans="1:9" x14ac:dyDescent="0.3">
      <c r="A2122">
        <v>11072</v>
      </c>
      <c r="B2122">
        <v>64</v>
      </c>
      <c r="C2122">
        <v>33.25</v>
      </c>
      <c r="D2122">
        <v>130</v>
      </c>
      <c r="E2122">
        <v>0</v>
      </c>
      <c r="F2122" s="1">
        <v>35220</v>
      </c>
      <c r="G2122" t="s">
        <v>204</v>
      </c>
      <c r="H2122">
        <f>KPI[[#This Row],[UnitPrice]]*KPI[[#This Row],[Quantity]]</f>
        <v>4322.5</v>
      </c>
      <c r="I2122">
        <v>4</v>
      </c>
    </row>
    <row r="2123" spans="1:9" x14ac:dyDescent="0.3">
      <c r="A2123">
        <v>11073</v>
      </c>
      <c r="B2123">
        <v>11</v>
      </c>
      <c r="C2123">
        <v>21</v>
      </c>
      <c r="D2123">
        <v>10</v>
      </c>
      <c r="E2123">
        <v>0</v>
      </c>
      <c r="F2123" s="1">
        <v>35220</v>
      </c>
      <c r="G2123" t="s">
        <v>513</v>
      </c>
      <c r="H2123">
        <f>KPI[[#This Row],[UnitPrice]]*KPI[[#This Row],[Quantity]]</f>
        <v>210</v>
      </c>
      <c r="I2123">
        <v>2</v>
      </c>
    </row>
    <row r="2124" spans="1:9" x14ac:dyDescent="0.3">
      <c r="A2124">
        <v>11073</v>
      </c>
      <c r="B2124">
        <v>24</v>
      </c>
      <c r="C2124">
        <v>4.5</v>
      </c>
      <c r="D2124">
        <v>20</v>
      </c>
      <c r="E2124">
        <v>0</v>
      </c>
      <c r="F2124" s="1">
        <v>35220</v>
      </c>
      <c r="G2124" t="s">
        <v>513</v>
      </c>
      <c r="H2124">
        <f>KPI[[#This Row],[UnitPrice]]*KPI[[#This Row],[Quantity]]</f>
        <v>90</v>
      </c>
      <c r="I2124">
        <v>2</v>
      </c>
    </row>
    <row r="2125" spans="1:9" x14ac:dyDescent="0.3">
      <c r="A2125">
        <v>11074</v>
      </c>
      <c r="B2125">
        <v>16</v>
      </c>
      <c r="C2125">
        <v>17.45</v>
      </c>
      <c r="D2125">
        <v>14</v>
      </c>
      <c r="E2125">
        <v>5.000000074505806E-2</v>
      </c>
      <c r="F2125" s="1">
        <v>35221</v>
      </c>
      <c r="G2125" t="s">
        <v>622</v>
      </c>
      <c r="H2125">
        <f>KPI[[#This Row],[UnitPrice]]*KPI[[#This Row],[Quantity]]</f>
        <v>244.29999999999998</v>
      </c>
      <c r="I2125">
        <v>7</v>
      </c>
    </row>
    <row r="2126" spans="1:9" x14ac:dyDescent="0.3">
      <c r="A2126">
        <v>11075</v>
      </c>
      <c r="B2126">
        <v>2</v>
      </c>
      <c r="C2126">
        <v>19</v>
      </c>
      <c r="D2126">
        <v>10</v>
      </c>
      <c r="E2126">
        <v>0.15000000596046448</v>
      </c>
      <c r="F2126" s="1">
        <v>35221</v>
      </c>
      <c r="G2126" t="s">
        <v>584</v>
      </c>
      <c r="H2126">
        <f>KPI[[#This Row],[UnitPrice]]*KPI[[#This Row],[Quantity]]</f>
        <v>190</v>
      </c>
      <c r="I2126">
        <v>8</v>
      </c>
    </row>
    <row r="2127" spans="1:9" x14ac:dyDescent="0.3">
      <c r="A2127">
        <v>11075</v>
      </c>
      <c r="B2127">
        <v>46</v>
      </c>
      <c r="C2127">
        <v>12</v>
      </c>
      <c r="D2127">
        <v>30</v>
      </c>
      <c r="E2127">
        <v>0.15000000596046448</v>
      </c>
      <c r="F2127" s="1">
        <v>35221</v>
      </c>
      <c r="G2127" t="s">
        <v>584</v>
      </c>
      <c r="H2127">
        <f>KPI[[#This Row],[UnitPrice]]*KPI[[#This Row],[Quantity]]</f>
        <v>360</v>
      </c>
      <c r="I2127">
        <v>8</v>
      </c>
    </row>
    <row r="2128" spans="1:9" x14ac:dyDescent="0.3">
      <c r="A2128">
        <v>11075</v>
      </c>
      <c r="B2128">
        <v>76</v>
      </c>
      <c r="C2128">
        <v>18</v>
      </c>
      <c r="D2128">
        <v>2</v>
      </c>
      <c r="E2128">
        <v>0.15000000596046448</v>
      </c>
      <c r="F2128" s="1">
        <v>35221</v>
      </c>
      <c r="G2128" t="s">
        <v>584</v>
      </c>
      <c r="H2128">
        <f>KPI[[#This Row],[UnitPrice]]*KPI[[#This Row],[Quantity]]</f>
        <v>36</v>
      </c>
      <c r="I2128">
        <v>8</v>
      </c>
    </row>
    <row r="2129" spans="1:9" x14ac:dyDescent="0.3">
      <c r="A2129">
        <v>11076</v>
      </c>
      <c r="B2129">
        <v>6</v>
      </c>
      <c r="C2129">
        <v>25</v>
      </c>
      <c r="D2129">
        <v>20</v>
      </c>
      <c r="E2129">
        <v>0.25</v>
      </c>
      <c r="F2129" s="1">
        <v>35221</v>
      </c>
      <c r="G2129" t="s">
        <v>114</v>
      </c>
      <c r="H2129">
        <f>KPI[[#This Row],[UnitPrice]]*KPI[[#This Row],[Quantity]]</f>
        <v>500</v>
      </c>
      <c r="I2129">
        <v>4</v>
      </c>
    </row>
    <row r="2130" spans="1:9" x14ac:dyDescent="0.3">
      <c r="A2130">
        <v>11076</v>
      </c>
      <c r="B2130">
        <v>14</v>
      </c>
      <c r="C2130">
        <v>23.25</v>
      </c>
      <c r="D2130">
        <v>20</v>
      </c>
      <c r="E2130">
        <v>0.25</v>
      </c>
      <c r="F2130" s="1">
        <v>35221</v>
      </c>
      <c r="G2130" t="s">
        <v>114</v>
      </c>
      <c r="H2130">
        <f>KPI[[#This Row],[UnitPrice]]*KPI[[#This Row],[Quantity]]</f>
        <v>465</v>
      </c>
      <c r="I2130">
        <v>4</v>
      </c>
    </row>
    <row r="2131" spans="1:9" x14ac:dyDescent="0.3">
      <c r="A2131">
        <v>11076</v>
      </c>
      <c r="B2131">
        <v>19</v>
      </c>
      <c r="C2131">
        <v>9.1999999999999993</v>
      </c>
      <c r="D2131">
        <v>10</v>
      </c>
      <c r="E2131">
        <v>0.25</v>
      </c>
      <c r="F2131" s="1">
        <v>35221</v>
      </c>
      <c r="G2131" t="s">
        <v>114</v>
      </c>
      <c r="H2131">
        <f>KPI[[#This Row],[UnitPrice]]*KPI[[#This Row],[Quantity]]</f>
        <v>92</v>
      </c>
      <c r="I2131">
        <v>4</v>
      </c>
    </row>
    <row r="2132" spans="1:9" x14ac:dyDescent="0.3">
      <c r="A2132">
        <v>11077</v>
      </c>
      <c r="B2132">
        <v>2</v>
      </c>
      <c r="C2132">
        <v>19</v>
      </c>
      <c r="D2132">
        <v>24</v>
      </c>
      <c r="E2132">
        <v>0.20000000298023224</v>
      </c>
      <c r="F2132" s="1">
        <v>35221</v>
      </c>
      <c r="G2132" t="s">
        <v>560</v>
      </c>
      <c r="H2132">
        <f>KPI[[#This Row],[UnitPrice]]*KPI[[#This Row],[Quantity]]</f>
        <v>456</v>
      </c>
      <c r="I2132">
        <v>1</v>
      </c>
    </row>
    <row r="2133" spans="1:9" x14ac:dyDescent="0.3">
      <c r="A2133">
        <v>11077</v>
      </c>
      <c r="B2133">
        <v>3</v>
      </c>
      <c r="C2133">
        <v>10</v>
      </c>
      <c r="D2133">
        <v>4</v>
      </c>
      <c r="E2133">
        <v>0</v>
      </c>
      <c r="F2133" s="1">
        <v>35221</v>
      </c>
      <c r="G2133" t="s">
        <v>560</v>
      </c>
      <c r="H2133">
        <f>KPI[[#This Row],[UnitPrice]]*KPI[[#This Row],[Quantity]]</f>
        <v>40</v>
      </c>
      <c r="I2133">
        <v>1</v>
      </c>
    </row>
    <row r="2134" spans="1:9" x14ac:dyDescent="0.3">
      <c r="A2134">
        <v>11077</v>
      </c>
      <c r="B2134">
        <v>4</v>
      </c>
      <c r="C2134">
        <v>22</v>
      </c>
      <c r="D2134">
        <v>1</v>
      </c>
      <c r="E2134">
        <v>0</v>
      </c>
      <c r="F2134" s="1">
        <v>35221</v>
      </c>
      <c r="G2134" t="s">
        <v>560</v>
      </c>
      <c r="H2134">
        <f>KPI[[#This Row],[UnitPrice]]*KPI[[#This Row],[Quantity]]</f>
        <v>22</v>
      </c>
      <c r="I2134">
        <v>1</v>
      </c>
    </row>
    <row r="2135" spans="1:9" x14ac:dyDescent="0.3">
      <c r="A2135">
        <v>11077</v>
      </c>
      <c r="B2135">
        <v>6</v>
      </c>
      <c r="C2135">
        <v>25</v>
      </c>
      <c r="D2135">
        <v>1</v>
      </c>
      <c r="E2135">
        <v>1.9999999552965164E-2</v>
      </c>
      <c r="F2135" s="1">
        <v>35221</v>
      </c>
      <c r="G2135" t="s">
        <v>560</v>
      </c>
      <c r="H2135">
        <f>KPI[[#This Row],[UnitPrice]]*KPI[[#This Row],[Quantity]]</f>
        <v>25</v>
      </c>
      <c r="I2135">
        <v>1</v>
      </c>
    </row>
    <row r="2136" spans="1:9" x14ac:dyDescent="0.3">
      <c r="A2136">
        <v>11077</v>
      </c>
      <c r="B2136">
        <v>7</v>
      </c>
      <c r="C2136">
        <v>30</v>
      </c>
      <c r="D2136">
        <v>1</v>
      </c>
      <c r="E2136">
        <v>5.000000074505806E-2</v>
      </c>
      <c r="F2136" s="1">
        <v>35221</v>
      </c>
      <c r="G2136" t="s">
        <v>560</v>
      </c>
      <c r="H2136">
        <f>KPI[[#This Row],[UnitPrice]]*KPI[[#This Row],[Quantity]]</f>
        <v>30</v>
      </c>
      <c r="I2136">
        <v>1</v>
      </c>
    </row>
    <row r="2137" spans="1:9" x14ac:dyDescent="0.3">
      <c r="A2137">
        <v>11077</v>
      </c>
      <c r="B2137">
        <v>8</v>
      </c>
      <c r="C2137">
        <v>40</v>
      </c>
      <c r="D2137">
        <v>2</v>
      </c>
      <c r="E2137">
        <v>0.10000000149011612</v>
      </c>
      <c r="F2137" s="1">
        <v>35221</v>
      </c>
      <c r="G2137" t="s">
        <v>560</v>
      </c>
      <c r="H2137">
        <f>KPI[[#This Row],[UnitPrice]]*KPI[[#This Row],[Quantity]]</f>
        <v>80</v>
      </c>
      <c r="I2137">
        <v>1</v>
      </c>
    </row>
    <row r="2138" spans="1:9" x14ac:dyDescent="0.3">
      <c r="A2138">
        <v>11077</v>
      </c>
      <c r="B2138">
        <v>10</v>
      </c>
      <c r="C2138">
        <v>31</v>
      </c>
      <c r="D2138">
        <v>1</v>
      </c>
      <c r="E2138">
        <v>0</v>
      </c>
      <c r="F2138" s="1">
        <v>35221</v>
      </c>
      <c r="G2138" t="s">
        <v>560</v>
      </c>
      <c r="H2138">
        <f>KPI[[#This Row],[UnitPrice]]*KPI[[#This Row],[Quantity]]</f>
        <v>31</v>
      </c>
      <c r="I2138">
        <v>1</v>
      </c>
    </row>
    <row r="2139" spans="1:9" x14ac:dyDescent="0.3">
      <c r="A2139">
        <v>11077</v>
      </c>
      <c r="B2139">
        <v>12</v>
      </c>
      <c r="C2139">
        <v>38</v>
      </c>
      <c r="D2139">
        <v>2</v>
      </c>
      <c r="E2139">
        <v>5.000000074505806E-2</v>
      </c>
      <c r="F2139" s="1">
        <v>35221</v>
      </c>
      <c r="G2139" t="s">
        <v>560</v>
      </c>
      <c r="H2139">
        <f>KPI[[#This Row],[UnitPrice]]*KPI[[#This Row],[Quantity]]</f>
        <v>76</v>
      </c>
      <c r="I2139">
        <v>1</v>
      </c>
    </row>
    <row r="2140" spans="1:9" x14ac:dyDescent="0.3">
      <c r="A2140">
        <v>11077</v>
      </c>
      <c r="B2140">
        <v>13</v>
      </c>
      <c r="C2140">
        <v>6</v>
      </c>
      <c r="D2140">
        <v>4</v>
      </c>
      <c r="E2140">
        <v>0</v>
      </c>
      <c r="F2140" s="1">
        <v>35221</v>
      </c>
      <c r="G2140" t="s">
        <v>560</v>
      </c>
      <c r="H2140">
        <f>KPI[[#This Row],[UnitPrice]]*KPI[[#This Row],[Quantity]]</f>
        <v>24</v>
      </c>
      <c r="I2140">
        <v>1</v>
      </c>
    </row>
    <row r="2141" spans="1:9" x14ac:dyDescent="0.3">
      <c r="A2141">
        <v>11077</v>
      </c>
      <c r="B2141">
        <v>14</v>
      </c>
      <c r="C2141">
        <v>23.25</v>
      </c>
      <c r="D2141">
        <v>1</v>
      </c>
      <c r="E2141">
        <v>2.9999999329447746E-2</v>
      </c>
      <c r="F2141" s="1">
        <v>35221</v>
      </c>
      <c r="G2141" t="s">
        <v>560</v>
      </c>
      <c r="H2141">
        <f>KPI[[#This Row],[UnitPrice]]*KPI[[#This Row],[Quantity]]</f>
        <v>23.25</v>
      </c>
      <c r="I2141">
        <v>1</v>
      </c>
    </row>
    <row r="2142" spans="1:9" x14ac:dyDescent="0.3">
      <c r="A2142">
        <v>11077</v>
      </c>
      <c r="B2142">
        <v>16</v>
      </c>
      <c r="C2142">
        <v>17.45</v>
      </c>
      <c r="D2142">
        <v>2</v>
      </c>
      <c r="E2142">
        <v>2.9999999329447746E-2</v>
      </c>
      <c r="F2142" s="1">
        <v>35221</v>
      </c>
      <c r="G2142" t="s">
        <v>560</v>
      </c>
      <c r="H2142">
        <f>KPI[[#This Row],[UnitPrice]]*KPI[[#This Row],[Quantity]]</f>
        <v>34.9</v>
      </c>
      <c r="I2142">
        <v>1</v>
      </c>
    </row>
    <row r="2143" spans="1:9" x14ac:dyDescent="0.3">
      <c r="A2143">
        <v>11077</v>
      </c>
      <c r="B2143">
        <v>20</v>
      </c>
      <c r="C2143">
        <v>81</v>
      </c>
      <c r="D2143">
        <v>1</v>
      </c>
      <c r="E2143">
        <v>3.9999999105930328E-2</v>
      </c>
      <c r="F2143" s="1">
        <v>35221</v>
      </c>
      <c r="G2143" t="s">
        <v>560</v>
      </c>
      <c r="H2143">
        <f>KPI[[#This Row],[UnitPrice]]*KPI[[#This Row],[Quantity]]</f>
        <v>81</v>
      </c>
      <c r="I2143">
        <v>1</v>
      </c>
    </row>
    <row r="2144" spans="1:9" x14ac:dyDescent="0.3">
      <c r="A2144">
        <v>11077</v>
      </c>
      <c r="B2144">
        <v>23</v>
      </c>
      <c r="C2144">
        <v>9</v>
      </c>
      <c r="D2144">
        <v>2</v>
      </c>
      <c r="E2144">
        <v>0</v>
      </c>
      <c r="F2144" s="1">
        <v>35221</v>
      </c>
      <c r="G2144" t="s">
        <v>560</v>
      </c>
      <c r="H2144">
        <f>KPI[[#This Row],[UnitPrice]]*KPI[[#This Row],[Quantity]]</f>
        <v>18</v>
      </c>
      <c r="I2144">
        <v>1</v>
      </c>
    </row>
    <row r="2145" spans="1:9" x14ac:dyDescent="0.3">
      <c r="A2145">
        <v>11077</v>
      </c>
      <c r="B2145">
        <v>32</v>
      </c>
      <c r="C2145">
        <v>32</v>
      </c>
      <c r="D2145">
        <v>1</v>
      </c>
      <c r="E2145">
        <v>0</v>
      </c>
      <c r="F2145" s="1">
        <v>35221</v>
      </c>
      <c r="G2145" t="s">
        <v>560</v>
      </c>
      <c r="H2145">
        <f>KPI[[#This Row],[UnitPrice]]*KPI[[#This Row],[Quantity]]</f>
        <v>32</v>
      </c>
      <c r="I2145">
        <v>1</v>
      </c>
    </row>
    <row r="2146" spans="1:9" x14ac:dyDescent="0.3">
      <c r="A2146">
        <v>11077</v>
      </c>
      <c r="B2146">
        <v>39</v>
      </c>
      <c r="C2146">
        <v>18</v>
      </c>
      <c r="D2146">
        <v>2</v>
      </c>
      <c r="E2146">
        <v>5.000000074505806E-2</v>
      </c>
      <c r="F2146" s="1">
        <v>35221</v>
      </c>
      <c r="G2146" t="s">
        <v>560</v>
      </c>
      <c r="H2146">
        <f>KPI[[#This Row],[UnitPrice]]*KPI[[#This Row],[Quantity]]</f>
        <v>36</v>
      </c>
      <c r="I2146">
        <v>1</v>
      </c>
    </row>
    <row r="2147" spans="1:9" x14ac:dyDescent="0.3">
      <c r="A2147">
        <v>11077</v>
      </c>
      <c r="B2147">
        <v>41</v>
      </c>
      <c r="C2147">
        <v>9.65</v>
      </c>
      <c r="D2147">
        <v>3</v>
      </c>
      <c r="E2147">
        <v>0</v>
      </c>
      <c r="F2147" s="1">
        <v>35221</v>
      </c>
      <c r="G2147" t="s">
        <v>560</v>
      </c>
      <c r="H2147">
        <f>KPI[[#This Row],[UnitPrice]]*KPI[[#This Row],[Quantity]]</f>
        <v>28.950000000000003</v>
      </c>
      <c r="I2147">
        <v>1</v>
      </c>
    </row>
    <row r="2148" spans="1:9" x14ac:dyDescent="0.3">
      <c r="A2148">
        <v>11077</v>
      </c>
      <c r="B2148">
        <v>46</v>
      </c>
      <c r="C2148">
        <v>12</v>
      </c>
      <c r="D2148">
        <v>3</v>
      </c>
      <c r="E2148">
        <v>1.9999999552965164E-2</v>
      </c>
      <c r="F2148" s="1">
        <v>35221</v>
      </c>
      <c r="G2148" t="s">
        <v>560</v>
      </c>
      <c r="H2148">
        <f>KPI[[#This Row],[UnitPrice]]*KPI[[#This Row],[Quantity]]</f>
        <v>36</v>
      </c>
      <c r="I2148">
        <v>1</v>
      </c>
    </row>
    <row r="2149" spans="1:9" x14ac:dyDescent="0.3">
      <c r="A2149">
        <v>11077</v>
      </c>
      <c r="B2149">
        <v>52</v>
      </c>
      <c r="C2149">
        <v>7</v>
      </c>
      <c r="D2149">
        <v>2</v>
      </c>
      <c r="E2149">
        <v>0</v>
      </c>
      <c r="F2149" s="1">
        <v>35221</v>
      </c>
      <c r="G2149" t="s">
        <v>560</v>
      </c>
      <c r="H2149">
        <f>KPI[[#This Row],[UnitPrice]]*KPI[[#This Row],[Quantity]]</f>
        <v>14</v>
      </c>
      <c r="I2149">
        <v>1</v>
      </c>
    </row>
    <row r="2150" spans="1:9" x14ac:dyDescent="0.3">
      <c r="A2150">
        <v>11077</v>
      </c>
      <c r="B2150">
        <v>55</v>
      </c>
      <c r="C2150">
        <v>24</v>
      </c>
      <c r="D2150">
        <v>2</v>
      </c>
      <c r="E2150">
        <v>0</v>
      </c>
      <c r="F2150" s="1">
        <v>35221</v>
      </c>
      <c r="G2150" t="s">
        <v>560</v>
      </c>
      <c r="H2150">
        <f>KPI[[#This Row],[UnitPrice]]*KPI[[#This Row],[Quantity]]</f>
        <v>48</v>
      </c>
      <c r="I2150">
        <v>1</v>
      </c>
    </row>
    <row r="2151" spans="1:9" x14ac:dyDescent="0.3">
      <c r="A2151">
        <v>11077</v>
      </c>
      <c r="B2151">
        <v>60</v>
      </c>
      <c r="C2151">
        <v>34</v>
      </c>
      <c r="D2151">
        <v>2</v>
      </c>
      <c r="E2151">
        <v>5.9999998658895493E-2</v>
      </c>
      <c r="F2151" s="1">
        <v>35221</v>
      </c>
      <c r="G2151" t="s">
        <v>560</v>
      </c>
      <c r="H2151">
        <f>KPI[[#This Row],[UnitPrice]]*KPI[[#This Row],[Quantity]]</f>
        <v>68</v>
      </c>
      <c r="I2151">
        <v>1</v>
      </c>
    </row>
    <row r="2152" spans="1:9" x14ac:dyDescent="0.3">
      <c r="A2152">
        <v>11077</v>
      </c>
      <c r="B2152">
        <v>64</v>
      </c>
      <c r="C2152">
        <v>33.25</v>
      </c>
      <c r="D2152">
        <v>2</v>
      </c>
      <c r="E2152">
        <v>2.9999999329447746E-2</v>
      </c>
      <c r="F2152" s="1">
        <v>35221</v>
      </c>
      <c r="G2152" t="s">
        <v>560</v>
      </c>
      <c r="H2152">
        <f>KPI[[#This Row],[UnitPrice]]*KPI[[#This Row],[Quantity]]</f>
        <v>66.5</v>
      </c>
      <c r="I2152">
        <v>1</v>
      </c>
    </row>
    <row r="2153" spans="1:9" x14ac:dyDescent="0.3">
      <c r="A2153">
        <v>11077</v>
      </c>
      <c r="B2153">
        <v>66</v>
      </c>
      <c r="C2153">
        <v>17</v>
      </c>
      <c r="D2153">
        <v>1</v>
      </c>
      <c r="E2153">
        <v>0</v>
      </c>
      <c r="F2153" s="1">
        <v>35221</v>
      </c>
      <c r="G2153" t="s">
        <v>560</v>
      </c>
      <c r="H2153">
        <f>KPI[[#This Row],[UnitPrice]]*KPI[[#This Row],[Quantity]]</f>
        <v>17</v>
      </c>
      <c r="I2153">
        <v>1</v>
      </c>
    </row>
    <row r="2154" spans="1:9" x14ac:dyDescent="0.3">
      <c r="A2154">
        <v>11077</v>
      </c>
      <c r="B2154">
        <v>73</v>
      </c>
      <c r="C2154">
        <v>15</v>
      </c>
      <c r="D2154">
        <v>2</v>
      </c>
      <c r="E2154">
        <v>9.9999997764825821E-3</v>
      </c>
      <c r="F2154" s="1">
        <v>35221</v>
      </c>
      <c r="G2154" t="s">
        <v>560</v>
      </c>
      <c r="H2154">
        <f>KPI[[#This Row],[UnitPrice]]*KPI[[#This Row],[Quantity]]</f>
        <v>30</v>
      </c>
      <c r="I2154">
        <v>1</v>
      </c>
    </row>
    <row r="2155" spans="1:9" x14ac:dyDescent="0.3">
      <c r="A2155">
        <v>11077</v>
      </c>
      <c r="B2155">
        <v>75</v>
      </c>
      <c r="C2155">
        <v>7.75</v>
      </c>
      <c r="D2155">
        <v>4</v>
      </c>
      <c r="E2155">
        <v>0</v>
      </c>
      <c r="F2155" s="1">
        <v>35221</v>
      </c>
      <c r="G2155" t="s">
        <v>560</v>
      </c>
      <c r="H2155">
        <f>KPI[[#This Row],[UnitPrice]]*KPI[[#This Row],[Quantity]]</f>
        <v>31</v>
      </c>
      <c r="I2155">
        <v>1</v>
      </c>
    </row>
    <row r="2156" spans="1:9" x14ac:dyDescent="0.3">
      <c r="A2156">
        <v>11077</v>
      </c>
      <c r="B2156">
        <v>77</v>
      </c>
      <c r="C2156">
        <v>13</v>
      </c>
      <c r="D2156">
        <v>2</v>
      </c>
      <c r="E2156">
        <v>0</v>
      </c>
      <c r="F2156" s="1">
        <v>35221</v>
      </c>
      <c r="G2156" t="s">
        <v>560</v>
      </c>
      <c r="H2156">
        <f>KPI[[#This Row],[UnitPrice]]*KPI[[#This Row],[Quantity]]</f>
        <v>26</v>
      </c>
      <c r="I2156">
        <v>1</v>
      </c>
    </row>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Props1.xml><?xml version="1.0" encoding="utf-8"?>
<ds:datastoreItem xmlns:ds="http://schemas.openxmlformats.org/officeDocument/2006/customXml" ds:itemID="{D298E282-A92F-478E-8C35-5E71A054FA50}">
  <ds:schemaRefs/>
</ds:datastoreItem>
</file>

<file path=customXml/itemProps2.xml><?xml version="1.0" encoding="utf-8"?>
<ds:datastoreItem xmlns:ds="http://schemas.openxmlformats.org/officeDocument/2006/customXml" ds:itemID="{EFF54914-5D3F-4D83-8874-50C7DCD70A83}">
  <ds:schemaRefs/>
</ds:datastoreItem>
</file>

<file path=customXml/itemProps3.xml><?xml version="1.0" encoding="utf-8"?>
<ds:datastoreItem xmlns:ds="http://schemas.openxmlformats.org/officeDocument/2006/customXml" ds:itemID="{5FF4489F-E6DB-45EF-8AD9-BD10FE56BCB7}">
  <ds:schemaRefs/>
</ds:datastoreItem>
</file>

<file path=customXml/itemProps4.xml><?xml version="1.0" encoding="utf-8"?>
<ds:datastoreItem xmlns:ds="http://schemas.openxmlformats.org/officeDocument/2006/customXml" ds:itemID="{A19B4BE1-FAE4-4A0F-859A-3A068E788AE1}">
  <ds:schemaRefs/>
</ds:datastoreItem>
</file>

<file path=customXml/itemProps5.xml><?xml version="1.0" encoding="utf-8"?>
<ds:datastoreItem xmlns:ds="http://schemas.openxmlformats.org/officeDocument/2006/customXml" ds:itemID="{662B2EFC-879D-4734-B69E-E04937F72891}">
  <ds:schemaRefs/>
</ds:datastoreItem>
</file>

<file path=customXml/itemProps6.xml><?xml version="1.0" encoding="utf-8"?>
<ds:datastoreItem xmlns:ds="http://schemas.openxmlformats.org/officeDocument/2006/customXml" ds:itemID="{471FEDDF-03E7-4B37-912D-F43ED70A9C2E}">
  <ds:schemaRefs/>
</ds:datastoreItem>
</file>

<file path=customXml/itemProps7.xml><?xml version="1.0" encoding="utf-8"?>
<ds:datastoreItem xmlns:ds="http://schemas.openxmlformats.org/officeDocument/2006/customXml" ds:itemID="{F363626A-DD44-4DE8-AD72-6947EC495A79}">
  <ds:schemaRefs/>
</ds:datastoreItem>
</file>

<file path=customXml/itemProps8.xml><?xml version="1.0" encoding="utf-8"?>
<ds:datastoreItem xmlns:ds="http://schemas.openxmlformats.org/officeDocument/2006/customXml" ds:itemID="{88BC9DAF-273F-456B-AF4C-9BB7AFF0E1D3}">
  <ds:schemaRefs/>
</ds:datastoreItem>
</file>

<file path=customXml/itemProps9.xml><?xml version="1.0" encoding="utf-8"?>
<ds:datastoreItem xmlns:ds="http://schemas.openxmlformats.org/officeDocument/2006/customXml" ds:itemID="{6B66E324-754A-4544-96EE-3A588D11F189}">
  <ds:schemaRefs/>
</ds:datastoreItem>
</file>

<file path=customXml/itemProps10.xml><?xml version="1.0" encoding="utf-8"?>
<ds:datastoreItem xmlns:ds="http://schemas.openxmlformats.org/officeDocument/2006/customXml" ds:itemID="{EADE9A38-16FA-41D8-9BA4-4399E6116893}">
  <ds:schemaRefs/>
</ds:datastoreItem>
</file>

<file path=customXml/itemProps11.xml><?xml version="1.0" encoding="utf-8"?>
<ds:datastoreItem xmlns:ds="http://schemas.openxmlformats.org/officeDocument/2006/customXml" ds:itemID="{FE00F6D3-5766-4290-A012-C620C7E2C00B}">
  <ds:schemaRefs/>
</ds:datastoreItem>
</file>

<file path=customXml/itemProps12.xml><?xml version="1.0" encoding="utf-8"?>
<ds:datastoreItem xmlns:ds="http://schemas.openxmlformats.org/officeDocument/2006/customXml" ds:itemID="{960EB8C9-3DCE-4728-8F85-216AA8A9B19F}">
  <ds:schemaRefs/>
</ds:datastoreItem>
</file>

<file path=customXml/itemProps13.xml><?xml version="1.0" encoding="utf-8"?>
<ds:datastoreItem xmlns:ds="http://schemas.openxmlformats.org/officeDocument/2006/customXml" ds:itemID="{E9F5793B-D712-46C9-9728-9E7F64292491}">
  <ds:schemaRefs/>
</ds:datastoreItem>
</file>

<file path=customXml/itemProps14.xml><?xml version="1.0" encoding="utf-8"?>
<ds:datastoreItem xmlns:ds="http://schemas.openxmlformats.org/officeDocument/2006/customXml" ds:itemID="{70E6372E-45C9-43F6-9CF4-789B5AC2FE87}">
  <ds:schemaRefs/>
</ds:datastoreItem>
</file>

<file path=customXml/itemProps15.xml><?xml version="1.0" encoding="utf-8"?>
<ds:datastoreItem xmlns:ds="http://schemas.openxmlformats.org/officeDocument/2006/customXml" ds:itemID="{A97F7A08-ABA8-4462-AB54-9918F710B5DC}">
  <ds:schemaRefs/>
</ds:datastoreItem>
</file>

<file path=customXml/itemProps16.xml><?xml version="1.0" encoding="utf-8"?>
<ds:datastoreItem xmlns:ds="http://schemas.openxmlformats.org/officeDocument/2006/customXml" ds:itemID="{783A9AFD-5E71-4B50-A24F-A5FBB42F791D}">
  <ds:schemaRefs/>
</ds:datastoreItem>
</file>

<file path=customXml/itemProps17.xml><?xml version="1.0" encoding="utf-8"?>
<ds:datastoreItem xmlns:ds="http://schemas.openxmlformats.org/officeDocument/2006/customXml" ds:itemID="{E7BC7CFF-02DE-4356-BB71-86E5A6842FB7}">
  <ds:schemaRefs/>
</ds:datastoreItem>
</file>

<file path=customXml/itemProps18.xml><?xml version="1.0" encoding="utf-8"?>
<ds:datastoreItem xmlns:ds="http://schemas.openxmlformats.org/officeDocument/2006/customXml" ds:itemID="{CCAC366E-E384-444E-9D0B-90BF6056CD04}">
  <ds:schemaRefs/>
</ds:datastoreItem>
</file>

<file path=customXml/itemProps19.xml><?xml version="1.0" encoding="utf-8"?>
<ds:datastoreItem xmlns:ds="http://schemas.openxmlformats.org/officeDocument/2006/customXml" ds:itemID="{91837608-6671-4514-8D33-D3BC67426EE5}">
  <ds:schemaRefs/>
</ds:datastoreItem>
</file>

<file path=customXml/itemProps20.xml><?xml version="1.0" encoding="utf-8"?>
<ds:datastoreItem xmlns:ds="http://schemas.openxmlformats.org/officeDocument/2006/customXml" ds:itemID="{15F22EE2-5AE9-49DB-8A9F-80D82FCC4239}">
  <ds:schemaRefs/>
</ds:datastoreItem>
</file>

<file path=customXml/itemProps21.xml><?xml version="1.0" encoding="utf-8"?>
<ds:datastoreItem xmlns:ds="http://schemas.openxmlformats.org/officeDocument/2006/customXml" ds:itemID="{52060A26-1131-4E70-8819-B2D4B0DCA392}">
  <ds:schemaRefs/>
</ds:datastoreItem>
</file>

<file path=customXml/itemProps22.xml><?xml version="1.0" encoding="utf-8"?>
<ds:datastoreItem xmlns:ds="http://schemas.openxmlformats.org/officeDocument/2006/customXml" ds:itemID="{E9F889B2-0EB7-40DD-B249-28DD8869A761}">
  <ds:schemaRefs/>
</ds:datastoreItem>
</file>

<file path=customXml/itemProps23.xml><?xml version="1.0" encoding="utf-8"?>
<ds:datastoreItem xmlns:ds="http://schemas.openxmlformats.org/officeDocument/2006/customXml" ds:itemID="{39A66303-38B0-48F9-B4D5-1906BF5B299D}">
  <ds:schemaRefs/>
</ds:datastoreItem>
</file>

<file path=customXml/itemProps24.xml><?xml version="1.0" encoding="utf-8"?>
<ds:datastoreItem xmlns:ds="http://schemas.openxmlformats.org/officeDocument/2006/customXml" ds:itemID="{EC05B45E-D1BB-46A2-BF1B-296BA9324927}">
  <ds:schemaRefs/>
</ds:datastoreItem>
</file>

<file path=customXml/itemProps25.xml><?xml version="1.0" encoding="utf-8"?>
<ds:datastoreItem xmlns:ds="http://schemas.openxmlformats.org/officeDocument/2006/customXml" ds:itemID="{76D0FD26-1572-4F8E-84AF-AA8E998A43B4}">
  <ds:schemaRefs/>
</ds:datastoreItem>
</file>

<file path=customXml/itemProps26.xml><?xml version="1.0" encoding="utf-8"?>
<ds:datastoreItem xmlns:ds="http://schemas.openxmlformats.org/officeDocument/2006/customXml" ds:itemID="{564B32D9-56A4-4BA9-834E-CDCA42ABC943}">
  <ds:schemaRefs/>
</ds:datastoreItem>
</file>

<file path=customXml/itemProps27.xml><?xml version="1.0" encoding="utf-8"?>
<ds:datastoreItem xmlns:ds="http://schemas.openxmlformats.org/officeDocument/2006/customXml" ds:itemID="{F1B2ECCA-E7B3-43DC-BF90-CF9BE332CAC4}">
  <ds:schemaRefs/>
</ds:datastoreItem>
</file>

<file path=customXml/itemProps28.xml><?xml version="1.0" encoding="utf-8"?>
<ds:datastoreItem xmlns:ds="http://schemas.openxmlformats.org/officeDocument/2006/customXml" ds:itemID="{B911E09A-CA1A-44F2-91CD-A6CFEBA42188}">
  <ds:schemaRefs/>
</ds:datastoreItem>
</file>

<file path=customXml/itemProps29.xml><?xml version="1.0" encoding="utf-8"?>
<ds:datastoreItem xmlns:ds="http://schemas.openxmlformats.org/officeDocument/2006/customXml" ds:itemID="{E3CCA41D-6F58-46E2-A3DA-0CB25DC8C051}">
  <ds:schemaRefs/>
</ds:datastoreItem>
</file>

<file path=customXml/itemProps30.xml><?xml version="1.0" encoding="utf-8"?>
<ds:datastoreItem xmlns:ds="http://schemas.openxmlformats.org/officeDocument/2006/customXml" ds:itemID="{1BABFC9B-DB0C-4AD4-AA5A-89699F48D40A}">
  <ds:schemaRefs/>
</ds:datastoreItem>
</file>

<file path=customXml/itemProps31.xml><?xml version="1.0" encoding="utf-8"?>
<ds:datastoreItem xmlns:ds="http://schemas.openxmlformats.org/officeDocument/2006/customXml" ds:itemID="{E47E1567-02D1-493D-814C-D5AB52789CA2}">
  <ds:schemaRefs/>
</ds:datastoreItem>
</file>

<file path=customXml/itemProps32.xml><?xml version="1.0" encoding="utf-8"?>
<ds:datastoreItem xmlns:ds="http://schemas.openxmlformats.org/officeDocument/2006/customXml" ds:itemID="{024C44F7-AFA1-4F4E-8DF6-0B079AF59066}">
  <ds:schemaRefs/>
</ds:datastoreItem>
</file>

<file path=customXml/itemProps33.xml><?xml version="1.0" encoding="utf-8"?>
<ds:datastoreItem xmlns:ds="http://schemas.openxmlformats.org/officeDocument/2006/customXml" ds:itemID="{AF58D5D7-999B-4D8C-9287-9540BC30692D}">
  <ds:schemaRefs/>
</ds:datastoreItem>
</file>

<file path=customXml/itemProps34.xml><?xml version="1.0" encoding="utf-8"?>
<ds:datastoreItem xmlns:ds="http://schemas.openxmlformats.org/officeDocument/2006/customXml" ds:itemID="{1FCB1384-5911-4A30-8C0E-773F6C5E0FFD}">
  <ds:schemaRefs/>
</ds:datastoreItem>
</file>

<file path=customXml/itemProps35.xml><?xml version="1.0" encoding="utf-8"?>
<ds:datastoreItem xmlns:ds="http://schemas.openxmlformats.org/officeDocument/2006/customXml" ds:itemID="{F24C84AB-6638-40C9-B01A-639FE2EC5244}">
  <ds:schemaRefs/>
</ds:datastoreItem>
</file>

<file path=customXml/itemProps36.xml><?xml version="1.0" encoding="utf-8"?>
<ds:datastoreItem xmlns:ds="http://schemas.openxmlformats.org/officeDocument/2006/customXml" ds:itemID="{07E4A7B2-3E09-4070-BD87-6BA2395154F2}">
  <ds:schemaRefs/>
</ds:datastoreItem>
</file>

<file path=customXml/itemProps37.xml><?xml version="1.0" encoding="utf-8"?>
<ds:datastoreItem xmlns:ds="http://schemas.openxmlformats.org/officeDocument/2006/customXml" ds:itemID="{B46131E4-F67B-444E-BBEF-AF6CA309F08B}">
  <ds:schemaRefs/>
</ds:datastoreItem>
</file>

<file path=customXml/itemProps38.xml><?xml version="1.0" encoding="utf-8"?>
<ds:datastoreItem xmlns:ds="http://schemas.openxmlformats.org/officeDocument/2006/customXml" ds:itemID="{5A094FA1-4606-40C6-8FD3-8445C9BF207E}">
  <ds:schemaRefs/>
</ds:datastoreItem>
</file>

<file path=customXml/itemProps39.xml><?xml version="1.0" encoding="utf-8"?>
<ds:datastoreItem xmlns:ds="http://schemas.openxmlformats.org/officeDocument/2006/customXml" ds:itemID="{458C2700-ABC7-41C7-B5A9-B74CC2BA64ED}">
  <ds:schemaRefs>
    <ds:schemaRef ds:uri="http://schemas.microsoft.com/DataMashup"/>
  </ds:schemaRefs>
</ds:datastoreItem>
</file>

<file path=customXml/itemProps40.xml><?xml version="1.0" encoding="utf-8"?>
<ds:datastoreItem xmlns:ds="http://schemas.openxmlformats.org/officeDocument/2006/customXml" ds:itemID="{7DEDDDF6-712E-4DFD-9C7B-A60B19E57B25}">
  <ds:schemaRefs/>
</ds:datastoreItem>
</file>

<file path=customXml/itemProps41.xml><?xml version="1.0" encoding="utf-8"?>
<ds:datastoreItem xmlns:ds="http://schemas.openxmlformats.org/officeDocument/2006/customXml" ds:itemID="{B4F9187D-036D-4D9A-A491-71F128189863}">
  <ds:schemaRefs/>
</ds:datastoreItem>
</file>

<file path=customXml/itemProps42.xml><?xml version="1.0" encoding="utf-8"?>
<ds:datastoreItem xmlns:ds="http://schemas.openxmlformats.org/officeDocument/2006/customXml" ds:itemID="{BB663C7A-103D-47A6-A02D-3AB10FEAE437}">
  <ds:schemaRefs/>
</ds:datastoreItem>
</file>

<file path=customXml/itemProps43.xml><?xml version="1.0" encoding="utf-8"?>
<ds:datastoreItem xmlns:ds="http://schemas.openxmlformats.org/officeDocument/2006/customXml" ds:itemID="{328B24FD-2402-4B2B-91B9-3C571F6B139D}">
  <ds:schemaRefs/>
</ds:datastoreItem>
</file>

<file path=customXml/itemProps44.xml><?xml version="1.0" encoding="utf-8"?>
<ds:datastoreItem xmlns:ds="http://schemas.openxmlformats.org/officeDocument/2006/customXml" ds:itemID="{E5D2D65E-2823-4F75-A01B-F47A9A214FC2}">
  <ds:schemaRefs/>
</ds:datastoreItem>
</file>

<file path=customXml/itemProps45.xml><?xml version="1.0" encoding="utf-8"?>
<ds:datastoreItem xmlns:ds="http://schemas.openxmlformats.org/officeDocument/2006/customXml" ds:itemID="{6A24DDB9-2574-47C8-8C25-78C0E67735C9}">
  <ds:schemaRefs/>
</ds:datastoreItem>
</file>

<file path=customXml/itemProps46.xml><?xml version="1.0" encoding="utf-8"?>
<ds:datastoreItem xmlns:ds="http://schemas.openxmlformats.org/officeDocument/2006/customXml" ds:itemID="{E9FC4F69-8D8C-4CEF-BA31-6BB79C0B7F96}">
  <ds:schemaRefs/>
</ds:datastoreItem>
</file>

<file path=customXml/itemProps47.xml><?xml version="1.0" encoding="utf-8"?>
<ds:datastoreItem xmlns:ds="http://schemas.openxmlformats.org/officeDocument/2006/customXml" ds:itemID="{FADA7805-BB8C-4DA0-A8F8-A049CEC8C6E0}">
  <ds:schemaRefs/>
</ds:datastoreItem>
</file>

<file path=customXml/itemProps48.xml><?xml version="1.0" encoding="utf-8"?>
<ds:datastoreItem xmlns:ds="http://schemas.openxmlformats.org/officeDocument/2006/customXml" ds:itemID="{4B35C1A4-F396-47FC-A0A7-8F09E4E5BEF5}">
  <ds:schemaRefs/>
</ds:datastoreItem>
</file>

<file path=customXml/itemProps49.xml><?xml version="1.0" encoding="utf-8"?>
<ds:datastoreItem xmlns:ds="http://schemas.openxmlformats.org/officeDocument/2006/customXml" ds:itemID="{57452E33-3F5C-4A8D-8B7F-2F3D44926583}">
  <ds:schemaRefs/>
</ds:datastoreItem>
</file>

<file path=customXml/itemProps50.xml><?xml version="1.0" encoding="utf-8"?>
<ds:datastoreItem xmlns:ds="http://schemas.openxmlformats.org/officeDocument/2006/customXml" ds:itemID="{3D8C8E74-FEB2-4AB8-B44A-315CD775A01A}">
  <ds:schemaRefs/>
</ds:datastoreItem>
</file>

<file path=customXml/itemProps51.xml><?xml version="1.0" encoding="utf-8"?>
<ds:datastoreItem xmlns:ds="http://schemas.openxmlformats.org/officeDocument/2006/customXml" ds:itemID="{6CEAA5E0-6E63-40B2-8B61-453B5844DDBB}">
  <ds:schemaRefs/>
</ds:datastoreItem>
</file>

<file path=customXml/itemProps52.xml><?xml version="1.0" encoding="utf-8"?>
<ds:datastoreItem xmlns:ds="http://schemas.openxmlformats.org/officeDocument/2006/customXml" ds:itemID="{4B959789-C632-4834-A7F3-2C31E7A33311}">
  <ds:schemaRefs/>
</ds:datastoreItem>
</file>

<file path=customXml/itemProps53.xml><?xml version="1.0" encoding="utf-8"?>
<ds:datastoreItem xmlns:ds="http://schemas.openxmlformats.org/officeDocument/2006/customXml" ds:itemID="{A1D1905F-68CC-48B4-B9F6-64BBC1225172}">
  <ds:schemaRefs/>
</ds:datastoreItem>
</file>

<file path=customXml/itemProps54.xml><?xml version="1.0" encoding="utf-8"?>
<ds:datastoreItem xmlns:ds="http://schemas.openxmlformats.org/officeDocument/2006/customXml" ds:itemID="{161F0233-FF57-4354-8A9C-E81AFDE8A7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categories</vt:lpstr>
      <vt:lpstr>customers </vt:lpstr>
      <vt:lpstr>employees</vt:lpstr>
      <vt:lpstr>order details</vt:lpstr>
      <vt:lpstr>orders</vt:lpstr>
      <vt:lpstr>products</vt:lpstr>
      <vt:lpstr>shippers</vt:lpstr>
      <vt:lpstr>suppliers</vt:lpstr>
      <vt:lpstr>Q1</vt:lpstr>
      <vt:lpstr>Q2</vt:lpstr>
      <vt:lpstr>Q3</vt:lpstr>
      <vt:lpstr>Q4</vt:lpstr>
      <vt:lpstr>Q5</vt:lpstr>
      <vt:lpstr>Q6</vt:lpstr>
      <vt:lpstr>Q7</vt:lpstr>
      <vt:lpstr>Q8</vt:lpstr>
      <vt:lpstr>Q9</vt:lpstr>
      <vt:lpstr>Q10</vt:lpstr>
      <vt:lpstr>Q11</vt:lpstr>
      <vt:lpstr>Q12</vt:lpstr>
      <vt:lpstr>Q13</vt:lpstr>
      <vt:lpstr>Q14</vt:lpstr>
      <vt:lpstr>Q15</vt:lpstr>
      <vt:lpstr>Dashboard</vt:lpstr>
      <vt:lpstr>KPI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Akhil Boddu</dc:creator>
  <cp:lastModifiedBy>Sai Akhil Boddu</cp:lastModifiedBy>
  <dcterms:created xsi:type="dcterms:W3CDTF">2025-08-26T08:45:21Z</dcterms:created>
  <dcterms:modified xsi:type="dcterms:W3CDTF">2025-08-30T19:27:32Z</dcterms:modified>
</cp:coreProperties>
</file>